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rave\Downloads\KArunya Resume files\"/>
    </mc:Choice>
  </mc:AlternateContent>
  <xr:revisionPtr revIDLastSave="0" documentId="13_ncr:10000001_{AC5DDB39-0C36-4E22-B223-0F1BF1BAA2D2}" xr6:coauthVersionLast="47" xr6:coauthVersionMax="47" xr10:uidLastSave="{00000000-0000-0000-0000-000000000000}"/>
  <bookViews>
    <workbookView xWindow="-120" yWindow="-120" windowWidth="20730" windowHeight="11040" tabRatio="768" activeTab="6" xr2:uid="{BCD8508B-EC8B-4FE3-A9AC-22AEFA234CA6}"/>
  </bookViews>
  <sheets>
    <sheet name="Cleaned_Population" sheetId="10" r:id="rId1"/>
    <sheet name="Raw_Hospitals" sheetId="7" r:id="rId2"/>
    <sheet name="State_Ref" sheetId="11" r:id="rId3"/>
    <sheet name="Merged_Data" sheetId="12" r:id="rId4"/>
    <sheet name="Analysis" sheetId="4" r:id="rId5"/>
    <sheet name="Pivot_Tables" sheetId="5" r:id="rId6"/>
    <sheet name="Dashboard" sheetId="6" r:id="rId7"/>
  </sheets>
  <definedNames>
    <definedName name="ExternalData_1" localSheetId="0" hidden="1">Cleaned_Population!$A$1:$C$3151</definedName>
    <definedName name="ExternalData_1" localSheetId="1" hidden="1">Raw_Hospitals!$A$1:$H$5433</definedName>
  </definedNames>
  <calcPr calcId="191029"/>
  <pivotCaches>
    <pivotCache cacheId="0" r:id="rId8"/>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L9" i="6" l="1"/>
  <c r="Z9" i="6"/>
  <c r="N9" i="6"/>
  <c r="B9" i="6"/>
  <c r="K1" i="5"/>
  <c r="K1" i="5" a="1"/>
  <c r="G51" i="4"/>
  <c r="F51" i="4"/>
  <c r="E51" i="4"/>
  <c r="D51" i="4"/>
  <c r="C51" i="4"/>
  <c r="B51" i="4"/>
  <c r="A51" i="4"/>
  <c r="G50" i="4"/>
  <c r="F50" i="4"/>
  <c r="E50" i="4"/>
  <c r="D50" i="4"/>
  <c r="C50" i="4"/>
  <c r="B50" i="4"/>
  <c r="A50" i="4"/>
  <c r="G49" i="4"/>
  <c r="F49" i="4"/>
  <c r="E49" i="4"/>
  <c r="D49" i="4"/>
  <c r="C49" i="4"/>
  <c r="B49" i="4"/>
  <c r="A49" i="4"/>
  <c r="G48" i="4"/>
  <c r="F48" i="4"/>
  <c r="E48" i="4"/>
  <c r="D48" i="4"/>
  <c r="C48" i="4"/>
  <c r="B48" i="4"/>
  <c r="A48" i="4"/>
  <c r="G47" i="4"/>
  <c r="F47" i="4"/>
  <c r="E47" i="4"/>
  <c r="D47" i="4"/>
  <c r="C47" i="4"/>
  <c r="B47" i="4"/>
  <c r="A47" i="4"/>
  <c r="G46" i="4"/>
  <c r="F46" i="4"/>
  <c r="E46" i="4"/>
  <c r="D46" i="4"/>
  <c r="C46" i="4"/>
  <c r="B46" i="4"/>
  <c r="A46" i="4"/>
  <c r="G45" i="4"/>
  <c r="F45" i="4"/>
  <c r="E45" i="4"/>
  <c r="D45" i="4"/>
  <c r="C45" i="4"/>
  <c r="B45" i="4"/>
  <c r="A45" i="4"/>
  <c r="G44" i="4"/>
  <c r="F44" i="4"/>
  <c r="E44" i="4"/>
  <c r="D44" i="4"/>
  <c r="C44" i="4"/>
  <c r="B44" i="4"/>
  <c r="A44" i="4"/>
  <c r="G43" i="4"/>
  <c r="F43" i="4"/>
  <c r="E43" i="4"/>
  <c r="D43" i="4"/>
  <c r="C43" i="4"/>
  <c r="B43" i="4"/>
  <c r="A43" i="4"/>
  <c r="G42" i="4"/>
  <c r="F42" i="4"/>
  <c r="E42" i="4"/>
  <c r="D42" i="4"/>
  <c r="C42" i="4"/>
  <c r="B42" i="4"/>
  <c r="A42" i="4"/>
  <c r="G41" i="4"/>
  <c r="F41" i="4"/>
  <c r="E41" i="4"/>
  <c r="D41" i="4"/>
  <c r="C41" i="4"/>
  <c r="B41" i="4"/>
  <c r="A41" i="4"/>
  <c r="G40" i="4"/>
  <c r="F40" i="4"/>
  <c r="E40" i="4"/>
  <c r="D40" i="4"/>
  <c r="C40" i="4"/>
  <c r="B40" i="4"/>
  <c r="A40" i="4"/>
  <c r="G39" i="4"/>
  <c r="F39" i="4"/>
  <c r="E39" i="4"/>
  <c r="D39" i="4"/>
  <c r="C39" i="4"/>
  <c r="B39" i="4"/>
  <c r="A39" i="4"/>
  <c r="G38" i="4"/>
  <c r="F38" i="4"/>
  <c r="E38" i="4"/>
  <c r="D38" i="4"/>
  <c r="C38" i="4"/>
  <c r="B38" i="4"/>
  <c r="A38" i="4"/>
  <c r="G37" i="4"/>
  <c r="F37" i="4"/>
  <c r="E37" i="4"/>
  <c r="D37" i="4"/>
  <c r="C37" i="4"/>
  <c r="B37" i="4"/>
  <c r="A37" i="4"/>
  <c r="G36" i="4"/>
  <c r="F36" i="4"/>
  <c r="E36" i="4"/>
  <c r="D36" i="4"/>
  <c r="C36" i="4"/>
  <c r="B36" i="4"/>
  <c r="A36" i="4"/>
  <c r="G35" i="4"/>
  <c r="F35" i="4"/>
  <c r="E35" i="4"/>
  <c r="D35" i="4"/>
  <c r="C35" i="4"/>
  <c r="B35" i="4"/>
  <c r="A35" i="4"/>
  <c r="G34" i="4"/>
  <c r="F34" i="4"/>
  <c r="E34" i="4"/>
  <c r="D34" i="4"/>
  <c r="C34" i="4"/>
  <c r="B34" i="4"/>
  <c r="A34" i="4"/>
  <c r="G33" i="4"/>
  <c r="F33" i="4"/>
  <c r="E33" i="4"/>
  <c r="D33" i="4"/>
  <c r="C33" i="4"/>
  <c r="B33" i="4"/>
  <c r="A33" i="4"/>
  <c r="G32" i="4"/>
  <c r="F32" i="4"/>
  <c r="E32" i="4"/>
  <c r="D32" i="4"/>
  <c r="C32" i="4"/>
  <c r="B32" i="4"/>
  <c r="A32" i="4"/>
  <c r="G31" i="4"/>
  <c r="F31" i="4"/>
  <c r="E31" i="4"/>
  <c r="D31" i="4"/>
  <c r="C31" i="4"/>
  <c r="B31" i="4"/>
  <c r="A31" i="4"/>
  <c r="G30" i="4"/>
  <c r="F30" i="4"/>
  <c r="E30" i="4"/>
  <c r="D30" i="4"/>
  <c r="C30" i="4"/>
  <c r="B30" i="4"/>
  <c r="A30" i="4"/>
  <c r="G29" i="4"/>
  <c r="F29" i="4"/>
  <c r="E29" i="4"/>
  <c r="D29" i="4"/>
  <c r="C29" i="4"/>
  <c r="B29" i="4"/>
  <c r="A29" i="4"/>
  <c r="G28" i="4"/>
  <c r="F28" i="4"/>
  <c r="E28" i="4"/>
  <c r="D28" i="4"/>
  <c r="C28" i="4"/>
  <c r="B28" i="4"/>
  <c r="A28" i="4"/>
  <c r="G27" i="4"/>
  <c r="F27" i="4"/>
  <c r="E27" i="4"/>
  <c r="D27" i="4"/>
  <c r="C27" i="4"/>
  <c r="B27" i="4"/>
  <c r="A27" i="4"/>
  <c r="G26" i="4"/>
  <c r="F26" i="4"/>
  <c r="E26" i="4"/>
  <c r="D26" i="4"/>
  <c r="C26" i="4"/>
  <c r="B26" i="4"/>
  <c r="A26" i="4"/>
  <c r="G25" i="4"/>
  <c r="F25" i="4"/>
  <c r="E25" i="4"/>
  <c r="D25" i="4"/>
  <c r="C25" i="4"/>
  <c r="B25" i="4"/>
  <c r="A25" i="4"/>
  <c r="G24" i="4"/>
  <c r="F24" i="4"/>
  <c r="E24" i="4"/>
  <c r="D24" i="4"/>
  <c r="C24" i="4"/>
  <c r="B24" i="4"/>
  <c r="A24" i="4"/>
  <c r="G23" i="4"/>
  <c r="F23" i="4"/>
  <c r="E23" i="4"/>
  <c r="D23" i="4"/>
  <c r="C23" i="4"/>
  <c r="B23" i="4"/>
  <c r="A23" i="4"/>
  <c r="G22" i="4"/>
  <c r="F22" i="4"/>
  <c r="E22" i="4"/>
  <c r="D22" i="4"/>
  <c r="C22" i="4"/>
  <c r="B22" i="4"/>
  <c r="A22" i="4"/>
  <c r="G21" i="4"/>
  <c r="F21" i="4"/>
  <c r="E21" i="4"/>
  <c r="D21" i="4"/>
  <c r="C21" i="4"/>
  <c r="B21" i="4"/>
  <c r="A21" i="4"/>
  <c r="G20" i="4"/>
  <c r="F20" i="4"/>
  <c r="E20" i="4"/>
  <c r="D20" i="4"/>
  <c r="C20" i="4"/>
  <c r="B20" i="4"/>
  <c r="A20" i="4"/>
  <c r="G19" i="4"/>
  <c r="F19" i="4"/>
  <c r="E19" i="4"/>
  <c r="D19" i="4"/>
  <c r="C19" i="4"/>
  <c r="B19" i="4"/>
  <c r="A19" i="4"/>
  <c r="G18" i="4"/>
  <c r="F18" i="4"/>
  <c r="E18" i="4"/>
  <c r="D18" i="4"/>
  <c r="C18" i="4"/>
  <c r="B18" i="4"/>
  <c r="A18" i="4"/>
  <c r="G17" i="4"/>
  <c r="F17" i="4"/>
  <c r="E17" i="4"/>
  <c r="D17" i="4"/>
  <c r="C17" i="4"/>
  <c r="B17" i="4"/>
  <c r="A17" i="4"/>
  <c r="G16" i="4"/>
  <c r="F16" i="4"/>
  <c r="E16" i="4"/>
  <c r="D16" i="4"/>
  <c r="C16" i="4"/>
  <c r="B16" i="4"/>
  <c r="A16" i="4"/>
  <c r="G15" i="4"/>
  <c r="F15" i="4"/>
  <c r="E15" i="4"/>
  <c r="D15" i="4"/>
  <c r="C15" i="4"/>
  <c r="B15" i="4"/>
  <c r="A15" i="4"/>
  <c r="G14" i="4"/>
  <c r="F14" i="4"/>
  <c r="E14" i="4"/>
  <c r="D14" i="4"/>
  <c r="C14" i="4"/>
  <c r="B14" i="4"/>
  <c r="A14" i="4"/>
  <c r="G13" i="4"/>
  <c r="F13" i="4"/>
  <c r="E13" i="4"/>
  <c r="D13" i="4"/>
  <c r="C13" i="4"/>
  <c r="B13" i="4"/>
  <c r="A13" i="4"/>
  <c r="G12" i="4"/>
  <c r="F12" i="4"/>
  <c r="E12" i="4"/>
  <c r="D12" i="4"/>
  <c r="C12" i="4"/>
  <c r="B12" i="4"/>
  <c r="A12" i="4"/>
  <c r="G11" i="4"/>
  <c r="F11" i="4"/>
  <c r="E11" i="4"/>
  <c r="D11" i="4"/>
  <c r="C11" i="4"/>
  <c r="B11" i="4"/>
  <c r="A11" i="4"/>
  <c r="G10" i="4"/>
  <c r="F10" i="4"/>
  <c r="E10" i="4"/>
  <c r="D10" i="4"/>
  <c r="C10" i="4"/>
  <c r="B10" i="4"/>
  <c r="A10" i="4"/>
  <c r="G9" i="4"/>
  <c r="F9" i="4"/>
  <c r="E9" i="4"/>
  <c r="D9" i="4"/>
  <c r="C9" i="4"/>
  <c r="B9" i="4"/>
  <c r="A9" i="4"/>
  <c r="G8" i="4"/>
  <c r="F8" i="4"/>
  <c r="E8" i="4"/>
  <c r="D8" i="4"/>
  <c r="C8" i="4"/>
  <c r="B8" i="4"/>
  <c r="A8" i="4"/>
  <c r="G7" i="4"/>
  <c r="F7" i="4"/>
  <c r="E7" i="4"/>
  <c r="D7" i="4"/>
  <c r="C7" i="4"/>
  <c r="B7" i="4"/>
  <c r="A7" i="4"/>
  <c r="G6" i="4"/>
  <c r="F6" i="4"/>
  <c r="E6" i="4"/>
  <c r="D6" i="4"/>
  <c r="C6" i="4"/>
  <c r="B6" i="4"/>
  <c r="A6" i="4"/>
  <c r="G5" i="4"/>
  <c r="F5" i="4"/>
  <c r="E5" i="4"/>
  <c r="D5" i="4"/>
  <c r="C5" i="4"/>
  <c r="B5" i="4"/>
  <c r="A5" i="4"/>
  <c r="G4" i="4"/>
  <c r="F4" i="4"/>
  <c r="E4" i="4"/>
  <c r="D4" i="4"/>
  <c r="C4" i="4"/>
  <c r="B4" i="4"/>
  <c r="A4" i="4"/>
  <c r="G3" i="4"/>
  <c r="F3" i="4"/>
  <c r="E3" i="4"/>
  <c r="D3" i="4"/>
  <c r="C3" i="4"/>
  <c r="B3" i="4"/>
  <c r="A3" i="4"/>
  <c r="G2" i="4"/>
  <c r="F2" i="4"/>
  <c r="E2" i="4"/>
  <c r="D2" i="4"/>
  <c r="C2" i="4"/>
  <c r="B2" i="4"/>
  <c r="A2" i="4"/>
  <c r="K5433" i="12"/>
  <c r="J5433" i="12"/>
  <c r="J5433" i="12" a="1"/>
  <c r="I5433" i="12"/>
  <c r="K5432" i="12"/>
  <c r="J5432" i="12"/>
  <c r="J5432" i="12" a="1"/>
  <c r="I5432" i="12"/>
  <c r="K5431" i="12"/>
  <c r="J5431" i="12"/>
  <c r="J5431" i="12" a="1"/>
  <c r="I5431" i="12"/>
  <c r="K5430" i="12"/>
  <c r="J5430" i="12"/>
  <c r="J5430" i="12" a="1"/>
  <c r="I5430" i="12"/>
  <c r="K5429" i="12"/>
  <c r="J5429" i="12"/>
  <c r="J5429" i="12" a="1"/>
  <c r="I5429" i="12"/>
  <c r="K5428" i="12"/>
  <c r="J5428" i="12"/>
  <c r="J5428" i="12" a="1"/>
  <c r="I5428" i="12"/>
  <c r="K5427" i="12"/>
  <c r="J5427" i="12"/>
  <c r="J5427" i="12" a="1"/>
  <c r="I5427" i="12"/>
  <c r="K5426" i="12"/>
  <c r="J5426" i="12"/>
  <c r="J5426" i="12" a="1"/>
  <c r="I5426" i="12"/>
  <c r="K5425" i="12"/>
  <c r="J5425" i="12"/>
  <c r="J5425" i="12" a="1"/>
  <c r="I5425" i="12"/>
  <c r="K5424" i="12"/>
  <c r="J5424" i="12"/>
  <c r="J5424" i="12" a="1"/>
  <c r="I5424" i="12"/>
  <c r="K5423" i="12"/>
  <c r="J5423" i="12"/>
  <c r="J5423" i="12" a="1"/>
  <c r="I5423" i="12"/>
  <c r="K5422" i="12"/>
  <c r="J5422" i="12"/>
  <c r="J5422" i="12" a="1"/>
  <c r="I5422" i="12"/>
  <c r="K5421" i="12"/>
  <c r="J5421" i="12"/>
  <c r="J5421" i="12" a="1"/>
  <c r="I5421" i="12"/>
  <c r="K5420" i="12"/>
  <c r="J5420" i="12"/>
  <c r="J5420" i="12" a="1"/>
  <c r="I5420" i="12"/>
  <c r="K5419" i="12"/>
  <c r="J5419" i="12"/>
  <c r="J5419" i="12" a="1"/>
  <c r="I5419" i="12"/>
  <c r="K5418" i="12"/>
  <c r="J5418" i="12"/>
  <c r="J5418" i="12" a="1"/>
  <c r="I5418" i="12"/>
  <c r="K5417" i="12"/>
  <c r="J5417" i="12"/>
  <c r="J5417" i="12" a="1"/>
  <c r="I5417" i="12"/>
  <c r="K5416" i="12"/>
  <c r="J5416" i="12"/>
  <c r="J5416" i="12" a="1"/>
  <c r="I5416" i="12"/>
  <c r="K5415" i="12"/>
  <c r="J5415" i="12"/>
  <c r="J5415" i="12" a="1"/>
  <c r="I5415" i="12"/>
  <c r="K5414" i="12"/>
  <c r="J5414" i="12"/>
  <c r="J5414" i="12" a="1"/>
  <c r="I5414" i="12"/>
  <c r="K5413" i="12"/>
  <c r="J5413" i="12"/>
  <c r="J5413" i="12" a="1"/>
  <c r="I5413" i="12"/>
  <c r="K5412" i="12"/>
  <c r="J5412" i="12"/>
  <c r="J5412" i="12" a="1"/>
  <c r="I5412" i="12"/>
  <c r="K5411" i="12"/>
  <c r="J5411" i="12"/>
  <c r="J5411" i="12" a="1"/>
  <c r="I5411" i="12"/>
  <c r="K5410" i="12"/>
  <c r="J5410" i="12"/>
  <c r="J5410" i="12" a="1"/>
  <c r="I5410" i="12"/>
  <c r="K5409" i="12"/>
  <c r="J5409" i="12"/>
  <c r="J5409" i="12" a="1"/>
  <c r="I5409" i="12"/>
  <c r="K5408" i="12"/>
  <c r="J5408" i="12"/>
  <c r="J5408" i="12" a="1"/>
  <c r="I5408" i="12"/>
  <c r="K5407" i="12"/>
  <c r="J5407" i="12"/>
  <c r="J5407" i="12" a="1"/>
  <c r="I5407" i="12"/>
  <c r="K5406" i="12"/>
  <c r="J5406" i="12"/>
  <c r="J5406" i="12" a="1"/>
  <c r="I5406" i="12"/>
  <c r="K5405" i="12"/>
  <c r="J5405" i="12"/>
  <c r="J5405" i="12" a="1"/>
  <c r="I5405" i="12"/>
  <c r="K5404" i="12"/>
  <c r="J5404" i="12"/>
  <c r="J5404" i="12" a="1"/>
  <c r="I5404" i="12"/>
  <c r="K5403" i="12"/>
  <c r="J5403" i="12"/>
  <c r="J5403" i="12" a="1"/>
  <c r="I5403" i="12"/>
  <c r="K5402" i="12"/>
  <c r="J5402" i="12"/>
  <c r="J5402" i="12" a="1"/>
  <c r="I5402" i="12"/>
  <c r="K5401" i="12"/>
  <c r="J5401" i="12"/>
  <c r="J5401" i="12" a="1"/>
  <c r="I5401" i="12"/>
  <c r="K5400" i="12"/>
  <c r="J5400" i="12"/>
  <c r="J5400" i="12" a="1"/>
  <c r="I5400" i="12"/>
  <c r="K5399" i="12"/>
  <c r="J5399" i="12"/>
  <c r="J5399" i="12" a="1"/>
  <c r="I5399" i="12"/>
  <c r="K5398" i="12"/>
  <c r="J5398" i="12"/>
  <c r="J5398" i="12" a="1"/>
  <c r="I5398" i="12"/>
  <c r="K5397" i="12"/>
  <c r="J5397" i="12"/>
  <c r="J5397" i="12" a="1"/>
  <c r="I5397" i="12"/>
  <c r="K5396" i="12"/>
  <c r="J5396" i="12"/>
  <c r="J5396" i="12" a="1"/>
  <c r="I5396" i="12"/>
  <c r="K5395" i="12"/>
  <c r="J5395" i="12"/>
  <c r="J5395" i="12" a="1"/>
  <c r="I5395" i="12"/>
  <c r="K5394" i="12"/>
  <c r="J5394" i="12"/>
  <c r="J5394" i="12" a="1"/>
  <c r="I5394" i="12"/>
  <c r="K5393" i="12"/>
  <c r="J5393" i="12"/>
  <c r="J5393" i="12" a="1"/>
  <c r="I5393" i="12"/>
  <c r="K5392" i="12"/>
  <c r="J5392" i="12"/>
  <c r="J5392" i="12" a="1"/>
  <c r="I5392" i="12"/>
  <c r="K5391" i="12"/>
  <c r="J5391" i="12"/>
  <c r="J5391" i="12" a="1"/>
  <c r="I5391" i="12"/>
  <c r="K5390" i="12"/>
  <c r="J5390" i="12"/>
  <c r="J5390" i="12" a="1"/>
  <c r="I5390" i="12"/>
  <c r="K5389" i="12"/>
  <c r="J5389" i="12"/>
  <c r="J5389" i="12" a="1"/>
  <c r="I5389" i="12"/>
  <c r="K5388" i="12"/>
  <c r="J5388" i="12"/>
  <c r="J5388" i="12" a="1"/>
  <c r="I5388" i="12"/>
  <c r="K5387" i="12"/>
  <c r="J5387" i="12"/>
  <c r="J5387" i="12" a="1"/>
  <c r="I5387" i="12"/>
  <c r="K5386" i="12"/>
  <c r="J5386" i="12"/>
  <c r="J5386" i="12" a="1"/>
  <c r="I5386" i="12"/>
  <c r="K5385" i="12"/>
  <c r="J5385" i="12"/>
  <c r="J5385" i="12" a="1"/>
  <c r="I5385" i="12"/>
  <c r="K5384" i="12"/>
  <c r="J5384" i="12"/>
  <c r="J5384" i="12" a="1"/>
  <c r="I5384" i="12"/>
  <c r="K5383" i="12"/>
  <c r="J5383" i="12"/>
  <c r="J5383" i="12" a="1"/>
  <c r="I5383" i="12"/>
  <c r="K5382" i="12"/>
  <c r="J5382" i="12"/>
  <c r="J5382" i="12" a="1"/>
  <c r="I5382" i="12"/>
  <c r="K5381" i="12"/>
  <c r="J5381" i="12"/>
  <c r="J5381" i="12" a="1"/>
  <c r="I5381" i="12"/>
  <c r="K5380" i="12"/>
  <c r="J5380" i="12"/>
  <c r="J5380" i="12" a="1"/>
  <c r="I5380" i="12"/>
  <c r="K5379" i="12"/>
  <c r="J5379" i="12"/>
  <c r="J5379" i="12" a="1"/>
  <c r="I5379" i="12"/>
  <c r="K5378" i="12"/>
  <c r="J5378" i="12"/>
  <c r="J5378" i="12" a="1"/>
  <c r="I5378" i="12"/>
  <c r="K5377" i="12"/>
  <c r="J5377" i="12"/>
  <c r="J5377" i="12" a="1"/>
  <c r="I5377" i="12"/>
  <c r="K5376" i="12"/>
  <c r="J5376" i="12"/>
  <c r="J5376" i="12" a="1"/>
  <c r="I5376" i="12"/>
  <c r="K5375" i="12"/>
  <c r="J5375" i="12"/>
  <c r="J5375" i="12" a="1"/>
  <c r="I5375" i="12"/>
  <c r="K5374" i="12"/>
  <c r="J5374" i="12"/>
  <c r="J5374" i="12" a="1"/>
  <c r="I5374" i="12"/>
  <c r="K5373" i="12"/>
  <c r="J5373" i="12"/>
  <c r="J5373" i="12" a="1"/>
  <c r="I5373" i="12"/>
  <c r="K5372" i="12"/>
  <c r="J5372" i="12"/>
  <c r="J5372" i="12" a="1"/>
  <c r="I5372" i="12"/>
  <c r="K5371" i="12"/>
  <c r="J5371" i="12"/>
  <c r="J5371" i="12" a="1"/>
  <c r="I5371" i="12"/>
  <c r="K5370" i="12"/>
  <c r="J5370" i="12"/>
  <c r="J5370" i="12" a="1"/>
  <c r="I5370" i="12"/>
  <c r="K5369" i="12"/>
  <c r="J5369" i="12"/>
  <c r="J5369" i="12" a="1"/>
  <c r="I5369" i="12"/>
  <c r="K5368" i="12"/>
  <c r="J5368" i="12"/>
  <c r="J5368" i="12" a="1"/>
  <c r="I5368" i="12"/>
  <c r="K5367" i="12"/>
  <c r="J5367" i="12"/>
  <c r="J5367" i="12" a="1"/>
  <c r="I5367" i="12"/>
  <c r="K5366" i="12"/>
  <c r="J5366" i="12"/>
  <c r="J5366" i="12" a="1"/>
  <c r="I5366" i="12"/>
  <c r="K5365" i="12"/>
  <c r="J5365" i="12"/>
  <c r="J5365" i="12" a="1"/>
  <c r="I5365" i="12"/>
  <c r="K5364" i="12"/>
  <c r="J5364" i="12"/>
  <c r="J5364" i="12" a="1"/>
  <c r="I5364" i="12"/>
  <c r="K5363" i="12"/>
  <c r="J5363" i="12"/>
  <c r="J5363" i="12" a="1"/>
  <c r="I5363" i="12"/>
  <c r="K5362" i="12"/>
  <c r="J5362" i="12"/>
  <c r="J5362" i="12" a="1"/>
  <c r="I5362" i="12"/>
  <c r="K5361" i="12"/>
  <c r="J5361" i="12"/>
  <c r="J5361" i="12" a="1"/>
  <c r="I5361" i="12"/>
  <c r="K5360" i="12"/>
  <c r="J5360" i="12"/>
  <c r="J5360" i="12" a="1"/>
  <c r="I5360" i="12"/>
  <c r="K5359" i="12"/>
  <c r="J5359" i="12"/>
  <c r="J5359" i="12" a="1"/>
  <c r="I5359" i="12"/>
  <c r="K5358" i="12"/>
  <c r="J5358" i="12"/>
  <c r="J5358" i="12" a="1"/>
  <c r="I5358" i="12"/>
  <c r="K5357" i="12"/>
  <c r="J5357" i="12"/>
  <c r="J5357" i="12" a="1"/>
  <c r="I5357" i="12"/>
  <c r="K5356" i="12"/>
  <c r="J5356" i="12"/>
  <c r="J5356" i="12" a="1"/>
  <c r="I5356" i="12"/>
  <c r="K5355" i="12"/>
  <c r="J5355" i="12"/>
  <c r="J5355" i="12" a="1"/>
  <c r="I5355" i="12"/>
  <c r="K5354" i="12"/>
  <c r="J5354" i="12"/>
  <c r="J5354" i="12" a="1"/>
  <c r="I5354" i="12"/>
  <c r="K5353" i="12"/>
  <c r="J5353" i="12"/>
  <c r="J5353" i="12" a="1"/>
  <c r="I5353" i="12"/>
  <c r="K5352" i="12"/>
  <c r="J5352" i="12"/>
  <c r="J5352" i="12" a="1"/>
  <c r="I5352" i="12"/>
  <c r="K5351" i="12"/>
  <c r="J5351" i="12"/>
  <c r="J5351" i="12" a="1"/>
  <c r="I5351" i="12"/>
  <c r="K5350" i="12"/>
  <c r="J5350" i="12"/>
  <c r="J5350" i="12" a="1"/>
  <c r="I5350" i="12"/>
  <c r="K5349" i="12"/>
  <c r="J5349" i="12"/>
  <c r="J5349" i="12" a="1"/>
  <c r="I5349" i="12"/>
  <c r="K5348" i="12"/>
  <c r="J5348" i="12"/>
  <c r="J5348" i="12" a="1"/>
  <c r="I5348" i="12"/>
  <c r="K5347" i="12"/>
  <c r="J5347" i="12"/>
  <c r="J5347" i="12" a="1"/>
  <c r="I5347" i="12"/>
  <c r="K5346" i="12"/>
  <c r="J5346" i="12"/>
  <c r="J5346" i="12" a="1"/>
  <c r="I5346" i="12"/>
  <c r="K5345" i="12"/>
  <c r="J5345" i="12"/>
  <c r="J5345" i="12" a="1"/>
  <c r="I5345" i="12"/>
  <c r="K5344" i="12"/>
  <c r="J5344" i="12"/>
  <c r="J5344" i="12" a="1"/>
  <c r="I5344" i="12"/>
  <c r="K5343" i="12"/>
  <c r="J5343" i="12"/>
  <c r="J5343" i="12" a="1"/>
  <c r="I5343" i="12"/>
  <c r="K5342" i="12"/>
  <c r="J5342" i="12"/>
  <c r="J5342" i="12" a="1"/>
  <c r="I5342" i="12"/>
  <c r="K5341" i="12"/>
  <c r="J5341" i="12"/>
  <c r="J5341" i="12" a="1"/>
  <c r="I5341" i="12"/>
  <c r="K5340" i="12"/>
  <c r="J5340" i="12"/>
  <c r="J5340" i="12" a="1"/>
  <c r="I5340" i="12"/>
  <c r="K5339" i="12"/>
  <c r="J5339" i="12"/>
  <c r="J5339" i="12" a="1"/>
  <c r="I5339" i="12"/>
  <c r="K5338" i="12"/>
  <c r="J5338" i="12"/>
  <c r="J5338" i="12" a="1"/>
  <c r="I5338" i="12"/>
  <c r="K5337" i="12"/>
  <c r="J5337" i="12"/>
  <c r="J5337" i="12" a="1"/>
  <c r="I5337" i="12"/>
  <c r="K5336" i="12"/>
  <c r="J5336" i="12"/>
  <c r="J5336" i="12" a="1"/>
  <c r="I5336" i="12"/>
  <c r="K5335" i="12"/>
  <c r="J5335" i="12"/>
  <c r="J5335" i="12" a="1"/>
  <c r="I5335" i="12"/>
  <c r="K5334" i="12"/>
  <c r="J5334" i="12"/>
  <c r="J5334" i="12" a="1"/>
  <c r="I5334" i="12"/>
  <c r="K5333" i="12"/>
  <c r="J5333" i="12"/>
  <c r="J5333" i="12" a="1"/>
  <c r="I5333" i="12"/>
  <c r="K5332" i="12"/>
  <c r="J5332" i="12"/>
  <c r="J5332" i="12" a="1"/>
  <c r="I5332" i="12"/>
  <c r="K5331" i="12"/>
  <c r="J5331" i="12"/>
  <c r="J5331" i="12" a="1"/>
  <c r="I5331" i="12"/>
  <c r="K5330" i="12"/>
  <c r="J5330" i="12"/>
  <c r="J5330" i="12" a="1"/>
  <c r="I5330" i="12"/>
  <c r="K5329" i="12"/>
  <c r="J5329" i="12"/>
  <c r="J5329" i="12" a="1"/>
  <c r="I5329" i="12"/>
  <c r="K5328" i="12"/>
  <c r="J5328" i="12"/>
  <c r="J5328" i="12" a="1"/>
  <c r="I5328" i="12"/>
  <c r="K5327" i="12"/>
  <c r="J5327" i="12"/>
  <c r="J5327" i="12" a="1"/>
  <c r="I5327" i="12"/>
  <c r="K5326" i="12"/>
  <c r="J5326" i="12"/>
  <c r="J5326" i="12" a="1"/>
  <c r="I5326" i="12"/>
  <c r="K5325" i="12"/>
  <c r="J5325" i="12"/>
  <c r="J5325" i="12" a="1"/>
  <c r="I5325" i="12"/>
  <c r="K5324" i="12"/>
  <c r="J5324" i="12"/>
  <c r="J5324" i="12" a="1"/>
  <c r="I5324" i="12"/>
  <c r="K5323" i="12"/>
  <c r="J5323" i="12"/>
  <c r="J5323" i="12" a="1"/>
  <c r="I5323" i="12"/>
  <c r="K5322" i="12"/>
  <c r="J5322" i="12"/>
  <c r="J5322" i="12" a="1"/>
  <c r="I5322" i="12"/>
  <c r="K5321" i="12"/>
  <c r="J5321" i="12"/>
  <c r="J5321" i="12" a="1"/>
  <c r="I5321" i="12"/>
  <c r="K5320" i="12"/>
  <c r="J5320" i="12"/>
  <c r="J5320" i="12" a="1"/>
  <c r="I5320" i="12"/>
  <c r="K5319" i="12"/>
  <c r="J5319" i="12"/>
  <c r="J5319" i="12" a="1"/>
  <c r="I5319" i="12"/>
  <c r="K5318" i="12"/>
  <c r="J5318" i="12"/>
  <c r="J5318" i="12" a="1"/>
  <c r="I5318" i="12"/>
  <c r="K5317" i="12"/>
  <c r="J5317" i="12"/>
  <c r="J5317" i="12" a="1"/>
  <c r="I5317" i="12"/>
  <c r="K5316" i="12"/>
  <c r="J5316" i="12"/>
  <c r="J5316" i="12" a="1"/>
  <c r="I5316" i="12"/>
  <c r="K5315" i="12"/>
  <c r="J5315" i="12"/>
  <c r="J5315" i="12" a="1"/>
  <c r="I5315" i="12"/>
  <c r="K5314" i="12"/>
  <c r="J5314" i="12"/>
  <c r="J5314" i="12" a="1"/>
  <c r="I5314" i="12"/>
  <c r="K5313" i="12"/>
  <c r="J5313" i="12"/>
  <c r="J5313" i="12" a="1"/>
  <c r="I5313" i="12"/>
  <c r="K5312" i="12"/>
  <c r="J5312" i="12"/>
  <c r="J5312" i="12" a="1"/>
  <c r="I5312" i="12"/>
  <c r="K5311" i="12"/>
  <c r="J5311" i="12"/>
  <c r="J5311" i="12" a="1"/>
  <c r="I5311" i="12"/>
  <c r="K5310" i="12"/>
  <c r="J5310" i="12"/>
  <c r="J5310" i="12" a="1"/>
  <c r="I5310" i="12"/>
  <c r="K5309" i="12"/>
  <c r="J5309" i="12"/>
  <c r="J5309" i="12" a="1"/>
  <c r="I5309" i="12"/>
  <c r="K5308" i="12"/>
  <c r="J5308" i="12"/>
  <c r="J5308" i="12" a="1"/>
  <c r="I5308" i="12"/>
  <c r="K5307" i="12"/>
  <c r="J5307" i="12"/>
  <c r="J5307" i="12" a="1"/>
  <c r="I5307" i="12"/>
  <c r="K5306" i="12"/>
  <c r="J5306" i="12"/>
  <c r="J5306" i="12" a="1"/>
  <c r="I5306" i="12"/>
  <c r="K5305" i="12"/>
  <c r="J5305" i="12"/>
  <c r="J5305" i="12" a="1"/>
  <c r="I5305" i="12"/>
  <c r="K5304" i="12"/>
  <c r="J5304" i="12"/>
  <c r="J5304" i="12" a="1"/>
  <c r="I5304" i="12"/>
  <c r="K5303" i="12"/>
  <c r="J5303" i="12"/>
  <c r="J5303" i="12" a="1"/>
  <c r="I5303" i="12"/>
  <c r="K5302" i="12"/>
  <c r="J5302" i="12"/>
  <c r="J5302" i="12" a="1"/>
  <c r="I5302" i="12"/>
  <c r="K5301" i="12"/>
  <c r="J5301" i="12"/>
  <c r="J5301" i="12" a="1"/>
  <c r="I5301" i="12"/>
  <c r="K5300" i="12"/>
  <c r="J5300" i="12"/>
  <c r="J5300" i="12" a="1"/>
  <c r="I5300" i="12"/>
  <c r="K5299" i="12"/>
  <c r="J5299" i="12"/>
  <c r="J5299" i="12" a="1"/>
  <c r="I5299" i="12"/>
  <c r="K5298" i="12"/>
  <c r="J5298" i="12"/>
  <c r="J5298" i="12" a="1"/>
  <c r="I5298" i="12"/>
  <c r="K5297" i="12"/>
  <c r="J5297" i="12"/>
  <c r="J5297" i="12" a="1"/>
  <c r="I5297" i="12"/>
  <c r="K5296" i="12"/>
  <c r="J5296" i="12"/>
  <c r="J5296" i="12" a="1"/>
  <c r="I5296" i="12"/>
  <c r="K5295" i="12"/>
  <c r="J5295" i="12"/>
  <c r="J5295" i="12" a="1"/>
  <c r="I5295" i="12"/>
  <c r="K5294" i="12"/>
  <c r="J5294" i="12"/>
  <c r="J5294" i="12" a="1"/>
  <c r="I5294" i="12"/>
  <c r="K5293" i="12"/>
  <c r="J5293" i="12"/>
  <c r="J5293" i="12" a="1"/>
  <c r="I5293" i="12"/>
  <c r="K5292" i="12"/>
  <c r="J5292" i="12"/>
  <c r="J5292" i="12" a="1"/>
  <c r="I5292" i="12"/>
  <c r="K5291" i="12"/>
  <c r="J5291" i="12"/>
  <c r="J5291" i="12" a="1"/>
  <c r="I5291" i="12"/>
  <c r="K5290" i="12"/>
  <c r="J5290" i="12"/>
  <c r="J5290" i="12" a="1"/>
  <c r="I5290" i="12"/>
  <c r="K5289" i="12"/>
  <c r="J5289" i="12"/>
  <c r="J5289" i="12" a="1"/>
  <c r="I5289" i="12"/>
  <c r="K5288" i="12"/>
  <c r="J5288" i="12"/>
  <c r="J5288" i="12" a="1"/>
  <c r="I5288" i="12"/>
  <c r="K5287" i="12"/>
  <c r="J5287" i="12"/>
  <c r="J5287" i="12" a="1"/>
  <c r="I5287" i="12"/>
  <c r="K5286" i="12"/>
  <c r="J5286" i="12"/>
  <c r="J5286" i="12" a="1"/>
  <c r="I5286" i="12"/>
  <c r="K5285" i="12"/>
  <c r="J5285" i="12"/>
  <c r="J5285" i="12" a="1"/>
  <c r="I5285" i="12"/>
  <c r="K5284" i="12"/>
  <c r="J5284" i="12"/>
  <c r="J5284" i="12" a="1"/>
  <c r="I5284" i="12"/>
  <c r="K5283" i="12"/>
  <c r="J5283" i="12"/>
  <c r="J5283" i="12" a="1"/>
  <c r="I5283" i="12"/>
  <c r="K5282" i="12"/>
  <c r="J5282" i="12"/>
  <c r="J5282" i="12" a="1"/>
  <c r="I5282" i="12"/>
  <c r="K5281" i="12"/>
  <c r="J5281" i="12"/>
  <c r="J5281" i="12" a="1"/>
  <c r="I5281" i="12"/>
  <c r="K5280" i="12"/>
  <c r="J5280" i="12"/>
  <c r="J5280" i="12" a="1"/>
  <c r="I5280" i="12"/>
  <c r="K5279" i="12"/>
  <c r="J5279" i="12"/>
  <c r="J5279" i="12" a="1"/>
  <c r="I5279" i="12"/>
  <c r="K5278" i="12"/>
  <c r="J5278" i="12"/>
  <c r="J5278" i="12" a="1"/>
  <c r="I5278" i="12"/>
  <c r="K5277" i="12"/>
  <c r="J5277" i="12"/>
  <c r="J5277" i="12" a="1"/>
  <c r="I5277" i="12"/>
  <c r="K5276" i="12"/>
  <c r="J5276" i="12"/>
  <c r="J5276" i="12" a="1"/>
  <c r="I5276" i="12"/>
  <c r="K5275" i="12"/>
  <c r="J5275" i="12"/>
  <c r="J5275" i="12" a="1"/>
  <c r="I5275" i="12"/>
  <c r="K5274" i="12"/>
  <c r="J5274" i="12"/>
  <c r="J5274" i="12" a="1"/>
  <c r="I5274" i="12"/>
  <c r="K5273" i="12"/>
  <c r="J5273" i="12"/>
  <c r="J5273" i="12" a="1"/>
  <c r="I5273" i="12"/>
  <c r="K5272" i="12"/>
  <c r="J5272" i="12"/>
  <c r="J5272" i="12" a="1"/>
  <c r="I5272" i="12"/>
  <c r="K5271" i="12"/>
  <c r="J5271" i="12"/>
  <c r="J5271" i="12" a="1"/>
  <c r="I5271" i="12"/>
  <c r="K5270" i="12"/>
  <c r="J5270" i="12"/>
  <c r="J5270" i="12" a="1"/>
  <c r="I5270" i="12"/>
  <c r="K5269" i="12"/>
  <c r="J5269" i="12"/>
  <c r="J5269" i="12" a="1"/>
  <c r="I5269" i="12"/>
  <c r="K5268" i="12"/>
  <c r="J5268" i="12"/>
  <c r="J5268" i="12" a="1"/>
  <c r="I5268" i="12"/>
  <c r="K5267" i="12"/>
  <c r="J5267" i="12"/>
  <c r="J5267" i="12" a="1"/>
  <c r="I5267" i="12"/>
  <c r="K5266" i="12"/>
  <c r="J5266" i="12"/>
  <c r="J5266" i="12" a="1"/>
  <c r="I5266" i="12"/>
  <c r="K5265" i="12"/>
  <c r="J5265" i="12"/>
  <c r="J5265" i="12" a="1"/>
  <c r="I5265" i="12"/>
  <c r="K5264" i="12"/>
  <c r="J5264" i="12"/>
  <c r="J5264" i="12" a="1"/>
  <c r="I5264" i="12"/>
  <c r="K5263" i="12"/>
  <c r="J5263" i="12"/>
  <c r="J5263" i="12" a="1"/>
  <c r="I5263" i="12"/>
  <c r="K5262" i="12"/>
  <c r="J5262" i="12"/>
  <c r="J5262" i="12" a="1"/>
  <c r="I5262" i="12"/>
  <c r="K5261" i="12"/>
  <c r="J5261" i="12"/>
  <c r="J5261" i="12" a="1"/>
  <c r="I5261" i="12"/>
  <c r="K5260" i="12"/>
  <c r="J5260" i="12"/>
  <c r="J5260" i="12" a="1"/>
  <c r="I5260" i="12"/>
  <c r="K5259" i="12"/>
  <c r="J5259" i="12"/>
  <c r="J5259" i="12" a="1"/>
  <c r="I5259" i="12"/>
  <c r="K5258" i="12"/>
  <c r="J5258" i="12"/>
  <c r="J5258" i="12" a="1"/>
  <c r="I5258" i="12"/>
  <c r="K5257" i="12"/>
  <c r="J5257" i="12"/>
  <c r="J5257" i="12" a="1"/>
  <c r="I5257" i="12"/>
  <c r="K5256" i="12"/>
  <c r="J5256" i="12"/>
  <c r="J5256" i="12" a="1"/>
  <c r="I5256" i="12"/>
  <c r="K5255" i="12"/>
  <c r="J5255" i="12"/>
  <c r="J5255" i="12" a="1"/>
  <c r="I5255" i="12"/>
  <c r="K5254" i="12"/>
  <c r="J5254" i="12"/>
  <c r="J5254" i="12" a="1"/>
  <c r="I5254" i="12"/>
  <c r="K5253" i="12"/>
  <c r="J5253" i="12"/>
  <c r="J5253" i="12" a="1"/>
  <c r="I5253" i="12"/>
  <c r="K5252" i="12"/>
  <c r="J5252" i="12"/>
  <c r="J5252" i="12" a="1"/>
  <c r="I5252" i="12"/>
  <c r="K5251" i="12"/>
  <c r="J5251" i="12"/>
  <c r="J5251" i="12" a="1"/>
  <c r="I5251" i="12"/>
  <c r="K5250" i="12"/>
  <c r="J5250" i="12"/>
  <c r="J5250" i="12" a="1"/>
  <c r="I5250" i="12"/>
  <c r="K5249" i="12"/>
  <c r="J5249" i="12"/>
  <c r="J5249" i="12" a="1"/>
  <c r="I5249" i="12"/>
  <c r="K5248" i="12"/>
  <c r="J5248" i="12"/>
  <c r="J5248" i="12" a="1"/>
  <c r="I5248" i="12"/>
  <c r="K5247" i="12"/>
  <c r="J5247" i="12"/>
  <c r="J5247" i="12" a="1"/>
  <c r="I5247" i="12"/>
  <c r="K5246" i="12"/>
  <c r="J5246" i="12"/>
  <c r="J5246" i="12" a="1"/>
  <c r="I5246" i="12"/>
  <c r="K5245" i="12"/>
  <c r="J5245" i="12"/>
  <c r="J5245" i="12" a="1"/>
  <c r="I5245" i="12"/>
  <c r="K5244" i="12"/>
  <c r="J5244" i="12"/>
  <c r="J5244" i="12" a="1"/>
  <c r="I5244" i="12"/>
  <c r="K5243" i="12"/>
  <c r="J5243" i="12"/>
  <c r="J5243" i="12" a="1"/>
  <c r="I5243" i="12"/>
  <c r="K5242" i="12"/>
  <c r="J5242" i="12"/>
  <c r="J5242" i="12" a="1"/>
  <c r="I5242" i="12"/>
  <c r="K5241" i="12"/>
  <c r="J5241" i="12"/>
  <c r="J5241" i="12" a="1"/>
  <c r="I5241" i="12"/>
  <c r="K5240" i="12"/>
  <c r="J5240" i="12"/>
  <c r="J5240" i="12" a="1"/>
  <c r="I5240" i="12"/>
  <c r="K5239" i="12"/>
  <c r="J5239" i="12"/>
  <c r="J5239" i="12" a="1"/>
  <c r="I5239" i="12"/>
  <c r="K5238" i="12"/>
  <c r="J5238" i="12"/>
  <c r="J5238" i="12" a="1"/>
  <c r="I5238" i="12"/>
  <c r="K5237" i="12"/>
  <c r="J5237" i="12"/>
  <c r="J5237" i="12" a="1"/>
  <c r="I5237" i="12"/>
  <c r="K5236" i="12"/>
  <c r="J5236" i="12"/>
  <c r="J5236" i="12" a="1"/>
  <c r="I5236" i="12"/>
  <c r="K5235" i="12"/>
  <c r="J5235" i="12"/>
  <c r="J5235" i="12" a="1"/>
  <c r="I5235" i="12"/>
  <c r="K5234" i="12"/>
  <c r="J5234" i="12"/>
  <c r="J5234" i="12" a="1"/>
  <c r="I5234" i="12"/>
  <c r="K5233" i="12"/>
  <c r="J5233" i="12"/>
  <c r="J5233" i="12" a="1"/>
  <c r="I5233" i="12"/>
  <c r="K5232" i="12"/>
  <c r="J5232" i="12"/>
  <c r="J5232" i="12" a="1"/>
  <c r="I5232" i="12"/>
  <c r="K5231" i="12"/>
  <c r="J5231" i="12"/>
  <c r="J5231" i="12" a="1"/>
  <c r="I5231" i="12"/>
  <c r="K5230" i="12"/>
  <c r="J5230" i="12"/>
  <c r="J5230" i="12" a="1"/>
  <c r="I5230" i="12"/>
  <c r="K5229" i="12"/>
  <c r="J5229" i="12"/>
  <c r="J5229" i="12" a="1"/>
  <c r="I5229" i="12"/>
  <c r="K5228" i="12"/>
  <c r="J5228" i="12"/>
  <c r="J5228" i="12" a="1"/>
  <c r="I5228" i="12"/>
  <c r="K5227" i="12"/>
  <c r="J5227" i="12"/>
  <c r="J5227" i="12" a="1"/>
  <c r="I5227" i="12"/>
  <c r="K5226" i="12"/>
  <c r="J5226" i="12"/>
  <c r="J5226" i="12" a="1"/>
  <c r="I5226" i="12"/>
  <c r="K5225" i="12"/>
  <c r="J5225" i="12"/>
  <c r="J5225" i="12" a="1"/>
  <c r="I5225" i="12"/>
  <c r="K5224" i="12"/>
  <c r="J5224" i="12"/>
  <c r="J5224" i="12" a="1"/>
  <c r="I5224" i="12"/>
  <c r="K5223" i="12"/>
  <c r="J5223" i="12"/>
  <c r="J5223" i="12" a="1"/>
  <c r="I5223" i="12"/>
  <c r="K5222" i="12"/>
  <c r="J5222" i="12"/>
  <c r="J5222" i="12" a="1"/>
  <c r="I5222" i="12"/>
  <c r="K5221" i="12"/>
  <c r="J5221" i="12"/>
  <c r="J5221" i="12" a="1"/>
  <c r="I5221" i="12"/>
  <c r="K5220" i="12"/>
  <c r="J5220" i="12"/>
  <c r="J5220" i="12" a="1"/>
  <c r="I5220" i="12"/>
  <c r="K5219" i="12"/>
  <c r="J5219" i="12"/>
  <c r="J5219" i="12" a="1"/>
  <c r="I5219" i="12"/>
  <c r="K5218" i="12"/>
  <c r="J5218" i="12"/>
  <c r="J5218" i="12" a="1"/>
  <c r="I5218" i="12"/>
  <c r="K5217" i="12"/>
  <c r="J5217" i="12"/>
  <c r="J5217" i="12" a="1"/>
  <c r="I5217" i="12"/>
  <c r="K5216" i="12"/>
  <c r="J5216" i="12"/>
  <c r="J5216" i="12" a="1"/>
  <c r="I5216" i="12"/>
  <c r="K5215" i="12"/>
  <c r="J5215" i="12"/>
  <c r="J5215" i="12" a="1"/>
  <c r="I5215" i="12"/>
  <c r="K5214" i="12"/>
  <c r="J5214" i="12"/>
  <c r="J5214" i="12" a="1"/>
  <c r="I5214" i="12"/>
  <c r="K5213" i="12"/>
  <c r="J5213" i="12"/>
  <c r="J5213" i="12" a="1"/>
  <c r="I5213" i="12"/>
  <c r="K5212" i="12"/>
  <c r="J5212" i="12"/>
  <c r="J5212" i="12" a="1"/>
  <c r="I5212" i="12"/>
  <c r="K5211" i="12"/>
  <c r="J5211" i="12"/>
  <c r="J5211" i="12" a="1"/>
  <c r="I5211" i="12"/>
  <c r="K5210" i="12"/>
  <c r="J5210" i="12"/>
  <c r="J5210" i="12" a="1"/>
  <c r="I5210" i="12"/>
  <c r="K5209" i="12"/>
  <c r="J5209" i="12"/>
  <c r="J5209" i="12" a="1"/>
  <c r="I5209" i="12"/>
  <c r="K5208" i="12"/>
  <c r="J5208" i="12"/>
  <c r="J5208" i="12" a="1"/>
  <c r="I5208" i="12"/>
  <c r="K5207" i="12"/>
  <c r="J5207" i="12"/>
  <c r="J5207" i="12" a="1"/>
  <c r="I5207" i="12"/>
  <c r="K5206" i="12"/>
  <c r="J5206" i="12"/>
  <c r="J5206" i="12" a="1"/>
  <c r="I5206" i="12"/>
  <c r="K5205" i="12"/>
  <c r="J5205" i="12"/>
  <c r="J5205" i="12" a="1"/>
  <c r="I5205" i="12"/>
  <c r="K5204" i="12"/>
  <c r="J5204" i="12"/>
  <c r="J5204" i="12" a="1"/>
  <c r="I5204" i="12"/>
  <c r="K5203" i="12"/>
  <c r="J5203" i="12"/>
  <c r="J5203" i="12" a="1"/>
  <c r="I5203" i="12"/>
  <c r="K5202" i="12"/>
  <c r="J5202" i="12"/>
  <c r="J5202" i="12" a="1"/>
  <c r="I5202" i="12"/>
  <c r="K5201" i="12"/>
  <c r="J5201" i="12"/>
  <c r="J5201" i="12" a="1"/>
  <c r="I5201" i="12"/>
  <c r="K5200" i="12"/>
  <c r="J5200" i="12"/>
  <c r="J5200" i="12" a="1"/>
  <c r="I5200" i="12"/>
  <c r="K5199" i="12"/>
  <c r="J5199" i="12"/>
  <c r="J5199" i="12" a="1"/>
  <c r="I5199" i="12"/>
  <c r="K5198" i="12"/>
  <c r="J5198" i="12"/>
  <c r="J5198" i="12" a="1"/>
  <c r="I5198" i="12"/>
  <c r="K5197" i="12"/>
  <c r="J5197" i="12"/>
  <c r="J5197" i="12" a="1"/>
  <c r="I5197" i="12"/>
  <c r="K5196" i="12"/>
  <c r="J5196" i="12"/>
  <c r="J5196" i="12" a="1"/>
  <c r="I5196" i="12"/>
  <c r="K5195" i="12"/>
  <c r="J5195" i="12"/>
  <c r="J5195" i="12" a="1"/>
  <c r="I5195" i="12"/>
  <c r="K5194" i="12"/>
  <c r="J5194" i="12"/>
  <c r="J5194" i="12" a="1"/>
  <c r="I5194" i="12"/>
  <c r="K5193" i="12"/>
  <c r="J5193" i="12"/>
  <c r="J5193" i="12" a="1"/>
  <c r="I5193" i="12"/>
  <c r="K5192" i="12"/>
  <c r="J5192" i="12"/>
  <c r="J5192" i="12" a="1"/>
  <c r="I5192" i="12"/>
  <c r="K5191" i="12"/>
  <c r="J5191" i="12"/>
  <c r="J5191" i="12" a="1"/>
  <c r="I5191" i="12"/>
  <c r="K5190" i="12"/>
  <c r="J5190" i="12"/>
  <c r="J5190" i="12" a="1"/>
  <c r="I5190" i="12"/>
  <c r="K5189" i="12"/>
  <c r="J5189" i="12"/>
  <c r="J5189" i="12" a="1"/>
  <c r="I5189" i="12"/>
  <c r="K5188" i="12"/>
  <c r="J5188" i="12"/>
  <c r="J5188" i="12" a="1"/>
  <c r="I5188" i="12"/>
  <c r="K5187" i="12"/>
  <c r="J5187" i="12"/>
  <c r="J5187" i="12" a="1"/>
  <c r="I5187" i="12"/>
  <c r="K5186" i="12"/>
  <c r="J5186" i="12"/>
  <c r="J5186" i="12" a="1"/>
  <c r="I5186" i="12"/>
  <c r="K5185" i="12"/>
  <c r="J5185" i="12"/>
  <c r="J5185" i="12" a="1"/>
  <c r="I5185" i="12"/>
  <c r="K5184" i="12"/>
  <c r="J5184" i="12"/>
  <c r="J5184" i="12" a="1"/>
  <c r="I5184" i="12"/>
  <c r="K5183" i="12"/>
  <c r="J5183" i="12"/>
  <c r="J5183" i="12" a="1"/>
  <c r="I5183" i="12"/>
  <c r="K5182" i="12"/>
  <c r="J5182" i="12"/>
  <c r="J5182" i="12" a="1"/>
  <c r="I5182" i="12"/>
  <c r="K5181" i="12"/>
  <c r="J5181" i="12"/>
  <c r="J5181" i="12" a="1"/>
  <c r="I5181" i="12"/>
  <c r="K5180" i="12"/>
  <c r="J5180" i="12"/>
  <c r="J5180" i="12" a="1"/>
  <c r="I5180" i="12"/>
  <c r="K5179" i="12"/>
  <c r="J5179" i="12"/>
  <c r="J5179" i="12" a="1"/>
  <c r="I5179" i="12"/>
  <c r="K5178" i="12"/>
  <c r="J5178" i="12"/>
  <c r="J5178" i="12" a="1"/>
  <c r="I5178" i="12"/>
  <c r="K5177" i="12"/>
  <c r="J5177" i="12"/>
  <c r="J5177" i="12" a="1"/>
  <c r="I5177" i="12"/>
  <c r="K5176" i="12"/>
  <c r="J5176" i="12"/>
  <c r="J5176" i="12" a="1"/>
  <c r="I5176" i="12"/>
  <c r="K5175" i="12"/>
  <c r="J5175" i="12"/>
  <c r="J5175" i="12" a="1"/>
  <c r="I5175" i="12"/>
  <c r="K5174" i="12"/>
  <c r="J5174" i="12"/>
  <c r="J5174" i="12" a="1"/>
  <c r="I5174" i="12"/>
  <c r="K5173" i="12"/>
  <c r="J5173" i="12"/>
  <c r="J5173" i="12" a="1"/>
  <c r="I5173" i="12"/>
  <c r="K5172" i="12"/>
  <c r="J5172" i="12"/>
  <c r="J5172" i="12" a="1"/>
  <c r="I5172" i="12"/>
  <c r="K5171" i="12"/>
  <c r="J5171" i="12"/>
  <c r="J5171" i="12" a="1"/>
  <c r="I5171" i="12"/>
  <c r="K5170" i="12"/>
  <c r="J5170" i="12"/>
  <c r="J5170" i="12" a="1"/>
  <c r="I5170" i="12"/>
  <c r="K5169" i="12"/>
  <c r="J5169" i="12"/>
  <c r="J5169" i="12" a="1"/>
  <c r="I5169" i="12"/>
  <c r="K5168" i="12"/>
  <c r="J5168" i="12"/>
  <c r="J5168" i="12" a="1"/>
  <c r="I5168" i="12"/>
  <c r="K5167" i="12"/>
  <c r="J5167" i="12"/>
  <c r="J5167" i="12" a="1"/>
  <c r="I5167" i="12"/>
  <c r="K5166" i="12"/>
  <c r="J5166" i="12"/>
  <c r="J5166" i="12" a="1"/>
  <c r="I5166" i="12"/>
  <c r="K5165" i="12"/>
  <c r="J5165" i="12"/>
  <c r="J5165" i="12" a="1"/>
  <c r="I5165" i="12"/>
  <c r="K5164" i="12"/>
  <c r="J5164" i="12"/>
  <c r="J5164" i="12" a="1"/>
  <c r="I5164" i="12"/>
  <c r="K5163" i="12"/>
  <c r="J5163" i="12"/>
  <c r="J5163" i="12" a="1"/>
  <c r="I5163" i="12"/>
  <c r="K5162" i="12"/>
  <c r="J5162" i="12"/>
  <c r="J5162" i="12" a="1"/>
  <c r="I5162" i="12"/>
  <c r="K5161" i="12"/>
  <c r="J5161" i="12"/>
  <c r="J5161" i="12" a="1"/>
  <c r="I5161" i="12"/>
  <c r="K5160" i="12"/>
  <c r="J5160" i="12"/>
  <c r="J5160" i="12" a="1"/>
  <c r="I5160" i="12"/>
  <c r="K5159" i="12"/>
  <c r="J5159" i="12"/>
  <c r="J5159" i="12" a="1"/>
  <c r="I5159" i="12"/>
  <c r="K5158" i="12"/>
  <c r="J5158" i="12"/>
  <c r="J5158" i="12" a="1"/>
  <c r="I5158" i="12"/>
  <c r="K5157" i="12"/>
  <c r="J5157" i="12"/>
  <c r="J5157" i="12" a="1"/>
  <c r="I5157" i="12"/>
  <c r="K5156" i="12"/>
  <c r="J5156" i="12"/>
  <c r="J5156" i="12" a="1"/>
  <c r="I5156" i="12"/>
  <c r="K5155" i="12"/>
  <c r="J5155" i="12"/>
  <c r="J5155" i="12" a="1"/>
  <c r="I5155" i="12"/>
  <c r="K5154" i="12"/>
  <c r="J5154" i="12"/>
  <c r="J5154" i="12" a="1"/>
  <c r="I5154" i="12"/>
  <c r="K5153" i="12"/>
  <c r="J5153" i="12"/>
  <c r="J5153" i="12" a="1"/>
  <c r="I5153" i="12"/>
  <c r="K5152" i="12"/>
  <c r="J5152" i="12"/>
  <c r="J5152" i="12" a="1"/>
  <c r="I5152" i="12"/>
  <c r="K5151" i="12"/>
  <c r="J5151" i="12"/>
  <c r="J5151" i="12" a="1"/>
  <c r="I5151" i="12"/>
  <c r="K5150" i="12"/>
  <c r="J5150" i="12"/>
  <c r="J5150" i="12" a="1"/>
  <c r="I5150" i="12"/>
  <c r="K5149" i="12"/>
  <c r="J5149" i="12"/>
  <c r="J5149" i="12" a="1"/>
  <c r="I5149" i="12"/>
  <c r="K5148" i="12"/>
  <c r="J5148" i="12"/>
  <c r="J5148" i="12" a="1"/>
  <c r="I5148" i="12"/>
  <c r="K5147" i="12"/>
  <c r="J5147" i="12"/>
  <c r="J5147" i="12" a="1"/>
  <c r="I5147" i="12"/>
  <c r="K5146" i="12"/>
  <c r="J5146" i="12"/>
  <c r="J5146" i="12" a="1"/>
  <c r="I5146" i="12"/>
  <c r="K5145" i="12"/>
  <c r="J5145" i="12"/>
  <c r="J5145" i="12" a="1"/>
  <c r="I5145" i="12"/>
  <c r="K5144" i="12"/>
  <c r="J5144" i="12"/>
  <c r="J5144" i="12" a="1"/>
  <c r="I5144" i="12"/>
  <c r="K5143" i="12"/>
  <c r="J5143" i="12"/>
  <c r="J5143" i="12" a="1"/>
  <c r="I5143" i="12"/>
  <c r="K5142" i="12"/>
  <c r="J5142" i="12"/>
  <c r="J5142" i="12" a="1"/>
  <c r="I5142" i="12"/>
  <c r="K5141" i="12"/>
  <c r="J5141" i="12"/>
  <c r="J5141" i="12" a="1"/>
  <c r="I5141" i="12"/>
  <c r="K5140" i="12"/>
  <c r="J5140" i="12"/>
  <c r="J5140" i="12" a="1"/>
  <c r="I5140" i="12"/>
  <c r="K5139" i="12"/>
  <c r="J5139" i="12"/>
  <c r="J5139" i="12" a="1"/>
  <c r="I5139" i="12"/>
  <c r="K5138" i="12"/>
  <c r="J5138" i="12"/>
  <c r="J5138" i="12" a="1"/>
  <c r="I5138" i="12"/>
  <c r="K5137" i="12"/>
  <c r="J5137" i="12"/>
  <c r="J5137" i="12" a="1"/>
  <c r="I5137" i="12"/>
  <c r="K5136" i="12"/>
  <c r="J5136" i="12"/>
  <c r="J5136" i="12" a="1"/>
  <c r="I5136" i="12"/>
  <c r="K5135" i="12"/>
  <c r="J5135" i="12"/>
  <c r="J5135" i="12" a="1"/>
  <c r="I5135" i="12"/>
  <c r="K5134" i="12"/>
  <c r="J5134" i="12"/>
  <c r="J5134" i="12" a="1"/>
  <c r="I5134" i="12"/>
  <c r="K5133" i="12"/>
  <c r="J5133" i="12"/>
  <c r="J5133" i="12" a="1"/>
  <c r="I5133" i="12"/>
  <c r="K5132" i="12"/>
  <c r="J5132" i="12"/>
  <c r="J5132" i="12" a="1"/>
  <c r="I5132" i="12"/>
  <c r="K5131" i="12"/>
  <c r="J5131" i="12"/>
  <c r="J5131" i="12" a="1"/>
  <c r="I5131" i="12"/>
  <c r="K5130" i="12"/>
  <c r="J5130" i="12"/>
  <c r="J5130" i="12" a="1"/>
  <c r="I5130" i="12"/>
  <c r="K5129" i="12"/>
  <c r="J5129" i="12"/>
  <c r="J5129" i="12" a="1"/>
  <c r="I5129" i="12"/>
  <c r="K5128" i="12"/>
  <c r="J5128" i="12"/>
  <c r="J5128" i="12" a="1"/>
  <c r="I5128" i="12"/>
  <c r="K5127" i="12"/>
  <c r="J5127" i="12"/>
  <c r="J5127" i="12" a="1"/>
  <c r="I5127" i="12"/>
  <c r="K5126" i="12"/>
  <c r="J5126" i="12"/>
  <c r="J5126" i="12" a="1"/>
  <c r="I5126" i="12"/>
  <c r="K5125" i="12"/>
  <c r="J5125" i="12"/>
  <c r="J5125" i="12" a="1"/>
  <c r="I5125" i="12"/>
  <c r="K5124" i="12"/>
  <c r="J5124" i="12"/>
  <c r="J5124" i="12" a="1"/>
  <c r="I5124" i="12"/>
  <c r="K5123" i="12"/>
  <c r="J5123" i="12"/>
  <c r="J5123" i="12" a="1"/>
  <c r="I5123" i="12"/>
  <c r="K5122" i="12"/>
  <c r="J5122" i="12"/>
  <c r="J5122" i="12" a="1"/>
  <c r="I5122" i="12"/>
  <c r="K5121" i="12"/>
  <c r="J5121" i="12"/>
  <c r="J5121" i="12" a="1"/>
  <c r="I5121" i="12"/>
  <c r="K5120" i="12"/>
  <c r="J5120" i="12"/>
  <c r="J5120" i="12" a="1"/>
  <c r="I5120" i="12"/>
  <c r="K5119" i="12"/>
  <c r="J5119" i="12"/>
  <c r="J5119" i="12" a="1"/>
  <c r="I5119" i="12"/>
  <c r="K5118" i="12"/>
  <c r="J5118" i="12"/>
  <c r="J5118" i="12" a="1"/>
  <c r="I5118" i="12"/>
  <c r="K5117" i="12"/>
  <c r="J5117" i="12"/>
  <c r="J5117" i="12" a="1"/>
  <c r="I5117" i="12"/>
  <c r="K5116" i="12"/>
  <c r="J5116" i="12"/>
  <c r="J5116" i="12" a="1"/>
  <c r="I5116" i="12"/>
  <c r="K5115" i="12"/>
  <c r="J5115" i="12"/>
  <c r="J5115" i="12" a="1"/>
  <c r="I5115" i="12"/>
  <c r="K5114" i="12"/>
  <c r="J5114" i="12"/>
  <c r="J5114" i="12" a="1"/>
  <c r="I5114" i="12"/>
  <c r="K5113" i="12"/>
  <c r="J5113" i="12"/>
  <c r="J5113" i="12" a="1"/>
  <c r="I5113" i="12"/>
  <c r="K5112" i="12"/>
  <c r="J5112" i="12"/>
  <c r="J5112" i="12" a="1"/>
  <c r="I5112" i="12"/>
  <c r="K5111" i="12"/>
  <c r="J5111" i="12"/>
  <c r="J5111" i="12" a="1"/>
  <c r="I5111" i="12"/>
  <c r="K5110" i="12"/>
  <c r="J5110" i="12"/>
  <c r="J5110" i="12" a="1"/>
  <c r="I5110" i="12"/>
  <c r="K5109" i="12"/>
  <c r="J5109" i="12"/>
  <c r="J5109" i="12" a="1"/>
  <c r="I5109" i="12"/>
  <c r="K5108" i="12"/>
  <c r="J5108" i="12"/>
  <c r="J5108" i="12" a="1"/>
  <c r="I5108" i="12"/>
  <c r="K5107" i="12"/>
  <c r="J5107" i="12"/>
  <c r="J5107" i="12" a="1"/>
  <c r="I5107" i="12"/>
  <c r="K5106" i="12"/>
  <c r="J5106" i="12"/>
  <c r="J5106" i="12" a="1"/>
  <c r="I5106" i="12"/>
  <c r="K5105" i="12"/>
  <c r="J5105" i="12"/>
  <c r="J5105" i="12" a="1"/>
  <c r="I5105" i="12"/>
  <c r="K5104" i="12"/>
  <c r="J5104" i="12"/>
  <c r="J5104" i="12" a="1"/>
  <c r="I5104" i="12"/>
  <c r="K5103" i="12"/>
  <c r="J5103" i="12"/>
  <c r="J5103" i="12" a="1"/>
  <c r="I5103" i="12"/>
  <c r="K5102" i="12"/>
  <c r="J5102" i="12"/>
  <c r="J5102" i="12" a="1"/>
  <c r="I5102" i="12"/>
  <c r="K5101" i="12"/>
  <c r="J5101" i="12"/>
  <c r="J5101" i="12" a="1"/>
  <c r="I5101" i="12"/>
  <c r="K5100" i="12"/>
  <c r="J5100" i="12"/>
  <c r="J5100" i="12" a="1"/>
  <c r="I5100" i="12"/>
  <c r="K5099" i="12"/>
  <c r="J5099" i="12"/>
  <c r="J5099" i="12" a="1"/>
  <c r="I5099" i="12"/>
  <c r="K5098" i="12"/>
  <c r="J5098" i="12"/>
  <c r="J5098" i="12" a="1"/>
  <c r="I5098" i="12"/>
  <c r="K5097" i="12"/>
  <c r="J5097" i="12"/>
  <c r="J5097" i="12" a="1"/>
  <c r="I5097" i="12"/>
  <c r="K5096" i="12"/>
  <c r="J5096" i="12"/>
  <c r="J5096" i="12" a="1"/>
  <c r="I5096" i="12"/>
  <c r="K5095" i="12"/>
  <c r="J5095" i="12"/>
  <c r="J5095" i="12" a="1"/>
  <c r="I5095" i="12"/>
  <c r="K5094" i="12"/>
  <c r="J5094" i="12"/>
  <c r="J5094" i="12" a="1"/>
  <c r="I5094" i="12"/>
  <c r="K5093" i="12"/>
  <c r="J5093" i="12"/>
  <c r="J5093" i="12" a="1"/>
  <c r="I5093" i="12"/>
  <c r="K5092" i="12"/>
  <c r="J5092" i="12"/>
  <c r="J5092" i="12" a="1"/>
  <c r="I5092" i="12"/>
  <c r="K5091" i="12"/>
  <c r="J5091" i="12"/>
  <c r="J5091" i="12" a="1"/>
  <c r="I5091" i="12"/>
  <c r="K5090" i="12"/>
  <c r="J5090" i="12"/>
  <c r="J5090" i="12" a="1"/>
  <c r="I5090" i="12"/>
  <c r="K5089" i="12"/>
  <c r="J5089" i="12"/>
  <c r="J5089" i="12" a="1"/>
  <c r="I5089" i="12"/>
  <c r="K5088" i="12"/>
  <c r="J5088" i="12"/>
  <c r="J5088" i="12" a="1"/>
  <c r="I5088" i="12"/>
  <c r="K5087" i="12"/>
  <c r="J5087" i="12"/>
  <c r="J5087" i="12" a="1"/>
  <c r="I5087" i="12"/>
  <c r="K5086" i="12"/>
  <c r="J5086" i="12"/>
  <c r="J5086" i="12" a="1"/>
  <c r="I5086" i="12"/>
  <c r="K5085" i="12"/>
  <c r="J5085" i="12"/>
  <c r="J5085" i="12" a="1"/>
  <c r="I5085" i="12"/>
  <c r="K5084" i="12"/>
  <c r="J5084" i="12"/>
  <c r="J5084" i="12" a="1"/>
  <c r="I5084" i="12"/>
  <c r="K5083" i="12"/>
  <c r="J5083" i="12"/>
  <c r="J5083" i="12" a="1"/>
  <c r="I5083" i="12"/>
  <c r="K5082" i="12"/>
  <c r="J5082" i="12"/>
  <c r="J5082" i="12" a="1"/>
  <c r="I5082" i="12"/>
  <c r="K5081" i="12"/>
  <c r="J5081" i="12"/>
  <c r="J5081" i="12" a="1"/>
  <c r="I5081" i="12"/>
  <c r="K5080" i="12"/>
  <c r="J5080" i="12"/>
  <c r="J5080" i="12" a="1"/>
  <c r="I5080" i="12"/>
  <c r="K5079" i="12"/>
  <c r="J5079" i="12"/>
  <c r="J5079" i="12" a="1"/>
  <c r="I5079" i="12"/>
  <c r="K5078" i="12"/>
  <c r="J5078" i="12"/>
  <c r="J5078" i="12" a="1"/>
  <c r="I5078" i="12"/>
  <c r="K5077" i="12"/>
  <c r="J5077" i="12"/>
  <c r="J5077" i="12" a="1"/>
  <c r="I5077" i="12"/>
  <c r="K5076" i="12"/>
  <c r="J5076" i="12"/>
  <c r="J5076" i="12" a="1"/>
  <c r="I5076" i="12"/>
  <c r="K5075" i="12"/>
  <c r="J5075" i="12"/>
  <c r="J5075" i="12" a="1"/>
  <c r="I5075" i="12"/>
  <c r="K5074" i="12"/>
  <c r="J5074" i="12"/>
  <c r="J5074" i="12" a="1"/>
  <c r="I5074" i="12"/>
  <c r="K5073" i="12"/>
  <c r="J5073" i="12"/>
  <c r="J5073" i="12" a="1"/>
  <c r="I5073" i="12"/>
  <c r="K5072" i="12"/>
  <c r="J5072" i="12"/>
  <c r="J5072" i="12" a="1"/>
  <c r="I5072" i="12"/>
  <c r="K5071" i="12"/>
  <c r="J5071" i="12"/>
  <c r="J5071" i="12" a="1"/>
  <c r="I5071" i="12"/>
  <c r="K5070" i="12"/>
  <c r="J5070" i="12"/>
  <c r="J5070" i="12" a="1"/>
  <c r="I5070" i="12"/>
  <c r="K5069" i="12"/>
  <c r="J5069" i="12"/>
  <c r="J5069" i="12" a="1"/>
  <c r="I5069" i="12"/>
  <c r="K5068" i="12"/>
  <c r="J5068" i="12"/>
  <c r="J5068" i="12" a="1"/>
  <c r="I5068" i="12"/>
  <c r="K5067" i="12"/>
  <c r="J5067" i="12"/>
  <c r="J5067" i="12" a="1"/>
  <c r="I5067" i="12"/>
  <c r="K5066" i="12"/>
  <c r="J5066" i="12"/>
  <c r="J5066" i="12" a="1"/>
  <c r="I5066" i="12"/>
  <c r="K5065" i="12"/>
  <c r="J5065" i="12"/>
  <c r="J5065" i="12" a="1"/>
  <c r="I5065" i="12"/>
  <c r="K5064" i="12"/>
  <c r="J5064" i="12"/>
  <c r="J5064" i="12" a="1"/>
  <c r="I5064" i="12"/>
  <c r="K5063" i="12"/>
  <c r="J5063" i="12"/>
  <c r="J5063" i="12" a="1"/>
  <c r="I5063" i="12"/>
  <c r="K5062" i="12"/>
  <c r="J5062" i="12"/>
  <c r="J5062" i="12" a="1"/>
  <c r="I5062" i="12"/>
  <c r="K5061" i="12"/>
  <c r="J5061" i="12"/>
  <c r="J5061" i="12" a="1"/>
  <c r="I5061" i="12"/>
  <c r="K5060" i="12"/>
  <c r="J5060" i="12"/>
  <c r="J5060" i="12" a="1"/>
  <c r="I5060" i="12"/>
  <c r="K5059" i="12"/>
  <c r="J5059" i="12"/>
  <c r="J5059" i="12" a="1"/>
  <c r="I5059" i="12"/>
  <c r="K5058" i="12"/>
  <c r="J5058" i="12"/>
  <c r="J5058" i="12" a="1"/>
  <c r="I5058" i="12"/>
  <c r="K5057" i="12"/>
  <c r="J5057" i="12"/>
  <c r="J5057" i="12" a="1"/>
  <c r="I5057" i="12"/>
  <c r="K5056" i="12"/>
  <c r="J5056" i="12"/>
  <c r="J5056" i="12" a="1"/>
  <c r="I5056" i="12"/>
  <c r="K5055" i="12"/>
  <c r="J5055" i="12"/>
  <c r="J5055" i="12" a="1"/>
  <c r="I5055" i="12"/>
  <c r="K5054" i="12"/>
  <c r="J5054" i="12"/>
  <c r="J5054" i="12" a="1"/>
  <c r="I5054" i="12"/>
  <c r="K5053" i="12"/>
  <c r="J5053" i="12"/>
  <c r="J5053" i="12" a="1"/>
  <c r="I5053" i="12"/>
  <c r="K5052" i="12"/>
  <c r="J5052" i="12"/>
  <c r="J5052" i="12" a="1"/>
  <c r="I5052" i="12"/>
  <c r="K5051" i="12"/>
  <c r="J5051" i="12"/>
  <c r="J5051" i="12" a="1"/>
  <c r="I5051" i="12"/>
  <c r="K5050" i="12"/>
  <c r="J5050" i="12"/>
  <c r="J5050" i="12" a="1"/>
  <c r="I5050" i="12"/>
  <c r="K5049" i="12"/>
  <c r="J5049" i="12"/>
  <c r="J5049" i="12" a="1"/>
  <c r="I5049" i="12"/>
  <c r="K5048" i="12"/>
  <c r="J5048" i="12"/>
  <c r="J5048" i="12" a="1"/>
  <c r="I5048" i="12"/>
  <c r="K5047" i="12"/>
  <c r="J5047" i="12"/>
  <c r="J5047" i="12" a="1"/>
  <c r="I5047" i="12"/>
  <c r="K5046" i="12"/>
  <c r="J5046" i="12"/>
  <c r="J5046" i="12" a="1"/>
  <c r="I5046" i="12"/>
  <c r="K5045" i="12"/>
  <c r="J5045" i="12"/>
  <c r="J5045" i="12" a="1"/>
  <c r="I5045" i="12"/>
  <c r="K5044" i="12"/>
  <c r="J5044" i="12"/>
  <c r="J5044" i="12" a="1"/>
  <c r="I5044" i="12"/>
  <c r="K5043" i="12"/>
  <c r="J5043" i="12"/>
  <c r="J5043" i="12" a="1"/>
  <c r="I5043" i="12"/>
  <c r="K5042" i="12"/>
  <c r="J5042" i="12"/>
  <c r="J5042" i="12" a="1"/>
  <c r="I5042" i="12"/>
  <c r="K5041" i="12"/>
  <c r="J5041" i="12"/>
  <c r="J5041" i="12" a="1"/>
  <c r="I5041" i="12"/>
  <c r="K5040" i="12"/>
  <c r="J5040" i="12"/>
  <c r="J5040" i="12" a="1"/>
  <c r="I5040" i="12"/>
  <c r="K5039" i="12"/>
  <c r="J5039" i="12"/>
  <c r="J5039" i="12" a="1"/>
  <c r="I5039" i="12"/>
  <c r="K5038" i="12"/>
  <c r="J5038" i="12"/>
  <c r="J5038" i="12" a="1"/>
  <c r="I5038" i="12"/>
  <c r="K5037" i="12"/>
  <c r="J5037" i="12"/>
  <c r="J5037" i="12" a="1"/>
  <c r="I5037" i="12"/>
  <c r="K5036" i="12"/>
  <c r="J5036" i="12"/>
  <c r="J5036" i="12" a="1"/>
  <c r="I5036" i="12"/>
  <c r="K5035" i="12"/>
  <c r="J5035" i="12"/>
  <c r="J5035" i="12" a="1"/>
  <c r="I5035" i="12"/>
  <c r="K5034" i="12"/>
  <c r="J5034" i="12"/>
  <c r="J5034" i="12" a="1"/>
  <c r="I5034" i="12"/>
  <c r="K5033" i="12"/>
  <c r="J5033" i="12"/>
  <c r="J5033" i="12" a="1"/>
  <c r="I5033" i="12"/>
  <c r="K5032" i="12"/>
  <c r="J5032" i="12"/>
  <c r="J5032" i="12" a="1"/>
  <c r="I5032" i="12"/>
  <c r="K5031" i="12"/>
  <c r="J5031" i="12"/>
  <c r="J5031" i="12" a="1"/>
  <c r="I5031" i="12"/>
  <c r="K5030" i="12"/>
  <c r="J5030" i="12"/>
  <c r="J5030" i="12" a="1"/>
  <c r="I5030" i="12"/>
  <c r="K5029" i="12"/>
  <c r="J5029" i="12"/>
  <c r="J5029" i="12" a="1"/>
  <c r="I5029" i="12"/>
  <c r="K5028" i="12"/>
  <c r="J5028" i="12"/>
  <c r="J5028" i="12" a="1"/>
  <c r="I5028" i="12"/>
  <c r="K5027" i="12"/>
  <c r="J5027" i="12"/>
  <c r="J5027" i="12" a="1"/>
  <c r="I5027" i="12"/>
  <c r="K5026" i="12"/>
  <c r="J5026" i="12"/>
  <c r="J5026" i="12" a="1"/>
  <c r="I5026" i="12"/>
  <c r="K5025" i="12"/>
  <c r="J5025" i="12"/>
  <c r="J5025" i="12" a="1"/>
  <c r="I5025" i="12"/>
  <c r="K5024" i="12"/>
  <c r="J5024" i="12"/>
  <c r="J5024" i="12" a="1"/>
  <c r="I5024" i="12"/>
  <c r="K5023" i="12"/>
  <c r="J5023" i="12"/>
  <c r="J5023" i="12" a="1"/>
  <c r="I5023" i="12"/>
  <c r="K5022" i="12"/>
  <c r="J5022" i="12"/>
  <c r="J5022" i="12" a="1"/>
  <c r="I5022" i="12"/>
  <c r="K5021" i="12"/>
  <c r="J5021" i="12"/>
  <c r="J5021" i="12" a="1"/>
  <c r="I5021" i="12"/>
  <c r="K5020" i="12"/>
  <c r="J5020" i="12"/>
  <c r="J5020" i="12" a="1"/>
  <c r="I5020" i="12"/>
  <c r="K5019" i="12"/>
  <c r="J5019" i="12"/>
  <c r="J5019" i="12" a="1"/>
  <c r="I5019" i="12"/>
  <c r="K5018" i="12"/>
  <c r="J5018" i="12"/>
  <c r="J5018" i="12" a="1"/>
  <c r="I5018" i="12"/>
  <c r="K5017" i="12"/>
  <c r="J5017" i="12"/>
  <c r="J5017" i="12" a="1"/>
  <c r="I5017" i="12"/>
  <c r="K5016" i="12"/>
  <c r="J5016" i="12"/>
  <c r="J5016" i="12" a="1"/>
  <c r="I5016" i="12"/>
  <c r="K5015" i="12"/>
  <c r="J5015" i="12"/>
  <c r="J5015" i="12" a="1"/>
  <c r="I5015" i="12"/>
  <c r="K5014" i="12"/>
  <c r="J5014" i="12"/>
  <c r="J5014" i="12" a="1"/>
  <c r="I5014" i="12"/>
  <c r="K5013" i="12"/>
  <c r="J5013" i="12"/>
  <c r="J5013" i="12" a="1"/>
  <c r="I5013" i="12"/>
  <c r="K5012" i="12"/>
  <c r="J5012" i="12"/>
  <c r="J5012" i="12" a="1"/>
  <c r="I5012" i="12"/>
  <c r="K5011" i="12"/>
  <c r="J5011" i="12"/>
  <c r="J5011" i="12" a="1"/>
  <c r="I5011" i="12"/>
  <c r="K5010" i="12"/>
  <c r="J5010" i="12"/>
  <c r="J5010" i="12" a="1"/>
  <c r="I5010" i="12"/>
  <c r="K5009" i="12"/>
  <c r="J5009" i="12"/>
  <c r="J5009" i="12" a="1"/>
  <c r="I5009" i="12"/>
  <c r="K5008" i="12"/>
  <c r="J5008" i="12"/>
  <c r="J5008" i="12" a="1"/>
  <c r="I5008" i="12"/>
  <c r="K5007" i="12"/>
  <c r="J5007" i="12"/>
  <c r="J5007" i="12" a="1"/>
  <c r="I5007" i="12"/>
  <c r="K5006" i="12"/>
  <c r="J5006" i="12"/>
  <c r="J5006" i="12" a="1"/>
  <c r="I5006" i="12"/>
  <c r="K5005" i="12"/>
  <c r="J5005" i="12"/>
  <c r="J5005" i="12" a="1"/>
  <c r="I5005" i="12"/>
  <c r="K5004" i="12"/>
  <c r="J5004" i="12"/>
  <c r="J5004" i="12" a="1"/>
  <c r="I5004" i="12"/>
  <c r="K5003" i="12"/>
  <c r="J5003" i="12"/>
  <c r="J5003" i="12" a="1"/>
  <c r="I5003" i="12"/>
  <c r="K5002" i="12"/>
  <c r="J5002" i="12"/>
  <c r="J5002" i="12" a="1"/>
  <c r="I5002" i="12"/>
  <c r="K5001" i="12"/>
  <c r="J5001" i="12"/>
  <c r="J5001" i="12" a="1"/>
  <c r="I5001" i="12"/>
  <c r="K5000" i="12"/>
  <c r="J5000" i="12"/>
  <c r="J5000" i="12" a="1"/>
  <c r="I5000" i="12"/>
  <c r="K4999" i="12"/>
  <c r="J4999" i="12"/>
  <c r="J4999" i="12" a="1"/>
  <c r="I4999" i="12"/>
  <c r="K4998" i="12"/>
  <c r="J4998" i="12"/>
  <c r="J4998" i="12" a="1"/>
  <c r="I4998" i="12"/>
  <c r="K4997" i="12"/>
  <c r="J4997" i="12"/>
  <c r="J4997" i="12" a="1"/>
  <c r="I4997" i="12"/>
  <c r="K4996" i="12"/>
  <c r="J4996" i="12"/>
  <c r="J4996" i="12" a="1"/>
  <c r="I4996" i="12"/>
  <c r="K4995" i="12"/>
  <c r="J4995" i="12"/>
  <c r="J4995" i="12" a="1"/>
  <c r="I4995" i="12"/>
  <c r="K4994" i="12"/>
  <c r="J4994" i="12"/>
  <c r="J4994" i="12" a="1"/>
  <c r="I4994" i="12"/>
  <c r="K4993" i="12"/>
  <c r="J4993" i="12"/>
  <c r="J4993" i="12" a="1"/>
  <c r="I4993" i="12"/>
  <c r="K4992" i="12"/>
  <c r="J4992" i="12"/>
  <c r="J4992" i="12" a="1"/>
  <c r="I4992" i="12"/>
  <c r="K4991" i="12"/>
  <c r="J4991" i="12"/>
  <c r="J4991" i="12" a="1"/>
  <c r="I4991" i="12"/>
  <c r="K4990" i="12"/>
  <c r="J4990" i="12"/>
  <c r="J4990" i="12" a="1"/>
  <c r="I4990" i="12"/>
  <c r="K4989" i="12"/>
  <c r="J4989" i="12"/>
  <c r="J4989" i="12" a="1"/>
  <c r="I4989" i="12"/>
  <c r="K4988" i="12"/>
  <c r="J4988" i="12"/>
  <c r="J4988" i="12" a="1"/>
  <c r="I4988" i="12"/>
  <c r="K4987" i="12"/>
  <c r="J4987" i="12"/>
  <c r="J4987" i="12" a="1"/>
  <c r="I4987" i="12"/>
  <c r="K4986" i="12"/>
  <c r="J4986" i="12"/>
  <c r="J4986" i="12" a="1"/>
  <c r="I4986" i="12"/>
  <c r="K4985" i="12"/>
  <c r="J4985" i="12"/>
  <c r="J4985" i="12" a="1"/>
  <c r="I4985" i="12"/>
  <c r="K4984" i="12"/>
  <c r="J4984" i="12"/>
  <c r="J4984" i="12" a="1"/>
  <c r="I4984" i="12"/>
  <c r="K4983" i="12"/>
  <c r="J4983" i="12"/>
  <c r="J4983" i="12" a="1"/>
  <c r="I4983" i="12"/>
  <c r="K4982" i="12"/>
  <c r="J4982" i="12"/>
  <c r="J4982" i="12" a="1"/>
  <c r="I4982" i="12"/>
  <c r="K4981" i="12"/>
  <c r="J4981" i="12"/>
  <c r="J4981" i="12" a="1"/>
  <c r="I4981" i="12"/>
  <c r="K4980" i="12"/>
  <c r="J4980" i="12"/>
  <c r="J4980" i="12" a="1"/>
  <c r="I4980" i="12"/>
  <c r="K4979" i="12"/>
  <c r="J4979" i="12"/>
  <c r="J4979" i="12" a="1"/>
  <c r="I4979" i="12"/>
  <c r="K4978" i="12"/>
  <c r="J4978" i="12"/>
  <c r="J4978" i="12" a="1"/>
  <c r="I4978" i="12"/>
  <c r="K4977" i="12"/>
  <c r="J4977" i="12"/>
  <c r="J4977" i="12" a="1"/>
  <c r="I4977" i="12"/>
  <c r="K4976" i="12"/>
  <c r="J4976" i="12"/>
  <c r="J4976" i="12" a="1"/>
  <c r="I4976" i="12"/>
  <c r="K4975" i="12"/>
  <c r="J4975" i="12"/>
  <c r="J4975" i="12" a="1"/>
  <c r="I4975" i="12"/>
  <c r="K4974" i="12"/>
  <c r="J4974" i="12"/>
  <c r="J4974" i="12" a="1"/>
  <c r="I4974" i="12"/>
  <c r="K4973" i="12"/>
  <c r="J4973" i="12"/>
  <c r="J4973" i="12" a="1"/>
  <c r="I4973" i="12"/>
  <c r="K4972" i="12"/>
  <c r="J4972" i="12"/>
  <c r="J4972" i="12" a="1"/>
  <c r="I4972" i="12"/>
  <c r="K4971" i="12"/>
  <c r="J4971" i="12"/>
  <c r="J4971" i="12" a="1"/>
  <c r="I4971" i="12"/>
  <c r="K4970" i="12"/>
  <c r="J4970" i="12"/>
  <c r="J4970" i="12" a="1"/>
  <c r="I4970" i="12"/>
  <c r="K4969" i="12"/>
  <c r="J4969" i="12"/>
  <c r="J4969" i="12" a="1"/>
  <c r="I4969" i="12"/>
  <c r="K4968" i="12"/>
  <c r="J4968" i="12"/>
  <c r="J4968" i="12" a="1"/>
  <c r="I4968" i="12"/>
  <c r="K4967" i="12"/>
  <c r="J4967" i="12"/>
  <c r="J4967" i="12" a="1"/>
  <c r="I4967" i="12"/>
  <c r="K4966" i="12"/>
  <c r="J4966" i="12"/>
  <c r="J4966" i="12" a="1"/>
  <c r="I4966" i="12"/>
  <c r="K4965" i="12"/>
  <c r="J4965" i="12"/>
  <c r="J4965" i="12" a="1"/>
  <c r="I4965" i="12"/>
  <c r="K4964" i="12"/>
  <c r="J4964" i="12"/>
  <c r="J4964" i="12" a="1"/>
  <c r="I4964" i="12"/>
  <c r="K4963" i="12"/>
  <c r="J4963" i="12"/>
  <c r="J4963" i="12" a="1"/>
  <c r="I4963" i="12"/>
  <c r="K4962" i="12"/>
  <c r="J4962" i="12"/>
  <c r="J4962" i="12" a="1"/>
  <c r="I4962" i="12"/>
  <c r="K4961" i="12"/>
  <c r="J4961" i="12"/>
  <c r="J4961" i="12" a="1"/>
  <c r="I4961" i="12"/>
  <c r="K4960" i="12"/>
  <c r="J4960" i="12"/>
  <c r="J4960" i="12" a="1"/>
  <c r="I4960" i="12"/>
  <c r="K4959" i="12"/>
  <c r="J4959" i="12"/>
  <c r="J4959" i="12" a="1"/>
  <c r="I4959" i="12"/>
  <c r="K4958" i="12"/>
  <c r="J4958" i="12"/>
  <c r="J4958" i="12" a="1"/>
  <c r="I4958" i="12"/>
  <c r="K4957" i="12"/>
  <c r="J4957" i="12"/>
  <c r="J4957" i="12" a="1"/>
  <c r="I4957" i="12"/>
  <c r="K4956" i="12"/>
  <c r="J4956" i="12"/>
  <c r="J4956" i="12" a="1"/>
  <c r="I4956" i="12"/>
  <c r="K4955" i="12"/>
  <c r="J4955" i="12"/>
  <c r="J4955" i="12" a="1"/>
  <c r="I4955" i="12"/>
  <c r="K4954" i="12"/>
  <c r="J4954" i="12"/>
  <c r="J4954" i="12" a="1"/>
  <c r="I4954" i="12"/>
  <c r="K4953" i="12"/>
  <c r="J4953" i="12"/>
  <c r="J4953" i="12" a="1"/>
  <c r="I4953" i="12"/>
  <c r="K4952" i="12"/>
  <c r="J4952" i="12"/>
  <c r="J4952" i="12" a="1"/>
  <c r="I4952" i="12"/>
  <c r="K4951" i="12"/>
  <c r="J4951" i="12"/>
  <c r="J4951" i="12" a="1"/>
  <c r="I4951" i="12"/>
  <c r="K4950" i="12"/>
  <c r="J4950" i="12"/>
  <c r="J4950" i="12" a="1"/>
  <c r="I4950" i="12"/>
  <c r="K4949" i="12"/>
  <c r="J4949" i="12"/>
  <c r="J4949" i="12" a="1"/>
  <c r="I4949" i="12"/>
  <c r="K4948" i="12"/>
  <c r="J4948" i="12"/>
  <c r="J4948" i="12" a="1"/>
  <c r="I4948" i="12"/>
  <c r="K4947" i="12"/>
  <c r="J4947" i="12"/>
  <c r="J4947" i="12" a="1"/>
  <c r="I4947" i="12"/>
  <c r="K4946" i="12"/>
  <c r="J4946" i="12"/>
  <c r="J4946" i="12" a="1"/>
  <c r="I4946" i="12"/>
  <c r="K4945" i="12"/>
  <c r="J4945" i="12"/>
  <c r="J4945" i="12" a="1"/>
  <c r="I4945" i="12"/>
  <c r="K4944" i="12"/>
  <c r="J4944" i="12"/>
  <c r="J4944" i="12" a="1"/>
  <c r="I4944" i="12"/>
  <c r="K4943" i="12"/>
  <c r="J4943" i="12"/>
  <c r="J4943" i="12" a="1"/>
  <c r="I4943" i="12"/>
  <c r="K4942" i="12"/>
  <c r="J4942" i="12"/>
  <c r="J4942" i="12" a="1"/>
  <c r="I4942" i="12"/>
  <c r="K4941" i="12"/>
  <c r="J4941" i="12"/>
  <c r="J4941" i="12" a="1"/>
  <c r="I4941" i="12"/>
  <c r="K4940" i="12"/>
  <c r="J4940" i="12"/>
  <c r="J4940" i="12" a="1"/>
  <c r="I4940" i="12"/>
  <c r="K4939" i="12"/>
  <c r="J4939" i="12"/>
  <c r="J4939" i="12" a="1"/>
  <c r="I4939" i="12"/>
  <c r="K4938" i="12"/>
  <c r="J4938" i="12"/>
  <c r="J4938" i="12" a="1"/>
  <c r="I4938" i="12"/>
  <c r="K4937" i="12"/>
  <c r="J4937" i="12"/>
  <c r="J4937" i="12" a="1"/>
  <c r="I4937" i="12"/>
  <c r="K4936" i="12"/>
  <c r="J4936" i="12"/>
  <c r="J4936" i="12" a="1"/>
  <c r="I4936" i="12"/>
  <c r="K4935" i="12"/>
  <c r="J4935" i="12"/>
  <c r="J4935" i="12" a="1"/>
  <c r="I4935" i="12"/>
  <c r="K4934" i="12"/>
  <c r="J4934" i="12"/>
  <c r="J4934" i="12" a="1"/>
  <c r="I4934" i="12"/>
  <c r="K4933" i="12"/>
  <c r="J4933" i="12"/>
  <c r="J4933" i="12" a="1"/>
  <c r="I4933" i="12"/>
  <c r="K4932" i="12"/>
  <c r="J4932" i="12"/>
  <c r="J4932" i="12" a="1"/>
  <c r="I4932" i="12"/>
  <c r="K4931" i="12"/>
  <c r="J4931" i="12"/>
  <c r="J4931" i="12" a="1"/>
  <c r="I4931" i="12"/>
  <c r="K4930" i="12"/>
  <c r="J4930" i="12"/>
  <c r="J4930" i="12" a="1"/>
  <c r="I4930" i="12"/>
  <c r="K4929" i="12"/>
  <c r="J4929" i="12"/>
  <c r="J4929" i="12" a="1"/>
  <c r="I4929" i="12"/>
  <c r="K4928" i="12"/>
  <c r="J4928" i="12"/>
  <c r="J4928" i="12" a="1"/>
  <c r="I4928" i="12"/>
  <c r="K4927" i="12"/>
  <c r="J4927" i="12"/>
  <c r="J4927" i="12" a="1"/>
  <c r="I4927" i="12"/>
  <c r="K4926" i="12"/>
  <c r="J4926" i="12"/>
  <c r="J4926" i="12" a="1"/>
  <c r="I4926" i="12"/>
  <c r="K4925" i="12"/>
  <c r="J4925" i="12"/>
  <c r="J4925" i="12" a="1"/>
  <c r="I4925" i="12"/>
  <c r="K4924" i="12"/>
  <c r="J4924" i="12"/>
  <c r="J4924" i="12" a="1"/>
  <c r="I4924" i="12"/>
  <c r="K4923" i="12"/>
  <c r="J4923" i="12"/>
  <c r="J4923" i="12" a="1"/>
  <c r="I4923" i="12"/>
  <c r="K4922" i="12"/>
  <c r="J4922" i="12"/>
  <c r="J4922" i="12" a="1"/>
  <c r="I4922" i="12"/>
  <c r="K4921" i="12"/>
  <c r="J4921" i="12"/>
  <c r="J4921" i="12" a="1"/>
  <c r="I4921" i="12"/>
  <c r="K4920" i="12"/>
  <c r="J4920" i="12"/>
  <c r="J4920" i="12" a="1"/>
  <c r="I4920" i="12"/>
  <c r="K4919" i="12"/>
  <c r="J4919" i="12"/>
  <c r="J4919" i="12" a="1"/>
  <c r="I4919" i="12"/>
  <c r="K4918" i="12"/>
  <c r="J4918" i="12"/>
  <c r="J4918" i="12" a="1"/>
  <c r="I4918" i="12"/>
  <c r="K4917" i="12"/>
  <c r="J4917" i="12"/>
  <c r="J4917" i="12" a="1"/>
  <c r="I4917" i="12"/>
  <c r="K4916" i="12"/>
  <c r="J4916" i="12"/>
  <c r="J4916" i="12" a="1"/>
  <c r="I4916" i="12"/>
  <c r="K4915" i="12"/>
  <c r="J4915" i="12"/>
  <c r="J4915" i="12" a="1"/>
  <c r="I4915" i="12"/>
  <c r="K4914" i="12"/>
  <c r="J4914" i="12"/>
  <c r="J4914" i="12" a="1"/>
  <c r="I4914" i="12"/>
  <c r="K4913" i="12"/>
  <c r="J4913" i="12"/>
  <c r="J4913" i="12" a="1"/>
  <c r="I4913" i="12"/>
  <c r="K4912" i="12"/>
  <c r="J4912" i="12"/>
  <c r="J4912" i="12" a="1"/>
  <c r="I4912" i="12"/>
  <c r="K4911" i="12"/>
  <c r="J4911" i="12"/>
  <c r="J4911" i="12" a="1"/>
  <c r="I4911" i="12"/>
  <c r="K4910" i="12"/>
  <c r="J4910" i="12"/>
  <c r="J4910" i="12" a="1"/>
  <c r="I4910" i="12"/>
  <c r="K4909" i="12"/>
  <c r="J4909" i="12"/>
  <c r="J4909" i="12" a="1"/>
  <c r="I4909" i="12"/>
  <c r="K4908" i="12"/>
  <c r="J4908" i="12"/>
  <c r="J4908" i="12" a="1"/>
  <c r="I4908" i="12"/>
  <c r="K4907" i="12"/>
  <c r="J4907" i="12"/>
  <c r="J4907" i="12" a="1"/>
  <c r="I4907" i="12"/>
  <c r="K4906" i="12"/>
  <c r="J4906" i="12"/>
  <c r="J4906" i="12" a="1"/>
  <c r="I4906" i="12"/>
  <c r="K4905" i="12"/>
  <c r="J4905" i="12"/>
  <c r="J4905" i="12" a="1"/>
  <c r="I4905" i="12"/>
  <c r="K4904" i="12"/>
  <c r="J4904" i="12"/>
  <c r="J4904" i="12" a="1"/>
  <c r="I4904" i="12"/>
  <c r="K4903" i="12"/>
  <c r="J4903" i="12"/>
  <c r="J4903" i="12" a="1"/>
  <c r="I4903" i="12"/>
  <c r="K4902" i="12"/>
  <c r="J4902" i="12"/>
  <c r="J4902" i="12" a="1"/>
  <c r="I4902" i="12"/>
  <c r="K4901" i="12"/>
  <c r="J4901" i="12"/>
  <c r="J4901" i="12" a="1"/>
  <c r="I4901" i="12"/>
  <c r="K4900" i="12"/>
  <c r="J4900" i="12"/>
  <c r="J4900" i="12" a="1"/>
  <c r="I4900" i="12"/>
  <c r="K4899" i="12"/>
  <c r="J4899" i="12"/>
  <c r="J4899" i="12" a="1"/>
  <c r="I4899" i="12"/>
  <c r="K4898" i="12"/>
  <c r="J4898" i="12"/>
  <c r="J4898" i="12" a="1"/>
  <c r="I4898" i="12"/>
  <c r="K4897" i="12"/>
  <c r="J4897" i="12"/>
  <c r="J4897" i="12" a="1"/>
  <c r="I4897" i="12"/>
  <c r="K4896" i="12"/>
  <c r="J4896" i="12"/>
  <c r="J4896" i="12" a="1"/>
  <c r="I4896" i="12"/>
  <c r="K4895" i="12"/>
  <c r="J4895" i="12"/>
  <c r="J4895" i="12" a="1"/>
  <c r="I4895" i="12"/>
  <c r="K4894" i="12"/>
  <c r="J4894" i="12"/>
  <c r="J4894" i="12" a="1"/>
  <c r="I4894" i="12"/>
  <c r="K4893" i="12"/>
  <c r="J4893" i="12"/>
  <c r="J4893" i="12" a="1"/>
  <c r="I4893" i="12"/>
  <c r="K4892" i="12"/>
  <c r="J4892" i="12"/>
  <c r="J4892" i="12" a="1"/>
  <c r="I4892" i="12"/>
  <c r="K4891" i="12"/>
  <c r="J4891" i="12"/>
  <c r="J4891" i="12" a="1"/>
  <c r="I4891" i="12"/>
  <c r="K4890" i="12"/>
  <c r="J4890" i="12"/>
  <c r="J4890" i="12" a="1"/>
  <c r="I4890" i="12"/>
  <c r="K4889" i="12"/>
  <c r="J4889" i="12"/>
  <c r="J4889" i="12" a="1"/>
  <c r="I4889" i="12"/>
  <c r="K4888" i="12"/>
  <c r="J4888" i="12"/>
  <c r="J4888" i="12" a="1"/>
  <c r="I4888" i="12"/>
  <c r="K4887" i="12"/>
  <c r="J4887" i="12"/>
  <c r="J4887" i="12" a="1"/>
  <c r="I4887" i="12"/>
  <c r="K4886" i="12"/>
  <c r="J4886" i="12"/>
  <c r="J4886" i="12" a="1"/>
  <c r="I4886" i="12"/>
  <c r="K4885" i="12"/>
  <c r="J4885" i="12"/>
  <c r="J4885" i="12" a="1"/>
  <c r="I4885" i="12"/>
  <c r="K4884" i="12"/>
  <c r="J4884" i="12"/>
  <c r="J4884" i="12" a="1"/>
  <c r="I4884" i="12"/>
  <c r="K4883" i="12"/>
  <c r="J4883" i="12"/>
  <c r="J4883" i="12" a="1"/>
  <c r="I4883" i="12"/>
  <c r="K4882" i="12"/>
  <c r="J4882" i="12"/>
  <c r="J4882" i="12" a="1"/>
  <c r="I4882" i="12"/>
  <c r="K4881" i="12"/>
  <c r="J4881" i="12"/>
  <c r="J4881" i="12" a="1"/>
  <c r="I4881" i="12"/>
  <c r="K4880" i="12"/>
  <c r="J4880" i="12"/>
  <c r="J4880" i="12" a="1"/>
  <c r="I4880" i="12"/>
  <c r="K4879" i="12"/>
  <c r="J4879" i="12"/>
  <c r="J4879" i="12" a="1"/>
  <c r="I4879" i="12"/>
  <c r="K4878" i="12"/>
  <c r="J4878" i="12"/>
  <c r="J4878" i="12" a="1"/>
  <c r="I4878" i="12"/>
  <c r="K4877" i="12"/>
  <c r="J4877" i="12"/>
  <c r="J4877" i="12" a="1"/>
  <c r="I4877" i="12"/>
  <c r="K4876" i="12"/>
  <c r="J4876" i="12"/>
  <c r="J4876" i="12" a="1"/>
  <c r="I4876" i="12"/>
  <c r="K4875" i="12"/>
  <c r="J4875" i="12"/>
  <c r="J4875" i="12" a="1"/>
  <c r="I4875" i="12"/>
  <c r="K4874" i="12"/>
  <c r="J4874" i="12"/>
  <c r="J4874" i="12" a="1"/>
  <c r="I4874" i="12"/>
  <c r="K4873" i="12"/>
  <c r="J4873" i="12"/>
  <c r="J4873" i="12" a="1"/>
  <c r="I4873" i="12"/>
  <c r="K4872" i="12"/>
  <c r="J4872" i="12"/>
  <c r="J4872" i="12" a="1"/>
  <c r="I4872" i="12"/>
  <c r="K4871" i="12"/>
  <c r="J4871" i="12"/>
  <c r="J4871" i="12" a="1"/>
  <c r="I4871" i="12"/>
  <c r="K4870" i="12"/>
  <c r="J4870" i="12"/>
  <c r="J4870" i="12" a="1"/>
  <c r="I4870" i="12"/>
  <c r="K4869" i="12"/>
  <c r="J4869" i="12"/>
  <c r="J4869" i="12" a="1"/>
  <c r="I4869" i="12"/>
  <c r="K4868" i="12"/>
  <c r="J4868" i="12"/>
  <c r="J4868" i="12" a="1"/>
  <c r="I4868" i="12"/>
  <c r="K4867" i="12"/>
  <c r="J4867" i="12"/>
  <c r="J4867" i="12" a="1"/>
  <c r="I4867" i="12"/>
  <c r="K4866" i="12"/>
  <c r="J4866" i="12"/>
  <c r="J4866" i="12" a="1"/>
  <c r="I4866" i="12"/>
  <c r="K4865" i="12"/>
  <c r="J4865" i="12"/>
  <c r="J4865" i="12" a="1"/>
  <c r="I4865" i="12"/>
  <c r="K4864" i="12"/>
  <c r="J4864" i="12"/>
  <c r="J4864" i="12" a="1"/>
  <c r="I4864" i="12"/>
  <c r="K4863" i="12"/>
  <c r="J4863" i="12"/>
  <c r="J4863" i="12" a="1"/>
  <c r="I4863" i="12"/>
  <c r="K4862" i="12"/>
  <c r="J4862" i="12"/>
  <c r="J4862" i="12" a="1"/>
  <c r="I4862" i="12"/>
  <c r="K4861" i="12"/>
  <c r="J4861" i="12"/>
  <c r="J4861" i="12" a="1"/>
  <c r="I4861" i="12"/>
  <c r="K4860" i="12"/>
  <c r="J4860" i="12"/>
  <c r="J4860" i="12" a="1"/>
  <c r="I4860" i="12"/>
  <c r="K4859" i="12"/>
  <c r="J4859" i="12"/>
  <c r="J4859" i="12" a="1"/>
  <c r="I4859" i="12"/>
  <c r="K4858" i="12"/>
  <c r="J4858" i="12"/>
  <c r="J4858" i="12" a="1"/>
  <c r="I4858" i="12"/>
  <c r="K4857" i="12"/>
  <c r="J4857" i="12"/>
  <c r="J4857" i="12" a="1"/>
  <c r="I4857" i="12"/>
  <c r="K4856" i="12"/>
  <c r="J4856" i="12"/>
  <c r="J4856" i="12" a="1"/>
  <c r="I4856" i="12"/>
  <c r="K4855" i="12"/>
  <c r="J4855" i="12"/>
  <c r="J4855" i="12" a="1"/>
  <c r="I4855" i="12"/>
  <c r="K4854" i="12"/>
  <c r="J4854" i="12"/>
  <c r="J4854" i="12" a="1"/>
  <c r="I4854" i="12"/>
  <c r="K4853" i="12"/>
  <c r="J4853" i="12"/>
  <c r="J4853" i="12" a="1"/>
  <c r="I4853" i="12"/>
  <c r="K4852" i="12"/>
  <c r="J4852" i="12"/>
  <c r="J4852" i="12" a="1"/>
  <c r="I4852" i="12"/>
  <c r="K4851" i="12"/>
  <c r="J4851" i="12"/>
  <c r="J4851" i="12" a="1"/>
  <c r="I4851" i="12"/>
  <c r="K4850" i="12"/>
  <c r="J4850" i="12"/>
  <c r="J4850" i="12" a="1"/>
  <c r="I4850" i="12"/>
  <c r="K4849" i="12"/>
  <c r="J4849" i="12"/>
  <c r="J4849" i="12" a="1"/>
  <c r="I4849" i="12"/>
  <c r="K4848" i="12"/>
  <c r="J4848" i="12"/>
  <c r="J4848" i="12" a="1"/>
  <c r="I4848" i="12"/>
  <c r="K4847" i="12"/>
  <c r="J4847" i="12"/>
  <c r="J4847" i="12" a="1"/>
  <c r="I4847" i="12"/>
  <c r="K4846" i="12"/>
  <c r="J4846" i="12"/>
  <c r="J4846" i="12" a="1"/>
  <c r="I4846" i="12"/>
  <c r="K4845" i="12"/>
  <c r="J4845" i="12"/>
  <c r="J4845" i="12" a="1"/>
  <c r="I4845" i="12"/>
  <c r="K4844" i="12"/>
  <c r="J4844" i="12"/>
  <c r="J4844" i="12" a="1"/>
  <c r="I4844" i="12"/>
  <c r="K4843" i="12"/>
  <c r="J4843" i="12"/>
  <c r="J4843" i="12" a="1"/>
  <c r="I4843" i="12"/>
  <c r="K4842" i="12"/>
  <c r="J4842" i="12"/>
  <c r="J4842" i="12" a="1"/>
  <c r="I4842" i="12"/>
  <c r="K4841" i="12"/>
  <c r="J4841" i="12"/>
  <c r="J4841" i="12" a="1"/>
  <c r="I4841" i="12"/>
  <c r="K4840" i="12"/>
  <c r="J4840" i="12"/>
  <c r="J4840" i="12" a="1"/>
  <c r="I4840" i="12"/>
  <c r="K4839" i="12"/>
  <c r="J4839" i="12"/>
  <c r="J4839" i="12" a="1"/>
  <c r="I4839" i="12"/>
  <c r="K4838" i="12"/>
  <c r="J4838" i="12"/>
  <c r="J4838" i="12" a="1"/>
  <c r="I4838" i="12"/>
  <c r="K4837" i="12"/>
  <c r="J4837" i="12"/>
  <c r="J4837" i="12" a="1"/>
  <c r="I4837" i="12"/>
  <c r="K4836" i="12"/>
  <c r="J4836" i="12"/>
  <c r="J4836" i="12" a="1"/>
  <c r="I4836" i="12"/>
  <c r="K4835" i="12"/>
  <c r="J4835" i="12"/>
  <c r="J4835" i="12" a="1"/>
  <c r="I4835" i="12"/>
  <c r="K4834" i="12"/>
  <c r="J4834" i="12"/>
  <c r="J4834" i="12" a="1"/>
  <c r="I4834" i="12"/>
  <c r="K4833" i="12"/>
  <c r="J4833" i="12"/>
  <c r="J4833" i="12" a="1"/>
  <c r="I4833" i="12"/>
  <c r="K4832" i="12"/>
  <c r="J4832" i="12"/>
  <c r="J4832" i="12" a="1"/>
  <c r="I4832" i="12"/>
  <c r="K4831" i="12"/>
  <c r="J4831" i="12"/>
  <c r="J4831" i="12" a="1"/>
  <c r="I4831" i="12"/>
  <c r="K4830" i="12"/>
  <c r="J4830" i="12"/>
  <c r="J4830" i="12" a="1"/>
  <c r="I4830" i="12"/>
  <c r="K4829" i="12"/>
  <c r="J4829" i="12"/>
  <c r="J4829" i="12" a="1"/>
  <c r="I4829" i="12"/>
  <c r="K4828" i="12"/>
  <c r="J4828" i="12"/>
  <c r="J4828" i="12" a="1"/>
  <c r="I4828" i="12"/>
  <c r="K4827" i="12"/>
  <c r="J4827" i="12"/>
  <c r="J4827" i="12" a="1"/>
  <c r="I4827" i="12"/>
  <c r="K4826" i="12"/>
  <c r="J4826" i="12"/>
  <c r="J4826" i="12" a="1"/>
  <c r="I4826" i="12"/>
  <c r="K4825" i="12"/>
  <c r="J4825" i="12"/>
  <c r="J4825" i="12" a="1"/>
  <c r="I4825" i="12"/>
  <c r="K4824" i="12"/>
  <c r="J4824" i="12"/>
  <c r="J4824" i="12" a="1"/>
  <c r="I4824" i="12"/>
  <c r="K4823" i="12"/>
  <c r="J4823" i="12"/>
  <c r="J4823" i="12" a="1"/>
  <c r="I4823" i="12"/>
  <c r="K4822" i="12"/>
  <c r="J4822" i="12"/>
  <c r="J4822" i="12" a="1"/>
  <c r="I4822" i="12"/>
  <c r="K4821" i="12"/>
  <c r="J4821" i="12"/>
  <c r="J4821" i="12" a="1"/>
  <c r="I4821" i="12"/>
  <c r="K4820" i="12"/>
  <c r="J4820" i="12"/>
  <c r="J4820" i="12" a="1"/>
  <c r="I4820" i="12"/>
  <c r="K4819" i="12"/>
  <c r="J4819" i="12"/>
  <c r="J4819" i="12" a="1"/>
  <c r="I4819" i="12"/>
  <c r="K4818" i="12"/>
  <c r="J4818" i="12"/>
  <c r="J4818" i="12" a="1"/>
  <c r="I4818" i="12"/>
  <c r="K4817" i="12"/>
  <c r="J4817" i="12"/>
  <c r="J4817" i="12" a="1"/>
  <c r="I4817" i="12"/>
  <c r="K4816" i="12"/>
  <c r="J4816" i="12"/>
  <c r="J4816" i="12" a="1"/>
  <c r="I4816" i="12"/>
  <c r="K4815" i="12"/>
  <c r="J4815" i="12"/>
  <c r="J4815" i="12" a="1"/>
  <c r="I4815" i="12"/>
  <c r="K4814" i="12"/>
  <c r="J4814" i="12"/>
  <c r="J4814" i="12" a="1"/>
  <c r="I4814" i="12"/>
  <c r="K4813" i="12"/>
  <c r="J4813" i="12"/>
  <c r="J4813" i="12" a="1"/>
  <c r="I4813" i="12"/>
  <c r="K4812" i="12"/>
  <c r="J4812" i="12"/>
  <c r="J4812" i="12" a="1"/>
  <c r="I4812" i="12"/>
  <c r="K4811" i="12"/>
  <c r="J4811" i="12"/>
  <c r="J4811" i="12" a="1"/>
  <c r="I4811" i="12"/>
  <c r="K4810" i="12"/>
  <c r="J4810" i="12"/>
  <c r="J4810" i="12" a="1"/>
  <c r="I4810" i="12"/>
  <c r="K4809" i="12"/>
  <c r="J4809" i="12"/>
  <c r="J4809" i="12" a="1"/>
  <c r="I4809" i="12"/>
  <c r="K4808" i="12"/>
  <c r="J4808" i="12"/>
  <c r="J4808" i="12" a="1"/>
  <c r="I4808" i="12"/>
  <c r="K4807" i="12"/>
  <c r="J4807" i="12"/>
  <c r="J4807" i="12" a="1"/>
  <c r="I4807" i="12"/>
  <c r="K4806" i="12"/>
  <c r="J4806" i="12"/>
  <c r="J4806" i="12" a="1"/>
  <c r="I4806" i="12"/>
  <c r="K4805" i="12"/>
  <c r="J4805" i="12"/>
  <c r="J4805" i="12" a="1"/>
  <c r="I4805" i="12"/>
  <c r="K4804" i="12"/>
  <c r="J4804" i="12"/>
  <c r="J4804" i="12" a="1"/>
  <c r="I4804" i="12"/>
  <c r="K4803" i="12"/>
  <c r="J4803" i="12"/>
  <c r="J4803" i="12" a="1"/>
  <c r="I4803" i="12"/>
  <c r="K4802" i="12"/>
  <c r="J4802" i="12"/>
  <c r="J4802" i="12" a="1"/>
  <c r="I4802" i="12"/>
  <c r="K4801" i="12"/>
  <c r="J4801" i="12"/>
  <c r="J4801" i="12" a="1"/>
  <c r="I4801" i="12"/>
  <c r="K4800" i="12"/>
  <c r="J4800" i="12"/>
  <c r="J4800" i="12" a="1"/>
  <c r="I4800" i="12"/>
  <c r="K4799" i="12"/>
  <c r="J4799" i="12"/>
  <c r="J4799" i="12" a="1"/>
  <c r="I4799" i="12"/>
  <c r="K4798" i="12"/>
  <c r="J4798" i="12"/>
  <c r="J4798" i="12" a="1"/>
  <c r="I4798" i="12"/>
  <c r="K4797" i="12"/>
  <c r="J4797" i="12"/>
  <c r="J4797" i="12" a="1"/>
  <c r="I4797" i="12"/>
  <c r="K4796" i="12"/>
  <c r="J4796" i="12"/>
  <c r="J4796" i="12" a="1"/>
  <c r="I4796" i="12"/>
  <c r="K4795" i="12"/>
  <c r="J4795" i="12"/>
  <c r="J4795" i="12" a="1"/>
  <c r="I4795" i="12"/>
  <c r="K4794" i="12"/>
  <c r="J4794" i="12"/>
  <c r="J4794" i="12" a="1"/>
  <c r="I4794" i="12"/>
  <c r="K4793" i="12"/>
  <c r="J4793" i="12"/>
  <c r="J4793" i="12" a="1"/>
  <c r="I4793" i="12"/>
  <c r="K4792" i="12"/>
  <c r="J4792" i="12"/>
  <c r="J4792" i="12" a="1"/>
  <c r="I4792" i="12"/>
  <c r="K4791" i="12"/>
  <c r="J4791" i="12"/>
  <c r="J4791" i="12" a="1"/>
  <c r="I4791" i="12"/>
  <c r="K4790" i="12"/>
  <c r="J4790" i="12"/>
  <c r="J4790" i="12" a="1"/>
  <c r="I4790" i="12"/>
  <c r="K4789" i="12"/>
  <c r="J4789" i="12"/>
  <c r="J4789" i="12" a="1"/>
  <c r="I4789" i="12"/>
  <c r="K4788" i="12"/>
  <c r="J4788" i="12"/>
  <c r="J4788" i="12" a="1"/>
  <c r="I4788" i="12"/>
  <c r="K4787" i="12"/>
  <c r="J4787" i="12"/>
  <c r="J4787" i="12" a="1"/>
  <c r="I4787" i="12"/>
  <c r="K4786" i="12"/>
  <c r="J4786" i="12"/>
  <c r="J4786" i="12" a="1"/>
  <c r="I4786" i="12"/>
  <c r="K4785" i="12"/>
  <c r="J4785" i="12"/>
  <c r="J4785" i="12" a="1"/>
  <c r="I4785" i="12"/>
  <c r="K4784" i="12"/>
  <c r="J4784" i="12"/>
  <c r="J4784" i="12" a="1"/>
  <c r="I4784" i="12"/>
  <c r="K4783" i="12"/>
  <c r="J4783" i="12"/>
  <c r="J4783" i="12" a="1"/>
  <c r="I4783" i="12"/>
  <c r="K4782" i="12"/>
  <c r="J4782" i="12"/>
  <c r="J4782" i="12" a="1"/>
  <c r="I4782" i="12"/>
  <c r="K4781" i="12"/>
  <c r="J4781" i="12"/>
  <c r="J4781" i="12" a="1"/>
  <c r="I4781" i="12"/>
  <c r="K4780" i="12"/>
  <c r="J4780" i="12"/>
  <c r="J4780" i="12" a="1"/>
  <c r="I4780" i="12"/>
  <c r="K4779" i="12"/>
  <c r="J4779" i="12"/>
  <c r="J4779" i="12" a="1"/>
  <c r="I4779" i="12"/>
  <c r="K4778" i="12"/>
  <c r="J4778" i="12"/>
  <c r="J4778" i="12" a="1"/>
  <c r="I4778" i="12"/>
  <c r="K4777" i="12"/>
  <c r="J4777" i="12"/>
  <c r="J4777" i="12" a="1"/>
  <c r="I4777" i="12"/>
  <c r="K4776" i="12"/>
  <c r="J4776" i="12"/>
  <c r="J4776" i="12" a="1"/>
  <c r="I4776" i="12"/>
  <c r="K4775" i="12"/>
  <c r="J4775" i="12"/>
  <c r="J4775" i="12" a="1"/>
  <c r="I4775" i="12"/>
  <c r="K4774" i="12"/>
  <c r="J4774" i="12"/>
  <c r="J4774" i="12" a="1"/>
  <c r="I4774" i="12"/>
  <c r="K4773" i="12"/>
  <c r="J4773" i="12"/>
  <c r="J4773" i="12" a="1"/>
  <c r="I4773" i="12"/>
  <c r="K4772" i="12"/>
  <c r="J4772" i="12"/>
  <c r="J4772" i="12" a="1"/>
  <c r="I4772" i="12"/>
  <c r="K4771" i="12"/>
  <c r="J4771" i="12"/>
  <c r="J4771" i="12" a="1"/>
  <c r="I4771" i="12"/>
  <c r="K4770" i="12"/>
  <c r="J4770" i="12"/>
  <c r="J4770" i="12" a="1"/>
  <c r="I4770" i="12"/>
  <c r="K4769" i="12"/>
  <c r="J4769" i="12"/>
  <c r="J4769" i="12" a="1"/>
  <c r="I4769" i="12"/>
  <c r="K4768" i="12"/>
  <c r="J4768" i="12"/>
  <c r="J4768" i="12" a="1"/>
  <c r="I4768" i="12"/>
  <c r="K4767" i="12"/>
  <c r="J4767" i="12"/>
  <c r="J4767" i="12" a="1"/>
  <c r="I4767" i="12"/>
  <c r="K4766" i="12"/>
  <c r="J4766" i="12"/>
  <c r="J4766" i="12" a="1"/>
  <c r="I4766" i="12"/>
  <c r="K4765" i="12"/>
  <c r="J4765" i="12"/>
  <c r="J4765" i="12" a="1"/>
  <c r="I4765" i="12"/>
  <c r="K4764" i="12"/>
  <c r="J4764" i="12"/>
  <c r="J4764" i="12" a="1"/>
  <c r="I4764" i="12"/>
  <c r="K4763" i="12"/>
  <c r="J4763" i="12"/>
  <c r="J4763" i="12" a="1"/>
  <c r="I4763" i="12"/>
  <c r="K4762" i="12"/>
  <c r="J4762" i="12"/>
  <c r="J4762" i="12" a="1"/>
  <c r="I4762" i="12"/>
  <c r="K4761" i="12"/>
  <c r="J4761" i="12"/>
  <c r="J4761" i="12" a="1"/>
  <c r="I4761" i="12"/>
  <c r="K4760" i="12"/>
  <c r="J4760" i="12"/>
  <c r="J4760" i="12" a="1"/>
  <c r="I4760" i="12"/>
  <c r="K4759" i="12"/>
  <c r="J4759" i="12"/>
  <c r="J4759" i="12" a="1"/>
  <c r="I4759" i="12"/>
  <c r="K4758" i="12"/>
  <c r="J4758" i="12"/>
  <c r="J4758" i="12" a="1"/>
  <c r="I4758" i="12"/>
  <c r="K4757" i="12"/>
  <c r="J4757" i="12"/>
  <c r="J4757" i="12" a="1"/>
  <c r="I4757" i="12"/>
  <c r="K4756" i="12"/>
  <c r="J4756" i="12"/>
  <c r="J4756" i="12" a="1"/>
  <c r="I4756" i="12"/>
  <c r="K4755" i="12"/>
  <c r="J4755" i="12"/>
  <c r="J4755" i="12" a="1"/>
  <c r="I4755" i="12"/>
  <c r="K4754" i="12"/>
  <c r="J4754" i="12"/>
  <c r="J4754" i="12" a="1"/>
  <c r="I4754" i="12"/>
  <c r="K4753" i="12"/>
  <c r="J4753" i="12"/>
  <c r="J4753" i="12" a="1"/>
  <c r="I4753" i="12"/>
  <c r="K4752" i="12"/>
  <c r="J4752" i="12"/>
  <c r="J4752" i="12" a="1"/>
  <c r="I4752" i="12"/>
  <c r="K4751" i="12"/>
  <c r="J4751" i="12"/>
  <c r="J4751" i="12" a="1"/>
  <c r="I4751" i="12"/>
  <c r="K4750" i="12"/>
  <c r="J4750" i="12"/>
  <c r="J4750" i="12" a="1"/>
  <c r="I4750" i="12"/>
  <c r="K4749" i="12"/>
  <c r="J4749" i="12"/>
  <c r="J4749" i="12" a="1"/>
  <c r="I4749" i="12"/>
  <c r="K4748" i="12"/>
  <c r="J4748" i="12"/>
  <c r="J4748" i="12" a="1"/>
  <c r="I4748" i="12"/>
  <c r="K4747" i="12"/>
  <c r="J4747" i="12"/>
  <c r="J4747" i="12" a="1"/>
  <c r="I4747" i="12"/>
  <c r="K4746" i="12"/>
  <c r="J4746" i="12"/>
  <c r="J4746" i="12" a="1"/>
  <c r="I4746" i="12"/>
  <c r="K4745" i="12"/>
  <c r="J4745" i="12"/>
  <c r="J4745" i="12" a="1"/>
  <c r="I4745" i="12"/>
  <c r="K4744" i="12"/>
  <c r="J4744" i="12"/>
  <c r="J4744" i="12" a="1"/>
  <c r="I4744" i="12"/>
  <c r="K4743" i="12"/>
  <c r="J4743" i="12"/>
  <c r="J4743" i="12" a="1"/>
  <c r="I4743" i="12"/>
  <c r="K4742" i="12"/>
  <c r="J4742" i="12"/>
  <c r="J4742" i="12" a="1"/>
  <c r="I4742" i="12"/>
  <c r="K4741" i="12"/>
  <c r="J4741" i="12"/>
  <c r="J4741" i="12" a="1"/>
  <c r="I4741" i="12"/>
  <c r="K4740" i="12"/>
  <c r="J4740" i="12"/>
  <c r="J4740" i="12" a="1"/>
  <c r="I4740" i="12"/>
  <c r="K4739" i="12"/>
  <c r="J4739" i="12"/>
  <c r="J4739" i="12" a="1"/>
  <c r="I4739" i="12"/>
  <c r="K4738" i="12"/>
  <c r="J4738" i="12"/>
  <c r="J4738" i="12" a="1"/>
  <c r="I4738" i="12"/>
  <c r="K4737" i="12"/>
  <c r="J4737" i="12"/>
  <c r="J4737" i="12" a="1"/>
  <c r="I4737" i="12"/>
  <c r="K4736" i="12"/>
  <c r="J4736" i="12"/>
  <c r="J4736" i="12" a="1"/>
  <c r="I4736" i="12"/>
  <c r="K4735" i="12"/>
  <c r="J4735" i="12"/>
  <c r="J4735" i="12" a="1"/>
  <c r="I4735" i="12"/>
  <c r="K4734" i="12"/>
  <c r="J4734" i="12"/>
  <c r="J4734" i="12" a="1"/>
  <c r="I4734" i="12"/>
  <c r="K4733" i="12"/>
  <c r="J4733" i="12"/>
  <c r="J4733" i="12" a="1"/>
  <c r="I4733" i="12"/>
  <c r="K4732" i="12"/>
  <c r="J4732" i="12"/>
  <c r="J4732" i="12" a="1"/>
  <c r="I4732" i="12"/>
  <c r="K4731" i="12"/>
  <c r="J4731" i="12"/>
  <c r="J4731" i="12" a="1"/>
  <c r="I4731" i="12"/>
  <c r="K4730" i="12"/>
  <c r="J4730" i="12"/>
  <c r="J4730" i="12" a="1"/>
  <c r="I4730" i="12"/>
  <c r="K4729" i="12"/>
  <c r="J4729" i="12"/>
  <c r="J4729" i="12" a="1"/>
  <c r="I4729" i="12"/>
  <c r="K4728" i="12"/>
  <c r="J4728" i="12"/>
  <c r="J4728" i="12" a="1"/>
  <c r="I4728" i="12"/>
  <c r="K4727" i="12"/>
  <c r="J4727" i="12"/>
  <c r="J4727" i="12" a="1"/>
  <c r="I4727" i="12"/>
  <c r="K4726" i="12"/>
  <c r="J4726" i="12"/>
  <c r="J4726" i="12" a="1"/>
  <c r="I4726" i="12"/>
  <c r="K4725" i="12"/>
  <c r="J4725" i="12"/>
  <c r="J4725" i="12" a="1"/>
  <c r="I4725" i="12"/>
  <c r="K4724" i="12"/>
  <c r="J4724" i="12"/>
  <c r="J4724" i="12" a="1"/>
  <c r="I4724" i="12"/>
  <c r="K4723" i="12"/>
  <c r="J4723" i="12"/>
  <c r="J4723" i="12" a="1"/>
  <c r="I4723" i="12"/>
  <c r="K4722" i="12"/>
  <c r="J4722" i="12"/>
  <c r="J4722" i="12" a="1"/>
  <c r="I4722" i="12"/>
  <c r="K4721" i="12"/>
  <c r="J4721" i="12"/>
  <c r="J4721" i="12" a="1"/>
  <c r="I4721" i="12"/>
  <c r="K4720" i="12"/>
  <c r="J4720" i="12"/>
  <c r="J4720" i="12" a="1"/>
  <c r="I4720" i="12"/>
  <c r="K4719" i="12"/>
  <c r="J4719" i="12"/>
  <c r="J4719" i="12" a="1"/>
  <c r="I4719" i="12"/>
  <c r="K4718" i="12"/>
  <c r="J4718" i="12"/>
  <c r="J4718" i="12" a="1"/>
  <c r="I4718" i="12"/>
  <c r="K4717" i="12"/>
  <c r="J4717" i="12"/>
  <c r="J4717" i="12" a="1"/>
  <c r="I4717" i="12"/>
  <c r="K4716" i="12"/>
  <c r="J4716" i="12"/>
  <c r="J4716" i="12" a="1"/>
  <c r="I4716" i="12"/>
  <c r="K4715" i="12"/>
  <c r="J4715" i="12"/>
  <c r="J4715" i="12" a="1"/>
  <c r="I4715" i="12"/>
  <c r="K4714" i="12"/>
  <c r="J4714" i="12"/>
  <c r="J4714" i="12" a="1"/>
  <c r="I4714" i="12"/>
  <c r="K4713" i="12"/>
  <c r="J4713" i="12"/>
  <c r="J4713" i="12" a="1"/>
  <c r="I4713" i="12"/>
  <c r="K4712" i="12"/>
  <c r="J4712" i="12"/>
  <c r="J4712" i="12" a="1"/>
  <c r="I4712" i="12"/>
  <c r="K4711" i="12"/>
  <c r="J4711" i="12"/>
  <c r="J4711" i="12" a="1"/>
  <c r="I4711" i="12"/>
  <c r="K4710" i="12"/>
  <c r="J4710" i="12"/>
  <c r="J4710" i="12" a="1"/>
  <c r="I4710" i="12"/>
  <c r="K4709" i="12"/>
  <c r="J4709" i="12"/>
  <c r="J4709" i="12" a="1"/>
  <c r="I4709" i="12"/>
  <c r="K4708" i="12"/>
  <c r="J4708" i="12"/>
  <c r="J4708" i="12" a="1"/>
  <c r="I4708" i="12"/>
  <c r="K4707" i="12"/>
  <c r="J4707" i="12"/>
  <c r="J4707" i="12" a="1"/>
  <c r="I4707" i="12"/>
  <c r="K4706" i="12"/>
  <c r="J4706" i="12"/>
  <c r="J4706" i="12" a="1"/>
  <c r="I4706" i="12"/>
  <c r="K4705" i="12"/>
  <c r="J4705" i="12"/>
  <c r="J4705" i="12" a="1"/>
  <c r="I4705" i="12"/>
  <c r="K4704" i="12"/>
  <c r="J4704" i="12"/>
  <c r="J4704" i="12" a="1"/>
  <c r="I4704" i="12"/>
  <c r="K4703" i="12"/>
  <c r="J4703" i="12"/>
  <c r="J4703" i="12" a="1"/>
  <c r="I4703" i="12"/>
  <c r="K4702" i="12"/>
  <c r="J4702" i="12"/>
  <c r="J4702" i="12" a="1"/>
  <c r="I4702" i="12"/>
  <c r="K4701" i="12"/>
  <c r="J4701" i="12"/>
  <c r="J4701" i="12" a="1"/>
  <c r="I4701" i="12"/>
  <c r="K4700" i="12"/>
  <c r="J4700" i="12"/>
  <c r="J4700" i="12" a="1"/>
  <c r="I4700" i="12"/>
  <c r="K4699" i="12"/>
  <c r="J4699" i="12"/>
  <c r="J4699" i="12" a="1"/>
  <c r="I4699" i="12"/>
  <c r="K4698" i="12"/>
  <c r="J4698" i="12"/>
  <c r="J4698" i="12" a="1"/>
  <c r="I4698" i="12"/>
  <c r="K4697" i="12"/>
  <c r="J4697" i="12"/>
  <c r="J4697" i="12" a="1"/>
  <c r="I4697" i="12"/>
  <c r="K4696" i="12"/>
  <c r="J4696" i="12"/>
  <c r="J4696" i="12" a="1"/>
  <c r="I4696" i="12"/>
  <c r="K4695" i="12"/>
  <c r="J4695" i="12"/>
  <c r="J4695" i="12" a="1"/>
  <c r="I4695" i="12"/>
  <c r="K4694" i="12"/>
  <c r="J4694" i="12"/>
  <c r="J4694" i="12" a="1"/>
  <c r="I4694" i="12"/>
  <c r="K4693" i="12"/>
  <c r="J4693" i="12"/>
  <c r="J4693" i="12" a="1"/>
  <c r="I4693" i="12"/>
  <c r="K4692" i="12"/>
  <c r="J4692" i="12"/>
  <c r="J4692" i="12" a="1"/>
  <c r="I4692" i="12"/>
  <c r="K4691" i="12"/>
  <c r="J4691" i="12"/>
  <c r="J4691" i="12" a="1"/>
  <c r="I4691" i="12"/>
  <c r="K4690" i="12"/>
  <c r="J4690" i="12"/>
  <c r="J4690" i="12" a="1"/>
  <c r="I4690" i="12"/>
  <c r="K4689" i="12"/>
  <c r="J4689" i="12"/>
  <c r="J4689" i="12" a="1"/>
  <c r="I4689" i="12"/>
  <c r="K4688" i="12"/>
  <c r="J4688" i="12"/>
  <c r="J4688" i="12" a="1"/>
  <c r="I4688" i="12"/>
  <c r="K4687" i="12"/>
  <c r="J4687" i="12"/>
  <c r="J4687" i="12" a="1"/>
  <c r="I4687" i="12"/>
  <c r="K4686" i="12"/>
  <c r="J4686" i="12"/>
  <c r="J4686" i="12" a="1"/>
  <c r="I4686" i="12"/>
  <c r="K4685" i="12"/>
  <c r="J4685" i="12"/>
  <c r="J4685" i="12" a="1"/>
  <c r="I4685" i="12"/>
  <c r="K4684" i="12"/>
  <c r="J4684" i="12"/>
  <c r="J4684" i="12" a="1"/>
  <c r="I4684" i="12"/>
  <c r="K4683" i="12"/>
  <c r="J4683" i="12"/>
  <c r="J4683" i="12" a="1"/>
  <c r="I4683" i="12"/>
  <c r="K4682" i="12"/>
  <c r="J4682" i="12"/>
  <c r="J4682" i="12" a="1"/>
  <c r="I4682" i="12"/>
  <c r="K4681" i="12"/>
  <c r="J4681" i="12"/>
  <c r="J4681" i="12" a="1"/>
  <c r="I4681" i="12"/>
  <c r="K4680" i="12"/>
  <c r="J4680" i="12"/>
  <c r="J4680" i="12" a="1"/>
  <c r="I4680" i="12"/>
  <c r="K4679" i="12"/>
  <c r="J4679" i="12"/>
  <c r="J4679" i="12" a="1"/>
  <c r="I4679" i="12"/>
  <c r="K4678" i="12"/>
  <c r="J4678" i="12"/>
  <c r="J4678" i="12" a="1"/>
  <c r="I4678" i="12"/>
  <c r="K4677" i="12"/>
  <c r="J4677" i="12"/>
  <c r="J4677" i="12" a="1"/>
  <c r="I4677" i="12"/>
  <c r="K4676" i="12"/>
  <c r="J4676" i="12"/>
  <c r="J4676" i="12" a="1"/>
  <c r="I4676" i="12"/>
  <c r="K4675" i="12"/>
  <c r="J4675" i="12"/>
  <c r="J4675" i="12" a="1"/>
  <c r="I4675" i="12"/>
  <c r="K4674" i="12"/>
  <c r="J4674" i="12"/>
  <c r="J4674" i="12" a="1"/>
  <c r="I4674" i="12"/>
  <c r="K4673" i="12"/>
  <c r="J4673" i="12"/>
  <c r="J4673" i="12" a="1"/>
  <c r="I4673" i="12"/>
  <c r="K4672" i="12"/>
  <c r="J4672" i="12"/>
  <c r="J4672" i="12" a="1"/>
  <c r="I4672" i="12"/>
  <c r="K4671" i="12"/>
  <c r="J4671" i="12"/>
  <c r="J4671" i="12" a="1"/>
  <c r="I4671" i="12"/>
  <c r="K4670" i="12"/>
  <c r="J4670" i="12"/>
  <c r="J4670" i="12" a="1"/>
  <c r="I4670" i="12"/>
  <c r="K4669" i="12"/>
  <c r="J4669" i="12"/>
  <c r="J4669" i="12" a="1"/>
  <c r="I4669" i="12"/>
  <c r="K4668" i="12"/>
  <c r="J4668" i="12"/>
  <c r="J4668" i="12" a="1"/>
  <c r="I4668" i="12"/>
  <c r="K4667" i="12"/>
  <c r="J4667" i="12"/>
  <c r="J4667" i="12" a="1"/>
  <c r="I4667" i="12"/>
  <c r="K4666" i="12"/>
  <c r="J4666" i="12"/>
  <c r="J4666" i="12" a="1"/>
  <c r="I4666" i="12"/>
  <c r="K4665" i="12"/>
  <c r="J4665" i="12"/>
  <c r="J4665" i="12" a="1"/>
  <c r="I4665" i="12"/>
  <c r="K4664" i="12"/>
  <c r="J4664" i="12"/>
  <c r="J4664" i="12" a="1"/>
  <c r="I4664" i="12"/>
  <c r="K4663" i="12"/>
  <c r="J4663" i="12"/>
  <c r="J4663" i="12" a="1"/>
  <c r="I4663" i="12"/>
  <c r="K4662" i="12"/>
  <c r="J4662" i="12"/>
  <c r="J4662" i="12" a="1"/>
  <c r="I4662" i="12"/>
  <c r="K4661" i="12"/>
  <c r="J4661" i="12"/>
  <c r="J4661" i="12" a="1"/>
  <c r="I4661" i="12"/>
  <c r="K4660" i="12"/>
  <c r="J4660" i="12"/>
  <c r="J4660" i="12" a="1"/>
  <c r="I4660" i="12"/>
  <c r="K4659" i="12"/>
  <c r="J4659" i="12"/>
  <c r="J4659" i="12" a="1"/>
  <c r="I4659" i="12"/>
  <c r="K4658" i="12"/>
  <c r="J4658" i="12"/>
  <c r="J4658" i="12" a="1"/>
  <c r="I4658" i="12"/>
  <c r="K4657" i="12"/>
  <c r="J4657" i="12"/>
  <c r="J4657" i="12" a="1"/>
  <c r="I4657" i="12"/>
  <c r="K4656" i="12"/>
  <c r="J4656" i="12"/>
  <c r="J4656" i="12" a="1"/>
  <c r="I4656" i="12"/>
  <c r="K4655" i="12"/>
  <c r="J4655" i="12"/>
  <c r="J4655" i="12" a="1"/>
  <c r="I4655" i="12"/>
  <c r="K4654" i="12"/>
  <c r="J4654" i="12"/>
  <c r="J4654" i="12" a="1"/>
  <c r="I4654" i="12"/>
  <c r="K4653" i="12"/>
  <c r="J4653" i="12"/>
  <c r="J4653" i="12" a="1"/>
  <c r="I4653" i="12"/>
  <c r="K4652" i="12"/>
  <c r="J4652" i="12"/>
  <c r="J4652" i="12" a="1"/>
  <c r="I4652" i="12"/>
  <c r="K4651" i="12"/>
  <c r="J4651" i="12"/>
  <c r="J4651" i="12" a="1"/>
  <c r="I4651" i="12"/>
  <c r="K4650" i="12"/>
  <c r="J4650" i="12"/>
  <c r="J4650" i="12" a="1"/>
  <c r="I4650" i="12"/>
  <c r="K4649" i="12"/>
  <c r="J4649" i="12"/>
  <c r="J4649" i="12" a="1"/>
  <c r="I4649" i="12"/>
  <c r="K4648" i="12"/>
  <c r="J4648" i="12"/>
  <c r="J4648" i="12" a="1"/>
  <c r="I4648" i="12"/>
  <c r="K4647" i="12"/>
  <c r="J4647" i="12"/>
  <c r="J4647" i="12" a="1"/>
  <c r="I4647" i="12"/>
  <c r="K4646" i="12"/>
  <c r="J4646" i="12"/>
  <c r="J4646" i="12" a="1"/>
  <c r="I4646" i="12"/>
  <c r="K4645" i="12"/>
  <c r="J4645" i="12"/>
  <c r="J4645" i="12" a="1"/>
  <c r="I4645" i="12"/>
  <c r="K4644" i="12"/>
  <c r="J4644" i="12"/>
  <c r="J4644" i="12" a="1"/>
  <c r="I4644" i="12"/>
  <c r="K4643" i="12"/>
  <c r="J4643" i="12"/>
  <c r="J4643" i="12" a="1"/>
  <c r="I4643" i="12"/>
  <c r="K4642" i="12"/>
  <c r="J4642" i="12"/>
  <c r="J4642" i="12" a="1"/>
  <c r="I4642" i="12"/>
  <c r="K4641" i="12"/>
  <c r="J4641" i="12"/>
  <c r="J4641" i="12" a="1"/>
  <c r="I4641" i="12"/>
  <c r="K4640" i="12"/>
  <c r="J4640" i="12"/>
  <c r="J4640" i="12" a="1"/>
  <c r="I4640" i="12"/>
  <c r="K4639" i="12"/>
  <c r="J4639" i="12"/>
  <c r="J4639" i="12" a="1"/>
  <c r="I4639" i="12"/>
  <c r="K4638" i="12"/>
  <c r="J4638" i="12"/>
  <c r="J4638" i="12" a="1"/>
  <c r="I4638" i="12"/>
  <c r="K4637" i="12"/>
  <c r="J4637" i="12"/>
  <c r="J4637" i="12" a="1"/>
  <c r="I4637" i="12"/>
  <c r="K4636" i="12"/>
  <c r="J4636" i="12"/>
  <c r="J4636" i="12" a="1"/>
  <c r="I4636" i="12"/>
  <c r="K4635" i="12"/>
  <c r="J4635" i="12"/>
  <c r="J4635" i="12" a="1"/>
  <c r="I4635" i="12"/>
  <c r="K4634" i="12"/>
  <c r="J4634" i="12"/>
  <c r="J4634" i="12" a="1"/>
  <c r="I4634" i="12"/>
  <c r="K4633" i="12"/>
  <c r="J4633" i="12"/>
  <c r="J4633" i="12" a="1"/>
  <c r="I4633" i="12"/>
  <c r="K4632" i="12"/>
  <c r="J4632" i="12"/>
  <c r="J4632" i="12" a="1"/>
  <c r="I4632" i="12"/>
  <c r="K4631" i="12"/>
  <c r="J4631" i="12"/>
  <c r="J4631" i="12" a="1"/>
  <c r="I4631" i="12"/>
  <c r="K4630" i="12"/>
  <c r="J4630" i="12"/>
  <c r="J4630" i="12" a="1"/>
  <c r="I4630" i="12"/>
  <c r="K4629" i="12"/>
  <c r="J4629" i="12"/>
  <c r="J4629" i="12" a="1"/>
  <c r="I4629" i="12"/>
  <c r="K4628" i="12"/>
  <c r="J4628" i="12"/>
  <c r="J4628" i="12" a="1"/>
  <c r="I4628" i="12"/>
  <c r="K4627" i="12"/>
  <c r="J4627" i="12"/>
  <c r="J4627" i="12" a="1"/>
  <c r="I4627" i="12"/>
  <c r="K4626" i="12"/>
  <c r="J4626" i="12"/>
  <c r="J4626" i="12" a="1"/>
  <c r="I4626" i="12"/>
  <c r="K4625" i="12"/>
  <c r="J4625" i="12"/>
  <c r="J4625" i="12" a="1"/>
  <c r="I4625" i="12"/>
  <c r="K4624" i="12"/>
  <c r="J4624" i="12"/>
  <c r="J4624" i="12" a="1"/>
  <c r="I4624" i="12"/>
  <c r="K4623" i="12"/>
  <c r="J4623" i="12"/>
  <c r="J4623" i="12" a="1"/>
  <c r="I4623" i="12"/>
  <c r="K4622" i="12"/>
  <c r="J4622" i="12"/>
  <c r="J4622" i="12" a="1"/>
  <c r="I4622" i="12"/>
  <c r="K4621" i="12"/>
  <c r="J4621" i="12"/>
  <c r="J4621" i="12" a="1"/>
  <c r="I4621" i="12"/>
  <c r="K4620" i="12"/>
  <c r="J4620" i="12"/>
  <c r="J4620" i="12" a="1"/>
  <c r="I4620" i="12"/>
  <c r="K4619" i="12"/>
  <c r="J4619" i="12"/>
  <c r="J4619" i="12" a="1"/>
  <c r="I4619" i="12"/>
  <c r="K4618" i="12"/>
  <c r="J4618" i="12"/>
  <c r="J4618" i="12" a="1"/>
  <c r="I4618" i="12"/>
  <c r="K4617" i="12"/>
  <c r="J4617" i="12"/>
  <c r="J4617" i="12" a="1"/>
  <c r="I4617" i="12"/>
  <c r="K4616" i="12"/>
  <c r="J4616" i="12"/>
  <c r="J4616" i="12" a="1"/>
  <c r="I4616" i="12"/>
  <c r="K4615" i="12"/>
  <c r="J4615" i="12"/>
  <c r="J4615" i="12" a="1"/>
  <c r="I4615" i="12"/>
  <c r="K4614" i="12"/>
  <c r="J4614" i="12"/>
  <c r="J4614" i="12" a="1"/>
  <c r="I4614" i="12"/>
  <c r="K4613" i="12"/>
  <c r="J4613" i="12"/>
  <c r="J4613" i="12" a="1"/>
  <c r="I4613" i="12"/>
  <c r="K4612" i="12"/>
  <c r="J4612" i="12"/>
  <c r="J4612" i="12" a="1"/>
  <c r="I4612" i="12"/>
  <c r="K4611" i="12"/>
  <c r="J4611" i="12"/>
  <c r="J4611" i="12" a="1"/>
  <c r="I4611" i="12"/>
  <c r="K4610" i="12"/>
  <c r="J4610" i="12"/>
  <c r="J4610" i="12" a="1"/>
  <c r="I4610" i="12"/>
  <c r="K4609" i="12"/>
  <c r="J4609" i="12"/>
  <c r="J4609" i="12" a="1"/>
  <c r="I4609" i="12"/>
  <c r="K4608" i="12"/>
  <c r="J4608" i="12"/>
  <c r="J4608" i="12" a="1"/>
  <c r="I4608" i="12"/>
  <c r="K4607" i="12"/>
  <c r="J4607" i="12"/>
  <c r="J4607" i="12" a="1"/>
  <c r="I4607" i="12"/>
  <c r="K4606" i="12"/>
  <c r="J4606" i="12"/>
  <c r="J4606" i="12" a="1"/>
  <c r="I4606" i="12"/>
  <c r="K4605" i="12"/>
  <c r="J4605" i="12"/>
  <c r="J4605" i="12" a="1"/>
  <c r="I4605" i="12"/>
  <c r="K4604" i="12"/>
  <c r="J4604" i="12"/>
  <c r="J4604" i="12" a="1"/>
  <c r="I4604" i="12"/>
  <c r="K4603" i="12"/>
  <c r="J4603" i="12"/>
  <c r="J4603" i="12" a="1"/>
  <c r="I4603" i="12"/>
  <c r="K4602" i="12"/>
  <c r="J4602" i="12"/>
  <c r="J4602" i="12" a="1"/>
  <c r="I4602" i="12"/>
  <c r="K4601" i="12"/>
  <c r="J4601" i="12"/>
  <c r="J4601" i="12" a="1"/>
  <c r="I4601" i="12"/>
  <c r="K4600" i="12"/>
  <c r="J4600" i="12"/>
  <c r="J4600" i="12" a="1"/>
  <c r="I4600" i="12"/>
  <c r="K4599" i="12"/>
  <c r="J4599" i="12"/>
  <c r="J4599" i="12" a="1"/>
  <c r="I4599" i="12"/>
  <c r="K4598" i="12"/>
  <c r="J4598" i="12"/>
  <c r="J4598" i="12" a="1"/>
  <c r="I4598" i="12"/>
  <c r="K4597" i="12"/>
  <c r="J4597" i="12"/>
  <c r="J4597" i="12" a="1"/>
  <c r="I4597" i="12"/>
  <c r="K4596" i="12"/>
  <c r="J4596" i="12"/>
  <c r="J4596" i="12" a="1"/>
  <c r="I4596" i="12"/>
  <c r="K4595" i="12"/>
  <c r="J4595" i="12"/>
  <c r="J4595" i="12" a="1"/>
  <c r="I4595" i="12"/>
  <c r="K4594" i="12"/>
  <c r="J4594" i="12"/>
  <c r="J4594" i="12" a="1"/>
  <c r="I4594" i="12"/>
  <c r="K4593" i="12"/>
  <c r="J4593" i="12"/>
  <c r="J4593" i="12" a="1"/>
  <c r="I4593" i="12"/>
  <c r="K4592" i="12"/>
  <c r="J4592" i="12"/>
  <c r="J4592" i="12" a="1"/>
  <c r="I4592" i="12"/>
  <c r="K4591" i="12"/>
  <c r="J4591" i="12"/>
  <c r="J4591" i="12" a="1"/>
  <c r="I4591" i="12"/>
  <c r="K4590" i="12"/>
  <c r="J4590" i="12"/>
  <c r="J4590" i="12" a="1"/>
  <c r="I4590" i="12"/>
  <c r="K4589" i="12"/>
  <c r="J4589" i="12"/>
  <c r="J4589" i="12" a="1"/>
  <c r="I4589" i="12"/>
  <c r="K4588" i="12"/>
  <c r="J4588" i="12"/>
  <c r="J4588" i="12" a="1"/>
  <c r="I4588" i="12"/>
  <c r="K4587" i="12"/>
  <c r="J4587" i="12"/>
  <c r="J4587" i="12" a="1"/>
  <c r="I4587" i="12"/>
  <c r="K4586" i="12"/>
  <c r="J4586" i="12"/>
  <c r="J4586" i="12" a="1"/>
  <c r="I4586" i="12"/>
  <c r="K4585" i="12"/>
  <c r="J4585" i="12"/>
  <c r="J4585" i="12" a="1"/>
  <c r="I4585" i="12"/>
  <c r="K4584" i="12"/>
  <c r="J4584" i="12"/>
  <c r="J4584" i="12" a="1"/>
  <c r="I4584" i="12"/>
  <c r="K4583" i="12"/>
  <c r="J4583" i="12"/>
  <c r="J4583" i="12" a="1"/>
  <c r="I4583" i="12"/>
  <c r="K4582" i="12"/>
  <c r="J4582" i="12"/>
  <c r="J4582" i="12" a="1"/>
  <c r="I4582" i="12"/>
  <c r="K4581" i="12"/>
  <c r="J4581" i="12"/>
  <c r="J4581" i="12" a="1"/>
  <c r="I4581" i="12"/>
  <c r="K4580" i="12"/>
  <c r="J4580" i="12"/>
  <c r="J4580" i="12" a="1"/>
  <c r="I4580" i="12"/>
  <c r="K4579" i="12"/>
  <c r="J4579" i="12"/>
  <c r="J4579" i="12" a="1"/>
  <c r="I4579" i="12"/>
  <c r="K4578" i="12"/>
  <c r="J4578" i="12"/>
  <c r="J4578" i="12" a="1"/>
  <c r="I4578" i="12"/>
  <c r="K4577" i="12"/>
  <c r="J4577" i="12"/>
  <c r="J4577" i="12" a="1"/>
  <c r="I4577" i="12"/>
  <c r="K4576" i="12"/>
  <c r="J4576" i="12"/>
  <c r="J4576" i="12" a="1"/>
  <c r="I4576" i="12"/>
  <c r="K4575" i="12"/>
  <c r="J4575" i="12"/>
  <c r="J4575" i="12" a="1"/>
  <c r="I4575" i="12"/>
  <c r="K4574" i="12"/>
  <c r="J4574" i="12"/>
  <c r="J4574" i="12" a="1"/>
  <c r="I4574" i="12"/>
  <c r="K4573" i="12"/>
  <c r="J4573" i="12"/>
  <c r="J4573" i="12" a="1"/>
  <c r="I4573" i="12"/>
  <c r="K4572" i="12"/>
  <c r="J4572" i="12"/>
  <c r="J4572" i="12" a="1"/>
  <c r="I4572" i="12"/>
  <c r="K4571" i="12"/>
  <c r="J4571" i="12"/>
  <c r="J4571" i="12" a="1"/>
  <c r="I4571" i="12"/>
  <c r="K4570" i="12"/>
  <c r="J4570" i="12"/>
  <c r="J4570" i="12" a="1"/>
  <c r="I4570" i="12"/>
  <c r="K4569" i="12"/>
  <c r="J4569" i="12"/>
  <c r="J4569" i="12" a="1"/>
  <c r="I4569" i="12"/>
  <c r="K4568" i="12"/>
  <c r="J4568" i="12"/>
  <c r="J4568" i="12" a="1"/>
  <c r="I4568" i="12"/>
  <c r="K4567" i="12"/>
  <c r="J4567" i="12"/>
  <c r="J4567" i="12" a="1"/>
  <c r="I4567" i="12"/>
  <c r="K4566" i="12"/>
  <c r="J4566" i="12"/>
  <c r="J4566" i="12" a="1"/>
  <c r="I4566" i="12"/>
  <c r="K4565" i="12"/>
  <c r="J4565" i="12"/>
  <c r="J4565" i="12" a="1"/>
  <c r="I4565" i="12"/>
  <c r="K4564" i="12"/>
  <c r="J4564" i="12"/>
  <c r="J4564" i="12" a="1"/>
  <c r="I4564" i="12"/>
  <c r="K4563" i="12"/>
  <c r="J4563" i="12"/>
  <c r="J4563" i="12" a="1"/>
  <c r="I4563" i="12"/>
  <c r="K4562" i="12"/>
  <c r="J4562" i="12"/>
  <c r="J4562" i="12" a="1"/>
  <c r="I4562" i="12"/>
  <c r="K4561" i="12"/>
  <c r="J4561" i="12"/>
  <c r="J4561" i="12" a="1"/>
  <c r="I4561" i="12"/>
  <c r="K4560" i="12"/>
  <c r="J4560" i="12"/>
  <c r="J4560" i="12" a="1"/>
  <c r="I4560" i="12"/>
  <c r="K4559" i="12"/>
  <c r="J4559" i="12"/>
  <c r="J4559" i="12" a="1"/>
  <c r="I4559" i="12"/>
  <c r="K4558" i="12"/>
  <c r="J4558" i="12"/>
  <c r="J4558" i="12" a="1"/>
  <c r="I4558" i="12"/>
  <c r="K4557" i="12"/>
  <c r="J4557" i="12"/>
  <c r="J4557" i="12" a="1"/>
  <c r="I4557" i="12"/>
  <c r="K4556" i="12"/>
  <c r="J4556" i="12"/>
  <c r="J4556" i="12" a="1"/>
  <c r="I4556" i="12"/>
  <c r="K4555" i="12"/>
  <c r="J4555" i="12"/>
  <c r="J4555" i="12" a="1"/>
  <c r="I4555" i="12"/>
  <c r="K4554" i="12"/>
  <c r="J4554" i="12"/>
  <c r="J4554" i="12" a="1"/>
  <c r="I4554" i="12"/>
  <c r="K4553" i="12"/>
  <c r="J4553" i="12"/>
  <c r="J4553" i="12" a="1"/>
  <c r="I4553" i="12"/>
  <c r="K4552" i="12"/>
  <c r="J4552" i="12"/>
  <c r="J4552" i="12" a="1"/>
  <c r="I4552" i="12"/>
  <c r="K4551" i="12"/>
  <c r="J4551" i="12"/>
  <c r="J4551" i="12" a="1"/>
  <c r="I4551" i="12"/>
  <c r="K4550" i="12"/>
  <c r="J4550" i="12"/>
  <c r="J4550" i="12" a="1"/>
  <c r="I4550" i="12"/>
  <c r="K4549" i="12"/>
  <c r="J4549" i="12"/>
  <c r="J4549" i="12" a="1"/>
  <c r="I4549" i="12"/>
  <c r="K4548" i="12"/>
  <c r="J4548" i="12"/>
  <c r="J4548" i="12" a="1"/>
  <c r="I4548" i="12"/>
  <c r="K4547" i="12"/>
  <c r="J4547" i="12"/>
  <c r="J4547" i="12" a="1"/>
  <c r="I4547" i="12"/>
  <c r="K4546" i="12"/>
  <c r="J4546" i="12"/>
  <c r="J4546" i="12" a="1"/>
  <c r="I4546" i="12"/>
  <c r="K4545" i="12"/>
  <c r="J4545" i="12"/>
  <c r="J4545" i="12" a="1"/>
  <c r="I4545" i="12"/>
  <c r="K4544" i="12"/>
  <c r="J4544" i="12"/>
  <c r="J4544" i="12" a="1"/>
  <c r="I4544" i="12"/>
  <c r="K4543" i="12"/>
  <c r="J4543" i="12"/>
  <c r="J4543" i="12" a="1"/>
  <c r="I4543" i="12"/>
  <c r="K4542" i="12"/>
  <c r="J4542" i="12"/>
  <c r="J4542" i="12" a="1"/>
  <c r="I4542" i="12"/>
  <c r="K4541" i="12"/>
  <c r="J4541" i="12"/>
  <c r="J4541" i="12" a="1"/>
  <c r="I4541" i="12"/>
  <c r="K4540" i="12"/>
  <c r="J4540" i="12"/>
  <c r="J4540" i="12" a="1"/>
  <c r="I4540" i="12"/>
  <c r="K4539" i="12"/>
  <c r="J4539" i="12"/>
  <c r="J4539" i="12" a="1"/>
  <c r="I4539" i="12"/>
  <c r="K4538" i="12"/>
  <c r="J4538" i="12"/>
  <c r="J4538" i="12" a="1"/>
  <c r="I4538" i="12"/>
  <c r="K4537" i="12"/>
  <c r="J4537" i="12"/>
  <c r="J4537" i="12" a="1"/>
  <c r="I4537" i="12"/>
  <c r="K4536" i="12"/>
  <c r="J4536" i="12"/>
  <c r="J4536" i="12" a="1"/>
  <c r="I4536" i="12"/>
  <c r="K4535" i="12"/>
  <c r="J4535" i="12"/>
  <c r="J4535" i="12" a="1"/>
  <c r="I4535" i="12"/>
  <c r="K4534" i="12"/>
  <c r="J4534" i="12"/>
  <c r="J4534" i="12" a="1"/>
  <c r="I4534" i="12"/>
  <c r="K4533" i="12"/>
  <c r="J4533" i="12"/>
  <c r="J4533" i="12" a="1"/>
  <c r="I4533" i="12"/>
  <c r="K4532" i="12"/>
  <c r="J4532" i="12"/>
  <c r="J4532" i="12" a="1"/>
  <c r="I4532" i="12"/>
  <c r="K4531" i="12"/>
  <c r="J4531" i="12"/>
  <c r="J4531" i="12" a="1"/>
  <c r="I4531" i="12"/>
  <c r="K4530" i="12"/>
  <c r="J4530" i="12"/>
  <c r="J4530" i="12" a="1"/>
  <c r="I4530" i="12"/>
  <c r="K4529" i="12"/>
  <c r="J4529" i="12"/>
  <c r="J4529" i="12" a="1"/>
  <c r="I4529" i="12"/>
  <c r="K4528" i="12"/>
  <c r="J4528" i="12"/>
  <c r="J4528" i="12" a="1"/>
  <c r="I4528" i="12"/>
  <c r="K4527" i="12"/>
  <c r="J4527" i="12"/>
  <c r="J4527" i="12" a="1"/>
  <c r="I4527" i="12"/>
  <c r="K4526" i="12"/>
  <c r="J4526" i="12"/>
  <c r="J4526" i="12" a="1"/>
  <c r="I4526" i="12"/>
  <c r="K4525" i="12"/>
  <c r="J4525" i="12"/>
  <c r="J4525" i="12" a="1"/>
  <c r="I4525" i="12"/>
  <c r="K4524" i="12"/>
  <c r="J4524" i="12"/>
  <c r="J4524" i="12" a="1"/>
  <c r="I4524" i="12"/>
  <c r="K4523" i="12"/>
  <c r="J4523" i="12"/>
  <c r="J4523" i="12" a="1"/>
  <c r="I4523" i="12"/>
  <c r="K4522" i="12"/>
  <c r="J4522" i="12"/>
  <c r="J4522" i="12" a="1"/>
  <c r="I4522" i="12"/>
  <c r="K4521" i="12"/>
  <c r="J4521" i="12"/>
  <c r="J4521" i="12" a="1"/>
  <c r="I4521" i="12"/>
  <c r="K4520" i="12"/>
  <c r="J4520" i="12"/>
  <c r="J4520" i="12" a="1"/>
  <c r="I4520" i="12"/>
  <c r="K4519" i="12"/>
  <c r="J4519" i="12"/>
  <c r="J4519" i="12" a="1"/>
  <c r="I4519" i="12"/>
  <c r="K4518" i="12"/>
  <c r="J4518" i="12"/>
  <c r="J4518" i="12" a="1"/>
  <c r="I4518" i="12"/>
  <c r="K4517" i="12"/>
  <c r="J4517" i="12"/>
  <c r="J4517" i="12" a="1"/>
  <c r="I4517" i="12"/>
  <c r="K4516" i="12"/>
  <c r="J4516" i="12"/>
  <c r="J4516" i="12" a="1"/>
  <c r="I4516" i="12"/>
  <c r="K4515" i="12"/>
  <c r="J4515" i="12"/>
  <c r="J4515" i="12" a="1"/>
  <c r="I4515" i="12"/>
  <c r="K4514" i="12"/>
  <c r="J4514" i="12"/>
  <c r="J4514" i="12" a="1"/>
  <c r="I4514" i="12"/>
  <c r="K4513" i="12"/>
  <c r="J4513" i="12"/>
  <c r="J4513" i="12" a="1"/>
  <c r="I4513" i="12"/>
  <c r="K4512" i="12"/>
  <c r="J4512" i="12"/>
  <c r="J4512" i="12" a="1"/>
  <c r="I4512" i="12"/>
  <c r="K4511" i="12"/>
  <c r="J4511" i="12"/>
  <c r="J4511" i="12" a="1"/>
  <c r="I4511" i="12"/>
  <c r="K4510" i="12"/>
  <c r="J4510" i="12"/>
  <c r="J4510" i="12" a="1"/>
  <c r="I4510" i="12"/>
  <c r="K4509" i="12"/>
  <c r="J4509" i="12"/>
  <c r="J4509" i="12" a="1"/>
  <c r="I4509" i="12"/>
  <c r="K4508" i="12"/>
  <c r="J4508" i="12"/>
  <c r="J4508" i="12" a="1"/>
  <c r="I4508" i="12"/>
  <c r="K4507" i="12"/>
  <c r="J4507" i="12"/>
  <c r="J4507" i="12" a="1"/>
  <c r="I4507" i="12"/>
  <c r="K4506" i="12"/>
  <c r="J4506" i="12"/>
  <c r="J4506" i="12" a="1"/>
  <c r="I4506" i="12"/>
  <c r="K4505" i="12"/>
  <c r="J4505" i="12"/>
  <c r="J4505" i="12" a="1"/>
  <c r="I4505" i="12"/>
  <c r="K4504" i="12"/>
  <c r="J4504" i="12"/>
  <c r="J4504" i="12" a="1"/>
  <c r="I4504" i="12"/>
  <c r="K4503" i="12"/>
  <c r="J4503" i="12"/>
  <c r="J4503" i="12" a="1"/>
  <c r="I4503" i="12"/>
  <c r="K4502" i="12"/>
  <c r="J4502" i="12"/>
  <c r="J4502" i="12" a="1"/>
  <c r="I4502" i="12"/>
  <c r="K4501" i="12"/>
  <c r="J4501" i="12"/>
  <c r="J4501" i="12" a="1"/>
  <c r="I4501" i="12"/>
  <c r="K4500" i="12"/>
  <c r="J4500" i="12"/>
  <c r="J4500" i="12" a="1"/>
  <c r="I4500" i="12"/>
  <c r="K4499" i="12"/>
  <c r="J4499" i="12"/>
  <c r="J4499" i="12" a="1"/>
  <c r="I4499" i="12"/>
  <c r="K4498" i="12"/>
  <c r="J4498" i="12"/>
  <c r="J4498" i="12" a="1"/>
  <c r="I4498" i="12"/>
  <c r="K4497" i="12"/>
  <c r="J4497" i="12"/>
  <c r="J4497" i="12" a="1"/>
  <c r="I4497" i="12"/>
  <c r="K4496" i="12"/>
  <c r="J4496" i="12"/>
  <c r="J4496" i="12" a="1"/>
  <c r="I4496" i="12"/>
  <c r="K4495" i="12"/>
  <c r="J4495" i="12"/>
  <c r="J4495" i="12" a="1"/>
  <c r="I4495" i="12"/>
  <c r="K4494" i="12"/>
  <c r="J4494" i="12"/>
  <c r="J4494" i="12" a="1"/>
  <c r="I4494" i="12"/>
  <c r="K4493" i="12"/>
  <c r="J4493" i="12"/>
  <c r="J4493" i="12" a="1"/>
  <c r="I4493" i="12"/>
  <c r="K4492" i="12"/>
  <c r="J4492" i="12"/>
  <c r="J4492" i="12" a="1"/>
  <c r="I4492" i="12"/>
  <c r="K4491" i="12"/>
  <c r="J4491" i="12"/>
  <c r="J4491" i="12" a="1"/>
  <c r="I4491" i="12"/>
  <c r="K4490" i="12"/>
  <c r="J4490" i="12"/>
  <c r="J4490" i="12" a="1"/>
  <c r="I4490" i="12"/>
  <c r="K4489" i="12"/>
  <c r="J4489" i="12"/>
  <c r="J4489" i="12" a="1"/>
  <c r="I4489" i="12"/>
  <c r="K4488" i="12"/>
  <c r="J4488" i="12"/>
  <c r="J4488" i="12" a="1"/>
  <c r="I4488" i="12"/>
  <c r="K4487" i="12"/>
  <c r="J4487" i="12"/>
  <c r="J4487" i="12" a="1"/>
  <c r="I4487" i="12"/>
  <c r="K4486" i="12"/>
  <c r="J4486" i="12"/>
  <c r="J4486" i="12" a="1"/>
  <c r="I4486" i="12"/>
  <c r="K4485" i="12"/>
  <c r="J4485" i="12"/>
  <c r="J4485" i="12" a="1"/>
  <c r="I4485" i="12"/>
  <c r="K4484" i="12"/>
  <c r="J4484" i="12"/>
  <c r="J4484" i="12" a="1"/>
  <c r="I4484" i="12"/>
  <c r="K4483" i="12"/>
  <c r="J4483" i="12"/>
  <c r="J4483" i="12" a="1"/>
  <c r="I4483" i="12"/>
  <c r="K4482" i="12"/>
  <c r="J4482" i="12"/>
  <c r="J4482" i="12" a="1"/>
  <c r="I4482" i="12"/>
  <c r="K4481" i="12"/>
  <c r="J4481" i="12"/>
  <c r="J4481" i="12" a="1"/>
  <c r="I4481" i="12"/>
  <c r="K4480" i="12"/>
  <c r="J4480" i="12"/>
  <c r="J4480" i="12" a="1"/>
  <c r="I4480" i="12"/>
  <c r="K4479" i="12"/>
  <c r="J4479" i="12"/>
  <c r="J4479" i="12" a="1"/>
  <c r="I4479" i="12"/>
  <c r="K4478" i="12"/>
  <c r="J4478" i="12"/>
  <c r="J4478" i="12" a="1"/>
  <c r="I4478" i="12"/>
  <c r="K4477" i="12"/>
  <c r="J4477" i="12"/>
  <c r="J4477" i="12" a="1"/>
  <c r="I4477" i="12"/>
  <c r="K4476" i="12"/>
  <c r="J4476" i="12"/>
  <c r="J4476" i="12" a="1"/>
  <c r="I4476" i="12"/>
  <c r="K4475" i="12"/>
  <c r="J4475" i="12"/>
  <c r="J4475" i="12" a="1"/>
  <c r="I4475" i="12"/>
  <c r="K4474" i="12"/>
  <c r="J4474" i="12"/>
  <c r="J4474" i="12" a="1"/>
  <c r="I4474" i="12"/>
  <c r="K4473" i="12"/>
  <c r="J4473" i="12"/>
  <c r="J4473" i="12" a="1"/>
  <c r="I4473" i="12"/>
  <c r="K4472" i="12"/>
  <c r="J4472" i="12"/>
  <c r="J4472" i="12" a="1"/>
  <c r="I4472" i="12"/>
  <c r="K4471" i="12"/>
  <c r="J4471" i="12"/>
  <c r="J4471" i="12" a="1"/>
  <c r="I4471" i="12"/>
  <c r="K4470" i="12"/>
  <c r="J4470" i="12"/>
  <c r="J4470" i="12" a="1"/>
  <c r="I4470" i="12"/>
  <c r="K4469" i="12"/>
  <c r="J4469" i="12"/>
  <c r="J4469" i="12" a="1"/>
  <c r="I4469" i="12"/>
  <c r="K4468" i="12"/>
  <c r="J4468" i="12"/>
  <c r="J4468" i="12" a="1"/>
  <c r="I4468" i="12"/>
  <c r="K4467" i="12"/>
  <c r="J4467" i="12"/>
  <c r="J4467" i="12" a="1"/>
  <c r="I4467" i="12"/>
  <c r="K4466" i="12"/>
  <c r="J4466" i="12"/>
  <c r="J4466" i="12" a="1"/>
  <c r="I4466" i="12"/>
  <c r="K4465" i="12"/>
  <c r="J4465" i="12"/>
  <c r="J4465" i="12" a="1"/>
  <c r="I4465" i="12"/>
  <c r="K4464" i="12"/>
  <c r="J4464" i="12"/>
  <c r="J4464" i="12" a="1"/>
  <c r="I4464" i="12"/>
  <c r="K4463" i="12"/>
  <c r="J4463" i="12"/>
  <c r="J4463" i="12" a="1"/>
  <c r="I4463" i="12"/>
  <c r="K4462" i="12"/>
  <c r="J4462" i="12"/>
  <c r="J4462" i="12" a="1"/>
  <c r="I4462" i="12"/>
  <c r="K4461" i="12"/>
  <c r="J4461" i="12"/>
  <c r="J4461" i="12" a="1"/>
  <c r="I4461" i="12"/>
  <c r="K4460" i="12"/>
  <c r="J4460" i="12"/>
  <c r="J4460" i="12" a="1"/>
  <c r="I4460" i="12"/>
  <c r="K4459" i="12"/>
  <c r="J4459" i="12"/>
  <c r="J4459" i="12" a="1"/>
  <c r="I4459" i="12"/>
  <c r="K4458" i="12"/>
  <c r="J4458" i="12"/>
  <c r="J4458" i="12" a="1"/>
  <c r="I4458" i="12"/>
  <c r="K4457" i="12"/>
  <c r="J4457" i="12"/>
  <c r="J4457" i="12" a="1"/>
  <c r="I4457" i="12"/>
  <c r="K4456" i="12"/>
  <c r="J4456" i="12"/>
  <c r="J4456" i="12" a="1"/>
  <c r="I4456" i="12"/>
  <c r="K4455" i="12"/>
  <c r="J4455" i="12"/>
  <c r="J4455" i="12" a="1"/>
  <c r="I4455" i="12"/>
  <c r="K4454" i="12"/>
  <c r="J4454" i="12"/>
  <c r="J4454" i="12" a="1"/>
  <c r="I4454" i="12"/>
  <c r="K4453" i="12"/>
  <c r="J4453" i="12"/>
  <c r="J4453" i="12" a="1"/>
  <c r="I4453" i="12"/>
  <c r="K4452" i="12"/>
  <c r="J4452" i="12"/>
  <c r="J4452" i="12" a="1"/>
  <c r="I4452" i="12"/>
  <c r="K4451" i="12"/>
  <c r="J4451" i="12"/>
  <c r="J4451" i="12" a="1"/>
  <c r="I4451" i="12"/>
  <c r="K4450" i="12"/>
  <c r="J4450" i="12"/>
  <c r="J4450" i="12" a="1"/>
  <c r="I4450" i="12"/>
  <c r="K4449" i="12"/>
  <c r="J4449" i="12"/>
  <c r="J4449" i="12" a="1"/>
  <c r="I4449" i="12"/>
  <c r="K4448" i="12"/>
  <c r="J4448" i="12"/>
  <c r="J4448" i="12" a="1"/>
  <c r="I4448" i="12"/>
  <c r="K4447" i="12"/>
  <c r="J4447" i="12"/>
  <c r="J4447" i="12" a="1"/>
  <c r="I4447" i="12"/>
  <c r="K4446" i="12"/>
  <c r="J4446" i="12"/>
  <c r="J4446" i="12" a="1"/>
  <c r="I4446" i="12"/>
  <c r="K4445" i="12"/>
  <c r="J4445" i="12"/>
  <c r="J4445" i="12" a="1"/>
  <c r="I4445" i="12"/>
  <c r="K4444" i="12"/>
  <c r="J4444" i="12"/>
  <c r="J4444" i="12" a="1"/>
  <c r="I4444" i="12"/>
  <c r="K4443" i="12"/>
  <c r="J4443" i="12"/>
  <c r="J4443" i="12" a="1"/>
  <c r="I4443" i="12"/>
  <c r="K4442" i="12"/>
  <c r="J4442" i="12"/>
  <c r="J4442" i="12" a="1"/>
  <c r="I4442" i="12"/>
  <c r="K4441" i="12"/>
  <c r="J4441" i="12"/>
  <c r="J4441" i="12" a="1"/>
  <c r="I4441" i="12"/>
  <c r="K4440" i="12"/>
  <c r="J4440" i="12"/>
  <c r="J4440" i="12" a="1"/>
  <c r="I4440" i="12"/>
  <c r="K4439" i="12"/>
  <c r="J4439" i="12"/>
  <c r="J4439" i="12" a="1"/>
  <c r="I4439" i="12"/>
  <c r="K4438" i="12"/>
  <c r="J4438" i="12"/>
  <c r="J4438" i="12" a="1"/>
  <c r="I4438" i="12"/>
  <c r="K4437" i="12"/>
  <c r="J4437" i="12"/>
  <c r="J4437" i="12" a="1"/>
  <c r="I4437" i="12"/>
  <c r="K4436" i="12"/>
  <c r="J4436" i="12"/>
  <c r="J4436" i="12" a="1"/>
  <c r="I4436" i="12"/>
  <c r="K4435" i="12"/>
  <c r="J4435" i="12"/>
  <c r="J4435" i="12" a="1"/>
  <c r="I4435" i="12"/>
  <c r="K4434" i="12"/>
  <c r="J4434" i="12"/>
  <c r="J4434" i="12" a="1"/>
  <c r="I4434" i="12"/>
  <c r="K4433" i="12"/>
  <c r="J4433" i="12"/>
  <c r="J4433" i="12" a="1"/>
  <c r="I4433" i="12"/>
  <c r="K4432" i="12"/>
  <c r="J4432" i="12"/>
  <c r="J4432" i="12" a="1"/>
  <c r="I4432" i="12"/>
  <c r="K4431" i="12"/>
  <c r="J4431" i="12"/>
  <c r="J4431" i="12" a="1"/>
  <c r="I4431" i="12"/>
  <c r="K4430" i="12"/>
  <c r="J4430" i="12"/>
  <c r="J4430" i="12" a="1"/>
  <c r="I4430" i="12"/>
  <c r="K4429" i="12"/>
  <c r="J4429" i="12"/>
  <c r="J4429" i="12" a="1"/>
  <c r="I4429" i="12"/>
  <c r="K4428" i="12"/>
  <c r="J4428" i="12"/>
  <c r="J4428" i="12" a="1"/>
  <c r="I4428" i="12"/>
  <c r="K4427" i="12"/>
  <c r="J4427" i="12"/>
  <c r="J4427" i="12" a="1"/>
  <c r="I4427" i="12"/>
  <c r="K4426" i="12"/>
  <c r="J4426" i="12"/>
  <c r="J4426" i="12" a="1"/>
  <c r="I4426" i="12"/>
  <c r="K4425" i="12"/>
  <c r="J4425" i="12"/>
  <c r="J4425" i="12" a="1"/>
  <c r="I4425" i="12"/>
  <c r="K4424" i="12"/>
  <c r="J4424" i="12"/>
  <c r="J4424" i="12" a="1"/>
  <c r="I4424" i="12"/>
  <c r="K4423" i="12"/>
  <c r="J4423" i="12"/>
  <c r="J4423" i="12" a="1"/>
  <c r="I4423" i="12"/>
  <c r="K4422" i="12"/>
  <c r="J4422" i="12"/>
  <c r="J4422" i="12" a="1"/>
  <c r="I4422" i="12"/>
  <c r="K4421" i="12"/>
  <c r="J4421" i="12"/>
  <c r="J4421" i="12" a="1"/>
  <c r="I4421" i="12"/>
  <c r="K4420" i="12"/>
  <c r="J4420" i="12"/>
  <c r="J4420" i="12" a="1"/>
  <c r="I4420" i="12"/>
  <c r="K4419" i="12"/>
  <c r="J4419" i="12"/>
  <c r="J4419" i="12" a="1"/>
  <c r="I4419" i="12"/>
  <c r="K4418" i="12"/>
  <c r="J4418" i="12"/>
  <c r="J4418" i="12" a="1"/>
  <c r="I4418" i="12"/>
  <c r="K4417" i="12"/>
  <c r="J4417" i="12"/>
  <c r="J4417" i="12" a="1"/>
  <c r="I4417" i="12"/>
  <c r="K4416" i="12"/>
  <c r="J4416" i="12"/>
  <c r="J4416" i="12" a="1"/>
  <c r="I4416" i="12"/>
  <c r="K4415" i="12"/>
  <c r="J4415" i="12"/>
  <c r="J4415" i="12" a="1"/>
  <c r="I4415" i="12"/>
  <c r="K4414" i="12"/>
  <c r="J4414" i="12"/>
  <c r="J4414" i="12" a="1"/>
  <c r="I4414" i="12"/>
  <c r="K4413" i="12"/>
  <c r="J4413" i="12"/>
  <c r="J4413" i="12" a="1"/>
  <c r="I4413" i="12"/>
  <c r="K4412" i="12"/>
  <c r="J4412" i="12"/>
  <c r="J4412" i="12" a="1"/>
  <c r="I4412" i="12"/>
  <c r="K4411" i="12"/>
  <c r="J4411" i="12"/>
  <c r="J4411" i="12" a="1"/>
  <c r="I4411" i="12"/>
  <c r="K4410" i="12"/>
  <c r="J4410" i="12"/>
  <c r="J4410" i="12" a="1"/>
  <c r="I4410" i="12"/>
  <c r="K4409" i="12"/>
  <c r="J4409" i="12"/>
  <c r="J4409" i="12" a="1"/>
  <c r="I4409" i="12"/>
  <c r="K4408" i="12"/>
  <c r="J4408" i="12"/>
  <c r="J4408" i="12" a="1"/>
  <c r="I4408" i="12"/>
  <c r="K4407" i="12"/>
  <c r="J4407" i="12"/>
  <c r="J4407" i="12" a="1"/>
  <c r="I4407" i="12"/>
  <c r="K4406" i="12"/>
  <c r="J4406" i="12"/>
  <c r="J4406" i="12" a="1"/>
  <c r="I4406" i="12"/>
  <c r="K4405" i="12"/>
  <c r="J4405" i="12"/>
  <c r="J4405" i="12" a="1"/>
  <c r="I4405" i="12"/>
  <c r="K4404" i="12"/>
  <c r="J4404" i="12"/>
  <c r="J4404" i="12" a="1"/>
  <c r="I4404" i="12"/>
  <c r="K4403" i="12"/>
  <c r="J4403" i="12"/>
  <c r="J4403" i="12" a="1"/>
  <c r="I4403" i="12"/>
  <c r="K4402" i="12"/>
  <c r="J4402" i="12"/>
  <c r="J4402" i="12" a="1"/>
  <c r="I4402" i="12"/>
  <c r="K4401" i="12"/>
  <c r="J4401" i="12"/>
  <c r="J4401" i="12" a="1"/>
  <c r="I4401" i="12"/>
  <c r="K4400" i="12"/>
  <c r="J4400" i="12"/>
  <c r="J4400" i="12" a="1"/>
  <c r="I4400" i="12"/>
  <c r="K4399" i="12"/>
  <c r="J4399" i="12"/>
  <c r="J4399" i="12" a="1"/>
  <c r="I4399" i="12"/>
  <c r="K4398" i="12"/>
  <c r="J4398" i="12"/>
  <c r="J4398" i="12" a="1"/>
  <c r="I4398" i="12"/>
  <c r="K4397" i="12"/>
  <c r="J4397" i="12"/>
  <c r="J4397" i="12" a="1"/>
  <c r="I4397" i="12"/>
  <c r="K4396" i="12"/>
  <c r="J4396" i="12"/>
  <c r="J4396" i="12" a="1"/>
  <c r="I4396" i="12"/>
  <c r="K4395" i="12"/>
  <c r="J4395" i="12"/>
  <c r="J4395" i="12" a="1"/>
  <c r="I4395" i="12"/>
  <c r="K4394" i="12"/>
  <c r="J4394" i="12"/>
  <c r="J4394" i="12" a="1"/>
  <c r="I4394" i="12"/>
  <c r="K4393" i="12"/>
  <c r="J4393" i="12"/>
  <c r="J4393" i="12" a="1"/>
  <c r="I4393" i="12"/>
  <c r="K4392" i="12"/>
  <c r="J4392" i="12"/>
  <c r="J4392" i="12" a="1"/>
  <c r="I4392" i="12"/>
  <c r="K4391" i="12"/>
  <c r="J4391" i="12"/>
  <c r="J4391" i="12" a="1"/>
  <c r="I4391" i="12"/>
  <c r="K4390" i="12"/>
  <c r="J4390" i="12"/>
  <c r="J4390" i="12" a="1"/>
  <c r="I4390" i="12"/>
  <c r="K4389" i="12"/>
  <c r="J4389" i="12"/>
  <c r="J4389" i="12" a="1"/>
  <c r="I4389" i="12"/>
  <c r="K4388" i="12"/>
  <c r="J4388" i="12"/>
  <c r="J4388" i="12" a="1"/>
  <c r="I4388" i="12"/>
  <c r="K4387" i="12"/>
  <c r="J4387" i="12"/>
  <c r="J4387" i="12" a="1"/>
  <c r="I4387" i="12"/>
  <c r="K4386" i="12"/>
  <c r="J4386" i="12"/>
  <c r="J4386" i="12" a="1"/>
  <c r="I4386" i="12"/>
  <c r="K4385" i="12"/>
  <c r="J4385" i="12"/>
  <c r="J4385" i="12" a="1"/>
  <c r="I4385" i="12"/>
  <c r="K4384" i="12"/>
  <c r="J4384" i="12"/>
  <c r="J4384" i="12" a="1"/>
  <c r="I4384" i="12"/>
  <c r="K4383" i="12"/>
  <c r="J4383" i="12"/>
  <c r="J4383" i="12" a="1"/>
  <c r="I4383" i="12"/>
  <c r="K4382" i="12"/>
  <c r="J4382" i="12"/>
  <c r="J4382" i="12" a="1"/>
  <c r="I4382" i="12"/>
  <c r="K4381" i="12"/>
  <c r="J4381" i="12"/>
  <c r="J4381" i="12" a="1"/>
  <c r="I4381" i="12"/>
  <c r="K4380" i="12"/>
  <c r="J4380" i="12"/>
  <c r="J4380" i="12" a="1"/>
  <c r="I4380" i="12"/>
  <c r="K4379" i="12"/>
  <c r="J4379" i="12"/>
  <c r="J4379" i="12" a="1"/>
  <c r="I4379" i="12"/>
  <c r="K4378" i="12"/>
  <c r="J4378" i="12"/>
  <c r="J4378" i="12" a="1"/>
  <c r="I4378" i="12"/>
  <c r="K4377" i="12"/>
  <c r="J4377" i="12"/>
  <c r="J4377" i="12" a="1"/>
  <c r="I4377" i="12"/>
  <c r="K4376" i="12"/>
  <c r="J4376" i="12"/>
  <c r="J4376" i="12" a="1"/>
  <c r="I4376" i="12"/>
  <c r="K4375" i="12"/>
  <c r="J4375" i="12"/>
  <c r="J4375" i="12" a="1"/>
  <c r="I4375" i="12"/>
  <c r="K4374" i="12"/>
  <c r="J4374" i="12"/>
  <c r="J4374" i="12" a="1"/>
  <c r="I4374" i="12"/>
  <c r="K4373" i="12"/>
  <c r="J4373" i="12"/>
  <c r="J4373" i="12" a="1"/>
  <c r="I4373" i="12"/>
  <c r="K4372" i="12"/>
  <c r="J4372" i="12"/>
  <c r="J4372" i="12" a="1"/>
  <c r="I4372" i="12"/>
  <c r="K4371" i="12"/>
  <c r="J4371" i="12"/>
  <c r="J4371" i="12" a="1"/>
  <c r="I4371" i="12"/>
  <c r="K4370" i="12"/>
  <c r="J4370" i="12"/>
  <c r="J4370" i="12" a="1"/>
  <c r="I4370" i="12"/>
  <c r="K4369" i="12"/>
  <c r="J4369" i="12"/>
  <c r="J4369" i="12" a="1"/>
  <c r="I4369" i="12"/>
  <c r="K4368" i="12"/>
  <c r="J4368" i="12"/>
  <c r="J4368" i="12" a="1"/>
  <c r="I4368" i="12"/>
  <c r="K4367" i="12"/>
  <c r="J4367" i="12"/>
  <c r="J4367" i="12" a="1"/>
  <c r="I4367" i="12"/>
  <c r="K4366" i="12"/>
  <c r="J4366" i="12"/>
  <c r="J4366" i="12" a="1"/>
  <c r="I4366" i="12"/>
  <c r="K4365" i="12"/>
  <c r="J4365" i="12"/>
  <c r="J4365" i="12" a="1"/>
  <c r="I4365" i="12"/>
  <c r="K4364" i="12"/>
  <c r="J4364" i="12"/>
  <c r="J4364" i="12" a="1"/>
  <c r="I4364" i="12"/>
  <c r="K4363" i="12"/>
  <c r="J4363" i="12"/>
  <c r="J4363" i="12" a="1"/>
  <c r="I4363" i="12"/>
  <c r="K4362" i="12"/>
  <c r="J4362" i="12"/>
  <c r="J4362" i="12" a="1"/>
  <c r="I4362" i="12"/>
  <c r="K4361" i="12"/>
  <c r="J4361" i="12"/>
  <c r="J4361" i="12" a="1"/>
  <c r="I4361" i="12"/>
  <c r="K4360" i="12"/>
  <c r="J4360" i="12"/>
  <c r="J4360" i="12" a="1"/>
  <c r="I4360" i="12"/>
  <c r="K4359" i="12"/>
  <c r="J4359" i="12"/>
  <c r="J4359" i="12" a="1"/>
  <c r="I4359" i="12"/>
  <c r="K4358" i="12"/>
  <c r="J4358" i="12"/>
  <c r="J4358" i="12" a="1"/>
  <c r="I4358" i="12"/>
  <c r="K4357" i="12"/>
  <c r="J4357" i="12"/>
  <c r="J4357" i="12" a="1"/>
  <c r="I4357" i="12"/>
  <c r="K4356" i="12"/>
  <c r="J4356" i="12"/>
  <c r="J4356" i="12" a="1"/>
  <c r="I4356" i="12"/>
  <c r="K4355" i="12"/>
  <c r="J4355" i="12"/>
  <c r="J4355" i="12" a="1"/>
  <c r="I4355" i="12"/>
  <c r="K4354" i="12"/>
  <c r="J4354" i="12"/>
  <c r="J4354" i="12" a="1"/>
  <c r="I4354" i="12"/>
  <c r="K4353" i="12"/>
  <c r="J4353" i="12"/>
  <c r="J4353" i="12" a="1"/>
  <c r="I4353" i="12"/>
  <c r="K4352" i="12"/>
  <c r="J4352" i="12"/>
  <c r="J4352" i="12" a="1"/>
  <c r="I4352" i="12"/>
  <c r="K4351" i="12"/>
  <c r="J4351" i="12"/>
  <c r="J4351" i="12" a="1"/>
  <c r="I4351" i="12"/>
  <c r="K4350" i="12"/>
  <c r="J4350" i="12"/>
  <c r="J4350" i="12" a="1"/>
  <c r="I4350" i="12"/>
  <c r="K4349" i="12"/>
  <c r="J4349" i="12"/>
  <c r="J4349" i="12" a="1"/>
  <c r="I4349" i="12"/>
  <c r="K4348" i="12"/>
  <c r="J4348" i="12"/>
  <c r="J4348" i="12" a="1"/>
  <c r="I4348" i="12"/>
  <c r="K4347" i="12"/>
  <c r="J4347" i="12"/>
  <c r="J4347" i="12" a="1"/>
  <c r="I4347" i="12"/>
  <c r="K4346" i="12"/>
  <c r="J4346" i="12"/>
  <c r="J4346" i="12" a="1"/>
  <c r="I4346" i="12"/>
  <c r="K4345" i="12"/>
  <c r="J4345" i="12"/>
  <c r="J4345" i="12" a="1"/>
  <c r="I4345" i="12"/>
  <c r="K4344" i="12"/>
  <c r="J4344" i="12"/>
  <c r="J4344" i="12" a="1"/>
  <c r="I4344" i="12"/>
  <c r="K4343" i="12"/>
  <c r="J4343" i="12"/>
  <c r="J4343" i="12" a="1"/>
  <c r="I4343" i="12"/>
  <c r="K4342" i="12"/>
  <c r="J4342" i="12"/>
  <c r="J4342" i="12" a="1"/>
  <c r="I4342" i="12"/>
  <c r="K4341" i="12"/>
  <c r="J4341" i="12"/>
  <c r="J4341" i="12" a="1"/>
  <c r="I4341" i="12"/>
  <c r="K4340" i="12"/>
  <c r="J4340" i="12"/>
  <c r="J4340" i="12" a="1"/>
  <c r="I4340" i="12"/>
  <c r="K4339" i="12"/>
  <c r="J4339" i="12"/>
  <c r="J4339" i="12" a="1"/>
  <c r="I4339" i="12"/>
  <c r="K4338" i="12"/>
  <c r="J4338" i="12"/>
  <c r="J4338" i="12" a="1"/>
  <c r="I4338" i="12"/>
  <c r="K4337" i="12"/>
  <c r="J4337" i="12"/>
  <c r="J4337" i="12" a="1"/>
  <c r="I4337" i="12"/>
  <c r="K4336" i="12"/>
  <c r="J4336" i="12"/>
  <c r="J4336" i="12" a="1"/>
  <c r="I4336" i="12"/>
  <c r="K4335" i="12"/>
  <c r="J4335" i="12"/>
  <c r="J4335" i="12" a="1"/>
  <c r="I4335" i="12"/>
  <c r="K4334" i="12"/>
  <c r="J4334" i="12"/>
  <c r="J4334" i="12" a="1"/>
  <c r="I4334" i="12"/>
  <c r="K4333" i="12"/>
  <c r="J4333" i="12"/>
  <c r="J4333" i="12" a="1"/>
  <c r="I4333" i="12"/>
  <c r="K4332" i="12"/>
  <c r="J4332" i="12"/>
  <c r="J4332" i="12" a="1"/>
  <c r="I4332" i="12"/>
  <c r="K4331" i="12"/>
  <c r="J4331" i="12"/>
  <c r="J4331" i="12" a="1"/>
  <c r="I4331" i="12"/>
  <c r="K4330" i="12"/>
  <c r="J4330" i="12"/>
  <c r="J4330" i="12" a="1"/>
  <c r="I4330" i="12"/>
  <c r="K4329" i="12"/>
  <c r="J4329" i="12"/>
  <c r="J4329" i="12" a="1"/>
  <c r="I4329" i="12"/>
  <c r="K4328" i="12"/>
  <c r="J4328" i="12"/>
  <c r="J4328" i="12" a="1"/>
  <c r="I4328" i="12"/>
  <c r="K4327" i="12"/>
  <c r="J4327" i="12"/>
  <c r="J4327" i="12" a="1"/>
  <c r="I4327" i="12"/>
  <c r="K4326" i="12"/>
  <c r="J4326" i="12"/>
  <c r="J4326" i="12" a="1"/>
  <c r="I4326" i="12"/>
  <c r="K4325" i="12"/>
  <c r="J4325" i="12"/>
  <c r="J4325" i="12" a="1"/>
  <c r="I4325" i="12"/>
  <c r="K4324" i="12"/>
  <c r="J4324" i="12"/>
  <c r="J4324" i="12" a="1"/>
  <c r="I4324" i="12"/>
  <c r="K4323" i="12"/>
  <c r="J4323" i="12"/>
  <c r="J4323" i="12" a="1"/>
  <c r="I4323" i="12"/>
  <c r="K4322" i="12"/>
  <c r="J4322" i="12"/>
  <c r="J4322" i="12" a="1"/>
  <c r="I4322" i="12"/>
  <c r="K4321" i="12"/>
  <c r="J4321" i="12"/>
  <c r="J4321" i="12" a="1"/>
  <c r="I4321" i="12"/>
  <c r="K4320" i="12"/>
  <c r="J4320" i="12"/>
  <c r="J4320" i="12" a="1"/>
  <c r="I4320" i="12"/>
  <c r="K4319" i="12"/>
  <c r="J4319" i="12"/>
  <c r="J4319" i="12" a="1"/>
  <c r="I4319" i="12"/>
  <c r="K4318" i="12"/>
  <c r="J4318" i="12"/>
  <c r="J4318" i="12" a="1"/>
  <c r="I4318" i="12"/>
  <c r="K4317" i="12"/>
  <c r="J4317" i="12"/>
  <c r="J4317" i="12" a="1"/>
  <c r="I4317" i="12"/>
  <c r="K4316" i="12"/>
  <c r="J4316" i="12"/>
  <c r="J4316" i="12" a="1"/>
  <c r="I4316" i="12"/>
  <c r="K4315" i="12"/>
  <c r="J4315" i="12"/>
  <c r="J4315" i="12" a="1"/>
  <c r="I4315" i="12"/>
  <c r="K4314" i="12"/>
  <c r="J4314" i="12"/>
  <c r="J4314" i="12" a="1"/>
  <c r="I4314" i="12"/>
  <c r="K4313" i="12"/>
  <c r="J4313" i="12"/>
  <c r="J4313" i="12" a="1"/>
  <c r="I4313" i="12"/>
  <c r="K4312" i="12"/>
  <c r="J4312" i="12"/>
  <c r="J4312" i="12" a="1"/>
  <c r="I4312" i="12"/>
  <c r="K4311" i="12"/>
  <c r="J4311" i="12"/>
  <c r="J4311" i="12" a="1"/>
  <c r="I4311" i="12"/>
  <c r="K4310" i="12"/>
  <c r="J4310" i="12"/>
  <c r="J4310" i="12" a="1"/>
  <c r="I4310" i="12"/>
  <c r="K4309" i="12"/>
  <c r="J4309" i="12"/>
  <c r="J4309" i="12" a="1"/>
  <c r="I4309" i="12"/>
  <c r="K4308" i="12"/>
  <c r="J4308" i="12"/>
  <c r="J4308" i="12" a="1"/>
  <c r="I4308" i="12"/>
  <c r="K4307" i="12"/>
  <c r="J4307" i="12"/>
  <c r="J4307" i="12" a="1"/>
  <c r="I4307" i="12"/>
  <c r="K4306" i="12"/>
  <c r="J4306" i="12"/>
  <c r="J4306" i="12" a="1"/>
  <c r="I4306" i="12"/>
  <c r="K4305" i="12"/>
  <c r="J4305" i="12"/>
  <c r="J4305" i="12" a="1"/>
  <c r="I4305" i="12"/>
  <c r="K4304" i="12"/>
  <c r="J4304" i="12"/>
  <c r="J4304" i="12" a="1"/>
  <c r="I4304" i="12"/>
  <c r="K4303" i="12"/>
  <c r="J4303" i="12"/>
  <c r="J4303" i="12" a="1"/>
  <c r="I4303" i="12"/>
  <c r="K4302" i="12"/>
  <c r="J4302" i="12"/>
  <c r="J4302" i="12" a="1"/>
  <c r="I4302" i="12"/>
  <c r="K4301" i="12"/>
  <c r="J4301" i="12"/>
  <c r="J4301" i="12" a="1"/>
  <c r="I4301" i="12"/>
  <c r="K4300" i="12"/>
  <c r="J4300" i="12"/>
  <c r="J4300" i="12" a="1"/>
  <c r="I4300" i="12"/>
  <c r="K4299" i="12"/>
  <c r="J4299" i="12"/>
  <c r="J4299" i="12" a="1"/>
  <c r="I4299" i="12"/>
  <c r="K4298" i="12"/>
  <c r="J4298" i="12"/>
  <c r="J4298" i="12" a="1"/>
  <c r="I4298" i="12"/>
  <c r="K4297" i="12"/>
  <c r="J4297" i="12"/>
  <c r="J4297" i="12" a="1"/>
  <c r="I4297" i="12"/>
  <c r="K4296" i="12"/>
  <c r="J4296" i="12"/>
  <c r="J4296" i="12" a="1"/>
  <c r="I4296" i="12"/>
  <c r="K4295" i="12"/>
  <c r="J4295" i="12"/>
  <c r="J4295" i="12" a="1"/>
  <c r="I4295" i="12"/>
  <c r="K4294" i="12"/>
  <c r="J4294" i="12"/>
  <c r="J4294" i="12" a="1"/>
  <c r="I4294" i="12"/>
  <c r="K4293" i="12"/>
  <c r="J4293" i="12"/>
  <c r="J4293" i="12" a="1"/>
  <c r="I4293" i="12"/>
  <c r="K4292" i="12"/>
  <c r="J4292" i="12"/>
  <c r="J4292" i="12" a="1"/>
  <c r="I4292" i="12"/>
  <c r="K4291" i="12"/>
  <c r="J4291" i="12"/>
  <c r="J4291" i="12" a="1"/>
  <c r="I4291" i="12"/>
  <c r="K4290" i="12"/>
  <c r="J4290" i="12"/>
  <c r="J4290" i="12" a="1"/>
  <c r="I4290" i="12"/>
  <c r="K4289" i="12"/>
  <c r="J4289" i="12"/>
  <c r="J4289" i="12" a="1"/>
  <c r="I4289" i="12"/>
  <c r="K4288" i="12"/>
  <c r="J4288" i="12"/>
  <c r="J4288" i="12" a="1"/>
  <c r="I4288" i="12"/>
  <c r="K4287" i="12"/>
  <c r="J4287" i="12"/>
  <c r="J4287" i="12" a="1"/>
  <c r="I4287" i="12"/>
  <c r="K4286" i="12"/>
  <c r="J4286" i="12"/>
  <c r="J4286" i="12" a="1"/>
  <c r="I4286" i="12"/>
  <c r="K4285" i="12"/>
  <c r="J4285" i="12"/>
  <c r="J4285" i="12" a="1"/>
  <c r="I4285" i="12"/>
  <c r="K4284" i="12"/>
  <c r="J4284" i="12"/>
  <c r="J4284" i="12" a="1"/>
  <c r="I4284" i="12"/>
  <c r="K4283" i="12"/>
  <c r="J4283" i="12"/>
  <c r="J4283" i="12" a="1"/>
  <c r="I4283" i="12"/>
  <c r="K4282" i="12"/>
  <c r="J4282" i="12"/>
  <c r="J4282" i="12" a="1"/>
  <c r="I4282" i="12"/>
  <c r="K4281" i="12"/>
  <c r="J4281" i="12"/>
  <c r="J4281" i="12" a="1"/>
  <c r="I4281" i="12"/>
  <c r="K4280" i="12"/>
  <c r="J4280" i="12"/>
  <c r="J4280" i="12" a="1"/>
  <c r="I4280" i="12"/>
  <c r="K4279" i="12"/>
  <c r="J4279" i="12"/>
  <c r="J4279" i="12" a="1"/>
  <c r="I4279" i="12"/>
  <c r="K4278" i="12"/>
  <c r="J4278" i="12"/>
  <c r="J4278" i="12" a="1"/>
  <c r="I4278" i="12"/>
  <c r="K4277" i="12"/>
  <c r="J4277" i="12"/>
  <c r="J4277" i="12" a="1"/>
  <c r="I4277" i="12"/>
  <c r="K4276" i="12"/>
  <c r="J4276" i="12"/>
  <c r="J4276" i="12" a="1"/>
  <c r="I4276" i="12"/>
  <c r="K4275" i="12"/>
  <c r="J4275" i="12"/>
  <c r="J4275" i="12" a="1"/>
  <c r="I4275" i="12"/>
  <c r="K4274" i="12"/>
  <c r="J4274" i="12"/>
  <c r="J4274" i="12" a="1"/>
  <c r="I4274" i="12"/>
  <c r="K4273" i="12"/>
  <c r="J4273" i="12"/>
  <c r="J4273" i="12" a="1"/>
  <c r="I4273" i="12"/>
  <c r="K4272" i="12"/>
  <c r="J4272" i="12"/>
  <c r="J4272" i="12" a="1"/>
  <c r="I4272" i="12"/>
  <c r="K4271" i="12"/>
  <c r="J4271" i="12"/>
  <c r="J4271" i="12" a="1"/>
  <c r="I4271" i="12"/>
  <c r="K4270" i="12"/>
  <c r="J4270" i="12"/>
  <c r="J4270" i="12" a="1"/>
  <c r="I4270" i="12"/>
  <c r="K4269" i="12"/>
  <c r="J4269" i="12"/>
  <c r="J4269" i="12" a="1"/>
  <c r="I4269" i="12"/>
  <c r="K4268" i="12"/>
  <c r="J4268" i="12"/>
  <c r="J4268" i="12" a="1"/>
  <c r="I4268" i="12"/>
  <c r="K4267" i="12"/>
  <c r="J4267" i="12"/>
  <c r="J4267" i="12" a="1"/>
  <c r="I4267" i="12"/>
  <c r="K4266" i="12"/>
  <c r="J4266" i="12"/>
  <c r="J4266" i="12" a="1"/>
  <c r="I4266" i="12"/>
  <c r="K4265" i="12"/>
  <c r="J4265" i="12"/>
  <c r="J4265" i="12" a="1"/>
  <c r="I4265" i="12"/>
  <c r="K4264" i="12"/>
  <c r="J4264" i="12"/>
  <c r="J4264" i="12" a="1"/>
  <c r="I4264" i="12"/>
  <c r="K4263" i="12"/>
  <c r="J4263" i="12"/>
  <c r="J4263" i="12" a="1"/>
  <c r="I4263" i="12"/>
  <c r="K4262" i="12"/>
  <c r="J4262" i="12"/>
  <c r="J4262" i="12" a="1"/>
  <c r="I4262" i="12"/>
  <c r="K4261" i="12"/>
  <c r="J4261" i="12"/>
  <c r="J4261" i="12" a="1"/>
  <c r="I4261" i="12"/>
  <c r="K4260" i="12"/>
  <c r="J4260" i="12"/>
  <c r="J4260" i="12" a="1"/>
  <c r="I4260" i="12"/>
  <c r="K4259" i="12"/>
  <c r="J4259" i="12"/>
  <c r="J4259" i="12" a="1"/>
  <c r="I4259" i="12"/>
  <c r="K4258" i="12"/>
  <c r="J4258" i="12"/>
  <c r="J4258" i="12" a="1"/>
  <c r="I4258" i="12"/>
  <c r="K4257" i="12"/>
  <c r="J4257" i="12"/>
  <c r="J4257" i="12" a="1"/>
  <c r="I4257" i="12"/>
  <c r="K4256" i="12"/>
  <c r="J4256" i="12"/>
  <c r="J4256" i="12" a="1"/>
  <c r="I4256" i="12"/>
  <c r="K4255" i="12"/>
  <c r="J4255" i="12"/>
  <c r="J4255" i="12" a="1"/>
  <c r="I4255" i="12"/>
  <c r="K4254" i="12"/>
  <c r="J4254" i="12"/>
  <c r="J4254" i="12" a="1"/>
  <c r="I4254" i="12"/>
  <c r="K4253" i="12"/>
  <c r="J4253" i="12"/>
  <c r="J4253" i="12" a="1"/>
  <c r="I4253" i="12"/>
  <c r="K4252" i="12"/>
  <c r="J4252" i="12"/>
  <c r="J4252" i="12" a="1"/>
  <c r="I4252" i="12"/>
  <c r="K4251" i="12"/>
  <c r="J4251" i="12"/>
  <c r="J4251" i="12" a="1"/>
  <c r="I4251" i="12"/>
  <c r="K4250" i="12"/>
  <c r="J4250" i="12"/>
  <c r="J4250" i="12" a="1"/>
  <c r="I4250" i="12"/>
  <c r="K4249" i="12"/>
  <c r="J4249" i="12"/>
  <c r="J4249" i="12" a="1"/>
  <c r="I4249" i="12"/>
  <c r="K4248" i="12"/>
  <c r="J4248" i="12"/>
  <c r="J4248" i="12" a="1"/>
  <c r="I4248" i="12"/>
  <c r="K4247" i="12"/>
  <c r="J4247" i="12"/>
  <c r="J4247" i="12" a="1"/>
  <c r="I4247" i="12"/>
  <c r="K4246" i="12"/>
  <c r="J4246" i="12"/>
  <c r="J4246" i="12" a="1"/>
  <c r="I4246" i="12"/>
  <c r="K4245" i="12"/>
  <c r="J4245" i="12"/>
  <c r="J4245" i="12" a="1"/>
  <c r="I4245" i="12"/>
  <c r="K4244" i="12"/>
  <c r="J4244" i="12"/>
  <c r="J4244" i="12" a="1"/>
  <c r="I4244" i="12"/>
  <c r="K4243" i="12"/>
  <c r="J4243" i="12"/>
  <c r="J4243" i="12" a="1"/>
  <c r="I4243" i="12"/>
  <c r="K4242" i="12"/>
  <c r="J4242" i="12"/>
  <c r="J4242" i="12" a="1"/>
  <c r="I4242" i="12"/>
  <c r="K4241" i="12"/>
  <c r="J4241" i="12"/>
  <c r="J4241" i="12" a="1"/>
  <c r="I4241" i="12"/>
  <c r="K4240" i="12"/>
  <c r="J4240" i="12"/>
  <c r="J4240" i="12" a="1"/>
  <c r="I4240" i="12"/>
  <c r="K4239" i="12"/>
  <c r="J4239" i="12"/>
  <c r="J4239" i="12" a="1"/>
  <c r="I4239" i="12"/>
  <c r="K4238" i="12"/>
  <c r="J4238" i="12"/>
  <c r="J4238" i="12" a="1"/>
  <c r="I4238" i="12"/>
  <c r="K4237" i="12"/>
  <c r="J4237" i="12"/>
  <c r="J4237" i="12" a="1"/>
  <c r="I4237" i="12"/>
  <c r="K4236" i="12"/>
  <c r="J4236" i="12"/>
  <c r="J4236" i="12" a="1"/>
  <c r="I4236" i="12"/>
  <c r="K4235" i="12"/>
  <c r="J4235" i="12"/>
  <c r="J4235" i="12" a="1"/>
  <c r="I4235" i="12"/>
  <c r="K4234" i="12"/>
  <c r="J4234" i="12"/>
  <c r="J4234" i="12" a="1"/>
  <c r="I4234" i="12"/>
  <c r="K4233" i="12"/>
  <c r="J4233" i="12"/>
  <c r="J4233" i="12" a="1"/>
  <c r="I4233" i="12"/>
  <c r="K4232" i="12"/>
  <c r="J4232" i="12"/>
  <c r="J4232" i="12" a="1"/>
  <c r="I4232" i="12"/>
  <c r="K4231" i="12"/>
  <c r="J4231" i="12"/>
  <c r="J4231" i="12" a="1"/>
  <c r="I4231" i="12"/>
  <c r="K4230" i="12"/>
  <c r="J4230" i="12"/>
  <c r="J4230" i="12" a="1"/>
  <c r="I4230" i="12"/>
  <c r="K4229" i="12"/>
  <c r="J4229" i="12"/>
  <c r="J4229" i="12" a="1"/>
  <c r="I4229" i="12"/>
  <c r="K4228" i="12"/>
  <c r="J4228" i="12"/>
  <c r="J4228" i="12" a="1"/>
  <c r="I4228" i="12"/>
  <c r="K4227" i="12"/>
  <c r="J4227" i="12"/>
  <c r="J4227" i="12" a="1"/>
  <c r="I4227" i="12"/>
  <c r="K4226" i="12"/>
  <c r="J4226" i="12"/>
  <c r="J4226" i="12" a="1"/>
  <c r="I4226" i="12"/>
  <c r="K4225" i="12"/>
  <c r="J4225" i="12"/>
  <c r="J4225" i="12" a="1"/>
  <c r="I4225" i="12"/>
  <c r="K4224" i="12"/>
  <c r="J4224" i="12"/>
  <c r="J4224" i="12" a="1"/>
  <c r="I4224" i="12"/>
  <c r="K4223" i="12"/>
  <c r="J4223" i="12"/>
  <c r="J4223" i="12" a="1"/>
  <c r="I4223" i="12"/>
  <c r="K4222" i="12"/>
  <c r="J4222" i="12"/>
  <c r="J4222" i="12" a="1"/>
  <c r="I4222" i="12"/>
  <c r="K4221" i="12"/>
  <c r="J4221" i="12"/>
  <c r="J4221" i="12" a="1"/>
  <c r="I4221" i="12"/>
  <c r="K4220" i="12"/>
  <c r="J4220" i="12"/>
  <c r="J4220" i="12" a="1"/>
  <c r="I4220" i="12"/>
  <c r="K4219" i="12"/>
  <c r="J4219" i="12"/>
  <c r="J4219" i="12" a="1"/>
  <c r="I4219" i="12"/>
  <c r="K4218" i="12"/>
  <c r="J4218" i="12"/>
  <c r="J4218" i="12" a="1"/>
  <c r="I4218" i="12"/>
  <c r="K4217" i="12"/>
  <c r="J4217" i="12"/>
  <c r="J4217" i="12" a="1"/>
  <c r="I4217" i="12"/>
  <c r="K4216" i="12"/>
  <c r="J4216" i="12"/>
  <c r="J4216" i="12" a="1"/>
  <c r="I4216" i="12"/>
  <c r="K4215" i="12"/>
  <c r="J4215" i="12"/>
  <c r="J4215" i="12" a="1"/>
  <c r="I4215" i="12"/>
  <c r="K4214" i="12"/>
  <c r="J4214" i="12"/>
  <c r="J4214" i="12" a="1"/>
  <c r="I4214" i="12"/>
  <c r="K4213" i="12"/>
  <c r="J4213" i="12"/>
  <c r="J4213" i="12" a="1"/>
  <c r="I4213" i="12"/>
  <c r="K4212" i="12"/>
  <c r="J4212" i="12"/>
  <c r="J4212" i="12" a="1"/>
  <c r="I4212" i="12"/>
  <c r="K4211" i="12"/>
  <c r="J4211" i="12"/>
  <c r="J4211" i="12" a="1"/>
  <c r="I4211" i="12"/>
  <c r="K4210" i="12"/>
  <c r="J4210" i="12"/>
  <c r="J4210" i="12" a="1"/>
  <c r="I4210" i="12"/>
  <c r="K4209" i="12"/>
  <c r="J4209" i="12"/>
  <c r="J4209" i="12" a="1"/>
  <c r="I4209" i="12"/>
  <c r="K4208" i="12"/>
  <c r="J4208" i="12"/>
  <c r="J4208" i="12" a="1"/>
  <c r="I4208" i="12"/>
  <c r="K4207" i="12"/>
  <c r="J4207" i="12"/>
  <c r="J4207" i="12" a="1"/>
  <c r="I4207" i="12"/>
  <c r="K4206" i="12"/>
  <c r="J4206" i="12"/>
  <c r="J4206" i="12" a="1"/>
  <c r="I4206" i="12"/>
  <c r="K4205" i="12"/>
  <c r="J4205" i="12"/>
  <c r="J4205" i="12" a="1"/>
  <c r="I4205" i="12"/>
  <c r="K4204" i="12"/>
  <c r="J4204" i="12"/>
  <c r="J4204" i="12" a="1"/>
  <c r="I4204" i="12"/>
  <c r="K4203" i="12"/>
  <c r="J4203" i="12"/>
  <c r="J4203" i="12" a="1"/>
  <c r="I4203" i="12"/>
  <c r="K4202" i="12"/>
  <c r="J4202" i="12"/>
  <c r="J4202" i="12" a="1"/>
  <c r="I4202" i="12"/>
  <c r="K4201" i="12"/>
  <c r="J4201" i="12"/>
  <c r="J4201" i="12" a="1"/>
  <c r="I4201" i="12"/>
  <c r="K4200" i="12"/>
  <c r="J4200" i="12"/>
  <c r="J4200" i="12" a="1"/>
  <c r="I4200" i="12"/>
  <c r="K4199" i="12"/>
  <c r="J4199" i="12"/>
  <c r="J4199" i="12" a="1"/>
  <c r="I4199" i="12"/>
  <c r="K4198" i="12"/>
  <c r="J4198" i="12"/>
  <c r="J4198" i="12" a="1"/>
  <c r="I4198" i="12"/>
  <c r="K4197" i="12"/>
  <c r="J4197" i="12"/>
  <c r="J4197" i="12" a="1"/>
  <c r="I4197" i="12"/>
  <c r="K4196" i="12"/>
  <c r="J4196" i="12"/>
  <c r="J4196" i="12" a="1"/>
  <c r="I4196" i="12"/>
  <c r="K4195" i="12"/>
  <c r="J4195" i="12"/>
  <c r="J4195" i="12" a="1"/>
  <c r="I4195" i="12"/>
  <c r="K4194" i="12"/>
  <c r="J4194" i="12"/>
  <c r="J4194" i="12" a="1"/>
  <c r="I4194" i="12"/>
  <c r="K4193" i="12"/>
  <c r="J4193" i="12"/>
  <c r="J4193" i="12" a="1"/>
  <c r="I4193" i="12"/>
  <c r="K4192" i="12"/>
  <c r="J4192" i="12"/>
  <c r="J4192" i="12" a="1"/>
  <c r="I4192" i="12"/>
  <c r="K4191" i="12"/>
  <c r="J4191" i="12"/>
  <c r="J4191" i="12" a="1"/>
  <c r="I4191" i="12"/>
  <c r="K4190" i="12"/>
  <c r="J4190" i="12"/>
  <c r="J4190" i="12" a="1"/>
  <c r="I4190" i="12"/>
  <c r="K4189" i="12"/>
  <c r="J4189" i="12"/>
  <c r="J4189" i="12" a="1"/>
  <c r="I4189" i="12"/>
  <c r="K4188" i="12"/>
  <c r="J4188" i="12"/>
  <c r="J4188" i="12" a="1"/>
  <c r="I4188" i="12"/>
  <c r="K4187" i="12"/>
  <c r="J4187" i="12"/>
  <c r="J4187" i="12" a="1"/>
  <c r="I4187" i="12"/>
  <c r="K4186" i="12"/>
  <c r="J4186" i="12"/>
  <c r="J4186" i="12" a="1"/>
  <c r="I4186" i="12"/>
  <c r="K4185" i="12"/>
  <c r="J4185" i="12"/>
  <c r="J4185" i="12" a="1"/>
  <c r="I4185" i="12"/>
  <c r="K4184" i="12"/>
  <c r="J4184" i="12"/>
  <c r="J4184" i="12" a="1"/>
  <c r="I4184" i="12"/>
  <c r="K4183" i="12"/>
  <c r="J4183" i="12"/>
  <c r="J4183" i="12" a="1"/>
  <c r="I4183" i="12"/>
  <c r="K4182" i="12"/>
  <c r="J4182" i="12"/>
  <c r="J4182" i="12" a="1"/>
  <c r="I4182" i="12"/>
  <c r="K4181" i="12"/>
  <c r="J4181" i="12"/>
  <c r="J4181" i="12" a="1"/>
  <c r="I4181" i="12"/>
  <c r="K4180" i="12"/>
  <c r="J4180" i="12"/>
  <c r="J4180" i="12" a="1"/>
  <c r="I4180" i="12"/>
  <c r="K4179" i="12"/>
  <c r="J4179" i="12"/>
  <c r="J4179" i="12" a="1"/>
  <c r="I4179" i="12"/>
  <c r="K4178" i="12"/>
  <c r="J4178" i="12"/>
  <c r="J4178" i="12" a="1"/>
  <c r="I4178" i="12"/>
  <c r="K4177" i="12"/>
  <c r="J4177" i="12"/>
  <c r="J4177" i="12" a="1"/>
  <c r="I4177" i="12"/>
  <c r="K4176" i="12"/>
  <c r="J4176" i="12"/>
  <c r="J4176" i="12" a="1"/>
  <c r="I4176" i="12"/>
  <c r="K4175" i="12"/>
  <c r="J4175" i="12"/>
  <c r="J4175" i="12" a="1"/>
  <c r="I4175" i="12"/>
  <c r="K4174" i="12"/>
  <c r="J4174" i="12"/>
  <c r="J4174" i="12" a="1"/>
  <c r="I4174" i="12"/>
  <c r="K4173" i="12"/>
  <c r="J4173" i="12"/>
  <c r="J4173" i="12" a="1"/>
  <c r="I4173" i="12"/>
  <c r="K4172" i="12"/>
  <c r="J4172" i="12"/>
  <c r="J4172" i="12" a="1"/>
  <c r="I4172" i="12"/>
  <c r="K4171" i="12"/>
  <c r="J4171" i="12"/>
  <c r="J4171" i="12" a="1"/>
  <c r="I4171" i="12"/>
  <c r="K4170" i="12"/>
  <c r="J4170" i="12"/>
  <c r="J4170" i="12" a="1"/>
  <c r="I4170" i="12"/>
  <c r="K4169" i="12"/>
  <c r="J4169" i="12"/>
  <c r="J4169" i="12" a="1"/>
  <c r="I4169" i="12"/>
  <c r="K4168" i="12"/>
  <c r="J4168" i="12"/>
  <c r="J4168" i="12" a="1"/>
  <c r="I4168" i="12"/>
  <c r="K4167" i="12"/>
  <c r="J4167" i="12"/>
  <c r="J4167" i="12" a="1"/>
  <c r="I4167" i="12"/>
  <c r="K4166" i="12"/>
  <c r="J4166" i="12"/>
  <c r="J4166" i="12" a="1"/>
  <c r="I4166" i="12"/>
  <c r="K4165" i="12"/>
  <c r="J4165" i="12"/>
  <c r="J4165" i="12" a="1"/>
  <c r="I4165" i="12"/>
  <c r="K4164" i="12"/>
  <c r="J4164" i="12"/>
  <c r="J4164" i="12" a="1"/>
  <c r="I4164" i="12"/>
  <c r="K4163" i="12"/>
  <c r="J4163" i="12"/>
  <c r="J4163" i="12" a="1"/>
  <c r="I4163" i="12"/>
  <c r="K4162" i="12"/>
  <c r="J4162" i="12"/>
  <c r="J4162" i="12" a="1"/>
  <c r="I4162" i="12"/>
  <c r="K4161" i="12"/>
  <c r="J4161" i="12"/>
  <c r="J4161" i="12" a="1"/>
  <c r="I4161" i="12"/>
  <c r="K4160" i="12"/>
  <c r="J4160" i="12"/>
  <c r="J4160" i="12" a="1"/>
  <c r="I4160" i="12"/>
  <c r="K4159" i="12"/>
  <c r="J4159" i="12"/>
  <c r="J4159" i="12" a="1"/>
  <c r="I4159" i="12"/>
  <c r="K4158" i="12"/>
  <c r="J4158" i="12"/>
  <c r="J4158" i="12" a="1"/>
  <c r="I4158" i="12"/>
  <c r="K4157" i="12"/>
  <c r="J4157" i="12"/>
  <c r="J4157" i="12" a="1"/>
  <c r="I4157" i="12"/>
  <c r="K4156" i="12"/>
  <c r="J4156" i="12"/>
  <c r="J4156" i="12" a="1"/>
  <c r="I4156" i="12"/>
  <c r="K4155" i="12"/>
  <c r="J4155" i="12"/>
  <c r="J4155" i="12" a="1"/>
  <c r="I4155" i="12"/>
  <c r="K4154" i="12"/>
  <c r="J4154" i="12"/>
  <c r="J4154" i="12" a="1"/>
  <c r="I4154" i="12"/>
  <c r="K4153" i="12"/>
  <c r="J4153" i="12"/>
  <c r="J4153" i="12" a="1"/>
  <c r="I4153" i="12"/>
  <c r="K4152" i="12"/>
  <c r="J4152" i="12"/>
  <c r="J4152" i="12" a="1"/>
  <c r="I4152" i="12"/>
  <c r="K4151" i="12"/>
  <c r="J4151" i="12"/>
  <c r="J4151" i="12" a="1"/>
  <c r="I4151" i="12"/>
  <c r="K4150" i="12"/>
  <c r="J4150" i="12"/>
  <c r="J4150" i="12" a="1"/>
  <c r="I4150" i="12"/>
  <c r="K4149" i="12"/>
  <c r="J4149" i="12"/>
  <c r="J4149" i="12" a="1"/>
  <c r="I4149" i="12"/>
  <c r="K4148" i="12"/>
  <c r="J4148" i="12"/>
  <c r="J4148" i="12" a="1"/>
  <c r="I4148" i="12"/>
  <c r="K4147" i="12"/>
  <c r="J4147" i="12"/>
  <c r="J4147" i="12" a="1"/>
  <c r="I4147" i="12"/>
  <c r="K4146" i="12"/>
  <c r="J4146" i="12"/>
  <c r="J4146" i="12" a="1"/>
  <c r="I4146" i="12"/>
  <c r="K4145" i="12"/>
  <c r="J4145" i="12"/>
  <c r="J4145" i="12" a="1"/>
  <c r="I4145" i="12"/>
  <c r="K4144" i="12"/>
  <c r="J4144" i="12"/>
  <c r="J4144" i="12" a="1"/>
  <c r="I4144" i="12"/>
  <c r="K4143" i="12"/>
  <c r="J4143" i="12"/>
  <c r="J4143" i="12" a="1"/>
  <c r="I4143" i="12"/>
  <c r="K4142" i="12"/>
  <c r="J4142" i="12"/>
  <c r="J4142" i="12" a="1"/>
  <c r="I4142" i="12"/>
  <c r="K4141" i="12"/>
  <c r="J4141" i="12"/>
  <c r="J4141" i="12" a="1"/>
  <c r="I4141" i="12"/>
  <c r="K4140" i="12"/>
  <c r="J4140" i="12"/>
  <c r="J4140" i="12" a="1"/>
  <c r="I4140" i="12"/>
  <c r="K4139" i="12"/>
  <c r="J4139" i="12"/>
  <c r="J4139" i="12" a="1"/>
  <c r="I4139" i="12"/>
  <c r="K4138" i="12"/>
  <c r="J4138" i="12"/>
  <c r="J4138" i="12" a="1"/>
  <c r="I4138" i="12"/>
  <c r="K4137" i="12"/>
  <c r="J4137" i="12"/>
  <c r="J4137" i="12" a="1"/>
  <c r="I4137" i="12"/>
  <c r="K4136" i="12"/>
  <c r="J4136" i="12"/>
  <c r="J4136" i="12" a="1"/>
  <c r="I4136" i="12"/>
  <c r="K4135" i="12"/>
  <c r="J4135" i="12"/>
  <c r="J4135" i="12" a="1"/>
  <c r="I4135" i="12"/>
  <c r="K4134" i="12"/>
  <c r="J4134" i="12"/>
  <c r="J4134" i="12" a="1"/>
  <c r="I4134" i="12"/>
  <c r="K4133" i="12"/>
  <c r="J4133" i="12"/>
  <c r="J4133" i="12" a="1"/>
  <c r="I4133" i="12"/>
  <c r="K4132" i="12"/>
  <c r="J4132" i="12"/>
  <c r="J4132" i="12" a="1"/>
  <c r="I4132" i="12"/>
  <c r="K4131" i="12"/>
  <c r="J4131" i="12"/>
  <c r="J4131" i="12" a="1"/>
  <c r="I4131" i="12"/>
  <c r="K4130" i="12"/>
  <c r="J4130" i="12"/>
  <c r="J4130" i="12" a="1"/>
  <c r="I4130" i="12"/>
  <c r="K4129" i="12"/>
  <c r="J4129" i="12"/>
  <c r="J4129" i="12" a="1"/>
  <c r="I4129" i="12"/>
  <c r="K4128" i="12"/>
  <c r="J4128" i="12"/>
  <c r="J4128" i="12" a="1"/>
  <c r="I4128" i="12"/>
  <c r="K4127" i="12"/>
  <c r="J4127" i="12"/>
  <c r="J4127" i="12" a="1"/>
  <c r="I4127" i="12"/>
  <c r="K4126" i="12"/>
  <c r="J4126" i="12"/>
  <c r="J4126" i="12" a="1"/>
  <c r="I4126" i="12"/>
  <c r="K4125" i="12"/>
  <c r="J4125" i="12"/>
  <c r="J4125" i="12" a="1"/>
  <c r="I4125" i="12"/>
  <c r="K4124" i="12"/>
  <c r="J4124" i="12"/>
  <c r="J4124" i="12" a="1"/>
  <c r="I4124" i="12"/>
  <c r="K4123" i="12"/>
  <c r="J4123" i="12"/>
  <c r="J4123" i="12" a="1"/>
  <c r="I4123" i="12"/>
  <c r="K4122" i="12"/>
  <c r="J4122" i="12"/>
  <c r="J4122" i="12" a="1"/>
  <c r="I4122" i="12"/>
  <c r="K4121" i="12"/>
  <c r="J4121" i="12"/>
  <c r="J4121" i="12" a="1"/>
  <c r="I4121" i="12"/>
  <c r="K4120" i="12"/>
  <c r="J4120" i="12"/>
  <c r="J4120" i="12" a="1"/>
  <c r="I4120" i="12"/>
  <c r="K4119" i="12"/>
  <c r="J4119" i="12"/>
  <c r="J4119" i="12" a="1"/>
  <c r="I4119" i="12"/>
  <c r="K4118" i="12"/>
  <c r="J4118" i="12"/>
  <c r="J4118" i="12" a="1"/>
  <c r="I4118" i="12"/>
  <c r="K4117" i="12"/>
  <c r="J4117" i="12"/>
  <c r="J4117" i="12" a="1"/>
  <c r="I4117" i="12"/>
  <c r="K4116" i="12"/>
  <c r="J4116" i="12"/>
  <c r="J4116" i="12" a="1"/>
  <c r="I4116" i="12"/>
  <c r="K4115" i="12"/>
  <c r="J4115" i="12"/>
  <c r="J4115" i="12" a="1"/>
  <c r="I4115" i="12"/>
  <c r="K4114" i="12"/>
  <c r="J4114" i="12"/>
  <c r="J4114" i="12" a="1"/>
  <c r="I4114" i="12"/>
  <c r="K4113" i="12"/>
  <c r="J4113" i="12"/>
  <c r="J4113" i="12" a="1"/>
  <c r="I4113" i="12"/>
  <c r="K4112" i="12"/>
  <c r="J4112" i="12"/>
  <c r="J4112" i="12" a="1"/>
  <c r="I4112" i="12"/>
  <c r="K4111" i="12"/>
  <c r="J4111" i="12"/>
  <c r="J4111" i="12" a="1"/>
  <c r="I4111" i="12"/>
  <c r="K4110" i="12"/>
  <c r="J4110" i="12"/>
  <c r="J4110" i="12" a="1"/>
  <c r="I4110" i="12"/>
  <c r="K4109" i="12"/>
  <c r="J4109" i="12"/>
  <c r="J4109" i="12" a="1"/>
  <c r="I4109" i="12"/>
  <c r="K4108" i="12"/>
  <c r="J4108" i="12"/>
  <c r="J4108" i="12" a="1"/>
  <c r="I4108" i="12"/>
  <c r="K4107" i="12"/>
  <c r="J4107" i="12"/>
  <c r="J4107" i="12" a="1"/>
  <c r="I4107" i="12"/>
  <c r="K4106" i="12"/>
  <c r="J4106" i="12"/>
  <c r="J4106" i="12" a="1"/>
  <c r="I4106" i="12"/>
  <c r="K4105" i="12"/>
  <c r="J4105" i="12"/>
  <c r="J4105" i="12" a="1"/>
  <c r="I4105" i="12"/>
  <c r="K4104" i="12"/>
  <c r="J4104" i="12"/>
  <c r="J4104" i="12" a="1"/>
  <c r="I4104" i="12"/>
  <c r="K4103" i="12"/>
  <c r="J4103" i="12"/>
  <c r="J4103" i="12" a="1"/>
  <c r="I4103" i="12"/>
  <c r="K4102" i="12"/>
  <c r="J4102" i="12"/>
  <c r="J4102" i="12" a="1"/>
  <c r="I4102" i="12"/>
  <c r="K4101" i="12"/>
  <c r="J4101" i="12"/>
  <c r="J4101" i="12" a="1"/>
  <c r="I4101" i="12"/>
  <c r="K4100" i="12"/>
  <c r="J4100" i="12"/>
  <c r="J4100" i="12" a="1"/>
  <c r="I4100" i="12"/>
  <c r="K4099" i="12"/>
  <c r="J4099" i="12"/>
  <c r="J4099" i="12" a="1"/>
  <c r="I4099" i="12"/>
  <c r="K4098" i="12"/>
  <c r="J4098" i="12"/>
  <c r="J4098" i="12" a="1"/>
  <c r="I4098" i="12"/>
  <c r="K4097" i="12"/>
  <c r="J4097" i="12"/>
  <c r="J4097" i="12" a="1"/>
  <c r="I4097" i="12"/>
  <c r="K4096" i="12"/>
  <c r="J4096" i="12"/>
  <c r="J4096" i="12" a="1"/>
  <c r="I4096" i="12"/>
  <c r="K4095" i="12"/>
  <c r="J4095" i="12"/>
  <c r="J4095" i="12" a="1"/>
  <c r="I4095" i="12"/>
  <c r="K4094" i="12"/>
  <c r="J4094" i="12"/>
  <c r="J4094" i="12" a="1"/>
  <c r="I4094" i="12"/>
  <c r="K4093" i="12"/>
  <c r="J4093" i="12"/>
  <c r="J4093" i="12" a="1"/>
  <c r="I4093" i="12"/>
  <c r="K4092" i="12"/>
  <c r="J4092" i="12"/>
  <c r="J4092" i="12" a="1"/>
  <c r="I4092" i="12"/>
  <c r="K4091" i="12"/>
  <c r="J4091" i="12"/>
  <c r="J4091" i="12" a="1"/>
  <c r="I4091" i="12"/>
  <c r="K4090" i="12"/>
  <c r="J4090" i="12"/>
  <c r="J4090" i="12" a="1"/>
  <c r="I4090" i="12"/>
  <c r="K4089" i="12"/>
  <c r="J4089" i="12"/>
  <c r="J4089" i="12" a="1"/>
  <c r="I4089" i="12"/>
  <c r="K4088" i="12"/>
  <c r="J4088" i="12"/>
  <c r="J4088" i="12" a="1"/>
  <c r="I4088" i="12"/>
  <c r="K4087" i="12"/>
  <c r="J4087" i="12"/>
  <c r="J4087" i="12" a="1"/>
  <c r="I4087" i="12"/>
  <c r="K4086" i="12"/>
  <c r="J4086" i="12"/>
  <c r="J4086" i="12" a="1"/>
  <c r="I4086" i="12"/>
  <c r="K4085" i="12"/>
  <c r="J4085" i="12"/>
  <c r="J4085" i="12" a="1"/>
  <c r="I4085" i="12"/>
  <c r="K4084" i="12"/>
  <c r="J4084" i="12"/>
  <c r="J4084" i="12" a="1"/>
  <c r="I4084" i="12"/>
  <c r="K4083" i="12"/>
  <c r="J4083" i="12"/>
  <c r="J4083" i="12" a="1"/>
  <c r="I4083" i="12"/>
  <c r="K4082" i="12"/>
  <c r="J4082" i="12"/>
  <c r="J4082" i="12" a="1"/>
  <c r="I4082" i="12"/>
  <c r="K4081" i="12"/>
  <c r="J4081" i="12"/>
  <c r="J4081" i="12" a="1"/>
  <c r="I4081" i="12"/>
  <c r="K4080" i="12"/>
  <c r="J4080" i="12"/>
  <c r="J4080" i="12" a="1"/>
  <c r="I4080" i="12"/>
  <c r="K4079" i="12"/>
  <c r="J4079" i="12"/>
  <c r="J4079" i="12" a="1"/>
  <c r="I4079" i="12"/>
  <c r="K4078" i="12"/>
  <c r="J4078" i="12"/>
  <c r="J4078" i="12" a="1"/>
  <c r="I4078" i="12"/>
  <c r="K4077" i="12"/>
  <c r="J4077" i="12"/>
  <c r="J4077" i="12" a="1"/>
  <c r="I4077" i="12"/>
  <c r="K4076" i="12"/>
  <c r="J4076" i="12"/>
  <c r="J4076" i="12" a="1"/>
  <c r="I4076" i="12"/>
  <c r="K4075" i="12"/>
  <c r="J4075" i="12"/>
  <c r="J4075" i="12" a="1"/>
  <c r="I4075" i="12"/>
  <c r="K4074" i="12"/>
  <c r="J4074" i="12"/>
  <c r="J4074" i="12" a="1"/>
  <c r="I4074" i="12"/>
  <c r="K4073" i="12"/>
  <c r="J4073" i="12"/>
  <c r="J4073" i="12" a="1"/>
  <c r="I4073" i="12"/>
  <c r="K4072" i="12"/>
  <c r="J4072" i="12"/>
  <c r="J4072" i="12" a="1"/>
  <c r="I4072" i="12"/>
  <c r="K4071" i="12"/>
  <c r="J4071" i="12"/>
  <c r="J4071" i="12" a="1"/>
  <c r="I4071" i="12"/>
  <c r="K4070" i="12"/>
  <c r="J4070" i="12"/>
  <c r="J4070" i="12" a="1"/>
  <c r="I4070" i="12"/>
  <c r="K4069" i="12"/>
  <c r="J4069" i="12"/>
  <c r="J4069" i="12" a="1"/>
  <c r="I4069" i="12"/>
  <c r="K4068" i="12"/>
  <c r="J4068" i="12"/>
  <c r="J4068" i="12" a="1"/>
  <c r="I4068" i="12"/>
  <c r="K4067" i="12"/>
  <c r="J4067" i="12"/>
  <c r="J4067" i="12" a="1"/>
  <c r="I4067" i="12"/>
  <c r="K4066" i="12"/>
  <c r="J4066" i="12"/>
  <c r="J4066" i="12" a="1"/>
  <c r="I4066" i="12"/>
  <c r="K4065" i="12"/>
  <c r="J4065" i="12"/>
  <c r="J4065" i="12" a="1"/>
  <c r="I4065" i="12"/>
  <c r="K4064" i="12"/>
  <c r="J4064" i="12"/>
  <c r="J4064" i="12" a="1"/>
  <c r="I4064" i="12"/>
  <c r="K4063" i="12"/>
  <c r="J4063" i="12"/>
  <c r="J4063" i="12" a="1"/>
  <c r="I4063" i="12"/>
  <c r="K4062" i="12"/>
  <c r="J4062" i="12"/>
  <c r="J4062" i="12" a="1"/>
  <c r="I4062" i="12"/>
  <c r="K4061" i="12"/>
  <c r="J4061" i="12"/>
  <c r="J4061" i="12" a="1"/>
  <c r="I4061" i="12"/>
  <c r="K4060" i="12"/>
  <c r="J4060" i="12"/>
  <c r="J4060" i="12" a="1"/>
  <c r="I4060" i="12"/>
  <c r="K4059" i="12"/>
  <c r="J4059" i="12"/>
  <c r="J4059" i="12" a="1"/>
  <c r="I4059" i="12"/>
  <c r="K4058" i="12"/>
  <c r="J4058" i="12"/>
  <c r="J4058" i="12" a="1"/>
  <c r="I4058" i="12"/>
  <c r="K4057" i="12"/>
  <c r="J4057" i="12"/>
  <c r="J4057" i="12" a="1"/>
  <c r="I4057" i="12"/>
  <c r="K4056" i="12"/>
  <c r="J4056" i="12"/>
  <c r="J4056" i="12" a="1"/>
  <c r="I4056" i="12"/>
  <c r="K4055" i="12"/>
  <c r="J4055" i="12"/>
  <c r="J4055" i="12" a="1"/>
  <c r="I4055" i="12"/>
  <c r="K4054" i="12"/>
  <c r="J4054" i="12"/>
  <c r="J4054" i="12" a="1"/>
  <c r="I4054" i="12"/>
  <c r="K4053" i="12"/>
  <c r="J4053" i="12"/>
  <c r="J4053" i="12" a="1"/>
  <c r="I4053" i="12"/>
  <c r="K4052" i="12"/>
  <c r="J4052" i="12"/>
  <c r="J4052" i="12" a="1"/>
  <c r="I4052" i="12"/>
  <c r="K4051" i="12"/>
  <c r="J4051" i="12"/>
  <c r="J4051" i="12" a="1"/>
  <c r="I4051" i="12"/>
  <c r="K4050" i="12"/>
  <c r="J4050" i="12"/>
  <c r="J4050" i="12" a="1"/>
  <c r="I4050" i="12"/>
  <c r="K4049" i="12"/>
  <c r="J4049" i="12"/>
  <c r="J4049" i="12" a="1"/>
  <c r="I4049" i="12"/>
  <c r="K4048" i="12"/>
  <c r="J4048" i="12"/>
  <c r="J4048" i="12" a="1"/>
  <c r="I4048" i="12"/>
  <c r="K4047" i="12"/>
  <c r="J4047" i="12"/>
  <c r="J4047" i="12" a="1"/>
  <c r="I4047" i="12"/>
  <c r="K4046" i="12"/>
  <c r="J4046" i="12"/>
  <c r="J4046" i="12" a="1"/>
  <c r="I4046" i="12"/>
  <c r="K4045" i="12"/>
  <c r="J4045" i="12"/>
  <c r="J4045" i="12" a="1"/>
  <c r="I4045" i="12"/>
  <c r="K4044" i="12"/>
  <c r="J4044" i="12"/>
  <c r="J4044" i="12" a="1"/>
  <c r="I4044" i="12"/>
  <c r="K4043" i="12"/>
  <c r="J4043" i="12"/>
  <c r="J4043" i="12" a="1"/>
  <c r="I4043" i="12"/>
  <c r="K4042" i="12"/>
  <c r="J4042" i="12"/>
  <c r="J4042" i="12" a="1"/>
  <c r="I4042" i="12"/>
  <c r="K4041" i="12"/>
  <c r="J4041" i="12"/>
  <c r="J4041" i="12" a="1"/>
  <c r="I4041" i="12"/>
  <c r="K4040" i="12"/>
  <c r="J4040" i="12"/>
  <c r="J4040" i="12" a="1"/>
  <c r="I4040" i="12"/>
  <c r="K4039" i="12"/>
  <c r="J4039" i="12"/>
  <c r="J4039" i="12" a="1"/>
  <c r="I4039" i="12"/>
  <c r="K4038" i="12"/>
  <c r="J4038" i="12"/>
  <c r="J4038" i="12" a="1"/>
  <c r="I4038" i="12"/>
  <c r="K4037" i="12"/>
  <c r="J4037" i="12"/>
  <c r="J4037" i="12" a="1"/>
  <c r="I4037" i="12"/>
  <c r="K4036" i="12"/>
  <c r="J4036" i="12"/>
  <c r="J4036" i="12" a="1"/>
  <c r="I4036" i="12"/>
  <c r="K4035" i="12"/>
  <c r="J4035" i="12"/>
  <c r="J4035" i="12" a="1"/>
  <c r="I4035" i="12"/>
  <c r="K4034" i="12"/>
  <c r="J4034" i="12"/>
  <c r="J4034" i="12" a="1"/>
  <c r="I4034" i="12"/>
  <c r="K4033" i="12"/>
  <c r="J4033" i="12"/>
  <c r="J4033" i="12" a="1"/>
  <c r="I4033" i="12"/>
  <c r="K4032" i="12"/>
  <c r="J4032" i="12"/>
  <c r="J4032" i="12" a="1"/>
  <c r="I4032" i="12"/>
  <c r="K4031" i="12"/>
  <c r="J4031" i="12"/>
  <c r="J4031" i="12" a="1"/>
  <c r="I4031" i="12"/>
  <c r="K4030" i="12"/>
  <c r="J4030" i="12"/>
  <c r="J4030" i="12" a="1"/>
  <c r="I4030" i="12"/>
  <c r="K4029" i="12"/>
  <c r="J4029" i="12"/>
  <c r="J4029" i="12" a="1"/>
  <c r="I4029" i="12"/>
  <c r="K4028" i="12"/>
  <c r="J4028" i="12"/>
  <c r="J4028" i="12" a="1"/>
  <c r="I4028" i="12"/>
  <c r="K4027" i="12"/>
  <c r="J4027" i="12"/>
  <c r="J4027" i="12" a="1"/>
  <c r="I4027" i="12"/>
  <c r="K4026" i="12"/>
  <c r="J4026" i="12"/>
  <c r="J4026" i="12" a="1"/>
  <c r="I4026" i="12"/>
  <c r="K4025" i="12"/>
  <c r="J4025" i="12"/>
  <c r="J4025" i="12" a="1"/>
  <c r="I4025" i="12"/>
  <c r="K4024" i="12"/>
  <c r="J4024" i="12"/>
  <c r="J4024" i="12" a="1"/>
  <c r="I4024" i="12"/>
  <c r="K4023" i="12"/>
  <c r="J4023" i="12"/>
  <c r="J4023" i="12" a="1"/>
  <c r="I4023" i="12"/>
  <c r="K4022" i="12"/>
  <c r="J4022" i="12"/>
  <c r="J4022" i="12" a="1"/>
  <c r="I4022" i="12"/>
  <c r="K4021" i="12"/>
  <c r="J4021" i="12"/>
  <c r="J4021" i="12" a="1"/>
  <c r="I4021" i="12"/>
  <c r="K4020" i="12"/>
  <c r="J4020" i="12"/>
  <c r="J4020" i="12" a="1"/>
  <c r="I4020" i="12"/>
  <c r="K4019" i="12"/>
  <c r="J4019" i="12"/>
  <c r="J4019" i="12" a="1"/>
  <c r="I4019" i="12"/>
  <c r="K4018" i="12"/>
  <c r="J4018" i="12"/>
  <c r="J4018" i="12" a="1"/>
  <c r="I4018" i="12"/>
  <c r="K4017" i="12"/>
  <c r="J4017" i="12"/>
  <c r="J4017" i="12" a="1"/>
  <c r="I4017" i="12"/>
  <c r="K4016" i="12"/>
  <c r="J4016" i="12"/>
  <c r="J4016" i="12" a="1"/>
  <c r="I4016" i="12"/>
  <c r="K4015" i="12"/>
  <c r="J4015" i="12"/>
  <c r="J4015" i="12" a="1"/>
  <c r="I4015" i="12"/>
  <c r="K4014" i="12"/>
  <c r="J4014" i="12"/>
  <c r="J4014" i="12" a="1"/>
  <c r="I4014" i="12"/>
  <c r="K4013" i="12"/>
  <c r="J4013" i="12"/>
  <c r="J4013" i="12" a="1"/>
  <c r="I4013" i="12"/>
  <c r="K4012" i="12"/>
  <c r="J4012" i="12"/>
  <c r="J4012" i="12" a="1"/>
  <c r="I4012" i="12"/>
  <c r="K4011" i="12"/>
  <c r="J4011" i="12"/>
  <c r="J4011" i="12" a="1"/>
  <c r="I4011" i="12"/>
  <c r="K4010" i="12"/>
  <c r="J4010" i="12"/>
  <c r="J4010" i="12" a="1"/>
  <c r="I4010" i="12"/>
  <c r="K4009" i="12"/>
  <c r="J4009" i="12"/>
  <c r="J4009" i="12" a="1"/>
  <c r="I4009" i="12"/>
  <c r="K4008" i="12"/>
  <c r="J4008" i="12"/>
  <c r="J4008" i="12" a="1"/>
  <c r="I4008" i="12"/>
  <c r="K4007" i="12"/>
  <c r="J4007" i="12"/>
  <c r="J4007" i="12" a="1"/>
  <c r="I4007" i="12"/>
  <c r="K4006" i="12"/>
  <c r="J4006" i="12"/>
  <c r="J4006" i="12" a="1"/>
  <c r="I4006" i="12"/>
  <c r="K4005" i="12"/>
  <c r="J4005" i="12"/>
  <c r="J4005" i="12" a="1"/>
  <c r="I4005" i="12"/>
  <c r="K4004" i="12"/>
  <c r="J4004" i="12"/>
  <c r="J4004" i="12" a="1"/>
  <c r="I4004" i="12"/>
  <c r="K4003" i="12"/>
  <c r="J4003" i="12"/>
  <c r="J4003" i="12" a="1"/>
  <c r="I4003" i="12"/>
  <c r="K4002" i="12"/>
  <c r="J4002" i="12"/>
  <c r="J4002" i="12" a="1"/>
  <c r="I4002" i="12"/>
  <c r="K4001" i="12"/>
  <c r="J4001" i="12"/>
  <c r="J4001" i="12" a="1"/>
  <c r="I4001" i="12"/>
  <c r="K4000" i="12"/>
  <c r="J4000" i="12"/>
  <c r="J4000" i="12" a="1"/>
  <c r="I4000" i="12"/>
  <c r="K3999" i="12"/>
  <c r="J3999" i="12"/>
  <c r="J3999" i="12" a="1"/>
  <c r="I3999" i="12"/>
  <c r="K3998" i="12"/>
  <c r="J3998" i="12"/>
  <c r="J3998" i="12" a="1"/>
  <c r="I3998" i="12"/>
  <c r="K3997" i="12"/>
  <c r="J3997" i="12"/>
  <c r="J3997" i="12" a="1"/>
  <c r="I3997" i="12"/>
  <c r="K3996" i="12"/>
  <c r="J3996" i="12"/>
  <c r="J3996" i="12" a="1"/>
  <c r="I3996" i="12"/>
  <c r="K3995" i="12"/>
  <c r="J3995" i="12"/>
  <c r="J3995" i="12" a="1"/>
  <c r="I3995" i="12"/>
  <c r="K3994" i="12"/>
  <c r="J3994" i="12"/>
  <c r="J3994" i="12" a="1"/>
  <c r="I3994" i="12"/>
  <c r="K3993" i="12"/>
  <c r="J3993" i="12"/>
  <c r="J3993" i="12" a="1"/>
  <c r="I3993" i="12"/>
  <c r="K3992" i="12"/>
  <c r="J3992" i="12"/>
  <c r="J3992" i="12" a="1"/>
  <c r="I3992" i="12"/>
  <c r="K3991" i="12"/>
  <c r="J3991" i="12"/>
  <c r="J3991" i="12" a="1"/>
  <c r="I3991" i="12"/>
  <c r="K3990" i="12"/>
  <c r="J3990" i="12"/>
  <c r="J3990" i="12" a="1"/>
  <c r="I3990" i="12"/>
  <c r="K3989" i="12"/>
  <c r="J3989" i="12"/>
  <c r="J3989" i="12" a="1"/>
  <c r="I3989" i="12"/>
  <c r="K3988" i="12"/>
  <c r="J3988" i="12"/>
  <c r="J3988" i="12" a="1"/>
  <c r="I3988" i="12"/>
  <c r="K3987" i="12"/>
  <c r="J3987" i="12"/>
  <c r="J3987" i="12" a="1"/>
  <c r="I3987" i="12"/>
  <c r="K3986" i="12"/>
  <c r="J3986" i="12"/>
  <c r="J3986" i="12" a="1"/>
  <c r="I3986" i="12"/>
  <c r="K3985" i="12"/>
  <c r="J3985" i="12"/>
  <c r="J3985" i="12" a="1"/>
  <c r="I3985" i="12"/>
  <c r="K3984" i="12"/>
  <c r="J3984" i="12"/>
  <c r="J3984" i="12" a="1"/>
  <c r="I3984" i="12"/>
  <c r="K3983" i="12"/>
  <c r="J3983" i="12"/>
  <c r="J3983" i="12" a="1"/>
  <c r="I3983" i="12"/>
  <c r="K3982" i="12"/>
  <c r="J3982" i="12"/>
  <c r="J3982" i="12" a="1"/>
  <c r="I3982" i="12"/>
  <c r="K3981" i="12"/>
  <c r="J3981" i="12"/>
  <c r="J3981" i="12" a="1"/>
  <c r="I3981" i="12"/>
  <c r="K3980" i="12"/>
  <c r="J3980" i="12"/>
  <c r="J3980" i="12" a="1"/>
  <c r="I3980" i="12"/>
  <c r="K3979" i="12"/>
  <c r="J3979" i="12"/>
  <c r="J3979" i="12" a="1"/>
  <c r="I3979" i="12"/>
  <c r="K3978" i="12"/>
  <c r="J3978" i="12"/>
  <c r="J3978" i="12" a="1"/>
  <c r="I3978" i="12"/>
  <c r="K3977" i="12"/>
  <c r="J3977" i="12"/>
  <c r="J3977" i="12" a="1"/>
  <c r="I3977" i="12"/>
  <c r="K3976" i="12"/>
  <c r="J3976" i="12"/>
  <c r="J3976" i="12" a="1"/>
  <c r="I3976" i="12"/>
  <c r="K3975" i="12"/>
  <c r="J3975" i="12"/>
  <c r="J3975" i="12" a="1"/>
  <c r="I3975" i="12"/>
  <c r="K3974" i="12"/>
  <c r="J3974" i="12"/>
  <c r="J3974" i="12" a="1"/>
  <c r="I3974" i="12"/>
  <c r="K3973" i="12"/>
  <c r="J3973" i="12"/>
  <c r="J3973" i="12" a="1"/>
  <c r="I3973" i="12"/>
  <c r="K3972" i="12"/>
  <c r="J3972" i="12"/>
  <c r="J3972" i="12" a="1"/>
  <c r="I3972" i="12"/>
  <c r="K3971" i="12"/>
  <c r="J3971" i="12"/>
  <c r="J3971" i="12" a="1"/>
  <c r="I3971" i="12"/>
  <c r="K3970" i="12"/>
  <c r="J3970" i="12"/>
  <c r="J3970" i="12" a="1"/>
  <c r="I3970" i="12"/>
  <c r="K3969" i="12"/>
  <c r="J3969" i="12"/>
  <c r="J3969" i="12" a="1"/>
  <c r="I3969" i="12"/>
  <c r="K3968" i="12"/>
  <c r="J3968" i="12"/>
  <c r="J3968" i="12" a="1"/>
  <c r="I3968" i="12"/>
  <c r="K3967" i="12"/>
  <c r="J3967" i="12"/>
  <c r="J3967" i="12" a="1"/>
  <c r="I3967" i="12"/>
  <c r="K3966" i="12"/>
  <c r="J3966" i="12"/>
  <c r="J3966" i="12" a="1"/>
  <c r="I3966" i="12"/>
  <c r="K3965" i="12"/>
  <c r="J3965" i="12"/>
  <c r="J3965" i="12" a="1"/>
  <c r="I3965" i="12"/>
  <c r="K3964" i="12"/>
  <c r="J3964" i="12"/>
  <c r="J3964" i="12" a="1"/>
  <c r="I3964" i="12"/>
  <c r="K3963" i="12"/>
  <c r="J3963" i="12"/>
  <c r="J3963" i="12" a="1"/>
  <c r="I3963" i="12"/>
  <c r="K3962" i="12"/>
  <c r="J3962" i="12"/>
  <c r="J3962" i="12" a="1"/>
  <c r="I3962" i="12"/>
  <c r="K3961" i="12"/>
  <c r="J3961" i="12"/>
  <c r="J3961" i="12" a="1"/>
  <c r="I3961" i="12"/>
  <c r="K3960" i="12"/>
  <c r="J3960" i="12"/>
  <c r="J3960" i="12" a="1"/>
  <c r="I3960" i="12"/>
  <c r="K3959" i="12"/>
  <c r="J3959" i="12"/>
  <c r="J3959" i="12" a="1"/>
  <c r="I3959" i="12"/>
  <c r="K3958" i="12"/>
  <c r="J3958" i="12"/>
  <c r="J3958" i="12" a="1"/>
  <c r="I3958" i="12"/>
  <c r="K3957" i="12"/>
  <c r="J3957" i="12"/>
  <c r="J3957" i="12" a="1"/>
  <c r="I3957" i="12"/>
  <c r="K3956" i="12"/>
  <c r="J3956" i="12"/>
  <c r="J3956" i="12" a="1"/>
  <c r="I3956" i="12"/>
  <c r="K3955" i="12"/>
  <c r="J3955" i="12"/>
  <c r="J3955" i="12" a="1"/>
  <c r="I3955" i="12"/>
  <c r="K3954" i="12"/>
  <c r="J3954" i="12"/>
  <c r="J3954" i="12" a="1"/>
  <c r="I3954" i="12"/>
  <c r="K3953" i="12"/>
  <c r="J3953" i="12"/>
  <c r="J3953" i="12" a="1"/>
  <c r="I3953" i="12"/>
  <c r="K3952" i="12"/>
  <c r="J3952" i="12"/>
  <c r="J3952" i="12" a="1"/>
  <c r="I3952" i="12"/>
  <c r="K3951" i="12"/>
  <c r="J3951" i="12"/>
  <c r="J3951" i="12" a="1"/>
  <c r="I3951" i="12"/>
  <c r="K3950" i="12"/>
  <c r="J3950" i="12"/>
  <c r="J3950" i="12" a="1"/>
  <c r="I3950" i="12"/>
  <c r="K3949" i="12"/>
  <c r="J3949" i="12"/>
  <c r="J3949" i="12" a="1"/>
  <c r="I3949" i="12"/>
  <c r="K3948" i="12"/>
  <c r="J3948" i="12"/>
  <c r="J3948" i="12" a="1"/>
  <c r="I3948" i="12"/>
  <c r="K3947" i="12"/>
  <c r="J3947" i="12"/>
  <c r="J3947" i="12" a="1"/>
  <c r="I3947" i="12"/>
  <c r="K3946" i="12"/>
  <c r="J3946" i="12"/>
  <c r="J3946" i="12" a="1"/>
  <c r="I3946" i="12"/>
  <c r="K3945" i="12"/>
  <c r="J3945" i="12"/>
  <c r="J3945" i="12" a="1"/>
  <c r="I3945" i="12"/>
  <c r="K3944" i="12"/>
  <c r="J3944" i="12"/>
  <c r="J3944" i="12" a="1"/>
  <c r="I3944" i="12"/>
  <c r="K3943" i="12"/>
  <c r="J3943" i="12"/>
  <c r="J3943" i="12" a="1"/>
  <c r="I3943" i="12"/>
  <c r="K3942" i="12"/>
  <c r="J3942" i="12"/>
  <c r="J3942" i="12" a="1"/>
  <c r="I3942" i="12"/>
  <c r="K3941" i="12"/>
  <c r="J3941" i="12"/>
  <c r="J3941" i="12" a="1"/>
  <c r="I3941" i="12"/>
  <c r="K3940" i="12"/>
  <c r="J3940" i="12"/>
  <c r="J3940" i="12" a="1"/>
  <c r="I3940" i="12"/>
  <c r="K3939" i="12"/>
  <c r="J3939" i="12"/>
  <c r="J3939" i="12" a="1"/>
  <c r="I3939" i="12"/>
  <c r="K3938" i="12"/>
  <c r="J3938" i="12"/>
  <c r="J3938" i="12" a="1"/>
  <c r="I3938" i="12"/>
  <c r="K3937" i="12"/>
  <c r="J3937" i="12"/>
  <c r="J3937" i="12" a="1"/>
  <c r="I3937" i="12"/>
  <c r="K3936" i="12"/>
  <c r="J3936" i="12"/>
  <c r="J3936" i="12" a="1"/>
  <c r="I3936" i="12"/>
  <c r="K3935" i="12"/>
  <c r="J3935" i="12"/>
  <c r="J3935" i="12" a="1"/>
  <c r="I3935" i="12"/>
  <c r="K3934" i="12"/>
  <c r="J3934" i="12"/>
  <c r="J3934" i="12" a="1"/>
  <c r="I3934" i="12"/>
  <c r="K3933" i="12"/>
  <c r="J3933" i="12"/>
  <c r="J3933" i="12" a="1"/>
  <c r="I3933" i="12"/>
  <c r="K3932" i="12"/>
  <c r="J3932" i="12"/>
  <c r="J3932" i="12" a="1"/>
  <c r="I3932" i="12"/>
  <c r="K3931" i="12"/>
  <c r="J3931" i="12"/>
  <c r="J3931" i="12" a="1"/>
  <c r="I3931" i="12"/>
  <c r="K3930" i="12"/>
  <c r="J3930" i="12"/>
  <c r="J3930" i="12" a="1"/>
  <c r="I3930" i="12"/>
  <c r="K3929" i="12"/>
  <c r="J3929" i="12"/>
  <c r="J3929" i="12" a="1"/>
  <c r="I3929" i="12"/>
  <c r="K3928" i="12"/>
  <c r="J3928" i="12"/>
  <c r="J3928" i="12" a="1"/>
  <c r="I3928" i="12"/>
  <c r="K3927" i="12"/>
  <c r="J3927" i="12"/>
  <c r="J3927" i="12" a="1"/>
  <c r="I3927" i="12"/>
  <c r="K3926" i="12"/>
  <c r="J3926" i="12"/>
  <c r="J3926" i="12" a="1"/>
  <c r="I3926" i="12"/>
  <c r="K3925" i="12"/>
  <c r="J3925" i="12"/>
  <c r="J3925" i="12" a="1"/>
  <c r="I3925" i="12"/>
  <c r="K3924" i="12"/>
  <c r="J3924" i="12"/>
  <c r="J3924" i="12" a="1"/>
  <c r="I3924" i="12"/>
  <c r="K3923" i="12"/>
  <c r="J3923" i="12"/>
  <c r="J3923" i="12" a="1"/>
  <c r="I3923" i="12"/>
  <c r="K3922" i="12"/>
  <c r="J3922" i="12"/>
  <c r="J3922" i="12" a="1"/>
  <c r="I3922" i="12"/>
  <c r="K3921" i="12"/>
  <c r="J3921" i="12"/>
  <c r="J3921" i="12" a="1"/>
  <c r="I3921" i="12"/>
  <c r="K3920" i="12"/>
  <c r="J3920" i="12"/>
  <c r="J3920" i="12" a="1"/>
  <c r="I3920" i="12"/>
  <c r="K3919" i="12"/>
  <c r="J3919" i="12"/>
  <c r="J3919" i="12" a="1"/>
  <c r="I3919" i="12"/>
  <c r="K3918" i="12"/>
  <c r="J3918" i="12"/>
  <c r="J3918" i="12" a="1"/>
  <c r="I3918" i="12"/>
  <c r="K3917" i="12"/>
  <c r="J3917" i="12"/>
  <c r="J3917" i="12" a="1"/>
  <c r="I3917" i="12"/>
  <c r="K3916" i="12"/>
  <c r="J3916" i="12"/>
  <c r="J3916" i="12" a="1"/>
  <c r="I3916" i="12"/>
  <c r="K3915" i="12"/>
  <c r="J3915" i="12"/>
  <c r="J3915" i="12" a="1"/>
  <c r="I3915" i="12"/>
  <c r="K3914" i="12"/>
  <c r="J3914" i="12"/>
  <c r="J3914" i="12" a="1"/>
  <c r="I3914" i="12"/>
  <c r="K3913" i="12"/>
  <c r="J3913" i="12"/>
  <c r="J3913" i="12" a="1"/>
  <c r="I3913" i="12"/>
  <c r="K3912" i="12"/>
  <c r="J3912" i="12"/>
  <c r="J3912" i="12" a="1"/>
  <c r="I3912" i="12"/>
  <c r="K3911" i="12"/>
  <c r="J3911" i="12"/>
  <c r="J3911" i="12" a="1"/>
  <c r="I3911" i="12"/>
  <c r="K3910" i="12"/>
  <c r="J3910" i="12"/>
  <c r="J3910" i="12" a="1"/>
  <c r="I3910" i="12"/>
  <c r="K3909" i="12"/>
  <c r="J3909" i="12"/>
  <c r="J3909" i="12" a="1"/>
  <c r="I3909" i="12"/>
  <c r="K3908" i="12"/>
  <c r="J3908" i="12"/>
  <c r="J3908" i="12" a="1"/>
  <c r="I3908" i="12"/>
  <c r="K3907" i="12"/>
  <c r="J3907" i="12"/>
  <c r="J3907" i="12" a="1"/>
  <c r="I3907" i="12"/>
  <c r="K3906" i="12"/>
  <c r="J3906" i="12"/>
  <c r="J3906" i="12" a="1"/>
  <c r="I3906" i="12"/>
  <c r="K3905" i="12"/>
  <c r="J3905" i="12"/>
  <c r="J3905" i="12" a="1"/>
  <c r="I3905" i="12"/>
  <c r="K3904" i="12"/>
  <c r="J3904" i="12"/>
  <c r="J3904" i="12" a="1"/>
  <c r="I3904" i="12"/>
  <c r="K3903" i="12"/>
  <c r="J3903" i="12"/>
  <c r="J3903" i="12" a="1"/>
  <c r="I3903" i="12"/>
  <c r="K3902" i="12"/>
  <c r="J3902" i="12"/>
  <c r="J3902" i="12" a="1"/>
  <c r="I3902" i="12"/>
  <c r="K3901" i="12"/>
  <c r="J3901" i="12"/>
  <c r="J3901" i="12" a="1"/>
  <c r="I3901" i="12"/>
  <c r="K3900" i="12"/>
  <c r="J3900" i="12"/>
  <c r="J3900" i="12" a="1"/>
  <c r="I3900" i="12"/>
  <c r="K3899" i="12"/>
  <c r="J3899" i="12"/>
  <c r="J3899" i="12" a="1"/>
  <c r="I3899" i="12"/>
  <c r="K3898" i="12"/>
  <c r="J3898" i="12"/>
  <c r="J3898" i="12" a="1"/>
  <c r="I3898" i="12"/>
  <c r="K3897" i="12"/>
  <c r="J3897" i="12"/>
  <c r="J3897" i="12" a="1"/>
  <c r="I3897" i="12"/>
  <c r="K3896" i="12"/>
  <c r="J3896" i="12"/>
  <c r="J3896" i="12" a="1"/>
  <c r="I3896" i="12"/>
  <c r="K3895" i="12"/>
  <c r="J3895" i="12"/>
  <c r="J3895" i="12" a="1"/>
  <c r="I3895" i="12"/>
  <c r="K3894" i="12"/>
  <c r="J3894" i="12"/>
  <c r="J3894" i="12" a="1"/>
  <c r="I3894" i="12"/>
  <c r="K3893" i="12"/>
  <c r="J3893" i="12"/>
  <c r="J3893" i="12" a="1"/>
  <c r="I3893" i="12"/>
  <c r="K3892" i="12"/>
  <c r="J3892" i="12"/>
  <c r="J3892" i="12" a="1"/>
  <c r="I3892" i="12"/>
  <c r="K3891" i="12"/>
  <c r="J3891" i="12"/>
  <c r="J3891" i="12" a="1"/>
  <c r="I3891" i="12"/>
  <c r="K3890" i="12"/>
  <c r="J3890" i="12"/>
  <c r="J3890" i="12" a="1"/>
  <c r="I3890" i="12"/>
  <c r="K3889" i="12"/>
  <c r="J3889" i="12"/>
  <c r="J3889" i="12" a="1"/>
  <c r="I3889" i="12"/>
  <c r="K3888" i="12"/>
  <c r="J3888" i="12"/>
  <c r="J3888" i="12" a="1"/>
  <c r="I3888" i="12"/>
  <c r="K3887" i="12"/>
  <c r="J3887" i="12"/>
  <c r="J3887" i="12" a="1"/>
  <c r="I3887" i="12"/>
  <c r="K3886" i="12"/>
  <c r="J3886" i="12"/>
  <c r="J3886" i="12" a="1"/>
  <c r="I3886" i="12"/>
  <c r="K3885" i="12"/>
  <c r="J3885" i="12"/>
  <c r="J3885" i="12" a="1"/>
  <c r="I3885" i="12"/>
  <c r="K3884" i="12"/>
  <c r="J3884" i="12"/>
  <c r="J3884" i="12" a="1"/>
  <c r="I3884" i="12"/>
  <c r="K3883" i="12"/>
  <c r="J3883" i="12"/>
  <c r="J3883" i="12" a="1"/>
  <c r="I3883" i="12"/>
  <c r="K3882" i="12"/>
  <c r="J3882" i="12"/>
  <c r="J3882" i="12" a="1"/>
  <c r="I3882" i="12"/>
  <c r="K3881" i="12"/>
  <c r="J3881" i="12"/>
  <c r="J3881" i="12" a="1"/>
  <c r="I3881" i="12"/>
  <c r="K3880" i="12"/>
  <c r="J3880" i="12"/>
  <c r="J3880" i="12" a="1"/>
  <c r="I3880" i="12"/>
  <c r="K3879" i="12"/>
  <c r="J3879" i="12"/>
  <c r="J3879" i="12" a="1"/>
  <c r="I3879" i="12"/>
  <c r="K3878" i="12"/>
  <c r="J3878" i="12"/>
  <c r="J3878" i="12" a="1"/>
  <c r="I3878" i="12"/>
  <c r="K3877" i="12"/>
  <c r="J3877" i="12"/>
  <c r="J3877" i="12" a="1"/>
  <c r="I3877" i="12"/>
  <c r="K3876" i="12"/>
  <c r="J3876" i="12"/>
  <c r="J3876" i="12" a="1"/>
  <c r="I3876" i="12"/>
  <c r="K3875" i="12"/>
  <c r="J3875" i="12"/>
  <c r="J3875" i="12" a="1"/>
  <c r="I3875" i="12"/>
  <c r="K3874" i="12"/>
  <c r="J3874" i="12"/>
  <c r="J3874" i="12" a="1"/>
  <c r="I3874" i="12"/>
  <c r="K3873" i="12"/>
  <c r="J3873" i="12"/>
  <c r="J3873" i="12" a="1"/>
  <c r="I3873" i="12"/>
  <c r="K3872" i="12"/>
  <c r="J3872" i="12"/>
  <c r="J3872" i="12" a="1"/>
  <c r="I3872" i="12"/>
  <c r="K3871" i="12"/>
  <c r="J3871" i="12"/>
  <c r="J3871" i="12" a="1"/>
  <c r="I3871" i="12"/>
  <c r="K3870" i="12"/>
  <c r="J3870" i="12"/>
  <c r="J3870" i="12" a="1"/>
  <c r="I3870" i="12"/>
  <c r="K3869" i="12"/>
  <c r="J3869" i="12"/>
  <c r="J3869" i="12" a="1"/>
  <c r="I3869" i="12"/>
  <c r="K3868" i="12"/>
  <c r="J3868" i="12"/>
  <c r="J3868" i="12" a="1"/>
  <c r="I3868" i="12"/>
  <c r="K3867" i="12"/>
  <c r="J3867" i="12"/>
  <c r="J3867" i="12" a="1"/>
  <c r="I3867" i="12"/>
  <c r="K3866" i="12"/>
  <c r="J3866" i="12"/>
  <c r="J3866" i="12" a="1"/>
  <c r="I3866" i="12"/>
  <c r="K3865" i="12"/>
  <c r="J3865" i="12"/>
  <c r="J3865" i="12" a="1"/>
  <c r="I3865" i="12"/>
  <c r="K3864" i="12"/>
  <c r="J3864" i="12"/>
  <c r="J3864" i="12" a="1"/>
  <c r="I3864" i="12"/>
  <c r="K3863" i="12"/>
  <c r="J3863" i="12"/>
  <c r="J3863" i="12" a="1"/>
  <c r="I3863" i="12"/>
  <c r="K3862" i="12"/>
  <c r="J3862" i="12"/>
  <c r="J3862" i="12" a="1"/>
  <c r="I3862" i="12"/>
  <c r="K3861" i="12"/>
  <c r="J3861" i="12"/>
  <c r="J3861" i="12" a="1"/>
  <c r="I3861" i="12"/>
  <c r="K3860" i="12"/>
  <c r="J3860" i="12"/>
  <c r="J3860" i="12" a="1"/>
  <c r="I3860" i="12"/>
  <c r="K3859" i="12"/>
  <c r="J3859" i="12"/>
  <c r="J3859" i="12" a="1"/>
  <c r="I3859" i="12"/>
  <c r="K3858" i="12"/>
  <c r="J3858" i="12"/>
  <c r="J3858" i="12" a="1"/>
  <c r="I3858" i="12"/>
  <c r="K3857" i="12"/>
  <c r="J3857" i="12"/>
  <c r="J3857" i="12" a="1"/>
  <c r="I3857" i="12"/>
  <c r="K3856" i="12"/>
  <c r="J3856" i="12"/>
  <c r="J3856" i="12" a="1"/>
  <c r="I3856" i="12"/>
  <c r="K3855" i="12"/>
  <c r="J3855" i="12"/>
  <c r="J3855" i="12" a="1"/>
  <c r="I3855" i="12"/>
  <c r="K3854" i="12"/>
  <c r="J3854" i="12"/>
  <c r="J3854" i="12" a="1"/>
  <c r="I3854" i="12"/>
  <c r="K3853" i="12"/>
  <c r="J3853" i="12"/>
  <c r="J3853" i="12" a="1"/>
  <c r="I3853" i="12"/>
  <c r="K3852" i="12"/>
  <c r="J3852" i="12"/>
  <c r="J3852" i="12" a="1"/>
  <c r="I3852" i="12"/>
  <c r="K3851" i="12"/>
  <c r="J3851" i="12"/>
  <c r="J3851" i="12" a="1"/>
  <c r="I3851" i="12"/>
  <c r="K3850" i="12"/>
  <c r="J3850" i="12"/>
  <c r="J3850" i="12" a="1"/>
  <c r="I3850" i="12"/>
  <c r="K3849" i="12"/>
  <c r="J3849" i="12"/>
  <c r="J3849" i="12" a="1"/>
  <c r="I3849" i="12"/>
  <c r="K3848" i="12"/>
  <c r="J3848" i="12"/>
  <c r="J3848" i="12" a="1"/>
  <c r="I3848" i="12"/>
  <c r="K3847" i="12"/>
  <c r="J3847" i="12"/>
  <c r="J3847" i="12" a="1"/>
  <c r="I3847" i="12"/>
  <c r="K3846" i="12"/>
  <c r="J3846" i="12"/>
  <c r="J3846" i="12" a="1"/>
  <c r="I3846" i="12"/>
  <c r="K3845" i="12"/>
  <c r="J3845" i="12"/>
  <c r="J3845" i="12" a="1"/>
  <c r="I3845" i="12"/>
  <c r="K3844" i="12"/>
  <c r="J3844" i="12"/>
  <c r="J3844" i="12" a="1"/>
  <c r="I3844" i="12"/>
  <c r="K3843" i="12"/>
  <c r="J3843" i="12"/>
  <c r="J3843" i="12" a="1"/>
  <c r="I3843" i="12"/>
  <c r="K3842" i="12"/>
  <c r="J3842" i="12"/>
  <c r="J3842" i="12" a="1"/>
  <c r="I3842" i="12"/>
  <c r="K3841" i="12"/>
  <c r="J3841" i="12"/>
  <c r="J3841" i="12" a="1"/>
  <c r="I3841" i="12"/>
  <c r="K3840" i="12"/>
  <c r="J3840" i="12"/>
  <c r="J3840" i="12" a="1"/>
  <c r="I3840" i="12"/>
  <c r="K3839" i="12"/>
  <c r="J3839" i="12"/>
  <c r="J3839" i="12" a="1"/>
  <c r="I3839" i="12"/>
  <c r="K3838" i="12"/>
  <c r="J3838" i="12"/>
  <c r="J3838" i="12" a="1"/>
  <c r="I3838" i="12"/>
  <c r="K3837" i="12"/>
  <c r="J3837" i="12"/>
  <c r="J3837" i="12" a="1"/>
  <c r="I3837" i="12"/>
  <c r="K3836" i="12"/>
  <c r="J3836" i="12"/>
  <c r="J3836" i="12" a="1"/>
  <c r="I3836" i="12"/>
  <c r="K3835" i="12"/>
  <c r="J3835" i="12"/>
  <c r="J3835" i="12" a="1"/>
  <c r="I3835" i="12"/>
  <c r="K3834" i="12"/>
  <c r="J3834" i="12"/>
  <c r="J3834" i="12" a="1"/>
  <c r="I3834" i="12"/>
  <c r="K3833" i="12"/>
  <c r="J3833" i="12"/>
  <c r="J3833" i="12" a="1"/>
  <c r="I3833" i="12"/>
  <c r="K3832" i="12"/>
  <c r="J3832" i="12"/>
  <c r="J3832" i="12" a="1"/>
  <c r="I3832" i="12"/>
  <c r="K3831" i="12"/>
  <c r="J3831" i="12"/>
  <c r="J3831" i="12" a="1"/>
  <c r="I3831" i="12"/>
  <c r="K3830" i="12"/>
  <c r="J3830" i="12"/>
  <c r="J3830" i="12" a="1"/>
  <c r="I3830" i="12"/>
  <c r="K3829" i="12"/>
  <c r="J3829" i="12"/>
  <c r="J3829" i="12" a="1"/>
  <c r="I3829" i="12"/>
  <c r="K3828" i="12"/>
  <c r="J3828" i="12"/>
  <c r="J3828" i="12" a="1"/>
  <c r="I3828" i="12"/>
  <c r="K3827" i="12"/>
  <c r="J3827" i="12"/>
  <c r="J3827" i="12" a="1"/>
  <c r="I3827" i="12"/>
  <c r="K3826" i="12"/>
  <c r="J3826" i="12"/>
  <c r="J3826" i="12" a="1"/>
  <c r="I3826" i="12"/>
  <c r="K3825" i="12"/>
  <c r="J3825" i="12"/>
  <c r="J3825" i="12" a="1"/>
  <c r="I3825" i="12"/>
  <c r="K3824" i="12"/>
  <c r="J3824" i="12"/>
  <c r="J3824" i="12" a="1"/>
  <c r="I3824" i="12"/>
  <c r="K3823" i="12"/>
  <c r="J3823" i="12"/>
  <c r="J3823" i="12" a="1"/>
  <c r="I3823" i="12"/>
  <c r="K3822" i="12"/>
  <c r="J3822" i="12"/>
  <c r="J3822" i="12" a="1"/>
  <c r="I3822" i="12"/>
  <c r="K3821" i="12"/>
  <c r="J3821" i="12"/>
  <c r="J3821" i="12" a="1"/>
  <c r="I3821" i="12"/>
  <c r="K3820" i="12"/>
  <c r="J3820" i="12"/>
  <c r="J3820" i="12" a="1"/>
  <c r="I3820" i="12"/>
  <c r="K3819" i="12"/>
  <c r="J3819" i="12"/>
  <c r="J3819" i="12" a="1"/>
  <c r="I3819" i="12"/>
  <c r="K3818" i="12"/>
  <c r="J3818" i="12"/>
  <c r="J3818" i="12" a="1"/>
  <c r="I3818" i="12"/>
  <c r="K3817" i="12"/>
  <c r="J3817" i="12"/>
  <c r="J3817" i="12" a="1"/>
  <c r="I3817" i="12"/>
  <c r="K3816" i="12"/>
  <c r="J3816" i="12"/>
  <c r="J3816" i="12" a="1"/>
  <c r="I3816" i="12"/>
  <c r="K3815" i="12"/>
  <c r="J3815" i="12"/>
  <c r="J3815" i="12" a="1"/>
  <c r="I3815" i="12"/>
  <c r="K3814" i="12"/>
  <c r="J3814" i="12"/>
  <c r="J3814" i="12" a="1"/>
  <c r="I3814" i="12"/>
  <c r="K3813" i="12"/>
  <c r="J3813" i="12"/>
  <c r="J3813" i="12" a="1"/>
  <c r="I3813" i="12"/>
  <c r="K3812" i="12"/>
  <c r="J3812" i="12"/>
  <c r="J3812" i="12" a="1"/>
  <c r="I3812" i="12"/>
  <c r="K3811" i="12"/>
  <c r="J3811" i="12"/>
  <c r="J3811" i="12" a="1"/>
  <c r="I3811" i="12"/>
  <c r="K3810" i="12"/>
  <c r="J3810" i="12"/>
  <c r="J3810" i="12" a="1"/>
  <c r="I3810" i="12"/>
  <c r="K3809" i="12"/>
  <c r="J3809" i="12"/>
  <c r="J3809" i="12" a="1"/>
  <c r="I3809" i="12"/>
  <c r="K3808" i="12"/>
  <c r="J3808" i="12"/>
  <c r="J3808" i="12" a="1"/>
  <c r="I3808" i="12"/>
  <c r="K3807" i="12"/>
  <c r="J3807" i="12"/>
  <c r="J3807" i="12" a="1"/>
  <c r="I3807" i="12"/>
  <c r="K3806" i="12"/>
  <c r="J3806" i="12"/>
  <c r="J3806" i="12" a="1"/>
  <c r="I3806" i="12"/>
  <c r="K3805" i="12"/>
  <c r="J3805" i="12"/>
  <c r="J3805" i="12" a="1"/>
  <c r="I3805" i="12"/>
  <c r="K3804" i="12"/>
  <c r="J3804" i="12"/>
  <c r="J3804" i="12" a="1"/>
  <c r="I3804" i="12"/>
  <c r="K3803" i="12"/>
  <c r="J3803" i="12"/>
  <c r="J3803" i="12" a="1"/>
  <c r="I3803" i="12"/>
  <c r="K3802" i="12"/>
  <c r="J3802" i="12"/>
  <c r="J3802" i="12" a="1"/>
  <c r="I3802" i="12"/>
  <c r="K3801" i="12"/>
  <c r="J3801" i="12"/>
  <c r="J3801" i="12" a="1"/>
  <c r="I3801" i="12"/>
  <c r="K3800" i="12"/>
  <c r="J3800" i="12"/>
  <c r="J3800" i="12" a="1"/>
  <c r="I3800" i="12"/>
  <c r="K3799" i="12"/>
  <c r="J3799" i="12"/>
  <c r="J3799" i="12" a="1"/>
  <c r="I3799" i="12"/>
  <c r="K3798" i="12"/>
  <c r="J3798" i="12"/>
  <c r="J3798" i="12" a="1"/>
  <c r="I3798" i="12"/>
  <c r="K3797" i="12"/>
  <c r="J3797" i="12"/>
  <c r="J3797" i="12" a="1"/>
  <c r="I3797" i="12"/>
  <c r="K3796" i="12"/>
  <c r="J3796" i="12"/>
  <c r="J3796" i="12" a="1"/>
  <c r="I3796" i="12"/>
  <c r="K3795" i="12"/>
  <c r="J3795" i="12"/>
  <c r="J3795" i="12" a="1"/>
  <c r="I3795" i="12"/>
  <c r="K3794" i="12"/>
  <c r="J3794" i="12"/>
  <c r="J3794" i="12" a="1"/>
  <c r="I3794" i="12"/>
  <c r="K3793" i="12"/>
  <c r="J3793" i="12"/>
  <c r="J3793" i="12" a="1"/>
  <c r="I3793" i="12"/>
  <c r="K3792" i="12"/>
  <c r="J3792" i="12"/>
  <c r="J3792" i="12" a="1"/>
  <c r="I3792" i="12"/>
  <c r="K3791" i="12"/>
  <c r="J3791" i="12"/>
  <c r="J3791" i="12" a="1"/>
  <c r="I3791" i="12"/>
  <c r="K3790" i="12"/>
  <c r="J3790" i="12"/>
  <c r="J3790" i="12" a="1"/>
  <c r="I3790" i="12"/>
  <c r="K3789" i="12"/>
  <c r="J3789" i="12"/>
  <c r="J3789" i="12" a="1"/>
  <c r="I3789" i="12"/>
  <c r="K3788" i="12"/>
  <c r="J3788" i="12"/>
  <c r="J3788" i="12" a="1"/>
  <c r="I3788" i="12"/>
  <c r="K3787" i="12"/>
  <c r="J3787" i="12"/>
  <c r="J3787" i="12" a="1"/>
  <c r="I3787" i="12"/>
  <c r="K3786" i="12"/>
  <c r="J3786" i="12"/>
  <c r="J3786" i="12" a="1"/>
  <c r="I3786" i="12"/>
  <c r="K3785" i="12"/>
  <c r="J3785" i="12"/>
  <c r="J3785" i="12" a="1"/>
  <c r="I3785" i="12"/>
  <c r="K3784" i="12"/>
  <c r="J3784" i="12"/>
  <c r="J3784" i="12" a="1"/>
  <c r="I3784" i="12"/>
  <c r="K3783" i="12"/>
  <c r="J3783" i="12"/>
  <c r="J3783" i="12" a="1"/>
  <c r="I3783" i="12"/>
  <c r="K3782" i="12"/>
  <c r="J3782" i="12"/>
  <c r="J3782" i="12" a="1"/>
  <c r="I3782" i="12"/>
  <c r="K3781" i="12"/>
  <c r="J3781" i="12"/>
  <c r="J3781" i="12" a="1"/>
  <c r="I3781" i="12"/>
  <c r="K3780" i="12"/>
  <c r="J3780" i="12"/>
  <c r="J3780" i="12" a="1"/>
  <c r="I3780" i="12"/>
  <c r="K3779" i="12"/>
  <c r="J3779" i="12"/>
  <c r="J3779" i="12" a="1"/>
  <c r="I3779" i="12"/>
  <c r="K3778" i="12"/>
  <c r="J3778" i="12"/>
  <c r="J3778" i="12" a="1"/>
  <c r="I3778" i="12"/>
  <c r="K3777" i="12"/>
  <c r="J3777" i="12"/>
  <c r="J3777" i="12" a="1"/>
  <c r="I3777" i="12"/>
  <c r="K3776" i="12"/>
  <c r="J3776" i="12"/>
  <c r="J3776" i="12" a="1"/>
  <c r="I3776" i="12"/>
  <c r="K3775" i="12"/>
  <c r="J3775" i="12"/>
  <c r="J3775" i="12" a="1"/>
  <c r="I3775" i="12"/>
  <c r="K3774" i="12"/>
  <c r="J3774" i="12"/>
  <c r="J3774" i="12" a="1"/>
  <c r="I3774" i="12"/>
  <c r="K3773" i="12"/>
  <c r="J3773" i="12"/>
  <c r="J3773" i="12" a="1"/>
  <c r="I3773" i="12"/>
  <c r="K3772" i="12"/>
  <c r="J3772" i="12"/>
  <c r="J3772" i="12" a="1"/>
  <c r="I3772" i="12"/>
  <c r="K3771" i="12"/>
  <c r="J3771" i="12"/>
  <c r="J3771" i="12" a="1"/>
  <c r="I3771" i="12"/>
  <c r="K3770" i="12"/>
  <c r="J3770" i="12"/>
  <c r="J3770" i="12" a="1"/>
  <c r="I3770" i="12"/>
  <c r="K3769" i="12"/>
  <c r="J3769" i="12"/>
  <c r="J3769" i="12" a="1"/>
  <c r="I3769" i="12"/>
  <c r="K3768" i="12"/>
  <c r="J3768" i="12"/>
  <c r="J3768" i="12" a="1"/>
  <c r="I3768" i="12"/>
  <c r="K3767" i="12"/>
  <c r="J3767" i="12"/>
  <c r="J3767" i="12" a="1"/>
  <c r="I3767" i="12"/>
  <c r="K3766" i="12"/>
  <c r="J3766" i="12"/>
  <c r="J3766" i="12" a="1"/>
  <c r="I3766" i="12"/>
  <c r="K3765" i="12"/>
  <c r="J3765" i="12"/>
  <c r="J3765" i="12" a="1"/>
  <c r="I3765" i="12"/>
  <c r="K3764" i="12"/>
  <c r="J3764" i="12"/>
  <c r="J3764" i="12" a="1"/>
  <c r="I3764" i="12"/>
  <c r="K3763" i="12"/>
  <c r="J3763" i="12"/>
  <c r="J3763" i="12" a="1"/>
  <c r="I3763" i="12"/>
  <c r="K3762" i="12"/>
  <c r="J3762" i="12"/>
  <c r="J3762" i="12" a="1"/>
  <c r="I3762" i="12"/>
  <c r="K3761" i="12"/>
  <c r="J3761" i="12"/>
  <c r="J3761" i="12" a="1"/>
  <c r="I3761" i="12"/>
  <c r="K3760" i="12"/>
  <c r="J3760" i="12"/>
  <c r="J3760" i="12" a="1"/>
  <c r="I3760" i="12"/>
  <c r="K3759" i="12"/>
  <c r="J3759" i="12"/>
  <c r="J3759" i="12" a="1"/>
  <c r="I3759" i="12"/>
  <c r="K3758" i="12"/>
  <c r="J3758" i="12"/>
  <c r="J3758" i="12" a="1"/>
  <c r="I3758" i="12"/>
  <c r="K3757" i="12"/>
  <c r="J3757" i="12"/>
  <c r="J3757" i="12" a="1"/>
  <c r="I3757" i="12"/>
  <c r="K3756" i="12"/>
  <c r="J3756" i="12"/>
  <c r="J3756" i="12" a="1"/>
  <c r="I3756" i="12"/>
  <c r="K3755" i="12"/>
  <c r="J3755" i="12"/>
  <c r="J3755" i="12" a="1"/>
  <c r="I3755" i="12"/>
  <c r="K3754" i="12"/>
  <c r="J3754" i="12"/>
  <c r="J3754" i="12" a="1"/>
  <c r="I3754" i="12"/>
  <c r="K3753" i="12"/>
  <c r="J3753" i="12"/>
  <c r="J3753" i="12" a="1"/>
  <c r="I3753" i="12"/>
  <c r="K3752" i="12"/>
  <c r="J3752" i="12"/>
  <c r="J3752" i="12" a="1"/>
  <c r="I3752" i="12"/>
  <c r="K3751" i="12"/>
  <c r="J3751" i="12"/>
  <c r="J3751" i="12" a="1"/>
  <c r="I3751" i="12"/>
  <c r="K3750" i="12"/>
  <c r="J3750" i="12"/>
  <c r="J3750" i="12" a="1"/>
  <c r="I3750" i="12"/>
  <c r="K3749" i="12"/>
  <c r="J3749" i="12"/>
  <c r="J3749" i="12" a="1"/>
  <c r="I3749" i="12"/>
  <c r="K3748" i="12"/>
  <c r="J3748" i="12"/>
  <c r="J3748" i="12" a="1"/>
  <c r="I3748" i="12"/>
  <c r="K3747" i="12"/>
  <c r="J3747" i="12"/>
  <c r="J3747" i="12" a="1"/>
  <c r="I3747" i="12"/>
  <c r="K3746" i="12"/>
  <c r="J3746" i="12"/>
  <c r="J3746" i="12" a="1"/>
  <c r="I3746" i="12"/>
  <c r="K3745" i="12"/>
  <c r="J3745" i="12"/>
  <c r="J3745" i="12" a="1"/>
  <c r="I3745" i="12"/>
  <c r="K3744" i="12"/>
  <c r="J3744" i="12"/>
  <c r="J3744" i="12" a="1"/>
  <c r="I3744" i="12"/>
  <c r="K3743" i="12"/>
  <c r="J3743" i="12"/>
  <c r="J3743" i="12" a="1"/>
  <c r="I3743" i="12"/>
  <c r="K3742" i="12"/>
  <c r="J3742" i="12"/>
  <c r="J3742" i="12" a="1"/>
  <c r="I3742" i="12"/>
  <c r="K3741" i="12"/>
  <c r="J3741" i="12"/>
  <c r="J3741" i="12" a="1"/>
  <c r="I3741" i="12"/>
  <c r="K3740" i="12"/>
  <c r="J3740" i="12"/>
  <c r="J3740" i="12" a="1"/>
  <c r="I3740" i="12"/>
  <c r="K3739" i="12"/>
  <c r="J3739" i="12"/>
  <c r="J3739" i="12" a="1"/>
  <c r="I3739" i="12"/>
  <c r="K3738" i="12"/>
  <c r="J3738" i="12"/>
  <c r="J3738" i="12" a="1"/>
  <c r="I3738" i="12"/>
  <c r="K3737" i="12"/>
  <c r="J3737" i="12"/>
  <c r="J3737" i="12" a="1"/>
  <c r="I3737" i="12"/>
  <c r="K3736" i="12"/>
  <c r="J3736" i="12"/>
  <c r="J3736" i="12" a="1"/>
  <c r="I3736" i="12"/>
  <c r="K3735" i="12"/>
  <c r="J3735" i="12"/>
  <c r="J3735" i="12" a="1"/>
  <c r="I3735" i="12"/>
  <c r="K3734" i="12"/>
  <c r="J3734" i="12"/>
  <c r="J3734" i="12" a="1"/>
  <c r="I3734" i="12"/>
  <c r="K3733" i="12"/>
  <c r="J3733" i="12"/>
  <c r="J3733" i="12" a="1"/>
  <c r="I3733" i="12"/>
  <c r="K3732" i="12"/>
  <c r="J3732" i="12"/>
  <c r="J3732" i="12" a="1"/>
  <c r="I3732" i="12"/>
  <c r="K3731" i="12"/>
  <c r="J3731" i="12"/>
  <c r="J3731" i="12" a="1"/>
  <c r="I3731" i="12"/>
  <c r="K3730" i="12"/>
  <c r="J3730" i="12"/>
  <c r="J3730" i="12" a="1"/>
  <c r="I3730" i="12"/>
  <c r="K3729" i="12"/>
  <c r="J3729" i="12"/>
  <c r="J3729" i="12" a="1"/>
  <c r="I3729" i="12"/>
  <c r="K3728" i="12"/>
  <c r="J3728" i="12"/>
  <c r="J3728" i="12" a="1"/>
  <c r="I3728" i="12"/>
  <c r="K3727" i="12"/>
  <c r="J3727" i="12"/>
  <c r="J3727" i="12" a="1"/>
  <c r="I3727" i="12"/>
  <c r="K3726" i="12"/>
  <c r="J3726" i="12"/>
  <c r="J3726" i="12" a="1"/>
  <c r="I3726" i="12"/>
  <c r="K3725" i="12"/>
  <c r="J3725" i="12"/>
  <c r="J3725" i="12" a="1"/>
  <c r="I3725" i="12"/>
  <c r="K3724" i="12"/>
  <c r="J3724" i="12"/>
  <c r="J3724" i="12" a="1"/>
  <c r="I3724" i="12"/>
  <c r="K3723" i="12"/>
  <c r="J3723" i="12"/>
  <c r="J3723" i="12" a="1"/>
  <c r="I3723" i="12"/>
  <c r="K3722" i="12"/>
  <c r="J3722" i="12"/>
  <c r="J3722" i="12" a="1"/>
  <c r="I3722" i="12"/>
  <c r="K3721" i="12"/>
  <c r="J3721" i="12"/>
  <c r="J3721" i="12" a="1"/>
  <c r="I3721" i="12"/>
  <c r="K3720" i="12"/>
  <c r="J3720" i="12"/>
  <c r="J3720" i="12" a="1"/>
  <c r="I3720" i="12"/>
  <c r="K3719" i="12"/>
  <c r="J3719" i="12"/>
  <c r="J3719" i="12" a="1"/>
  <c r="I3719" i="12"/>
  <c r="K3718" i="12"/>
  <c r="J3718" i="12"/>
  <c r="J3718" i="12" a="1"/>
  <c r="I3718" i="12"/>
  <c r="K3717" i="12"/>
  <c r="J3717" i="12"/>
  <c r="J3717" i="12" a="1"/>
  <c r="I3717" i="12"/>
  <c r="K3716" i="12"/>
  <c r="J3716" i="12"/>
  <c r="J3716" i="12" a="1"/>
  <c r="I3716" i="12"/>
  <c r="K3715" i="12"/>
  <c r="J3715" i="12"/>
  <c r="J3715" i="12" a="1"/>
  <c r="I3715" i="12"/>
  <c r="K3714" i="12"/>
  <c r="J3714" i="12"/>
  <c r="J3714" i="12" a="1"/>
  <c r="I3714" i="12"/>
  <c r="K3713" i="12"/>
  <c r="J3713" i="12"/>
  <c r="J3713" i="12" a="1"/>
  <c r="I3713" i="12"/>
  <c r="K3712" i="12"/>
  <c r="J3712" i="12"/>
  <c r="J3712" i="12" a="1"/>
  <c r="I3712" i="12"/>
  <c r="K3711" i="12"/>
  <c r="J3711" i="12"/>
  <c r="J3711" i="12" a="1"/>
  <c r="I3711" i="12"/>
  <c r="K3710" i="12"/>
  <c r="J3710" i="12"/>
  <c r="J3710" i="12" a="1"/>
  <c r="I3710" i="12"/>
  <c r="K3709" i="12"/>
  <c r="J3709" i="12"/>
  <c r="J3709" i="12" a="1"/>
  <c r="I3709" i="12"/>
  <c r="K3708" i="12"/>
  <c r="J3708" i="12"/>
  <c r="J3708" i="12" a="1"/>
  <c r="I3708" i="12"/>
  <c r="K3707" i="12"/>
  <c r="J3707" i="12"/>
  <c r="J3707" i="12" a="1"/>
  <c r="I3707" i="12"/>
  <c r="K3706" i="12"/>
  <c r="J3706" i="12"/>
  <c r="J3706" i="12" a="1"/>
  <c r="I3706" i="12"/>
  <c r="K3705" i="12"/>
  <c r="J3705" i="12"/>
  <c r="J3705" i="12" a="1"/>
  <c r="I3705" i="12"/>
  <c r="K3704" i="12"/>
  <c r="J3704" i="12"/>
  <c r="J3704" i="12" a="1"/>
  <c r="I3704" i="12"/>
  <c r="K3703" i="12"/>
  <c r="J3703" i="12"/>
  <c r="J3703" i="12" a="1"/>
  <c r="I3703" i="12"/>
  <c r="K3702" i="12"/>
  <c r="J3702" i="12"/>
  <c r="J3702" i="12" a="1"/>
  <c r="I3702" i="12"/>
  <c r="K3701" i="12"/>
  <c r="J3701" i="12"/>
  <c r="J3701" i="12" a="1"/>
  <c r="I3701" i="12"/>
  <c r="K3700" i="12"/>
  <c r="J3700" i="12"/>
  <c r="J3700" i="12" a="1"/>
  <c r="I3700" i="12"/>
  <c r="K3699" i="12"/>
  <c r="J3699" i="12"/>
  <c r="J3699" i="12" a="1"/>
  <c r="I3699" i="12"/>
  <c r="K3698" i="12"/>
  <c r="J3698" i="12"/>
  <c r="J3698" i="12" a="1"/>
  <c r="I3698" i="12"/>
  <c r="K3697" i="12"/>
  <c r="J3697" i="12"/>
  <c r="J3697" i="12" a="1"/>
  <c r="I3697" i="12"/>
  <c r="K3696" i="12"/>
  <c r="J3696" i="12"/>
  <c r="J3696" i="12" a="1"/>
  <c r="I3696" i="12"/>
  <c r="K3695" i="12"/>
  <c r="J3695" i="12"/>
  <c r="J3695" i="12" a="1"/>
  <c r="I3695" i="12"/>
  <c r="K3694" i="12"/>
  <c r="J3694" i="12"/>
  <c r="J3694" i="12" a="1"/>
  <c r="I3694" i="12"/>
  <c r="K3693" i="12"/>
  <c r="J3693" i="12"/>
  <c r="J3693" i="12" a="1"/>
  <c r="I3693" i="12"/>
  <c r="K3692" i="12"/>
  <c r="J3692" i="12"/>
  <c r="J3692" i="12" a="1"/>
  <c r="I3692" i="12"/>
  <c r="K3691" i="12"/>
  <c r="J3691" i="12"/>
  <c r="J3691" i="12" a="1"/>
  <c r="I3691" i="12"/>
  <c r="K3690" i="12"/>
  <c r="J3690" i="12"/>
  <c r="J3690" i="12" a="1"/>
  <c r="I3690" i="12"/>
  <c r="K3689" i="12"/>
  <c r="J3689" i="12"/>
  <c r="J3689" i="12" a="1"/>
  <c r="I3689" i="12"/>
  <c r="K3688" i="12"/>
  <c r="J3688" i="12"/>
  <c r="J3688" i="12" a="1"/>
  <c r="I3688" i="12"/>
  <c r="K3687" i="12"/>
  <c r="J3687" i="12"/>
  <c r="J3687" i="12" a="1"/>
  <c r="I3687" i="12"/>
  <c r="K3686" i="12"/>
  <c r="J3686" i="12"/>
  <c r="J3686" i="12" a="1"/>
  <c r="I3686" i="12"/>
  <c r="K3685" i="12"/>
  <c r="J3685" i="12"/>
  <c r="J3685" i="12" a="1"/>
  <c r="I3685" i="12"/>
  <c r="K3684" i="12"/>
  <c r="J3684" i="12"/>
  <c r="J3684" i="12" a="1"/>
  <c r="I3684" i="12"/>
  <c r="K3683" i="12"/>
  <c r="J3683" i="12"/>
  <c r="J3683" i="12" a="1"/>
  <c r="I3683" i="12"/>
  <c r="K3682" i="12"/>
  <c r="J3682" i="12"/>
  <c r="J3682" i="12" a="1"/>
  <c r="I3682" i="12"/>
  <c r="K3681" i="12"/>
  <c r="J3681" i="12"/>
  <c r="J3681" i="12" a="1"/>
  <c r="I3681" i="12"/>
  <c r="K3680" i="12"/>
  <c r="J3680" i="12"/>
  <c r="J3680" i="12" a="1"/>
  <c r="I3680" i="12"/>
  <c r="K3679" i="12"/>
  <c r="J3679" i="12"/>
  <c r="J3679" i="12" a="1"/>
  <c r="I3679" i="12"/>
  <c r="K3678" i="12"/>
  <c r="J3678" i="12"/>
  <c r="J3678" i="12" a="1"/>
  <c r="I3678" i="12"/>
  <c r="K3677" i="12"/>
  <c r="J3677" i="12"/>
  <c r="J3677" i="12" a="1"/>
  <c r="I3677" i="12"/>
  <c r="K3676" i="12"/>
  <c r="J3676" i="12"/>
  <c r="J3676" i="12" a="1"/>
  <c r="I3676" i="12"/>
  <c r="K3675" i="12"/>
  <c r="J3675" i="12"/>
  <c r="J3675" i="12" a="1"/>
  <c r="I3675" i="12"/>
  <c r="K3674" i="12"/>
  <c r="J3674" i="12"/>
  <c r="J3674" i="12" a="1"/>
  <c r="I3674" i="12"/>
  <c r="K3673" i="12"/>
  <c r="J3673" i="12"/>
  <c r="J3673" i="12" a="1"/>
  <c r="I3673" i="12"/>
  <c r="K3672" i="12"/>
  <c r="J3672" i="12"/>
  <c r="J3672" i="12" a="1"/>
  <c r="I3672" i="12"/>
  <c r="K3671" i="12"/>
  <c r="J3671" i="12"/>
  <c r="J3671" i="12" a="1"/>
  <c r="I3671" i="12"/>
  <c r="K3670" i="12"/>
  <c r="J3670" i="12"/>
  <c r="J3670" i="12" a="1"/>
  <c r="I3670" i="12"/>
  <c r="K3669" i="12"/>
  <c r="J3669" i="12"/>
  <c r="J3669" i="12" a="1"/>
  <c r="I3669" i="12"/>
  <c r="K3668" i="12"/>
  <c r="J3668" i="12"/>
  <c r="J3668" i="12" a="1"/>
  <c r="I3668" i="12"/>
  <c r="K3667" i="12"/>
  <c r="J3667" i="12"/>
  <c r="J3667" i="12" a="1"/>
  <c r="I3667" i="12"/>
  <c r="K3666" i="12"/>
  <c r="J3666" i="12"/>
  <c r="J3666" i="12" a="1"/>
  <c r="I3666" i="12"/>
  <c r="K3665" i="12"/>
  <c r="J3665" i="12"/>
  <c r="J3665" i="12" a="1"/>
  <c r="I3665" i="12"/>
  <c r="K3664" i="12"/>
  <c r="J3664" i="12"/>
  <c r="J3664" i="12" a="1"/>
  <c r="I3664" i="12"/>
  <c r="K3663" i="12"/>
  <c r="J3663" i="12"/>
  <c r="J3663" i="12" a="1"/>
  <c r="I3663" i="12"/>
  <c r="K3662" i="12"/>
  <c r="J3662" i="12"/>
  <c r="J3662" i="12" a="1"/>
  <c r="I3662" i="12"/>
  <c r="K3661" i="12"/>
  <c r="J3661" i="12"/>
  <c r="J3661" i="12" a="1"/>
  <c r="I3661" i="12"/>
  <c r="K3660" i="12"/>
  <c r="J3660" i="12"/>
  <c r="J3660" i="12" a="1"/>
  <c r="I3660" i="12"/>
  <c r="K3659" i="12"/>
  <c r="J3659" i="12"/>
  <c r="J3659" i="12" a="1"/>
  <c r="I3659" i="12"/>
  <c r="K3658" i="12"/>
  <c r="J3658" i="12"/>
  <c r="J3658" i="12" a="1"/>
  <c r="I3658" i="12"/>
  <c r="K3657" i="12"/>
  <c r="J3657" i="12"/>
  <c r="J3657" i="12" a="1"/>
  <c r="I3657" i="12"/>
  <c r="K3656" i="12"/>
  <c r="J3656" i="12"/>
  <c r="J3656" i="12" a="1"/>
  <c r="I3656" i="12"/>
  <c r="K3655" i="12"/>
  <c r="J3655" i="12"/>
  <c r="J3655" i="12" a="1"/>
  <c r="I3655" i="12"/>
  <c r="K3654" i="12"/>
  <c r="J3654" i="12"/>
  <c r="J3654" i="12" a="1"/>
  <c r="I3654" i="12"/>
  <c r="K3653" i="12"/>
  <c r="J3653" i="12"/>
  <c r="J3653" i="12" a="1"/>
  <c r="I3653" i="12"/>
  <c r="K3652" i="12"/>
  <c r="J3652" i="12"/>
  <c r="J3652" i="12" a="1"/>
  <c r="I3652" i="12"/>
  <c r="K3651" i="12"/>
  <c r="J3651" i="12"/>
  <c r="J3651" i="12" a="1"/>
  <c r="I3651" i="12"/>
  <c r="K3650" i="12"/>
  <c r="J3650" i="12"/>
  <c r="J3650" i="12" a="1"/>
  <c r="I3650" i="12"/>
  <c r="K3649" i="12"/>
  <c r="J3649" i="12"/>
  <c r="J3649" i="12" a="1"/>
  <c r="I3649" i="12"/>
  <c r="K3648" i="12"/>
  <c r="J3648" i="12"/>
  <c r="J3648" i="12" a="1"/>
  <c r="I3648" i="12"/>
  <c r="K3647" i="12"/>
  <c r="J3647" i="12"/>
  <c r="J3647" i="12" a="1"/>
  <c r="I3647" i="12"/>
  <c r="K3646" i="12"/>
  <c r="J3646" i="12"/>
  <c r="J3646" i="12" a="1"/>
  <c r="I3646" i="12"/>
  <c r="K3645" i="12"/>
  <c r="J3645" i="12"/>
  <c r="J3645" i="12" a="1"/>
  <c r="I3645" i="12"/>
  <c r="K3644" i="12"/>
  <c r="J3644" i="12"/>
  <c r="J3644" i="12" a="1"/>
  <c r="I3644" i="12"/>
  <c r="K3643" i="12"/>
  <c r="J3643" i="12"/>
  <c r="J3643" i="12" a="1"/>
  <c r="I3643" i="12"/>
  <c r="K3642" i="12"/>
  <c r="J3642" i="12"/>
  <c r="J3642" i="12" a="1"/>
  <c r="I3642" i="12"/>
  <c r="K3641" i="12"/>
  <c r="J3641" i="12"/>
  <c r="J3641" i="12" a="1"/>
  <c r="I3641" i="12"/>
  <c r="K3640" i="12"/>
  <c r="J3640" i="12"/>
  <c r="J3640" i="12" a="1"/>
  <c r="I3640" i="12"/>
  <c r="K3639" i="12"/>
  <c r="J3639" i="12"/>
  <c r="J3639" i="12" a="1"/>
  <c r="I3639" i="12"/>
  <c r="K3638" i="12"/>
  <c r="J3638" i="12"/>
  <c r="J3638" i="12" a="1"/>
  <c r="I3638" i="12"/>
  <c r="K3637" i="12"/>
  <c r="J3637" i="12"/>
  <c r="J3637" i="12" a="1"/>
  <c r="I3637" i="12"/>
  <c r="K3636" i="12"/>
  <c r="J3636" i="12"/>
  <c r="J3636" i="12" a="1"/>
  <c r="I3636" i="12"/>
  <c r="K3635" i="12"/>
  <c r="J3635" i="12"/>
  <c r="J3635" i="12" a="1"/>
  <c r="I3635" i="12"/>
  <c r="K3634" i="12"/>
  <c r="J3634" i="12"/>
  <c r="J3634" i="12" a="1"/>
  <c r="I3634" i="12"/>
  <c r="K3633" i="12"/>
  <c r="J3633" i="12"/>
  <c r="J3633" i="12" a="1"/>
  <c r="I3633" i="12"/>
  <c r="K3632" i="12"/>
  <c r="J3632" i="12"/>
  <c r="J3632" i="12" a="1"/>
  <c r="I3632" i="12"/>
  <c r="K3631" i="12"/>
  <c r="J3631" i="12"/>
  <c r="J3631" i="12" a="1"/>
  <c r="I3631" i="12"/>
  <c r="K3630" i="12"/>
  <c r="J3630" i="12"/>
  <c r="J3630" i="12" a="1"/>
  <c r="I3630" i="12"/>
  <c r="K3629" i="12"/>
  <c r="J3629" i="12"/>
  <c r="J3629" i="12" a="1"/>
  <c r="I3629" i="12"/>
  <c r="K3628" i="12"/>
  <c r="J3628" i="12"/>
  <c r="J3628" i="12" a="1"/>
  <c r="I3628" i="12"/>
  <c r="K3627" i="12"/>
  <c r="J3627" i="12"/>
  <c r="J3627" i="12" a="1"/>
  <c r="I3627" i="12"/>
  <c r="K3626" i="12"/>
  <c r="J3626" i="12"/>
  <c r="J3626" i="12" a="1"/>
  <c r="I3626" i="12"/>
  <c r="K3625" i="12"/>
  <c r="J3625" i="12"/>
  <c r="J3625" i="12" a="1"/>
  <c r="I3625" i="12"/>
  <c r="K3624" i="12"/>
  <c r="J3624" i="12"/>
  <c r="J3624" i="12" a="1"/>
  <c r="I3624" i="12"/>
  <c r="K3623" i="12"/>
  <c r="J3623" i="12"/>
  <c r="J3623" i="12" a="1"/>
  <c r="I3623" i="12"/>
  <c r="K3622" i="12"/>
  <c r="J3622" i="12"/>
  <c r="J3622" i="12" a="1"/>
  <c r="I3622" i="12"/>
  <c r="K3621" i="12"/>
  <c r="J3621" i="12"/>
  <c r="J3621" i="12" a="1"/>
  <c r="I3621" i="12"/>
  <c r="K3620" i="12"/>
  <c r="J3620" i="12"/>
  <c r="J3620" i="12" a="1"/>
  <c r="I3620" i="12"/>
  <c r="K3619" i="12"/>
  <c r="J3619" i="12"/>
  <c r="J3619" i="12" a="1"/>
  <c r="I3619" i="12"/>
  <c r="K3618" i="12"/>
  <c r="J3618" i="12"/>
  <c r="J3618" i="12" a="1"/>
  <c r="I3618" i="12"/>
  <c r="K3617" i="12"/>
  <c r="J3617" i="12"/>
  <c r="J3617" i="12" a="1"/>
  <c r="I3617" i="12"/>
  <c r="K3616" i="12"/>
  <c r="J3616" i="12"/>
  <c r="J3616" i="12" a="1"/>
  <c r="I3616" i="12"/>
  <c r="K3615" i="12"/>
  <c r="J3615" i="12"/>
  <c r="J3615" i="12" a="1"/>
  <c r="I3615" i="12"/>
  <c r="K3614" i="12"/>
  <c r="J3614" i="12"/>
  <c r="J3614" i="12" a="1"/>
  <c r="I3614" i="12"/>
  <c r="K3613" i="12"/>
  <c r="J3613" i="12"/>
  <c r="J3613" i="12" a="1"/>
  <c r="I3613" i="12"/>
  <c r="K3612" i="12"/>
  <c r="J3612" i="12"/>
  <c r="J3612" i="12" a="1"/>
  <c r="I3612" i="12"/>
  <c r="K3611" i="12"/>
  <c r="J3611" i="12"/>
  <c r="J3611" i="12" a="1"/>
  <c r="I3611" i="12"/>
  <c r="K3610" i="12"/>
  <c r="J3610" i="12"/>
  <c r="J3610" i="12" a="1"/>
  <c r="I3610" i="12"/>
  <c r="K3609" i="12"/>
  <c r="J3609" i="12"/>
  <c r="J3609" i="12" a="1"/>
  <c r="I3609" i="12"/>
  <c r="K3608" i="12"/>
  <c r="J3608" i="12"/>
  <c r="J3608" i="12" a="1"/>
  <c r="I3608" i="12"/>
  <c r="K3607" i="12"/>
  <c r="J3607" i="12"/>
  <c r="J3607" i="12" a="1"/>
  <c r="I3607" i="12"/>
  <c r="K3606" i="12"/>
  <c r="J3606" i="12"/>
  <c r="J3606" i="12" a="1"/>
  <c r="I3606" i="12"/>
  <c r="K3605" i="12"/>
  <c r="J3605" i="12"/>
  <c r="J3605" i="12" a="1"/>
  <c r="I3605" i="12"/>
  <c r="K3604" i="12"/>
  <c r="J3604" i="12"/>
  <c r="J3604" i="12" a="1"/>
  <c r="I3604" i="12"/>
  <c r="K3603" i="12"/>
  <c r="J3603" i="12"/>
  <c r="J3603" i="12" a="1"/>
  <c r="I3603" i="12"/>
  <c r="K3602" i="12"/>
  <c r="J3602" i="12"/>
  <c r="J3602" i="12" a="1"/>
  <c r="I3602" i="12"/>
  <c r="K3601" i="12"/>
  <c r="J3601" i="12"/>
  <c r="J3601" i="12" a="1"/>
  <c r="I3601" i="12"/>
  <c r="K3600" i="12"/>
  <c r="J3600" i="12"/>
  <c r="J3600" i="12" a="1"/>
  <c r="I3600" i="12"/>
  <c r="K3599" i="12"/>
  <c r="J3599" i="12"/>
  <c r="J3599" i="12" a="1"/>
  <c r="I3599" i="12"/>
  <c r="K3598" i="12"/>
  <c r="J3598" i="12"/>
  <c r="J3598" i="12" a="1"/>
  <c r="I3598" i="12"/>
  <c r="K3597" i="12"/>
  <c r="J3597" i="12"/>
  <c r="J3597" i="12" a="1"/>
  <c r="I3597" i="12"/>
  <c r="K3596" i="12"/>
  <c r="J3596" i="12"/>
  <c r="J3596" i="12" a="1"/>
  <c r="I3596" i="12"/>
  <c r="K3595" i="12"/>
  <c r="J3595" i="12"/>
  <c r="J3595" i="12" a="1"/>
  <c r="I3595" i="12"/>
  <c r="K3594" i="12"/>
  <c r="J3594" i="12"/>
  <c r="J3594" i="12" a="1"/>
  <c r="I3594" i="12"/>
  <c r="K3593" i="12"/>
  <c r="J3593" i="12"/>
  <c r="J3593" i="12" a="1"/>
  <c r="I3593" i="12"/>
  <c r="K3592" i="12"/>
  <c r="J3592" i="12"/>
  <c r="J3592" i="12" a="1"/>
  <c r="I3592" i="12"/>
  <c r="K3591" i="12"/>
  <c r="J3591" i="12"/>
  <c r="J3591" i="12" a="1"/>
  <c r="I3591" i="12"/>
  <c r="K3590" i="12"/>
  <c r="J3590" i="12"/>
  <c r="J3590" i="12" a="1"/>
  <c r="I3590" i="12"/>
  <c r="K3589" i="12"/>
  <c r="J3589" i="12"/>
  <c r="J3589" i="12" a="1"/>
  <c r="I3589" i="12"/>
  <c r="K3588" i="12"/>
  <c r="J3588" i="12"/>
  <c r="J3588" i="12" a="1"/>
  <c r="I3588" i="12"/>
  <c r="K3587" i="12"/>
  <c r="J3587" i="12"/>
  <c r="J3587" i="12" a="1"/>
  <c r="I3587" i="12"/>
  <c r="K3586" i="12"/>
  <c r="J3586" i="12"/>
  <c r="J3586" i="12" a="1"/>
  <c r="I3586" i="12"/>
  <c r="K3585" i="12"/>
  <c r="J3585" i="12"/>
  <c r="J3585" i="12" a="1"/>
  <c r="I3585" i="12"/>
  <c r="K3584" i="12"/>
  <c r="J3584" i="12"/>
  <c r="J3584" i="12" a="1"/>
  <c r="I3584" i="12"/>
  <c r="K3583" i="12"/>
  <c r="J3583" i="12"/>
  <c r="J3583" i="12" a="1"/>
  <c r="I3583" i="12"/>
  <c r="K3582" i="12"/>
  <c r="J3582" i="12"/>
  <c r="J3582" i="12" a="1"/>
  <c r="I3582" i="12"/>
  <c r="K3581" i="12"/>
  <c r="J3581" i="12"/>
  <c r="J3581" i="12" a="1"/>
  <c r="I3581" i="12"/>
  <c r="K3580" i="12"/>
  <c r="J3580" i="12"/>
  <c r="J3580" i="12" a="1"/>
  <c r="I3580" i="12"/>
  <c r="K3579" i="12"/>
  <c r="J3579" i="12"/>
  <c r="J3579" i="12" a="1"/>
  <c r="I3579" i="12"/>
  <c r="K3578" i="12"/>
  <c r="J3578" i="12"/>
  <c r="J3578" i="12" a="1"/>
  <c r="I3578" i="12"/>
  <c r="K3577" i="12"/>
  <c r="J3577" i="12"/>
  <c r="J3577" i="12" a="1"/>
  <c r="I3577" i="12"/>
  <c r="K3576" i="12"/>
  <c r="J3576" i="12"/>
  <c r="J3576" i="12" a="1"/>
  <c r="I3576" i="12"/>
  <c r="K3575" i="12"/>
  <c r="J3575" i="12"/>
  <c r="J3575" i="12" a="1"/>
  <c r="I3575" i="12"/>
  <c r="K3574" i="12"/>
  <c r="J3574" i="12"/>
  <c r="J3574" i="12" a="1"/>
  <c r="I3574" i="12"/>
  <c r="K3573" i="12"/>
  <c r="J3573" i="12"/>
  <c r="J3573" i="12" a="1"/>
  <c r="I3573" i="12"/>
  <c r="K3572" i="12"/>
  <c r="J3572" i="12"/>
  <c r="J3572" i="12" a="1"/>
  <c r="I3572" i="12"/>
  <c r="K3571" i="12"/>
  <c r="J3571" i="12"/>
  <c r="J3571" i="12" a="1"/>
  <c r="I3571" i="12"/>
  <c r="K3570" i="12"/>
  <c r="J3570" i="12"/>
  <c r="J3570" i="12" a="1"/>
  <c r="I3570" i="12"/>
  <c r="K3569" i="12"/>
  <c r="J3569" i="12"/>
  <c r="J3569" i="12" a="1"/>
  <c r="I3569" i="12"/>
  <c r="K3568" i="12"/>
  <c r="J3568" i="12"/>
  <c r="J3568" i="12" a="1"/>
  <c r="I3568" i="12"/>
  <c r="K3567" i="12"/>
  <c r="J3567" i="12"/>
  <c r="J3567" i="12" a="1"/>
  <c r="I3567" i="12"/>
  <c r="K3566" i="12"/>
  <c r="J3566" i="12"/>
  <c r="J3566" i="12" a="1"/>
  <c r="I3566" i="12"/>
  <c r="K3565" i="12"/>
  <c r="J3565" i="12"/>
  <c r="J3565" i="12" a="1"/>
  <c r="I3565" i="12"/>
  <c r="K3564" i="12"/>
  <c r="J3564" i="12"/>
  <c r="J3564" i="12" a="1"/>
  <c r="I3564" i="12"/>
  <c r="K3563" i="12"/>
  <c r="J3563" i="12"/>
  <c r="J3563" i="12" a="1"/>
  <c r="I3563" i="12"/>
  <c r="K3562" i="12"/>
  <c r="J3562" i="12"/>
  <c r="J3562" i="12" a="1"/>
  <c r="I3562" i="12"/>
  <c r="K3561" i="12"/>
  <c r="J3561" i="12"/>
  <c r="J3561" i="12" a="1"/>
  <c r="I3561" i="12"/>
  <c r="K3560" i="12"/>
  <c r="J3560" i="12"/>
  <c r="J3560" i="12" a="1"/>
  <c r="I3560" i="12"/>
  <c r="K3559" i="12"/>
  <c r="J3559" i="12"/>
  <c r="J3559" i="12" a="1"/>
  <c r="I3559" i="12"/>
  <c r="K3558" i="12"/>
  <c r="J3558" i="12"/>
  <c r="J3558" i="12" a="1"/>
  <c r="I3558" i="12"/>
  <c r="K3557" i="12"/>
  <c r="J3557" i="12"/>
  <c r="J3557" i="12" a="1"/>
  <c r="I3557" i="12"/>
  <c r="K3556" i="12"/>
  <c r="J3556" i="12"/>
  <c r="J3556" i="12" a="1"/>
  <c r="I3556" i="12"/>
  <c r="K3555" i="12"/>
  <c r="J3555" i="12"/>
  <c r="J3555" i="12" a="1"/>
  <c r="I3555" i="12"/>
  <c r="K3554" i="12"/>
  <c r="J3554" i="12"/>
  <c r="J3554" i="12" a="1"/>
  <c r="I3554" i="12"/>
  <c r="K3553" i="12"/>
  <c r="J3553" i="12"/>
  <c r="J3553" i="12" a="1"/>
  <c r="I3553" i="12"/>
  <c r="K3552" i="12"/>
  <c r="J3552" i="12"/>
  <c r="J3552" i="12" a="1"/>
  <c r="I3552" i="12"/>
  <c r="K3551" i="12"/>
  <c r="J3551" i="12"/>
  <c r="J3551" i="12" a="1"/>
  <c r="I3551" i="12"/>
  <c r="K3550" i="12"/>
  <c r="J3550" i="12"/>
  <c r="J3550" i="12" a="1"/>
  <c r="I3550" i="12"/>
  <c r="K3549" i="12"/>
  <c r="J3549" i="12"/>
  <c r="J3549" i="12" a="1"/>
  <c r="I3549" i="12"/>
  <c r="K3548" i="12"/>
  <c r="J3548" i="12"/>
  <c r="J3548" i="12" a="1"/>
  <c r="I3548" i="12"/>
  <c r="K3547" i="12"/>
  <c r="J3547" i="12"/>
  <c r="J3547" i="12" a="1"/>
  <c r="I3547" i="12"/>
  <c r="K3546" i="12"/>
  <c r="J3546" i="12"/>
  <c r="J3546" i="12" a="1"/>
  <c r="I3546" i="12"/>
  <c r="K3545" i="12"/>
  <c r="J3545" i="12"/>
  <c r="J3545" i="12" a="1"/>
  <c r="I3545" i="12"/>
  <c r="K3544" i="12"/>
  <c r="J3544" i="12"/>
  <c r="J3544" i="12" a="1"/>
  <c r="I3544" i="12"/>
  <c r="K3543" i="12"/>
  <c r="J3543" i="12"/>
  <c r="J3543" i="12" a="1"/>
  <c r="I3543" i="12"/>
  <c r="K3542" i="12"/>
  <c r="J3542" i="12"/>
  <c r="J3542" i="12" a="1"/>
  <c r="I3542" i="12"/>
  <c r="K3541" i="12"/>
  <c r="J3541" i="12"/>
  <c r="J3541" i="12" a="1"/>
  <c r="I3541" i="12"/>
  <c r="K3540" i="12"/>
  <c r="J3540" i="12"/>
  <c r="J3540" i="12" a="1"/>
  <c r="I3540" i="12"/>
  <c r="K3539" i="12"/>
  <c r="J3539" i="12"/>
  <c r="J3539" i="12" a="1"/>
  <c r="I3539" i="12"/>
  <c r="K3538" i="12"/>
  <c r="J3538" i="12"/>
  <c r="J3538" i="12" a="1"/>
  <c r="I3538" i="12"/>
  <c r="K3537" i="12"/>
  <c r="J3537" i="12"/>
  <c r="J3537" i="12" a="1"/>
  <c r="I3537" i="12"/>
  <c r="K3536" i="12"/>
  <c r="J3536" i="12"/>
  <c r="J3536" i="12" a="1"/>
  <c r="I3536" i="12"/>
  <c r="K3535" i="12"/>
  <c r="J3535" i="12"/>
  <c r="J3535" i="12" a="1"/>
  <c r="I3535" i="12"/>
  <c r="K3534" i="12"/>
  <c r="J3534" i="12"/>
  <c r="J3534" i="12" a="1"/>
  <c r="I3534" i="12"/>
  <c r="K3533" i="12"/>
  <c r="J3533" i="12"/>
  <c r="J3533" i="12" a="1"/>
  <c r="I3533" i="12"/>
  <c r="K3532" i="12"/>
  <c r="J3532" i="12"/>
  <c r="J3532" i="12" a="1"/>
  <c r="I3532" i="12"/>
  <c r="K3531" i="12"/>
  <c r="J3531" i="12"/>
  <c r="J3531" i="12" a="1"/>
  <c r="I3531" i="12"/>
  <c r="K3530" i="12"/>
  <c r="J3530" i="12"/>
  <c r="J3530" i="12" a="1"/>
  <c r="I3530" i="12"/>
  <c r="K3529" i="12"/>
  <c r="J3529" i="12"/>
  <c r="J3529" i="12" a="1"/>
  <c r="I3529" i="12"/>
  <c r="K3528" i="12"/>
  <c r="J3528" i="12"/>
  <c r="J3528" i="12" a="1"/>
  <c r="I3528" i="12"/>
  <c r="K3527" i="12"/>
  <c r="J3527" i="12"/>
  <c r="J3527" i="12" a="1"/>
  <c r="I3527" i="12"/>
  <c r="K3526" i="12"/>
  <c r="J3526" i="12"/>
  <c r="J3526" i="12" a="1"/>
  <c r="I3526" i="12"/>
  <c r="K3525" i="12"/>
  <c r="J3525" i="12"/>
  <c r="J3525" i="12" a="1"/>
  <c r="I3525" i="12"/>
  <c r="K3524" i="12"/>
  <c r="J3524" i="12"/>
  <c r="J3524" i="12" a="1"/>
  <c r="I3524" i="12"/>
  <c r="K3523" i="12"/>
  <c r="J3523" i="12"/>
  <c r="J3523" i="12" a="1"/>
  <c r="I3523" i="12"/>
  <c r="K3522" i="12"/>
  <c r="J3522" i="12"/>
  <c r="J3522" i="12" a="1"/>
  <c r="I3522" i="12"/>
  <c r="K3521" i="12"/>
  <c r="J3521" i="12"/>
  <c r="J3521" i="12" a="1"/>
  <c r="I3521" i="12"/>
  <c r="K3520" i="12"/>
  <c r="J3520" i="12"/>
  <c r="J3520" i="12" a="1"/>
  <c r="I3520" i="12"/>
  <c r="K3519" i="12"/>
  <c r="J3519" i="12"/>
  <c r="J3519" i="12" a="1"/>
  <c r="I3519" i="12"/>
  <c r="K3518" i="12"/>
  <c r="J3518" i="12"/>
  <c r="J3518" i="12" a="1"/>
  <c r="I3518" i="12"/>
  <c r="K3517" i="12"/>
  <c r="J3517" i="12"/>
  <c r="J3517" i="12" a="1"/>
  <c r="I3517" i="12"/>
  <c r="K3516" i="12"/>
  <c r="J3516" i="12"/>
  <c r="J3516" i="12" a="1"/>
  <c r="I3516" i="12"/>
  <c r="K3515" i="12"/>
  <c r="J3515" i="12"/>
  <c r="J3515" i="12" a="1"/>
  <c r="I3515" i="12"/>
  <c r="K3514" i="12"/>
  <c r="J3514" i="12"/>
  <c r="J3514" i="12" a="1"/>
  <c r="I3514" i="12"/>
  <c r="K3513" i="12"/>
  <c r="J3513" i="12"/>
  <c r="J3513" i="12" a="1"/>
  <c r="I3513" i="12"/>
  <c r="K3512" i="12"/>
  <c r="J3512" i="12"/>
  <c r="J3512" i="12" a="1"/>
  <c r="I3512" i="12"/>
  <c r="K3511" i="12"/>
  <c r="J3511" i="12"/>
  <c r="J3511" i="12" a="1"/>
  <c r="I3511" i="12"/>
  <c r="K3510" i="12"/>
  <c r="J3510" i="12"/>
  <c r="J3510" i="12" a="1"/>
  <c r="I3510" i="12"/>
  <c r="K3509" i="12"/>
  <c r="J3509" i="12"/>
  <c r="J3509" i="12" a="1"/>
  <c r="I3509" i="12"/>
  <c r="K3508" i="12"/>
  <c r="J3508" i="12"/>
  <c r="J3508" i="12" a="1"/>
  <c r="I3508" i="12"/>
  <c r="K3507" i="12"/>
  <c r="J3507" i="12"/>
  <c r="J3507" i="12" a="1"/>
  <c r="I3507" i="12"/>
  <c r="K3506" i="12"/>
  <c r="J3506" i="12"/>
  <c r="J3506" i="12" a="1"/>
  <c r="I3506" i="12"/>
  <c r="K3505" i="12"/>
  <c r="J3505" i="12"/>
  <c r="J3505" i="12" a="1"/>
  <c r="I3505" i="12"/>
  <c r="K3504" i="12"/>
  <c r="J3504" i="12"/>
  <c r="J3504" i="12" a="1"/>
  <c r="I3504" i="12"/>
  <c r="K3503" i="12"/>
  <c r="J3503" i="12"/>
  <c r="J3503" i="12" a="1"/>
  <c r="I3503" i="12"/>
  <c r="K3502" i="12"/>
  <c r="J3502" i="12"/>
  <c r="J3502" i="12" a="1"/>
  <c r="I3502" i="12"/>
  <c r="K3501" i="12"/>
  <c r="J3501" i="12"/>
  <c r="J3501" i="12" a="1"/>
  <c r="I3501" i="12"/>
  <c r="K3500" i="12"/>
  <c r="J3500" i="12"/>
  <c r="J3500" i="12" a="1"/>
  <c r="I3500" i="12"/>
  <c r="K3499" i="12"/>
  <c r="J3499" i="12"/>
  <c r="J3499" i="12" a="1"/>
  <c r="I3499" i="12"/>
  <c r="K3498" i="12"/>
  <c r="J3498" i="12"/>
  <c r="J3498" i="12" a="1"/>
  <c r="I3498" i="12"/>
  <c r="K3497" i="12"/>
  <c r="J3497" i="12"/>
  <c r="J3497" i="12" a="1"/>
  <c r="I3497" i="12"/>
  <c r="K3496" i="12"/>
  <c r="J3496" i="12"/>
  <c r="J3496" i="12" a="1"/>
  <c r="I3496" i="12"/>
  <c r="K3495" i="12"/>
  <c r="J3495" i="12"/>
  <c r="J3495" i="12" a="1"/>
  <c r="I3495" i="12"/>
  <c r="K3494" i="12"/>
  <c r="J3494" i="12"/>
  <c r="J3494" i="12" a="1"/>
  <c r="I3494" i="12"/>
  <c r="K3493" i="12"/>
  <c r="J3493" i="12"/>
  <c r="J3493" i="12" a="1"/>
  <c r="I3493" i="12"/>
  <c r="K3492" i="12"/>
  <c r="J3492" i="12"/>
  <c r="J3492" i="12" a="1"/>
  <c r="I3492" i="12"/>
  <c r="K3491" i="12"/>
  <c r="J3491" i="12"/>
  <c r="J3491" i="12" a="1"/>
  <c r="I3491" i="12"/>
  <c r="K3490" i="12"/>
  <c r="J3490" i="12"/>
  <c r="J3490" i="12" a="1"/>
  <c r="I3490" i="12"/>
  <c r="K3489" i="12"/>
  <c r="J3489" i="12"/>
  <c r="J3489" i="12" a="1"/>
  <c r="I3489" i="12"/>
  <c r="K3488" i="12"/>
  <c r="J3488" i="12"/>
  <c r="J3488" i="12" a="1"/>
  <c r="I3488" i="12"/>
  <c r="K3487" i="12"/>
  <c r="J3487" i="12"/>
  <c r="J3487" i="12" a="1"/>
  <c r="I3487" i="12"/>
  <c r="K3486" i="12"/>
  <c r="J3486" i="12"/>
  <c r="J3486" i="12" a="1"/>
  <c r="I3486" i="12"/>
  <c r="K3485" i="12"/>
  <c r="J3485" i="12"/>
  <c r="J3485" i="12" a="1"/>
  <c r="I3485" i="12"/>
  <c r="K3484" i="12"/>
  <c r="J3484" i="12"/>
  <c r="J3484" i="12" a="1"/>
  <c r="I3484" i="12"/>
  <c r="K3483" i="12"/>
  <c r="J3483" i="12"/>
  <c r="J3483" i="12" a="1"/>
  <c r="I3483" i="12"/>
  <c r="K3482" i="12"/>
  <c r="J3482" i="12"/>
  <c r="J3482" i="12" a="1"/>
  <c r="I3482" i="12"/>
  <c r="K3481" i="12"/>
  <c r="J3481" i="12"/>
  <c r="J3481" i="12" a="1"/>
  <c r="I3481" i="12"/>
  <c r="K3480" i="12"/>
  <c r="J3480" i="12"/>
  <c r="J3480" i="12" a="1"/>
  <c r="I3480" i="12"/>
  <c r="K3479" i="12"/>
  <c r="J3479" i="12"/>
  <c r="J3479" i="12" a="1"/>
  <c r="I3479" i="12"/>
  <c r="K3478" i="12"/>
  <c r="J3478" i="12"/>
  <c r="J3478" i="12" a="1"/>
  <c r="I3478" i="12"/>
  <c r="K3477" i="12"/>
  <c r="J3477" i="12"/>
  <c r="J3477" i="12" a="1"/>
  <c r="I3477" i="12"/>
  <c r="K3476" i="12"/>
  <c r="J3476" i="12"/>
  <c r="J3476" i="12" a="1"/>
  <c r="I3476" i="12"/>
  <c r="K3475" i="12"/>
  <c r="J3475" i="12"/>
  <c r="J3475" i="12" a="1"/>
  <c r="I3475" i="12"/>
  <c r="K3474" i="12"/>
  <c r="J3474" i="12"/>
  <c r="J3474" i="12" a="1"/>
  <c r="I3474" i="12"/>
  <c r="K3473" i="12"/>
  <c r="J3473" i="12"/>
  <c r="J3473" i="12" a="1"/>
  <c r="I3473" i="12"/>
  <c r="K3472" i="12"/>
  <c r="J3472" i="12"/>
  <c r="J3472" i="12" a="1"/>
  <c r="I3472" i="12"/>
  <c r="K3471" i="12"/>
  <c r="J3471" i="12"/>
  <c r="J3471" i="12" a="1"/>
  <c r="I3471" i="12"/>
  <c r="K3470" i="12"/>
  <c r="J3470" i="12"/>
  <c r="J3470" i="12" a="1"/>
  <c r="I3470" i="12"/>
  <c r="K3469" i="12"/>
  <c r="J3469" i="12"/>
  <c r="J3469" i="12" a="1"/>
  <c r="I3469" i="12"/>
  <c r="K3468" i="12"/>
  <c r="J3468" i="12"/>
  <c r="J3468" i="12" a="1"/>
  <c r="I3468" i="12"/>
  <c r="K3467" i="12"/>
  <c r="J3467" i="12"/>
  <c r="J3467" i="12" a="1"/>
  <c r="I3467" i="12"/>
  <c r="K3466" i="12"/>
  <c r="J3466" i="12"/>
  <c r="J3466" i="12" a="1"/>
  <c r="I3466" i="12"/>
  <c r="K3465" i="12"/>
  <c r="J3465" i="12"/>
  <c r="J3465" i="12" a="1"/>
  <c r="I3465" i="12"/>
  <c r="K3464" i="12"/>
  <c r="J3464" i="12"/>
  <c r="J3464" i="12" a="1"/>
  <c r="I3464" i="12"/>
  <c r="K3463" i="12"/>
  <c r="J3463" i="12"/>
  <c r="J3463" i="12" a="1"/>
  <c r="I3463" i="12"/>
  <c r="K3462" i="12"/>
  <c r="J3462" i="12"/>
  <c r="J3462" i="12" a="1"/>
  <c r="I3462" i="12"/>
  <c r="K3461" i="12"/>
  <c r="J3461" i="12"/>
  <c r="J3461" i="12" a="1"/>
  <c r="I3461" i="12"/>
  <c r="K3460" i="12"/>
  <c r="J3460" i="12"/>
  <c r="J3460" i="12" a="1"/>
  <c r="I3460" i="12"/>
  <c r="K3459" i="12"/>
  <c r="J3459" i="12"/>
  <c r="J3459" i="12" a="1"/>
  <c r="I3459" i="12"/>
  <c r="K3458" i="12"/>
  <c r="J3458" i="12"/>
  <c r="J3458" i="12" a="1"/>
  <c r="I3458" i="12"/>
  <c r="K3457" i="12"/>
  <c r="J3457" i="12"/>
  <c r="J3457" i="12" a="1"/>
  <c r="I3457" i="12"/>
  <c r="K3456" i="12"/>
  <c r="J3456" i="12"/>
  <c r="J3456" i="12" a="1"/>
  <c r="I3456" i="12"/>
  <c r="K3455" i="12"/>
  <c r="J3455" i="12"/>
  <c r="J3455" i="12" a="1"/>
  <c r="I3455" i="12"/>
  <c r="K3454" i="12"/>
  <c r="J3454" i="12"/>
  <c r="J3454" i="12" a="1"/>
  <c r="I3454" i="12"/>
  <c r="K3453" i="12"/>
  <c r="J3453" i="12"/>
  <c r="J3453" i="12" a="1"/>
  <c r="I3453" i="12"/>
  <c r="K3452" i="12"/>
  <c r="J3452" i="12"/>
  <c r="J3452" i="12" a="1"/>
  <c r="I3452" i="12"/>
  <c r="K3451" i="12"/>
  <c r="J3451" i="12"/>
  <c r="J3451" i="12" a="1"/>
  <c r="I3451" i="12"/>
  <c r="K3450" i="12"/>
  <c r="J3450" i="12"/>
  <c r="J3450" i="12" a="1"/>
  <c r="I3450" i="12"/>
  <c r="K3449" i="12"/>
  <c r="J3449" i="12"/>
  <c r="J3449" i="12" a="1"/>
  <c r="I3449" i="12"/>
  <c r="K3448" i="12"/>
  <c r="J3448" i="12"/>
  <c r="J3448" i="12" a="1"/>
  <c r="I3448" i="12"/>
  <c r="K3447" i="12"/>
  <c r="J3447" i="12"/>
  <c r="J3447" i="12" a="1"/>
  <c r="I3447" i="12"/>
  <c r="K3446" i="12"/>
  <c r="J3446" i="12"/>
  <c r="J3446" i="12" a="1"/>
  <c r="I3446" i="12"/>
  <c r="K3445" i="12"/>
  <c r="J3445" i="12"/>
  <c r="J3445" i="12" a="1"/>
  <c r="I3445" i="12"/>
  <c r="K3444" i="12"/>
  <c r="J3444" i="12"/>
  <c r="J3444" i="12" a="1"/>
  <c r="I3444" i="12"/>
  <c r="K3443" i="12"/>
  <c r="J3443" i="12"/>
  <c r="J3443" i="12" a="1"/>
  <c r="I3443" i="12"/>
  <c r="K3442" i="12"/>
  <c r="J3442" i="12"/>
  <c r="J3442" i="12" a="1"/>
  <c r="I3442" i="12"/>
  <c r="K3441" i="12"/>
  <c r="J3441" i="12"/>
  <c r="J3441" i="12" a="1"/>
  <c r="I3441" i="12"/>
  <c r="K3440" i="12"/>
  <c r="J3440" i="12"/>
  <c r="J3440" i="12" a="1"/>
  <c r="I3440" i="12"/>
  <c r="K3439" i="12"/>
  <c r="J3439" i="12"/>
  <c r="J3439" i="12" a="1"/>
  <c r="I3439" i="12"/>
  <c r="K3438" i="12"/>
  <c r="J3438" i="12"/>
  <c r="J3438" i="12" a="1"/>
  <c r="I3438" i="12"/>
  <c r="K3437" i="12"/>
  <c r="J3437" i="12"/>
  <c r="J3437" i="12" a="1"/>
  <c r="I3437" i="12"/>
  <c r="K3436" i="12"/>
  <c r="J3436" i="12"/>
  <c r="J3436" i="12" a="1"/>
  <c r="I3436" i="12"/>
  <c r="K3435" i="12"/>
  <c r="J3435" i="12"/>
  <c r="J3435" i="12" a="1"/>
  <c r="I3435" i="12"/>
  <c r="K3434" i="12"/>
  <c r="J3434" i="12"/>
  <c r="J3434" i="12" a="1"/>
  <c r="I3434" i="12"/>
  <c r="K3433" i="12"/>
  <c r="J3433" i="12"/>
  <c r="J3433" i="12" a="1"/>
  <c r="I3433" i="12"/>
  <c r="K3432" i="12"/>
  <c r="J3432" i="12"/>
  <c r="J3432" i="12" a="1"/>
  <c r="I3432" i="12"/>
  <c r="K3431" i="12"/>
  <c r="J3431" i="12"/>
  <c r="J3431" i="12" a="1"/>
  <c r="I3431" i="12"/>
  <c r="K3430" i="12"/>
  <c r="J3430" i="12"/>
  <c r="J3430" i="12" a="1"/>
  <c r="I3430" i="12"/>
  <c r="K3429" i="12"/>
  <c r="J3429" i="12"/>
  <c r="J3429" i="12" a="1"/>
  <c r="I3429" i="12"/>
  <c r="K3428" i="12"/>
  <c r="J3428" i="12"/>
  <c r="J3428" i="12" a="1"/>
  <c r="I3428" i="12"/>
  <c r="K3427" i="12"/>
  <c r="J3427" i="12"/>
  <c r="J3427" i="12" a="1"/>
  <c r="I3427" i="12"/>
  <c r="K3426" i="12"/>
  <c r="J3426" i="12"/>
  <c r="J3426" i="12" a="1"/>
  <c r="I3426" i="12"/>
  <c r="K3425" i="12"/>
  <c r="J3425" i="12"/>
  <c r="J3425" i="12" a="1"/>
  <c r="I3425" i="12"/>
  <c r="K3424" i="12"/>
  <c r="J3424" i="12"/>
  <c r="J3424" i="12" a="1"/>
  <c r="I3424" i="12"/>
  <c r="K3423" i="12"/>
  <c r="J3423" i="12"/>
  <c r="J3423" i="12" a="1"/>
  <c r="I3423" i="12"/>
  <c r="K3422" i="12"/>
  <c r="J3422" i="12"/>
  <c r="J3422" i="12" a="1"/>
  <c r="I3422" i="12"/>
  <c r="K3421" i="12"/>
  <c r="J3421" i="12"/>
  <c r="J3421" i="12" a="1"/>
  <c r="I3421" i="12"/>
  <c r="K3420" i="12"/>
  <c r="J3420" i="12"/>
  <c r="J3420" i="12" a="1"/>
  <c r="I3420" i="12"/>
  <c r="K3419" i="12"/>
  <c r="J3419" i="12"/>
  <c r="J3419" i="12" a="1"/>
  <c r="I3419" i="12"/>
  <c r="K3418" i="12"/>
  <c r="J3418" i="12"/>
  <c r="J3418" i="12" a="1"/>
  <c r="I3418" i="12"/>
  <c r="K3417" i="12"/>
  <c r="J3417" i="12"/>
  <c r="J3417" i="12" a="1"/>
  <c r="I3417" i="12"/>
  <c r="K3416" i="12"/>
  <c r="J3416" i="12"/>
  <c r="J3416" i="12" a="1"/>
  <c r="I3416" i="12"/>
  <c r="K3415" i="12"/>
  <c r="J3415" i="12"/>
  <c r="J3415" i="12" a="1"/>
  <c r="I3415" i="12"/>
  <c r="K3414" i="12"/>
  <c r="J3414" i="12"/>
  <c r="J3414" i="12" a="1"/>
  <c r="I3414" i="12"/>
  <c r="K3413" i="12"/>
  <c r="J3413" i="12"/>
  <c r="J3413" i="12" a="1"/>
  <c r="I3413" i="12"/>
  <c r="K3412" i="12"/>
  <c r="J3412" i="12"/>
  <c r="J3412" i="12" a="1"/>
  <c r="I3412" i="12"/>
  <c r="K3411" i="12"/>
  <c r="J3411" i="12"/>
  <c r="J3411" i="12" a="1"/>
  <c r="I3411" i="12"/>
  <c r="K3410" i="12"/>
  <c r="J3410" i="12"/>
  <c r="J3410" i="12" a="1"/>
  <c r="I3410" i="12"/>
  <c r="K3409" i="12"/>
  <c r="J3409" i="12"/>
  <c r="J3409" i="12" a="1"/>
  <c r="I3409" i="12"/>
  <c r="K3408" i="12"/>
  <c r="J3408" i="12"/>
  <c r="J3408" i="12" a="1"/>
  <c r="I3408" i="12"/>
  <c r="K3407" i="12"/>
  <c r="J3407" i="12"/>
  <c r="J3407" i="12" a="1"/>
  <c r="I3407" i="12"/>
  <c r="K3406" i="12"/>
  <c r="J3406" i="12"/>
  <c r="J3406" i="12" a="1"/>
  <c r="I3406" i="12"/>
  <c r="K3405" i="12"/>
  <c r="J3405" i="12"/>
  <c r="J3405" i="12" a="1"/>
  <c r="I3405" i="12"/>
  <c r="K3404" i="12"/>
  <c r="J3404" i="12"/>
  <c r="J3404" i="12" a="1"/>
  <c r="I3404" i="12"/>
  <c r="K3403" i="12"/>
  <c r="J3403" i="12"/>
  <c r="J3403" i="12" a="1"/>
  <c r="I3403" i="12"/>
  <c r="K3402" i="12"/>
  <c r="J3402" i="12"/>
  <c r="J3402" i="12" a="1"/>
  <c r="I3402" i="12"/>
  <c r="K3401" i="12"/>
  <c r="J3401" i="12"/>
  <c r="J3401" i="12" a="1"/>
  <c r="I3401" i="12"/>
  <c r="K3400" i="12"/>
  <c r="J3400" i="12"/>
  <c r="J3400" i="12" a="1"/>
  <c r="I3400" i="12"/>
  <c r="K3399" i="12"/>
  <c r="J3399" i="12"/>
  <c r="J3399" i="12" a="1"/>
  <c r="I3399" i="12"/>
  <c r="K3398" i="12"/>
  <c r="J3398" i="12"/>
  <c r="J3398" i="12" a="1"/>
  <c r="I3398" i="12"/>
  <c r="K3397" i="12"/>
  <c r="J3397" i="12"/>
  <c r="J3397" i="12" a="1"/>
  <c r="I3397" i="12"/>
  <c r="K3396" i="12"/>
  <c r="J3396" i="12"/>
  <c r="J3396" i="12" a="1"/>
  <c r="I3396" i="12"/>
  <c r="K3395" i="12"/>
  <c r="J3395" i="12"/>
  <c r="J3395" i="12" a="1"/>
  <c r="I3395" i="12"/>
  <c r="K3394" i="12"/>
  <c r="J3394" i="12"/>
  <c r="J3394" i="12" a="1"/>
  <c r="I3394" i="12"/>
  <c r="K3393" i="12"/>
  <c r="J3393" i="12"/>
  <c r="J3393" i="12" a="1"/>
  <c r="I3393" i="12"/>
  <c r="K3392" i="12"/>
  <c r="J3392" i="12"/>
  <c r="J3392" i="12" a="1"/>
  <c r="I3392" i="12"/>
  <c r="K3391" i="12"/>
  <c r="J3391" i="12"/>
  <c r="J3391" i="12" a="1"/>
  <c r="I3391" i="12"/>
  <c r="K3390" i="12"/>
  <c r="J3390" i="12"/>
  <c r="J3390" i="12" a="1"/>
  <c r="I3390" i="12"/>
  <c r="K3389" i="12"/>
  <c r="J3389" i="12"/>
  <c r="J3389" i="12" a="1"/>
  <c r="I3389" i="12"/>
  <c r="K3388" i="12"/>
  <c r="J3388" i="12"/>
  <c r="J3388" i="12" a="1"/>
  <c r="I3388" i="12"/>
  <c r="K3387" i="12"/>
  <c r="J3387" i="12"/>
  <c r="J3387" i="12" a="1"/>
  <c r="I3387" i="12"/>
  <c r="K3386" i="12"/>
  <c r="J3386" i="12"/>
  <c r="J3386" i="12" a="1"/>
  <c r="I3386" i="12"/>
  <c r="K3385" i="12"/>
  <c r="J3385" i="12"/>
  <c r="J3385" i="12" a="1"/>
  <c r="I3385" i="12"/>
  <c r="K3384" i="12"/>
  <c r="J3384" i="12"/>
  <c r="J3384" i="12" a="1"/>
  <c r="I3384" i="12"/>
  <c r="K3383" i="12"/>
  <c r="J3383" i="12"/>
  <c r="J3383" i="12" a="1"/>
  <c r="I3383" i="12"/>
  <c r="K3382" i="12"/>
  <c r="J3382" i="12"/>
  <c r="J3382" i="12" a="1"/>
  <c r="I3382" i="12"/>
  <c r="K3381" i="12"/>
  <c r="J3381" i="12"/>
  <c r="J3381" i="12" a="1"/>
  <c r="I3381" i="12"/>
  <c r="K3380" i="12"/>
  <c r="J3380" i="12"/>
  <c r="J3380" i="12" a="1"/>
  <c r="I3380" i="12"/>
  <c r="K3379" i="12"/>
  <c r="J3379" i="12"/>
  <c r="J3379" i="12" a="1"/>
  <c r="I3379" i="12"/>
  <c r="K3378" i="12"/>
  <c r="J3378" i="12"/>
  <c r="J3378" i="12" a="1"/>
  <c r="I3378" i="12"/>
  <c r="K3377" i="12"/>
  <c r="J3377" i="12"/>
  <c r="J3377" i="12" a="1"/>
  <c r="I3377" i="12"/>
  <c r="K3376" i="12"/>
  <c r="J3376" i="12"/>
  <c r="J3376" i="12" a="1"/>
  <c r="I3376" i="12"/>
  <c r="K3375" i="12"/>
  <c r="J3375" i="12"/>
  <c r="J3375" i="12" a="1"/>
  <c r="I3375" i="12"/>
  <c r="K3374" i="12"/>
  <c r="J3374" i="12"/>
  <c r="J3374" i="12" a="1"/>
  <c r="I3374" i="12"/>
  <c r="K3373" i="12"/>
  <c r="J3373" i="12"/>
  <c r="J3373" i="12" a="1"/>
  <c r="I3373" i="12"/>
  <c r="K3372" i="12"/>
  <c r="J3372" i="12"/>
  <c r="J3372" i="12" a="1"/>
  <c r="I3372" i="12"/>
  <c r="K3371" i="12"/>
  <c r="J3371" i="12"/>
  <c r="J3371" i="12" a="1"/>
  <c r="I3371" i="12"/>
  <c r="K3370" i="12"/>
  <c r="J3370" i="12"/>
  <c r="J3370" i="12" a="1"/>
  <c r="I3370" i="12"/>
  <c r="K3369" i="12"/>
  <c r="J3369" i="12"/>
  <c r="J3369" i="12" a="1"/>
  <c r="I3369" i="12"/>
  <c r="K3368" i="12"/>
  <c r="J3368" i="12"/>
  <c r="J3368" i="12" a="1"/>
  <c r="I3368" i="12"/>
  <c r="K3367" i="12"/>
  <c r="J3367" i="12"/>
  <c r="J3367" i="12" a="1"/>
  <c r="I3367" i="12"/>
  <c r="K3366" i="12"/>
  <c r="J3366" i="12"/>
  <c r="J3366" i="12" a="1"/>
  <c r="I3366" i="12"/>
  <c r="K3365" i="12"/>
  <c r="J3365" i="12"/>
  <c r="J3365" i="12" a="1"/>
  <c r="I3365" i="12"/>
  <c r="K3364" i="12"/>
  <c r="J3364" i="12"/>
  <c r="J3364" i="12" a="1"/>
  <c r="I3364" i="12"/>
  <c r="K3363" i="12"/>
  <c r="J3363" i="12"/>
  <c r="J3363" i="12" a="1"/>
  <c r="I3363" i="12"/>
  <c r="K3362" i="12"/>
  <c r="J3362" i="12"/>
  <c r="J3362" i="12" a="1"/>
  <c r="I3362" i="12"/>
  <c r="K3361" i="12"/>
  <c r="J3361" i="12"/>
  <c r="J3361" i="12" a="1"/>
  <c r="I3361" i="12"/>
  <c r="K3360" i="12"/>
  <c r="J3360" i="12"/>
  <c r="J3360" i="12" a="1"/>
  <c r="I3360" i="12"/>
  <c r="K3359" i="12"/>
  <c r="J3359" i="12"/>
  <c r="J3359" i="12" a="1"/>
  <c r="I3359" i="12"/>
  <c r="K3358" i="12"/>
  <c r="J3358" i="12"/>
  <c r="J3358" i="12" a="1"/>
  <c r="I3358" i="12"/>
  <c r="K3357" i="12"/>
  <c r="J3357" i="12"/>
  <c r="J3357" i="12" a="1"/>
  <c r="I3357" i="12"/>
  <c r="K3356" i="12"/>
  <c r="J3356" i="12"/>
  <c r="J3356" i="12" a="1"/>
  <c r="I3356" i="12"/>
  <c r="K3355" i="12"/>
  <c r="J3355" i="12"/>
  <c r="J3355" i="12" a="1"/>
  <c r="I3355" i="12"/>
  <c r="K3354" i="12"/>
  <c r="J3354" i="12"/>
  <c r="J3354" i="12" a="1"/>
  <c r="I3354" i="12"/>
  <c r="K3353" i="12"/>
  <c r="J3353" i="12"/>
  <c r="J3353" i="12" a="1"/>
  <c r="I3353" i="12"/>
  <c r="K3352" i="12"/>
  <c r="J3352" i="12"/>
  <c r="J3352" i="12" a="1"/>
  <c r="I3352" i="12"/>
  <c r="K3351" i="12"/>
  <c r="J3351" i="12"/>
  <c r="J3351" i="12" a="1"/>
  <c r="I3351" i="12"/>
  <c r="K3350" i="12"/>
  <c r="J3350" i="12"/>
  <c r="J3350" i="12" a="1"/>
  <c r="I3350" i="12"/>
  <c r="K3349" i="12"/>
  <c r="J3349" i="12"/>
  <c r="J3349" i="12" a="1"/>
  <c r="I3349" i="12"/>
  <c r="K3348" i="12"/>
  <c r="J3348" i="12"/>
  <c r="J3348" i="12" a="1"/>
  <c r="I3348" i="12"/>
  <c r="K3347" i="12"/>
  <c r="J3347" i="12"/>
  <c r="J3347" i="12" a="1"/>
  <c r="I3347" i="12"/>
  <c r="K3346" i="12"/>
  <c r="J3346" i="12"/>
  <c r="J3346" i="12" a="1"/>
  <c r="I3346" i="12"/>
  <c r="K3345" i="12"/>
  <c r="J3345" i="12"/>
  <c r="J3345" i="12" a="1"/>
  <c r="I3345" i="12"/>
  <c r="K3344" i="12"/>
  <c r="J3344" i="12"/>
  <c r="J3344" i="12" a="1"/>
  <c r="I3344" i="12"/>
  <c r="K3343" i="12"/>
  <c r="J3343" i="12"/>
  <c r="J3343" i="12" a="1"/>
  <c r="I3343" i="12"/>
  <c r="K3342" i="12"/>
  <c r="J3342" i="12"/>
  <c r="J3342" i="12" a="1"/>
  <c r="I3342" i="12"/>
  <c r="K3341" i="12"/>
  <c r="J3341" i="12"/>
  <c r="J3341" i="12" a="1"/>
  <c r="I3341" i="12"/>
  <c r="K3340" i="12"/>
  <c r="J3340" i="12"/>
  <c r="J3340" i="12" a="1"/>
  <c r="I3340" i="12"/>
  <c r="K3339" i="12"/>
  <c r="J3339" i="12"/>
  <c r="J3339" i="12" a="1"/>
  <c r="I3339" i="12"/>
  <c r="K3338" i="12"/>
  <c r="J3338" i="12"/>
  <c r="J3338" i="12" a="1"/>
  <c r="I3338" i="12"/>
  <c r="K3337" i="12"/>
  <c r="J3337" i="12"/>
  <c r="J3337" i="12" a="1"/>
  <c r="I3337" i="12"/>
  <c r="K3336" i="12"/>
  <c r="J3336" i="12"/>
  <c r="J3336" i="12" a="1"/>
  <c r="I3336" i="12"/>
  <c r="K3335" i="12"/>
  <c r="J3335" i="12"/>
  <c r="J3335" i="12" a="1"/>
  <c r="I3335" i="12"/>
  <c r="K3334" i="12"/>
  <c r="J3334" i="12"/>
  <c r="J3334" i="12" a="1"/>
  <c r="I3334" i="12"/>
  <c r="K3333" i="12"/>
  <c r="J3333" i="12"/>
  <c r="J3333" i="12" a="1"/>
  <c r="I3333" i="12"/>
  <c r="K3332" i="12"/>
  <c r="J3332" i="12"/>
  <c r="J3332" i="12" a="1"/>
  <c r="I3332" i="12"/>
  <c r="K3331" i="12"/>
  <c r="J3331" i="12"/>
  <c r="J3331" i="12" a="1"/>
  <c r="I3331" i="12"/>
  <c r="K3330" i="12"/>
  <c r="J3330" i="12"/>
  <c r="J3330" i="12" a="1"/>
  <c r="I3330" i="12"/>
  <c r="K3329" i="12"/>
  <c r="J3329" i="12"/>
  <c r="J3329" i="12" a="1"/>
  <c r="I3329" i="12"/>
  <c r="K3328" i="12"/>
  <c r="J3328" i="12"/>
  <c r="J3328" i="12" a="1"/>
  <c r="I3328" i="12"/>
  <c r="K3327" i="12"/>
  <c r="J3327" i="12"/>
  <c r="J3327" i="12" a="1"/>
  <c r="I3327" i="12"/>
  <c r="K3326" i="12"/>
  <c r="J3326" i="12"/>
  <c r="J3326" i="12" a="1"/>
  <c r="I3326" i="12"/>
  <c r="K3325" i="12"/>
  <c r="J3325" i="12"/>
  <c r="J3325" i="12" a="1"/>
  <c r="I3325" i="12"/>
  <c r="K3324" i="12"/>
  <c r="J3324" i="12"/>
  <c r="J3324" i="12" a="1"/>
  <c r="I3324" i="12"/>
  <c r="K3323" i="12"/>
  <c r="J3323" i="12"/>
  <c r="J3323" i="12" a="1"/>
  <c r="I3323" i="12"/>
  <c r="K3322" i="12"/>
  <c r="J3322" i="12"/>
  <c r="J3322" i="12" a="1"/>
  <c r="I3322" i="12"/>
  <c r="K3321" i="12"/>
  <c r="J3321" i="12"/>
  <c r="J3321" i="12" a="1"/>
  <c r="I3321" i="12"/>
  <c r="K3320" i="12"/>
  <c r="J3320" i="12"/>
  <c r="J3320" i="12" a="1"/>
  <c r="I3320" i="12"/>
  <c r="K3319" i="12"/>
  <c r="J3319" i="12"/>
  <c r="J3319" i="12" a="1"/>
  <c r="I3319" i="12"/>
  <c r="K3318" i="12"/>
  <c r="J3318" i="12"/>
  <c r="J3318" i="12" a="1"/>
  <c r="I3318" i="12"/>
  <c r="K3317" i="12"/>
  <c r="J3317" i="12"/>
  <c r="J3317" i="12" a="1"/>
  <c r="I3317" i="12"/>
  <c r="K3316" i="12"/>
  <c r="J3316" i="12"/>
  <c r="J3316" i="12" a="1"/>
  <c r="I3316" i="12"/>
  <c r="K3315" i="12"/>
  <c r="J3315" i="12"/>
  <c r="J3315" i="12" a="1"/>
  <c r="I3315" i="12"/>
  <c r="K3314" i="12"/>
  <c r="J3314" i="12"/>
  <c r="J3314" i="12" a="1"/>
  <c r="I3314" i="12"/>
  <c r="K3313" i="12"/>
  <c r="J3313" i="12"/>
  <c r="J3313" i="12" a="1"/>
  <c r="I3313" i="12"/>
  <c r="K3312" i="12"/>
  <c r="J3312" i="12"/>
  <c r="J3312" i="12" a="1"/>
  <c r="I3312" i="12"/>
  <c r="K3311" i="12"/>
  <c r="J3311" i="12"/>
  <c r="J3311" i="12" a="1"/>
  <c r="I3311" i="12"/>
  <c r="K3310" i="12"/>
  <c r="J3310" i="12"/>
  <c r="J3310" i="12" a="1"/>
  <c r="I3310" i="12"/>
  <c r="K3309" i="12"/>
  <c r="J3309" i="12"/>
  <c r="J3309" i="12" a="1"/>
  <c r="I3309" i="12"/>
  <c r="K3308" i="12"/>
  <c r="J3308" i="12"/>
  <c r="J3308" i="12" a="1"/>
  <c r="I3308" i="12"/>
  <c r="K3307" i="12"/>
  <c r="J3307" i="12"/>
  <c r="J3307" i="12" a="1"/>
  <c r="I3307" i="12"/>
  <c r="K3306" i="12"/>
  <c r="J3306" i="12"/>
  <c r="J3306" i="12" a="1"/>
  <c r="I3306" i="12"/>
  <c r="K3305" i="12"/>
  <c r="J3305" i="12"/>
  <c r="J3305" i="12" a="1"/>
  <c r="I3305" i="12"/>
  <c r="K3304" i="12"/>
  <c r="J3304" i="12"/>
  <c r="J3304" i="12" a="1"/>
  <c r="I3304" i="12"/>
  <c r="K3303" i="12"/>
  <c r="J3303" i="12"/>
  <c r="J3303" i="12" a="1"/>
  <c r="I3303" i="12"/>
  <c r="K3302" i="12"/>
  <c r="J3302" i="12"/>
  <c r="J3302" i="12" a="1"/>
  <c r="I3302" i="12"/>
  <c r="K3301" i="12"/>
  <c r="J3301" i="12"/>
  <c r="J3301" i="12" a="1"/>
  <c r="I3301" i="12"/>
  <c r="K3300" i="12"/>
  <c r="J3300" i="12"/>
  <c r="J3300" i="12" a="1"/>
  <c r="I3300" i="12"/>
  <c r="K3299" i="12"/>
  <c r="J3299" i="12"/>
  <c r="J3299" i="12" a="1"/>
  <c r="I3299" i="12"/>
  <c r="K3298" i="12"/>
  <c r="J3298" i="12"/>
  <c r="J3298" i="12" a="1"/>
  <c r="I3298" i="12"/>
  <c r="K3297" i="12"/>
  <c r="J3297" i="12"/>
  <c r="J3297" i="12" a="1"/>
  <c r="I3297" i="12"/>
  <c r="K3296" i="12"/>
  <c r="J3296" i="12"/>
  <c r="J3296" i="12" a="1"/>
  <c r="I3296" i="12"/>
  <c r="K3295" i="12"/>
  <c r="J3295" i="12"/>
  <c r="J3295" i="12" a="1"/>
  <c r="I3295" i="12"/>
  <c r="K3294" i="12"/>
  <c r="J3294" i="12"/>
  <c r="J3294" i="12" a="1"/>
  <c r="I3294" i="12"/>
  <c r="K3293" i="12"/>
  <c r="J3293" i="12"/>
  <c r="J3293" i="12" a="1"/>
  <c r="I3293" i="12"/>
  <c r="K3292" i="12"/>
  <c r="J3292" i="12"/>
  <c r="J3292" i="12" a="1"/>
  <c r="I3292" i="12"/>
  <c r="K3291" i="12"/>
  <c r="J3291" i="12"/>
  <c r="J3291" i="12" a="1"/>
  <c r="I3291" i="12"/>
  <c r="K3290" i="12"/>
  <c r="J3290" i="12"/>
  <c r="J3290" i="12" a="1"/>
  <c r="I3290" i="12"/>
  <c r="K3289" i="12"/>
  <c r="J3289" i="12"/>
  <c r="J3289" i="12" a="1"/>
  <c r="I3289" i="12"/>
  <c r="K3288" i="12"/>
  <c r="J3288" i="12"/>
  <c r="J3288" i="12" a="1"/>
  <c r="I3288" i="12"/>
  <c r="K3287" i="12"/>
  <c r="J3287" i="12"/>
  <c r="J3287" i="12" a="1"/>
  <c r="I3287" i="12"/>
  <c r="K3286" i="12"/>
  <c r="J3286" i="12"/>
  <c r="J3286" i="12" a="1"/>
  <c r="I3286" i="12"/>
  <c r="K3285" i="12"/>
  <c r="J3285" i="12"/>
  <c r="J3285" i="12" a="1"/>
  <c r="I3285" i="12"/>
  <c r="K3284" i="12"/>
  <c r="J3284" i="12"/>
  <c r="J3284" i="12" a="1"/>
  <c r="I3284" i="12"/>
  <c r="K3283" i="12"/>
  <c r="J3283" i="12"/>
  <c r="J3283" i="12" a="1"/>
  <c r="I3283" i="12"/>
  <c r="K3282" i="12"/>
  <c r="J3282" i="12"/>
  <c r="J3282" i="12" a="1"/>
  <c r="I3282" i="12"/>
  <c r="K3281" i="12"/>
  <c r="J3281" i="12"/>
  <c r="J3281" i="12" a="1"/>
  <c r="I3281" i="12"/>
  <c r="K3280" i="12"/>
  <c r="J3280" i="12"/>
  <c r="J3280" i="12" a="1"/>
  <c r="I3280" i="12"/>
  <c r="K3279" i="12"/>
  <c r="J3279" i="12"/>
  <c r="J3279" i="12" a="1"/>
  <c r="I3279" i="12"/>
  <c r="K3278" i="12"/>
  <c r="J3278" i="12"/>
  <c r="J3278" i="12" a="1"/>
  <c r="I3278" i="12"/>
  <c r="K3277" i="12"/>
  <c r="J3277" i="12"/>
  <c r="J3277" i="12" a="1"/>
  <c r="I3277" i="12"/>
  <c r="K3276" i="12"/>
  <c r="J3276" i="12"/>
  <c r="J3276" i="12" a="1"/>
  <c r="I3276" i="12"/>
  <c r="K3275" i="12"/>
  <c r="J3275" i="12"/>
  <c r="J3275" i="12" a="1"/>
  <c r="I3275" i="12"/>
  <c r="K3274" i="12"/>
  <c r="J3274" i="12"/>
  <c r="J3274" i="12" a="1"/>
  <c r="I3274" i="12"/>
  <c r="K3273" i="12"/>
  <c r="J3273" i="12"/>
  <c r="J3273" i="12" a="1"/>
  <c r="I3273" i="12"/>
  <c r="K3272" i="12"/>
  <c r="J3272" i="12"/>
  <c r="J3272" i="12" a="1"/>
  <c r="I3272" i="12"/>
  <c r="K3271" i="12"/>
  <c r="J3271" i="12"/>
  <c r="J3271" i="12" a="1"/>
  <c r="I3271" i="12"/>
  <c r="K3270" i="12"/>
  <c r="J3270" i="12"/>
  <c r="J3270" i="12" a="1"/>
  <c r="I3270" i="12"/>
  <c r="K3269" i="12"/>
  <c r="J3269" i="12"/>
  <c r="J3269" i="12" a="1"/>
  <c r="I3269" i="12"/>
  <c r="K3268" i="12"/>
  <c r="J3268" i="12"/>
  <c r="J3268" i="12" a="1"/>
  <c r="I3268" i="12"/>
  <c r="K3267" i="12"/>
  <c r="J3267" i="12"/>
  <c r="J3267" i="12" a="1"/>
  <c r="I3267" i="12"/>
  <c r="K3266" i="12"/>
  <c r="J3266" i="12"/>
  <c r="J3266" i="12" a="1"/>
  <c r="I3266" i="12"/>
  <c r="K3265" i="12"/>
  <c r="J3265" i="12"/>
  <c r="J3265" i="12" a="1"/>
  <c r="I3265" i="12"/>
  <c r="K3264" i="12"/>
  <c r="J3264" i="12"/>
  <c r="J3264" i="12" a="1"/>
  <c r="I3264" i="12"/>
  <c r="K3263" i="12"/>
  <c r="J3263" i="12"/>
  <c r="J3263" i="12" a="1"/>
  <c r="I3263" i="12"/>
  <c r="K3262" i="12"/>
  <c r="J3262" i="12"/>
  <c r="J3262" i="12" a="1"/>
  <c r="I3262" i="12"/>
  <c r="K3261" i="12"/>
  <c r="J3261" i="12"/>
  <c r="J3261" i="12" a="1"/>
  <c r="I3261" i="12"/>
  <c r="K3260" i="12"/>
  <c r="J3260" i="12"/>
  <c r="J3260" i="12" a="1"/>
  <c r="I3260" i="12"/>
  <c r="K3259" i="12"/>
  <c r="J3259" i="12"/>
  <c r="J3259" i="12" a="1"/>
  <c r="I3259" i="12"/>
  <c r="K3258" i="12"/>
  <c r="J3258" i="12"/>
  <c r="J3258" i="12" a="1"/>
  <c r="I3258" i="12"/>
  <c r="K3257" i="12"/>
  <c r="J3257" i="12"/>
  <c r="J3257" i="12" a="1"/>
  <c r="I3257" i="12"/>
  <c r="K3256" i="12"/>
  <c r="J3256" i="12"/>
  <c r="J3256" i="12" a="1"/>
  <c r="I3256" i="12"/>
  <c r="K3255" i="12"/>
  <c r="J3255" i="12"/>
  <c r="J3255" i="12" a="1"/>
  <c r="I3255" i="12"/>
  <c r="K3254" i="12"/>
  <c r="J3254" i="12"/>
  <c r="J3254" i="12" a="1"/>
  <c r="I3254" i="12"/>
  <c r="K3253" i="12"/>
  <c r="J3253" i="12"/>
  <c r="J3253" i="12" a="1"/>
  <c r="I3253" i="12"/>
  <c r="K3252" i="12"/>
  <c r="J3252" i="12"/>
  <c r="J3252" i="12" a="1"/>
  <c r="I3252" i="12"/>
  <c r="K3251" i="12"/>
  <c r="J3251" i="12"/>
  <c r="J3251" i="12" a="1"/>
  <c r="I3251" i="12"/>
  <c r="K3250" i="12"/>
  <c r="J3250" i="12"/>
  <c r="J3250" i="12" a="1"/>
  <c r="I3250" i="12"/>
  <c r="K3249" i="12"/>
  <c r="J3249" i="12"/>
  <c r="J3249" i="12" a="1"/>
  <c r="I3249" i="12"/>
  <c r="K3248" i="12"/>
  <c r="J3248" i="12"/>
  <c r="J3248" i="12" a="1"/>
  <c r="I3248" i="12"/>
  <c r="K3247" i="12"/>
  <c r="J3247" i="12"/>
  <c r="J3247" i="12" a="1"/>
  <c r="I3247" i="12"/>
  <c r="K3246" i="12"/>
  <c r="J3246" i="12"/>
  <c r="J3246" i="12" a="1"/>
  <c r="I3246" i="12"/>
  <c r="K3245" i="12"/>
  <c r="J3245" i="12"/>
  <c r="J3245" i="12" a="1"/>
  <c r="I3245" i="12"/>
  <c r="K3244" i="12"/>
  <c r="J3244" i="12"/>
  <c r="J3244" i="12" a="1"/>
  <c r="I3244" i="12"/>
  <c r="K3243" i="12"/>
  <c r="J3243" i="12"/>
  <c r="J3243" i="12" a="1"/>
  <c r="I3243" i="12"/>
  <c r="K3242" i="12"/>
  <c r="J3242" i="12"/>
  <c r="J3242" i="12" a="1"/>
  <c r="I3242" i="12"/>
  <c r="K3241" i="12"/>
  <c r="J3241" i="12"/>
  <c r="J3241" i="12" a="1"/>
  <c r="I3241" i="12"/>
  <c r="K3240" i="12"/>
  <c r="J3240" i="12"/>
  <c r="J3240" i="12" a="1"/>
  <c r="I3240" i="12"/>
  <c r="K3239" i="12"/>
  <c r="J3239" i="12"/>
  <c r="J3239" i="12" a="1"/>
  <c r="I3239" i="12"/>
  <c r="K3238" i="12"/>
  <c r="J3238" i="12"/>
  <c r="J3238" i="12" a="1"/>
  <c r="I3238" i="12"/>
  <c r="K3237" i="12"/>
  <c r="J3237" i="12"/>
  <c r="J3237" i="12" a="1"/>
  <c r="I3237" i="12"/>
  <c r="K3236" i="12"/>
  <c r="J3236" i="12"/>
  <c r="J3236" i="12" a="1"/>
  <c r="I3236" i="12"/>
  <c r="K3235" i="12"/>
  <c r="J3235" i="12"/>
  <c r="J3235" i="12" a="1"/>
  <c r="I3235" i="12"/>
  <c r="K3234" i="12"/>
  <c r="J3234" i="12"/>
  <c r="J3234" i="12" a="1"/>
  <c r="I3234" i="12"/>
  <c r="K3233" i="12"/>
  <c r="J3233" i="12"/>
  <c r="J3233" i="12" a="1"/>
  <c r="I3233" i="12"/>
  <c r="K3232" i="12"/>
  <c r="J3232" i="12"/>
  <c r="J3232" i="12" a="1"/>
  <c r="I3232" i="12"/>
  <c r="K3231" i="12"/>
  <c r="J3231" i="12"/>
  <c r="J3231" i="12" a="1"/>
  <c r="I3231" i="12"/>
  <c r="K3230" i="12"/>
  <c r="J3230" i="12"/>
  <c r="J3230" i="12" a="1"/>
  <c r="I3230" i="12"/>
  <c r="K3229" i="12"/>
  <c r="J3229" i="12"/>
  <c r="J3229" i="12" a="1"/>
  <c r="I3229" i="12"/>
  <c r="K3228" i="12"/>
  <c r="J3228" i="12"/>
  <c r="J3228" i="12" a="1"/>
  <c r="I3228" i="12"/>
  <c r="K3227" i="12"/>
  <c r="J3227" i="12"/>
  <c r="J3227" i="12" a="1"/>
  <c r="I3227" i="12"/>
  <c r="K3226" i="12"/>
  <c r="J3226" i="12"/>
  <c r="J3226" i="12" a="1"/>
  <c r="I3226" i="12"/>
  <c r="K3225" i="12"/>
  <c r="J3225" i="12"/>
  <c r="J3225" i="12" a="1"/>
  <c r="I3225" i="12"/>
  <c r="K3224" i="12"/>
  <c r="J3224" i="12"/>
  <c r="J3224" i="12" a="1"/>
  <c r="I3224" i="12"/>
  <c r="K3223" i="12"/>
  <c r="J3223" i="12"/>
  <c r="J3223" i="12" a="1"/>
  <c r="I3223" i="12"/>
  <c r="K3222" i="12"/>
  <c r="J3222" i="12"/>
  <c r="J3222" i="12" a="1"/>
  <c r="I3222" i="12"/>
  <c r="K3221" i="12"/>
  <c r="J3221" i="12"/>
  <c r="J3221" i="12" a="1"/>
  <c r="I3221" i="12"/>
  <c r="K3220" i="12"/>
  <c r="J3220" i="12"/>
  <c r="J3220" i="12" a="1"/>
  <c r="I3220" i="12"/>
  <c r="K3219" i="12"/>
  <c r="J3219" i="12"/>
  <c r="J3219" i="12" a="1"/>
  <c r="I3219" i="12"/>
  <c r="K3218" i="12"/>
  <c r="J3218" i="12"/>
  <c r="J3218" i="12" a="1"/>
  <c r="I3218" i="12"/>
  <c r="K3217" i="12"/>
  <c r="J3217" i="12"/>
  <c r="J3217" i="12" a="1"/>
  <c r="I3217" i="12"/>
  <c r="K3216" i="12"/>
  <c r="J3216" i="12"/>
  <c r="J3216" i="12" a="1"/>
  <c r="I3216" i="12"/>
  <c r="K3215" i="12"/>
  <c r="J3215" i="12"/>
  <c r="J3215" i="12" a="1"/>
  <c r="I3215" i="12"/>
  <c r="K3214" i="12"/>
  <c r="J3214" i="12"/>
  <c r="J3214" i="12" a="1"/>
  <c r="I3214" i="12"/>
  <c r="K3213" i="12"/>
  <c r="J3213" i="12"/>
  <c r="J3213" i="12" a="1"/>
  <c r="I3213" i="12"/>
  <c r="K3212" i="12"/>
  <c r="J3212" i="12"/>
  <c r="J3212" i="12" a="1"/>
  <c r="I3212" i="12"/>
  <c r="K3211" i="12"/>
  <c r="J3211" i="12"/>
  <c r="J3211" i="12" a="1"/>
  <c r="I3211" i="12"/>
  <c r="K3210" i="12"/>
  <c r="J3210" i="12"/>
  <c r="J3210" i="12" a="1"/>
  <c r="I3210" i="12"/>
  <c r="K3209" i="12"/>
  <c r="J3209" i="12"/>
  <c r="J3209" i="12" a="1"/>
  <c r="I3209" i="12"/>
  <c r="K3208" i="12"/>
  <c r="J3208" i="12"/>
  <c r="J3208" i="12" a="1"/>
  <c r="I3208" i="12"/>
  <c r="K3207" i="12"/>
  <c r="J3207" i="12"/>
  <c r="J3207" i="12" a="1"/>
  <c r="I3207" i="12"/>
  <c r="K3206" i="12"/>
  <c r="J3206" i="12"/>
  <c r="J3206" i="12" a="1"/>
  <c r="I3206" i="12"/>
  <c r="K3205" i="12"/>
  <c r="J3205" i="12"/>
  <c r="J3205" i="12" a="1"/>
  <c r="I3205" i="12"/>
  <c r="K3204" i="12"/>
  <c r="J3204" i="12"/>
  <c r="J3204" i="12" a="1"/>
  <c r="I3204" i="12"/>
  <c r="K3203" i="12"/>
  <c r="J3203" i="12"/>
  <c r="J3203" i="12" a="1"/>
  <c r="I3203" i="12"/>
  <c r="K3202" i="12"/>
  <c r="J3202" i="12"/>
  <c r="J3202" i="12" a="1"/>
  <c r="I3202" i="12"/>
  <c r="K3201" i="12"/>
  <c r="J3201" i="12"/>
  <c r="J3201" i="12" a="1"/>
  <c r="I3201" i="12"/>
  <c r="K3200" i="12"/>
  <c r="J3200" i="12"/>
  <c r="J3200" i="12" a="1"/>
  <c r="I3200" i="12"/>
  <c r="K3199" i="12"/>
  <c r="J3199" i="12"/>
  <c r="J3199" i="12" a="1"/>
  <c r="I3199" i="12"/>
  <c r="K3198" i="12"/>
  <c r="J3198" i="12"/>
  <c r="J3198" i="12" a="1"/>
  <c r="I3198" i="12"/>
  <c r="K3197" i="12"/>
  <c r="J3197" i="12"/>
  <c r="J3197" i="12" a="1"/>
  <c r="I3197" i="12"/>
  <c r="K3196" i="12"/>
  <c r="J3196" i="12"/>
  <c r="J3196" i="12" a="1"/>
  <c r="I3196" i="12"/>
  <c r="K3195" i="12"/>
  <c r="J3195" i="12"/>
  <c r="J3195" i="12" a="1"/>
  <c r="I3195" i="12"/>
  <c r="K3194" i="12"/>
  <c r="J3194" i="12"/>
  <c r="J3194" i="12" a="1"/>
  <c r="I3194" i="12"/>
  <c r="K3193" i="12"/>
  <c r="J3193" i="12"/>
  <c r="J3193" i="12" a="1"/>
  <c r="I3193" i="12"/>
  <c r="K3192" i="12"/>
  <c r="J3192" i="12"/>
  <c r="J3192" i="12" a="1"/>
  <c r="I3192" i="12"/>
  <c r="K3191" i="12"/>
  <c r="J3191" i="12"/>
  <c r="J3191" i="12" a="1"/>
  <c r="I3191" i="12"/>
  <c r="K3190" i="12"/>
  <c r="J3190" i="12"/>
  <c r="J3190" i="12" a="1"/>
  <c r="I3190" i="12"/>
  <c r="K3189" i="12"/>
  <c r="J3189" i="12"/>
  <c r="J3189" i="12" a="1"/>
  <c r="I3189" i="12"/>
  <c r="K3188" i="12"/>
  <c r="J3188" i="12"/>
  <c r="J3188" i="12" a="1"/>
  <c r="I3188" i="12"/>
  <c r="K3187" i="12"/>
  <c r="J3187" i="12"/>
  <c r="J3187" i="12" a="1"/>
  <c r="I3187" i="12"/>
  <c r="K3186" i="12"/>
  <c r="J3186" i="12"/>
  <c r="J3186" i="12" a="1"/>
  <c r="I3186" i="12"/>
  <c r="K3185" i="12"/>
  <c r="J3185" i="12"/>
  <c r="J3185" i="12" a="1"/>
  <c r="I3185" i="12"/>
  <c r="K3184" i="12"/>
  <c r="J3184" i="12"/>
  <c r="J3184" i="12" a="1"/>
  <c r="I3184" i="12"/>
  <c r="K3183" i="12"/>
  <c r="J3183" i="12"/>
  <c r="J3183" i="12" a="1"/>
  <c r="I3183" i="12"/>
  <c r="K3182" i="12"/>
  <c r="J3182" i="12"/>
  <c r="J3182" i="12" a="1"/>
  <c r="I3182" i="12"/>
  <c r="K3181" i="12"/>
  <c r="J3181" i="12"/>
  <c r="J3181" i="12" a="1"/>
  <c r="I3181" i="12"/>
  <c r="K3180" i="12"/>
  <c r="J3180" i="12"/>
  <c r="J3180" i="12" a="1"/>
  <c r="I3180" i="12"/>
  <c r="K3179" i="12"/>
  <c r="J3179" i="12"/>
  <c r="J3179" i="12" a="1"/>
  <c r="I3179" i="12"/>
  <c r="K3178" i="12"/>
  <c r="J3178" i="12"/>
  <c r="J3178" i="12" a="1"/>
  <c r="I3178" i="12"/>
  <c r="K3177" i="12"/>
  <c r="J3177" i="12"/>
  <c r="J3177" i="12" a="1"/>
  <c r="I3177" i="12"/>
  <c r="K3176" i="12"/>
  <c r="J3176" i="12"/>
  <c r="J3176" i="12" a="1"/>
  <c r="I3176" i="12"/>
  <c r="K3175" i="12"/>
  <c r="J3175" i="12"/>
  <c r="J3175" i="12" a="1"/>
  <c r="I3175" i="12"/>
  <c r="K3174" i="12"/>
  <c r="J3174" i="12"/>
  <c r="J3174" i="12" a="1"/>
  <c r="I3174" i="12"/>
  <c r="K3173" i="12"/>
  <c r="J3173" i="12"/>
  <c r="J3173" i="12" a="1"/>
  <c r="I3173" i="12"/>
  <c r="K3172" i="12"/>
  <c r="J3172" i="12"/>
  <c r="J3172" i="12" a="1"/>
  <c r="I3172" i="12"/>
  <c r="K3171" i="12"/>
  <c r="J3171" i="12"/>
  <c r="J3171" i="12" a="1"/>
  <c r="I3171" i="12"/>
  <c r="K3170" i="12"/>
  <c r="J3170" i="12"/>
  <c r="J3170" i="12" a="1"/>
  <c r="I3170" i="12"/>
  <c r="K3169" i="12"/>
  <c r="J3169" i="12"/>
  <c r="J3169" i="12" a="1"/>
  <c r="I3169" i="12"/>
  <c r="K3168" i="12"/>
  <c r="J3168" i="12"/>
  <c r="J3168" i="12" a="1"/>
  <c r="I3168" i="12"/>
  <c r="K3167" i="12"/>
  <c r="J3167" i="12"/>
  <c r="J3167" i="12" a="1"/>
  <c r="I3167" i="12"/>
  <c r="K3166" i="12"/>
  <c r="J3166" i="12"/>
  <c r="J3166" i="12" a="1"/>
  <c r="I3166" i="12"/>
  <c r="K3165" i="12"/>
  <c r="J3165" i="12"/>
  <c r="J3165" i="12" a="1"/>
  <c r="I3165" i="12"/>
  <c r="K3164" i="12"/>
  <c r="J3164" i="12"/>
  <c r="J3164" i="12" a="1"/>
  <c r="I3164" i="12"/>
  <c r="K3163" i="12"/>
  <c r="J3163" i="12"/>
  <c r="J3163" i="12" a="1"/>
  <c r="I3163" i="12"/>
  <c r="K3162" i="12"/>
  <c r="J3162" i="12"/>
  <c r="J3162" i="12" a="1"/>
  <c r="I3162" i="12"/>
  <c r="K3161" i="12"/>
  <c r="J3161" i="12"/>
  <c r="J3161" i="12" a="1"/>
  <c r="I3161" i="12"/>
  <c r="K3160" i="12"/>
  <c r="J3160" i="12"/>
  <c r="J3160" i="12" a="1"/>
  <c r="I3160" i="12"/>
  <c r="K3159" i="12"/>
  <c r="J3159" i="12"/>
  <c r="J3159" i="12" a="1"/>
  <c r="I3159" i="12"/>
  <c r="K3158" i="12"/>
  <c r="J3158" i="12"/>
  <c r="J3158" i="12" a="1"/>
  <c r="I3158" i="12"/>
  <c r="K3157" i="12"/>
  <c r="J3157" i="12"/>
  <c r="J3157" i="12" a="1"/>
  <c r="I3157" i="12"/>
  <c r="K3156" i="12"/>
  <c r="J3156" i="12"/>
  <c r="J3156" i="12" a="1"/>
  <c r="I3156" i="12"/>
  <c r="K3155" i="12"/>
  <c r="J3155" i="12"/>
  <c r="J3155" i="12" a="1"/>
  <c r="I3155" i="12"/>
  <c r="K3154" i="12"/>
  <c r="J3154" i="12"/>
  <c r="J3154" i="12" a="1"/>
  <c r="I3154" i="12"/>
  <c r="K3153" i="12"/>
  <c r="J3153" i="12"/>
  <c r="J3153" i="12" a="1"/>
  <c r="I3153" i="12"/>
  <c r="K3152" i="12"/>
  <c r="J3152" i="12"/>
  <c r="J3152" i="12" a="1"/>
  <c r="I3152" i="12"/>
  <c r="K3151" i="12"/>
  <c r="J3151" i="12"/>
  <c r="J3151" i="12" a="1"/>
  <c r="I3151" i="12"/>
  <c r="K3150" i="12"/>
  <c r="J3150" i="12"/>
  <c r="J3150" i="12" a="1"/>
  <c r="I3150" i="12"/>
  <c r="K3149" i="12"/>
  <c r="J3149" i="12"/>
  <c r="J3149" i="12" a="1"/>
  <c r="I3149" i="12"/>
  <c r="K3148" i="12"/>
  <c r="J3148" i="12"/>
  <c r="J3148" i="12" a="1"/>
  <c r="I3148" i="12"/>
  <c r="K3147" i="12"/>
  <c r="J3147" i="12"/>
  <c r="J3147" i="12" a="1"/>
  <c r="I3147" i="12"/>
  <c r="K3146" i="12"/>
  <c r="J3146" i="12"/>
  <c r="J3146" i="12" a="1"/>
  <c r="I3146" i="12"/>
  <c r="K3145" i="12"/>
  <c r="J3145" i="12"/>
  <c r="J3145" i="12" a="1"/>
  <c r="I3145" i="12"/>
  <c r="K3144" i="12"/>
  <c r="J3144" i="12"/>
  <c r="J3144" i="12" a="1"/>
  <c r="I3144" i="12"/>
  <c r="K3143" i="12"/>
  <c r="J3143" i="12"/>
  <c r="J3143" i="12" a="1"/>
  <c r="I3143" i="12"/>
  <c r="K3142" i="12"/>
  <c r="J3142" i="12"/>
  <c r="J3142" i="12" a="1"/>
  <c r="I3142" i="12"/>
  <c r="K3141" i="12"/>
  <c r="J3141" i="12"/>
  <c r="J3141" i="12" a="1"/>
  <c r="I3141" i="12"/>
  <c r="K3140" i="12"/>
  <c r="J3140" i="12"/>
  <c r="J3140" i="12" a="1"/>
  <c r="I3140" i="12"/>
  <c r="K3139" i="12"/>
  <c r="J3139" i="12"/>
  <c r="J3139" i="12" a="1"/>
  <c r="I3139" i="12"/>
  <c r="K3138" i="12"/>
  <c r="J3138" i="12"/>
  <c r="J3138" i="12" a="1"/>
  <c r="I3138" i="12"/>
  <c r="K3137" i="12"/>
  <c r="J3137" i="12"/>
  <c r="J3137" i="12" a="1"/>
  <c r="I3137" i="12"/>
  <c r="K3136" i="12"/>
  <c r="J3136" i="12"/>
  <c r="J3136" i="12" a="1"/>
  <c r="I3136" i="12"/>
  <c r="K3135" i="12"/>
  <c r="J3135" i="12"/>
  <c r="J3135" i="12" a="1"/>
  <c r="I3135" i="12"/>
  <c r="K3134" i="12"/>
  <c r="J3134" i="12"/>
  <c r="J3134" i="12" a="1"/>
  <c r="I3134" i="12"/>
  <c r="K3133" i="12"/>
  <c r="J3133" i="12"/>
  <c r="J3133" i="12" a="1"/>
  <c r="I3133" i="12"/>
  <c r="K3132" i="12"/>
  <c r="J3132" i="12"/>
  <c r="J3132" i="12" a="1"/>
  <c r="I3132" i="12"/>
  <c r="K3131" i="12"/>
  <c r="J3131" i="12"/>
  <c r="J3131" i="12" a="1"/>
  <c r="I3131" i="12"/>
  <c r="K3130" i="12"/>
  <c r="J3130" i="12"/>
  <c r="J3130" i="12" a="1"/>
  <c r="I3130" i="12"/>
  <c r="K3129" i="12"/>
  <c r="J3129" i="12"/>
  <c r="J3129" i="12" a="1"/>
  <c r="I3129" i="12"/>
  <c r="K3128" i="12"/>
  <c r="J3128" i="12"/>
  <c r="J3128" i="12" a="1"/>
  <c r="I3128" i="12"/>
  <c r="K3127" i="12"/>
  <c r="J3127" i="12"/>
  <c r="J3127" i="12" a="1"/>
  <c r="I3127" i="12"/>
  <c r="K3126" i="12"/>
  <c r="J3126" i="12"/>
  <c r="J3126" i="12" a="1"/>
  <c r="I3126" i="12"/>
  <c r="K3125" i="12"/>
  <c r="J3125" i="12"/>
  <c r="J3125" i="12" a="1"/>
  <c r="I3125" i="12"/>
  <c r="K3124" i="12"/>
  <c r="J3124" i="12"/>
  <c r="J3124" i="12" a="1"/>
  <c r="I3124" i="12"/>
  <c r="K3123" i="12"/>
  <c r="J3123" i="12"/>
  <c r="J3123" i="12" a="1"/>
  <c r="I3123" i="12"/>
  <c r="K3122" i="12"/>
  <c r="J3122" i="12"/>
  <c r="J3122" i="12" a="1"/>
  <c r="I3122" i="12"/>
  <c r="K3121" i="12"/>
  <c r="J3121" i="12"/>
  <c r="J3121" i="12" a="1"/>
  <c r="I3121" i="12"/>
  <c r="K3120" i="12"/>
  <c r="J3120" i="12"/>
  <c r="J3120" i="12" a="1"/>
  <c r="I3120" i="12"/>
  <c r="K3119" i="12"/>
  <c r="J3119" i="12"/>
  <c r="J3119" i="12" a="1"/>
  <c r="I3119" i="12"/>
  <c r="K3118" i="12"/>
  <c r="J3118" i="12"/>
  <c r="J3118" i="12" a="1"/>
  <c r="I3118" i="12"/>
  <c r="K3117" i="12"/>
  <c r="J3117" i="12"/>
  <c r="J3117" i="12" a="1"/>
  <c r="I3117" i="12"/>
  <c r="K3116" i="12"/>
  <c r="J3116" i="12"/>
  <c r="J3116" i="12" a="1"/>
  <c r="I3116" i="12"/>
  <c r="K3115" i="12"/>
  <c r="J3115" i="12"/>
  <c r="J3115" i="12" a="1"/>
  <c r="I3115" i="12"/>
  <c r="K3114" i="12"/>
  <c r="J3114" i="12"/>
  <c r="J3114" i="12" a="1"/>
  <c r="I3114" i="12"/>
  <c r="K3113" i="12"/>
  <c r="J3113" i="12"/>
  <c r="J3113" i="12" a="1"/>
  <c r="I3113" i="12"/>
  <c r="K3112" i="12"/>
  <c r="J3112" i="12"/>
  <c r="J3112" i="12" a="1"/>
  <c r="I3112" i="12"/>
  <c r="K3111" i="12"/>
  <c r="J3111" i="12"/>
  <c r="J3111" i="12" a="1"/>
  <c r="I3111" i="12"/>
  <c r="K3110" i="12"/>
  <c r="J3110" i="12"/>
  <c r="J3110" i="12" a="1"/>
  <c r="I3110" i="12"/>
  <c r="K3109" i="12"/>
  <c r="J3109" i="12"/>
  <c r="J3109" i="12" a="1"/>
  <c r="I3109" i="12"/>
  <c r="K3108" i="12"/>
  <c r="J3108" i="12"/>
  <c r="J3108" i="12" a="1"/>
  <c r="I3108" i="12"/>
  <c r="K3107" i="12"/>
  <c r="J3107" i="12"/>
  <c r="J3107" i="12" a="1"/>
  <c r="I3107" i="12"/>
  <c r="K3106" i="12"/>
  <c r="J3106" i="12"/>
  <c r="J3106" i="12" a="1"/>
  <c r="I3106" i="12"/>
  <c r="K3105" i="12"/>
  <c r="J3105" i="12"/>
  <c r="J3105" i="12" a="1"/>
  <c r="I3105" i="12"/>
  <c r="K3104" i="12"/>
  <c r="J3104" i="12"/>
  <c r="J3104" i="12" a="1"/>
  <c r="I3104" i="12"/>
  <c r="K3103" i="12"/>
  <c r="J3103" i="12"/>
  <c r="J3103" i="12" a="1"/>
  <c r="I3103" i="12"/>
  <c r="K3102" i="12"/>
  <c r="J3102" i="12"/>
  <c r="J3102" i="12" a="1"/>
  <c r="I3102" i="12"/>
  <c r="K3101" i="12"/>
  <c r="J3101" i="12"/>
  <c r="J3101" i="12" a="1"/>
  <c r="I3101" i="12"/>
  <c r="K3100" i="12"/>
  <c r="J3100" i="12"/>
  <c r="J3100" i="12" a="1"/>
  <c r="I3100" i="12"/>
  <c r="K3099" i="12"/>
  <c r="J3099" i="12"/>
  <c r="J3099" i="12" a="1"/>
  <c r="I3099" i="12"/>
  <c r="K3098" i="12"/>
  <c r="J3098" i="12"/>
  <c r="J3098" i="12" a="1"/>
  <c r="I3098" i="12"/>
  <c r="K3097" i="12"/>
  <c r="J3097" i="12"/>
  <c r="J3097" i="12" a="1"/>
  <c r="I3097" i="12"/>
  <c r="K3096" i="12"/>
  <c r="J3096" i="12"/>
  <c r="J3096" i="12" a="1"/>
  <c r="I3096" i="12"/>
  <c r="K3095" i="12"/>
  <c r="J3095" i="12"/>
  <c r="J3095" i="12" a="1"/>
  <c r="I3095" i="12"/>
  <c r="K3094" i="12"/>
  <c r="J3094" i="12"/>
  <c r="J3094" i="12" a="1"/>
  <c r="I3094" i="12"/>
  <c r="K3093" i="12"/>
  <c r="J3093" i="12"/>
  <c r="J3093" i="12" a="1"/>
  <c r="I3093" i="12"/>
  <c r="K3092" i="12"/>
  <c r="J3092" i="12"/>
  <c r="J3092" i="12" a="1"/>
  <c r="I3092" i="12"/>
  <c r="K3091" i="12"/>
  <c r="J3091" i="12"/>
  <c r="J3091" i="12" a="1"/>
  <c r="I3091" i="12"/>
  <c r="K3090" i="12"/>
  <c r="J3090" i="12"/>
  <c r="J3090" i="12" a="1"/>
  <c r="I3090" i="12"/>
  <c r="K3089" i="12"/>
  <c r="J3089" i="12"/>
  <c r="J3089" i="12" a="1"/>
  <c r="I3089" i="12"/>
  <c r="K3088" i="12"/>
  <c r="J3088" i="12"/>
  <c r="J3088" i="12" a="1"/>
  <c r="I3088" i="12"/>
  <c r="K3087" i="12"/>
  <c r="J3087" i="12"/>
  <c r="J3087" i="12" a="1"/>
  <c r="I3087" i="12"/>
  <c r="K3086" i="12"/>
  <c r="J3086" i="12"/>
  <c r="J3086" i="12" a="1"/>
  <c r="I3086" i="12"/>
  <c r="K3085" i="12"/>
  <c r="J3085" i="12"/>
  <c r="J3085" i="12" a="1"/>
  <c r="I3085" i="12"/>
  <c r="K3084" i="12"/>
  <c r="J3084" i="12"/>
  <c r="J3084" i="12" a="1"/>
  <c r="I3084" i="12"/>
  <c r="K3083" i="12"/>
  <c r="J3083" i="12"/>
  <c r="J3083" i="12" a="1"/>
  <c r="I3083" i="12"/>
  <c r="K3082" i="12"/>
  <c r="J3082" i="12"/>
  <c r="J3082" i="12" a="1"/>
  <c r="I3082" i="12"/>
  <c r="K3081" i="12"/>
  <c r="J3081" i="12"/>
  <c r="J3081" i="12" a="1"/>
  <c r="I3081" i="12"/>
  <c r="K3080" i="12"/>
  <c r="J3080" i="12"/>
  <c r="J3080" i="12" a="1"/>
  <c r="I3080" i="12"/>
  <c r="K3079" i="12"/>
  <c r="J3079" i="12"/>
  <c r="J3079" i="12" a="1"/>
  <c r="I3079" i="12"/>
  <c r="K3078" i="12"/>
  <c r="J3078" i="12"/>
  <c r="J3078" i="12" a="1"/>
  <c r="I3078" i="12"/>
  <c r="K3077" i="12"/>
  <c r="J3077" i="12"/>
  <c r="J3077" i="12" a="1"/>
  <c r="I3077" i="12"/>
  <c r="K3076" i="12"/>
  <c r="J3076" i="12"/>
  <c r="J3076" i="12" a="1"/>
  <c r="I3076" i="12"/>
  <c r="K3075" i="12"/>
  <c r="J3075" i="12"/>
  <c r="J3075" i="12" a="1"/>
  <c r="I3075" i="12"/>
  <c r="K3074" i="12"/>
  <c r="J3074" i="12"/>
  <c r="J3074" i="12" a="1"/>
  <c r="I3074" i="12"/>
  <c r="K3073" i="12"/>
  <c r="J3073" i="12"/>
  <c r="J3073" i="12" a="1"/>
  <c r="I3073" i="12"/>
  <c r="K3072" i="12"/>
  <c r="J3072" i="12"/>
  <c r="J3072" i="12" a="1"/>
  <c r="I3072" i="12"/>
  <c r="K3071" i="12"/>
  <c r="J3071" i="12"/>
  <c r="J3071" i="12" a="1"/>
  <c r="I3071" i="12"/>
  <c r="K3070" i="12"/>
  <c r="J3070" i="12"/>
  <c r="J3070" i="12" a="1"/>
  <c r="I3070" i="12"/>
  <c r="K3069" i="12"/>
  <c r="J3069" i="12"/>
  <c r="J3069" i="12" a="1"/>
  <c r="I3069" i="12"/>
  <c r="K3068" i="12"/>
  <c r="J3068" i="12"/>
  <c r="J3068" i="12" a="1"/>
  <c r="I3068" i="12"/>
  <c r="K3067" i="12"/>
  <c r="J3067" i="12"/>
  <c r="J3067" i="12" a="1"/>
  <c r="I3067" i="12"/>
  <c r="K3066" i="12"/>
  <c r="J3066" i="12"/>
  <c r="J3066" i="12" a="1"/>
  <c r="I3066" i="12"/>
  <c r="K3065" i="12"/>
  <c r="J3065" i="12"/>
  <c r="J3065" i="12" a="1"/>
  <c r="I3065" i="12"/>
  <c r="K3064" i="12"/>
  <c r="J3064" i="12"/>
  <c r="J3064" i="12" a="1"/>
  <c r="I3064" i="12"/>
  <c r="K3063" i="12"/>
  <c r="J3063" i="12"/>
  <c r="J3063" i="12" a="1"/>
  <c r="I3063" i="12"/>
  <c r="K3062" i="12"/>
  <c r="J3062" i="12"/>
  <c r="J3062" i="12" a="1"/>
  <c r="I3062" i="12"/>
  <c r="K3061" i="12"/>
  <c r="J3061" i="12"/>
  <c r="J3061" i="12" a="1"/>
  <c r="I3061" i="12"/>
  <c r="K3060" i="12"/>
  <c r="J3060" i="12"/>
  <c r="J3060" i="12" a="1"/>
  <c r="I3060" i="12"/>
  <c r="K3059" i="12"/>
  <c r="J3059" i="12"/>
  <c r="J3059" i="12" a="1"/>
  <c r="I3059" i="12"/>
  <c r="K3058" i="12"/>
  <c r="J3058" i="12"/>
  <c r="J3058" i="12" a="1"/>
  <c r="I3058" i="12"/>
  <c r="K3057" i="12"/>
  <c r="J3057" i="12"/>
  <c r="J3057" i="12" a="1"/>
  <c r="I3057" i="12"/>
  <c r="K3056" i="12"/>
  <c r="J3056" i="12"/>
  <c r="J3056" i="12" a="1"/>
  <c r="I3056" i="12"/>
  <c r="K3055" i="12"/>
  <c r="J3055" i="12"/>
  <c r="J3055" i="12" a="1"/>
  <c r="I3055" i="12"/>
  <c r="K3054" i="12"/>
  <c r="J3054" i="12"/>
  <c r="J3054" i="12" a="1"/>
  <c r="I3054" i="12"/>
  <c r="K3053" i="12"/>
  <c r="J3053" i="12"/>
  <c r="J3053" i="12" a="1"/>
  <c r="I3053" i="12"/>
  <c r="K3052" i="12"/>
  <c r="J3052" i="12"/>
  <c r="J3052" i="12" a="1"/>
  <c r="I3052" i="12"/>
  <c r="K3051" i="12"/>
  <c r="J3051" i="12"/>
  <c r="J3051" i="12" a="1"/>
  <c r="I3051" i="12"/>
  <c r="K3050" i="12"/>
  <c r="J3050" i="12"/>
  <c r="J3050" i="12" a="1"/>
  <c r="I3050" i="12"/>
  <c r="K3049" i="12"/>
  <c r="J3049" i="12"/>
  <c r="J3049" i="12" a="1"/>
  <c r="I3049" i="12"/>
  <c r="K3048" i="12"/>
  <c r="J3048" i="12"/>
  <c r="J3048" i="12" a="1"/>
  <c r="I3048" i="12"/>
  <c r="K3047" i="12"/>
  <c r="J3047" i="12"/>
  <c r="J3047" i="12" a="1"/>
  <c r="I3047" i="12"/>
  <c r="K3046" i="12"/>
  <c r="J3046" i="12"/>
  <c r="J3046" i="12" a="1"/>
  <c r="I3046" i="12"/>
  <c r="K3045" i="12"/>
  <c r="J3045" i="12"/>
  <c r="J3045" i="12" a="1"/>
  <c r="I3045" i="12"/>
  <c r="K3044" i="12"/>
  <c r="J3044" i="12"/>
  <c r="J3044" i="12" a="1"/>
  <c r="I3044" i="12"/>
  <c r="K3043" i="12"/>
  <c r="J3043" i="12"/>
  <c r="J3043" i="12" a="1"/>
  <c r="I3043" i="12"/>
  <c r="K3042" i="12"/>
  <c r="J3042" i="12"/>
  <c r="J3042" i="12" a="1"/>
  <c r="I3042" i="12"/>
  <c r="K3041" i="12"/>
  <c r="J3041" i="12"/>
  <c r="J3041" i="12" a="1"/>
  <c r="I3041" i="12"/>
  <c r="K3040" i="12"/>
  <c r="J3040" i="12"/>
  <c r="J3040" i="12" a="1"/>
  <c r="I3040" i="12"/>
  <c r="K3039" i="12"/>
  <c r="J3039" i="12"/>
  <c r="J3039" i="12" a="1"/>
  <c r="I3039" i="12"/>
  <c r="K3038" i="12"/>
  <c r="J3038" i="12"/>
  <c r="J3038" i="12" a="1"/>
  <c r="I3038" i="12"/>
  <c r="K3037" i="12"/>
  <c r="J3037" i="12"/>
  <c r="J3037" i="12" a="1"/>
  <c r="I3037" i="12"/>
  <c r="K3036" i="12"/>
  <c r="J3036" i="12"/>
  <c r="J3036" i="12" a="1"/>
  <c r="I3036" i="12"/>
  <c r="K3035" i="12"/>
  <c r="J3035" i="12"/>
  <c r="J3035" i="12" a="1"/>
  <c r="I3035" i="12"/>
  <c r="K3034" i="12"/>
  <c r="J3034" i="12"/>
  <c r="J3034" i="12" a="1"/>
  <c r="I3034" i="12"/>
  <c r="K3033" i="12"/>
  <c r="J3033" i="12"/>
  <c r="J3033" i="12" a="1"/>
  <c r="I3033" i="12"/>
  <c r="K3032" i="12"/>
  <c r="J3032" i="12"/>
  <c r="J3032" i="12" a="1"/>
  <c r="I3032" i="12"/>
  <c r="K3031" i="12"/>
  <c r="J3031" i="12"/>
  <c r="J3031" i="12" a="1"/>
  <c r="I3031" i="12"/>
  <c r="K3030" i="12"/>
  <c r="J3030" i="12"/>
  <c r="J3030" i="12" a="1"/>
  <c r="I3030" i="12"/>
  <c r="K3029" i="12"/>
  <c r="J3029" i="12"/>
  <c r="J3029" i="12" a="1"/>
  <c r="I3029" i="12"/>
  <c r="K3028" i="12"/>
  <c r="J3028" i="12"/>
  <c r="J3028" i="12" a="1"/>
  <c r="I3028" i="12"/>
  <c r="K3027" i="12"/>
  <c r="J3027" i="12"/>
  <c r="J3027" i="12" a="1"/>
  <c r="I3027" i="12"/>
  <c r="K3026" i="12"/>
  <c r="J3026" i="12"/>
  <c r="J3026" i="12" a="1"/>
  <c r="I3026" i="12"/>
  <c r="K3025" i="12"/>
  <c r="J3025" i="12"/>
  <c r="J3025" i="12" a="1"/>
  <c r="I3025" i="12"/>
  <c r="K3024" i="12"/>
  <c r="J3024" i="12"/>
  <c r="J3024" i="12" a="1"/>
  <c r="I3024" i="12"/>
  <c r="K3023" i="12"/>
  <c r="J3023" i="12"/>
  <c r="J3023" i="12" a="1"/>
  <c r="I3023" i="12"/>
  <c r="K3022" i="12"/>
  <c r="J3022" i="12"/>
  <c r="J3022" i="12" a="1"/>
  <c r="I3022" i="12"/>
  <c r="K3021" i="12"/>
  <c r="J3021" i="12"/>
  <c r="J3021" i="12" a="1"/>
  <c r="I3021" i="12"/>
  <c r="K3020" i="12"/>
  <c r="J3020" i="12"/>
  <c r="J3020" i="12" a="1"/>
  <c r="I3020" i="12"/>
  <c r="K3019" i="12"/>
  <c r="J3019" i="12"/>
  <c r="J3019" i="12" a="1"/>
  <c r="I3019" i="12"/>
  <c r="K3018" i="12"/>
  <c r="J3018" i="12"/>
  <c r="J3018" i="12" a="1"/>
  <c r="I3018" i="12"/>
  <c r="K3017" i="12"/>
  <c r="J3017" i="12"/>
  <c r="J3017" i="12" a="1"/>
  <c r="I3017" i="12"/>
  <c r="K3016" i="12"/>
  <c r="J3016" i="12"/>
  <c r="J3016" i="12" a="1"/>
  <c r="I3016" i="12"/>
  <c r="K3015" i="12"/>
  <c r="J3015" i="12"/>
  <c r="J3015" i="12" a="1"/>
  <c r="I3015" i="12"/>
  <c r="K3014" i="12"/>
  <c r="J3014" i="12"/>
  <c r="J3014" i="12" a="1"/>
  <c r="I3014" i="12"/>
  <c r="K3013" i="12"/>
  <c r="J3013" i="12"/>
  <c r="J3013" i="12" a="1"/>
  <c r="I3013" i="12"/>
  <c r="K3012" i="12"/>
  <c r="J3012" i="12"/>
  <c r="J3012" i="12" a="1"/>
  <c r="I3012" i="12"/>
  <c r="K3011" i="12"/>
  <c r="J3011" i="12"/>
  <c r="J3011" i="12" a="1"/>
  <c r="I3011" i="12"/>
  <c r="K3010" i="12"/>
  <c r="J3010" i="12"/>
  <c r="J3010" i="12" a="1"/>
  <c r="I3010" i="12"/>
  <c r="K3009" i="12"/>
  <c r="J3009" i="12"/>
  <c r="J3009" i="12" a="1"/>
  <c r="I3009" i="12"/>
  <c r="K3008" i="12"/>
  <c r="J3008" i="12"/>
  <c r="J3008" i="12" a="1"/>
  <c r="I3008" i="12"/>
  <c r="K3007" i="12"/>
  <c r="J3007" i="12"/>
  <c r="J3007" i="12" a="1"/>
  <c r="I3007" i="12"/>
  <c r="K3006" i="12"/>
  <c r="J3006" i="12"/>
  <c r="J3006" i="12" a="1"/>
  <c r="I3006" i="12"/>
  <c r="K3005" i="12"/>
  <c r="J3005" i="12"/>
  <c r="J3005" i="12" a="1"/>
  <c r="I3005" i="12"/>
  <c r="K3004" i="12"/>
  <c r="J3004" i="12"/>
  <c r="J3004" i="12" a="1"/>
  <c r="I3004" i="12"/>
  <c r="K3003" i="12"/>
  <c r="J3003" i="12"/>
  <c r="J3003" i="12" a="1"/>
  <c r="I3003" i="12"/>
  <c r="K3002" i="12"/>
  <c r="J3002" i="12"/>
  <c r="J3002" i="12" a="1"/>
  <c r="I3002" i="12"/>
  <c r="K3001" i="12"/>
  <c r="J3001" i="12"/>
  <c r="J3001" i="12" a="1"/>
  <c r="I3001" i="12"/>
  <c r="K3000" i="12"/>
  <c r="J3000" i="12"/>
  <c r="J3000" i="12" a="1"/>
  <c r="I3000" i="12"/>
  <c r="K2999" i="12"/>
  <c r="J2999" i="12"/>
  <c r="J2999" i="12" a="1"/>
  <c r="I2999" i="12"/>
  <c r="K2998" i="12"/>
  <c r="J2998" i="12"/>
  <c r="J2998" i="12" a="1"/>
  <c r="I2998" i="12"/>
  <c r="K2997" i="12"/>
  <c r="J2997" i="12"/>
  <c r="J2997" i="12" a="1"/>
  <c r="I2997" i="12"/>
  <c r="K2996" i="12"/>
  <c r="J2996" i="12"/>
  <c r="J2996" i="12" a="1"/>
  <c r="I2996" i="12"/>
  <c r="K2995" i="12"/>
  <c r="J2995" i="12"/>
  <c r="J2995" i="12" a="1"/>
  <c r="I2995" i="12"/>
  <c r="K2994" i="12"/>
  <c r="J2994" i="12"/>
  <c r="J2994" i="12" a="1"/>
  <c r="I2994" i="12"/>
  <c r="K2993" i="12"/>
  <c r="J2993" i="12"/>
  <c r="J2993" i="12" a="1"/>
  <c r="I2993" i="12"/>
  <c r="K2992" i="12"/>
  <c r="J2992" i="12"/>
  <c r="J2992" i="12" a="1"/>
  <c r="I2992" i="12"/>
  <c r="K2991" i="12"/>
  <c r="J2991" i="12"/>
  <c r="J2991" i="12" a="1"/>
  <c r="I2991" i="12"/>
  <c r="K2990" i="12"/>
  <c r="J2990" i="12"/>
  <c r="J2990" i="12" a="1"/>
  <c r="I2990" i="12"/>
  <c r="K2989" i="12"/>
  <c r="J2989" i="12"/>
  <c r="J2989" i="12" a="1"/>
  <c r="I2989" i="12"/>
  <c r="K2988" i="12"/>
  <c r="J2988" i="12"/>
  <c r="J2988" i="12" a="1"/>
  <c r="I2988" i="12"/>
  <c r="K2987" i="12"/>
  <c r="J2987" i="12"/>
  <c r="J2987" i="12" a="1"/>
  <c r="I2987" i="12"/>
  <c r="K2986" i="12"/>
  <c r="J2986" i="12"/>
  <c r="J2986" i="12" a="1"/>
  <c r="I2986" i="12"/>
  <c r="K2985" i="12"/>
  <c r="J2985" i="12"/>
  <c r="J2985" i="12" a="1"/>
  <c r="I2985" i="12"/>
  <c r="K2984" i="12"/>
  <c r="J2984" i="12"/>
  <c r="J2984" i="12" a="1"/>
  <c r="I2984" i="12"/>
  <c r="K2983" i="12"/>
  <c r="J2983" i="12"/>
  <c r="J2983" i="12" a="1"/>
  <c r="I2983" i="12"/>
  <c r="K2982" i="12"/>
  <c r="J2982" i="12"/>
  <c r="J2982" i="12" a="1"/>
  <c r="I2982" i="12"/>
  <c r="K2981" i="12"/>
  <c r="J2981" i="12"/>
  <c r="J2981" i="12" a="1"/>
  <c r="I2981" i="12"/>
  <c r="K2980" i="12"/>
  <c r="J2980" i="12"/>
  <c r="J2980" i="12" a="1"/>
  <c r="I2980" i="12"/>
  <c r="K2979" i="12"/>
  <c r="J2979" i="12"/>
  <c r="J2979" i="12" a="1"/>
  <c r="I2979" i="12"/>
  <c r="K2978" i="12"/>
  <c r="J2978" i="12"/>
  <c r="J2978" i="12" a="1"/>
  <c r="I2978" i="12"/>
  <c r="K2977" i="12"/>
  <c r="J2977" i="12"/>
  <c r="J2977" i="12" a="1"/>
  <c r="I2977" i="12"/>
  <c r="K2976" i="12"/>
  <c r="J2976" i="12"/>
  <c r="J2976" i="12" a="1"/>
  <c r="I2976" i="12"/>
  <c r="K2975" i="12"/>
  <c r="J2975" i="12"/>
  <c r="J2975" i="12" a="1"/>
  <c r="I2975" i="12"/>
  <c r="K2974" i="12"/>
  <c r="J2974" i="12"/>
  <c r="J2974" i="12" a="1"/>
  <c r="I2974" i="12"/>
  <c r="K2973" i="12"/>
  <c r="J2973" i="12"/>
  <c r="J2973" i="12" a="1"/>
  <c r="I2973" i="12"/>
  <c r="K2972" i="12"/>
  <c r="J2972" i="12"/>
  <c r="J2972" i="12" a="1"/>
  <c r="I2972" i="12"/>
  <c r="K2971" i="12"/>
  <c r="J2971" i="12"/>
  <c r="J2971" i="12" a="1"/>
  <c r="I2971" i="12"/>
  <c r="K2970" i="12"/>
  <c r="J2970" i="12"/>
  <c r="J2970" i="12" a="1"/>
  <c r="I2970" i="12"/>
  <c r="K2969" i="12"/>
  <c r="J2969" i="12"/>
  <c r="J2969" i="12" a="1"/>
  <c r="I2969" i="12"/>
  <c r="K2968" i="12"/>
  <c r="J2968" i="12"/>
  <c r="J2968" i="12" a="1"/>
  <c r="I2968" i="12"/>
  <c r="K2967" i="12"/>
  <c r="J2967" i="12"/>
  <c r="J2967" i="12" a="1"/>
  <c r="I2967" i="12"/>
  <c r="K2966" i="12"/>
  <c r="J2966" i="12"/>
  <c r="J2966" i="12" a="1"/>
  <c r="I2966" i="12"/>
  <c r="K2965" i="12"/>
  <c r="J2965" i="12"/>
  <c r="J2965" i="12" a="1"/>
  <c r="I2965" i="12"/>
  <c r="K2964" i="12"/>
  <c r="J2964" i="12"/>
  <c r="J2964" i="12" a="1"/>
  <c r="I2964" i="12"/>
  <c r="K2963" i="12"/>
  <c r="J2963" i="12"/>
  <c r="J2963" i="12" a="1"/>
  <c r="I2963" i="12"/>
  <c r="K2962" i="12"/>
  <c r="J2962" i="12"/>
  <c r="J2962" i="12" a="1"/>
  <c r="I2962" i="12"/>
  <c r="K2961" i="12"/>
  <c r="J2961" i="12"/>
  <c r="J2961" i="12" a="1"/>
  <c r="I2961" i="12"/>
  <c r="K2960" i="12"/>
  <c r="J2960" i="12"/>
  <c r="J2960" i="12" a="1"/>
  <c r="I2960" i="12"/>
  <c r="K2959" i="12"/>
  <c r="J2959" i="12"/>
  <c r="J2959" i="12" a="1"/>
  <c r="I2959" i="12"/>
  <c r="K2958" i="12"/>
  <c r="J2958" i="12"/>
  <c r="J2958" i="12" a="1"/>
  <c r="I2958" i="12"/>
  <c r="K2957" i="12"/>
  <c r="J2957" i="12"/>
  <c r="J2957" i="12" a="1"/>
  <c r="I2957" i="12"/>
  <c r="K2956" i="12"/>
  <c r="J2956" i="12"/>
  <c r="J2956" i="12" a="1"/>
  <c r="I2956" i="12"/>
  <c r="K2955" i="12"/>
  <c r="J2955" i="12"/>
  <c r="J2955" i="12" a="1"/>
  <c r="I2955" i="12"/>
  <c r="K2954" i="12"/>
  <c r="J2954" i="12"/>
  <c r="J2954" i="12" a="1"/>
  <c r="I2954" i="12"/>
  <c r="K2953" i="12"/>
  <c r="J2953" i="12"/>
  <c r="J2953" i="12" a="1"/>
  <c r="I2953" i="12"/>
  <c r="K2952" i="12"/>
  <c r="J2952" i="12"/>
  <c r="J2952" i="12" a="1"/>
  <c r="I2952" i="12"/>
  <c r="K2951" i="12"/>
  <c r="J2951" i="12"/>
  <c r="J2951" i="12" a="1"/>
  <c r="I2951" i="12"/>
  <c r="K2950" i="12"/>
  <c r="J2950" i="12"/>
  <c r="J2950" i="12" a="1"/>
  <c r="I2950" i="12"/>
  <c r="K2949" i="12"/>
  <c r="J2949" i="12"/>
  <c r="J2949" i="12" a="1"/>
  <c r="I2949" i="12"/>
  <c r="K2948" i="12"/>
  <c r="J2948" i="12"/>
  <c r="J2948" i="12" a="1"/>
  <c r="I2948" i="12"/>
  <c r="K2947" i="12"/>
  <c r="J2947" i="12"/>
  <c r="J2947" i="12" a="1"/>
  <c r="I2947" i="12"/>
  <c r="K2946" i="12"/>
  <c r="J2946" i="12"/>
  <c r="J2946" i="12" a="1"/>
  <c r="I2946" i="12"/>
  <c r="K2945" i="12"/>
  <c r="J2945" i="12"/>
  <c r="J2945" i="12" a="1"/>
  <c r="I2945" i="12"/>
  <c r="K2944" i="12"/>
  <c r="J2944" i="12"/>
  <c r="J2944" i="12" a="1"/>
  <c r="I2944" i="12"/>
  <c r="K2943" i="12"/>
  <c r="J2943" i="12"/>
  <c r="J2943" i="12" a="1"/>
  <c r="I2943" i="12"/>
  <c r="K2942" i="12"/>
  <c r="J2942" i="12"/>
  <c r="J2942" i="12" a="1"/>
  <c r="I2942" i="12"/>
  <c r="K2941" i="12"/>
  <c r="J2941" i="12"/>
  <c r="J2941" i="12" a="1"/>
  <c r="I2941" i="12"/>
  <c r="K2940" i="12"/>
  <c r="J2940" i="12"/>
  <c r="J2940" i="12" a="1"/>
  <c r="I2940" i="12"/>
  <c r="K2939" i="12"/>
  <c r="J2939" i="12"/>
  <c r="J2939" i="12" a="1"/>
  <c r="I2939" i="12"/>
  <c r="K2938" i="12"/>
  <c r="J2938" i="12"/>
  <c r="J2938" i="12" a="1"/>
  <c r="I2938" i="12"/>
  <c r="K2937" i="12"/>
  <c r="J2937" i="12"/>
  <c r="J2937" i="12" a="1"/>
  <c r="I2937" i="12"/>
  <c r="K2936" i="12"/>
  <c r="J2936" i="12"/>
  <c r="J2936" i="12" a="1"/>
  <c r="I2936" i="12"/>
  <c r="K2935" i="12"/>
  <c r="J2935" i="12"/>
  <c r="J2935" i="12" a="1"/>
  <c r="I2935" i="12"/>
  <c r="K2934" i="12"/>
  <c r="J2934" i="12"/>
  <c r="J2934" i="12" a="1"/>
  <c r="I2934" i="12"/>
  <c r="K2933" i="12"/>
  <c r="J2933" i="12"/>
  <c r="J2933" i="12" a="1"/>
  <c r="I2933" i="12"/>
  <c r="K2932" i="12"/>
  <c r="J2932" i="12"/>
  <c r="J2932" i="12" a="1"/>
  <c r="I2932" i="12"/>
  <c r="K2931" i="12"/>
  <c r="J2931" i="12"/>
  <c r="J2931" i="12" a="1"/>
  <c r="I2931" i="12"/>
  <c r="K2930" i="12"/>
  <c r="J2930" i="12"/>
  <c r="J2930" i="12" a="1"/>
  <c r="I2930" i="12"/>
  <c r="K2929" i="12"/>
  <c r="J2929" i="12"/>
  <c r="J2929" i="12" a="1"/>
  <c r="I2929" i="12"/>
  <c r="K2928" i="12"/>
  <c r="J2928" i="12"/>
  <c r="J2928" i="12" a="1"/>
  <c r="I2928" i="12"/>
  <c r="K2927" i="12"/>
  <c r="J2927" i="12"/>
  <c r="J2927" i="12" a="1"/>
  <c r="I2927" i="12"/>
  <c r="K2926" i="12"/>
  <c r="J2926" i="12"/>
  <c r="J2926" i="12" a="1"/>
  <c r="I2926" i="12"/>
  <c r="K2925" i="12"/>
  <c r="J2925" i="12"/>
  <c r="J2925" i="12" a="1"/>
  <c r="I2925" i="12"/>
  <c r="K2924" i="12"/>
  <c r="J2924" i="12"/>
  <c r="J2924" i="12" a="1"/>
  <c r="I2924" i="12"/>
  <c r="K2923" i="12"/>
  <c r="J2923" i="12"/>
  <c r="J2923" i="12" a="1"/>
  <c r="I2923" i="12"/>
  <c r="K2922" i="12"/>
  <c r="J2922" i="12"/>
  <c r="J2922" i="12" a="1"/>
  <c r="I2922" i="12"/>
  <c r="K2921" i="12"/>
  <c r="J2921" i="12"/>
  <c r="J2921" i="12" a="1"/>
  <c r="I2921" i="12"/>
  <c r="K2920" i="12"/>
  <c r="J2920" i="12"/>
  <c r="J2920" i="12" a="1"/>
  <c r="I2920" i="12"/>
  <c r="K2919" i="12"/>
  <c r="J2919" i="12"/>
  <c r="J2919" i="12" a="1"/>
  <c r="I2919" i="12"/>
  <c r="K2918" i="12"/>
  <c r="J2918" i="12"/>
  <c r="J2918" i="12" a="1"/>
  <c r="I2918" i="12"/>
  <c r="K2917" i="12"/>
  <c r="J2917" i="12"/>
  <c r="J2917" i="12" a="1"/>
  <c r="I2917" i="12"/>
  <c r="K2916" i="12"/>
  <c r="J2916" i="12"/>
  <c r="J2916" i="12" a="1"/>
  <c r="I2916" i="12"/>
  <c r="K2915" i="12"/>
  <c r="J2915" i="12"/>
  <c r="J2915" i="12" a="1"/>
  <c r="I2915" i="12"/>
  <c r="K2914" i="12"/>
  <c r="J2914" i="12"/>
  <c r="J2914" i="12" a="1"/>
  <c r="I2914" i="12"/>
  <c r="K2913" i="12"/>
  <c r="J2913" i="12"/>
  <c r="J2913" i="12" a="1"/>
  <c r="I2913" i="12"/>
  <c r="K2912" i="12"/>
  <c r="J2912" i="12"/>
  <c r="J2912" i="12" a="1"/>
  <c r="I2912" i="12"/>
  <c r="K2911" i="12"/>
  <c r="J2911" i="12"/>
  <c r="J2911" i="12" a="1"/>
  <c r="I2911" i="12"/>
  <c r="K2910" i="12"/>
  <c r="J2910" i="12"/>
  <c r="J2910" i="12" a="1"/>
  <c r="I2910" i="12"/>
  <c r="K2909" i="12"/>
  <c r="J2909" i="12"/>
  <c r="J2909" i="12" a="1"/>
  <c r="I2909" i="12"/>
  <c r="K2908" i="12"/>
  <c r="J2908" i="12"/>
  <c r="J2908" i="12" a="1"/>
  <c r="I2908" i="12"/>
  <c r="K2907" i="12"/>
  <c r="J2907" i="12"/>
  <c r="J2907" i="12" a="1"/>
  <c r="I2907" i="12"/>
  <c r="K2906" i="12"/>
  <c r="J2906" i="12"/>
  <c r="J2906" i="12" a="1"/>
  <c r="I2906" i="12"/>
  <c r="K2905" i="12"/>
  <c r="J2905" i="12"/>
  <c r="J2905" i="12" a="1"/>
  <c r="I2905" i="12"/>
  <c r="K2904" i="12"/>
  <c r="J2904" i="12"/>
  <c r="J2904" i="12" a="1"/>
  <c r="I2904" i="12"/>
  <c r="K2903" i="12"/>
  <c r="J2903" i="12"/>
  <c r="J2903" i="12" a="1"/>
  <c r="I2903" i="12"/>
  <c r="K2902" i="12"/>
  <c r="J2902" i="12"/>
  <c r="J2902" i="12" a="1"/>
  <c r="I2902" i="12"/>
  <c r="K2901" i="12"/>
  <c r="J2901" i="12"/>
  <c r="J2901" i="12" a="1"/>
  <c r="I2901" i="12"/>
  <c r="K2900" i="12"/>
  <c r="J2900" i="12"/>
  <c r="J2900" i="12" a="1"/>
  <c r="I2900" i="12"/>
  <c r="K2899" i="12"/>
  <c r="J2899" i="12"/>
  <c r="J2899" i="12" a="1"/>
  <c r="I2899" i="12"/>
  <c r="K2898" i="12"/>
  <c r="J2898" i="12"/>
  <c r="J2898" i="12" a="1"/>
  <c r="I2898" i="12"/>
  <c r="K2897" i="12"/>
  <c r="J2897" i="12"/>
  <c r="J2897" i="12" a="1"/>
  <c r="I2897" i="12"/>
  <c r="K2896" i="12"/>
  <c r="J2896" i="12"/>
  <c r="J2896" i="12" a="1"/>
  <c r="I2896" i="12"/>
  <c r="K2895" i="12"/>
  <c r="J2895" i="12"/>
  <c r="J2895" i="12" a="1"/>
  <c r="I2895" i="12"/>
  <c r="K2894" i="12"/>
  <c r="J2894" i="12"/>
  <c r="J2894" i="12" a="1"/>
  <c r="I2894" i="12"/>
  <c r="K2893" i="12"/>
  <c r="J2893" i="12"/>
  <c r="J2893" i="12" a="1"/>
  <c r="I2893" i="12"/>
  <c r="K2892" i="12"/>
  <c r="J2892" i="12"/>
  <c r="J2892" i="12" a="1"/>
  <c r="I2892" i="12"/>
  <c r="K2891" i="12"/>
  <c r="J2891" i="12"/>
  <c r="J2891" i="12" a="1"/>
  <c r="I2891" i="12"/>
  <c r="K2890" i="12"/>
  <c r="J2890" i="12"/>
  <c r="J2890" i="12" a="1"/>
  <c r="I2890" i="12"/>
  <c r="K2889" i="12"/>
  <c r="J2889" i="12"/>
  <c r="J2889" i="12" a="1"/>
  <c r="I2889" i="12"/>
  <c r="K2888" i="12"/>
  <c r="J2888" i="12"/>
  <c r="J2888" i="12" a="1"/>
  <c r="I2888" i="12"/>
  <c r="K2887" i="12"/>
  <c r="J2887" i="12"/>
  <c r="J2887" i="12" a="1"/>
  <c r="I2887" i="12"/>
  <c r="K2886" i="12"/>
  <c r="J2886" i="12"/>
  <c r="J2886" i="12" a="1"/>
  <c r="I2886" i="12"/>
  <c r="K2885" i="12"/>
  <c r="J2885" i="12"/>
  <c r="J2885" i="12" a="1"/>
  <c r="I2885" i="12"/>
  <c r="K2884" i="12"/>
  <c r="J2884" i="12"/>
  <c r="J2884" i="12" a="1"/>
  <c r="I2884" i="12"/>
  <c r="K2883" i="12"/>
  <c r="J2883" i="12"/>
  <c r="J2883" i="12" a="1"/>
  <c r="I2883" i="12"/>
  <c r="K2882" i="12"/>
  <c r="J2882" i="12"/>
  <c r="J2882" i="12" a="1"/>
  <c r="I2882" i="12"/>
  <c r="K2881" i="12"/>
  <c r="J2881" i="12"/>
  <c r="J2881" i="12" a="1"/>
  <c r="I2881" i="12"/>
  <c r="K2880" i="12"/>
  <c r="J2880" i="12"/>
  <c r="J2880" i="12" a="1"/>
  <c r="I2880" i="12"/>
  <c r="K2879" i="12"/>
  <c r="J2879" i="12"/>
  <c r="J2879" i="12" a="1"/>
  <c r="I2879" i="12"/>
  <c r="K2878" i="12"/>
  <c r="J2878" i="12"/>
  <c r="J2878" i="12" a="1"/>
  <c r="I2878" i="12"/>
  <c r="K2877" i="12"/>
  <c r="J2877" i="12"/>
  <c r="J2877" i="12" a="1"/>
  <c r="I2877" i="12"/>
  <c r="K2876" i="12"/>
  <c r="J2876" i="12"/>
  <c r="J2876" i="12" a="1"/>
  <c r="I2876" i="12"/>
  <c r="K2875" i="12"/>
  <c r="J2875" i="12"/>
  <c r="J2875" i="12" a="1"/>
  <c r="I2875" i="12"/>
  <c r="K2874" i="12"/>
  <c r="J2874" i="12"/>
  <c r="J2874" i="12" a="1"/>
  <c r="I2874" i="12"/>
  <c r="K2873" i="12"/>
  <c r="J2873" i="12"/>
  <c r="J2873" i="12" a="1"/>
  <c r="I2873" i="12"/>
  <c r="K2872" i="12"/>
  <c r="J2872" i="12"/>
  <c r="J2872" i="12" a="1"/>
  <c r="I2872" i="12"/>
  <c r="K2871" i="12"/>
  <c r="J2871" i="12"/>
  <c r="J2871" i="12" a="1"/>
  <c r="I2871" i="12"/>
  <c r="K2870" i="12"/>
  <c r="J2870" i="12"/>
  <c r="J2870" i="12" a="1"/>
  <c r="I2870" i="12"/>
  <c r="K2869" i="12"/>
  <c r="J2869" i="12"/>
  <c r="J2869" i="12" a="1"/>
  <c r="I2869" i="12"/>
  <c r="K2868" i="12"/>
  <c r="J2868" i="12"/>
  <c r="J2868" i="12" a="1"/>
  <c r="I2868" i="12"/>
  <c r="K2867" i="12"/>
  <c r="J2867" i="12"/>
  <c r="J2867" i="12" a="1"/>
  <c r="I2867" i="12"/>
  <c r="K2866" i="12"/>
  <c r="J2866" i="12"/>
  <c r="J2866" i="12" a="1"/>
  <c r="I2866" i="12"/>
  <c r="K2865" i="12"/>
  <c r="J2865" i="12"/>
  <c r="J2865" i="12" a="1"/>
  <c r="I2865" i="12"/>
  <c r="K2864" i="12"/>
  <c r="J2864" i="12"/>
  <c r="J2864" i="12" a="1"/>
  <c r="I2864" i="12"/>
  <c r="K2863" i="12"/>
  <c r="J2863" i="12"/>
  <c r="J2863" i="12" a="1"/>
  <c r="I2863" i="12"/>
  <c r="K2862" i="12"/>
  <c r="J2862" i="12"/>
  <c r="J2862" i="12" a="1"/>
  <c r="I2862" i="12"/>
  <c r="K2861" i="12"/>
  <c r="J2861" i="12"/>
  <c r="J2861" i="12" a="1"/>
  <c r="I2861" i="12"/>
  <c r="K2860" i="12"/>
  <c r="J2860" i="12"/>
  <c r="J2860" i="12" a="1"/>
  <c r="I2860" i="12"/>
  <c r="K2859" i="12"/>
  <c r="J2859" i="12"/>
  <c r="J2859" i="12" a="1"/>
  <c r="I2859" i="12"/>
  <c r="K2858" i="12"/>
  <c r="J2858" i="12"/>
  <c r="J2858" i="12" a="1"/>
  <c r="I2858" i="12"/>
  <c r="K2857" i="12"/>
  <c r="J2857" i="12"/>
  <c r="J2857" i="12" a="1"/>
  <c r="I2857" i="12"/>
  <c r="K2856" i="12"/>
  <c r="J2856" i="12"/>
  <c r="J2856" i="12" a="1"/>
  <c r="I2856" i="12"/>
  <c r="K2855" i="12"/>
  <c r="J2855" i="12"/>
  <c r="J2855" i="12" a="1"/>
  <c r="I2855" i="12"/>
  <c r="K2854" i="12"/>
  <c r="J2854" i="12"/>
  <c r="J2854" i="12" a="1"/>
  <c r="I2854" i="12"/>
  <c r="K2853" i="12"/>
  <c r="J2853" i="12"/>
  <c r="J2853" i="12" a="1"/>
  <c r="I2853" i="12"/>
  <c r="K2852" i="12"/>
  <c r="J2852" i="12"/>
  <c r="J2852" i="12" a="1"/>
  <c r="I2852" i="12"/>
  <c r="K2851" i="12"/>
  <c r="J2851" i="12"/>
  <c r="J2851" i="12" a="1"/>
  <c r="I2851" i="12"/>
  <c r="K2850" i="12"/>
  <c r="J2850" i="12"/>
  <c r="J2850" i="12" a="1"/>
  <c r="I2850" i="12"/>
  <c r="K2849" i="12"/>
  <c r="J2849" i="12"/>
  <c r="J2849" i="12" a="1"/>
  <c r="I2849" i="12"/>
  <c r="K2848" i="12"/>
  <c r="J2848" i="12"/>
  <c r="J2848" i="12" a="1"/>
  <c r="I2848" i="12"/>
  <c r="K2847" i="12"/>
  <c r="J2847" i="12"/>
  <c r="J2847" i="12" a="1"/>
  <c r="I2847" i="12"/>
  <c r="K2846" i="12"/>
  <c r="J2846" i="12"/>
  <c r="J2846" i="12" a="1"/>
  <c r="I2846" i="12"/>
  <c r="K2845" i="12"/>
  <c r="J2845" i="12"/>
  <c r="J2845" i="12" a="1"/>
  <c r="I2845" i="12"/>
  <c r="K2844" i="12"/>
  <c r="J2844" i="12"/>
  <c r="J2844" i="12" a="1"/>
  <c r="I2844" i="12"/>
  <c r="K2843" i="12"/>
  <c r="J2843" i="12"/>
  <c r="J2843" i="12" a="1"/>
  <c r="I2843" i="12"/>
  <c r="K2842" i="12"/>
  <c r="J2842" i="12"/>
  <c r="J2842" i="12" a="1"/>
  <c r="I2842" i="12"/>
  <c r="K2841" i="12"/>
  <c r="J2841" i="12"/>
  <c r="J2841" i="12" a="1"/>
  <c r="I2841" i="12"/>
  <c r="K2840" i="12"/>
  <c r="J2840" i="12"/>
  <c r="J2840" i="12" a="1"/>
  <c r="I2840" i="12"/>
  <c r="K2839" i="12"/>
  <c r="J2839" i="12"/>
  <c r="J2839" i="12" a="1"/>
  <c r="I2839" i="12"/>
  <c r="K2838" i="12"/>
  <c r="J2838" i="12"/>
  <c r="J2838" i="12" a="1"/>
  <c r="I2838" i="12"/>
  <c r="K2837" i="12"/>
  <c r="J2837" i="12"/>
  <c r="J2837" i="12" a="1"/>
  <c r="I2837" i="12"/>
  <c r="K2836" i="12"/>
  <c r="J2836" i="12"/>
  <c r="J2836" i="12" a="1"/>
  <c r="I2836" i="12"/>
  <c r="K2835" i="12"/>
  <c r="J2835" i="12"/>
  <c r="J2835" i="12" a="1"/>
  <c r="I2835" i="12"/>
  <c r="K2834" i="12"/>
  <c r="J2834" i="12"/>
  <c r="J2834" i="12" a="1"/>
  <c r="I2834" i="12"/>
  <c r="K2833" i="12"/>
  <c r="J2833" i="12"/>
  <c r="J2833" i="12" a="1"/>
  <c r="I2833" i="12"/>
  <c r="K2832" i="12"/>
  <c r="J2832" i="12"/>
  <c r="J2832" i="12" a="1"/>
  <c r="I2832" i="12"/>
  <c r="K2831" i="12"/>
  <c r="J2831" i="12"/>
  <c r="J2831" i="12" a="1"/>
  <c r="I2831" i="12"/>
  <c r="K2830" i="12"/>
  <c r="J2830" i="12"/>
  <c r="J2830" i="12" a="1"/>
  <c r="I2830" i="12"/>
  <c r="K2829" i="12"/>
  <c r="J2829" i="12"/>
  <c r="J2829" i="12" a="1"/>
  <c r="I2829" i="12"/>
  <c r="K2828" i="12"/>
  <c r="J2828" i="12"/>
  <c r="J2828" i="12" a="1"/>
  <c r="I2828" i="12"/>
  <c r="K2827" i="12"/>
  <c r="J2827" i="12"/>
  <c r="J2827" i="12" a="1"/>
  <c r="I2827" i="12"/>
  <c r="K2826" i="12"/>
  <c r="J2826" i="12"/>
  <c r="J2826" i="12" a="1"/>
  <c r="I2826" i="12"/>
  <c r="K2825" i="12"/>
  <c r="J2825" i="12"/>
  <c r="J2825" i="12" a="1"/>
  <c r="I2825" i="12"/>
  <c r="K2824" i="12"/>
  <c r="J2824" i="12"/>
  <c r="J2824" i="12" a="1"/>
  <c r="I2824" i="12"/>
  <c r="K2823" i="12"/>
  <c r="J2823" i="12"/>
  <c r="J2823" i="12" a="1"/>
  <c r="I2823" i="12"/>
  <c r="K2822" i="12"/>
  <c r="J2822" i="12"/>
  <c r="J2822" i="12" a="1"/>
  <c r="I2822" i="12"/>
  <c r="K2821" i="12"/>
  <c r="J2821" i="12"/>
  <c r="J2821" i="12" a="1"/>
  <c r="I2821" i="12"/>
  <c r="K2820" i="12"/>
  <c r="J2820" i="12"/>
  <c r="J2820" i="12" a="1"/>
  <c r="I2820" i="12"/>
  <c r="K2819" i="12"/>
  <c r="J2819" i="12"/>
  <c r="J2819" i="12" a="1"/>
  <c r="I2819" i="12"/>
  <c r="K2818" i="12"/>
  <c r="J2818" i="12"/>
  <c r="J2818" i="12" a="1"/>
  <c r="I2818" i="12"/>
  <c r="K2817" i="12"/>
  <c r="J2817" i="12"/>
  <c r="J2817" i="12" a="1"/>
  <c r="I2817" i="12"/>
  <c r="K2816" i="12"/>
  <c r="J2816" i="12"/>
  <c r="J2816" i="12" a="1"/>
  <c r="I2816" i="12"/>
  <c r="K2815" i="12"/>
  <c r="J2815" i="12"/>
  <c r="J2815" i="12" a="1"/>
  <c r="I2815" i="12"/>
  <c r="K2814" i="12"/>
  <c r="J2814" i="12"/>
  <c r="J2814" i="12" a="1"/>
  <c r="I2814" i="12"/>
  <c r="K2813" i="12"/>
  <c r="J2813" i="12"/>
  <c r="J2813" i="12" a="1"/>
  <c r="I2813" i="12"/>
  <c r="K2812" i="12"/>
  <c r="J2812" i="12"/>
  <c r="J2812" i="12" a="1"/>
  <c r="I2812" i="12"/>
  <c r="K2811" i="12"/>
  <c r="J2811" i="12"/>
  <c r="J2811" i="12" a="1"/>
  <c r="I2811" i="12"/>
  <c r="K2810" i="12"/>
  <c r="J2810" i="12"/>
  <c r="J2810" i="12" a="1"/>
  <c r="I2810" i="12"/>
  <c r="K2809" i="12"/>
  <c r="J2809" i="12"/>
  <c r="J2809" i="12" a="1"/>
  <c r="I2809" i="12"/>
  <c r="K2808" i="12"/>
  <c r="J2808" i="12"/>
  <c r="J2808" i="12" a="1"/>
  <c r="I2808" i="12"/>
  <c r="K2807" i="12"/>
  <c r="J2807" i="12"/>
  <c r="J2807" i="12" a="1"/>
  <c r="I2807" i="12"/>
  <c r="K2806" i="12"/>
  <c r="J2806" i="12"/>
  <c r="J2806" i="12" a="1"/>
  <c r="I2806" i="12"/>
  <c r="K2805" i="12"/>
  <c r="J2805" i="12"/>
  <c r="J2805" i="12" a="1"/>
  <c r="I2805" i="12"/>
  <c r="K2804" i="12"/>
  <c r="J2804" i="12"/>
  <c r="J2804" i="12" a="1"/>
  <c r="I2804" i="12"/>
  <c r="K2803" i="12"/>
  <c r="J2803" i="12"/>
  <c r="J2803" i="12" a="1"/>
  <c r="I2803" i="12"/>
  <c r="K2802" i="12"/>
  <c r="J2802" i="12"/>
  <c r="J2802" i="12" a="1"/>
  <c r="I2802" i="12"/>
  <c r="K2801" i="12"/>
  <c r="J2801" i="12"/>
  <c r="J2801" i="12" a="1"/>
  <c r="I2801" i="12"/>
  <c r="K2800" i="12"/>
  <c r="J2800" i="12"/>
  <c r="J2800" i="12" a="1"/>
  <c r="I2800" i="12"/>
  <c r="K2799" i="12"/>
  <c r="J2799" i="12"/>
  <c r="J2799" i="12" a="1"/>
  <c r="I2799" i="12"/>
  <c r="K2798" i="12"/>
  <c r="J2798" i="12"/>
  <c r="J2798" i="12" a="1"/>
  <c r="I2798" i="12"/>
  <c r="K2797" i="12"/>
  <c r="J2797" i="12"/>
  <c r="J2797" i="12" a="1"/>
  <c r="I2797" i="12"/>
  <c r="K2796" i="12"/>
  <c r="J2796" i="12"/>
  <c r="J2796" i="12" a="1"/>
  <c r="I2796" i="12"/>
  <c r="K2795" i="12"/>
  <c r="J2795" i="12"/>
  <c r="J2795" i="12" a="1"/>
  <c r="I2795" i="12"/>
  <c r="K2794" i="12"/>
  <c r="J2794" i="12"/>
  <c r="J2794" i="12" a="1"/>
  <c r="I2794" i="12"/>
  <c r="K2793" i="12"/>
  <c r="J2793" i="12"/>
  <c r="J2793" i="12" a="1"/>
  <c r="I2793" i="12"/>
  <c r="K2792" i="12"/>
  <c r="J2792" i="12"/>
  <c r="J2792" i="12" a="1"/>
  <c r="I2792" i="12"/>
  <c r="K2791" i="12"/>
  <c r="J2791" i="12"/>
  <c r="J2791" i="12" a="1"/>
  <c r="I2791" i="12"/>
  <c r="K2790" i="12"/>
  <c r="J2790" i="12"/>
  <c r="J2790" i="12" a="1"/>
  <c r="I2790" i="12"/>
  <c r="K2789" i="12"/>
  <c r="J2789" i="12"/>
  <c r="J2789" i="12" a="1"/>
  <c r="I2789" i="12"/>
  <c r="K2788" i="12"/>
  <c r="J2788" i="12"/>
  <c r="J2788" i="12" a="1"/>
  <c r="I2788" i="12"/>
  <c r="K2787" i="12"/>
  <c r="J2787" i="12"/>
  <c r="J2787" i="12" a="1"/>
  <c r="I2787" i="12"/>
  <c r="K2786" i="12"/>
  <c r="J2786" i="12"/>
  <c r="J2786" i="12" a="1"/>
  <c r="I2786" i="12"/>
  <c r="K2785" i="12"/>
  <c r="J2785" i="12"/>
  <c r="J2785" i="12" a="1"/>
  <c r="I2785" i="12"/>
  <c r="K2784" i="12"/>
  <c r="J2784" i="12"/>
  <c r="J2784" i="12" a="1"/>
  <c r="I2784" i="12"/>
  <c r="K2783" i="12"/>
  <c r="J2783" i="12"/>
  <c r="J2783" i="12" a="1"/>
  <c r="I2783" i="12"/>
  <c r="K2782" i="12"/>
  <c r="J2782" i="12"/>
  <c r="J2782" i="12" a="1"/>
  <c r="I2782" i="12"/>
  <c r="K2781" i="12"/>
  <c r="J2781" i="12"/>
  <c r="J2781" i="12" a="1"/>
  <c r="I2781" i="12"/>
  <c r="K2780" i="12"/>
  <c r="J2780" i="12"/>
  <c r="J2780" i="12" a="1"/>
  <c r="I2780" i="12"/>
  <c r="K2779" i="12"/>
  <c r="J2779" i="12"/>
  <c r="J2779" i="12" a="1"/>
  <c r="I2779" i="12"/>
  <c r="K2778" i="12"/>
  <c r="J2778" i="12"/>
  <c r="J2778" i="12" a="1"/>
  <c r="I2778" i="12"/>
  <c r="K2777" i="12"/>
  <c r="J2777" i="12"/>
  <c r="J2777" i="12" a="1"/>
  <c r="I2777" i="12"/>
  <c r="K2776" i="12"/>
  <c r="J2776" i="12"/>
  <c r="J2776" i="12" a="1"/>
  <c r="I2776" i="12"/>
  <c r="K2775" i="12"/>
  <c r="J2775" i="12"/>
  <c r="J2775" i="12" a="1"/>
  <c r="I2775" i="12"/>
  <c r="K2774" i="12"/>
  <c r="J2774" i="12"/>
  <c r="J2774" i="12" a="1"/>
  <c r="I2774" i="12"/>
  <c r="K2773" i="12"/>
  <c r="J2773" i="12"/>
  <c r="J2773" i="12" a="1"/>
  <c r="I2773" i="12"/>
  <c r="K2772" i="12"/>
  <c r="J2772" i="12"/>
  <c r="J2772" i="12" a="1"/>
  <c r="I2772" i="12"/>
  <c r="K2771" i="12"/>
  <c r="J2771" i="12"/>
  <c r="J2771" i="12" a="1"/>
  <c r="I2771" i="12"/>
  <c r="K2770" i="12"/>
  <c r="J2770" i="12"/>
  <c r="J2770" i="12" a="1"/>
  <c r="I2770" i="12"/>
  <c r="K2769" i="12"/>
  <c r="J2769" i="12"/>
  <c r="J2769" i="12" a="1"/>
  <c r="I2769" i="12"/>
  <c r="K2768" i="12"/>
  <c r="J2768" i="12"/>
  <c r="J2768" i="12" a="1"/>
  <c r="I2768" i="12"/>
  <c r="K2767" i="12"/>
  <c r="J2767" i="12"/>
  <c r="J2767" i="12" a="1"/>
  <c r="I2767" i="12"/>
  <c r="K2766" i="12"/>
  <c r="J2766" i="12"/>
  <c r="J2766" i="12" a="1"/>
  <c r="I2766" i="12"/>
  <c r="K2765" i="12"/>
  <c r="J2765" i="12"/>
  <c r="J2765" i="12" a="1"/>
  <c r="I2765" i="12"/>
  <c r="K2764" i="12"/>
  <c r="J2764" i="12"/>
  <c r="J2764" i="12" a="1"/>
  <c r="I2764" i="12"/>
  <c r="K2763" i="12"/>
  <c r="J2763" i="12"/>
  <c r="J2763" i="12" a="1"/>
  <c r="I2763" i="12"/>
  <c r="K2762" i="12"/>
  <c r="J2762" i="12"/>
  <c r="J2762" i="12" a="1"/>
  <c r="I2762" i="12"/>
  <c r="K2761" i="12"/>
  <c r="J2761" i="12"/>
  <c r="J2761" i="12" a="1"/>
  <c r="I2761" i="12"/>
  <c r="K2760" i="12"/>
  <c r="J2760" i="12"/>
  <c r="J2760" i="12" a="1"/>
  <c r="I2760" i="12"/>
  <c r="K2759" i="12"/>
  <c r="J2759" i="12"/>
  <c r="J2759" i="12" a="1"/>
  <c r="I2759" i="12"/>
  <c r="K2758" i="12"/>
  <c r="J2758" i="12"/>
  <c r="J2758" i="12" a="1"/>
  <c r="I2758" i="12"/>
  <c r="K2757" i="12"/>
  <c r="J2757" i="12"/>
  <c r="J2757" i="12" a="1"/>
  <c r="I2757" i="12"/>
  <c r="K2756" i="12"/>
  <c r="J2756" i="12"/>
  <c r="J2756" i="12" a="1"/>
  <c r="I2756" i="12"/>
  <c r="K2755" i="12"/>
  <c r="J2755" i="12"/>
  <c r="J2755" i="12" a="1"/>
  <c r="I2755" i="12"/>
  <c r="K2754" i="12"/>
  <c r="J2754" i="12"/>
  <c r="J2754" i="12" a="1"/>
  <c r="I2754" i="12"/>
  <c r="K2753" i="12"/>
  <c r="J2753" i="12"/>
  <c r="J2753" i="12" a="1"/>
  <c r="I2753" i="12"/>
  <c r="K2752" i="12"/>
  <c r="J2752" i="12"/>
  <c r="J2752" i="12" a="1"/>
  <c r="I2752" i="12"/>
  <c r="K2751" i="12"/>
  <c r="J2751" i="12"/>
  <c r="J2751" i="12" a="1"/>
  <c r="I2751" i="12"/>
  <c r="K2750" i="12"/>
  <c r="J2750" i="12"/>
  <c r="J2750" i="12" a="1"/>
  <c r="I2750" i="12"/>
  <c r="K2749" i="12"/>
  <c r="J2749" i="12"/>
  <c r="J2749" i="12" a="1"/>
  <c r="I2749" i="12"/>
  <c r="K2748" i="12"/>
  <c r="J2748" i="12"/>
  <c r="J2748" i="12" a="1"/>
  <c r="I2748" i="12"/>
  <c r="K2747" i="12"/>
  <c r="J2747" i="12"/>
  <c r="J2747" i="12" a="1"/>
  <c r="I2747" i="12"/>
  <c r="K2746" i="12"/>
  <c r="J2746" i="12"/>
  <c r="J2746" i="12" a="1"/>
  <c r="I2746" i="12"/>
  <c r="K2745" i="12"/>
  <c r="J2745" i="12"/>
  <c r="J2745" i="12" a="1"/>
  <c r="I2745" i="12"/>
  <c r="K2744" i="12"/>
  <c r="J2744" i="12"/>
  <c r="J2744" i="12" a="1"/>
  <c r="I2744" i="12"/>
  <c r="K2743" i="12"/>
  <c r="J2743" i="12"/>
  <c r="J2743" i="12" a="1"/>
  <c r="I2743" i="12"/>
  <c r="K2742" i="12"/>
  <c r="J2742" i="12"/>
  <c r="J2742" i="12" a="1"/>
  <c r="I2742" i="12"/>
  <c r="K2741" i="12"/>
  <c r="J2741" i="12"/>
  <c r="J2741" i="12" a="1"/>
  <c r="I2741" i="12"/>
  <c r="K2740" i="12"/>
  <c r="J2740" i="12"/>
  <c r="J2740" i="12" a="1"/>
  <c r="I2740" i="12"/>
  <c r="K2739" i="12"/>
  <c r="J2739" i="12"/>
  <c r="J2739" i="12" a="1"/>
  <c r="I2739" i="12"/>
  <c r="K2738" i="12"/>
  <c r="J2738" i="12"/>
  <c r="J2738" i="12" a="1"/>
  <c r="I2738" i="12"/>
  <c r="K2737" i="12"/>
  <c r="J2737" i="12"/>
  <c r="J2737" i="12" a="1"/>
  <c r="I2737" i="12"/>
  <c r="K2736" i="12"/>
  <c r="J2736" i="12"/>
  <c r="J2736" i="12" a="1"/>
  <c r="I2736" i="12"/>
  <c r="K2735" i="12"/>
  <c r="J2735" i="12"/>
  <c r="J2735" i="12" a="1"/>
  <c r="I2735" i="12"/>
  <c r="K2734" i="12"/>
  <c r="J2734" i="12"/>
  <c r="J2734" i="12" a="1"/>
  <c r="I2734" i="12"/>
  <c r="K2733" i="12"/>
  <c r="J2733" i="12"/>
  <c r="J2733" i="12" a="1"/>
  <c r="I2733" i="12"/>
  <c r="K2732" i="12"/>
  <c r="J2732" i="12"/>
  <c r="J2732" i="12" a="1"/>
  <c r="I2732" i="12"/>
  <c r="K2731" i="12"/>
  <c r="J2731" i="12"/>
  <c r="J2731" i="12" a="1"/>
  <c r="I2731" i="12"/>
  <c r="K2730" i="12"/>
  <c r="J2730" i="12"/>
  <c r="J2730" i="12" a="1"/>
  <c r="I2730" i="12"/>
  <c r="K2729" i="12"/>
  <c r="J2729" i="12"/>
  <c r="J2729" i="12" a="1"/>
  <c r="I2729" i="12"/>
  <c r="K2728" i="12"/>
  <c r="J2728" i="12"/>
  <c r="J2728" i="12" a="1"/>
  <c r="I2728" i="12"/>
  <c r="K2727" i="12"/>
  <c r="J2727" i="12"/>
  <c r="J2727" i="12" a="1"/>
  <c r="I2727" i="12"/>
  <c r="K2726" i="12"/>
  <c r="J2726" i="12"/>
  <c r="J2726" i="12" a="1"/>
  <c r="I2726" i="12"/>
  <c r="K2725" i="12"/>
  <c r="J2725" i="12"/>
  <c r="J2725" i="12" a="1"/>
  <c r="I2725" i="12"/>
  <c r="K2724" i="12"/>
  <c r="J2724" i="12"/>
  <c r="J2724" i="12" a="1"/>
  <c r="I2724" i="12"/>
  <c r="K2723" i="12"/>
  <c r="J2723" i="12"/>
  <c r="J2723" i="12" a="1"/>
  <c r="I2723" i="12"/>
  <c r="K2722" i="12"/>
  <c r="J2722" i="12"/>
  <c r="J2722" i="12" a="1"/>
  <c r="I2722" i="12"/>
  <c r="K2721" i="12"/>
  <c r="J2721" i="12"/>
  <c r="J2721" i="12" a="1"/>
  <c r="I2721" i="12"/>
  <c r="K2720" i="12"/>
  <c r="J2720" i="12"/>
  <c r="J2720" i="12" a="1"/>
  <c r="I2720" i="12"/>
  <c r="K2719" i="12"/>
  <c r="J2719" i="12"/>
  <c r="J2719" i="12" a="1"/>
  <c r="I2719" i="12"/>
  <c r="K2718" i="12"/>
  <c r="J2718" i="12"/>
  <c r="J2718" i="12" a="1"/>
  <c r="I2718" i="12"/>
  <c r="K2717" i="12"/>
  <c r="J2717" i="12"/>
  <c r="J2717" i="12" a="1"/>
  <c r="I2717" i="12"/>
  <c r="K2716" i="12"/>
  <c r="J2716" i="12"/>
  <c r="J2716" i="12" a="1"/>
  <c r="I2716" i="12"/>
  <c r="K2715" i="12"/>
  <c r="J2715" i="12"/>
  <c r="J2715" i="12" a="1"/>
  <c r="I2715" i="12"/>
  <c r="K2714" i="12"/>
  <c r="J2714" i="12"/>
  <c r="J2714" i="12" a="1"/>
  <c r="I2714" i="12"/>
  <c r="K2713" i="12"/>
  <c r="J2713" i="12"/>
  <c r="J2713" i="12" a="1"/>
  <c r="I2713" i="12"/>
  <c r="K2712" i="12"/>
  <c r="J2712" i="12"/>
  <c r="J2712" i="12" a="1"/>
  <c r="I2712" i="12"/>
  <c r="K2711" i="12"/>
  <c r="J2711" i="12"/>
  <c r="J2711" i="12" a="1"/>
  <c r="I2711" i="12"/>
  <c r="K2710" i="12"/>
  <c r="J2710" i="12"/>
  <c r="J2710" i="12" a="1"/>
  <c r="I2710" i="12"/>
  <c r="K2709" i="12"/>
  <c r="J2709" i="12"/>
  <c r="J2709" i="12" a="1"/>
  <c r="I2709" i="12"/>
  <c r="K2708" i="12"/>
  <c r="J2708" i="12"/>
  <c r="J2708" i="12" a="1"/>
  <c r="I2708" i="12"/>
  <c r="K2707" i="12"/>
  <c r="J2707" i="12"/>
  <c r="J2707" i="12" a="1"/>
  <c r="I2707" i="12"/>
  <c r="K2706" i="12"/>
  <c r="J2706" i="12"/>
  <c r="J2706" i="12" a="1"/>
  <c r="I2706" i="12"/>
  <c r="K2705" i="12"/>
  <c r="J2705" i="12"/>
  <c r="J2705" i="12" a="1"/>
  <c r="I2705" i="12"/>
  <c r="K2704" i="12"/>
  <c r="J2704" i="12"/>
  <c r="J2704" i="12" a="1"/>
  <c r="I2704" i="12"/>
  <c r="K2703" i="12"/>
  <c r="J2703" i="12"/>
  <c r="J2703" i="12" a="1"/>
  <c r="I2703" i="12"/>
  <c r="K2702" i="12"/>
  <c r="J2702" i="12"/>
  <c r="J2702" i="12" a="1"/>
  <c r="I2702" i="12"/>
  <c r="K2701" i="12"/>
  <c r="J2701" i="12"/>
  <c r="J2701" i="12" a="1"/>
  <c r="I2701" i="12"/>
  <c r="K2700" i="12"/>
  <c r="J2700" i="12"/>
  <c r="J2700" i="12" a="1"/>
  <c r="I2700" i="12"/>
  <c r="K2699" i="12"/>
  <c r="J2699" i="12"/>
  <c r="J2699" i="12" a="1"/>
  <c r="I2699" i="12"/>
  <c r="K2698" i="12"/>
  <c r="J2698" i="12"/>
  <c r="J2698" i="12" a="1"/>
  <c r="I2698" i="12"/>
  <c r="K2697" i="12"/>
  <c r="J2697" i="12"/>
  <c r="J2697" i="12" a="1"/>
  <c r="I2697" i="12"/>
  <c r="K2696" i="12"/>
  <c r="J2696" i="12"/>
  <c r="J2696" i="12" a="1"/>
  <c r="I2696" i="12"/>
  <c r="K2695" i="12"/>
  <c r="J2695" i="12"/>
  <c r="J2695" i="12" a="1"/>
  <c r="I2695" i="12"/>
  <c r="K2694" i="12"/>
  <c r="J2694" i="12"/>
  <c r="J2694" i="12" a="1"/>
  <c r="I2694" i="12"/>
  <c r="K2693" i="12"/>
  <c r="J2693" i="12"/>
  <c r="J2693" i="12" a="1"/>
  <c r="I2693" i="12"/>
  <c r="K2692" i="12"/>
  <c r="J2692" i="12"/>
  <c r="J2692" i="12" a="1"/>
  <c r="I2692" i="12"/>
  <c r="K2691" i="12"/>
  <c r="J2691" i="12"/>
  <c r="J2691" i="12" a="1"/>
  <c r="I2691" i="12"/>
  <c r="K2690" i="12"/>
  <c r="J2690" i="12"/>
  <c r="J2690" i="12" a="1"/>
  <c r="I2690" i="12"/>
  <c r="K2689" i="12"/>
  <c r="J2689" i="12"/>
  <c r="J2689" i="12" a="1"/>
  <c r="I2689" i="12"/>
  <c r="K2688" i="12"/>
  <c r="J2688" i="12"/>
  <c r="J2688" i="12" a="1"/>
  <c r="I2688" i="12"/>
  <c r="K2687" i="12"/>
  <c r="J2687" i="12"/>
  <c r="J2687" i="12" a="1"/>
  <c r="I2687" i="12"/>
  <c r="K2686" i="12"/>
  <c r="J2686" i="12"/>
  <c r="J2686" i="12" a="1"/>
  <c r="I2686" i="12"/>
  <c r="K2685" i="12"/>
  <c r="J2685" i="12"/>
  <c r="J2685" i="12" a="1"/>
  <c r="I2685" i="12"/>
  <c r="K2684" i="12"/>
  <c r="J2684" i="12"/>
  <c r="J2684" i="12" a="1"/>
  <c r="I2684" i="12"/>
  <c r="K2683" i="12"/>
  <c r="J2683" i="12"/>
  <c r="J2683" i="12" a="1"/>
  <c r="I2683" i="12"/>
  <c r="K2682" i="12"/>
  <c r="J2682" i="12"/>
  <c r="J2682" i="12" a="1"/>
  <c r="I2682" i="12"/>
  <c r="K2681" i="12"/>
  <c r="J2681" i="12"/>
  <c r="J2681" i="12" a="1"/>
  <c r="I2681" i="12"/>
  <c r="K2680" i="12"/>
  <c r="J2680" i="12"/>
  <c r="J2680" i="12" a="1"/>
  <c r="I2680" i="12"/>
  <c r="K2679" i="12"/>
  <c r="J2679" i="12"/>
  <c r="J2679" i="12" a="1"/>
  <c r="I2679" i="12"/>
  <c r="K2678" i="12"/>
  <c r="J2678" i="12"/>
  <c r="J2678" i="12" a="1"/>
  <c r="I2678" i="12"/>
  <c r="K2677" i="12"/>
  <c r="J2677" i="12"/>
  <c r="J2677" i="12" a="1"/>
  <c r="I2677" i="12"/>
  <c r="K2676" i="12"/>
  <c r="J2676" i="12"/>
  <c r="J2676" i="12" a="1"/>
  <c r="I2676" i="12"/>
  <c r="K2675" i="12"/>
  <c r="J2675" i="12"/>
  <c r="J2675" i="12" a="1"/>
  <c r="I2675" i="12"/>
  <c r="K2674" i="12"/>
  <c r="J2674" i="12"/>
  <c r="J2674" i="12" a="1"/>
  <c r="I2674" i="12"/>
  <c r="K2673" i="12"/>
  <c r="J2673" i="12"/>
  <c r="J2673" i="12" a="1"/>
  <c r="I2673" i="12"/>
  <c r="K2672" i="12"/>
  <c r="J2672" i="12"/>
  <c r="J2672" i="12" a="1"/>
  <c r="I2672" i="12"/>
  <c r="K2671" i="12"/>
  <c r="J2671" i="12"/>
  <c r="J2671" i="12" a="1"/>
  <c r="I2671" i="12"/>
  <c r="K2670" i="12"/>
  <c r="J2670" i="12"/>
  <c r="J2670" i="12" a="1"/>
  <c r="I2670" i="12"/>
  <c r="K2669" i="12"/>
  <c r="J2669" i="12"/>
  <c r="J2669" i="12" a="1"/>
  <c r="I2669" i="12"/>
  <c r="K2668" i="12"/>
  <c r="J2668" i="12"/>
  <c r="J2668" i="12" a="1"/>
  <c r="I2668" i="12"/>
  <c r="K2667" i="12"/>
  <c r="J2667" i="12"/>
  <c r="J2667" i="12" a="1"/>
  <c r="I2667" i="12"/>
  <c r="K2666" i="12"/>
  <c r="J2666" i="12"/>
  <c r="J2666" i="12" a="1"/>
  <c r="I2666" i="12"/>
  <c r="K2665" i="12"/>
  <c r="J2665" i="12"/>
  <c r="J2665" i="12" a="1"/>
  <c r="I2665" i="12"/>
  <c r="K2664" i="12"/>
  <c r="J2664" i="12"/>
  <c r="J2664" i="12" a="1"/>
  <c r="I2664" i="12"/>
  <c r="K2663" i="12"/>
  <c r="J2663" i="12"/>
  <c r="J2663" i="12" a="1"/>
  <c r="I2663" i="12"/>
  <c r="K2662" i="12"/>
  <c r="J2662" i="12"/>
  <c r="J2662" i="12" a="1"/>
  <c r="I2662" i="12"/>
  <c r="K2661" i="12"/>
  <c r="J2661" i="12"/>
  <c r="J2661" i="12" a="1"/>
  <c r="I2661" i="12"/>
  <c r="K2660" i="12"/>
  <c r="J2660" i="12"/>
  <c r="J2660" i="12" a="1"/>
  <c r="I2660" i="12"/>
  <c r="K2659" i="12"/>
  <c r="J2659" i="12"/>
  <c r="J2659" i="12" a="1"/>
  <c r="I2659" i="12"/>
  <c r="K2658" i="12"/>
  <c r="J2658" i="12"/>
  <c r="J2658" i="12" a="1"/>
  <c r="I2658" i="12"/>
  <c r="K2657" i="12"/>
  <c r="J2657" i="12"/>
  <c r="J2657" i="12" a="1"/>
  <c r="I2657" i="12"/>
  <c r="K2656" i="12"/>
  <c r="J2656" i="12"/>
  <c r="J2656" i="12" a="1"/>
  <c r="I2656" i="12"/>
  <c r="K2655" i="12"/>
  <c r="J2655" i="12"/>
  <c r="J2655" i="12" a="1"/>
  <c r="I2655" i="12"/>
  <c r="K2654" i="12"/>
  <c r="J2654" i="12"/>
  <c r="J2654" i="12" a="1"/>
  <c r="I2654" i="12"/>
  <c r="K2653" i="12"/>
  <c r="J2653" i="12"/>
  <c r="J2653" i="12" a="1"/>
  <c r="I2653" i="12"/>
  <c r="K2652" i="12"/>
  <c r="J2652" i="12"/>
  <c r="J2652" i="12" a="1"/>
  <c r="I2652" i="12"/>
  <c r="K2651" i="12"/>
  <c r="J2651" i="12"/>
  <c r="J2651" i="12" a="1"/>
  <c r="I2651" i="12"/>
  <c r="K2650" i="12"/>
  <c r="J2650" i="12"/>
  <c r="J2650" i="12" a="1"/>
  <c r="I2650" i="12"/>
  <c r="K2649" i="12"/>
  <c r="J2649" i="12"/>
  <c r="J2649" i="12" a="1"/>
  <c r="I2649" i="12"/>
  <c r="K2648" i="12"/>
  <c r="J2648" i="12"/>
  <c r="J2648" i="12" a="1"/>
  <c r="I2648" i="12"/>
  <c r="K2647" i="12"/>
  <c r="J2647" i="12"/>
  <c r="J2647" i="12" a="1"/>
  <c r="I2647" i="12"/>
  <c r="K2646" i="12"/>
  <c r="J2646" i="12"/>
  <c r="J2646" i="12" a="1"/>
  <c r="I2646" i="12"/>
  <c r="K2645" i="12"/>
  <c r="J2645" i="12"/>
  <c r="J2645" i="12" a="1"/>
  <c r="I2645" i="12"/>
  <c r="K2644" i="12"/>
  <c r="J2644" i="12"/>
  <c r="J2644" i="12" a="1"/>
  <c r="I2644" i="12"/>
  <c r="K2643" i="12"/>
  <c r="J2643" i="12"/>
  <c r="J2643" i="12" a="1"/>
  <c r="I2643" i="12"/>
  <c r="K2642" i="12"/>
  <c r="J2642" i="12"/>
  <c r="J2642" i="12" a="1"/>
  <c r="I2642" i="12"/>
  <c r="K2641" i="12"/>
  <c r="J2641" i="12"/>
  <c r="J2641" i="12" a="1"/>
  <c r="I2641" i="12"/>
  <c r="K2640" i="12"/>
  <c r="J2640" i="12"/>
  <c r="J2640" i="12" a="1"/>
  <c r="I2640" i="12"/>
  <c r="K2639" i="12"/>
  <c r="J2639" i="12"/>
  <c r="J2639" i="12" a="1"/>
  <c r="I2639" i="12"/>
  <c r="K2638" i="12"/>
  <c r="J2638" i="12"/>
  <c r="J2638" i="12" a="1"/>
  <c r="I2638" i="12"/>
  <c r="K2637" i="12"/>
  <c r="J2637" i="12"/>
  <c r="J2637" i="12" a="1"/>
  <c r="I2637" i="12"/>
  <c r="K2636" i="12"/>
  <c r="J2636" i="12"/>
  <c r="J2636" i="12" a="1"/>
  <c r="I2636" i="12"/>
  <c r="K2635" i="12"/>
  <c r="J2635" i="12"/>
  <c r="J2635" i="12" a="1"/>
  <c r="I2635" i="12"/>
  <c r="K2634" i="12"/>
  <c r="J2634" i="12"/>
  <c r="J2634" i="12" a="1"/>
  <c r="I2634" i="12"/>
  <c r="K2633" i="12"/>
  <c r="J2633" i="12"/>
  <c r="J2633" i="12" a="1"/>
  <c r="I2633" i="12"/>
  <c r="K2632" i="12"/>
  <c r="J2632" i="12"/>
  <c r="J2632" i="12" a="1"/>
  <c r="I2632" i="12"/>
  <c r="K2631" i="12"/>
  <c r="J2631" i="12"/>
  <c r="J2631" i="12" a="1"/>
  <c r="I2631" i="12"/>
  <c r="K2630" i="12"/>
  <c r="J2630" i="12"/>
  <c r="J2630" i="12" a="1"/>
  <c r="I2630" i="12"/>
  <c r="K2629" i="12"/>
  <c r="J2629" i="12"/>
  <c r="J2629" i="12" a="1"/>
  <c r="I2629" i="12"/>
  <c r="K2628" i="12"/>
  <c r="J2628" i="12"/>
  <c r="J2628" i="12" a="1"/>
  <c r="I2628" i="12"/>
  <c r="K2627" i="12"/>
  <c r="J2627" i="12"/>
  <c r="J2627" i="12" a="1"/>
  <c r="I2627" i="12"/>
  <c r="K2626" i="12"/>
  <c r="J2626" i="12"/>
  <c r="J2626" i="12" a="1"/>
  <c r="I2626" i="12"/>
  <c r="K2625" i="12"/>
  <c r="J2625" i="12"/>
  <c r="J2625" i="12" a="1"/>
  <c r="I2625" i="12"/>
  <c r="K2624" i="12"/>
  <c r="J2624" i="12"/>
  <c r="J2624" i="12" a="1"/>
  <c r="I2624" i="12"/>
  <c r="K2623" i="12"/>
  <c r="J2623" i="12"/>
  <c r="J2623" i="12" a="1"/>
  <c r="I2623" i="12"/>
  <c r="K2622" i="12"/>
  <c r="J2622" i="12"/>
  <c r="J2622" i="12" a="1"/>
  <c r="I2622" i="12"/>
  <c r="K2621" i="12"/>
  <c r="J2621" i="12"/>
  <c r="J2621" i="12" a="1"/>
  <c r="I2621" i="12"/>
  <c r="K2620" i="12"/>
  <c r="J2620" i="12"/>
  <c r="J2620" i="12" a="1"/>
  <c r="I2620" i="12"/>
  <c r="K2619" i="12"/>
  <c r="J2619" i="12"/>
  <c r="J2619" i="12" a="1"/>
  <c r="I2619" i="12"/>
  <c r="K2618" i="12"/>
  <c r="J2618" i="12"/>
  <c r="J2618" i="12" a="1"/>
  <c r="I2618" i="12"/>
  <c r="K2617" i="12"/>
  <c r="J2617" i="12"/>
  <c r="J2617" i="12" a="1"/>
  <c r="I2617" i="12"/>
  <c r="K2616" i="12"/>
  <c r="J2616" i="12"/>
  <c r="J2616" i="12" a="1"/>
  <c r="I2616" i="12"/>
  <c r="K2615" i="12"/>
  <c r="J2615" i="12"/>
  <c r="J2615" i="12" a="1"/>
  <c r="I2615" i="12"/>
  <c r="K2614" i="12"/>
  <c r="J2614" i="12"/>
  <c r="J2614" i="12" a="1"/>
  <c r="I2614" i="12"/>
  <c r="K2613" i="12"/>
  <c r="J2613" i="12"/>
  <c r="J2613" i="12" a="1"/>
  <c r="I2613" i="12"/>
  <c r="K2612" i="12"/>
  <c r="J2612" i="12"/>
  <c r="J2612" i="12" a="1"/>
  <c r="I2612" i="12"/>
  <c r="K2611" i="12"/>
  <c r="J2611" i="12"/>
  <c r="J2611" i="12" a="1"/>
  <c r="I2611" i="12"/>
  <c r="K2610" i="12"/>
  <c r="J2610" i="12"/>
  <c r="J2610" i="12" a="1"/>
  <c r="I2610" i="12"/>
  <c r="K2609" i="12"/>
  <c r="J2609" i="12"/>
  <c r="J2609" i="12" a="1"/>
  <c r="I2609" i="12"/>
  <c r="K2608" i="12"/>
  <c r="J2608" i="12"/>
  <c r="J2608" i="12" a="1"/>
  <c r="I2608" i="12"/>
  <c r="K2607" i="12"/>
  <c r="J2607" i="12"/>
  <c r="J2607" i="12" a="1"/>
  <c r="I2607" i="12"/>
  <c r="K2606" i="12"/>
  <c r="J2606" i="12"/>
  <c r="J2606" i="12" a="1"/>
  <c r="I2606" i="12"/>
  <c r="K2605" i="12"/>
  <c r="J2605" i="12"/>
  <c r="J2605" i="12" a="1"/>
  <c r="I2605" i="12"/>
  <c r="K2604" i="12"/>
  <c r="J2604" i="12"/>
  <c r="J2604" i="12" a="1"/>
  <c r="I2604" i="12"/>
  <c r="K2603" i="12"/>
  <c r="J2603" i="12"/>
  <c r="J2603" i="12" a="1"/>
  <c r="I2603" i="12"/>
  <c r="K2602" i="12"/>
  <c r="J2602" i="12"/>
  <c r="J2602" i="12" a="1"/>
  <c r="I2602" i="12"/>
  <c r="K2601" i="12"/>
  <c r="J2601" i="12"/>
  <c r="J2601" i="12" a="1"/>
  <c r="I2601" i="12"/>
  <c r="K2600" i="12"/>
  <c r="J2600" i="12"/>
  <c r="J2600" i="12" a="1"/>
  <c r="I2600" i="12"/>
  <c r="K2599" i="12"/>
  <c r="J2599" i="12"/>
  <c r="J2599" i="12" a="1"/>
  <c r="I2599" i="12"/>
  <c r="K2598" i="12"/>
  <c r="J2598" i="12"/>
  <c r="J2598" i="12" a="1"/>
  <c r="I2598" i="12"/>
  <c r="K2597" i="12"/>
  <c r="J2597" i="12"/>
  <c r="J2597" i="12" a="1"/>
  <c r="I2597" i="12"/>
  <c r="K2596" i="12"/>
  <c r="J2596" i="12"/>
  <c r="J2596" i="12" a="1"/>
  <c r="I2596" i="12"/>
  <c r="K2595" i="12"/>
  <c r="J2595" i="12"/>
  <c r="J2595" i="12" a="1"/>
  <c r="I2595" i="12"/>
  <c r="K2594" i="12"/>
  <c r="J2594" i="12"/>
  <c r="J2594" i="12" a="1"/>
  <c r="I2594" i="12"/>
  <c r="K2593" i="12"/>
  <c r="J2593" i="12"/>
  <c r="J2593" i="12" a="1"/>
  <c r="I2593" i="12"/>
  <c r="K2592" i="12"/>
  <c r="J2592" i="12"/>
  <c r="J2592" i="12" a="1"/>
  <c r="I2592" i="12"/>
  <c r="K2591" i="12"/>
  <c r="J2591" i="12"/>
  <c r="J2591" i="12" a="1"/>
  <c r="I2591" i="12"/>
  <c r="K2590" i="12"/>
  <c r="J2590" i="12"/>
  <c r="J2590" i="12" a="1"/>
  <c r="I2590" i="12"/>
  <c r="K2589" i="12"/>
  <c r="J2589" i="12"/>
  <c r="J2589" i="12" a="1"/>
  <c r="I2589" i="12"/>
  <c r="K2588" i="12"/>
  <c r="J2588" i="12"/>
  <c r="J2588" i="12" a="1"/>
  <c r="I2588" i="12"/>
  <c r="K2587" i="12"/>
  <c r="J2587" i="12"/>
  <c r="J2587" i="12" a="1"/>
  <c r="I2587" i="12"/>
  <c r="K2586" i="12"/>
  <c r="J2586" i="12"/>
  <c r="J2586" i="12" a="1"/>
  <c r="I2586" i="12"/>
  <c r="K2585" i="12"/>
  <c r="J2585" i="12"/>
  <c r="J2585" i="12" a="1"/>
  <c r="I2585" i="12"/>
  <c r="K2584" i="12"/>
  <c r="J2584" i="12"/>
  <c r="J2584" i="12" a="1"/>
  <c r="I2584" i="12"/>
  <c r="K2583" i="12"/>
  <c r="J2583" i="12"/>
  <c r="J2583" i="12" a="1"/>
  <c r="I2583" i="12"/>
  <c r="K2582" i="12"/>
  <c r="J2582" i="12"/>
  <c r="J2582" i="12" a="1"/>
  <c r="I2582" i="12"/>
  <c r="K2581" i="12"/>
  <c r="J2581" i="12"/>
  <c r="J2581" i="12" a="1"/>
  <c r="I2581" i="12"/>
  <c r="K2580" i="12"/>
  <c r="J2580" i="12"/>
  <c r="J2580" i="12" a="1"/>
  <c r="I2580" i="12"/>
  <c r="K2579" i="12"/>
  <c r="J2579" i="12"/>
  <c r="J2579" i="12" a="1"/>
  <c r="I2579" i="12"/>
  <c r="K2578" i="12"/>
  <c r="J2578" i="12"/>
  <c r="J2578" i="12" a="1"/>
  <c r="I2578" i="12"/>
  <c r="K2577" i="12"/>
  <c r="J2577" i="12"/>
  <c r="J2577" i="12" a="1"/>
  <c r="I2577" i="12"/>
  <c r="K2576" i="12"/>
  <c r="J2576" i="12"/>
  <c r="J2576" i="12" a="1"/>
  <c r="I2576" i="12"/>
  <c r="K2575" i="12"/>
  <c r="J2575" i="12"/>
  <c r="J2575" i="12" a="1"/>
  <c r="I2575" i="12"/>
  <c r="K2574" i="12"/>
  <c r="J2574" i="12"/>
  <c r="J2574" i="12" a="1"/>
  <c r="I2574" i="12"/>
  <c r="K2573" i="12"/>
  <c r="J2573" i="12"/>
  <c r="J2573" i="12" a="1"/>
  <c r="I2573" i="12"/>
  <c r="K2572" i="12"/>
  <c r="J2572" i="12"/>
  <c r="J2572" i="12" a="1"/>
  <c r="I2572" i="12"/>
  <c r="K2571" i="12"/>
  <c r="J2571" i="12"/>
  <c r="J2571" i="12" a="1"/>
  <c r="I2571" i="12"/>
  <c r="K2570" i="12"/>
  <c r="J2570" i="12"/>
  <c r="J2570" i="12" a="1"/>
  <c r="I2570" i="12"/>
  <c r="K2569" i="12"/>
  <c r="J2569" i="12"/>
  <c r="J2569" i="12" a="1"/>
  <c r="I2569" i="12"/>
  <c r="K2568" i="12"/>
  <c r="J2568" i="12"/>
  <c r="J2568" i="12" a="1"/>
  <c r="I2568" i="12"/>
  <c r="K2567" i="12"/>
  <c r="J2567" i="12"/>
  <c r="J2567" i="12" a="1"/>
  <c r="I2567" i="12"/>
  <c r="K2566" i="12"/>
  <c r="J2566" i="12"/>
  <c r="J2566" i="12" a="1"/>
  <c r="I2566" i="12"/>
  <c r="K2565" i="12"/>
  <c r="J2565" i="12"/>
  <c r="J2565" i="12" a="1"/>
  <c r="I2565" i="12"/>
  <c r="K2564" i="12"/>
  <c r="J2564" i="12"/>
  <c r="J2564" i="12" a="1"/>
  <c r="I2564" i="12"/>
  <c r="K2563" i="12"/>
  <c r="J2563" i="12"/>
  <c r="J2563" i="12" a="1"/>
  <c r="I2563" i="12"/>
  <c r="K2562" i="12"/>
  <c r="J2562" i="12"/>
  <c r="J2562" i="12" a="1"/>
  <c r="I2562" i="12"/>
  <c r="K2561" i="12"/>
  <c r="J2561" i="12"/>
  <c r="J2561" i="12" a="1"/>
  <c r="I2561" i="12"/>
  <c r="K2560" i="12"/>
  <c r="J2560" i="12"/>
  <c r="J2560" i="12" a="1"/>
  <c r="I2560" i="12"/>
  <c r="K2559" i="12"/>
  <c r="J2559" i="12"/>
  <c r="J2559" i="12" a="1"/>
  <c r="I2559" i="12"/>
  <c r="K2558" i="12"/>
  <c r="J2558" i="12"/>
  <c r="J2558" i="12" a="1"/>
  <c r="I2558" i="12"/>
  <c r="K2557" i="12"/>
  <c r="J2557" i="12"/>
  <c r="J2557" i="12" a="1"/>
  <c r="I2557" i="12"/>
  <c r="K2556" i="12"/>
  <c r="J2556" i="12"/>
  <c r="J2556" i="12" a="1"/>
  <c r="I2556" i="12"/>
  <c r="K2555" i="12"/>
  <c r="J2555" i="12"/>
  <c r="J2555" i="12" a="1"/>
  <c r="I2555" i="12"/>
  <c r="K2554" i="12"/>
  <c r="J2554" i="12"/>
  <c r="J2554" i="12" a="1"/>
  <c r="I2554" i="12"/>
  <c r="K2553" i="12"/>
  <c r="J2553" i="12"/>
  <c r="J2553" i="12" a="1"/>
  <c r="I2553" i="12"/>
  <c r="K2552" i="12"/>
  <c r="J2552" i="12"/>
  <c r="J2552" i="12" a="1"/>
  <c r="I2552" i="12"/>
  <c r="K2551" i="12"/>
  <c r="J2551" i="12"/>
  <c r="J2551" i="12" a="1"/>
  <c r="I2551" i="12"/>
  <c r="K2550" i="12"/>
  <c r="J2550" i="12"/>
  <c r="J2550" i="12" a="1"/>
  <c r="I2550" i="12"/>
  <c r="K2549" i="12"/>
  <c r="J2549" i="12"/>
  <c r="J2549" i="12" a="1"/>
  <c r="I2549" i="12"/>
  <c r="K2548" i="12"/>
  <c r="J2548" i="12"/>
  <c r="J2548" i="12" a="1"/>
  <c r="I2548" i="12"/>
  <c r="K2547" i="12"/>
  <c r="J2547" i="12"/>
  <c r="J2547" i="12" a="1"/>
  <c r="I2547" i="12"/>
  <c r="K2546" i="12"/>
  <c r="J2546" i="12"/>
  <c r="J2546" i="12" a="1"/>
  <c r="I2546" i="12"/>
  <c r="K2545" i="12"/>
  <c r="J2545" i="12"/>
  <c r="J2545" i="12" a="1"/>
  <c r="I2545" i="12"/>
  <c r="K2544" i="12"/>
  <c r="J2544" i="12"/>
  <c r="J2544" i="12" a="1"/>
  <c r="I2544" i="12"/>
  <c r="K2543" i="12"/>
  <c r="J2543" i="12"/>
  <c r="J2543" i="12" a="1"/>
  <c r="I2543" i="12"/>
  <c r="K2542" i="12"/>
  <c r="J2542" i="12"/>
  <c r="J2542" i="12" a="1"/>
  <c r="I2542" i="12"/>
  <c r="K2541" i="12"/>
  <c r="J2541" i="12"/>
  <c r="J2541" i="12" a="1"/>
  <c r="I2541" i="12"/>
  <c r="K2540" i="12"/>
  <c r="J2540" i="12"/>
  <c r="J2540" i="12" a="1"/>
  <c r="I2540" i="12"/>
  <c r="K2539" i="12"/>
  <c r="J2539" i="12"/>
  <c r="J2539" i="12" a="1"/>
  <c r="I2539" i="12"/>
  <c r="K2538" i="12"/>
  <c r="J2538" i="12"/>
  <c r="J2538" i="12" a="1"/>
  <c r="I2538" i="12"/>
  <c r="K2537" i="12"/>
  <c r="J2537" i="12"/>
  <c r="J2537" i="12" a="1"/>
  <c r="I2537" i="12"/>
  <c r="K2536" i="12"/>
  <c r="J2536" i="12"/>
  <c r="J2536" i="12" a="1"/>
  <c r="I2536" i="12"/>
  <c r="K2535" i="12"/>
  <c r="J2535" i="12"/>
  <c r="J2535" i="12" a="1"/>
  <c r="I2535" i="12"/>
  <c r="K2534" i="12"/>
  <c r="J2534" i="12"/>
  <c r="J2534" i="12" a="1"/>
  <c r="I2534" i="12"/>
  <c r="K2533" i="12"/>
  <c r="J2533" i="12"/>
  <c r="J2533" i="12" a="1"/>
  <c r="I2533" i="12"/>
  <c r="K2532" i="12"/>
  <c r="J2532" i="12"/>
  <c r="J2532" i="12" a="1"/>
  <c r="I2532" i="12"/>
  <c r="K2531" i="12"/>
  <c r="J2531" i="12"/>
  <c r="J2531" i="12" a="1"/>
  <c r="I2531" i="12"/>
  <c r="K2530" i="12"/>
  <c r="J2530" i="12"/>
  <c r="J2530" i="12" a="1"/>
  <c r="I2530" i="12"/>
  <c r="K2529" i="12"/>
  <c r="J2529" i="12"/>
  <c r="J2529" i="12" a="1"/>
  <c r="I2529" i="12"/>
  <c r="K2528" i="12"/>
  <c r="J2528" i="12"/>
  <c r="J2528" i="12" a="1"/>
  <c r="I2528" i="12"/>
  <c r="K2527" i="12"/>
  <c r="J2527" i="12"/>
  <c r="J2527" i="12" a="1"/>
  <c r="I2527" i="12"/>
  <c r="K2526" i="12"/>
  <c r="J2526" i="12"/>
  <c r="J2526" i="12" a="1"/>
  <c r="I2526" i="12"/>
  <c r="K2525" i="12"/>
  <c r="J2525" i="12"/>
  <c r="J2525" i="12" a="1"/>
  <c r="I2525" i="12"/>
  <c r="K2524" i="12"/>
  <c r="J2524" i="12"/>
  <c r="J2524" i="12" a="1"/>
  <c r="I2524" i="12"/>
  <c r="K2523" i="12"/>
  <c r="J2523" i="12"/>
  <c r="J2523" i="12" a="1"/>
  <c r="I2523" i="12"/>
  <c r="K2522" i="12"/>
  <c r="J2522" i="12"/>
  <c r="J2522" i="12" a="1"/>
  <c r="I2522" i="12"/>
  <c r="K2521" i="12"/>
  <c r="J2521" i="12"/>
  <c r="J2521" i="12" a="1"/>
  <c r="I2521" i="12"/>
  <c r="K2520" i="12"/>
  <c r="J2520" i="12"/>
  <c r="J2520" i="12" a="1"/>
  <c r="I2520" i="12"/>
  <c r="K2519" i="12"/>
  <c r="J2519" i="12"/>
  <c r="J2519" i="12" a="1"/>
  <c r="I2519" i="12"/>
  <c r="K2518" i="12"/>
  <c r="J2518" i="12"/>
  <c r="J2518" i="12" a="1"/>
  <c r="I2518" i="12"/>
  <c r="K2517" i="12"/>
  <c r="J2517" i="12"/>
  <c r="J2517" i="12" a="1"/>
  <c r="I2517" i="12"/>
  <c r="K2516" i="12"/>
  <c r="J2516" i="12"/>
  <c r="J2516" i="12" a="1"/>
  <c r="I2516" i="12"/>
  <c r="K2515" i="12"/>
  <c r="J2515" i="12"/>
  <c r="J2515" i="12" a="1"/>
  <c r="I2515" i="12"/>
  <c r="K2514" i="12"/>
  <c r="J2514" i="12"/>
  <c r="J2514" i="12" a="1"/>
  <c r="I2514" i="12"/>
  <c r="K2513" i="12"/>
  <c r="J2513" i="12"/>
  <c r="J2513" i="12" a="1"/>
  <c r="I2513" i="12"/>
  <c r="K2512" i="12"/>
  <c r="J2512" i="12"/>
  <c r="J2512" i="12" a="1"/>
  <c r="I2512" i="12"/>
  <c r="K2511" i="12"/>
  <c r="J2511" i="12"/>
  <c r="J2511" i="12" a="1"/>
  <c r="I2511" i="12"/>
  <c r="K2510" i="12"/>
  <c r="J2510" i="12"/>
  <c r="J2510" i="12" a="1"/>
  <c r="I2510" i="12"/>
  <c r="K2509" i="12"/>
  <c r="J2509" i="12"/>
  <c r="J2509" i="12" a="1"/>
  <c r="I2509" i="12"/>
  <c r="K2508" i="12"/>
  <c r="J2508" i="12"/>
  <c r="J2508" i="12" a="1"/>
  <c r="I2508" i="12"/>
  <c r="K2507" i="12"/>
  <c r="J2507" i="12"/>
  <c r="J2507" i="12" a="1"/>
  <c r="I2507" i="12"/>
  <c r="K2506" i="12"/>
  <c r="J2506" i="12"/>
  <c r="J2506" i="12" a="1"/>
  <c r="I2506" i="12"/>
  <c r="K2505" i="12"/>
  <c r="J2505" i="12"/>
  <c r="J2505" i="12" a="1"/>
  <c r="I2505" i="12"/>
  <c r="K2504" i="12"/>
  <c r="J2504" i="12"/>
  <c r="J2504" i="12" a="1"/>
  <c r="I2504" i="12"/>
  <c r="K2503" i="12"/>
  <c r="J2503" i="12"/>
  <c r="J2503" i="12" a="1"/>
  <c r="I2503" i="12"/>
  <c r="K2502" i="12"/>
  <c r="J2502" i="12"/>
  <c r="J2502" i="12" a="1"/>
  <c r="I2502" i="12"/>
  <c r="K2501" i="12"/>
  <c r="J2501" i="12"/>
  <c r="J2501" i="12" a="1"/>
  <c r="I2501" i="12"/>
  <c r="K2500" i="12"/>
  <c r="J2500" i="12"/>
  <c r="J2500" i="12" a="1"/>
  <c r="I2500" i="12"/>
  <c r="K2499" i="12"/>
  <c r="J2499" i="12"/>
  <c r="J2499" i="12" a="1"/>
  <c r="I2499" i="12"/>
  <c r="K2498" i="12"/>
  <c r="J2498" i="12"/>
  <c r="J2498" i="12" a="1"/>
  <c r="I2498" i="12"/>
  <c r="K2497" i="12"/>
  <c r="J2497" i="12"/>
  <c r="J2497" i="12" a="1"/>
  <c r="I2497" i="12"/>
  <c r="K2496" i="12"/>
  <c r="J2496" i="12"/>
  <c r="J2496" i="12" a="1"/>
  <c r="I2496" i="12"/>
  <c r="K2495" i="12"/>
  <c r="J2495" i="12"/>
  <c r="J2495" i="12" a="1"/>
  <c r="I2495" i="12"/>
  <c r="K2494" i="12"/>
  <c r="J2494" i="12"/>
  <c r="J2494" i="12" a="1"/>
  <c r="I2494" i="12"/>
  <c r="K2493" i="12"/>
  <c r="J2493" i="12"/>
  <c r="J2493" i="12" a="1"/>
  <c r="I2493" i="12"/>
  <c r="K2492" i="12"/>
  <c r="J2492" i="12"/>
  <c r="J2492" i="12" a="1"/>
  <c r="I2492" i="12"/>
  <c r="K2491" i="12"/>
  <c r="J2491" i="12"/>
  <c r="J2491" i="12" a="1"/>
  <c r="I2491" i="12"/>
  <c r="K2490" i="12"/>
  <c r="J2490" i="12"/>
  <c r="J2490" i="12" a="1"/>
  <c r="I2490" i="12"/>
  <c r="K2489" i="12"/>
  <c r="J2489" i="12"/>
  <c r="J2489" i="12" a="1"/>
  <c r="I2489" i="12"/>
  <c r="K2488" i="12"/>
  <c r="J2488" i="12"/>
  <c r="J2488" i="12" a="1"/>
  <c r="I2488" i="12"/>
  <c r="K2487" i="12"/>
  <c r="J2487" i="12"/>
  <c r="J2487" i="12" a="1"/>
  <c r="I2487" i="12"/>
  <c r="K2486" i="12"/>
  <c r="J2486" i="12"/>
  <c r="J2486" i="12" a="1"/>
  <c r="I2486" i="12"/>
  <c r="K2485" i="12"/>
  <c r="J2485" i="12"/>
  <c r="J2485" i="12" a="1"/>
  <c r="I2485" i="12"/>
  <c r="K2484" i="12"/>
  <c r="J2484" i="12"/>
  <c r="J2484" i="12" a="1"/>
  <c r="I2484" i="12"/>
  <c r="K2483" i="12"/>
  <c r="J2483" i="12"/>
  <c r="J2483" i="12" a="1"/>
  <c r="I2483" i="12"/>
  <c r="K2482" i="12"/>
  <c r="J2482" i="12"/>
  <c r="J2482" i="12" a="1"/>
  <c r="I2482" i="12"/>
  <c r="K2481" i="12"/>
  <c r="J2481" i="12"/>
  <c r="J2481" i="12" a="1"/>
  <c r="I2481" i="12"/>
  <c r="K2480" i="12"/>
  <c r="J2480" i="12"/>
  <c r="J2480" i="12" a="1"/>
  <c r="I2480" i="12"/>
  <c r="K2479" i="12"/>
  <c r="J2479" i="12"/>
  <c r="J2479" i="12" a="1"/>
  <c r="I2479" i="12"/>
  <c r="K2478" i="12"/>
  <c r="J2478" i="12"/>
  <c r="J2478" i="12" a="1"/>
  <c r="I2478" i="12"/>
  <c r="K2477" i="12"/>
  <c r="J2477" i="12"/>
  <c r="J2477" i="12" a="1"/>
  <c r="I2477" i="12"/>
  <c r="K2476" i="12"/>
  <c r="J2476" i="12"/>
  <c r="J2476" i="12" a="1"/>
  <c r="I2476" i="12"/>
  <c r="K2475" i="12"/>
  <c r="J2475" i="12"/>
  <c r="J2475" i="12" a="1"/>
  <c r="I2475" i="12"/>
  <c r="K2474" i="12"/>
  <c r="J2474" i="12"/>
  <c r="J2474" i="12" a="1"/>
  <c r="I2474" i="12"/>
  <c r="K2473" i="12"/>
  <c r="J2473" i="12"/>
  <c r="J2473" i="12" a="1"/>
  <c r="I2473" i="12"/>
  <c r="K2472" i="12"/>
  <c r="J2472" i="12"/>
  <c r="J2472" i="12" a="1"/>
  <c r="I2472" i="12"/>
  <c r="K2471" i="12"/>
  <c r="J2471" i="12"/>
  <c r="J2471" i="12" a="1"/>
  <c r="I2471" i="12"/>
  <c r="K2470" i="12"/>
  <c r="J2470" i="12"/>
  <c r="J2470" i="12" a="1"/>
  <c r="I2470" i="12"/>
  <c r="K2469" i="12"/>
  <c r="J2469" i="12"/>
  <c r="J2469" i="12" a="1"/>
  <c r="I2469" i="12"/>
  <c r="K2468" i="12"/>
  <c r="J2468" i="12"/>
  <c r="J2468" i="12" a="1"/>
  <c r="I2468" i="12"/>
  <c r="K2467" i="12"/>
  <c r="J2467" i="12"/>
  <c r="J2467" i="12" a="1"/>
  <c r="I2467" i="12"/>
  <c r="K2466" i="12"/>
  <c r="J2466" i="12"/>
  <c r="J2466" i="12" a="1"/>
  <c r="I2466" i="12"/>
  <c r="K2465" i="12"/>
  <c r="J2465" i="12"/>
  <c r="J2465" i="12" a="1"/>
  <c r="I2465" i="12"/>
  <c r="K2464" i="12"/>
  <c r="J2464" i="12"/>
  <c r="J2464" i="12" a="1"/>
  <c r="I2464" i="12"/>
  <c r="K2463" i="12"/>
  <c r="J2463" i="12"/>
  <c r="J2463" i="12" a="1"/>
  <c r="I2463" i="12"/>
  <c r="K2462" i="12"/>
  <c r="J2462" i="12"/>
  <c r="J2462" i="12" a="1"/>
  <c r="I2462" i="12"/>
  <c r="K2461" i="12"/>
  <c r="J2461" i="12"/>
  <c r="J2461" i="12" a="1"/>
  <c r="I2461" i="12"/>
  <c r="K2460" i="12"/>
  <c r="J2460" i="12"/>
  <c r="J2460" i="12" a="1"/>
  <c r="I2460" i="12"/>
  <c r="K2459" i="12"/>
  <c r="J2459" i="12"/>
  <c r="J2459" i="12" a="1"/>
  <c r="I2459" i="12"/>
  <c r="K2458" i="12"/>
  <c r="J2458" i="12"/>
  <c r="J2458" i="12" a="1"/>
  <c r="I2458" i="12"/>
  <c r="K2457" i="12"/>
  <c r="J2457" i="12"/>
  <c r="J2457" i="12" a="1"/>
  <c r="I2457" i="12"/>
  <c r="K2456" i="12"/>
  <c r="J2456" i="12"/>
  <c r="J2456" i="12" a="1"/>
  <c r="I2456" i="12"/>
  <c r="K2455" i="12"/>
  <c r="J2455" i="12"/>
  <c r="J2455" i="12" a="1"/>
  <c r="I2455" i="12"/>
  <c r="K2454" i="12"/>
  <c r="J2454" i="12"/>
  <c r="J2454" i="12" a="1"/>
  <c r="I2454" i="12"/>
  <c r="K2453" i="12"/>
  <c r="J2453" i="12"/>
  <c r="J2453" i="12" a="1"/>
  <c r="I2453" i="12"/>
  <c r="K2452" i="12"/>
  <c r="J2452" i="12"/>
  <c r="J2452" i="12" a="1"/>
  <c r="I2452" i="12"/>
  <c r="K2451" i="12"/>
  <c r="J2451" i="12"/>
  <c r="J2451" i="12" a="1"/>
  <c r="I2451" i="12"/>
  <c r="K2450" i="12"/>
  <c r="J2450" i="12"/>
  <c r="J2450" i="12" a="1"/>
  <c r="I2450" i="12"/>
  <c r="K2449" i="12"/>
  <c r="J2449" i="12"/>
  <c r="J2449" i="12" a="1"/>
  <c r="I2449" i="12"/>
  <c r="K2448" i="12"/>
  <c r="J2448" i="12"/>
  <c r="J2448" i="12" a="1"/>
  <c r="I2448" i="12"/>
  <c r="K2447" i="12"/>
  <c r="J2447" i="12"/>
  <c r="J2447" i="12" a="1"/>
  <c r="I2447" i="12"/>
  <c r="K2446" i="12"/>
  <c r="J2446" i="12"/>
  <c r="J2446" i="12" a="1"/>
  <c r="I2446" i="12"/>
  <c r="K2445" i="12"/>
  <c r="J2445" i="12"/>
  <c r="J2445" i="12" a="1"/>
  <c r="I2445" i="12"/>
  <c r="K2444" i="12"/>
  <c r="J2444" i="12"/>
  <c r="J2444" i="12" a="1"/>
  <c r="I2444" i="12"/>
  <c r="K2443" i="12"/>
  <c r="J2443" i="12"/>
  <c r="J2443" i="12" a="1"/>
  <c r="I2443" i="12"/>
  <c r="K2442" i="12"/>
  <c r="J2442" i="12"/>
  <c r="J2442" i="12" a="1"/>
  <c r="I2442" i="12"/>
  <c r="K2441" i="12"/>
  <c r="J2441" i="12"/>
  <c r="J2441" i="12" a="1"/>
  <c r="I2441" i="12"/>
  <c r="K2440" i="12"/>
  <c r="J2440" i="12"/>
  <c r="J2440" i="12" a="1"/>
  <c r="I2440" i="12"/>
  <c r="K2439" i="12"/>
  <c r="J2439" i="12"/>
  <c r="J2439" i="12" a="1"/>
  <c r="I2439" i="12"/>
  <c r="K2438" i="12"/>
  <c r="J2438" i="12"/>
  <c r="J2438" i="12" a="1"/>
  <c r="I2438" i="12"/>
  <c r="K2437" i="12"/>
  <c r="J2437" i="12"/>
  <c r="J2437" i="12" a="1"/>
  <c r="I2437" i="12"/>
  <c r="K2436" i="12"/>
  <c r="J2436" i="12"/>
  <c r="J2436" i="12" a="1"/>
  <c r="I2436" i="12"/>
  <c r="K2435" i="12"/>
  <c r="J2435" i="12"/>
  <c r="J2435" i="12" a="1"/>
  <c r="I2435" i="12"/>
  <c r="K2434" i="12"/>
  <c r="J2434" i="12"/>
  <c r="J2434" i="12" a="1"/>
  <c r="I2434" i="12"/>
  <c r="K2433" i="12"/>
  <c r="J2433" i="12"/>
  <c r="J2433" i="12" a="1"/>
  <c r="I2433" i="12"/>
  <c r="K2432" i="12"/>
  <c r="J2432" i="12"/>
  <c r="J2432" i="12" a="1"/>
  <c r="I2432" i="12"/>
  <c r="K2431" i="12"/>
  <c r="J2431" i="12"/>
  <c r="J2431" i="12" a="1"/>
  <c r="I2431" i="12"/>
  <c r="K2430" i="12"/>
  <c r="J2430" i="12"/>
  <c r="J2430" i="12" a="1"/>
  <c r="I2430" i="12"/>
  <c r="K2429" i="12"/>
  <c r="J2429" i="12"/>
  <c r="J2429" i="12" a="1"/>
  <c r="I2429" i="12"/>
  <c r="K2428" i="12"/>
  <c r="J2428" i="12"/>
  <c r="J2428" i="12" a="1"/>
  <c r="I2428" i="12"/>
  <c r="K2427" i="12"/>
  <c r="J2427" i="12"/>
  <c r="J2427" i="12" a="1"/>
  <c r="I2427" i="12"/>
  <c r="K2426" i="12"/>
  <c r="J2426" i="12"/>
  <c r="J2426" i="12" a="1"/>
  <c r="I2426" i="12"/>
  <c r="K2425" i="12"/>
  <c r="J2425" i="12"/>
  <c r="J2425" i="12" a="1"/>
  <c r="I2425" i="12"/>
  <c r="K2424" i="12"/>
  <c r="J2424" i="12"/>
  <c r="J2424" i="12" a="1"/>
  <c r="I2424" i="12"/>
  <c r="K2423" i="12"/>
  <c r="J2423" i="12"/>
  <c r="J2423" i="12" a="1"/>
  <c r="I2423" i="12"/>
  <c r="K2422" i="12"/>
  <c r="J2422" i="12"/>
  <c r="J2422" i="12" a="1"/>
  <c r="I2422" i="12"/>
  <c r="K2421" i="12"/>
  <c r="J2421" i="12"/>
  <c r="J2421" i="12" a="1"/>
  <c r="I2421" i="12"/>
  <c r="K2420" i="12"/>
  <c r="J2420" i="12"/>
  <c r="J2420" i="12" a="1"/>
  <c r="I2420" i="12"/>
  <c r="K2419" i="12"/>
  <c r="J2419" i="12"/>
  <c r="J2419" i="12" a="1"/>
  <c r="I2419" i="12"/>
  <c r="K2418" i="12"/>
  <c r="J2418" i="12"/>
  <c r="J2418" i="12" a="1"/>
  <c r="I2418" i="12"/>
  <c r="K2417" i="12"/>
  <c r="J2417" i="12"/>
  <c r="J2417" i="12" a="1"/>
  <c r="I2417" i="12"/>
  <c r="K2416" i="12"/>
  <c r="J2416" i="12"/>
  <c r="J2416" i="12" a="1"/>
  <c r="I2416" i="12"/>
  <c r="K2415" i="12"/>
  <c r="J2415" i="12"/>
  <c r="J2415" i="12" a="1"/>
  <c r="I2415" i="12"/>
  <c r="K2414" i="12"/>
  <c r="J2414" i="12"/>
  <c r="J2414" i="12" a="1"/>
  <c r="I2414" i="12"/>
  <c r="K2413" i="12"/>
  <c r="J2413" i="12"/>
  <c r="J2413" i="12" a="1"/>
  <c r="I2413" i="12"/>
  <c r="K2412" i="12"/>
  <c r="J2412" i="12"/>
  <c r="J2412" i="12" a="1"/>
  <c r="I2412" i="12"/>
  <c r="K2411" i="12"/>
  <c r="J2411" i="12"/>
  <c r="J2411" i="12" a="1"/>
  <c r="I2411" i="12"/>
  <c r="K2410" i="12"/>
  <c r="J2410" i="12"/>
  <c r="J2410" i="12" a="1"/>
  <c r="I2410" i="12"/>
  <c r="K2409" i="12"/>
  <c r="J2409" i="12"/>
  <c r="J2409" i="12" a="1"/>
  <c r="I2409" i="12"/>
  <c r="K2408" i="12"/>
  <c r="J2408" i="12"/>
  <c r="J2408" i="12" a="1"/>
  <c r="I2408" i="12"/>
  <c r="K2407" i="12"/>
  <c r="J2407" i="12"/>
  <c r="J2407" i="12" a="1"/>
  <c r="I2407" i="12"/>
  <c r="K2406" i="12"/>
  <c r="J2406" i="12"/>
  <c r="J2406" i="12" a="1"/>
  <c r="I2406" i="12"/>
  <c r="K2405" i="12"/>
  <c r="J2405" i="12"/>
  <c r="J2405" i="12" a="1"/>
  <c r="I2405" i="12"/>
  <c r="K2404" i="12"/>
  <c r="J2404" i="12"/>
  <c r="J2404" i="12" a="1"/>
  <c r="I2404" i="12"/>
  <c r="K2403" i="12"/>
  <c r="J2403" i="12"/>
  <c r="J2403" i="12" a="1"/>
  <c r="I2403" i="12"/>
  <c r="K2402" i="12"/>
  <c r="J2402" i="12"/>
  <c r="J2402" i="12" a="1"/>
  <c r="I2402" i="12"/>
  <c r="K2401" i="12"/>
  <c r="J2401" i="12"/>
  <c r="J2401" i="12" a="1"/>
  <c r="I2401" i="12"/>
  <c r="K2400" i="12"/>
  <c r="J2400" i="12"/>
  <c r="J2400" i="12" a="1"/>
  <c r="I2400" i="12"/>
  <c r="K2399" i="12"/>
  <c r="J2399" i="12"/>
  <c r="J2399" i="12" a="1"/>
  <c r="I2399" i="12"/>
  <c r="K2398" i="12"/>
  <c r="J2398" i="12"/>
  <c r="J2398" i="12" a="1"/>
  <c r="I2398" i="12"/>
  <c r="K2397" i="12"/>
  <c r="J2397" i="12"/>
  <c r="J2397" i="12" a="1"/>
  <c r="I2397" i="12"/>
  <c r="K2396" i="12"/>
  <c r="J2396" i="12"/>
  <c r="J2396" i="12" a="1"/>
  <c r="I2396" i="12"/>
  <c r="K2395" i="12"/>
  <c r="J2395" i="12"/>
  <c r="J2395" i="12" a="1"/>
  <c r="I2395" i="12"/>
  <c r="K2394" i="12"/>
  <c r="J2394" i="12"/>
  <c r="J2394" i="12" a="1"/>
  <c r="I2394" i="12"/>
  <c r="K2393" i="12"/>
  <c r="J2393" i="12"/>
  <c r="J2393" i="12" a="1"/>
  <c r="I2393" i="12"/>
  <c r="K2392" i="12"/>
  <c r="J2392" i="12"/>
  <c r="J2392" i="12" a="1"/>
  <c r="I2392" i="12"/>
  <c r="K2391" i="12"/>
  <c r="J2391" i="12"/>
  <c r="J2391" i="12" a="1"/>
  <c r="I2391" i="12"/>
  <c r="K2390" i="12"/>
  <c r="J2390" i="12"/>
  <c r="J2390" i="12" a="1"/>
  <c r="I2390" i="12"/>
  <c r="K2389" i="12"/>
  <c r="J2389" i="12"/>
  <c r="J2389" i="12" a="1"/>
  <c r="I2389" i="12"/>
  <c r="K2388" i="12"/>
  <c r="J2388" i="12"/>
  <c r="J2388" i="12" a="1"/>
  <c r="I2388" i="12"/>
  <c r="K2387" i="12"/>
  <c r="J2387" i="12"/>
  <c r="J2387" i="12" a="1"/>
  <c r="I2387" i="12"/>
  <c r="K2386" i="12"/>
  <c r="J2386" i="12"/>
  <c r="J2386" i="12" a="1"/>
  <c r="I2386" i="12"/>
  <c r="K2385" i="12"/>
  <c r="J2385" i="12"/>
  <c r="J2385" i="12" a="1"/>
  <c r="I2385" i="12"/>
  <c r="K2384" i="12"/>
  <c r="J2384" i="12"/>
  <c r="J2384" i="12" a="1"/>
  <c r="I2384" i="12"/>
  <c r="K2383" i="12"/>
  <c r="J2383" i="12"/>
  <c r="J2383" i="12" a="1"/>
  <c r="I2383" i="12"/>
  <c r="K2382" i="12"/>
  <c r="J2382" i="12"/>
  <c r="J2382" i="12" a="1"/>
  <c r="I2382" i="12"/>
  <c r="K2381" i="12"/>
  <c r="J2381" i="12"/>
  <c r="J2381" i="12" a="1"/>
  <c r="I2381" i="12"/>
  <c r="K2380" i="12"/>
  <c r="J2380" i="12"/>
  <c r="J2380" i="12" a="1"/>
  <c r="I2380" i="12"/>
  <c r="K2379" i="12"/>
  <c r="J2379" i="12"/>
  <c r="J2379" i="12" a="1"/>
  <c r="I2379" i="12"/>
  <c r="K2378" i="12"/>
  <c r="J2378" i="12"/>
  <c r="J2378" i="12" a="1"/>
  <c r="I2378" i="12"/>
  <c r="K2377" i="12"/>
  <c r="J2377" i="12"/>
  <c r="J2377" i="12" a="1"/>
  <c r="I2377" i="12"/>
  <c r="K2376" i="12"/>
  <c r="J2376" i="12"/>
  <c r="J2376" i="12" a="1"/>
  <c r="I2376" i="12"/>
  <c r="K2375" i="12"/>
  <c r="J2375" i="12"/>
  <c r="J2375" i="12" a="1"/>
  <c r="I2375" i="12"/>
  <c r="K2374" i="12"/>
  <c r="J2374" i="12"/>
  <c r="J2374" i="12" a="1"/>
  <c r="I2374" i="12"/>
  <c r="K2373" i="12"/>
  <c r="J2373" i="12"/>
  <c r="J2373" i="12" a="1"/>
  <c r="I2373" i="12"/>
  <c r="K2372" i="12"/>
  <c r="J2372" i="12"/>
  <c r="J2372" i="12" a="1"/>
  <c r="I2372" i="12"/>
  <c r="K2371" i="12"/>
  <c r="J2371" i="12"/>
  <c r="J2371" i="12" a="1"/>
  <c r="I2371" i="12"/>
  <c r="K2370" i="12"/>
  <c r="J2370" i="12"/>
  <c r="J2370" i="12" a="1"/>
  <c r="I2370" i="12"/>
  <c r="K2369" i="12"/>
  <c r="J2369" i="12"/>
  <c r="J2369" i="12" a="1"/>
  <c r="I2369" i="12"/>
  <c r="K2368" i="12"/>
  <c r="J2368" i="12"/>
  <c r="J2368" i="12" a="1"/>
  <c r="I2368" i="12"/>
  <c r="K2367" i="12"/>
  <c r="J2367" i="12"/>
  <c r="J2367" i="12" a="1"/>
  <c r="I2367" i="12"/>
  <c r="K2366" i="12"/>
  <c r="J2366" i="12"/>
  <c r="J2366" i="12" a="1"/>
  <c r="I2366" i="12"/>
  <c r="K2365" i="12"/>
  <c r="J2365" i="12"/>
  <c r="J2365" i="12" a="1"/>
  <c r="I2365" i="12"/>
  <c r="K2364" i="12"/>
  <c r="J2364" i="12"/>
  <c r="J2364" i="12" a="1"/>
  <c r="I2364" i="12"/>
  <c r="K2363" i="12"/>
  <c r="J2363" i="12"/>
  <c r="J2363" i="12" a="1"/>
  <c r="I2363" i="12"/>
  <c r="K2362" i="12"/>
  <c r="J2362" i="12"/>
  <c r="J2362" i="12" a="1"/>
  <c r="I2362" i="12"/>
  <c r="K2361" i="12"/>
  <c r="J2361" i="12"/>
  <c r="J2361" i="12" a="1"/>
  <c r="I2361" i="12"/>
  <c r="K2360" i="12"/>
  <c r="J2360" i="12"/>
  <c r="J2360" i="12" a="1"/>
  <c r="I2360" i="12"/>
  <c r="K2359" i="12"/>
  <c r="J2359" i="12"/>
  <c r="J2359" i="12" a="1"/>
  <c r="I2359" i="12"/>
  <c r="K2358" i="12"/>
  <c r="J2358" i="12"/>
  <c r="J2358" i="12" a="1"/>
  <c r="I2358" i="12"/>
  <c r="K2357" i="12"/>
  <c r="J2357" i="12"/>
  <c r="J2357" i="12" a="1"/>
  <c r="I2357" i="12"/>
  <c r="K2356" i="12"/>
  <c r="J2356" i="12"/>
  <c r="J2356" i="12" a="1"/>
  <c r="I2356" i="12"/>
  <c r="K2355" i="12"/>
  <c r="J2355" i="12"/>
  <c r="J2355" i="12" a="1"/>
  <c r="I2355" i="12"/>
  <c r="K2354" i="12"/>
  <c r="J2354" i="12"/>
  <c r="J2354" i="12" a="1"/>
  <c r="I2354" i="12"/>
  <c r="K2353" i="12"/>
  <c r="J2353" i="12"/>
  <c r="J2353" i="12" a="1"/>
  <c r="I2353" i="12"/>
  <c r="K2352" i="12"/>
  <c r="J2352" i="12"/>
  <c r="J2352" i="12" a="1"/>
  <c r="I2352" i="12"/>
  <c r="K2351" i="12"/>
  <c r="J2351" i="12"/>
  <c r="J2351" i="12" a="1"/>
  <c r="I2351" i="12"/>
  <c r="K2350" i="12"/>
  <c r="J2350" i="12"/>
  <c r="J2350" i="12" a="1"/>
  <c r="I2350" i="12"/>
  <c r="K2349" i="12"/>
  <c r="J2349" i="12"/>
  <c r="J2349" i="12" a="1"/>
  <c r="I2349" i="12"/>
  <c r="K2348" i="12"/>
  <c r="J2348" i="12"/>
  <c r="J2348" i="12" a="1"/>
  <c r="I2348" i="12"/>
  <c r="K2347" i="12"/>
  <c r="J2347" i="12"/>
  <c r="J2347" i="12" a="1"/>
  <c r="I2347" i="12"/>
  <c r="K2346" i="12"/>
  <c r="J2346" i="12"/>
  <c r="J2346" i="12" a="1"/>
  <c r="I2346" i="12"/>
  <c r="K2345" i="12"/>
  <c r="J2345" i="12"/>
  <c r="J2345" i="12" a="1"/>
  <c r="I2345" i="12"/>
  <c r="K2344" i="12"/>
  <c r="J2344" i="12"/>
  <c r="J2344" i="12" a="1"/>
  <c r="I2344" i="12"/>
  <c r="K2343" i="12"/>
  <c r="J2343" i="12"/>
  <c r="J2343" i="12" a="1"/>
  <c r="I2343" i="12"/>
  <c r="K2342" i="12"/>
  <c r="J2342" i="12"/>
  <c r="J2342" i="12" a="1"/>
  <c r="I2342" i="12"/>
  <c r="K2341" i="12"/>
  <c r="J2341" i="12"/>
  <c r="J2341" i="12" a="1"/>
  <c r="I2341" i="12"/>
  <c r="K2340" i="12"/>
  <c r="J2340" i="12"/>
  <c r="J2340" i="12" a="1"/>
  <c r="I2340" i="12"/>
  <c r="K2339" i="12"/>
  <c r="J2339" i="12"/>
  <c r="J2339" i="12" a="1"/>
  <c r="I2339" i="12"/>
  <c r="K2338" i="12"/>
  <c r="J2338" i="12"/>
  <c r="J2338" i="12" a="1"/>
  <c r="I2338" i="12"/>
  <c r="K2337" i="12"/>
  <c r="J2337" i="12"/>
  <c r="J2337" i="12" a="1"/>
  <c r="I2337" i="12"/>
  <c r="K2336" i="12"/>
  <c r="J2336" i="12"/>
  <c r="J2336" i="12" a="1"/>
  <c r="I2336" i="12"/>
  <c r="K2335" i="12"/>
  <c r="J2335" i="12"/>
  <c r="J2335" i="12" a="1"/>
  <c r="I2335" i="12"/>
  <c r="K2334" i="12"/>
  <c r="J2334" i="12"/>
  <c r="J2334" i="12" a="1"/>
  <c r="I2334" i="12"/>
  <c r="K2333" i="12"/>
  <c r="J2333" i="12"/>
  <c r="J2333" i="12" a="1"/>
  <c r="I2333" i="12"/>
  <c r="K2332" i="12"/>
  <c r="J2332" i="12"/>
  <c r="J2332" i="12" a="1"/>
  <c r="I2332" i="12"/>
  <c r="K2331" i="12"/>
  <c r="J2331" i="12"/>
  <c r="J2331" i="12" a="1"/>
  <c r="I2331" i="12"/>
  <c r="K2330" i="12"/>
  <c r="J2330" i="12"/>
  <c r="J2330" i="12" a="1"/>
  <c r="I2330" i="12"/>
  <c r="K2329" i="12"/>
  <c r="J2329" i="12"/>
  <c r="J2329" i="12" a="1"/>
  <c r="I2329" i="12"/>
  <c r="K2328" i="12"/>
  <c r="J2328" i="12"/>
  <c r="J2328" i="12" a="1"/>
  <c r="I2328" i="12"/>
  <c r="K2327" i="12"/>
  <c r="J2327" i="12"/>
  <c r="J2327" i="12" a="1"/>
  <c r="I2327" i="12"/>
  <c r="K2326" i="12"/>
  <c r="J2326" i="12"/>
  <c r="J2326" i="12" a="1"/>
  <c r="I2326" i="12"/>
  <c r="K2325" i="12"/>
  <c r="J2325" i="12"/>
  <c r="J2325" i="12" a="1"/>
  <c r="I2325" i="12"/>
  <c r="K2324" i="12"/>
  <c r="J2324" i="12"/>
  <c r="J2324" i="12" a="1"/>
  <c r="I2324" i="12"/>
  <c r="K2323" i="12"/>
  <c r="J2323" i="12"/>
  <c r="J2323" i="12" a="1"/>
  <c r="I2323" i="12"/>
  <c r="K2322" i="12"/>
  <c r="J2322" i="12"/>
  <c r="J2322" i="12" a="1"/>
  <c r="I2322" i="12"/>
  <c r="K2321" i="12"/>
  <c r="J2321" i="12"/>
  <c r="J2321" i="12" a="1"/>
  <c r="I2321" i="12"/>
  <c r="K2320" i="12"/>
  <c r="J2320" i="12"/>
  <c r="J2320" i="12" a="1"/>
  <c r="I2320" i="12"/>
  <c r="K2319" i="12"/>
  <c r="J2319" i="12"/>
  <c r="J2319" i="12" a="1"/>
  <c r="I2319" i="12"/>
  <c r="K2318" i="12"/>
  <c r="J2318" i="12"/>
  <c r="J2318" i="12" a="1"/>
  <c r="I2318" i="12"/>
  <c r="K2317" i="12"/>
  <c r="J2317" i="12"/>
  <c r="J2317" i="12" a="1"/>
  <c r="I2317" i="12"/>
  <c r="K2316" i="12"/>
  <c r="J2316" i="12"/>
  <c r="J2316" i="12" a="1"/>
  <c r="I2316" i="12"/>
  <c r="K2315" i="12"/>
  <c r="J2315" i="12"/>
  <c r="J2315" i="12" a="1"/>
  <c r="I2315" i="12"/>
  <c r="K2314" i="12"/>
  <c r="J2314" i="12"/>
  <c r="J2314" i="12" a="1"/>
  <c r="I2314" i="12"/>
  <c r="K2313" i="12"/>
  <c r="J2313" i="12"/>
  <c r="J2313" i="12" a="1"/>
  <c r="I2313" i="12"/>
  <c r="K2312" i="12"/>
  <c r="J2312" i="12"/>
  <c r="J2312" i="12" a="1"/>
  <c r="I2312" i="12"/>
  <c r="K2311" i="12"/>
  <c r="J2311" i="12"/>
  <c r="J2311" i="12" a="1"/>
  <c r="I2311" i="12"/>
  <c r="K2310" i="12"/>
  <c r="J2310" i="12"/>
  <c r="J2310" i="12" a="1"/>
  <c r="I2310" i="12"/>
  <c r="K2309" i="12"/>
  <c r="J2309" i="12"/>
  <c r="J2309" i="12" a="1"/>
  <c r="I2309" i="12"/>
  <c r="K2308" i="12"/>
  <c r="J2308" i="12"/>
  <c r="J2308" i="12" a="1"/>
  <c r="I2308" i="12"/>
  <c r="K2307" i="12"/>
  <c r="J2307" i="12"/>
  <c r="J2307" i="12" a="1"/>
  <c r="I2307" i="12"/>
  <c r="K2306" i="12"/>
  <c r="J2306" i="12"/>
  <c r="J2306" i="12" a="1"/>
  <c r="I2306" i="12"/>
  <c r="K2305" i="12"/>
  <c r="J2305" i="12"/>
  <c r="J2305" i="12" a="1"/>
  <c r="I2305" i="12"/>
  <c r="K2304" i="12"/>
  <c r="J2304" i="12"/>
  <c r="J2304" i="12" a="1"/>
  <c r="I2304" i="12"/>
  <c r="K2303" i="12"/>
  <c r="J2303" i="12"/>
  <c r="J2303" i="12" a="1"/>
  <c r="I2303" i="12"/>
  <c r="K2302" i="12"/>
  <c r="J2302" i="12"/>
  <c r="J2302" i="12" a="1"/>
  <c r="I2302" i="12"/>
  <c r="K2301" i="12"/>
  <c r="J2301" i="12"/>
  <c r="J2301" i="12" a="1"/>
  <c r="I2301" i="12"/>
  <c r="K2300" i="12"/>
  <c r="J2300" i="12"/>
  <c r="J2300" i="12" a="1"/>
  <c r="I2300" i="12"/>
  <c r="K2299" i="12"/>
  <c r="J2299" i="12"/>
  <c r="J2299" i="12" a="1"/>
  <c r="I2299" i="12"/>
  <c r="K2298" i="12"/>
  <c r="J2298" i="12"/>
  <c r="J2298" i="12" a="1"/>
  <c r="I2298" i="12"/>
  <c r="K2297" i="12"/>
  <c r="J2297" i="12"/>
  <c r="J2297" i="12" a="1"/>
  <c r="I2297" i="12"/>
  <c r="K2296" i="12"/>
  <c r="J2296" i="12"/>
  <c r="J2296" i="12" a="1"/>
  <c r="I2296" i="12"/>
  <c r="K2295" i="12"/>
  <c r="J2295" i="12"/>
  <c r="J2295" i="12" a="1"/>
  <c r="I2295" i="12"/>
  <c r="K2294" i="12"/>
  <c r="J2294" i="12"/>
  <c r="J2294" i="12" a="1"/>
  <c r="I2294" i="12"/>
  <c r="K2293" i="12"/>
  <c r="J2293" i="12"/>
  <c r="J2293" i="12" a="1"/>
  <c r="I2293" i="12"/>
  <c r="K2292" i="12"/>
  <c r="J2292" i="12"/>
  <c r="J2292" i="12" a="1"/>
  <c r="I2292" i="12"/>
  <c r="K2291" i="12"/>
  <c r="J2291" i="12"/>
  <c r="J2291" i="12" a="1"/>
  <c r="I2291" i="12"/>
  <c r="K2290" i="12"/>
  <c r="J2290" i="12"/>
  <c r="J2290" i="12" a="1"/>
  <c r="I2290" i="12"/>
  <c r="K2289" i="12"/>
  <c r="J2289" i="12"/>
  <c r="J2289" i="12" a="1"/>
  <c r="I2289" i="12"/>
  <c r="K2288" i="12"/>
  <c r="J2288" i="12"/>
  <c r="J2288" i="12" a="1"/>
  <c r="I2288" i="12"/>
  <c r="K2287" i="12"/>
  <c r="J2287" i="12"/>
  <c r="J2287" i="12" a="1"/>
  <c r="I2287" i="12"/>
  <c r="K2286" i="12"/>
  <c r="J2286" i="12"/>
  <c r="J2286" i="12" a="1"/>
  <c r="I2286" i="12"/>
  <c r="K2285" i="12"/>
  <c r="J2285" i="12"/>
  <c r="J2285" i="12" a="1"/>
  <c r="I2285" i="12"/>
  <c r="K2284" i="12"/>
  <c r="J2284" i="12"/>
  <c r="J2284" i="12" a="1"/>
  <c r="I2284" i="12"/>
  <c r="K2283" i="12"/>
  <c r="J2283" i="12"/>
  <c r="J2283" i="12" a="1"/>
  <c r="I2283" i="12"/>
  <c r="K2282" i="12"/>
  <c r="J2282" i="12"/>
  <c r="J2282" i="12" a="1"/>
  <c r="I2282" i="12"/>
  <c r="K2281" i="12"/>
  <c r="J2281" i="12"/>
  <c r="J2281" i="12" a="1"/>
  <c r="I2281" i="12"/>
  <c r="K2280" i="12"/>
  <c r="J2280" i="12"/>
  <c r="J2280" i="12" a="1"/>
  <c r="I2280" i="12"/>
  <c r="K2279" i="12"/>
  <c r="J2279" i="12"/>
  <c r="J2279" i="12" a="1"/>
  <c r="I2279" i="12"/>
  <c r="K2278" i="12"/>
  <c r="J2278" i="12"/>
  <c r="J2278" i="12" a="1"/>
  <c r="I2278" i="12"/>
  <c r="K2277" i="12"/>
  <c r="J2277" i="12"/>
  <c r="J2277" i="12" a="1"/>
  <c r="I2277" i="12"/>
  <c r="K2276" i="12"/>
  <c r="J2276" i="12"/>
  <c r="J2276" i="12" a="1"/>
  <c r="I2276" i="12"/>
  <c r="K2275" i="12"/>
  <c r="J2275" i="12"/>
  <c r="J2275" i="12" a="1"/>
  <c r="I2275" i="12"/>
  <c r="K2274" i="12"/>
  <c r="J2274" i="12"/>
  <c r="J2274" i="12" a="1"/>
  <c r="I2274" i="12"/>
  <c r="K2273" i="12"/>
  <c r="J2273" i="12"/>
  <c r="J2273" i="12" a="1"/>
  <c r="I2273" i="12"/>
  <c r="K2272" i="12"/>
  <c r="J2272" i="12"/>
  <c r="J2272" i="12" a="1"/>
  <c r="I2272" i="12"/>
  <c r="K2271" i="12"/>
  <c r="J2271" i="12"/>
  <c r="J2271" i="12" a="1"/>
  <c r="I2271" i="12"/>
  <c r="K2270" i="12"/>
  <c r="J2270" i="12"/>
  <c r="J2270" i="12" a="1"/>
  <c r="I2270" i="12"/>
  <c r="K2269" i="12"/>
  <c r="J2269" i="12"/>
  <c r="J2269" i="12" a="1"/>
  <c r="I2269" i="12"/>
  <c r="K2268" i="12"/>
  <c r="J2268" i="12"/>
  <c r="J2268" i="12" a="1"/>
  <c r="I2268" i="12"/>
  <c r="K2267" i="12"/>
  <c r="J2267" i="12"/>
  <c r="J2267" i="12" a="1"/>
  <c r="I2267" i="12"/>
  <c r="K2266" i="12"/>
  <c r="J2266" i="12"/>
  <c r="J2266" i="12" a="1"/>
  <c r="I2266" i="12"/>
  <c r="K2265" i="12"/>
  <c r="J2265" i="12"/>
  <c r="J2265" i="12" a="1"/>
  <c r="I2265" i="12"/>
  <c r="K2264" i="12"/>
  <c r="J2264" i="12"/>
  <c r="J2264" i="12" a="1"/>
  <c r="I2264" i="12"/>
  <c r="K2263" i="12"/>
  <c r="J2263" i="12"/>
  <c r="J2263" i="12" a="1"/>
  <c r="I2263" i="12"/>
  <c r="K2262" i="12"/>
  <c r="J2262" i="12"/>
  <c r="J2262" i="12" a="1"/>
  <c r="I2262" i="12"/>
  <c r="K2261" i="12"/>
  <c r="J2261" i="12"/>
  <c r="J2261" i="12" a="1"/>
  <c r="I2261" i="12"/>
  <c r="K2260" i="12"/>
  <c r="J2260" i="12"/>
  <c r="J2260" i="12" a="1"/>
  <c r="I2260" i="12"/>
  <c r="K2259" i="12"/>
  <c r="J2259" i="12"/>
  <c r="J2259" i="12" a="1"/>
  <c r="I2259" i="12"/>
  <c r="K2258" i="12"/>
  <c r="J2258" i="12"/>
  <c r="J2258" i="12" a="1"/>
  <c r="I2258" i="12"/>
  <c r="K2257" i="12"/>
  <c r="J2257" i="12"/>
  <c r="J2257" i="12" a="1"/>
  <c r="I2257" i="12"/>
  <c r="K2256" i="12"/>
  <c r="J2256" i="12"/>
  <c r="J2256" i="12" a="1"/>
  <c r="I2256" i="12"/>
  <c r="K2255" i="12"/>
  <c r="J2255" i="12"/>
  <c r="J2255" i="12" a="1"/>
  <c r="I2255" i="12"/>
  <c r="K2254" i="12"/>
  <c r="J2254" i="12"/>
  <c r="J2254" i="12" a="1"/>
  <c r="I2254" i="12"/>
  <c r="K2253" i="12"/>
  <c r="J2253" i="12"/>
  <c r="J2253" i="12" a="1"/>
  <c r="I2253" i="12"/>
  <c r="K2252" i="12"/>
  <c r="J2252" i="12"/>
  <c r="J2252" i="12" a="1"/>
  <c r="I2252" i="12"/>
  <c r="K2251" i="12"/>
  <c r="J2251" i="12"/>
  <c r="J2251" i="12" a="1"/>
  <c r="I2251" i="12"/>
  <c r="K2250" i="12"/>
  <c r="J2250" i="12"/>
  <c r="J2250" i="12" a="1"/>
  <c r="I2250" i="12"/>
  <c r="K2249" i="12"/>
  <c r="J2249" i="12"/>
  <c r="J2249" i="12" a="1"/>
  <c r="I2249" i="12"/>
  <c r="K2248" i="12"/>
  <c r="J2248" i="12"/>
  <c r="J2248" i="12" a="1"/>
  <c r="I2248" i="12"/>
  <c r="K2247" i="12"/>
  <c r="J2247" i="12"/>
  <c r="J2247" i="12" a="1"/>
  <c r="I2247" i="12"/>
  <c r="K2246" i="12"/>
  <c r="J2246" i="12"/>
  <c r="J2246" i="12" a="1"/>
  <c r="I2246" i="12"/>
  <c r="K2245" i="12"/>
  <c r="J2245" i="12"/>
  <c r="J2245" i="12" a="1"/>
  <c r="I2245" i="12"/>
  <c r="K2244" i="12"/>
  <c r="J2244" i="12"/>
  <c r="J2244" i="12" a="1"/>
  <c r="I2244" i="12"/>
  <c r="K2243" i="12"/>
  <c r="J2243" i="12"/>
  <c r="J2243" i="12" a="1"/>
  <c r="I2243" i="12"/>
  <c r="K2242" i="12"/>
  <c r="J2242" i="12"/>
  <c r="J2242" i="12" a="1"/>
  <c r="I2242" i="12"/>
  <c r="K2241" i="12"/>
  <c r="J2241" i="12"/>
  <c r="J2241" i="12" a="1"/>
  <c r="I2241" i="12"/>
  <c r="K2240" i="12"/>
  <c r="J2240" i="12"/>
  <c r="J2240" i="12" a="1"/>
  <c r="I2240" i="12"/>
  <c r="K2239" i="12"/>
  <c r="J2239" i="12"/>
  <c r="J2239" i="12" a="1"/>
  <c r="I2239" i="12"/>
  <c r="K2238" i="12"/>
  <c r="J2238" i="12"/>
  <c r="J2238" i="12" a="1"/>
  <c r="I2238" i="12"/>
  <c r="K2237" i="12"/>
  <c r="J2237" i="12"/>
  <c r="J2237" i="12" a="1"/>
  <c r="I2237" i="12"/>
  <c r="K2236" i="12"/>
  <c r="J2236" i="12"/>
  <c r="J2236" i="12" a="1"/>
  <c r="I2236" i="12"/>
  <c r="K2235" i="12"/>
  <c r="J2235" i="12"/>
  <c r="J2235" i="12" a="1"/>
  <c r="I2235" i="12"/>
  <c r="K2234" i="12"/>
  <c r="J2234" i="12"/>
  <c r="J2234" i="12" a="1"/>
  <c r="I2234" i="12"/>
  <c r="K2233" i="12"/>
  <c r="J2233" i="12"/>
  <c r="J2233" i="12" a="1"/>
  <c r="I2233" i="12"/>
  <c r="K2232" i="12"/>
  <c r="J2232" i="12"/>
  <c r="J2232" i="12" a="1"/>
  <c r="I2232" i="12"/>
  <c r="K2231" i="12"/>
  <c r="J2231" i="12"/>
  <c r="J2231" i="12" a="1"/>
  <c r="I2231" i="12"/>
  <c r="K2230" i="12"/>
  <c r="J2230" i="12"/>
  <c r="J2230" i="12" a="1"/>
  <c r="I2230" i="12"/>
  <c r="K2229" i="12"/>
  <c r="J2229" i="12"/>
  <c r="J2229" i="12" a="1"/>
  <c r="I2229" i="12"/>
  <c r="K2228" i="12"/>
  <c r="J2228" i="12"/>
  <c r="J2228" i="12" a="1"/>
  <c r="I2228" i="12"/>
  <c r="K2227" i="12"/>
  <c r="J2227" i="12"/>
  <c r="J2227" i="12" a="1"/>
  <c r="I2227" i="12"/>
  <c r="K2226" i="12"/>
  <c r="J2226" i="12"/>
  <c r="J2226" i="12" a="1"/>
  <c r="I2226" i="12"/>
  <c r="K2225" i="12"/>
  <c r="J2225" i="12"/>
  <c r="J2225" i="12" a="1"/>
  <c r="I2225" i="12"/>
  <c r="K2224" i="12"/>
  <c r="J2224" i="12"/>
  <c r="J2224" i="12" a="1"/>
  <c r="I2224" i="12"/>
  <c r="K2223" i="12"/>
  <c r="J2223" i="12"/>
  <c r="J2223" i="12" a="1"/>
  <c r="I2223" i="12"/>
  <c r="K2222" i="12"/>
  <c r="J2222" i="12"/>
  <c r="J2222" i="12" a="1"/>
  <c r="I2222" i="12"/>
  <c r="K2221" i="12"/>
  <c r="J2221" i="12"/>
  <c r="J2221" i="12" a="1"/>
  <c r="I2221" i="12"/>
  <c r="K2220" i="12"/>
  <c r="J2220" i="12"/>
  <c r="J2220" i="12" a="1"/>
  <c r="I2220" i="12"/>
  <c r="K2219" i="12"/>
  <c r="J2219" i="12"/>
  <c r="J2219" i="12" a="1"/>
  <c r="I2219" i="12"/>
  <c r="K2218" i="12"/>
  <c r="J2218" i="12"/>
  <c r="J2218" i="12" a="1"/>
  <c r="I2218" i="12"/>
  <c r="K2217" i="12"/>
  <c r="J2217" i="12"/>
  <c r="J2217" i="12" a="1"/>
  <c r="I2217" i="12"/>
  <c r="K2216" i="12"/>
  <c r="J2216" i="12"/>
  <c r="J2216" i="12" a="1"/>
  <c r="I2216" i="12"/>
  <c r="K2215" i="12"/>
  <c r="J2215" i="12"/>
  <c r="J2215" i="12" a="1"/>
  <c r="I2215" i="12"/>
  <c r="K2214" i="12"/>
  <c r="J2214" i="12"/>
  <c r="J2214" i="12" a="1"/>
  <c r="I2214" i="12"/>
  <c r="K2213" i="12"/>
  <c r="J2213" i="12"/>
  <c r="J2213" i="12" a="1"/>
  <c r="I2213" i="12"/>
  <c r="K2212" i="12"/>
  <c r="J2212" i="12"/>
  <c r="J2212" i="12" a="1"/>
  <c r="I2212" i="12"/>
  <c r="K2211" i="12"/>
  <c r="J2211" i="12"/>
  <c r="J2211" i="12" a="1"/>
  <c r="I2211" i="12"/>
  <c r="K2210" i="12"/>
  <c r="J2210" i="12"/>
  <c r="J2210" i="12" a="1"/>
  <c r="I2210" i="12"/>
  <c r="K2209" i="12"/>
  <c r="J2209" i="12"/>
  <c r="J2209" i="12" a="1"/>
  <c r="I2209" i="12"/>
  <c r="K2208" i="12"/>
  <c r="J2208" i="12"/>
  <c r="J2208" i="12" a="1"/>
  <c r="I2208" i="12"/>
  <c r="K2207" i="12"/>
  <c r="J2207" i="12"/>
  <c r="J2207" i="12" a="1"/>
  <c r="I2207" i="12"/>
  <c r="K2206" i="12"/>
  <c r="J2206" i="12"/>
  <c r="J2206" i="12" a="1"/>
  <c r="I2206" i="12"/>
  <c r="K2205" i="12"/>
  <c r="J2205" i="12"/>
  <c r="J2205" i="12" a="1"/>
  <c r="I2205" i="12"/>
  <c r="K2204" i="12"/>
  <c r="J2204" i="12"/>
  <c r="J2204" i="12" a="1"/>
  <c r="I2204" i="12"/>
  <c r="K2203" i="12"/>
  <c r="J2203" i="12"/>
  <c r="J2203" i="12" a="1"/>
  <c r="I2203" i="12"/>
  <c r="K2202" i="12"/>
  <c r="J2202" i="12"/>
  <c r="J2202" i="12" a="1"/>
  <c r="I2202" i="12"/>
  <c r="K2201" i="12"/>
  <c r="J2201" i="12"/>
  <c r="J2201" i="12" a="1"/>
  <c r="I2201" i="12"/>
  <c r="K2200" i="12"/>
  <c r="J2200" i="12"/>
  <c r="J2200" i="12" a="1"/>
  <c r="I2200" i="12"/>
  <c r="K2199" i="12"/>
  <c r="J2199" i="12"/>
  <c r="J2199" i="12" a="1"/>
  <c r="I2199" i="12"/>
  <c r="K2198" i="12"/>
  <c r="J2198" i="12"/>
  <c r="J2198" i="12" a="1"/>
  <c r="I2198" i="12"/>
  <c r="K2197" i="12"/>
  <c r="J2197" i="12"/>
  <c r="J2197" i="12" a="1"/>
  <c r="I2197" i="12"/>
  <c r="K2196" i="12"/>
  <c r="J2196" i="12"/>
  <c r="J2196" i="12" a="1"/>
  <c r="I2196" i="12"/>
  <c r="K2195" i="12"/>
  <c r="J2195" i="12"/>
  <c r="J2195" i="12" a="1"/>
  <c r="I2195" i="12"/>
  <c r="K2194" i="12"/>
  <c r="J2194" i="12"/>
  <c r="J2194" i="12" a="1"/>
  <c r="I2194" i="12"/>
  <c r="K2193" i="12"/>
  <c r="J2193" i="12"/>
  <c r="J2193" i="12" a="1"/>
  <c r="I2193" i="12"/>
  <c r="K2192" i="12"/>
  <c r="J2192" i="12"/>
  <c r="J2192" i="12" a="1"/>
  <c r="I2192" i="12"/>
  <c r="K2191" i="12"/>
  <c r="J2191" i="12"/>
  <c r="J2191" i="12" a="1"/>
  <c r="I2191" i="12"/>
  <c r="K2190" i="12"/>
  <c r="J2190" i="12"/>
  <c r="J2190" i="12" a="1"/>
  <c r="I2190" i="12"/>
  <c r="K2189" i="12"/>
  <c r="J2189" i="12"/>
  <c r="J2189" i="12" a="1"/>
  <c r="I2189" i="12"/>
  <c r="K2188" i="12"/>
  <c r="J2188" i="12"/>
  <c r="J2188" i="12" a="1"/>
  <c r="I2188" i="12"/>
  <c r="K2187" i="12"/>
  <c r="J2187" i="12"/>
  <c r="J2187" i="12" a="1"/>
  <c r="I2187" i="12"/>
  <c r="K2186" i="12"/>
  <c r="J2186" i="12"/>
  <c r="J2186" i="12" a="1"/>
  <c r="I2186" i="12"/>
  <c r="K2185" i="12"/>
  <c r="J2185" i="12"/>
  <c r="J2185" i="12" a="1"/>
  <c r="I2185" i="12"/>
  <c r="K2184" i="12"/>
  <c r="J2184" i="12"/>
  <c r="J2184" i="12" a="1"/>
  <c r="I2184" i="12"/>
  <c r="K2183" i="12"/>
  <c r="J2183" i="12"/>
  <c r="J2183" i="12" a="1"/>
  <c r="I2183" i="12"/>
  <c r="K2182" i="12"/>
  <c r="J2182" i="12"/>
  <c r="J2182" i="12" a="1"/>
  <c r="I2182" i="12"/>
  <c r="K2181" i="12"/>
  <c r="J2181" i="12"/>
  <c r="J2181" i="12" a="1"/>
  <c r="I2181" i="12"/>
  <c r="K2180" i="12"/>
  <c r="J2180" i="12"/>
  <c r="J2180" i="12" a="1"/>
  <c r="I2180" i="12"/>
  <c r="K2179" i="12"/>
  <c r="J2179" i="12"/>
  <c r="J2179" i="12" a="1"/>
  <c r="I2179" i="12"/>
  <c r="K2178" i="12"/>
  <c r="J2178" i="12"/>
  <c r="J2178" i="12" a="1"/>
  <c r="I2178" i="12"/>
  <c r="K2177" i="12"/>
  <c r="J2177" i="12"/>
  <c r="J2177" i="12" a="1"/>
  <c r="I2177" i="12"/>
  <c r="K2176" i="12"/>
  <c r="J2176" i="12"/>
  <c r="J2176" i="12" a="1"/>
  <c r="I2176" i="12"/>
  <c r="K2175" i="12"/>
  <c r="J2175" i="12"/>
  <c r="J2175" i="12" a="1"/>
  <c r="I2175" i="12"/>
  <c r="K2174" i="12"/>
  <c r="J2174" i="12"/>
  <c r="J2174" i="12" a="1"/>
  <c r="I2174" i="12"/>
  <c r="K2173" i="12"/>
  <c r="J2173" i="12"/>
  <c r="J2173" i="12" a="1"/>
  <c r="I2173" i="12"/>
  <c r="K2172" i="12"/>
  <c r="J2172" i="12"/>
  <c r="J2172" i="12" a="1"/>
  <c r="I2172" i="12"/>
  <c r="K2171" i="12"/>
  <c r="J2171" i="12"/>
  <c r="J2171" i="12" a="1"/>
  <c r="I2171" i="12"/>
  <c r="K2170" i="12"/>
  <c r="J2170" i="12"/>
  <c r="J2170" i="12" a="1"/>
  <c r="I2170" i="12"/>
  <c r="K2169" i="12"/>
  <c r="J2169" i="12"/>
  <c r="J2169" i="12" a="1"/>
  <c r="I2169" i="12"/>
  <c r="K2168" i="12"/>
  <c r="J2168" i="12"/>
  <c r="J2168" i="12" a="1"/>
  <c r="I2168" i="12"/>
  <c r="K2167" i="12"/>
  <c r="J2167" i="12"/>
  <c r="J2167" i="12" a="1"/>
  <c r="I2167" i="12"/>
  <c r="K2166" i="12"/>
  <c r="J2166" i="12"/>
  <c r="J2166" i="12" a="1"/>
  <c r="I2166" i="12"/>
  <c r="K2165" i="12"/>
  <c r="J2165" i="12"/>
  <c r="J2165" i="12" a="1"/>
  <c r="I2165" i="12"/>
  <c r="K2164" i="12"/>
  <c r="J2164" i="12"/>
  <c r="J2164" i="12" a="1"/>
  <c r="I2164" i="12"/>
  <c r="K2163" i="12"/>
  <c r="J2163" i="12"/>
  <c r="J2163" i="12" a="1"/>
  <c r="I2163" i="12"/>
  <c r="K2162" i="12"/>
  <c r="J2162" i="12"/>
  <c r="J2162" i="12" a="1"/>
  <c r="I2162" i="12"/>
  <c r="K2161" i="12"/>
  <c r="J2161" i="12"/>
  <c r="J2161" i="12" a="1"/>
  <c r="I2161" i="12"/>
  <c r="K2160" i="12"/>
  <c r="J2160" i="12"/>
  <c r="J2160" i="12" a="1"/>
  <c r="I2160" i="12"/>
  <c r="K2159" i="12"/>
  <c r="J2159" i="12"/>
  <c r="J2159" i="12" a="1"/>
  <c r="I2159" i="12"/>
  <c r="K2158" i="12"/>
  <c r="J2158" i="12"/>
  <c r="J2158" i="12" a="1"/>
  <c r="I2158" i="12"/>
  <c r="K2157" i="12"/>
  <c r="J2157" i="12"/>
  <c r="J2157" i="12" a="1"/>
  <c r="I2157" i="12"/>
  <c r="K2156" i="12"/>
  <c r="J2156" i="12"/>
  <c r="J2156" i="12" a="1"/>
  <c r="I2156" i="12"/>
  <c r="K2155" i="12"/>
  <c r="J2155" i="12"/>
  <c r="J2155" i="12" a="1"/>
  <c r="I2155" i="12"/>
  <c r="K2154" i="12"/>
  <c r="J2154" i="12"/>
  <c r="J2154" i="12" a="1"/>
  <c r="I2154" i="12"/>
  <c r="K2153" i="12"/>
  <c r="J2153" i="12"/>
  <c r="J2153" i="12" a="1"/>
  <c r="I2153" i="12"/>
  <c r="K2152" i="12"/>
  <c r="J2152" i="12"/>
  <c r="J2152" i="12" a="1"/>
  <c r="I2152" i="12"/>
  <c r="K2151" i="12"/>
  <c r="J2151" i="12"/>
  <c r="J2151" i="12" a="1"/>
  <c r="I2151" i="12"/>
  <c r="K2150" i="12"/>
  <c r="J2150" i="12"/>
  <c r="J2150" i="12" a="1"/>
  <c r="I2150" i="12"/>
  <c r="K2149" i="12"/>
  <c r="J2149" i="12"/>
  <c r="J2149" i="12" a="1"/>
  <c r="I2149" i="12"/>
  <c r="K2148" i="12"/>
  <c r="J2148" i="12"/>
  <c r="J2148" i="12" a="1"/>
  <c r="I2148" i="12"/>
  <c r="K2147" i="12"/>
  <c r="J2147" i="12"/>
  <c r="J2147" i="12" a="1"/>
  <c r="I2147" i="12"/>
  <c r="K2146" i="12"/>
  <c r="J2146" i="12"/>
  <c r="J2146" i="12" a="1"/>
  <c r="I2146" i="12"/>
  <c r="K2145" i="12"/>
  <c r="J2145" i="12"/>
  <c r="J2145" i="12" a="1"/>
  <c r="I2145" i="12"/>
  <c r="K2144" i="12"/>
  <c r="J2144" i="12"/>
  <c r="J2144" i="12" a="1"/>
  <c r="I2144" i="12"/>
  <c r="K2143" i="12"/>
  <c r="J2143" i="12"/>
  <c r="J2143" i="12" a="1"/>
  <c r="I2143" i="12"/>
  <c r="K2142" i="12"/>
  <c r="J2142" i="12"/>
  <c r="J2142" i="12" a="1"/>
  <c r="I2142" i="12"/>
  <c r="K2141" i="12"/>
  <c r="J2141" i="12"/>
  <c r="J2141" i="12" a="1"/>
  <c r="I2141" i="12"/>
  <c r="K2140" i="12"/>
  <c r="J2140" i="12"/>
  <c r="J2140" i="12" a="1"/>
  <c r="I2140" i="12"/>
  <c r="K2139" i="12"/>
  <c r="J2139" i="12"/>
  <c r="J2139" i="12" a="1"/>
  <c r="I2139" i="12"/>
  <c r="K2138" i="12"/>
  <c r="J2138" i="12"/>
  <c r="J2138" i="12" a="1"/>
  <c r="I2138" i="12"/>
  <c r="K2137" i="12"/>
  <c r="J2137" i="12"/>
  <c r="J2137" i="12" a="1"/>
  <c r="I2137" i="12"/>
  <c r="K2136" i="12"/>
  <c r="J2136" i="12"/>
  <c r="J2136" i="12" a="1"/>
  <c r="I2136" i="12"/>
  <c r="K2135" i="12"/>
  <c r="J2135" i="12"/>
  <c r="J2135" i="12" a="1"/>
  <c r="I2135" i="12"/>
  <c r="K2134" i="12"/>
  <c r="J2134" i="12"/>
  <c r="J2134" i="12" a="1"/>
  <c r="I2134" i="12"/>
  <c r="K2133" i="12"/>
  <c r="J2133" i="12"/>
  <c r="J2133" i="12" a="1"/>
  <c r="I2133" i="12"/>
  <c r="K2132" i="12"/>
  <c r="J2132" i="12"/>
  <c r="J2132" i="12" a="1"/>
  <c r="I2132" i="12"/>
  <c r="K2131" i="12"/>
  <c r="J2131" i="12"/>
  <c r="J2131" i="12" a="1"/>
  <c r="I2131" i="12"/>
  <c r="K2130" i="12"/>
  <c r="J2130" i="12"/>
  <c r="J2130" i="12" a="1"/>
  <c r="I2130" i="12"/>
  <c r="K2129" i="12"/>
  <c r="J2129" i="12"/>
  <c r="J2129" i="12" a="1"/>
  <c r="I2129" i="12"/>
  <c r="K2128" i="12"/>
  <c r="J2128" i="12"/>
  <c r="J2128" i="12" a="1"/>
  <c r="I2128" i="12"/>
  <c r="K2127" i="12"/>
  <c r="J2127" i="12"/>
  <c r="J2127" i="12" a="1"/>
  <c r="I2127" i="12"/>
  <c r="K2126" i="12"/>
  <c r="J2126" i="12"/>
  <c r="J2126" i="12" a="1"/>
  <c r="I2126" i="12"/>
  <c r="K2125" i="12"/>
  <c r="J2125" i="12"/>
  <c r="J2125" i="12" a="1"/>
  <c r="I2125" i="12"/>
  <c r="K2124" i="12"/>
  <c r="J2124" i="12"/>
  <c r="J2124" i="12" a="1"/>
  <c r="I2124" i="12"/>
  <c r="K2123" i="12"/>
  <c r="J2123" i="12"/>
  <c r="J2123" i="12" a="1"/>
  <c r="I2123" i="12"/>
  <c r="K2122" i="12"/>
  <c r="J2122" i="12"/>
  <c r="J2122" i="12" a="1"/>
  <c r="I2122" i="12"/>
  <c r="K2121" i="12"/>
  <c r="J2121" i="12"/>
  <c r="J2121" i="12" a="1"/>
  <c r="I2121" i="12"/>
  <c r="K2120" i="12"/>
  <c r="J2120" i="12"/>
  <c r="J2120" i="12" a="1"/>
  <c r="I2120" i="12"/>
  <c r="K2119" i="12"/>
  <c r="J2119" i="12"/>
  <c r="J2119" i="12" a="1"/>
  <c r="I2119" i="12"/>
  <c r="K2118" i="12"/>
  <c r="J2118" i="12"/>
  <c r="J2118" i="12" a="1"/>
  <c r="I2118" i="12"/>
  <c r="K2117" i="12"/>
  <c r="J2117" i="12"/>
  <c r="J2117" i="12" a="1"/>
  <c r="I2117" i="12"/>
  <c r="K2116" i="12"/>
  <c r="J2116" i="12"/>
  <c r="J2116" i="12" a="1"/>
  <c r="I2116" i="12"/>
  <c r="K2115" i="12"/>
  <c r="J2115" i="12"/>
  <c r="J2115" i="12" a="1"/>
  <c r="I2115" i="12"/>
  <c r="K2114" i="12"/>
  <c r="J2114" i="12"/>
  <c r="J2114" i="12" a="1"/>
  <c r="I2114" i="12"/>
  <c r="K2113" i="12"/>
  <c r="J2113" i="12"/>
  <c r="J2113" i="12" a="1"/>
  <c r="I2113" i="12"/>
  <c r="K2112" i="12"/>
  <c r="J2112" i="12"/>
  <c r="J2112" i="12" a="1"/>
  <c r="I2112" i="12"/>
  <c r="K2111" i="12"/>
  <c r="J2111" i="12"/>
  <c r="J2111" i="12" a="1"/>
  <c r="I2111" i="12"/>
  <c r="K2110" i="12"/>
  <c r="J2110" i="12"/>
  <c r="J2110" i="12" a="1"/>
  <c r="I2110" i="12"/>
  <c r="K2109" i="12"/>
  <c r="J2109" i="12"/>
  <c r="J2109" i="12" a="1"/>
  <c r="I2109" i="12"/>
  <c r="K2108" i="12"/>
  <c r="J2108" i="12"/>
  <c r="J2108" i="12" a="1"/>
  <c r="I2108" i="12"/>
  <c r="K2107" i="12"/>
  <c r="J2107" i="12"/>
  <c r="J2107" i="12" a="1"/>
  <c r="I2107" i="12"/>
  <c r="K2106" i="12"/>
  <c r="J2106" i="12"/>
  <c r="J2106" i="12" a="1"/>
  <c r="I2106" i="12"/>
  <c r="K2105" i="12"/>
  <c r="J2105" i="12"/>
  <c r="J2105" i="12" a="1"/>
  <c r="I2105" i="12"/>
  <c r="K2104" i="12"/>
  <c r="J2104" i="12"/>
  <c r="J2104" i="12" a="1"/>
  <c r="I2104" i="12"/>
  <c r="K2103" i="12"/>
  <c r="J2103" i="12"/>
  <c r="J2103" i="12" a="1"/>
  <c r="I2103" i="12"/>
  <c r="K2102" i="12"/>
  <c r="J2102" i="12"/>
  <c r="J2102" i="12" a="1"/>
  <c r="I2102" i="12"/>
  <c r="K2101" i="12"/>
  <c r="J2101" i="12"/>
  <c r="J2101" i="12" a="1"/>
  <c r="I2101" i="12"/>
  <c r="K2100" i="12"/>
  <c r="J2100" i="12"/>
  <c r="J2100" i="12" a="1"/>
  <c r="I2100" i="12"/>
  <c r="K2099" i="12"/>
  <c r="J2099" i="12"/>
  <c r="J2099" i="12" a="1"/>
  <c r="I2099" i="12"/>
  <c r="K2098" i="12"/>
  <c r="J2098" i="12"/>
  <c r="J2098" i="12" a="1"/>
  <c r="I2098" i="12"/>
  <c r="K2097" i="12"/>
  <c r="J2097" i="12"/>
  <c r="J2097" i="12" a="1"/>
  <c r="I2097" i="12"/>
  <c r="K2096" i="12"/>
  <c r="J2096" i="12"/>
  <c r="J2096" i="12" a="1"/>
  <c r="I2096" i="12"/>
  <c r="K2095" i="12"/>
  <c r="J2095" i="12"/>
  <c r="J2095" i="12" a="1"/>
  <c r="I2095" i="12"/>
  <c r="K2094" i="12"/>
  <c r="J2094" i="12"/>
  <c r="J2094" i="12" a="1"/>
  <c r="I2094" i="12"/>
  <c r="K2093" i="12"/>
  <c r="J2093" i="12"/>
  <c r="J2093" i="12" a="1"/>
  <c r="I2093" i="12"/>
  <c r="K2092" i="12"/>
  <c r="J2092" i="12"/>
  <c r="J2092" i="12" a="1"/>
  <c r="I2092" i="12"/>
  <c r="K2091" i="12"/>
  <c r="J2091" i="12"/>
  <c r="J2091" i="12" a="1"/>
  <c r="I2091" i="12"/>
  <c r="K2090" i="12"/>
  <c r="J2090" i="12"/>
  <c r="J2090" i="12" a="1"/>
  <c r="I2090" i="12"/>
  <c r="K2089" i="12"/>
  <c r="J2089" i="12"/>
  <c r="J2089" i="12" a="1"/>
  <c r="I2089" i="12"/>
  <c r="K2088" i="12"/>
  <c r="J2088" i="12"/>
  <c r="J2088" i="12" a="1"/>
  <c r="I2088" i="12"/>
  <c r="K2087" i="12"/>
  <c r="J2087" i="12"/>
  <c r="J2087" i="12" a="1"/>
  <c r="I2087" i="12"/>
  <c r="K2086" i="12"/>
  <c r="J2086" i="12"/>
  <c r="J2086" i="12" a="1"/>
  <c r="I2086" i="12"/>
  <c r="K2085" i="12"/>
  <c r="J2085" i="12"/>
  <c r="J2085" i="12" a="1"/>
  <c r="I2085" i="12"/>
  <c r="K2084" i="12"/>
  <c r="J2084" i="12"/>
  <c r="J2084" i="12" a="1"/>
  <c r="I2084" i="12"/>
  <c r="K2083" i="12"/>
  <c r="J2083" i="12"/>
  <c r="J2083" i="12" a="1"/>
  <c r="I2083" i="12"/>
  <c r="K2082" i="12"/>
  <c r="J2082" i="12"/>
  <c r="J2082" i="12" a="1"/>
  <c r="I2082" i="12"/>
  <c r="K2081" i="12"/>
  <c r="J2081" i="12"/>
  <c r="J2081" i="12" a="1"/>
  <c r="I2081" i="12"/>
  <c r="K2080" i="12"/>
  <c r="J2080" i="12"/>
  <c r="J2080" i="12" a="1"/>
  <c r="I2080" i="12"/>
  <c r="K2079" i="12"/>
  <c r="J2079" i="12"/>
  <c r="J2079" i="12" a="1"/>
  <c r="I2079" i="12"/>
  <c r="K2078" i="12"/>
  <c r="J2078" i="12"/>
  <c r="J2078" i="12" a="1"/>
  <c r="I2078" i="12"/>
  <c r="K2077" i="12"/>
  <c r="J2077" i="12"/>
  <c r="J2077" i="12" a="1"/>
  <c r="I2077" i="12"/>
  <c r="K2076" i="12"/>
  <c r="J2076" i="12"/>
  <c r="J2076" i="12" a="1"/>
  <c r="I2076" i="12"/>
  <c r="K2075" i="12"/>
  <c r="J2075" i="12"/>
  <c r="J2075" i="12" a="1"/>
  <c r="I2075" i="12"/>
  <c r="K2074" i="12"/>
  <c r="J2074" i="12"/>
  <c r="J2074" i="12" a="1"/>
  <c r="I2074" i="12"/>
  <c r="K2073" i="12"/>
  <c r="J2073" i="12"/>
  <c r="J2073" i="12" a="1"/>
  <c r="I2073" i="12"/>
  <c r="K2072" i="12"/>
  <c r="J2072" i="12"/>
  <c r="J2072" i="12" a="1"/>
  <c r="I2072" i="12"/>
  <c r="K2071" i="12"/>
  <c r="J2071" i="12"/>
  <c r="J2071" i="12" a="1"/>
  <c r="I2071" i="12"/>
  <c r="K2070" i="12"/>
  <c r="J2070" i="12"/>
  <c r="J2070" i="12" a="1"/>
  <c r="I2070" i="12"/>
  <c r="K2069" i="12"/>
  <c r="J2069" i="12"/>
  <c r="J2069" i="12" a="1"/>
  <c r="I2069" i="12"/>
  <c r="K2068" i="12"/>
  <c r="J2068" i="12"/>
  <c r="J2068" i="12" a="1"/>
  <c r="I2068" i="12"/>
  <c r="K2067" i="12"/>
  <c r="J2067" i="12"/>
  <c r="J2067" i="12" a="1"/>
  <c r="I2067" i="12"/>
  <c r="K2066" i="12"/>
  <c r="J2066" i="12"/>
  <c r="J2066" i="12" a="1"/>
  <c r="I2066" i="12"/>
  <c r="K2065" i="12"/>
  <c r="J2065" i="12"/>
  <c r="J2065" i="12" a="1"/>
  <c r="I2065" i="12"/>
  <c r="K2064" i="12"/>
  <c r="J2064" i="12"/>
  <c r="J2064" i="12" a="1"/>
  <c r="I2064" i="12"/>
  <c r="K2063" i="12"/>
  <c r="J2063" i="12"/>
  <c r="J2063" i="12" a="1"/>
  <c r="I2063" i="12"/>
  <c r="K2062" i="12"/>
  <c r="J2062" i="12"/>
  <c r="J2062" i="12" a="1"/>
  <c r="I2062" i="12"/>
  <c r="K2061" i="12"/>
  <c r="J2061" i="12"/>
  <c r="J2061" i="12" a="1"/>
  <c r="I2061" i="12"/>
  <c r="K2060" i="12"/>
  <c r="J2060" i="12"/>
  <c r="J2060" i="12" a="1"/>
  <c r="I2060" i="12"/>
  <c r="K2059" i="12"/>
  <c r="J2059" i="12"/>
  <c r="J2059" i="12" a="1"/>
  <c r="I2059" i="12"/>
  <c r="K2058" i="12"/>
  <c r="J2058" i="12"/>
  <c r="J2058" i="12" a="1"/>
  <c r="I2058" i="12"/>
  <c r="K2057" i="12"/>
  <c r="J2057" i="12"/>
  <c r="J2057" i="12" a="1"/>
  <c r="I2057" i="12"/>
  <c r="K2056" i="12"/>
  <c r="J2056" i="12"/>
  <c r="J2056" i="12" a="1"/>
  <c r="I2056" i="12"/>
  <c r="K2055" i="12"/>
  <c r="J2055" i="12"/>
  <c r="J2055" i="12" a="1"/>
  <c r="I2055" i="12"/>
  <c r="K2054" i="12"/>
  <c r="J2054" i="12"/>
  <c r="J2054" i="12" a="1"/>
  <c r="I2054" i="12"/>
  <c r="K2053" i="12"/>
  <c r="J2053" i="12"/>
  <c r="J2053" i="12" a="1"/>
  <c r="I2053" i="12"/>
  <c r="K2052" i="12"/>
  <c r="J2052" i="12"/>
  <c r="J2052" i="12" a="1"/>
  <c r="I2052" i="12"/>
  <c r="K2051" i="12"/>
  <c r="J2051" i="12"/>
  <c r="J2051" i="12" a="1"/>
  <c r="I2051" i="12"/>
  <c r="K2050" i="12"/>
  <c r="J2050" i="12"/>
  <c r="J2050" i="12" a="1"/>
  <c r="I2050" i="12"/>
  <c r="K2049" i="12"/>
  <c r="J2049" i="12"/>
  <c r="J2049" i="12" a="1"/>
  <c r="I2049" i="12"/>
  <c r="K2048" i="12"/>
  <c r="J2048" i="12"/>
  <c r="J2048" i="12" a="1"/>
  <c r="I2048" i="12"/>
  <c r="K2047" i="12"/>
  <c r="J2047" i="12"/>
  <c r="J2047" i="12" a="1"/>
  <c r="I2047" i="12"/>
  <c r="K2046" i="12"/>
  <c r="J2046" i="12"/>
  <c r="J2046" i="12" a="1"/>
  <c r="I2046" i="12"/>
  <c r="K2045" i="12"/>
  <c r="J2045" i="12"/>
  <c r="J2045" i="12" a="1"/>
  <c r="I2045" i="12"/>
  <c r="K2044" i="12"/>
  <c r="J2044" i="12"/>
  <c r="J2044" i="12" a="1"/>
  <c r="I2044" i="12"/>
  <c r="K2043" i="12"/>
  <c r="J2043" i="12"/>
  <c r="J2043" i="12" a="1"/>
  <c r="I2043" i="12"/>
  <c r="K2042" i="12"/>
  <c r="J2042" i="12"/>
  <c r="J2042" i="12" a="1"/>
  <c r="I2042" i="12"/>
  <c r="K2041" i="12"/>
  <c r="J2041" i="12"/>
  <c r="J2041" i="12" a="1"/>
  <c r="I2041" i="12"/>
  <c r="K2040" i="12"/>
  <c r="J2040" i="12"/>
  <c r="J2040" i="12" a="1"/>
  <c r="I2040" i="12"/>
  <c r="K2039" i="12"/>
  <c r="J2039" i="12"/>
  <c r="J2039" i="12" a="1"/>
  <c r="I2039" i="12"/>
  <c r="K2038" i="12"/>
  <c r="J2038" i="12"/>
  <c r="J2038" i="12" a="1"/>
  <c r="I2038" i="12"/>
  <c r="K2037" i="12"/>
  <c r="J2037" i="12"/>
  <c r="J2037" i="12" a="1"/>
  <c r="I2037" i="12"/>
  <c r="K2036" i="12"/>
  <c r="J2036" i="12"/>
  <c r="J2036" i="12" a="1"/>
  <c r="I2036" i="12"/>
  <c r="K2035" i="12"/>
  <c r="J2035" i="12"/>
  <c r="J2035" i="12" a="1"/>
  <c r="I2035" i="12"/>
  <c r="K2034" i="12"/>
  <c r="J2034" i="12"/>
  <c r="J2034" i="12" a="1"/>
  <c r="I2034" i="12"/>
  <c r="K2033" i="12"/>
  <c r="J2033" i="12"/>
  <c r="J2033" i="12" a="1"/>
  <c r="I2033" i="12"/>
  <c r="K2032" i="12"/>
  <c r="J2032" i="12"/>
  <c r="J2032" i="12" a="1"/>
  <c r="I2032" i="12"/>
  <c r="K2031" i="12"/>
  <c r="J2031" i="12"/>
  <c r="J2031" i="12" a="1"/>
  <c r="I2031" i="12"/>
  <c r="K2030" i="12"/>
  <c r="J2030" i="12"/>
  <c r="J2030" i="12" a="1"/>
  <c r="I2030" i="12"/>
  <c r="K2029" i="12"/>
  <c r="J2029" i="12"/>
  <c r="J2029" i="12" a="1"/>
  <c r="I2029" i="12"/>
  <c r="K2028" i="12"/>
  <c r="J2028" i="12"/>
  <c r="J2028" i="12" a="1"/>
  <c r="I2028" i="12"/>
  <c r="K2027" i="12"/>
  <c r="J2027" i="12"/>
  <c r="J2027" i="12" a="1"/>
  <c r="I2027" i="12"/>
  <c r="K2026" i="12"/>
  <c r="J2026" i="12"/>
  <c r="J2026" i="12" a="1"/>
  <c r="I2026" i="12"/>
  <c r="K2025" i="12"/>
  <c r="J2025" i="12"/>
  <c r="J2025" i="12" a="1"/>
  <c r="I2025" i="12"/>
  <c r="K2024" i="12"/>
  <c r="J2024" i="12"/>
  <c r="J2024" i="12" a="1"/>
  <c r="I2024" i="12"/>
  <c r="K2023" i="12"/>
  <c r="J2023" i="12"/>
  <c r="J2023" i="12" a="1"/>
  <c r="I2023" i="12"/>
  <c r="K2022" i="12"/>
  <c r="J2022" i="12"/>
  <c r="J2022" i="12" a="1"/>
  <c r="I2022" i="12"/>
  <c r="K2021" i="12"/>
  <c r="J2021" i="12"/>
  <c r="J2021" i="12" a="1"/>
  <c r="I2021" i="12"/>
  <c r="K2020" i="12"/>
  <c r="J2020" i="12"/>
  <c r="J2020" i="12" a="1"/>
  <c r="I2020" i="12"/>
  <c r="K2019" i="12"/>
  <c r="J2019" i="12"/>
  <c r="J2019" i="12" a="1"/>
  <c r="I2019" i="12"/>
  <c r="K2018" i="12"/>
  <c r="J2018" i="12"/>
  <c r="J2018" i="12" a="1"/>
  <c r="I2018" i="12"/>
  <c r="K2017" i="12"/>
  <c r="J2017" i="12"/>
  <c r="J2017" i="12" a="1"/>
  <c r="I2017" i="12"/>
  <c r="K2016" i="12"/>
  <c r="J2016" i="12"/>
  <c r="J2016" i="12" a="1"/>
  <c r="I2016" i="12"/>
  <c r="K2015" i="12"/>
  <c r="J2015" i="12"/>
  <c r="J2015" i="12" a="1"/>
  <c r="I2015" i="12"/>
  <c r="K2014" i="12"/>
  <c r="J2014" i="12"/>
  <c r="J2014" i="12" a="1"/>
  <c r="I2014" i="12"/>
  <c r="K2013" i="12"/>
  <c r="J2013" i="12"/>
  <c r="J2013" i="12" a="1"/>
  <c r="I2013" i="12"/>
  <c r="K2012" i="12"/>
  <c r="J2012" i="12"/>
  <c r="J2012" i="12" a="1"/>
  <c r="I2012" i="12"/>
  <c r="K2011" i="12"/>
  <c r="J2011" i="12"/>
  <c r="J2011" i="12" a="1"/>
  <c r="I2011" i="12"/>
  <c r="K2010" i="12"/>
  <c r="J2010" i="12"/>
  <c r="J2010" i="12" a="1"/>
  <c r="I2010" i="12"/>
  <c r="K2009" i="12"/>
  <c r="J2009" i="12"/>
  <c r="J2009" i="12" a="1"/>
  <c r="I2009" i="12"/>
  <c r="K2008" i="12"/>
  <c r="J2008" i="12"/>
  <c r="J2008" i="12" a="1"/>
  <c r="I2008" i="12"/>
  <c r="K2007" i="12"/>
  <c r="J2007" i="12"/>
  <c r="J2007" i="12" a="1"/>
  <c r="I2007" i="12"/>
  <c r="K2006" i="12"/>
  <c r="J2006" i="12"/>
  <c r="J2006" i="12" a="1"/>
  <c r="I2006" i="12"/>
  <c r="K2005" i="12"/>
  <c r="J2005" i="12"/>
  <c r="J2005" i="12" a="1"/>
  <c r="I2005" i="12"/>
  <c r="K2004" i="12"/>
  <c r="J2004" i="12"/>
  <c r="J2004" i="12" a="1"/>
  <c r="I2004" i="12"/>
  <c r="K2003" i="12"/>
  <c r="J2003" i="12"/>
  <c r="J2003" i="12" a="1"/>
  <c r="I2003" i="12"/>
  <c r="K2002" i="12"/>
  <c r="J2002" i="12"/>
  <c r="J2002" i="12" a="1"/>
  <c r="I2002" i="12"/>
  <c r="K2001" i="12"/>
  <c r="J2001" i="12"/>
  <c r="J2001" i="12" a="1"/>
  <c r="I2001" i="12"/>
  <c r="K2000" i="12"/>
  <c r="J2000" i="12"/>
  <c r="J2000" i="12" a="1"/>
  <c r="I2000" i="12"/>
  <c r="K1999" i="12"/>
  <c r="J1999" i="12"/>
  <c r="J1999" i="12" a="1"/>
  <c r="I1999" i="12"/>
  <c r="K1998" i="12"/>
  <c r="J1998" i="12"/>
  <c r="J1998" i="12" a="1"/>
  <c r="I1998" i="12"/>
  <c r="K1997" i="12"/>
  <c r="J1997" i="12"/>
  <c r="J1997" i="12" a="1"/>
  <c r="I1997" i="12"/>
  <c r="K1996" i="12"/>
  <c r="J1996" i="12"/>
  <c r="J1996" i="12" a="1"/>
  <c r="I1996" i="12"/>
  <c r="K1995" i="12"/>
  <c r="J1995" i="12"/>
  <c r="J1995" i="12" a="1"/>
  <c r="I1995" i="12"/>
  <c r="K1994" i="12"/>
  <c r="J1994" i="12"/>
  <c r="J1994" i="12" a="1"/>
  <c r="I1994" i="12"/>
  <c r="K1993" i="12"/>
  <c r="J1993" i="12"/>
  <c r="J1993" i="12" a="1"/>
  <c r="I1993" i="12"/>
  <c r="K1992" i="12"/>
  <c r="J1992" i="12"/>
  <c r="J1992" i="12" a="1"/>
  <c r="I1992" i="12"/>
  <c r="K1991" i="12"/>
  <c r="J1991" i="12"/>
  <c r="J1991" i="12" a="1"/>
  <c r="I1991" i="12"/>
  <c r="K1990" i="12"/>
  <c r="J1990" i="12"/>
  <c r="J1990" i="12" a="1"/>
  <c r="I1990" i="12"/>
  <c r="K1989" i="12"/>
  <c r="J1989" i="12"/>
  <c r="J1989" i="12" a="1"/>
  <c r="I1989" i="12"/>
  <c r="K1988" i="12"/>
  <c r="J1988" i="12"/>
  <c r="J1988" i="12" a="1"/>
  <c r="I1988" i="12"/>
  <c r="K1987" i="12"/>
  <c r="J1987" i="12"/>
  <c r="J1987" i="12" a="1"/>
  <c r="I1987" i="12"/>
  <c r="K1986" i="12"/>
  <c r="J1986" i="12"/>
  <c r="J1986" i="12" a="1"/>
  <c r="I1986" i="12"/>
  <c r="K1985" i="12"/>
  <c r="J1985" i="12"/>
  <c r="J1985" i="12" a="1"/>
  <c r="I1985" i="12"/>
  <c r="K1984" i="12"/>
  <c r="J1984" i="12"/>
  <c r="J1984" i="12" a="1"/>
  <c r="I1984" i="12"/>
  <c r="K1983" i="12"/>
  <c r="J1983" i="12"/>
  <c r="J1983" i="12" a="1"/>
  <c r="I1983" i="12"/>
  <c r="K1982" i="12"/>
  <c r="J1982" i="12"/>
  <c r="J1982" i="12" a="1"/>
  <c r="I1982" i="12"/>
  <c r="K1981" i="12"/>
  <c r="J1981" i="12"/>
  <c r="J1981" i="12" a="1"/>
  <c r="I1981" i="12"/>
  <c r="K1980" i="12"/>
  <c r="J1980" i="12"/>
  <c r="J1980" i="12" a="1"/>
  <c r="I1980" i="12"/>
  <c r="K1979" i="12"/>
  <c r="J1979" i="12"/>
  <c r="J1979" i="12" a="1"/>
  <c r="I1979" i="12"/>
  <c r="K1978" i="12"/>
  <c r="J1978" i="12"/>
  <c r="J1978" i="12" a="1"/>
  <c r="I1978" i="12"/>
  <c r="K1977" i="12"/>
  <c r="J1977" i="12"/>
  <c r="J1977" i="12" a="1"/>
  <c r="I1977" i="12"/>
  <c r="K1976" i="12"/>
  <c r="J1976" i="12"/>
  <c r="J1976" i="12" a="1"/>
  <c r="I1976" i="12"/>
  <c r="K1975" i="12"/>
  <c r="J1975" i="12"/>
  <c r="J1975" i="12" a="1"/>
  <c r="I1975" i="12"/>
  <c r="K1974" i="12"/>
  <c r="J1974" i="12"/>
  <c r="J1974" i="12" a="1"/>
  <c r="I1974" i="12"/>
  <c r="K1973" i="12"/>
  <c r="J1973" i="12"/>
  <c r="J1973" i="12" a="1"/>
  <c r="I1973" i="12"/>
  <c r="K1972" i="12"/>
  <c r="J1972" i="12"/>
  <c r="J1972" i="12" a="1"/>
  <c r="I1972" i="12"/>
  <c r="K1971" i="12"/>
  <c r="J1971" i="12"/>
  <c r="J1971" i="12" a="1"/>
  <c r="I1971" i="12"/>
  <c r="K1970" i="12"/>
  <c r="J1970" i="12"/>
  <c r="J1970" i="12" a="1"/>
  <c r="I1970" i="12"/>
  <c r="K1969" i="12"/>
  <c r="J1969" i="12"/>
  <c r="J1969" i="12" a="1"/>
  <c r="I1969" i="12"/>
  <c r="K1968" i="12"/>
  <c r="J1968" i="12"/>
  <c r="J1968" i="12" a="1"/>
  <c r="I1968" i="12"/>
  <c r="K1967" i="12"/>
  <c r="J1967" i="12"/>
  <c r="J1967" i="12" a="1"/>
  <c r="I1967" i="12"/>
  <c r="K1966" i="12"/>
  <c r="J1966" i="12"/>
  <c r="J1966" i="12" a="1"/>
  <c r="I1966" i="12"/>
  <c r="K1965" i="12"/>
  <c r="J1965" i="12"/>
  <c r="J1965" i="12" a="1"/>
  <c r="I1965" i="12"/>
  <c r="K1964" i="12"/>
  <c r="J1964" i="12"/>
  <c r="J1964" i="12" a="1"/>
  <c r="I1964" i="12"/>
  <c r="K1963" i="12"/>
  <c r="J1963" i="12"/>
  <c r="J1963" i="12" a="1"/>
  <c r="I1963" i="12"/>
  <c r="K1962" i="12"/>
  <c r="J1962" i="12"/>
  <c r="J1962" i="12" a="1"/>
  <c r="I1962" i="12"/>
  <c r="K1961" i="12"/>
  <c r="J1961" i="12"/>
  <c r="J1961" i="12" a="1"/>
  <c r="I1961" i="12"/>
  <c r="K1960" i="12"/>
  <c r="J1960" i="12"/>
  <c r="J1960" i="12" a="1"/>
  <c r="I1960" i="12"/>
  <c r="K1959" i="12"/>
  <c r="J1959" i="12"/>
  <c r="J1959" i="12" a="1"/>
  <c r="I1959" i="12"/>
  <c r="K1958" i="12"/>
  <c r="J1958" i="12"/>
  <c r="J1958" i="12" a="1"/>
  <c r="I1958" i="12"/>
  <c r="K1957" i="12"/>
  <c r="J1957" i="12"/>
  <c r="J1957" i="12" a="1"/>
  <c r="I1957" i="12"/>
  <c r="K1956" i="12"/>
  <c r="J1956" i="12"/>
  <c r="J1956" i="12" a="1"/>
  <c r="I1956" i="12"/>
  <c r="K1955" i="12"/>
  <c r="J1955" i="12"/>
  <c r="J1955" i="12" a="1"/>
  <c r="I1955" i="12"/>
  <c r="K1954" i="12"/>
  <c r="J1954" i="12"/>
  <c r="J1954" i="12" a="1"/>
  <c r="I1954" i="12"/>
  <c r="K1953" i="12"/>
  <c r="J1953" i="12"/>
  <c r="J1953" i="12" a="1"/>
  <c r="I1953" i="12"/>
  <c r="K1952" i="12"/>
  <c r="J1952" i="12"/>
  <c r="J1952" i="12" a="1"/>
  <c r="I1952" i="12"/>
  <c r="K1951" i="12"/>
  <c r="J1951" i="12"/>
  <c r="J1951" i="12" a="1"/>
  <c r="I1951" i="12"/>
  <c r="K1950" i="12"/>
  <c r="J1950" i="12"/>
  <c r="J1950" i="12" a="1"/>
  <c r="I1950" i="12"/>
  <c r="K1949" i="12"/>
  <c r="J1949" i="12"/>
  <c r="J1949" i="12" a="1"/>
  <c r="I1949" i="12"/>
  <c r="K1948" i="12"/>
  <c r="J1948" i="12"/>
  <c r="J1948" i="12" a="1"/>
  <c r="I1948" i="12"/>
  <c r="K1947" i="12"/>
  <c r="J1947" i="12"/>
  <c r="J1947" i="12" a="1"/>
  <c r="I1947" i="12"/>
  <c r="K1946" i="12"/>
  <c r="J1946" i="12"/>
  <c r="J1946" i="12" a="1"/>
  <c r="I1946" i="12"/>
  <c r="K1945" i="12"/>
  <c r="J1945" i="12"/>
  <c r="J1945" i="12" a="1"/>
  <c r="I1945" i="12"/>
  <c r="K1944" i="12"/>
  <c r="J1944" i="12"/>
  <c r="J1944" i="12" a="1"/>
  <c r="I1944" i="12"/>
  <c r="K1943" i="12"/>
  <c r="J1943" i="12"/>
  <c r="J1943" i="12" a="1"/>
  <c r="I1943" i="12"/>
  <c r="K1942" i="12"/>
  <c r="J1942" i="12"/>
  <c r="J1942" i="12" a="1"/>
  <c r="I1942" i="12"/>
  <c r="K1941" i="12"/>
  <c r="J1941" i="12"/>
  <c r="J1941" i="12" a="1"/>
  <c r="I1941" i="12"/>
  <c r="K1940" i="12"/>
  <c r="J1940" i="12"/>
  <c r="J1940" i="12" a="1"/>
  <c r="I1940" i="12"/>
  <c r="K1939" i="12"/>
  <c r="J1939" i="12"/>
  <c r="J1939" i="12" a="1"/>
  <c r="I1939" i="12"/>
  <c r="K1938" i="12"/>
  <c r="J1938" i="12"/>
  <c r="J1938" i="12" a="1"/>
  <c r="I1938" i="12"/>
  <c r="K1937" i="12"/>
  <c r="J1937" i="12"/>
  <c r="J1937" i="12" a="1"/>
  <c r="I1937" i="12"/>
  <c r="K1936" i="12"/>
  <c r="J1936" i="12"/>
  <c r="J1936" i="12" a="1"/>
  <c r="I1936" i="12"/>
  <c r="K1935" i="12"/>
  <c r="J1935" i="12"/>
  <c r="J1935" i="12" a="1"/>
  <c r="I1935" i="12"/>
  <c r="K1934" i="12"/>
  <c r="J1934" i="12"/>
  <c r="J1934" i="12" a="1"/>
  <c r="I1934" i="12"/>
  <c r="K1933" i="12"/>
  <c r="J1933" i="12"/>
  <c r="J1933" i="12" a="1"/>
  <c r="I1933" i="12"/>
  <c r="K1932" i="12"/>
  <c r="J1932" i="12"/>
  <c r="J1932" i="12" a="1"/>
  <c r="I1932" i="12"/>
  <c r="K1931" i="12"/>
  <c r="J1931" i="12"/>
  <c r="J1931" i="12" a="1"/>
  <c r="I1931" i="12"/>
  <c r="K1930" i="12"/>
  <c r="J1930" i="12"/>
  <c r="J1930" i="12" a="1"/>
  <c r="I1930" i="12"/>
  <c r="K1929" i="12"/>
  <c r="J1929" i="12"/>
  <c r="J1929" i="12" a="1"/>
  <c r="I1929" i="12"/>
  <c r="K1928" i="12"/>
  <c r="J1928" i="12"/>
  <c r="J1928" i="12" a="1"/>
  <c r="I1928" i="12"/>
  <c r="K1927" i="12"/>
  <c r="J1927" i="12"/>
  <c r="J1927" i="12" a="1"/>
  <c r="I1927" i="12"/>
  <c r="K1926" i="12"/>
  <c r="J1926" i="12"/>
  <c r="J1926" i="12" a="1"/>
  <c r="I1926" i="12"/>
  <c r="K1925" i="12"/>
  <c r="J1925" i="12"/>
  <c r="J1925" i="12" a="1"/>
  <c r="I1925" i="12"/>
  <c r="K1924" i="12"/>
  <c r="J1924" i="12"/>
  <c r="J1924" i="12" a="1"/>
  <c r="I1924" i="12"/>
  <c r="K1923" i="12"/>
  <c r="J1923" i="12"/>
  <c r="J1923" i="12" a="1"/>
  <c r="I1923" i="12"/>
  <c r="K1922" i="12"/>
  <c r="J1922" i="12"/>
  <c r="J1922" i="12" a="1"/>
  <c r="I1922" i="12"/>
  <c r="K1921" i="12"/>
  <c r="J1921" i="12"/>
  <c r="J1921" i="12" a="1"/>
  <c r="I1921" i="12"/>
  <c r="K1920" i="12"/>
  <c r="J1920" i="12"/>
  <c r="J1920" i="12" a="1"/>
  <c r="I1920" i="12"/>
  <c r="K1919" i="12"/>
  <c r="J1919" i="12"/>
  <c r="J1919" i="12" a="1"/>
  <c r="I1919" i="12"/>
  <c r="K1918" i="12"/>
  <c r="J1918" i="12"/>
  <c r="J1918" i="12" a="1"/>
  <c r="I1918" i="12"/>
  <c r="K1917" i="12"/>
  <c r="J1917" i="12"/>
  <c r="J1917" i="12" a="1"/>
  <c r="I1917" i="12"/>
  <c r="K1916" i="12"/>
  <c r="J1916" i="12"/>
  <c r="J1916" i="12" a="1"/>
  <c r="I1916" i="12"/>
  <c r="K1915" i="12"/>
  <c r="J1915" i="12"/>
  <c r="J1915" i="12" a="1"/>
  <c r="I1915" i="12"/>
  <c r="K1914" i="12"/>
  <c r="J1914" i="12"/>
  <c r="J1914" i="12" a="1"/>
  <c r="I1914" i="12"/>
  <c r="K1913" i="12"/>
  <c r="J1913" i="12"/>
  <c r="J1913" i="12" a="1"/>
  <c r="I1913" i="12"/>
  <c r="K1912" i="12"/>
  <c r="J1912" i="12"/>
  <c r="J1912" i="12" a="1"/>
  <c r="I1912" i="12"/>
  <c r="K1911" i="12"/>
  <c r="J1911" i="12"/>
  <c r="J1911" i="12" a="1"/>
  <c r="I1911" i="12"/>
  <c r="K1910" i="12"/>
  <c r="J1910" i="12"/>
  <c r="J1910" i="12" a="1"/>
  <c r="I1910" i="12"/>
  <c r="K1909" i="12"/>
  <c r="J1909" i="12"/>
  <c r="J1909" i="12" a="1"/>
  <c r="I1909" i="12"/>
  <c r="K1908" i="12"/>
  <c r="J1908" i="12"/>
  <c r="J1908" i="12" a="1"/>
  <c r="I1908" i="12"/>
  <c r="K1907" i="12"/>
  <c r="J1907" i="12"/>
  <c r="J1907" i="12" a="1"/>
  <c r="I1907" i="12"/>
  <c r="K1906" i="12"/>
  <c r="J1906" i="12"/>
  <c r="J1906" i="12" a="1"/>
  <c r="I1906" i="12"/>
  <c r="K1905" i="12"/>
  <c r="J1905" i="12"/>
  <c r="J1905" i="12" a="1"/>
  <c r="I1905" i="12"/>
  <c r="K1904" i="12"/>
  <c r="J1904" i="12"/>
  <c r="J1904" i="12" a="1"/>
  <c r="I1904" i="12"/>
  <c r="K1903" i="12"/>
  <c r="J1903" i="12"/>
  <c r="J1903" i="12" a="1"/>
  <c r="I1903" i="12"/>
  <c r="K1902" i="12"/>
  <c r="J1902" i="12"/>
  <c r="J1902" i="12" a="1"/>
  <c r="I1902" i="12"/>
  <c r="K1901" i="12"/>
  <c r="J1901" i="12"/>
  <c r="J1901" i="12" a="1"/>
  <c r="I1901" i="12"/>
  <c r="K1900" i="12"/>
  <c r="J1900" i="12"/>
  <c r="J1900" i="12" a="1"/>
  <c r="I1900" i="12"/>
  <c r="K1899" i="12"/>
  <c r="J1899" i="12"/>
  <c r="J1899" i="12" a="1"/>
  <c r="I1899" i="12"/>
  <c r="K1898" i="12"/>
  <c r="J1898" i="12"/>
  <c r="J1898" i="12" a="1"/>
  <c r="I1898" i="12"/>
  <c r="K1897" i="12"/>
  <c r="J1897" i="12"/>
  <c r="J1897" i="12" a="1"/>
  <c r="I1897" i="12"/>
  <c r="K1896" i="12"/>
  <c r="J1896" i="12"/>
  <c r="J1896" i="12" a="1"/>
  <c r="I1896" i="12"/>
  <c r="K1895" i="12"/>
  <c r="J1895" i="12"/>
  <c r="J1895" i="12" a="1"/>
  <c r="I1895" i="12"/>
  <c r="K1894" i="12"/>
  <c r="J1894" i="12"/>
  <c r="J1894" i="12" a="1"/>
  <c r="I1894" i="12"/>
  <c r="K1893" i="12"/>
  <c r="J1893" i="12"/>
  <c r="J1893" i="12" a="1"/>
  <c r="I1893" i="12"/>
  <c r="K1892" i="12"/>
  <c r="J1892" i="12"/>
  <c r="J1892" i="12" a="1"/>
  <c r="I1892" i="12"/>
  <c r="K1891" i="12"/>
  <c r="J1891" i="12"/>
  <c r="J1891" i="12" a="1"/>
  <c r="I1891" i="12"/>
  <c r="K1890" i="12"/>
  <c r="J1890" i="12"/>
  <c r="J1890" i="12" a="1"/>
  <c r="I1890" i="12"/>
  <c r="K1889" i="12"/>
  <c r="J1889" i="12"/>
  <c r="J1889" i="12" a="1"/>
  <c r="I1889" i="12"/>
  <c r="K1888" i="12"/>
  <c r="J1888" i="12"/>
  <c r="J1888" i="12" a="1"/>
  <c r="I1888" i="12"/>
  <c r="K1887" i="12"/>
  <c r="J1887" i="12"/>
  <c r="J1887" i="12" a="1"/>
  <c r="I1887" i="12"/>
  <c r="K1886" i="12"/>
  <c r="J1886" i="12"/>
  <c r="J1886" i="12" a="1"/>
  <c r="I1886" i="12"/>
  <c r="K1885" i="12"/>
  <c r="J1885" i="12"/>
  <c r="J1885" i="12" a="1"/>
  <c r="I1885" i="12"/>
  <c r="K1884" i="12"/>
  <c r="J1884" i="12"/>
  <c r="J1884" i="12" a="1"/>
  <c r="I1884" i="12"/>
  <c r="K1883" i="12"/>
  <c r="J1883" i="12"/>
  <c r="J1883" i="12" a="1"/>
  <c r="I1883" i="12"/>
  <c r="K1882" i="12"/>
  <c r="J1882" i="12"/>
  <c r="J1882" i="12" a="1"/>
  <c r="I1882" i="12"/>
  <c r="K1881" i="12"/>
  <c r="J1881" i="12"/>
  <c r="J1881" i="12" a="1"/>
  <c r="I1881" i="12"/>
  <c r="K1880" i="12"/>
  <c r="J1880" i="12"/>
  <c r="J1880" i="12" a="1"/>
  <c r="I1880" i="12"/>
  <c r="K1879" i="12"/>
  <c r="J1879" i="12"/>
  <c r="J1879" i="12" a="1"/>
  <c r="I1879" i="12"/>
  <c r="K1878" i="12"/>
  <c r="J1878" i="12"/>
  <c r="J1878" i="12" a="1"/>
  <c r="I1878" i="12"/>
  <c r="K1877" i="12"/>
  <c r="J1877" i="12"/>
  <c r="J1877" i="12" a="1"/>
  <c r="I1877" i="12"/>
  <c r="K1876" i="12"/>
  <c r="J1876" i="12"/>
  <c r="J1876" i="12" a="1"/>
  <c r="I1876" i="12"/>
  <c r="K1875" i="12"/>
  <c r="J1875" i="12"/>
  <c r="J1875" i="12" a="1"/>
  <c r="I1875" i="12"/>
  <c r="K1874" i="12"/>
  <c r="J1874" i="12"/>
  <c r="J1874" i="12" a="1"/>
  <c r="I1874" i="12"/>
  <c r="K1873" i="12"/>
  <c r="J1873" i="12"/>
  <c r="J1873" i="12" a="1"/>
  <c r="I1873" i="12"/>
  <c r="K1872" i="12"/>
  <c r="J1872" i="12"/>
  <c r="J1872" i="12" a="1"/>
  <c r="I1872" i="12"/>
  <c r="K1871" i="12"/>
  <c r="J1871" i="12"/>
  <c r="J1871" i="12" a="1"/>
  <c r="I1871" i="12"/>
  <c r="K1870" i="12"/>
  <c r="J1870" i="12"/>
  <c r="J1870" i="12" a="1"/>
  <c r="I1870" i="12"/>
  <c r="K1869" i="12"/>
  <c r="J1869" i="12"/>
  <c r="J1869" i="12" a="1"/>
  <c r="I1869" i="12"/>
  <c r="K1868" i="12"/>
  <c r="J1868" i="12"/>
  <c r="J1868" i="12" a="1"/>
  <c r="I1868" i="12"/>
  <c r="K1867" i="12"/>
  <c r="J1867" i="12"/>
  <c r="J1867" i="12" a="1"/>
  <c r="I1867" i="12"/>
  <c r="K1866" i="12"/>
  <c r="J1866" i="12"/>
  <c r="J1866" i="12" a="1"/>
  <c r="I1866" i="12"/>
  <c r="K1865" i="12"/>
  <c r="J1865" i="12"/>
  <c r="J1865" i="12" a="1"/>
  <c r="I1865" i="12"/>
  <c r="K1864" i="12"/>
  <c r="J1864" i="12"/>
  <c r="J1864" i="12" a="1"/>
  <c r="I1864" i="12"/>
  <c r="K1863" i="12"/>
  <c r="J1863" i="12"/>
  <c r="J1863" i="12" a="1"/>
  <c r="I1863" i="12"/>
  <c r="K1862" i="12"/>
  <c r="J1862" i="12"/>
  <c r="J1862" i="12" a="1"/>
  <c r="I1862" i="12"/>
  <c r="K1861" i="12"/>
  <c r="J1861" i="12"/>
  <c r="J1861" i="12" a="1"/>
  <c r="I1861" i="12"/>
  <c r="K1860" i="12"/>
  <c r="J1860" i="12"/>
  <c r="J1860" i="12" a="1"/>
  <c r="I1860" i="12"/>
  <c r="K1859" i="12"/>
  <c r="J1859" i="12"/>
  <c r="J1859" i="12" a="1"/>
  <c r="I1859" i="12"/>
  <c r="K1858" i="12"/>
  <c r="J1858" i="12"/>
  <c r="J1858" i="12" a="1"/>
  <c r="I1858" i="12"/>
  <c r="K1857" i="12"/>
  <c r="J1857" i="12"/>
  <c r="J1857" i="12" a="1"/>
  <c r="I1857" i="12"/>
  <c r="K1856" i="12"/>
  <c r="J1856" i="12"/>
  <c r="J1856" i="12" a="1"/>
  <c r="I1856" i="12"/>
  <c r="K1855" i="12"/>
  <c r="J1855" i="12"/>
  <c r="J1855" i="12" a="1"/>
  <c r="I1855" i="12"/>
  <c r="K1854" i="12"/>
  <c r="J1854" i="12"/>
  <c r="J1854" i="12" a="1"/>
  <c r="I1854" i="12"/>
  <c r="K1853" i="12"/>
  <c r="J1853" i="12"/>
  <c r="J1853" i="12" a="1"/>
  <c r="I1853" i="12"/>
  <c r="K1852" i="12"/>
  <c r="J1852" i="12"/>
  <c r="J1852" i="12" a="1"/>
  <c r="I1852" i="12"/>
  <c r="K1851" i="12"/>
  <c r="J1851" i="12"/>
  <c r="J1851" i="12" a="1"/>
  <c r="I1851" i="12"/>
  <c r="K1850" i="12"/>
  <c r="J1850" i="12"/>
  <c r="J1850" i="12" a="1"/>
  <c r="I1850" i="12"/>
  <c r="K1849" i="12"/>
  <c r="J1849" i="12"/>
  <c r="J1849" i="12" a="1"/>
  <c r="I1849" i="12"/>
  <c r="K1848" i="12"/>
  <c r="J1848" i="12"/>
  <c r="J1848" i="12" a="1"/>
  <c r="I1848" i="12"/>
  <c r="K1847" i="12"/>
  <c r="J1847" i="12"/>
  <c r="J1847" i="12" a="1"/>
  <c r="I1847" i="12"/>
  <c r="K1846" i="12"/>
  <c r="J1846" i="12"/>
  <c r="J1846" i="12" a="1"/>
  <c r="I1846" i="12"/>
  <c r="K1845" i="12"/>
  <c r="J1845" i="12"/>
  <c r="J1845" i="12" a="1"/>
  <c r="I1845" i="12"/>
  <c r="K1844" i="12"/>
  <c r="J1844" i="12"/>
  <c r="J1844" i="12" a="1"/>
  <c r="I1844" i="12"/>
  <c r="K1843" i="12"/>
  <c r="J1843" i="12"/>
  <c r="J1843" i="12" a="1"/>
  <c r="I1843" i="12"/>
  <c r="K1842" i="12"/>
  <c r="J1842" i="12"/>
  <c r="J1842" i="12" a="1"/>
  <c r="I1842" i="12"/>
  <c r="K1841" i="12"/>
  <c r="J1841" i="12"/>
  <c r="J1841" i="12" a="1"/>
  <c r="I1841" i="12"/>
  <c r="K1840" i="12"/>
  <c r="J1840" i="12"/>
  <c r="J1840" i="12" a="1"/>
  <c r="I1840" i="12"/>
  <c r="K1839" i="12"/>
  <c r="J1839" i="12"/>
  <c r="J1839" i="12" a="1"/>
  <c r="I1839" i="12"/>
  <c r="K1838" i="12"/>
  <c r="J1838" i="12"/>
  <c r="J1838" i="12" a="1"/>
  <c r="I1838" i="12"/>
  <c r="K1837" i="12"/>
  <c r="J1837" i="12"/>
  <c r="J1837" i="12" a="1"/>
  <c r="I1837" i="12"/>
  <c r="K1836" i="12"/>
  <c r="J1836" i="12"/>
  <c r="J1836" i="12" a="1"/>
  <c r="I1836" i="12"/>
  <c r="K1835" i="12"/>
  <c r="J1835" i="12"/>
  <c r="J1835" i="12" a="1"/>
  <c r="I1835" i="12"/>
  <c r="K1834" i="12"/>
  <c r="J1834" i="12"/>
  <c r="J1834" i="12" a="1"/>
  <c r="I1834" i="12"/>
  <c r="K1833" i="12"/>
  <c r="J1833" i="12"/>
  <c r="J1833" i="12" a="1"/>
  <c r="I1833" i="12"/>
  <c r="K1832" i="12"/>
  <c r="J1832" i="12"/>
  <c r="J1832" i="12" a="1"/>
  <c r="I1832" i="12"/>
  <c r="K1831" i="12"/>
  <c r="J1831" i="12"/>
  <c r="J1831" i="12" a="1"/>
  <c r="I1831" i="12"/>
  <c r="K1830" i="12"/>
  <c r="J1830" i="12"/>
  <c r="J1830" i="12" a="1"/>
  <c r="I1830" i="12"/>
  <c r="K1829" i="12"/>
  <c r="J1829" i="12"/>
  <c r="J1829" i="12" a="1"/>
  <c r="I1829" i="12"/>
  <c r="K1828" i="12"/>
  <c r="J1828" i="12"/>
  <c r="J1828" i="12" a="1"/>
  <c r="I1828" i="12"/>
  <c r="K1827" i="12"/>
  <c r="J1827" i="12"/>
  <c r="J1827" i="12" a="1"/>
  <c r="I1827" i="12"/>
  <c r="K1826" i="12"/>
  <c r="J1826" i="12"/>
  <c r="J1826" i="12" a="1"/>
  <c r="I1826" i="12"/>
  <c r="K1825" i="12"/>
  <c r="J1825" i="12"/>
  <c r="J1825" i="12" a="1"/>
  <c r="I1825" i="12"/>
  <c r="K1824" i="12"/>
  <c r="J1824" i="12"/>
  <c r="J1824" i="12" a="1"/>
  <c r="I1824" i="12"/>
  <c r="K1823" i="12"/>
  <c r="J1823" i="12"/>
  <c r="J1823" i="12" a="1"/>
  <c r="I1823" i="12"/>
  <c r="K1822" i="12"/>
  <c r="J1822" i="12"/>
  <c r="J1822" i="12" a="1"/>
  <c r="I1822" i="12"/>
  <c r="K1821" i="12"/>
  <c r="J1821" i="12"/>
  <c r="J1821" i="12" a="1"/>
  <c r="I1821" i="12"/>
  <c r="K1820" i="12"/>
  <c r="J1820" i="12"/>
  <c r="J1820" i="12" a="1"/>
  <c r="I1820" i="12"/>
  <c r="K1819" i="12"/>
  <c r="J1819" i="12"/>
  <c r="J1819" i="12" a="1"/>
  <c r="I1819" i="12"/>
  <c r="K1818" i="12"/>
  <c r="J1818" i="12"/>
  <c r="J1818" i="12" a="1"/>
  <c r="I1818" i="12"/>
  <c r="K1817" i="12"/>
  <c r="J1817" i="12"/>
  <c r="J1817" i="12" a="1"/>
  <c r="I1817" i="12"/>
  <c r="K1816" i="12"/>
  <c r="J1816" i="12"/>
  <c r="J1816" i="12" a="1"/>
  <c r="I1816" i="12"/>
  <c r="K1815" i="12"/>
  <c r="J1815" i="12"/>
  <c r="J1815" i="12" a="1"/>
  <c r="I1815" i="12"/>
  <c r="K1814" i="12"/>
  <c r="J1814" i="12"/>
  <c r="J1814" i="12" a="1"/>
  <c r="I1814" i="12"/>
  <c r="K1813" i="12"/>
  <c r="J1813" i="12"/>
  <c r="J1813" i="12" a="1"/>
  <c r="I1813" i="12"/>
  <c r="K1812" i="12"/>
  <c r="J1812" i="12"/>
  <c r="J1812" i="12" a="1"/>
  <c r="I1812" i="12"/>
  <c r="K1811" i="12"/>
  <c r="J1811" i="12"/>
  <c r="J1811" i="12" a="1"/>
  <c r="I1811" i="12"/>
  <c r="K1810" i="12"/>
  <c r="J1810" i="12"/>
  <c r="J1810" i="12" a="1"/>
  <c r="I1810" i="12"/>
  <c r="K1809" i="12"/>
  <c r="J1809" i="12"/>
  <c r="J1809" i="12" a="1"/>
  <c r="I1809" i="12"/>
  <c r="K1808" i="12"/>
  <c r="J1808" i="12"/>
  <c r="J1808" i="12" a="1"/>
  <c r="I1808" i="12"/>
  <c r="K1807" i="12"/>
  <c r="J1807" i="12"/>
  <c r="J1807" i="12" a="1"/>
  <c r="I1807" i="12"/>
  <c r="K1806" i="12"/>
  <c r="J1806" i="12"/>
  <c r="J1806" i="12" a="1"/>
  <c r="I1806" i="12"/>
  <c r="K1805" i="12"/>
  <c r="J1805" i="12"/>
  <c r="J1805" i="12" a="1"/>
  <c r="I1805" i="12"/>
  <c r="K1804" i="12"/>
  <c r="J1804" i="12"/>
  <c r="J1804" i="12" a="1"/>
  <c r="I1804" i="12"/>
  <c r="K1803" i="12"/>
  <c r="J1803" i="12"/>
  <c r="J1803" i="12" a="1"/>
  <c r="I1803" i="12"/>
  <c r="K1802" i="12"/>
  <c r="J1802" i="12"/>
  <c r="J1802" i="12" a="1"/>
  <c r="I1802" i="12"/>
  <c r="K1801" i="12"/>
  <c r="J1801" i="12"/>
  <c r="J1801" i="12" a="1"/>
  <c r="I1801" i="12"/>
  <c r="K1800" i="12"/>
  <c r="J1800" i="12"/>
  <c r="J1800" i="12" a="1"/>
  <c r="I1800" i="12"/>
  <c r="K1799" i="12"/>
  <c r="J1799" i="12"/>
  <c r="J1799" i="12" a="1"/>
  <c r="I1799" i="12"/>
  <c r="K1798" i="12"/>
  <c r="J1798" i="12"/>
  <c r="J1798" i="12" a="1"/>
  <c r="I1798" i="12"/>
  <c r="K1797" i="12"/>
  <c r="J1797" i="12"/>
  <c r="J1797" i="12" a="1"/>
  <c r="I1797" i="12"/>
  <c r="K1796" i="12"/>
  <c r="J1796" i="12"/>
  <c r="J1796" i="12" a="1"/>
  <c r="I1796" i="12"/>
  <c r="K1795" i="12"/>
  <c r="J1795" i="12"/>
  <c r="J1795" i="12" a="1"/>
  <c r="I1795" i="12"/>
  <c r="K1794" i="12"/>
  <c r="J1794" i="12"/>
  <c r="J1794" i="12" a="1"/>
  <c r="I1794" i="12"/>
  <c r="K1793" i="12"/>
  <c r="J1793" i="12"/>
  <c r="J1793" i="12" a="1"/>
  <c r="I1793" i="12"/>
  <c r="K1792" i="12"/>
  <c r="J1792" i="12"/>
  <c r="J1792" i="12" a="1"/>
  <c r="I1792" i="12"/>
  <c r="K1791" i="12"/>
  <c r="J1791" i="12"/>
  <c r="J1791" i="12" a="1"/>
  <c r="I1791" i="12"/>
  <c r="K1790" i="12"/>
  <c r="J1790" i="12"/>
  <c r="J1790" i="12" a="1"/>
  <c r="I1790" i="12"/>
  <c r="K1789" i="12"/>
  <c r="J1789" i="12"/>
  <c r="J1789" i="12" a="1"/>
  <c r="I1789" i="12"/>
  <c r="K1788" i="12"/>
  <c r="J1788" i="12"/>
  <c r="J1788" i="12" a="1"/>
  <c r="I1788" i="12"/>
  <c r="K1787" i="12"/>
  <c r="J1787" i="12"/>
  <c r="J1787" i="12" a="1"/>
  <c r="I1787" i="12"/>
  <c r="K1786" i="12"/>
  <c r="J1786" i="12"/>
  <c r="J1786" i="12" a="1"/>
  <c r="I1786" i="12"/>
  <c r="K1785" i="12"/>
  <c r="J1785" i="12"/>
  <c r="J1785" i="12" a="1"/>
  <c r="I1785" i="12"/>
  <c r="K1784" i="12"/>
  <c r="J1784" i="12"/>
  <c r="J1784" i="12" a="1"/>
  <c r="I1784" i="12"/>
  <c r="K1783" i="12"/>
  <c r="J1783" i="12"/>
  <c r="J1783" i="12" a="1"/>
  <c r="I1783" i="12"/>
  <c r="K1782" i="12"/>
  <c r="J1782" i="12"/>
  <c r="J1782" i="12" a="1"/>
  <c r="I1782" i="12"/>
  <c r="K1781" i="12"/>
  <c r="J1781" i="12"/>
  <c r="J1781" i="12" a="1"/>
  <c r="I1781" i="12"/>
  <c r="K1780" i="12"/>
  <c r="J1780" i="12"/>
  <c r="J1780" i="12" a="1"/>
  <c r="I1780" i="12"/>
  <c r="K1779" i="12"/>
  <c r="J1779" i="12"/>
  <c r="J1779" i="12" a="1"/>
  <c r="I1779" i="12"/>
  <c r="K1778" i="12"/>
  <c r="J1778" i="12"/>
  <c r="J1778" i="12" a="1"/>
  <c r="I1778" i="12"/>
  <c r="K1777" i="12"/>
  <c r="J1777" i="12"/>
  <c r="J1777" i="12" a="1"/>
  <c r="I1777" i="12"/>
  <c r="K1776" i="12"/>
  <c r="J1776" i="12"/>
  <c r="J1776" i="12" a="1"/>
  <c r="I1776" i="12"/>
  <c r="K1775" i="12"/>
  <c r="J1775" i="12"/>
  <c r="J1775" i="12" a="1"/>
  <c r="I1775" i="12"/>
  <c r="K1774" i="12"/>
  <c r="J1774" i="12"/>
  <c r="J1774" i="12" a="1"/>
  <c r="I1774" i="12"/>
  <c r="K1773" i="12"/>
  <c r="J1773" i="12"/>
  <c r="J1773" i="12" a="1"/>
  <c r="I1773" i="12"/>
  <c r="K1772" i="12"/>
  <c r="J1772" i="12"/>
  <c r="J1772" i="12" a="1"/>
  <c r="I1772" i="12"/>
  <c r="K1771" i="12"/>
  <c r="J1771" i="12"/>
  <c r="J1771" i="12" a="1"/>
  <c r="I1771" i="12"/>
  <c r="K1770" i="12"/>
  <c r="J1770" i="12"/>
  <c r="J1770" i="12" a="1"/>
  <c r="I1770" i="12"/>
  <c r="K1769" i="12"/>
  <c r="J1769" i="12"/>
  <c r="J1769" i="12" a="1"/>
  <c r="I1769" i="12"/>
  <c r="K1768" i="12"/>
  <c r="J1768" i="12"/>
  <c r="J1768" i="12" a="1"/>
  <c r="I1768" i="12"/>
  <c r="K1767" i="12"/>
  <c r="J1767" i="12"/>
  <c r="J1767" i="12" a="1"/>
  <c r="I1767" i="12"/>
  <c r="K1766" i="12"/>
  <c r="J1766" i="12"/>
  <c r="J1766" i="12" a="1"/>
  <c r="I1766" i="12"/>
  <c r="K1765" i="12"/>
  <c r="J1765" i="12"/>
  <c r="J1765" i="12" a="1"/>
  <c r="I1765" i="12"/>
  <c r="K1764" i="12"/>
  <c r="J1764" i="12"/>
  <c r="J1764" i="12" a="1"/>
  <c r="I1764" i="12"/>
  <c r="K1763" i="12"/>
  <c r="J1763" i="12"/>
  <c r="J1763" i="12" a="1"/>
  <c r="I1763" i="12"/>
  <c r="K1762" i="12"/>
  <c r="J1762" i="12"/>
  <c r="J1762" i="12" a="1"/>
  <c r="I1762" i="12"/>
  <c r="K1761" i="12"/>
  <c r="J1761" i="12"/>
  <c r="J1761" i="12" a="1"/>
  <c r="I1761" i="12"/>
  <c r="K1760" i="12"/>
  <c r="J1760" i="12"/>
  <c r="J1760" i="12" a="1"/>
  <c r="I1760" i="12"/>
  <c r="K1759" i="12"/>
  <c r="J1759" i="12"/>
  <c r="J1759" i="12" a="1"/>
  <c r="I1759" i="12"/>
  <c r="K1758" i="12"/>
  <c r="J1758" i="12"/>
  <c r="J1758" i="12" a="1"/>
  <c r="I1758" i="12"/>
  <c r="K1757" i="12"/>
  <c r="J1757" i="12"/>
  <c r="J1757" i="12" a="1"/>
  <c r="I1757" i="12"/>
  <c r="K1756" i="12"/>
  <c r="J1756" i="12"/>
  <c r="J1756" i="12" a="1"/>
  <c r="I1756" i="12"/>
  <c r="K1755" i="12"/>
  <c r="J1755" i="12"/>
  <c r="J1755" i="12" a="1"/>
  <c r="I1755" i="12"/>
  <c r="K1754" i="12"/>
  <c r="J1754" i="12"/>
  <c r="J1754" i="12" a="1"/>
  <c r="I1754" i="12"/>
  <c r="K1753" i="12"/>
  <c r="J1753" i="12"/>
  <c r="J1753" i="12" a="1"/>
  <c r="I1753" i="12"/>
  <c r="K1752" i="12"/>
  <c r="J1752" i="12"/>
  <c r="J1752" i="12" a="1"/>
  <c r="I1752" i="12"/>
  <c r="K1751" i="12"/>
  <c r="J1751" i="12"/>
  <c r="J1751" i="12" a="1"/>
  <c r="I1751" i="12"/>
  <c r="K1750" i="12"/>
  <c r="J1750" i="12"/>
  <c r="J1750" i="12" a="1"/>
  <c r="I1750" i="12"/>
  <c r="K1749" i="12"/>
  <c r="J1749" i="12"/>
  <c r="J1749" i="12" a="1"/>
  <c r="I1749" i="12"/>
  <c r="K1748" i="12"/>
  <c r="J1748" i="12"/>
  <c r="J1748" i="12" a="1"/>
  <c r="I1748" i="12"/>
  <c r="K1747" i="12"/>
  <c r="J1747" i="12"/>
  <c r="J1747" i="12" a="1"/>
  <c r="I1747" i="12"/>
  <c r="K1746" i="12"/>
  <c r="J1746" i="12"/>
  <c r="J1746" i="12" a="1"/>
  <c r="I1746" i="12"/>
  <c r="K1745" i="12"/>
  <c r="J1745" i="12"/>
  <c r="J1745" i="12" a="1"/>
  <c r="I1745" i="12"/>
  <c r="K1744" i="12"/>
  <c r="J1744" i="12"/>
  <c r="J1744" i="12" a="1"/>
  <c r="I1744" i="12"/>
  <c r="K1743" i="12"/>
  <c r="J1743" i="12"/>
  <c r="J1743" i="12" a="1"/>
  <c r="I1743" i="12"/>
  <c r="K1742" i="12"/>
  <c r="J1742" i="12"/>
  <c r="J1742" i="12" a="1"/>
  <c r="I1742" i="12"/>
  <c r="K1741" i="12"/>
  <c r="J1741" i="12"/>
  <c r="J1741" i="12" a="1"/>
  <c r="I1741" i="12"/>
  <c r="K1740" i="12"/>
  <c r="J1740" i="12"/>
  <c r="J1740" i="12" a="1"/>
  <c r="I1740" i="12"/>
  <c r="K1739" i="12"/>
  <c r="J1739" i="12"/>
  <c r="J1739" i="12" a="1"/>
  <c r="I1739" i="12"/>
  <c r="K1738" i="12"/>
  <c r="J1738" i="12"/>
  <c r="J1738" i="12" a="1"/>
  <c r="I1738" i="12"/>
  <c r="K1737" i="12"/>
  <c r="J1737" i="12"/>
  <c r="J1737" i="12" a="1"/>
  <c r="I1737" i="12"/>
  <c r="K1736" i="12"/>
  <c r="J1736" i="12"/>
  <c r="J1736" i="12" a="1"/>
  <c r="I1736" i="12"/>
  <c r="K1735" i="12"/>
  <c r="J1735" i="12"/>
  <c r="J1735" i="12" a="1"/>
  <c r="I1735" i="12"/>
  <c r="K1734" i="12"/>
  <c r="J1734" i="12"/>
  <c r="J1734" i="12" a="1"/>
  <c r="I1734" i="12"/>
  <c r="K1733" i="12"/>
  <c r="J1733" i="12"/>
  <c r="J1733" i="12" a="1"/>
  <c r="I1733" i="12"/>
  <c r="K1732" i="12"/>
  <c r="J1732" i="12"/>
  <c r="J1732" i="12" a="1"/>
  <c r="I1732" i="12"/>
  <c r="K1731" i="12"/>
  <c r="J1731" i="12"/>
  <c r="J1731" i="12" a="1"/>
  <c r="I1731" i="12"/>
  <c r="K1730" i="12"/>
  <c r="J1730" i="12"/>
  <c r="J1730" i="12" a="1"/>
  <c r="I1730" i="12"/>
  <c r="K1729" i="12"/>
  <c r="J1729" i="12"/>
  <c r="J1729" i="12" a="1"/>
  <c r="I1729" i="12"/>
  <c r="K1728" i="12"/>
  <c r="J1728" i="12"/>
  <c r="J1728" i="12" a="1"/>
  <c r="I1728" i="12"/>
  <c r="K1727" i="12"/>
  <c r="J1727" i="12"/>
  <c r="J1727" i="12" a="1"/>
  <c r="I1727" i="12"/>
  <c r="K1726" i="12"/>
  <c r="J1726" i="12"/>
  <c r="J1726" i="12" a="1"/>
  <c r="I1726" i="12"/>
  <c r="K1725" i="12"/>
  <c r="J1725" i="12"/>
  <c r="J1725" i="12" a="1"/>
  <c r="I1725" i="12"/>
  <c r="K1724" i="12"/>
  <c r="J1724" i="12"/>
  <c r="J1724" i="12" a="1"/>
  <c r="I1724" i="12"/>
  <c r="K1723" i="12"/>
  <c r="J1723" i="12"/>
  <c r="J1723" i="12" a="1"/>
  <c r="I1723" i="12"/>
  <c r="K1722" i="12"/>
  <c r="J1722" i="12"/>
  <c r="J1722" i="12" a="1"/>
  <c r="I1722" i="12"/>
  <c r="K1721" i="12"/>
  <c r="J1721" i="12"/>
  <c r="J1721" i="12" a="1"/>
  <c r="I1721" i="12"/>
  <c r="K1720" i="12"/>
  <c r="J1720" i="12"/>
  <c r="J1720" i="12" a="1"/>
  <c r="I1720" i="12"/>
  <c r="K1719" i="12"/>
  <c r="J1719" i="12"/>
  <c r="J1719" i="12" a="1"/>
  <c r="I1719" i="12"/>
  <c r="K1718" i="12"/>
  <c r="J1718" i="12"/>
  <c r="J1718" i="12" a="1"/>
  <c r="I1718" i="12"/>
  <c r="K1717" i="12"/>
  <c r="J1717" i="12"/>
  <c r="J1717" i="12" a="1"/>
  <c r="I1717" i="12"/>
  <c r="K1716" i="12"/>
  <c r="J1716" i="12"/>
  <c r="J1716" i="12" a="1"/>
  <c r="I1716" i="12"/>
  <c r="K1715" i="12"/>
  <c r="J1715" i="12"/>
  <c r="J1715" i="12" a="1"/>
  <c r="I1715" i="12"/>
  <c r="K1714" i="12"/>
  <c r="J1714" i="12"/>
  <c r="J1714" i="12" a="1"/>
  <c r="I1714" i="12"/>
  <c r="K1713" i="12"/>
  <c r="J1713" i="12"/>
  <c r="J1713" i="12" a="1"/>
  <c r="I1713" i="12"/>
  <c r="K1712" i="12"/>
  <c r="J1712" i="12"/>
  <c r="J1712" i="12" a="1"/>
  <c r="I1712" i="12"/>
  <c r="K1711" i="12"/>
  <c r="J1711" i="12"/>
  <c r="J1711" i="12" a="1"/>
  <c r="I1711" i="12"/>
  <c r="K1710" i="12"/>
  <c r="J1710" i="12"/>
  <c r="J1710" i="12" a="1"/>
  <c r="I1710" i="12"/>
  <c r="K1709" i="12"/>
  <c r="J1709" i="12"/>
  <c r="J1709" i="12" a="1"/>
  <c r="I1709" i="12"/>
  <c r="K1708" i="12"/>
  <c r="J1708" i="12"/>
  <c r="J1708" i="12" a="1"/>
  <c r="I1708" i="12"/>
  <c r="K1707" i="12"/>
  <c r="J1707" i="12"/>
  <c r="J1707" i="12" a="1"/>
  <c r="I1707" i="12"/>
  <c r="K1706" i="12"/>
  <c r="J1706" i="12"/>
  <c r="J1706" i="12" a="1"/>
  <c r="I1706" i="12"/>
  <c r="K1705" i="12"/>
  <c r="J1705" i="12"/>
  <c r="J1705" i="12" a="1"/>
  <c r="I1705" i="12"/>
  <c r="K1704" i="12"/>
  <c r="J1704" i="12"/>
  <c r="J1704" i="12" a="1"/>
  <c r="I1704" i="12"/>
  <c r="K1703" i="12"/>
  <c r="J1703" i="12"/>
  <c r="J1703" i="12" a="1"/>
  <c r="I1703" i="12"/>
  <c r="K1702" i="12"/>
  <c r="J1702" i="12"/>
  <c r="J1702" i="12" a="1"/>
  <c r="I1702" i="12"/>
  <c r="K1701" i="12"/>
  <c r="J1701" i="12"/>
  <c r="J1701" i="12" a="1"/>
  <c r="I1701" i="12"/>
  <c r="K1700" i="12"/>
  <c r="J1700" i="12"/>
  <c r="J1700" i="12" a="1"/>
  <c r="I1700" i="12"/>
  <c r="K1699" i="12"/>
  <c r="J1699" i="12"/>
  <c r="J1699" i="12" a="1"/>
  <c r="I1699" i="12"/>
  <c r="K1698" i="12"/>
  <c r="J1698" i="12"/>
  <c r="J1698" i="12" a="1"/>
  <c r="I1698" i="12"/>
  <c r="K1697" i="12"/>
  <c r="J1697" i="12"/>
  <c r="J1697" i="12" a="1"/>
  <c r="I1697" i="12"/>
  <c r="K1696" i="12"/>
  <c r="J1696" i="12"/>
  <c r="J1696" i="12" a="1"/>
  <c r="I1696" i="12"/>
  <c r="K1695" i="12"/>
  <c r="J1695" i="12"/>
  <c r="J1695" i="12" a="1"/>
  <c r="I1695" i="12"/>
  <c r="K1694" i="12"/>
  <c r="J1694" i="12"/>
  <c r="J1694" i="12" a="1"/>
  <c r="I1694" i="12"/>
  <c r="K1693" i="12"/>
  <c r="J1693" i="12"/>
  <c r="J1693" i="12" a="1"/>
  <c r="I1693" i="12"/>
  <c r="K1692" i="12"/>
  <c r="J1692" i="12"/>
  <c r="J1692" i="12" a="1"/>
  <c r="I1692" i="12"/>
  <c r="K1691" i="12"/>
  <c r="J1691" i="12"/>
  <c r="J1691" i="12" a="1"/>
  <c r="I1691" i="12"/>
  <c r="K1690" i="12"/>
  <c r="J1690" i="12"/>
  <c r="J1690" i="12" a="1"/>
  <c r="I1690" i="12"/>
  <c r="K1689" i="12"/>
  <c r="J1689" i="12"/>
  <c r="J1689" i="12" a="1"/>
  <c r="I1689" i="12"/>
  <c r="K1688" i="12"/>
  <c r="J1688" i="12"/>
  <c r="J1688" i="12" a="1"/>
  <c r="I1688" i="12"/>
  <c r="K1687" i="12"/>
  <c r="J1687" i="12"/>
  <c r="J1687" i="12" a="1"/>
  <c r="I1687" i="12"/>
  <c r="K1686" i="12"/>
  <c r="J1686" i="12"/>
  <c r="J1686" i="12" a="1"/>
  <c r="I1686" i="12"/>
  <c r="K1685" i="12"/>
  <c r="J1685" i="12"/>
  <c r="J1685" i="12" a="1"/>
  <c r="I1685" i="12"/>
  <c r="K1684" i="12"/>
  <c r="J1684" i="12"/>
  <c r="J1684" i="12" a="1"/>
  <c r="I1684" i="12"/>
  <c r="K1683" i="12"/>
  <c r="J1683" i="12"/>
  <c r="J1683" i="12" a="1"/>
  <c r="I1683" i="12"/>
  <c r="K1682" i="12"/>
  <c r="J1682" i="12"/>
  <c r="J1682" i="12" a="1"/>
  <c r="I1682" i="12"/>
  <c r="K1681" i="12"/>
  <c r="J1681" i="12"/>
  <c r="J1681" i="12" a="1"/>
  <c r="I1681" i="12"/>
  <c r="K1680" i="12"/>
  <c r="J1680" i="12"/>
  <c r="J1680" i="12" a="1"/>
  <c r="I1680" i="12"/>
  <c r="K1679" i="12"/>
  <c r="J1679" i="12"/>
  <c r="J1679" i="12" a="1"/>
  <c r="I1679" i="12"/>
  <c r="K1678" i="12"/>
  <c r="J1678" i="12"/>
  <c r="J1678" i="12" a="1"/>
  <c r="I1678" i="12"/>
  <c r="K1677" i="12"/>
  <c r="J1677" i="12"/>
  <c r="J1677" i="12" a="1"/>
  <c r="I1677" i="12"/>
  <c r="K1676" i="12"/>
  <c r="J1676" i="12"/>
  <c r="J1676" i="12" a="1"/>
  <c r="I1676" i="12"/>
  <c r="K1675" i="12"/>
  <c r="J1675" i="12"/>
  <c r="J1675" i="12" a="1"/>
  <c r="I1675" i="12"/>
  <c r="K1674" i="12"/>
  <c r="J1674" i="12"/>
  <c r="J1674" i="12" a="1"/>
  <c r="I1674" i="12"/>
  <c r="K1673" i="12"/>
  <c r="J1673" i="12"/>
  <c r="J1673" i="12" a="1"/>
  <c r="I1673" i="12"/>
  <c r="K1672" i="12"/>
  <c r="J1672" i="12"/>
  <c r="J1672" i="12" a="1"/>
  <c r="I1672" i="12"/>
  <c r="K1671" i="12"/>
  <c r="J1671" i="12"/>
  <c r="J1671" i="12" a="1"/>
  <c r="I1671" i="12"/>
  <c r="K1670" i="12"/>
  <c r="J1670" i="12"/>
  <c r="J1670" i="12" a="1"/>
  <c r="I1670" i="12"/>
  <c r="K1669" i="12"/>
  <c r="J1669" i="12"/>
  <c r="J1669" i="12" a="1"/>
  <c r="I1669" i="12"/>
  <c r="K1668" i="12"/>
  <c r="J1668" i="12"/>
  <c r="J1668" i="12" a="1"/>
  <c r="I1668" i="12"/>
  <c r="K1667" i="12"/>
  <c r="J1667" i="12"/>
  <c r="J1667" i="12" a="1"/>
  <c r="I1667" i="12"/>
  <c r="K1666" i="12"/>
  <c r="J1666" i="12"/>
  <c r="J1666" i="12" a="1"/>
  <c r="I1666" i="12"/>
  <c r="K1665" i="12"/>
  <c r="J1665" i="12"/>
  <c r="J1665" i="12" a="1"/>
  <c r="I1665" i="12"/>
  <c r="K1664" i="12"/>
  <c r="J1664" i="12"/>
  <c r="J1664" i="12" a="1"/>
  <c r="I1664" i="12"/>
  <c r="K1663" i="12"/>
  <c r="J1663" i="12"/>
  <c r="J1663" i="12" a="1"/>
  <c r="I1663" i="12"/>
  <c r="K1662" i="12"/>
  <c r="J1662" i="12"/>
  <c r="J1662" i="12" a="1"/>
  <c r="I1662" i="12"/>
  <c r="K1661" i="12"/>
  <c r="J1661" i="12"/>
  <c r="J1661" i="12" a="1"/>
  <c r="I1661" i="12"/>
  <c r="K1660" i="12"/>
  <c r="J1660" i="12"/>
  <c r="J1660" i="12" a="1"/>
  <c r="I1660" i="12"/>
  <c r="K1659" i="12"/>
  <c r="J1659" i="12"/>
  <c r="J1659" i="12" a="1"/>
  <c r="I1659" i="12"/>
  <c r="K1658" i="12"/>
  <c r="J1658" i="12"/>
  <c r="J1658" i="12" a="1"/>
  <c r="I1658" i="12"/>
  <c r="K1657" i="12"/>
  <c r="J1657" i="12"/>
  <c r="J1657" i="12" a="1"/>
  <c r="I1657" i="12"/>
  <c r="K1656" i="12"/>
  <c r="J1656" i="12"/>
  <c r="J1656" i="12" a="1"/>
  <c r="I1656" i="12"/>
  <c r="K1655" i="12"/>
  <c r="J1655" i="12"/>
  <c r="J1655" i="12" a="1"/>
  <c r="I1655" i="12"/>
  <c r="K1654" i="12"/>
  <c r="J1654" i="12"/>
  <c r="J1654" i="12" a="1"/>
  <c r="I1654" i="12"/>
  <c r="K1653" i="12"/>
  <c r="J1653" i="12"/>
  <c r="J1653" i="12" a="1"/>
  <c r="I1653" i="12"/>
  <c r="K1652" i="12"/>
  <c r="J1652" i="12"/>
  <c r="J1652" i="12" a="1"/>
  <c r="I1652" i="12"/>
  <c r="K1651" i="12"/>
  <c r="J1651" i="12"/>
  <c r="J1651" i="12" a="1"/>
  <c r="I1651" i="12"/>
  <c r="K1650" i="12"/>
  <c r="J1650" i="12"/>
  <c r="J1650" i="12" a="1"/>
  <c r="I1650" i="12"/>
  <c r="K1649" i="12"/>
  <c r="J1649" i="12"/>
  <c r="J1649" i="12" a="1"/>
  <c r="I1649" i="12"/>
  <c r="K1648" i="12"/>
  <c r="J1648" i="12"/>
  <c r="J1648" i="12" a="1"/>
  <c r="I1648" i="12"/>
  <c r="K1647" i="12"/>
  <c r="J1647" i="12"/>
  <c r="J1647" i="12" a="1"/>
  <c r="I1647" i="12"/>
  <c r="K1646" i="12"/>
  <c r="J1646" i="12"/>
  <c r="J1646" i="12" a="1"/>
  <c r="I1646" i="12"/>
  <c r="K1645" i="12"/>
  <c r="J1645" i="12"/>
  <c r="J1645" i="12" a="1"/>
  <c r="I1645" i="12"/>
  <c r="K1644" i="12"/>
  <c r="J1644" i="12"/>
  <c r="J1644" i="12" a="1"/>
  <c r="I1644" i="12"/>
  <c r="K1643" i="12"/>
  <c r="J1643" i="12"/>
  <c r="J1643" i="12" a="1"/>
  <c r="I1643" i="12"/>
  <c r="K1642" i="12"/>
  <c r="J1642" i="12"/>
  <c r="J1642" i="12" a="1"/>
  <c r="I1642" i="12"/>
  <c r="K1641" i="12"/>
  <c r="J1641" i="12"/>
  <c r="J1641" i="12" a="1"/>
  <c r="I1641" i="12"/>
  <c r="K1640" i="12"/>
  <c r="J1640" i="12"/>
  <c r="J1640" i="12" a="1"/>
  <c r="I1640" i="12"/>
  <c r="K1639" i="12"/>
  <c r="J1639" i="12"/>
  <c r="J1639" i="12" a="1"/>
  <c r="I1639" i="12"/>
  <c r="K1638" i="12"/>
  <c r="J1638" i="12"/>
  <c r="J1638" i="12" a="1"/>
  <c r="I1638" i="12"/>
  <c r="K1637" i="12"/>
  <c r="J1637" i="12"/>
  <c r="J1637" i="12" a="1"/>
  <c r="I1637" i="12"/>
  <c r="K1636" i="12"/>
  <c r="J1636" i="12"/>
  <c r="J1636" i="12" a="1"/>
  <c r="I1636" i="12"/>
  <c r="K1635" i="12"/>
  <c r="J1635" i="12"/>
  <c r="J1635" i="12" a="1"/>
  <c r="I1635" i="12"/>
  <c r="K1634" i="12"/>
  <c r="J1634" i="12"/>
  <c r="J1634" i="12" a="1"/>
  <c r="I1634" i="12"/>
  <c r="K1633" i="12"/>
  <c r="J1633" i="12"/>
  <c r="J1633" i="12" a="1"/>
  <c r="I1633" i="12"/>
  <c r="K1632" i="12"/>
  <c r="J1632" i="12"/>
  <c r="J1632" i="12" a="1"/>
  <c r="I1632" i="12"/>
  <c r="K1631" i="12"/>
  <c r="J1631" i="12"/>
  <c r="J1631" i="12" a="1"/>
  <c r="I1631" i="12"/>
  <c r="K1630" i="12"/>
  <c r="J1630" i="12"/>
  <c r="J1630" i="12" a="1"/>
  <c r="I1630" i="12"/>
  <c r="K1629" i="12"/>
  <c r="J1629" i="12"/>
  <c r="J1629" i="12" a="1"/>
  <c r="I1629" i="12"/>
  <c r="K1628" i="12"/>
  <c r="J1628" i="12"/>
  <c r="J1628" i="12" a="1"/>
  <c r="I1628" i="12"/>
  <c r="K1627" i="12"/>
  <c r="J1627" i="12"/>
  <c r="J1627" i="12" a="1"/>
  <c r="I1627" i="12"/>
  <c r="K1626" i="12"/>
  <c r="J1626" i="12"/>
  <c r="J1626" i="12" a="1"/>
  <c r="I1626" i="12"/>
  <c r="K1625" i="12"/>
  <c r="J1625" i="12"/>
  <c r="J1625" i="12" a="1"/>
  <c r="I1625" i="12"/>
  <c r="K1624" i="12"/>
  <c r="J1624" i="12"/>
  <c r="J1624" i="12" a="1"/>
  <c r="I1624" i="12"/>
  <c r="K1623" i="12"/>
  <c r="J1623" i="12"/>
  <c r="J1623" i="12" a="1"/>
  <c r="I1623" i="12"/>
  <c r="K1622" i="12"/>
  <c r="J1622" i="12"/>
  <c r="J1622" i="12" a="1"/>
  <c r="I1622" i="12"/>
  <c r="K1621" i="12"/>
  <c r="J1621" i="12"/>
  <c r="J1621" i="12" a="1"/>
  <c r="I1621" i="12"/>
  <c r="K1620" i="12"/>
  <c r="J1620" i="12"/>
  <c r="J1620" i="12" a="1"/>
  <c r="I1620" i="12"/>
  <c r="K1619" i="12"/>
  <c r="J1619" i="12"/>
  <c r="J1619" i="12" a="1"/>
  <c r="I1619" i="12"/>
  <c r="K1618" i="12"/>
  <c r="J1618" i="12"/>
  <c r="J1618" i="12" a="1"/>
  <c r="I1618" i="12"/>
  <c r="K1617" i="12"/>
  <c r="J1617" i="12"/>
  <c r="J1617" i="12" a="1"/>
  <c r="I1617" i="12"/>
  <c r="K1616" i="12"/>
  <c r="J1616" i="12"/>
  <c r="J1616" i="12" a="1"/>
  <c r="I1616" i="12"/>
  <c r="K1615" i="12"/>
  <c r="J1615" i="12"/>
  <c r="J1615" i="12" a="1"/>
  <c r="I1615" i="12"/>
  <c r="K1614" i="12"/>
  <c r="J1614" i="12"/>
  <c r="J1614" i="12" a="1"/>
  <c r="I1614" i="12"/>
  <c r="K1613" i="12"/>
  <c r="J1613" i="12"/>
  <c r="J1613" i="12" a="1"/>
  <c r="I1613" i="12"/>
  <c r="K1612" i="12"/>
  <c r="J1612" i="12"/>
  <c r="J1612" i="12" a="1"/>
  <c r="I1612" i="12"/>
  <c r="K1611" i="12"/>
  <c r="J1611" i="12"/>
  <c r="J1611" i="12" a="1"/>
  <c r="I1611" i="12"/>
  <c r="K1610" i="12"/>
  <c r="J1610" i="12"/>
  <c r="J1610" i="12" a="1"/>
  <c r="I1610" i="12"/>
  <c r="K1609" i="12"/>
  <c r="J1609" i="12"/>
  <c r="J1609" i="12" a="1"/>
  <c r="I1609" i="12"/>
  <c r="K1608" i="12"/>
  <c r="J1608" i="12"/>
  <c r="J1608" i="12" a="1"/>
  <c r="I1608" i="12"/>
  <c r="K1607" i="12"/>
  <c r="J1607" i="12"/>
  <c r="J1607" i="12" a="1"/>
  <c r="I1607" i="12"/>
  <c r="K1606" i="12"/>
  <c r="J1606" i="12"/>
  <c r="J1606" i="12" a="1"/>
  <c r="I1606" i="12"/>
  <c r="K1605" i="12"/>
  <c r="J1605" i="12"/>
  <c r="J1605" i="12" a="1"/>
  <c r="I1605" i="12"/>
  <c r="K1604" i="12"/>
  <c r="J1604" i="12"/>
  <c r="J1604" i="12" a="1"/>
  <c r="I1604" i="12"/>
  <c r="K1603" i="12"/>
  <c r="J1603" i="12"/>
  <c r="J1603" i="12" a="1"/>
  <c r="I1603" i="12"/>
  <c r="K1602" i="12"/>
  <c r="J1602" i="12"/>
  <c r="J1602" i="12" a="1"/>
  <c r="I1602" i="12"/>
  <c r="K1601" i="12"/>
  <c r="J1601" i="12"/>
  <c r="J1601" i="12" a="1"/>
  <c r="I1601" i="12"/>
  <c r="K1600" i="12"/>
  <c r="J1600" i="12"/>
  <c r="J1600" i="12" a="1"/>
  <c r="I1600" i="12"/>
  <c r="K1599" i="12"/>
  <c r="J1599" i="12"/>
  <c r="J1599" i="12" a="1"/>
  <c r="I1599" i="12"/>
  <c r="K1598" i="12"/>
  <c r="J1598" i="12"/>
  <c r="J1598" i="12" a="1"/>
  <c r="I1598" i="12"/>
  <c r="K1597" i="12"/>
  <c r="J1597" i="12"/>
  <c r="J1597" i="12" a="1"/>
  <c r="I1597" i="12"/>
  <c r="K1596" i="12"/>
  <c r="J1596" i="12"/>
  <c r="J1596" i="12" a="1"/>
  <c r="I1596" i="12"/>
  <c r="K1595" i="12"/>
  <c r="J1595" i="12"/>
  <c r="J1595" i="12" a="1"/>
  <c r="I1595" i="12"/>
  <c r="K1594" i="12"/>
  <c r="J1594" i="12"/>
  <c r="J1594" i="12" a="1"/>
  <c r="I1594" i="12"/>
  <c r="K1593" i="12"/>
  <c r="J1593" i="12"/>
  <c r="J1593" i="12" a="1"/>
  <c r="I1593" i="12"/>
  <c r="K1592" i="12"/>
  <c r="J1592" i="12"/>
  <c r="J1592" i="12" a="1"/>
  <c r="I1592" i="12"/>
  <c r="K1591" i="12"/>
  <c r="J1591" i="12"/>
  <c r="J1591" i="12" a="1"/>
  <c r="I1591" i="12"/>
  <c r="K1590" i="12"/>
  <c r="J1590" i="12"/>
  <c r="J1590" i="12" a="1"/>
  <c r="I1590" i="12"/>
  <c r="K1589" i="12"/>
  <c r="J1589" i="12"/>
  <c r="J1589" i="12" a="1"/>
  <c r="I1589" i="12"/>
  <c r="K1588" i="12"/>
  <c r="J1588" i="12"/>
  <c r="J1588" i="12" a="1"/>
  <c r="I1588" i="12"/>
  <c r="K1587" i="12"/>
  <c r="J1587" i="12"/>
  <c r="J1587" i="12" a="1"/>
  <c r="I1587" i="12"/>
  <c r="K1586" i="12"/>
  <c r="J1586" i="12"/>
  <c r="J1586" i="12" a="1"/>
  <c r="I1586" i="12"/>
  <c r="K1585" i="12"/>
  <c r="J1585" i="12"/>
  <c r="J1585" i="12" a="1"/>
  <c r="I1585" i="12"/>
  <c r="K1584" i="12"/>
  <c r="J1584" i="12"/>
  <c r="J1584" i="12" a="1"/>
  <c r="I1584" i="12"/>
  <c r="K1583" i="12"/>
  <c r="J1583" i="12"/>
  <c r="J1583" i="12" a="1"/>
  <c r="I1583" i="12"/>
  <c r="K1582" i="12"/>
  <c r="J1582" i="12"/>
  <c r="J1582" i="12" a="1"/>
  <c r="I1582" i="12"/>
  <c r="K1581" i="12"/>
  <c r="J1581" i="12"/>
  <c r="J1581" i="12" a="1"/>
  <c r="I1581" i="12"/>
  <c r="K1580" i="12"/>
  <c r="J1580" i="12"/>
  <c r="J1580" i="12" a="1"/>
  <c r="I1580" i="12"/>
  <c r="K1579" i="12"/>
  <c r="J1579" i="12"/>
  <c r="J1579" i="12" a="1"/>
  <c r="I1579" i="12"/>
  <c r="K1578" i="12"/>
  <c r="J1578" i="12"/>
  <c r="J1578" i="12" a="1"/>
  <c r="I1578" i="12"/>
  <c r="K1577" i="12"/>
  <c r="J1577" i="12"/>
  <c r="J1577" i="12" a="1"/>
  <c r="I1577" i="12"/>
  <c r="K1576" i="12"/>
  <c r="J1576" i="12"/>
  <c r="J1576" i="12" a="1"/>
  <c r="I1576" i="12"/>
  <c r="K1575" i="12"/>
  <c r="J1575" i="12"/>
  <c r="J1575" i="12" a="1"/>
  <c r="I1575" i="12"/>
  <c r="K1574" i="12"/>
  <c r="J1574" i="12"/>
  <c r="J1574" i="12" a="1"/>
  <c r="I1574" i="12"/>
  <c r="K1573" i="12"/>
  <c r="J1573" i="12"/>
  <c r="J1573" i="12" a="1"/>
  <c r="I1573" i="12"/>
  <c r="K1572" i="12"/>
  <c r="J1572" i="12"/>
  <c r="J1572" i="12" a="1"/>
  <c r="I1572" i="12"/>
  <c r="K1571" i="12"/>
  <c r="J1571" i="12"/>
  <c r="J1571" i="12" a="1"/>
  <c r="I1571" i="12"/>
  <c r="K1570" i="12"/>
  <c r="J1570" i="12"/>
  <c r="J1570" i="12" a="1"/>
  <c r="I1570" i="12"/>
  <c r="K1569" i="12"/>
  <c r="J1569" i="12"/>
  <c r="J1569" i="12" a="1"/>
  <c r="I1569" i="12"/>
  <c r="K1568" i="12"/>
  <c r="J1568" i="12"/>
  <c r="J1568" i="12" a="1"/>
  <c r="I1568" i="12"/>
  <c r="K1567" i="12"/>
  <c r="J1567" i="12"/>
  <c r="J1567" i="12" a="1"/>
  <c r="I1567" i="12"/>
  <c r="K1566" i="12"/>
  <c r="J1566" i="12"/>
  <c r="J1566" i="12" a="1"/>
  <c r="I1566" i="12"/>
  <c r="K1565" i="12"/>
  <c r="J1565" i="12"/>
  <c r="J1565" i="12" a="1"/>
  <c r="I1565" i="12"/>
  <c r="K1564" i="12"/>
  <c r="J1564" i="12"/>
  <c r="J1564" i="12" a="1"/>
  <c r="I1564" i="12"/>
  <c r="K1563" i="12"/>
  <c r="J1563" i="12"/>
  <c r="J1563" i="12" a="1"/>
  <c r="I1563" i="12"/>
  <c r="K1562" i="12"/>
  <c r="J1562" i="12"/>
  <c r="J1562" i="12" a="1"/>
  <c r="I1562" i="12"/>
  <c r="K1561" i="12"/>
  <c r="J1561" i="12"/>
  <c r="J1561" i="12" a="1"/>
  <c r="I1561" i="12"/>
  <c r="K1560" i="12"/>
  <c r="J1560" i="12"/>
  <c r="J1560" i="12" a="1"/>
  <c r="I1560" i="12"/>
  <c r="K1559" i="12"/>
  <c r="J1559" i="12"/>
  <c r="J1559" i="12" a="1"/>
  <c r="I1559" i="12"/>
  <c r="K1558" i="12"/>
  <c r="J1558" i="12"/>
  <c r="J1558" i="12" a="1"/>
  <c r="I1558" i="12"/>
  <c r="K1557" i="12"/>
  <c r="J1557" i="12"/>
  <c r="J1557" i="12" a="1"/>
  <c r="I1557" i="12"/>
  <c r="K1556" i="12"/>
  <c r="J1556" i="12"/>
  <c r="J1556" i="12" a="1"/>
  <c r="I1556" i="12"/>
  <c r="K1555" i="12"/>
  <c r="J1555" i="12"/>
  <c r="J1555" i="12" a="1"/>
  <c r="I1555" i="12"/>
  <c r="K1554" i="12"/>
  <c r="J1554" i="12"/>
  <c r="J1554" i="12" a="1"/>
  <c r="I1554" i="12"/>
  <c r="K1553" i="12"/>
  <c r="J1553" i="12"/>
  <c r="J1553" i="12" a="1"/>
  <c r="I1553" i="12"/>
  <c r="K1552" i="12"/>
  <c r="J1552" i="12"/>
  <c r="J1552" i="12" a="1"/>
  <c r="I1552" i="12"/>
  <c r="K1551" i="12"/>
  <c r="J1551" i="12"/>
  <c r="J1551" i="12" a="1"/>
  <c r="I1551" i="12"/>
  <c r="K1550" i="12"/>
  <c r="J1550" i="12"/>
  <c r="J1550" i="12" a="1"/>
  <c r="I1550" i="12"/>
  <c r="K1549" i="12"/>
  <c r="J1549" i="12"/>
  <c r="J1549" i="12" a="1"/>
  <c r="I1549" i="12"/>
  <c r="K1548" i="12"/>
  <c r="J1548" i="12"/>
  <c r="J1548" i="12" a="1"/>
  <c r="I1548" i="12"/>
  <c r="K1547" i="12"/>
  <c r="J1547" i="12"/>
  <c r="J1547" i="12" a="1"/>
  <c r="I1547" i="12"/>
  <c r="K1546" i="12"/>
  <c r="J1546" i="12"/>
  <c r="J1546" i="12" a="1"/>
  <c r="I1546" i="12"/>
  <c r="K1545" i="12"/>
  <c r="J1545" i="12"/>
  <c r="J1545" i="12" a="1"/>
  <c r="I1545" i="12"/>
  <c r="K1544" i="12"/>
  <c r="J1544" i="12"/>
  <c r="J1544" i="12" a="1"/>
  <c r="I1544" i="12"/>
  <c r="K1543" i="12"/>
  <c r="J1543" i="12"/>
  <c r="J1543" i="12" a="1"/>
  <c r="I1543" i="12"/>
  <c r="K1542" i="12"/>
  <c r="J1542" i="12"/>
  <c r="J1542" i="12" a="1"/>
  <c r="I1542" i="12"/>
  <c r="K1541" i="12"/>
  <c r="J1541" i="12"/>
  <c r="J1541" i="12" a="1"/>
  <c r="I1541" i="12"/>
  <c r="K1540" i="12"/>
  <c r="J1540" i="12"/>
  <c r="J1540" i="12" a="1"/>
  <c r="I1540" i="12"/>
  <c r="K1539" i="12"/>
  <c r="J1539" i="12"/>
  <c r="J1539" i="12" a="1"/>
  <c r="I1539" i="12"/>
  <c r="K1538" i="12"/>
  <c r="J1538" i="12"/>
  <c r="J1538" i="12" a="1"/>
  <c r="I1538" i="12"/>
  <c r="K1537" i="12"/>
  <c r="J1537" i="12"/>
  <c r="J1537" i="12" a="1"/>
  <c r="I1537" i="12"/>
  <c r="K1536" i="12"/>
  <c r="J1536" i="12"/>
  <c r="J1536" i="12" a="1"/>
  <c r="I1536" i="12"/>
  <c r="K1535" i="12"/>
  <c r="J1535" i="12"/>
  <c r="J1535" i="12" a="1"/>
  <c r="I1535" i="12"/>
  <c r="K1534" i="12"/>
  <c r="J1534" i="12"/>
  <c r="J1534" i="12" a="1"/>
  <c r="I1534" i="12"/>
  <c r="K1533" i="12"/>
  <c r="J1533" i="12"/>
  <c r="J1533" i="12" a="1"/>
  <c r="I1533" i="12"/>
  <c r="K1532" i="12"/>
  <c r="J1532" i="12"/>
  <c r="J1532" i="12" a="1"/>
  <c r="I1532" i="12"/>
  <c r="K1531" i="12"/>
  <c r="J1531" i="12"/>
  <c r="J1531" i="12" a="1"/>
  <c r="I1531" i="12"/>
  <c r="K1530" i="12"/>
  <c r="J1530" i="12"/>
  <c r="J1530" i="12" a="1"/>
  <c r="I1530" i="12"/>
  <c r="K1529" i="12"/>
  <c r="J1529" i="12"/>
  <c r="J1529" i="12" a="1"/>
  <c r="I1529" i="12"/>
  <c r="K1528" i="12"/>
  <c r="J1528" i="12"/>
  <c r="J1528" i="12" a="1"/>
  <c r="I1528" i="12"/>
  <c r="K1527" i="12"/>
  <c r="J1527" i="12"/>
  <c r="J1527" i="12" a="1"/>
  <c r="I1527" i="12"/>
  <c r="K1526" i="12"/>
  <c r="J1526" i="12"/>
  <c r="J1526" i="12" a="1"/>
  <c r="I1526" i="12"/>
  <c r="K1525" i="12"/>
  <c r="J1525" i="12"/>
  <c r="J1525" i="12" a="1"/>
  <c r="I1525" i="12"/>
  <c r="K1524" i="12"/>
  <c r="J1524" i="12"/>
  <c r="J1524" i="12" a="1"/>
  <c r="I1524" i="12"/>
  <c r="K1523" i="12"/>
  <c r="J1523" i="12"/>
  <c r="J1523" i="12" a="1"/>
  <c r="I1523" i="12"/>
  <c r="K1522" i="12"/>
  <c r="J1522" i="12"/>
  <c r="J1522" i="12" a="1"/>
  <c r="I1522" i="12"/>
  <c r="K1521" i="12"/>
  <c r="J1521" i="12"/>
  <c r="J1521" i="12" a="1"/>
  <c r="I1521" i="12"/>
  <c r="K1520" i="12"/>
  <c r="J1520" i="12"/>
  <c r="J1520" i="12" a="1"/>
  <c r="I1520" i="12"/>
  <c r="K1519" i="12"/>
  <c r="J1519" i="12"/>
  <c r="J1519" i="12" a="1"/>
  <c r="I1519" i="12"/>
  <c r="K1518" i="12"/>
  <c r="J1518" i="12"/>
  <c r="J1518" i="12" a="1"/>
  <c r="I1518" i="12"/>
  <c r="K1517" i="12"/>
  <c r="J1517" i="12"/>
  <c r="J1517" i="12" a="1"/>
  <c r="I1517" i="12"/>
  <c r="K1516" i="12"/>
  <c r="J1516" i="12"/>
  <c r="J1516" i="12" a="1"/>
  <c r="I1516" i="12"/>
  <c r="K1515" i="12"/>
  <c r="J1515" i="12"/>
  <c r="J1515" i="12" a="1"/>
  <c r="I1515" i="12"/>
  <c r="K1514" i="12"/>
  <c r="J1514" i="12"/>
  <c r="J1514" i="12" a="1"/>
  <c r="I1514" i="12"/>
  <c r="K1513" i="12"/>
  <c r="J1513" i="12"/>
  <c r="J1513" i="12" a="1"/>
  <c r="I1513" i="12"/>
  <c r="K1512" i="12"/>
  <c r="J1512" i="12"/>
  <c r="J1512" i="12" a="1"/>
  <c r="I1512" i="12"/>
  <c r="K1511" i="12"/>
  <c r="J1511" i="12"/>
  <c r="J1511" i="12" a="1"/>
  <c r="I1511" i="12"/>
  <c r="K1510" i="12"/>
  <c r="J1510" i="12"/>
  <c r="J1510" i="12" a="1"/>
  <c r="I1510" i="12"/>
  <c r="K1509" i="12"/>
  <c r="J1509" i="12"/>
  <c r="J1509" i="12" a="1"/>
  <c r="I1509" i="12"/>
  <c r="K1508" i="12"/>
  <c r="J1508" i="12"/>
  <c r="J1508" i="12" a="1"/>
  <c r="I1508" i="12"/>
  <c r="K1507" i="12"/>
  <c r="J1507" i="12"/>
  <c r="J1507" i="12" a="1"/>
  <c r="I1507" i="12"/>
  <c r="K1506" i="12"/>
  <c r="J1506" i="12"/>
  <c r="J1506" i="12" a="1"/>
  <c r="I1506" i="12"/>
  <c r="K1505" i="12"/>
  <c r="J1505" i="12"/>
  <c r="J1505" i="12" a="1"/>
  <c r="I1505" i="12"/>
  <c r="K1504" i="12"/>
  <c r="J1504" i="12"/>
  <c r="J1504" i="12" a="1"/>
  <c r="I1504" i="12"/>
  <c r="K1503" i="12"/>
  <c r="J1503" i="12"/>
  <c r="J1503" i="12" a="1"/>
  <c r="I1503" i="12"/>
  <c r="K1502" i="12"/>
  <c r="J1502" i="12"/>
  <c r="J1502" i="12" a="1"/>
  <c r="I1502" i="12"/>
  <c r="K1501" i="12"/>
  <c r="J1501" i="12"/>
  <c r="J1501" i="12" a="1"/>
  <c r="I1501" i="12"/>
  <c r="K1500" i="12"/>
  <c r="J1500" i="12"/>
  <c r="J1500" i="12" a="1"/>
  <c r="I1500" i="12"/>
  <c r="K1499" i="12"/>
  <c r="J1499" i="12"/>
  <c r="J1499" i="12" a="1"/>
  <c r="I1499" i="12"/>
  <c r="K1498" i="12"/>
  <c r="J1498" i="12"/>
  <c r="J1498" i="12" a="1"/>
  <c r="I1498" i="12"/>
  <c r="K1497" i="12"/>
  <c r="J1497" i="12"/>
  <c r="J1497" i="12" a="1"/>
  <c r="I1497" i="12"/>
  <c r="K1496" i="12"/>
  <c r="J1496" i="12"/>
  <c r="J1496" i="12" a="1"/>
  <c r="I1496" i="12"/>
  <c r="K1495" i="12"/>
  <c r="J1495" i="12"/>
  <c r="J1495" i="12" a="1"/>
  <c r="I1495" i="12"/>
  <c r="K1494" i="12"/>
  <c r="J1494" i="12"/>
  <c r="J1494" i="12" a="1"/>
  <c r="I1494" i="12"/>
  <c r="K1493" i="12"/>
  <c r="J1493" i="12"/>
  <c r="J1493" i="12" a="1"/>
  <c r="I1493" i="12"/>
  <c r="K1492" i="12"/>
  <c r="J1492" i="12"/>
  <c r="J1492" i="12" a="1"/>
  <c r="I1492" i="12"/>
  <c r="K1491" i="12"/>
  <c r="J1491" i="12"/>
  <c r="J1491" i="12" a="1"/>
  <c r="I1491" i="12"/>
  <c r="K1490" i="12"/>
  <c r="J1490" i="12"/>
  <c r="J1490" i="12" a="1"/>
  <c r="I1490" i="12"/>
  <c r="K1489" i="12"/>
  <c r="J1489" i="12"/>
  <c r="J1489" i="12" a="1"/>
  <c r="I1489" i="12"/>
  <c r="K1488" i="12"/>
  <c r="J1488" i="12"/>
  <c r="J1488" i="12" a="1"/>
  <c r="I1488" i="12"/>
  <c r="K1487" i="12"/>
  <c r="J1487" i="12"/>
  <c r="J1487" i="12" a="1"/>
  <c r="I1487" i="12"/>
  <c r="K1486" i="12"/>
  <c r="J1486" i="12"/>
  <c r="J1486" i="12" a="1"/>
  <c r="I1486" i="12"/>
  <c r="K1485" i="12"/>
  <c r="J1485" i="12"/>
  <c r="J1485" i="12" a="1"/>
  <c r="I1485" i="12"/>
  <c r="K1484" i="12"/>
  <c r="J1484" i="12"/>
  <c r="J1484" i="12" a="1"/>
  <c r="I1484" i="12"/>
  <c r="K1483" i="12"/>
  <c r="J1483" i="12"/>
  <c r="J1483" i="12" a="1"/>
  <c r="I1483" i="12"/>
  <c r="K1482" i="12"/>
  <c r="J1482" i="12"/>
  <c r="J1482" i="12" a="1"/>
  <c r="I1482" i="12"/>
  <c r="K1481" i="12"/>
  <c r="J1481" i="12"/>
  <c r="J1481" i="12" a="1"/>
  <c r="I1481" i="12"/>
  <c r="K1480" i="12"/>
  <c r="J1480" i="12"/>
  <c r="J1480" i="12" a="1"/>
  <c r="I1480" i="12"/>
  <c r="K1479" i="12"/>
  <c r="J1479" i="12"/>
  <c r="J1479" i="12" a="1"/>
  <c r="I1479" i="12"/>
  <c r="K1478" i="12"/>
  <c r="J1478" i="12"/>
  <c r="J1478" i="12" a="1"/>
  <c r="I1478" i="12"/>
  <c r="K1477" i="12"/>
  <c r="J1477" i="12"/>
  <c r="J1477" i="12" a="1"/>
  <c r="I1477" i="12"/>
  <c r="K1476" i="12"/>
  <c r="J1476" i="12"/>
  <c r="J1476" i="12" a="1"/>
  <c r="I1476" i="12"/>
  <c r="K1475" i="12"/>
  <c r="J1475" i="12"/>
  <c r="J1475" i="12" a="1"/>
  <c r="I1475" i="12"/>
  <c r="K1474" i="12"/>
  <c r="J1474" i="12"/>
  <c r="J1474" i="12" a="1"/>
  <c r="I1474" i="12"/>
  <c r="K1473" i="12"/>
  <c r="J1473" i="12"/>
  <c r="J1473" i="12" a="1"/>
  <c r="I1473" i="12"/>
  <c r="K1472" i="12"/>
  <c r="J1472" i="12"/>
  <c r="J1472" i="12" a="1"/>
  <c r="I1472" i="12"/>
  <c r="K1471" i="12"/>
  <c r="J1471" i="12"/>
  <c r="J1471" i="12" a="1"/>
  <c r="I1471" i="12"/>
  <c r="K1470" i="12"/>
  <c r="J1470" i="12"/>
  <c r="J1470" i="12" a="1"/>
  <c r="I1470" i="12"/>
  <c r="K1469" i="12"/>
  <c r="J1469" i="12"/>
  <c r="J1469" i="12" a="1"/>
  <c r="I1469" i="12"/>
  <c r="K1468" i="12"/>
  <c r="J1468" i="12"/>
  <c r="J1468" i="12" a="1"/>
  <c r="I1468" i="12"/>
  <c r="K1467" i="12"/>
  <c r="J1467" i="12"/>
  <c r="J1467" i="12" a="1"/>
  <c r="I1467" i="12"/>
  <c r="K1466" i="12"/>
  <c r="J1466" i="12"/>
  <c r="J1466" i="12" a="1"/>
  <c r="I1466" i="12"/>
  <c r="K1465" i="12"/>
  <c r="J1465" i="12"/>
  <c r="J1465" i="12" a="1"/>
  <c r="I1465" i="12"/>
  <c r="K1464" i="12"/>
  <c r="J1464" i="12"/>
  <c r="J1464" i="12" a="1"/>
  <c r="I1464" i="12"/>
  <c r="K1463" i="12"/>
  <c r="J1463" i="12"/>
  <c r="J1463" i="12" a="1"/>
  <c r="I1463" i="12"/>
  <c r="K1462" i="12"/>
  <c r="J1462" i="12"/>
  <c r="J1462" i="12" a="1"/>
  <c r="I1462" i="12"/>
  <c r="K1461" i="12"/>
  <c r="J1461" i="12"/>
  <c r="J1461" i="12" a="1"/>
  <c r="I1461" i="12"/>
  <c r="K1460" i="12"/>
  <c r="J1460" i="12"/>
  <c r="J1460" i="12" a="1"/>
  <c r="I1460" i="12"/>
  <c r="K1459" i="12"/>
  <c r="J1459" i="12"/>
  <c r="J1459" i="12" a="1"/>
  <c r="I1459" i="12"/>
  <c r="K1458" i="12"/>
  <c r="J1458" i="12"/>
  <c r="J1458" i="12" a="1"/>
  <c r="I1458" i="12"/>
  <c r="K1457" i="12"/>
  <c r="J1457" i="12"/>
  <c r="J1457" i="12" a="1"/>
  <c r="I1457" i="12"/>
  <c r="K1456" i="12"/>
  <c r="J1456" i="12"/>
  <c r="J1456" i="12" a="1"/>
  <c r="I1456" i="12"/>
  <c r="K1455" i="12"/>
  <c r="J1455" i="12"/>
  <c r="J1455" i="12" a="1"/>
  <c r="I1455" i="12"/>
  <c r="K1454" i="12"/>
  <c r="J1454" i="12"/>
  <c r="J1454" i="12" a="1"/>
  <c r="I1454" i="12"/>
  <c r="K1453" i="12"/>
  <c r="J1453" i="12"/>
  <c r="J1453" i="12" a="1"/>
  <c r="I1453" i="12"/>
  <c r="K1452" i="12"/>
  <c r="J1452" i="12"/>
  <c r="J1452" i="12" a="1"/>
  <c r="I1452" i="12"/>
  <c r="K1451" i="12"/>
  <c r="J1451" i="12"/>
  <c r="J1451" i="12" a="1"/>
  <c r="I1451" i="12"/>
  <c r="K1450" i="12"/>
  <c r="J1450" i="12"/>
  <c r="J1450" i="12" a="1"/>
  <c r="I1450" i="12"/>
  <c r="K1449" i="12"/>
  <c r="J1449" i="12"/>
  <c r="J1449" i="12" a="1"/>
  <c r="I1449" i="12"/>
  <c r="K1448" i="12"/>
  <c r="J1448" i="12"/>
  <c r="J1448" i="12" a="1"/>
  <c r="I1448" i="12"/>
  <c r="K1447" i="12"/>
  <c r="J1447" i="12"/>
  <c r="J1447" i="12" a="1"/>
  <c r="I1447" i="12"/>
  <c r="K1446" i="12"/>
  <c r="J1446" i="12"/>
  <c r="J1446" i="12" a="1"/>
  <c r="I1446" i="12"/>
  <c r="K1445" i="12"/>
  <c r="J1445" i="12"/>
  <c r="J1445" i="12" a="1"/>
  <c r="I1445" i="12"/>
  <c r="K1444" i="12"/>
  <c r="J1444" i="12"/>
  <c r="J1444" i="12" a="1"/>
  <c r="I1444" i="12"/>
  <c r="K1443" i="12"/>
  <c r="J1443" i="12"/>
  <c r="J1443" i="12" a="1"/>
  <c r="I1443" i="12"/>
  <c r="K1442" i="12"/>
  <c r="J1442" i="12"/>
  <c r="J1442" i="12" a="1"/>
  <c r="I1442" i="12"/>
  <c r="K1441" i="12"/>
  <c r="J1441" i="12"/>
  <c r="J1441" i="12" a="1"/>
  <c r="I1441" i="12"/>
  <c r="K1440" i="12"/>
  <c r="J1440" i="12"/>
  <c r="J1440" i="12" a="1"/>
  <c r="I1440" i="12"/>
  <c r="K1439" i="12"/>
  <c r="J1439" i="12"/>
  <c r="J1439" i="12" a="1"/>
  <c r="I1439" i="12"/>
  <c r="K1438" i="12"/>
  <c r="J1438" i="12"/>
  <c r="J1438" i="12" a="1"/>
  <c r="I1438" i="12"/>
  <c r="K1437" i="12"/>
  <c r="J1437" i="12"/>
  <c r="J1437" i="12" a="1"/>
  <c r="I1437" i="12"/>
  <c r="K1436" i="12"/>
  <c r="J1436" i="12"/>
  <c r="J1436" i="12" a="1"/>
  <c r="I1436" i="12"/>
  <c r="K1435" i="12"/>
  <c r="J1435" i="12"/>
  <c r="J1435" i="12" a="1"/>
  <c r="I1435" i="12"/>
  <c r="K1434" i="12"/>
  <c r="J1434" i="12"/>
  <c r="J1434" i="12" a="1"/>
  <c r="I1434" i="12"/>
  <c r="K1433" i="12"/>
  <c r="J1433" i="12"/>
  <c r="J1433" i="12" a="1"/>
  <c r="I1433" i="12"/>
  <c r="K1432" i="12"/>
  <c r="J1432" i="12"/>
  <c r="J1432" i="12" a="1"/>
  <c r="I1432" i="12"/>
  <c r="K1431" i="12"/>
  <c r="J1431" i="12"/>
  <c r="J1431" i="12" a="1"/>
  <c r="I1431" i="12"/>
  <c r="K1430" i="12"/>
  <c r="J1430" i="12"/>
  <c r="J1430" i="12" a="1"/>
  <c r="I1430" i="12"/>
  <c r="K1429" i="12"/>
  <c r="J1429" i="12"/>
  <c r="J1429" i="12" a="1"/>
  <c r="I1429" i="12"/>
  <c r="K1428" i="12"/>
  <c r="J1428" i="12"/>
  <c r="J1428" i="12" a="1"/>
  <c r="I1428" i="12"/>
  <c r="K1427" i="12"/>
  <c r="J1427" i="12"/>
  <c r="J1427" i="12" a="1"/>
  <c r="I1427" i="12"/>
  <c r="K1426" i="12"/>
  <c r="J1426" i="12"/>
  <c r="J1426" i="12" a="1"/>
  <c r="I1426" i="12"/>
  <c r="K1425" i="12"/>
  <c r="J1425" i="12"/>
  <c r="J1425" i="12" a="1"/>
  <c r="I1425" i="12"/>
  <c r="K1424" i="12"/>
  <c r="J1424" i="12"/>
  <c r="J1424" i="12" a="1"/>
  <c r="I1424" i="12"/>
  <c r="K1423" i="12"/>
  <c r="J1423" i="12"/>
  <c r="J1423" i="12" a="1"/>
  <c r="I1423" i="12"/>
  <c r="K1422" i="12"/>
  <c r="J1422" i="12"/>
  <c r="J1422" i="12" a="1"/>
  <c r="I1422" i="12"/>
  <c r="K1421" i="12"/>
  <c r="J1421" i="12"/>
  <c r="J1421" i="12" a="1"/>
  <c r="I1421" i="12"/>
  <c r="K1420" i="12"/>
  <c r="J1420" i="12"/>
  <c r="J1420" i="12" a="1"/>
  <c r="I1420" i="12"/>
  <c r="K1419" i="12"/>
  <c r="J1419" i="12"/>
  <c r="J1419" i="12" a="1"/>
  <c r="I1419" i="12"/>
  <c r="K1418" i="12"/>
  <c r="J1418" i="12"/>
  <c r="J1418" i="12" a="1"/>
  <c r="I1418" i="12"/>
  <c r="K1417" i="12"/>
  <c r="J1417" i="12"/>
  <c r="J1417" i="12" a="1"/>
  <c r="I1417" i="12"/>
  <c r="K1416" i="12"/>
  <c r="J1416" i="12"/>
  <c r="J1416" i="12" a="1"/>
  <c r="I1416" i="12"/>
  <c r="K1415" i="12"/>
  <c r="J1415" i="12"/>
  <c r="J1415" i="12" a="1"/>
  <c r="I1415" i="12"/>
  <c r="K1414" i="12"/>
  <c r="J1414" i="12"/>
  <c r="J1414" i="12" a="1"/>
  <c r="I1414" i="12"/>
  <c r="K1413" i="12"/>
  <c r="J1413" i="12"/>
  <c r="J1413" i="12" a="1"/>
  <c r="I1413" i="12"/>
  <c r="K1412" i="12"/>
  <c r="J1412" i="12"/>
  <c r="J1412" i="12" a="1"/>
  <c r="I1412" i="12"/>
  <c r="K1411" i="12"/>
  <c r="J1411" i="12"/>
  <c r="J1411" i="12" a="1"/>
  <c r="I1411" i="12"/>
  <c r="K1410" i="12"/>
  <c r="J1410" i="12"/>
  <c r="J1410" i="12" a="1"/>
  <c r="I1410" i="12"/>
  <c r="K1409" i="12"/>
  <c r="J1409" i="12"/>
  <c r="J1409" i="12" a="1"/>
  <c r="I1409" i="12"/>
  <c r="K1408" i="12"/>
  <c r="J1408" i="12"/>
  <c r="J1408" i="12" a="1"/>
  <c r="I1408" i="12"/>
  <c r="K1407" i="12"/>
  <c r="J1407" i="12"/>
  <c r="J1407" i="12" a="1"/>
  <c r="I1407" i="12"/>
  <c r="K1406" i="12"/>
  <c r="J1406" i="12"/>
  <c r="J1406" i="12" a="1"/>
  <c r="I1406" i="12"/>
  <c r="K1405" i="12"/>
  <c r="J1405" i="12"/>
  <c r="J1405" i="12" a="1"/>
  <c r="I1405" i="12"/>
  <c r="K1404" i="12"/>
  <c r="J1404" i="12"/>
  <c r="J1404" i="12" a="1"/>
  <c r="I1404" i="12"/>
  <c r="K1403" i="12"/>
  <c r="J1403" i="12"/>
  <c r="J1403" i="12" a="1"/>
  <c r="I1403" i="12"/>
  <c r="K1402" i="12"/>
  <c r="J1402" i="12"/>
  <c r="J1402" i="12" a="1"/>
  <c r="I1402" i="12"/>
  <c r="K1401" i="12"/>
  <c r="J1401" i="12"/>
  <c r="J1401" i="12" a="1"/>
  <c r="I1401" i="12"/>
  <c r="K1400" i="12"/>
  <c r="J1400" i="12"/>
  <c r="J1400" i="12" a="1"/>
  <c r="I1400" i="12"/>
  <c r="K1399" i="12"/>
  <c r="J1399" i="12"/>
  <c r="J1399" i="12" a="1"/>
  <c r="I1399" i="12"/>
  <c r="K1398" i="12"/>
  <c r="J1398" i="12"/>
  <c r="J1398" i="12" a="1"/>
  <c r="I1398" i="12"/>
  <c r="K1397" i="12"/>
  <c r="J1397" i="12"/>
  <c r="J1397" i="12" a="1"/>
  <c r="I1397" i="12"/>
  <c r="K1396" i="12"/>
  <c r="J1396" i="12"/>
  <c r="J1396" i="12" a="1"/>
  <c r="I1396" i="12"/>
  <c r="K1395" i="12"/>
  <c r="J1395" i="12"/>
  <c r="J1395" i="12" a="1"/>
  <c r="I1395" i="12"/>
  <c r="K1394" i="12"/>
  <c r="J1394" i="12"/>
  <c r="J1394" i="12" a="1"/>
  <c r="I1394" i="12"/>
  <c r="K1393" i="12"/>
  <c r="J1393" i="12"/>
  <c r="J1393" i="12" a="1"/>
  <c r="I1393" i="12"/>
  <c r="K1392" i="12"/>
  <c r="J1392" i="12"/>
  <c r="J1392" i="12" a="1"/>
  <c r="I1392" i="12"/>
  <c r="K1391" i="12"/>
  <c r="J1391" i="12"/>
  <c r="J1391" i="12" a="1"/>
  <c r="I1391" i="12"/>
  <c r="K1390" i="12"/>
  <c r="J1390" i="12"/>
  <c r="J1390" i="12" a="1"/>
  <c r="I1390" i="12"/>
  <c r="K1389" i="12"/>
  <c r="J1389" i="12"/>
  <c r="J1389" i="12" a="1"/>
  <c r="I1389" i="12"/>
  <c r="K1388" i="12"/>
  <c r="J1388" i="12"/>
  <c r="J1388" i="12" a="1"/>
  <c r="I1388" i="12"/>
  <c r="K1387" i="12"/>
  <c r="J1387" i="12"/>
  <c r="J1387" i="12" a="1"/>
  <c r="I1387" i="12"/>
  <c r="K1386" i="12"/>
  <c r="J1386" i="12"/>
  <c r="J1386" i="12" a="1"/>
  <c r="I1386" i="12"/>
  <c r="K1385" i="12"/>
  <c r="J1385" i="12"/>
  <c r="J1385" i="12" a="1"/>
  <c r="I1385" i="12"/>
  <c r="K1384" i="12"/>
  <c r="J1384" i="12"/>
  <c r="J1384" i="12" a="1"/>
  <c r="I1384" i="12"/>
  <c r="K1383" i="12"/>
  <c r="J1383" i="12"/>
  <c r="J1383" i="12" a="1"/>
  <c r="I1383" i="12"/>
  <c r="K1382" i="12"/>
  <c r="J1382" i="12"/>
  <c r="J1382" i="12" a="1"/>
  <c r="I1382" i="12"/>
  <c r="K1381" i="12"/>
  <c r="J1381" i="12"/>
  <c r="J1381" i="12" a="1"/>
  <c r="I1381" i="12"/>
  <c r="K1380" i="12"/>
  <c r="J1380" i="12"/>
  <c r="J1380" i="12" a="1"/>
  <c r="I1380" i="12"/>
  <c r="K1379" i="12"/>
  <c r="J1379" i="12"/>
  <c r="J1379" i="12" a="1"/>
  <c r="I1379" i="12"/>
  <c r="K1378" i="12"/>
  <c r="J1378" i="12"/>
  <c r="J1378" i="12" a="1"/>
  <c r="I1378" i="12"/>
  <c r="K1377" i="12"/>
  <c r="J1377" i="12"/>
  <c r="J1377" i="12" a="1"/>
  <c r="I1377" i="12"/>
  <c r="K1376" i="12"/>
  <c r="J1376" i="12"/>
  <c r="J1376" i="12" a="1"/>
  <c r="I1376" i="12"/>
  <c r="K1375" i="12"/>
  <c r="J1375" i="12"/>
  <c r="J1375" i="12" a="1"/>
  <c r="I1375" i="12"/>
  <c r="K1374" i="12"/>
  <c r="J1374" i="12"/>
  <c r="J1374" i="12" a="1"/>
  <c r="I1374" i="12"/>
  <c r="K1373" i="12"/>
  <c r="J1373" i="12"/>
  <c r="J1373" i="12" a="1"/>
  <c r="I1373" i="12"/>
  <c r="K1372" i="12"/>
  <c r="J1372" i="12"/>
  <c r="J1372" i="12" a="1"/>
  <c r="I1372" i="12"/>
  <c r="K1371" i="12"/>
  <c r="J1371" i="12"/>
  <c r="J1371" i="12" a="1"/>
  <c r="I1371" i="12"/>
  <c r="K1370" i="12"/>
  <c r="J1370" i="12"/>
  <c r="J1370" i="12" a="1"/>
  <c r="I1370" i="12"/>
  <c r="K1369" i="12"/>
  <c r="J1369" i="12"/>
  <c r="J1369" i="12" a="1"/>
  <c r="I1369" i="12"/>
  <c r="K1368" i="12"/>
  <c r="J1368" i="12"/>
  <c r="J1368" i="12" a="1"/>
  <c r="I1368" i="12"/>
  <c r="K1367" i="12"/>
  <c r="J1367" i="12"/>
  <c r="J1367" i="12" a="1"/>
  <c r="I1367" i="12"/>
  <c r="K1366" i="12"/>
  <c r="J1366" i="12"/>
  <c r="J1366" i="12" a="1"/>
  <c r="I1366" i="12"/>
  <c r="K1365" i="12"/>
  <c r="J1365" i="12"/>
  <c r="J1365" i="12" a="1"/>
  <c r="I1365" i="12"/>
  <c r="K1364" i="12"/>
  <c r="J1364" i="12"/>
  <c r="J1364" i="12" a="1"/>
  <c r="I1364" i="12"/>
  <c r="K1363" i="12"/>
  <c r="J1363" i="12"/>
  <c r="J1363" i="12" a="1"/>
  <c r="I1363" i="12"/>
  <c r="K1362" i="12"/>
  <c r="J1362" i="12"/>
  <c r="J1362" i="12" a="1"/>
  <c r="I1362" i="12"/>
  <c r="K1361" i="12"/>
  <c r="J1361" i="12"/>
  <c r="J1361" i="12" a="1"/>
  <c r="I1361" i="12"/>
  <c r="K1360" i="12"/>
  <c r="J1360" i="12"/>
  <c r="J1360" i="12" a="1"/>
  <c r="I1360" i="12"/>
  <c r="K1359" i="12"/>
  <c r="J1359" i="12"/>
  <c r="J1359" i="12" a="1"/>
  <c r="I1359" i="12"/>
  <c r="K1358" i="12"/>
  <c r="J1358" i="12"/>
  <c r="J1358" i="12" a="1"/>
  <c r="I1358" i="12"/>
  <c r="K1357" i="12"/>
  <c r="J1357" i="12"/>
  <c r="J1357" i="12" a="1"/>
  <c r="I1357" i="12"/>
  <c r="K1356" i="12"/>
  <c r="J1356" i="12"/>
  <c r="J1356" i="12" a="1"/>
  <c r="I1356" i="12"/>
  <c r="K1355" i="12"/>
  <c r="J1355" i="12"/>
  <c r="J1355" i="12" a="1"/>
  <c r="I1355" i="12"/>
  <c r="K1354" i="12"/>
  <c r="J1354" i="12"/>
  <c r="J1354" i="12" a="1"/>
  <c r="I1354" i="12"/>
  <c r="K1353" i="12"/>
  <c r="J1353" i="12"/>
  <c r="J1353" i="12" a="1"/>
  <c r="I1353" i="12"/>
  <c r="K1352" i="12"/>
  <c r="J1352" i="12"/>
  <c r="J1352" i="12" a="1"/>
  <c r="I1352" i="12"/>
  <c r="K1351" i="12"/>
  <c r="J1351" i="12"/>
  <c r="J1351" i="12" a="1"/>
  <c r="I1351" i="12"/>
  <c r="K1350" i="12"/>
  <c r="J1350" i="12"/>
  <c r="J1350" i="12" a="1"/>
  <c r="I1350" i="12"/>
  <c r="K1349" i="12"/>
  <c r="J1349" i="12"/>
  <c r="J1349" i="12" a="1"/>
  <c r="I1349" i="12"/>
  <c r="K1348" i="12"/>
  <c r="J1348" i="12"/>
  <c r="J1348" i="12" a="1"/>
  <c r="I1348" i="12"/>
  <c r="K1347" i="12"/>
  <c r="J1347" i="12"/>
  <c r="J1347" i="12" a="1"/>
  <c r="I1347" i="12"/>
  <c r="K1346" i="12"/>
  <c r="J1346" i="12"/>
  <c r="J1346" i="12" a="1"/>
  <c r="I1346" i="12"/>
  <c r="K1345" i="12"/>
  <c r="J1345" i="12"/>
  <c r="J1345" i="12" a="1"/>
  <c r="I1345" i="12"/>
  <c r="K1344" i="12"/>
  <c r="J1344" i="12"/>
  <c r="J1344" i="12" a="1"/>
  <c r="I1344" i="12"/>
  <c r="K1343" i="12"/>
  <c r="J1343" i="12"/>
  <c r="J1343" i="12" a="1"/>
  <c r="I1343" i="12"/>
  <c r="K1342" i="12"/>
  <c r="J1342" i="12"/>
  <c r="J1342" i="12" a="1"/>
  <c r="I1342" i="12"/>
  <c r="K1341" i="12"/>
  <c r="J1341" i="12"/>
  <c r="J1341" i="12" a="1"/>
  <c r="I1341" i="12"/>
  <c r="K1340" i="12"/>
  <c r="J1340" i="12"/>
  <c r="J1340" i="12" a="1"/>
  <c r="I1340" i="12"/>
  <c r="K1339" i="12"/>
  <c r="J1339" i="12"/>
  <c r="J1339" i="12" a="1"/>
  <c r="I1339" i="12"/>
  <c r="K1338" i="12"/>
  <c r="J1338" i="12"/>
  <c r="J1338" i="12" a="1"/>
  <c r="I1338" i="12"/>
  <c r="K1337" i="12"/>
  <c r="J1337" i="12"/>
  <c r="J1337" i="12" a="1"/>
  <c r="I1337" i="12"/>
  <c r="K1336" i="12"/>
  <c r="J1336" i="12"/>
  <c r="J1336" i="12" a="1"/>
  <c r="I1336" i="12"/>
  <c r="K1335" i="12"/>
  <c r="J1335" i="12"/>
  <c r="J1335" i="12" a="1"/>
  <c r="I1335" i="12"/>
  <c r="K1334" i="12"/>
  <c r="J1334" i="12"/>
  <c r="J1334" i="12" a="1"/>
  <c r="I1334" i="12"/>
  <c r="K1333" i="12"/>
  <c r="J1333" i="12"/>
  <c r="J1333" i="12" a="1"/>
  <c r="I1333" i="12"/>
  <c r="K1332" i="12"/>
  <c r="J1332" i="12"/>
  <c r="J1332" i="12" a="1"/>
  <c r="I1332" i="12"/>
  <c r="K1331" i="12"/>
  <c r="J1331" i="12"/>
  <c r="J1331" i="12" a="1"/>
  <c r="I1331" i="12"/>
  <c r="K1330" i="12"/>
  <c r="J1330" i="12"/>
  <c r="J1330" i="12" a="1"/>
  <c r="I1330" i="12"/>
  <c r="K1329" i="12"/>
  <c r="J1329" i="12"/>
  <c r="J1329" i="12" a="1"/>
  <c r="I1329" i="12"/>
  <c r="K1328" i="12"/>
  <c r="J1328" i="12"/>
  <c r="J1328" i="12" a="1"/>
  <c r="I1328" i="12"/>
  <c r="K1327" i="12"/>
  <c r="J1327" i="12"/>
  <c r="J1327" i="12" a="1"/>
  <c r="I1327" i="12"/>
  <c r="K1326" i="12"/>
  <c r="J1326" i="12"/>
  <c r="J1326" i="12" a="1"/>
  <c r="I1326" i="12"/>
  <c r="K1325" i="12"/>
  <c r="J1325" i="12"/>
  <c r="J1325" i="12" a="1"/>
  <c r="I1325" i="12"/>
  <c r="K1324" i="12"/>
  <c r="J1324" i="12"/>
  <c r="J1324" i="12" a="1"/>
  <c r="I1324" i="12"/>
  <c r="K1323" i="12"/>
  <c r="J1323" i="12"/>
  <c r="J1323" i="12" a="1"/>
  <c r="I1323" i="12"/>
  <c r="K1322" i="12"/>
  <c r="J1322" i="12"/>
  <c r="J1322" i="12" a="1"/>
  <c r="I1322" i="12"/>
  <c r="K1321" i="12"/>
  <c r="J1321" i="12"/>
  <c r="J1321" i="12" a="1"/>
  <c r="I1321" i="12"/>
  <c r="K1320" i="12"/>
  <c r="J1320" i="12"/>
  <c r="J1320" i="12" a="1"/>
  <c r="I1320" i="12"/>
  <c r="K1319" i="12"/>
  <c r="J1319" i="12"/>
  <c r="J1319" i="12" a="1"/>
  <c r="I1319" i="12"/>
  <c r="K1318" i="12"/>
  <c r="J1318" i="12"/>
  <c r="J1318" i="12" a="1"/>
  <c r="I1318" i="12"/>
  <c r="K1317" i="12"/>
  <c r="J1317" i="12"/>
  <c r="J1317" i="12" a="1"/>
  <c r="I1317" i="12"/>
  <c r="K1316" i="12"/>
  <c r="J1316" i="12"/>
  <c r="J1316" i="12" a="1"/>
  <c r="I1316" i="12"/>
  <c r="K1315" i="12"/>
  <c r="J1315" i="12"/>
  <c r="J1315" i="12" a="1"/>
  <c r="I1315" i="12"/>
  <c r="K1314" i="12"/>
  <c r="J1314" i="12"/>
  <c r="J1314" i="12" a="1"/>
  <c r="I1314" i="12"/>
  <c r="K1313" i="12"/>
  <c r="J1313" i="12"/>
  <c r="J1313" i="12" a="1"/>
  <c r="I1313" i="12"/>
  <c r="K1312" i="12"/>
  <c r="J1312" i="12"/>
  <c r="J1312" i="12" a="1"/>
  <c r="I1312" i="12"/>
  <c r="K1311" i="12"/>
  <c r="J1311" i="12"/>
  <c r="J1311" i="12" a="1"/>
  <c r="I1311" i="12"/>
  <c r="K1310" i="12"/>
  <c r="J1310" i="12"/>
  <c r="J1310" i="12" a="1"/>
  <c r="I1310" i="12"/>
  <c r="K1309" i="12"/>
  <c r="J1309" i="12"/>
  <c r="J1309" i="12" a="1"/>
  <c r="I1309" i="12"/>
  <c r="K1308" i="12"/>
  <c r="J1308" i="12"/>
  <c r="J1308" i="12" a="1"/>
  <c r="I1308" i="12"/>
  <c r="K1307" i="12"/>
  <c r="J1307" i="12"/>
  <c r="J1307" i="12" a="1"/>
  <c r="I1307" i="12"/>
  <c r="K1306" i="12"/>
  <c r="J1306" i="12"/>
  <c r="J1306" i="12" a="1"/>
  <c r="I1306" i="12"/>
  <c r="K1305" i="12"/>
  <c r="J1305" i="12"/>
  <c r="J1305" i="12" a="1"/>
  <c r="I1305" i="12"/>
  <c r="K1304" i="12"/>
  <c r="J1304" i="12"/>
  <c r="J1304" i="12" a="1"/>
  <c r="I1304" i="12"/>
  <c r="K1303" i="12"/>
  <c r="J1303" i="12"/>
  <c r="J1303" i="12" a="1"/>
  <c r="I1303" i="12"/>
  <c r="K1302" i="12"/>
  <c r="J1302" i="12"/>
  <c r="J1302" i="12" a="1"/>
  <c r="I1302" i="12"/>
  <c r="K1301" i="12"/>
  <c r="J1301" i="12"/>
  <c r="J1301" i="12" a="1"/>
  <c r="I1301" i="12"/>
  <c r="K1300" i="12"/>
  <c r="J1300" i="12"/>
  <c r="J1300" i="12" a="1"/>
  <c r="I1300" i="12"/>
  <c r="K1299" i="12"/>
  <c r="J1299" i="12"/>
  <c r="J1299" i="12" a="1"/>
  <c r="I1299" i="12"/>
  <c r="K1298" i="12"/>
  <c r="J1298" i="12"/>
  <c r="J1298" i="12" a="1"/>
  <c r="I1298" i="12"/>
  <c r="K1297" i="12"/>
  <c r="J1297" i="12"/>
  <c r="J1297" i="12" a="1"/>
  <c r="I1297" i="12"/>
  <c r="K1296" i="12"/>
  <c r="J1296" i="12"/>
  <c r="J1296" i="12" a="1"/>
  <c r="I1296" i="12"/>
  <c r="K1295" i="12"/>
  <c r="J1295" i="12"/>
  <c r="J1295" i="12" a="1"/>
  <c r="I1295" i="12"/>
  <c r="K1294" i="12"/>
  <c r="J1294" i="12"/>
  <c r="J1294" i="12" a="1"/>
  <c r="I1294" i="12"/>
  <c r="K1293" i="12"/>
  <c r="J1293" i="12"/>
  <c r="J1293" i="12" a="1"/>
  <c r="I1293" i="12"/>
  <c r="K1292" i="12"/>
  <c r="J1292" i="12"/>
  <c r="J1292" i="12" a="1"/>
  <c r="I1292" i="12"/>
  <c r="K1291" i="12"/>
  <c r="J1291" i="12"/>
  <c r="J1291" i="12" a="1"/>
  <c r="I1291" i="12"/>
  <c r="K1290" i="12"/>
  <c r="J1290" i="12"/>
  <c r="J1290" i="12" a="1"/>
  <c r="I1290" i="12"/>
  <c r="K1289" i="12"/>
  <c r="J1289" i="12"/>
  <c r="J1289" i="12" a="1"/>
  <c r="I1289" i="12"/>
  <c r="K1288" i="12"/>
  <c r="J1288" i="12"/>
  <c r="J1288" i="12" a="1"/>
  <c r="I1288" i="12"/>
  <c r="K1287" i="12"/>
  <c r="J1287" i="12"/>
  <c r="J1287" i="12" a="1"/>
  <c r="I1287" i="12"/>
  <c r="K1286" i="12"/>
  <c r="J1286" i="12"/>
  <c r="J1286" i="12" a="1"/>
  <c r="I1286" i="12"/>
  <c r="K1285" i="12"/>
  <c r="J1285" i="12"/>
  <c r="J1285" i="12" a="1"/>
  <c r="I1285" i="12"/>
  <c r="K1284" i="12"/>
  <c r="J1284" i="12"/>
  <c r="J1284" i="12" a="1"/>
  <c r="I1284" i="12"/>
  <c r="K1283" i="12"/>
  <c r="J1283" i="12"/>
  <c r="J1283" i="12" a="1"/>
  <c r="I1283" i="12"/>
  <c r="K1282" i="12"/>
  <c r="J1282" i="12"/>
  <c r="J1282" i="12" a="1"/>
  <c r="I1282" i="12"/>
  <c r="K1281" i="12"/>
  <c r="J1281" i="12"/>
  <c r="J1281" i="12" a="1"/>
  <c r="I1281" i="12"/>
  <c r="K1280" i="12"/>
  <c r="J1280" i="12"/>
  <c r="J1280" i="12" a="1"/>
  <c r="I1280" i="12"/>
  <c r="K1279" i="12"/>
  <c r="J1279" i="12"/>
  <c r="J1279" i="12" a="1"/>
  <c r="I1279" i="12"/>
  <c r="K1278" i="12"/>
  <c r="J1278" i="12"/>
  <c r="J1278" i="12" a="1"/>
  <c r="I1278" i="12"/>
  <c r="K1277" i="12"/>
  <c r="J1277" i="12"/>
  <c r="J1277" i="12" a="1"/>
  <c r="I1277" i="12"/>
  <c r="K1276" i="12"/>
  <c r="J1276" i="12"/>
  <c r="J1276" i="12" a="1"/>
  <c r="I1276" i="12"/>
  <c r="K1275" i="12"/>
  <c r="J1275" i="12"/>
  <c r="J1275" i="12" a="1"/>
  <c r="I1275" i="12"/>
  <c r="K1274" i="12"/>
  <c r="J1274" i="12"/>
  <c r="J1274" i="12" a="1"/>
  <c r="I1274" i="12"/>
  <c r="K1273" i="12"/>
  <c r="J1273" i="12"/>
  <c r="J1273" i="12" a="1"/>
  <c r="I1273" i="12"/>
  <c r="K1272" i="12"/>
  <c r="J1272" i="12"/>
  <c r="J1272" i="12" a="1"/>
  <c r="I1272" i="12"/>
  <c r="K1271" i="12"/>
  <c r="J1271" i="12"/>
  <c r="J1271" i="12" a="1"/>
  <c r="I1271" i="12"/>
  <c r="K1270" i="12"/>
  <c r="J1270" i="12"/>
  <c r="J1270" i="12" a="1"/>
  <c r="I1270" i="12"/>
  <c r="K1269" i="12"/>
  <c r="J1269" i="12"/>
  <c r="J1269" i="12" a="1"/>
  <c r="I1269" i="12"/>
  <c r="K1268" i="12"/>
  <c r="J1268" i="12"/>
  <c r="J1268" i="12" a="1"/>
  <c r="I1268" i="12"/>
  <c r="K1267" i="12"/>
  <c r="J1267" i="12"/>
  <c r="J1267" i="12" a="1"/>
  <c r="I1267" i="12"/>
  <c r="K1266" i="12"/>
  <c r="J1266" i="12"/>
  <c r="J1266" i="12" a="1"/>
  <c r="I1266" i="12"/>
  <c r="K1265" i="12"/>
  <c r="J1265" i="12"/>
  <c r="J1265" i="12" a="1"/>
  <c r="I1265" i="12"/>
  <c r="K1264" i="12"/>
  <c r="J1264" i="12"/>
  <c r="J1264" i="12" a="1"/>
  <c r="I1264" i="12"/>
  <c r="K1263" i="12"/>
  <c r="J1263" i="12"/>
  <c r="J1263" i="12" a="1"/>
  <c r="I1263" i="12"/>
  <c r="K1262" i="12"/>
  <c r="J1262" i="12"/>
  <c r="J1262" i="12" a="1"/>
  <c r="I1262" i="12"/>
  <c r="K1261" i="12"/>
  <c r="J1261" i="12"/>
  <c r="J1261" i="12" a="1"/>
  <c r="I1261" i="12"/>
  <c r="K1260" i="12"/>
  <c r="J1260" i="12"/>
  <c r="J1260" i="12" a="1"/>
  <c r="I1260" i="12"/>
  <c r="K1259" i="12"/>
  <c r="J1259" i="12"/>
  <c r="J1259" i="12" a="1"/>
  <c r="I1259" i="12"/>
  <c r="K1258" i="12"/>
  <c r="J1258" i="12"/>
  <c r="J1258" i="12" a="1"/>
  <c r="I1258" i="12"/>
  <c r="K1257" i="12"/>
  <c r="J1257" i="12"/>
  <c r="J1257" i="12" a="1"/>
  <c r="I1257" i="12"/>
  <c r="K1256" i="12"/>
  <c r="J1256" i="12"/>
  <c r="J1256" i="12" a="1"/>
  <c r="I1256" i="12"/>
  <c r="K1255" i="12"/>
  <c r="J1255" i="12"/>
  <c r="J1255" i="12" a="1"/>
  <c r="I1255" i="12"/>
  <c r="K1254" i="12"/>
  <c r="J1254" i="12"/>
  <c r="J1254" i="12" a="1"/>
  <c r="I1254" i="12"/>
  <c r="K1253" i="12"/>
  <c r="J1253" i="12"/>
  <c r="J1253" i="12" a="1"/>
  <c r="I1253" i="12"/>
  <c r="K1252" i="12"/>
  <c r="J1252" i="12"/>
  <c r="J1252" i="12" a="1"/>
  <c r="I1252" i="12"/>
  <c r="K1251" i="12"/>
  <c r="J1251" i="12"/>
  <c r="J1251" i="12" a="1"/>
  <c r="I1251" i="12"/>
  <c r="K1250" i="12"/>
  <c r="J1250" i="12"/>
  <c r="J1250" i="12" a="1"/>
  <c r="I1250" i="12"/>
  <c r="K1249" i="12"/>
  <c r="J1249" i="12"/>
  <c r="J1249" i="12" a="1"/>
  <c r="I1249" i="12"/>
  <c r="K1248" i="12"/>
  <c r="J1248" i="12"/>
  <c r="J1248" i="12" a="1"/>
  <c r="I1248" i="12"/>
  <c r="K1247" i="12"/>
  <c r="J1247" i="12"/>
  <c r="J1247" i="12" a="1"/>
  <c r="I1247" i="12"/>
  <c r="K1246" i="12"/>
  <c r="J1246" i="12"/>
  <c r="J1246" i="12" a="1"/>
  <c r="I1246" i="12"/>
  <c r="K1245" i="12"/>
  <c r="J1245" i="12"/>
  <c r="J1245" i="12" a="1"/>
  <c r="I1245" i="12"/>
  <c r="K1244" i="12"/>
  <c r="J1244" i="12"/>
  <c r="J1244" i="12" a="1"/>
  <c r="I1244" i="12"/>
  <c r="K1243" i="12"/>
  <c r="J1243" i="12"/>
  <c r="J1243" i="12" a="1"/>
  <c r="I1243" i="12"/>
  <c r="K1242" i="12"/>
  <c r="J1242" i="12"/>
  <c r="J1242" i="12" a="1"/>
  <c r="I1242" i="12"/>
  <c r="K1241" i="12"/>
  <c r="J1241" i="12"/>
  <c r="J1241" i="12" a="1"/>
  <c r="I1241" i="12"/>
  <c r="K1240" i="12"/>
  <c r="J1240" i="12"/>
  <c r="J1240" i="12" a="1"/>
  <c r="I1240" i="12"/>
  <c r="K1239" i="12"/>
  <c r="J1239" i="12"/>
  <c r="J1239" i="12" a="1"/>
  <c r="I1239" i="12"/>
  <c r="K1238" i="12"/>
  <c r="J1238" i="12"/>
  <c r="J1238" i="12" a="1"/>
  <c r="I1238" i="12"/>
  <c r="K1237" i="12"/>
  <c r="J1237" i="12"/>
  <c r="J1237" i="12" a="1"/>
  <c r="I1237" i="12"/>
  <c r="K1236" i="12"/>
  <c r="J1236" i="12"/>
  <c r="J1236" i="12" a="1"/>
  <c r="I1236" i="12"/>
  <c r="K1235" i="12"/>
  <c r="J1235" i="12"/>
  <c r="J1235" i="12" a="1"/>
  <c r="I1235" i="12"/>
  <c r="K1234" i="12"/>
  <c r="J1234" i="12"/>
  <c r="J1234" i="12" a="1"/>
  <c r="I1234" i="12"/>
  <c r="K1233" i="12"/>
  <c r="J1233" i="12"/>
  <c r="J1233" i="12" a="1"/>
  <c r="I1233" i="12"/>
  <c r="K1232" i="12"/>
  <c r="J1232" i="12"/>
  <c r="J1232" i="12" a="1"/>
  <c r="I1232" i="12"/>
  <c r="K1231" i="12"/>
  <c r="J1231" i="12"/>
  <c r="J1231" i="12" a="1"/>
  <c r="I1231" i="12"/>
  <c r="K1230" i="12"/>
  <c r="J1230" i="12"/>
  <c r="J1230" i="12" a="1"/>
  <c r="I1230" i="12"/>
  <c r="K1229" i="12"/>
  <c r="J1229" i="12"/>
  <c r="J1229" i="12" a="1"/>
  <c r="I1229" i="12"/>
  <c r="K1228" i="12"/>
  <c r="J1228" i="12"/>
  <c r="J1228" i="12" a="1"/>
  <c r="I1228" i="12"/>
  <c r="K1227" i="12"/>
  <c r="J1227" i="12"/>
  <c r="J1227" i="12" a="1"/>
  <c r="I1227" i="12"/>
  <c r="K1226" i="12"/>
  <c r="J1226" i="12"/>
  <c r="J1226" i="12" a="1"/>
  <c r="I1226" i="12"/>
  <c r="K1225" i="12"/>
  <c r="J1225" i="12"/>
  <c r="J1225" i="12" a="1"/>
  <c r="I1225" i="12"/>
  <c r="K1224" i="12"/>
  <c r="J1224" i="12"/>
  <c r="J1224" i="12" a="1"/>
  <c r="I1224" i="12"/>
  <c r="K1223" i="12"/>
  <c r="J1223" i="12"/>
  <c r="J1223" i="12" a="1"/>
  <c r="I1223" i="12"/>
  <c r="K1222" i="12"/>
  <c r="J1222" i="12"/>
  <c r="J1222" i="12" a="1"/>
  <c r="I1222" i="12"/>
  <c r="K1221" i="12"/>
  <c r="J1221" i="12"/>
  <c r="J1221" i="12" a="1"/>
  <c r="I1221" i="12"/>
  <c r="K1220" i="12"/>
  <c r="J1220" i="12"/>
  <c r="J1220" i="12" a="1"/>
  <c r="I1220" i="12"/>
  <c r="K1219" i="12"/>
  <c r="J1219" i="12"/>
  <c r="J1219" i="12" a="1"/>
  <c r="I1219" i="12"/>
  <c r="K1218" i="12"/>
  <c r="J1218" i="12"/>
  <c r="J1218" i="12" a="1"/>
  <c r="I1218" i="12"/>
  <c r="K1217" i="12"/>
  <c r="J1217" i="12"/>
  <c r="J1217" i="12" a="1"/>
  <c r="I1217" i="12"/>
  <c r="K1216" i="12"/>
  <c r="J1216" i="12"/>
  <c r="J1216" i="12" a="1"/>
  <c r="I1216" i="12"/>
  <c r="K1215" i="12"/>
  <c r="J1215" i="12"/>
  <c r="J1215" i="12" a="1"/>
  <c r="I1215" i="12"/>
  <c r="K1214" i="12"/>
  <c r="J1214" i="12"/>
  <c r="J1214" i="12" a="1"/>
  <c r="I1214" i="12"/>
  <c r="K1213" i="12"/>
  <c r="J1213" i="12"/>
  <c r="J1213" i="12" a="1"/>
  <c r="I1213" i="12"/>
  <c r="K1212" i="12"/>
  <c r="J1212" i="12"/>
  <c r="J1212" i="12" a="1"/>
  <c r="I1212" i="12"/>
  <c r="K1211" i="12"/>
  <c r="J1211" i="12"/>
  <c r="J1211" i="12" a="1"/>
  <c r="I1211" i="12"/>
  <c r="K1210" i="12"/>
  <c r="J1210" i="12"/>
  <c r="J1210" i="12" a="1"/>
  <c r="I1210" i="12"/>
  <c r="K1209" i="12"/>
  <c r="J1209" i="12"/>
  <c r="J1209" i="12" a="1"/>
  <c r="I1209" i="12"/>
  <c r="K1208" i="12"/>
  <c r="J1208" i="12"/>
  <c r="J1208" i="12" a="1"/>
  <c r="I1208" i="12"/>
  <c r="K1207" i="12"/>
  <c r="J1207" i="12"/>
  <c r="J1207" i="12" a="1"/>
  <c r="I1207" i="12"/>
  <c r="K1206" i="12"/>
  <c r="J1206" i="12"/>
  <c r="J1206" i="12" a="1"/>
  <c r="I1206" i="12"/>
  <c r="K1205" i="12"/>
  <c r="J1205" i="12"/>
  <c r="J1205" i="12" a="1"/>
  <c r="I1205" i="12"/>
  <c r="K1204" i="12"/>
  <c r="J1204" i="12"/>
  <c r="J1204" i="12" a="1"/>
  <c r="I1204" i="12"/>
  <c r="K1203" i="12"/>
  <c r="J1203" i="12"/>
  <c r="J1203" i="12" a="1"/>
  <c r="I1203" i="12"/>
  <c r="K1202" i="12"/>
  <c r="J1202" i="12"/>
  <c r="J1202" i="12" a="1"/>
  <c r="I1202" i="12"/>
  <c r="K1201" i="12"/>
  <c r="J1201" i="12"/>
  <c r="J1201" i="12" a="1"/>
  <c r="I1201" i="12"/>
  <c r="K1200" i="12"/>
  <c r="J1200" i="12"/>
  <c r="J1200" i="12" a="1"/>
  <c r="I1200" i="12"/>
  <c r="K1199" i="12"/>
  <c r="J1199" i="12"/>
  <c r="J1199" i="12" a="1"/>
  <c r="I1199" i="12"/>
  <c r="K1198" i="12"/>
  <c r="J1198" i="12"/>
  <c r="J1198" i="12" a="1"/>
  <c r="I1198" i="12"/>
  <c r="K1197" i="12"/>
  <c r="J1197" i="12"/>
  <c r="J1197" i="12" a="1"/>
  <c r="I1197" i="12"/>
  <c r="K1196" i="12"/>
  <c r="J1196" i="12"/>
  <c r="J1196" i="12" a="1"/>
  <c r="I1196" i="12"/>
  <c r="K1195" i="12"/>
  <c r="J1195" i="12"/>
  <c r="J1195" i="12" a="1"/>
  <c r="I1195" i="12"/>
  <c r="K1194" i="12"/>
  <c r="J1194" i="12"/>
  <c r="J1194" i="12" a="1"/>
  <c r="I1194" i="12"/>
  <c r="K1193" i="12"/>
  <c r="J1193" i="12"/>
  <c r="J1193" i="12" a="1"/>
  <c r="I1193" i="12"/>
  <c r="K1192" i="12"/>
  <c r="J1192" i="12"/>
  <c r="J1192" i="12" a="1"/>
  <c r="I1192" i="12"/>
  <c r="K1191" i="12"/>
  <c r="J1191" i="12"/>
  <c r="J1191" i="12" a="1"/>
  <c r="I1191" i="12"/>
  <c r="K1190" i="12"/>
  <c r="J1190" i="12"/>
  <c r="J1190" i="12" a="1"/>
  <c r="I1190" i="12"/>
  <c r="K1189" i="12"/>
  <c r="J1189" i="12"/>
  <c r="J1189" i="12" a="1"/>
  <c r="I1189" i="12"/>
  <c r="K1188" i="12"/>
  <c r="J1188" i="12"/>
  <c r="J1188" i="12" a="1"/>
  <c r="I1188" i="12"/>
  <c r="K1187" i="12"/>
  <c r="J1187" i="12"/>
  <c r="J1187" i="12" a="1"/>
  <c r="I1187" i="12"/>
  <c r="K1186" i="12"/>
  <c r="J1186" i="12"/>
  <c r="J1186" i="12" a="1"/>
  <c r="I1186" i="12"/>
  <c r="K1185" i="12"/>
  <c r="J1185" i="12"/>
  <c r="J1185" i="12" a="1"/>
  <c r="I1185" i="12"/>
  <c r="K1184" i="12"/>
  <c r="J1184" i="12"/>
  <c r="J1184" i="12" a="1"/>
  <c r="I1184" i="12"/>
  <c r="K1183" i="12"/>
  <c r="J1183" i="12"/>
  <c r="J1183" i="12" a="1"/>
  <c r="I1183" i="12"/>
  <c r="K1182" i="12"/>
  <c r="J1182" i="12"/>
  <c r="J1182" i="12" a="1"/>
  <c r="I1182" i="12"/>
  <c r="K1181" i="12"/>
  <c r="J1181" i="12"/>
  <c r="J1181" i="12" a="1"/>
  <c r="I1181" i="12"/>
  <c r="K1180" i="12"/>
  <c r="J1180" i="12"/>
  <c r="J1180" i="12" a="1"/>
  <c r="I1180" i="12"/>
  <c r="K1179" i="12"/>
  <c r="J1179" i="12"/>
  <c r="J1179" i="12" a="1"/>
  <c r="I1179" i="12"/>
  <c r="K1178" i="12"/>
  <c r="J1178" i="12"/>
  <c r="J1178" i="12" a="1"/>
  <c r="I1178" i="12"/>
  <c r="K1177" i="12"/>
  <c r="J1177" i="12"/>
  <c r="J1177" i="12" a="1"/>
  <c r="I1177" i="12"/>
  <c r="K1176" i="12"/>
  <c r="J1176" i="12"/>
  <c r="J1176" i="12" a="1"/>
  <c r="I1176" i="12"/>
  <c r="K1175" i="12"/>
  <c r="J1175" i="12"/>
  <c r="J1175" i="12" a="1"/>
  <c r="I1175" i="12"/>
  <c r="K1174" i="12"/>
  <c r="J1174" i="12"/>
  <c r="J1174" i="12" a="1"/>
  <c r="I1174" i="12"/>
  <c r="K1173" i="12"/>
  <c r="J1173" i="12"/>
  <c r="J1173" i="12" a="1"/>
  <c r="I1173" i="12"/>
  <c r="K1172" i="12"/>
  <c r="J1172" i="12"/>
  <c r="J1172" i="12" a="1"/>
  <c r="I1172" i="12"/>
  <c r="K1171" i="12"/>
  <c r="J1171" i="12"/>
  <c r="J1171" i="12" a="1"/>
  <c r="I1171" i="12"/>
  <c r="K1170" i="12"/>
  <c r="J1170" i="12"/>
  <c r="J1170" i="12" a="1"/>
  <c r="I1170" i="12"/>
  <c r="K1169" i="12"/>
  <c r="J1169" i="12"/>
  <c r="J1169" i="12" a="1"/>
  <c r="I1169" i="12"/>
  <c r="K1168" i="12"/>
  <c r="J1168" i="12"/>
  <c r="J1168" i="12" a="1"/>
  <c r="I1168" i="12"/>
  <c r="K1167" i="12"/>
  <c r="J1167" i="12"/>
  <c r="J1167" i="12" a="1"/>
  <c r="I1167" i="12"/>
  <c r="K1166" i="12"/>
  <c r="J1166" i="12"/>
  <c r="J1166" i="12" a="1"/>
  <c r="I1166" i="12"/>
  <c r="K1165" i="12"/>
  <c r="J1165" i="12"/>
  <c r="J1165" i="12" a="1"/>
  <c r="I1165" i="12"/>
  <c r="K1164" i="12"/>
  <c r="J1164" i="12"/>
  <c r="J1164" i="12" a="1"/>
  <c r="I1164" i="12"/>
  <c r="K1163" i="12"/>
  <c r="J1163" i="12"/>
  <c r="J1163" i="12" a="1"/>
  <c r="I1163" i="12"/>
  <c r="K1162" i="12"/>
  <c r="J1162" i="12"/>
  <c r="J1162" i="12" a="1"/>
  <c r="I1162" i="12"/>
  <c r="K1161" i="12"/>
  <c r="J1161" i="12"/>
  <c r="J1161" i="12" a="1"/>
  <c r="I1161" i="12"/>
  <c r="K1160" i="12"/>
  <c r="J1160" i="12"/>
  <c r="J1160" i="12" a="1"/>
  <c r="I1160" i="12"/>
  <c r="K1159" i="12"/>
  <c r="J1159" i="12"/>
  <c r="J1159" i="12" a="1"/>
  <c r="I1159" i="12"/>
  <c r="K1158" i="12"/>
  <c r="J1158" i="12"/>
  <c r="J1158" i="12" a="1"/>
  <c r="I1158" i="12"/>
  <c r="K1157" i="12"/>
  <c r="J1157" i="12"/>
  <c r="J1157" i="12" a="1"/>
  <c r="I1157" i="12"/>
  <c r="K1156" i="12"/>
  <c r="J1156" i="12"/>
  <c r="J1156" i="12" a="1"/>
  <c r="I1156" i="12"/>
  <c r="K1155" i="12"/>
  <c r="J1155" i="12"/>
  <c r="J1155" i="12" a="1"/>
  <c r="I1155" i="12"/>
  <c r="K1154" i="12"/>
  <c r="J1154" i="12"/>
  <c r="J1154" i="12" a="1"/>
  <c r="I1154" i="12"/>
  <c r="K1153" i="12"/>
  <c r="J1153" i="12"/>
  <c r="J1153" i="12" a="1"/>
  <c r="I1153" i="12"/>
  <c r="K1152" i="12"/>
  <c r="J1152" i="12"/>
  <c r="J1152" i="12" a="1"/>
  <c r="I1152" i="12"/>
  <c r="K1151" i="12"/>
  <c r="J1151" i="12"/>
  <c r="J1151" i="12" a="1"/>
  <c r="I1151" i="12"/>
  <c r="K1150" i="12"/>
  <c r="J1150" i="12"/>
  <c r="J1150" i="12" a="1"/>
  <c r="I1150" i="12"/>
  <c r="K1149" i="12"/>
  <c r="J1149" i="12"/>
  <c r="J1149" i="12" a="1"/>
  <c r="I1149" i="12"/>
  <c r="K1148" i="12"/>
  <c r="J1148" i="12"/>
  <c r="J1148" i="12" a="1"/>
  <c r="I1148" i="12"/>
  <c r="K1147" i="12"/>
  <c r="J1147" i="12"/>
  <c r="J1147" i="12" a="1"/>
  <c r="I1147" i="12"/>
  <c r="K1146" i="12"/>
  <c r="J1146" i="12"/>
  <c r="J1146" i="12" a="1"/>
  <c r="I1146" i="12"/>
  <c r="K1145" i="12"/>
  <c r="J1145" i="12"/>
  <c r="J1145" i="12" a="1"/>
  <c r="I1145" i="12"/>
  <c r="K1144" i="12"/>
  <c r="J1144" i="12"/>
  <c r="J1144" i="12" a="1"/>
  <c r="I1144" i="12"/>
  <c r="K1143" i="12"/>
  <c r="J1143" i="12"/>
  <c r="J1143" i="12" a="1"/>
  <c r="I1143" i="12"/>
  <c r="K1142" i="12"/>
  <c r="J1142" i="12"/>
  <c r="J1142" i="12" a="1"/>
  <c r="I1142" i="12"/>
  <c r="K1141" i="12"/>
  <c r="J1141" i="12"/>
  <c r="J1141" i="12" a="1"/>
  <c r="I1141" i="12"/>
  <c r="K1140" i="12"/>
  <c r="J1140" i="12"/>
  <c r="J1140" i="12" a="1"/>
  <c r="I1140" i="12"/>
  <c r="K1139" i="12"/>
  <c r="J1139" i="12"/>
  <c r="J1139" i="12" a="1"/>
  <c r="I1139" i="12"/>
  <c r="K1138" i="12"/>
  <c r="J1138" i="12"/>
  <c r="J1138" i="12" a="1"/>
  <c r="I1138" i="12"/>
  <c r="K1137" i="12"/>
  <c r="J1137" i="12"/>
  <c r="J1137" i="12" a="1"/>
  <c r="I1137" i="12"/>
  <c r="K1136" i="12"/>
  <c r="J1136" i="12"/>
  <c r="J1136" i="12" a="1"/>
  <c r="I1136" i="12"/>
  <c r="K1135" i="12"/>
  <c r="J1135" i="12"/>
  <c r="J1135" i="12" a="1"/>
  <c r="I1135" i="12"/>
  <c r="K1134" i="12"/>
  <c r="J1134" i="12"/>
  <c r="J1134" i="12" a="1"/>
  <c r="I1134" i="12"/>
  <c r="K1133" i="12"/>
  <c r="J1133" i="12"/>
  <c r="J1133" i="12" a="1"/>
  <c r="I1133" i="12"/>
  <c r="K1132" i="12"/>
  <c r="J1132" i="12"/>
  <c r="J1132" i="12" a="1"/>
  <c r="I1132" i="12"/>
  <c r="K1131" i="12"/>
  <c r="J1131" i="12"/>
  <c r="J1131" i="12" a="1"/>
  <c r="I1131" i="12"/>
  <c r="K1130" i="12"/>
  <c r="J1130" i="12"/>
  <c r="J1130" i="12" a="1"/>
  <c r="I1130" i="12"/>
  <c r="K1129" i="12"/>
  <c r="J1129" i="12"/>
  <c r="J1129" i="12" a="1"/>
  <c r="I1129" i="12"/>
  <c r="K1128" i="12"/>
  <c r="J1128" i="12"/>
  <c r="J1128" i="12" a="1"/>
  <c r="I1128" i="12"/>
  <c r="K1127" i="12"/>
  <c r="J1127" i="12"/>
  <c r="J1127" i="12" a="1"/>
  <c r="I1127" i="12"/>
  <c r="K1126" i="12"/>
  <c r="J1126" i="12"/>
  <c r="J1126" i="12" a="1"/>
  <c r="I1126" i="12"/>
  <c r="K1125" i="12"/>
  <c r="J1125" i="12"/>
  <c r="J1125" i="12" a="1"/>
  <c r="I1125" i="12"/>
  <c r="K1124" i="12"/>
  <c r="J1124" i="12"/>
  <c r="J1124" i="12" a="1"/>
  <c r="I1124" i="12"/>
  <c r="K1123" i="12"/>
  <c r="J1123" i="12"/>
  <c r="J1123" i="12" a="1"/>
  <c r="I1123" i="12"/>
  <c r="K1122" i="12"/>
  <c r="J1122" i="12"/>
  <c r="J1122" i="12" a="1"/>
  <c r="I1122" i="12"/>
  <c r="K1121" i="12"/>
  <c r="J1121" i="12"/>
  <c r="J1121" i="12" a="1"/>
  <c r="I1121" i="12"/>
  <c r="K1120" i="12"/>
  <c r="J1120" i="12"/>
  <c r="J1120" i="12" a="1"/>
  <c r="I1120" i="12"/>
  <c r="K1119" i="12"/>
  <c r="J1119" i="12"/>
  <c r="J1119" i="12" a="1"/>
  <c r="I1119" i="12"/>
  <c r="K1118" i="12"/>
  <c r="J1118" i="12"/>
  <c r="J1118" i="12" a="1"/>
  <c r="I1118" i="12"/>
  <c r="K1117" i="12"/>
  <c r="J1117" i="12"/>
  <c r="J1117" i="12" a="1"/>
  <c r="I1117" i="12"/>
  <c r="K1116" i="12"/>
  <c r="J1116" i="12"/>
  <c r="J1116" i="12" a="1"/>
  <c r="I1116" i="12"/>
  <c r="K1115" i="12"/>
  <c r="J1115" i="12"/>
  <c r="J1115" i="12" a="1"/>
  <c r="I1115" i="12"/>
  <c r="K1114" i="12"/>
  <c r="J1114" i="12"/>
  <c r="J1114" i="12" a="1"/>
  <c r="I1114" i="12"/>
  <c r="K1113" i="12"/>
  <c r="J1113" i="12"/>
  <c r="J1113" i="12" a="1"/>
  <c r="I1113" i="12"/>
  <c r="K1112" i="12"/>
  <c r="J1112" i="12"/>
  <c r="J1112" i="12" a="1"/>
  <c r="I1112" i="12"/>
  <c r="K1111" i="12"/>
  <c r="J1111" i="12"/>
  <c r="J1111" i="12" a="1"/>
  <c r="I1111" i="12"/>
  <c r="K1110" i="12"/>
  <c r="J1110" i="12"/>
  <c r="J1110" i="12" a="1"/>
  <c r="I1110" i="12"/>
  <c r="K1109" i="12"/>
  <c r="J1109" i="12"/>
  <c r="J1109" i="12" a="1"/>
  <c r="I1109" i="12"/>
  <c r="K1108" i="12"/>
  <c r="J1108" i="12"/>
  <c r="J1108" i="12" a="1"/>
  <c r="I1108" i="12"/>
  <c r="K1107" i="12"/>
  <c r="J1107" i="12"/>
  <c r="J1107" i="12" a="1"/>
  <c r="I1107" i="12"/>
  <c r="K1106" i="12"/>
  <c r="J1106" i="12"/>
  <c r="J1106" i="12" a="1"/>
  <c r="I1106" i="12"/>
  <c r="K1105" i="12"/>
  <c r="J1105" i="12"/>
  <c r="J1105" i="12" a="1"/>
  <c r="I1105" i="12"/>
  <c r="K1104" i="12"/>
  <c r="J1104" i="12"/>
  <c r="J1104" i="12" a="1"/>
  <c r="I1104" i="12"/>
  <c r="K1103" i="12"/>
  <c r="J1103" i="12"/>
  <c r="J1103" i="12" a="1"/>
  <c r="I1103" i="12"/>
  <c r="K1102" i="12"/>
  <c r="J1102" i="12"/>
  <c r="J1102" i="12" a="1"/>
  <c r="I1102" i="12"/>
  <c r="K1101" i="12"/>
  <c r="J1101" i="12"/>
  <c r="J1101" i="12" a="1"/>
  <c r="I1101" i="12"/>
  <c r="K1100" i="12"/>
  <c r="J1100" i="12"/>
  <c r="J1100" i="12" a="1"/>
  <c r="I1100" i="12"/>
  <c r="K1099" i="12"/>
  <c r="J1099" i="12"/>
  <c r="J1099" i="12" a="1"/>
  <c r="I1099" i="12"/>
  <c r="K1098" i="12"/>
  <c r="J1098" i="12"/>
  <c r="J1098" i="12" a="1"/>
  <c r="I1098" i="12"/>
  <c r="K1097" i="12"/>
  <c r="J1097" i="12"/>
  <c r="J1097" i="12" a="1"/>
  <c r="I1097" i="12"/>
  <c r="K1096" i="12"/>
  <c r="J1096" i="12"/>
  <c r="J1096" i="12" a="1"/>
  <c r="I1096" i="12"/>
  <c r="K1095" i="12"/>
  <c r="J1095" i="12"/>
  <c r="J1095" i="12" a="1"/>
  <c r="I1095" i="12"/>
  <c r="K1094" i="12"/>
  <c r="J1094" i="12"/>
  <c r="J1094" i="12" a="1"/>
  <c r="I1094" i="12"/>
  <c r="K1093" i="12"/>
  <c r="J1093" i="12"/>
  <c r="J1093" i="12" a="1"/>
  <c r="I1093" i="12"/>
  <c r="K1092" i="12"/>
  <c r="J1092" i="12"/>
  <c r="J1092" i="12" a="1"/>
  <c r="I1092" i="12"/>
  <c r="K1091" i="12"/>
  <c r="J1091" i="12"/>
  <c r="J1091" i="12" a="1"/>
  <c r="I1091" i="12"/>
  <c r="K1090" i="12"/>
  <c r="J1090" i="12"/>
  <c r="J1090" i="12" a="1"/>
  <c r="I1090" i="12"/>
  <c r="K1089" i="12"/>
  <c r="J1089" i="12"/>
  <c r="J1089" i="12" a="1"/>
  <c r="I1089" i="12"/>
  <c r="K1088" i="12"/>
  <c r="J1088" i="12"/>
  <c r="J1088" i="12" a="1"/>
  <c r="I1088" i="12"/>
  <c r="K1087" i="12"/>
  <c r="J1087" i="12"/>
  <c r="J1087" i="12" a="1"/>
  <c r="I1087" i="12"/>
  <c r="K1086" i="12"/>
  <c r="J1086" i="12"/>
  <c r="J1086" i="12" a="1"/>
  <c r="I1086" i="12"/>
  <c r="K1085" i="12"/>
  <c r="J1085" i="12"/>
  <c r="J1085" i="12" a="1"/>
  <c r="I1085" i="12"/>
  <c r="K1084" i="12"/>
  <c r="J1084" i="12"/>
  <c r="J1084" i="12" a="1"/>
  <c r="I1084" i="12"/>
  <c r="K1083" i="12"/>
  <c r="J1083" i="12"/>
  <c r="J1083" i="12" a="1"/>
  <c r="I1083" i="12"/>
  <c r="K1082" i="12"/>
  <c r="J1082" i="12"/>
  <c r="J1082" i="12" a="1"/>
  <c r="I1082" i="12"/>
  <c r="K1081" i="12"/>
  <c r="J1081" i="12"/>
  <c r="J1081" i="12" a="1"/>
  <c r="I1081" i="12"/>
  <c r="K1080" i="12"/>
  <c r="J1080" i="12"/>
  <c r="J1080" i="12" a="1"/>
  <c r="I1080" i="12"/>
  <c r="K1079" i="12"/>
  <c r="J1079" i="12"/>
  <c r="J1079" i="12" a="1"/>
  <c r="I1079" i="12"/>
  <c r="K1078" i="12"/>
  <c r="J1078" i="12"/>
  <c r="J1078" i="12" a="1"/>
  <c r="I1078" i="12"/>
  <c r="K1077" i="12"/>
  <c r="J1077" i="12"/>
  <c r="J1077" i="12" a="1"/>
  <c r="I1077" i="12"/>
  <c r="K1076" i="12"/>
  <c r="J1076" i="12"/>
  <c r="J1076" i="12" a="1"/>
  <c r="I1076" i="12"/>
  <c r="K1075" i="12"/>
  <c r="J1075" i="12"/>
  <c r="J1075" i="12" a="1"/>
  <c r="I1075" i="12"/>
  <c r="K1074" i="12"/>
  <c r="J1074" i="12"/>
  <c r="J1074" i="12" a="1"/>
  <c r="I1074" i="12"/>
  <c r="K1073" i="12"/>
  <c r="J1073" i="12"/>
  <c r="J1073" i="12" a="1"/>
  <c r="I1073" i="12"/>
  <c r="K1072" i="12"/>
  <c r="J1072" i="12"/>
  <c r="J1072" i="12" a="1"/>
  <c r="I1072" i="12"/>
  <c r="K1071" i="12"/>
  <c r="J1071" i="12"/>
  <c r="J1071" i="12" a="1"/>
  <c r="I1071" i="12"/>
  <c r="K1070" i="12"/>
  <c r="J1070" i="12"/>
  <c r="J1070" i="12" a="1"/>
  <c r="I1070" i="12"/>
  <c r="K1069" i="12"/>
  <c r="J1069" i="12"/>
  <c r="J1069" i="12" a="1"/>
  <c r="I1069" i="12"/>
  <c r="K1068" i="12"/>
  <c r="J1068" i="12"/>
  <c r="J1068" i="12" a="1"/>
  <c r="I1068" i="12"/>
  <c r="K1067" i="12"/>
  <c r="J1067" i="12"/>
  <c r="J1067" i="12" a="1"/>
  <c r="I1067" i="12"/>
  <c r="K1066" i="12"/>
  <c r="J1066" i="12"/>
  <c r="J1066" i="12" a="1"/>
  <c r="I1066" i="12"/>
  <c r="K1065" i="12"/>
  <c r="J1065" i="12"/>
  <c r="J1065" i="12" a="1"/>
  <c r="I1065" i="12"/>
  <c r="K1064" i="12"/>
  <c r="J1064" i="12"/>
  <c r="J1064" i="12" a="1"/>
  <c r="I1064" i="12"/>
  <c r="K1063" i="12"/>
  <c r="J1063" i="12"/>
  <c r="J1063" i="12" a="1"/>
  <c r="I1063" i="12"/>
  <c r="K1062" i="12"/>
  <c r="J1062" i="12"/>
  <c r="J1062" i="12" a="1"/>
  <c r="I1062" i="12"/>
  <c r="K1061" i="12"/>
  <c r="J1061" i="12"/>
  <c r="J1061" i="12" a="1"/>
  <c r="I1061" i="12"/>
  <c r="K1060" i="12"/>
  <c r="J1060" i="12"/>
  <c r="J1060" i="12" a="1"/>
  <c r="I1060" i="12"/>
  <c r="K1059" i="12"/>
  <c r="J1059" i="12"/>
  <c r="J1059" i="12" a="1"/>
  <c r="I1059" i="12"/>
  <c r="K1058" i="12"/>
  <c r="J1058" i="12"/>
  <c r="J1058" i="12" a="1"/>
  <c r="I1058" i="12"/>
  <c r="K1057" i="12"/>
  <c r="J1057" i="12"/>
  <c r="J1057" i="12" a="1"/>
  <c r="I1057" i="12"/>
  <c r="K1056" i="12"/>
  <c r="J1056" i="12"/>
  <c r="J1056" i="12" a="1"/>
  <c r="I1056" i="12"/>
  <c r="K1055" i="12"/>
  <c r="J1055" i="12"/>
  <c r="J1055" i="12" a="1"/>
  <c r="I1055" i="12"/>
  <c r="K1054" i="12"/>
  <c r="J1054" i="12"/>
  <c r="J1054" i="12" a="1"/>
  <c r="I1054" i="12"/>
  <c r="K1053" i="12"/>
  <c r="J1053" i="12"/>
  <c r="J1053" i="12" a="1"/>
  <c r="I1053" i="12"/>
  <c r="K1052" i="12"/>
  <c r="J1052" i="12"/>
  <c r="J1052" i="12" a="1"/>
  <c r="I1052" i="12"/>
  <c r="K1051" i="12"/>
  <c r="J1051" i="12"/>
  <c r="J1051" i="12" a="1"/>
  <c r="I1051" i="12"/>
  <c r="K1050" i="12"/>
  <c r="J1050" i="12"/>
  <c r="J1050" i="12" a="1"/>
  <c r="I1050" i="12"/>
  <c r="K1049" i="12"/>
  <c r="J1049" i="12"/>
  <c r="J1049" i="12" a="1"/>
  <c r="I1049" i="12"/>
  <c r="K1048" i="12"/>
  <c r="J1048" i="12"/>
  <c r="J1048" i="12" a="1"/>
  <c r="I1048" i="12"/>
  <c r="K1047" i="12"/>
  <c r="J1047" i="12"/>
  <c r="J1047" i="12" a="1"/>
  <c r="I1047" i="12"/>
  <c r="K1046" i="12"/>
  <c r="J1046" i="12"/>
  <c r="J1046" i="12" a="1"/>
  <c r="I1046" i="12"/>
  <c r="K1045" i="12"/>
  <c r="J1045" i="12"/>
  <c r="J1045" i="12" a="1"/>
  <c r="I1045" i="12"/>
  <c r="K1044" i="12"/>
  <c r="J1044" i="12"/>
  <c r="J1044" i="12" a="1"/>
  <c r="I1044" i="12"/>
  <c r="K1043" i="12"/>
  <c r="J1043" i="12"/>
  <c r="J1043" i="12" a="1"/>
  <c r="I1043" i="12"/>
  <c r="K1042" i="12"/>
  <c r="J1042" i="12"/>
  <c r="J1042" i="12" a="1"/>
  <c r="I1042" i="12"/>
  <c r="K1041" i="12"/>
  <c r="J1041" i="12"/>
  <c r="J1041" i="12" a="1"/>
  <c r="I1041" i="12"/>
  <c r="K1040" i="12"/>
  <c r="J1040" i="12"/>
  <c r="J1040" i="12" a="1"/>
  <c r="I1040" i="12"/>
  <c r="K1039" i="12"/>
  <c r="J1039" i="12"/>
  <c r="J1039" i="12" a="1"/>
  <c r="I1039" i="12"/>
  <c r="K1038" i="12"/>
  <c r="J1038" i="12"/>
  <c r="J1038" i="12" a="1"/>
  <c r="I1038" i="12"/>
  <c r="K1037" i="12"/>
  <c r="J1037" i="12"/>
  <c r="J1037" i="12" a="1"/>
  <c r="I1037" i="12"/>
  <c r="K1036" i="12"/>
  <c r="J1036" i="12"/>
  <c r="J1036" i="12" a="1"/>
  <c r="I1036" i="12"/>
  <c r="K1035" i="12"/>
  <c r="J1035" i="12"/>
  <c r="J1035" i="12" a="1"/>
  <c r="I1035" i="12"/>
  <c r="K1034" i="12"/>
  <c r="J1034" i="12"/>
  <c r="J1034" i="12" a="1"/>
  <c r="I1034" i="12"/>
  <c r="K1033" i="12"/>
  <c r="J1033" i="12"/>
  <c r="J1033" i="12" a="1"/>
  <c r="I1033" i="12"/>
  <c r="K1032" i="12"/>
  <c r="J1032" i="12"/>
  <c r="J1032" i="12" a="1"/>
  <c r="I1032" i="12"/>
  <c r="K1031" i="12"/>
  <c r="J1031" i="12"/>
  <c r="J1031" i="12" a="1"/>
  <c r="I1031" i="12"/>
  <c r="K1030" i="12"/>
  <c r="J1030" i="12"/>
  <c r="J1030" i="12" a="1"/>
  <c r="I1030" i="12"/>
  <c r="K1029" i="12"/>
  <c r="J1029" i="12"/>
  <c r="J1029" i="12" a="1"/>
  <c r="I1029" i="12"/>
  <c r="K1028" i="12"/>
  <c r="J1028" i="12"/>
  <c r="J1028" i="12" a="1"/>
  <c r="I1028" i="12"/>
  <c r="K1027" i="12"/>
  <c r="J1027" i="12"/>
  <c r="J1027" i="12" a="1"/>
  <c r="I1027" i="12"/>
  <c r="K1026" i="12"/>
  <c r="J1026" i="12"/>
  <c r="J1026" i="12" a="1"/>
  <c r="I1026" i="12"/>
  <c r="K1025" i="12"/>
  <c r="J1025" i="12"/>
  <c r="J1025" i="12" a="1"/>
  <c r="I1025" i="12"/>
  <c r="K1024" i="12"/>
  <c r="J1024" i="12"/>
  <c r="J1024" i="12" a="1"/>
  <c r="I1024" i="12"/>
  <c r="K1023" i="12"/>
  <c r="J1023" i="12"/>
  <c r="J1023" i="12" a="1"/>
  <c r="I1023" i="12"/>
  <c r="K1022" i="12"/>
  <c r="J1022" i="12"/>
  <c r="J1022" i="12" a="1"/>
  <c r="I1022" i="12"/>
  <c r="K1021" i="12"/>
  <c r="J1021" i="12"/>
  <c r="J1021" i="12" a="1"/>
  <c r="I1021" i="12"/>
  <c r="K1020" i="12"/>
  <c r="J1020" i="12"/>
  <c r="J1020" i="12" a="1"/>
  <c r="I1020" i="12"/>
  <c r="K1019" i="12"/>
  <c r="J1019" i="12"/>
  <c r="J1019" i="12" a="1"/>
  <c r="I1019" i="12"/>
  <c r="K1018" i="12"/>
  <c r="J1018" i="12"/>
  <c r="J1018" i="12" a="1"/>
  <c r="I1018" i="12"/>
  <c r="K1017" i="12"/>
  <c r="J1017" i="12"/>
  <c r="J1017" i="12" a="1"/>
  <c r="I1017" i="12"/>
  <c r="K1016" i="12"/>
  <c r="J1016" i="12"/>
  <c r="J1016" i="12" a="1"/>
  <c r="I1016" i="12"/>
  <c r="K1015" i="12"/>
  <c r="J1015" i="12"/>
  <c r="J1015" i="12" a="1"/>
  <c r="I1015" i="12"/>
  <c r="K1014" i="12"/>
  <c r="J1014" i="12"/>
  <c r="J1014" i="12" a="1"/>
  <c r="I1014" i="12"/>
  <c r="K1013" i="12"/>
  <c r="J1013" i="12"/>
  <c r="J1013" i="12" a="1"/>
  <c r="I1013" i="12"/>
  <c r="K1012" i="12"/>
  <c r="J1012" i="12"/>
  <c r="J1012" i="12" a="1"/>
  <c r="I1012" i="12"/>
  <c r="K1011" i="12"/>
  <c r="J1011" i="12"/>
  <c r="J1011" i="12" a="1"/>
  <c r="I1011" i="12"/>
  <c r="K1010" i="12"/>
  <c r="J1010" i="12"/>
  <c r="J1010" i="12" a="1"/>
  <c r="I1010" i="12"/>
  <c r="K1009" i="12"/>
  <c r="J1009" i="12"/>
  <c r="J1009" i="12" a="1"/>
  <c r="I1009" i="12"/>
  <c r="K1008" i="12"/>
  <c r="J1008" i="12"/>
  <c r="J1008" i="12" a="1"/>
  <c r="I1008" i="12"/>
  <c r="K1007" i="12"/>
  <c r="J1007" i="12"/>
  <c r="J1007" i="12" a="1"/>
  <c r="I1007" i="12"/>
  <c r="K1006" i="12"/>
  <c r="J1006" i="12"/>
  <c r="J1006" i="12" a="1"/>
  <c r="I1006" i="12"/>
  <c r="K1005" i="12"/>
  <c r="J1005" i="12"/>
  <c r="J1005" i="12" a="1"/>
  <c r="I1005" i="12"/>
  <c r="K1004" i="12"/>
  <c r="J1004" i="12"/>
  <c r="J1004" i="12" a="1"/>
  <c r="I1004" i="12"/>
  <c r="K1003" i="12"/>
  <c r="J1003" i="12"/>
  <c r="J1003" i="12" a="1"/>
  <c r="I1003" i="12"/>
  <c r="K1002" i="12"/>
  <c r="J1002" i="12"/>
  <c r="J1002" i="12" a="1"/>
  <c r="I1002" i="12"/>
  <c r="K1001" i="12"/>
  <c r="J1001" i="12"/>
  <c r="J1001" i="12" a="1"/>
  <c r="I1001" i="12"/>
  <c r="K1000" i="12"/>
  <c r="J1000" i="12"/>
  <c r="J1000" i="12" a="1"/>
  <c r="I1000" i="12"/>
  <c r="K999" i="12"/>
  <c r="J999" i="12"/>
  <c r="J999" i="12" a="1"/>
  <c r="I999" i="12"/>
  <c r="K998" i="12"/>
  <c r="J998" i="12"/>
  <c r="J998" i="12" a="1"/>
  <c r="I998" i="12"/>
  <c r="K997" i="12"/>
  <c r="J997" i="12"/>
  <c r="J997" i="12" a="1"/>
  <c r="I997" i="12"/>
  <c r="K996" i="12"/>
  <c r="J996" i="12"/>
  <c r="J996" i="12" a="1"/>
  <c r="I996" i="12"/>
  <c r="K995" i="12"/>
  <c r="J995" i="12"/>
  <c r="J995" i="12" a="1"/>
  <c r="I995" i="12"/>
  <c r="K994" i="12"/>
  <c r="J994" i="12"/>
  <c r="J994" i="12" a="1"/>
  <c r="I994" i="12"/>
  <c r="K993" i="12"/>
  <c r="J993" i="12"/>
  <c r="J993" i="12" a="1"/>
  <c r="I993" i="12"/>
  <c r="K992" i="12"/>
  <c r="J992" i="12"/>
  <c r="J992" i="12" a="1"/>
  <c r="I992" i="12"/>
  <c r="K991" i="12"/>
  <c r="J991" i="12"/>
  <c r="J991" i="12" a="1"/>
  <c r="I991" i="12"/>
  <c r="K990" i="12"/>
  <c r="J990" i="12"/>
  <c r="J990" i="12" a="1"/>
  <c r="I990" i="12"/>
  <c r="K989" i="12"/>
  <c r="J989" i="12"/>
  <c r="J989" i="12" a="1"/>
  <c r="I989" i="12"/>
  <c r="K988" i="12"/>
  <c r="J988" i="12"/>
  <c r="J988" i="12" a="1"/>
  <c r="I988" i="12"/>
  <c r="K987" i="12"/>
  <c r="J987" i="12"/>
  <c r="J987" i="12" a="1"/>
  <c r="I987" i="12"/>
  <c r="K986" i="12"/>
  <c r="J986" i="12"/>
  <c r="J986" i="12" a="1"/>
  <c r="I986" i="12"/>
  <c r="K985" i="12"/>
  <c r="J985" i="12"/>
  <c r="J985" i="12" a="1"/>
  <c r="I985" i="12"/>
  <c r="K984" i="12"/>
  <c r="J984" i="12"/>
  <c r="J984" i="12" a="1"/>
  <c r="I984" i="12"/>
  <c r="K983" i="12"/>
  <c r="J983" i="12"/>
  <c r="J983" i="12" a="1"/>
  <c r="I983" i="12"/>
  <c r="K982" i="12"/>
  <c r="J982" i="12"/>
  <c r="J982" i="12" a="1"/>
  <c r="I982" i="12"/>
  <c r="K981" i="12"/>
  <c r="J981" i="12"/>
  <c r="J981" i="12" a="1"/>
  <c r="I981" i="12"/>
  <c r="K980" i="12"/>
  <c r="J980" i="12"/>
  <c r="J980" i="12" a="1"/>
  <c r="I980" i="12"/>
  <c r="K979" i="12"/>
  <c r="J979" i="12"/>
  <c r="J979" i="12" a="1"/>
  <c r="I979" i="12"/>
  <c r="K978" i="12"/>
  <c r="J978" i="12"/>
  <c r="J978" i="12" a="1"/>
  <c r="I978" i="12"/>
  <c r="K977" i="12"/>
  <c r="J977" i="12"/>
  <c r="J977" i="12" a="1"/>
  <c r="I977" i="12"/>
  <c r="K976" i="12"/>
  <c r="J976" i="12"/>
  <c r="J976" i="12" a="1"/>
  <c r="I976" i="12"/>
  <c r="K975" i="12"/>
  <c r="J975" i="12"/>
  <c r="J975" i="12" a="1"/>
  <c r="I975" i="12"/>
  <c r="K974" i="12"/>
  <c r="J974" i="12"/>
  <c r="J974" i="12" a="1"/>
  <c r="I974" i="12"/>
  <c r="K973" i="12"/>
  <c r="J973" i="12"/>
  <c r="J973" i="12" a="1"/>
  <c r="I973" i="12"/>
  <c r="K972" i="12"/>
  <c r="J972" i="12"/>
  <c r="J972" i="12" a="1"/>
  <c r="I972" i="12"/>
  <c r="K971" i="12"/>
  <c r="J971" i="12"/>
  <c r="J971" i="12" a="1"/>
  <c r="I971" i="12"/>
  <c r="K970" i="12"/>
  <c r="J970" i="12"/>
  <c r="J970" i="12" a="1"/>
  <c r="I970" i="12"/>
  <c r="K969" i="12"/>
  <c r="J969" i="12"/>
  <c r="J969" i="12" a="1"/>
  <c r="I969" i="12"/>
  <c r="K968" i="12"/>
  <c r="J968" i="12"/>
  <c r="J968" i="12" a="1"/>
  <c r="I968" i="12"/>
  <c r="K967" i="12"/>
  <c r="J967" i="12"/>
  <c r="J967" i="12" a="1"/>
  <c r="I967" i="12"/>
  <c r="K966" i="12"/>
  <c r="J966" i="12"/>
  <c r="J966" i="12" a="1"/>
  <c r="I966" i="12"/>
  <c r="K965" i="12"/>
  <c r="J965" i="12"/>
  <c r="J965" i="12" a="1"/>
  <c r="I965" i="12"/>
  <c r="K964" i="12"/>
  <c r="J964" i="12"/>
  <c r="J964" i="12" a="1"/>
  <c r="I964" i="12"/>
  <c r="K963" i="12"/>
  <c r="J963" i="12"/>
  <c r="J963" i="12" a="1"/>
  <c r="I963" i="12"/>
  <c r="K962" i="12"/>
  <c r="J962" i="12"/>
  <c r="J962" i="12" a="1"/>
  <c r="I962" i="12"/>
  <c r="K961" i="12"/>
  <c r="J961" i="12"/>
  <c r="J961" i="12" a="1"/>
  <c r="I961" i="12"/>
  <c r="K960" i="12"/>
  <c r="J960" i="12"/>
  <c r="J960" i="12" a="1"/>
  <c r="I960" i="12"/>
  <c r="K959" i="12"/>
  <c r="J959" i="12"/>
  <c r="J959" i="12" a="1"/>
  <c r="I959" i="12"/>
  <c r="K958" i="12"/>
  <c r="J958" i="12"/>
  <c r="J958" i="12" a="1"/>
  <c r="I958" i="12"/>
  <c r="K957" i="12"/>
  <c r="J957" i="12"/>
  <c r="J957" i="12" a="1"/>
  <c r="I957" i="12"/>
  <c r="K956" i="12"/>
  <c r="J956" i="12"/>
  <c r="J956" i="12" a="1"/>
  <c r="I956" i="12"/>
  <c r="K955" i="12"/>
  <c r="J955" i="12"/>
  <c r="J955" i="12" a="1"/>
  <c r="I955" i="12"/>
  <c r="K954" i="12"/>
  <c r="J954" i="12"/>
  <c r="J954" i="12" a="1"/>
  <c r="I954" i="12"/>
  <c r="K953" i="12"/>
  <c r="J953" i="12"/>
  <c r="J953" i="12" a="1"/>
  <c r="I953" i="12"/>
  <c r="K952" i="12"/>
  <c r="J952" i="12"/>
  <c r="J952" i="12" a="1"/>
  <c r="I952" i="12"/>
  <c r="K951" i="12"/>
  <c r="J951" i="12"/>
  <c r="J951" i="12" a="1"/>
  <c r="I951" i="12"/>
  <c r="K950" i="12"/>
  <c r="J950" i="12"/>
  <c r="J950" i="12" a="1"/>
  <c r="I950" i="12"/>
  <c r="K949" i="12"/>
  <c r="J949" i="12"/>
  <c r="J949" i="12" a="1"/>
  <c r="I949" i="12"/>
  <c r="K948" i="12"/>
  <c r="J948" i="12"/>
  <c r="J948" i="12" a="1"/>
  <c r="I948" i="12"/>
  <c r="K947" i="12"/>
  <c r="J947" i="12"/>
  <c r="J947" i="12" a="1"/>
  <c r="I947" i="12"/>
  <c r="K946" i="12"/>
  <c r="J946" i="12"/>
  <c r="J946" i="12" a="1"/>
  <c r="I946" i="12"/>
  <c r="K945" i="12"/>
  <c r="J945" i="12"/>
  <c r="J945" i="12" a="1"/>
  <c r="I945" i="12"/>
  <c r="K944" i="12"/>
  <c r="J944" i="12"/>
  <c r="J944" i="12" a="1"/>
  <c r="I944" i="12"/>
  <c r="K943" i="12"/>
  <c r="J943" i="12"/>
  <c r="J943" i="12" a="1"/>
  <c r="I943" i="12"/>
  <c r="K942" i="12"/>
  <c r="J942" i="12"/>
  <c r="J942" i="12" a="1"/>
  <c r="I942" i="12"/>
  <c r="K941" i="12"/>
  <c r="J941" i="12"/>
  <c r="J941" i="12" a="1"/>
  <c r="I941" i="12"/>
  <c r="K940" i="12"/>
  <c r="J940" i="12"/>
  <c r="J940" i="12" a="1"/>
  <c r="I940" i="12"/>
  <c r="K939" i="12"/>
  <c r="J939" i="12"/>
  <c r="J939" i="12" a="1"/>
  <c r="I939" i="12"/>
  <c r="K938" i="12"/>
  <c r="J938" i="12"/>
  <c r="J938" i="12" a="1"/>
  <c r="I938" i="12"/>
  <c r="K937" i="12"/>
  <c r="J937" i="12"/>
  <c r="J937" i="12" a="1"/>
  <c r="I937" i="12"/>
  <c r="K936" i="12"/>
  <c r="J936" i="12"/>
  <c r="J936" i="12" a="1"/>
  <c r="I936" i="12"/>
  <c r="K935" i="12"/>
  <c r="J935" i="12"/>
  <c r="J935" i="12" a="1"/>
  <c r="I935" i="12"/>
  <c r="K934" i="12"/>
  <c r="J934" i="12"/>
  <c r="J934" i="12" a="1"/>
  <c r="I934" i="12"/>
  <c r="K933" i="12"/>
  <c r="J933" i="12"/>
  <c r="J933" i="12" a="1"/>
  <c r="I933" i="12"/>
  <c r="K932" i="12"/>
  <c r="J932" i="12"/>
  <c r="J932" i="12" a="1"/>
  <c r="I932" i="12"/>
  <c r="K931" i="12"/>
  <c r="J931" i="12"/>
  <c r="J931" i="12" a="1"/>
  <c r="I931" i="12"/>
  <c r="K930" i="12"/>
  <c r="J930" i="12"/>
  <c r="J930" i="12" a="1"/>
  <c r="I930" i="12"/>
  <c r="K929" i="12"/>
  <c r="J929" i="12"/>
  <c r="J929" i="12" a="1"/>
  <c r="I929" i="12"/>
  <c r="K928" i="12"/>
  <c r="J928" i="12"/>
  <c r="J928" i="12" a="1"/>
  <c r="I928" i="12"/>
  <c r="K927" i="12"/>
  <c r="J927" i="12"/>
  <c r="J927" i="12" a="1"/>
  <c r="I927" i="12"/>
  <c r="K926" i="12"/>
  <c r="J926" i="12"/>
  <c r="J926" i="12" a="1"/>
  <c r="I926" i="12"/>
  <c r="K925" i="12"/>
  <c r="J925" i="12"/>
  <c r="J925" i="12" a="1"/>
  <c r="I925" i="12"/>
  <c r="K924" i="12"/>
  <c r="J924" i="12"/>
  <c r="J924" i="12" a="1"/>
  <c r="I924" i="12"/>
  <c r="K923" i="12"/>
  <c r="J923" i="12"/>
  <c r="J923" i="12" a="1"/>
  <c r="I923" i="12"/>
  <c r="K922" i="12"/>
  <c r="J922" i="12"/>
  <c r="J922" i="12" a="1"/>
  <c r="I922" i="12"/>
  <c r="K921" i="12"/>
  <c r="J921" i="12"/>
  <c r="J921" i="12" a="1"/>
  <c r="I921" i="12"/>
  <c r="K920" i="12"/>
  <c r="J920" i="12"/>
  <c r="J920" i="12" a="1"/>
  <c r="I920" i="12"/>
  <c r="K919" i="12"/>
  <c r="J919" i="12"/>
  <c r="J919" i="12" a="1"/>
  <c r="I919" i="12"/>
  <c r="K918" i="12"/>
  <c r="J918" i="12"/>
  <c r="J918" i="12" a="1"/>
  <c r="I918" i="12"/>
  <c r="K917" i="12"/>
  <c r="J917" i="12"/>
  <c r="J917" i="12" a="1"/>
  <c r="I917" i="12"/>
  <c r="K916" i="12"/>
  <c r="J916" i="12"/>
  <c r="J916" i="12" a="1"/>
  <c r="I916" i="12"/>
  <c r="K915" i="12"/>
  <c r="J915" i="12"/>
  <c r="J915" i="12" a="1"/>
  <c r="I915" i="12"/>
  <c r="K914" i="12"/>
  <c r="J914" i="12"/>
  <c r="J914" i="12" a="1"/>
  <c r="I914" i="12"/>
  <c r="K913" i="12"/>
  <c r="J913" i="12"/>
  <c r="J913" i="12" a="1"/>
  <c r="I913" i="12"/>
  <c r="K912" i="12"/>
  <c r="J912" i="12"/>
  <c r="J912" i="12" a="1"/>
  <c r="I912" i="12"/>
  <c r="K911" i="12"/>
  <c r="J911" i="12"/>
  <c r="J911" i="12" a="1"/>
  <c r="I911" i="12"/>
  <c r="K910" i="12"/>
  <c r="J910" i="12"/>
  <c r="J910" i="12" a="1"/>
  <c r="I910" i="12"/>
  <c r="K909" i="12"/>
  <c r="J909" i="12"/>
  <c r="J909" i="12" a="1"/>
  <c r="I909" i="12"/>
  <c r="K908" i="12"/>
  <c r="J908" i="12"/>
  <c r="J908" i="12" a="1"/>
  <c r="I908" i="12"/>
  <c r="K907" i="12"/>
  <c r="J907" i="12"/>
  <c r="J907" i="12" a="1"/>
  <c r="I907" i="12"/>
  <c r="K906" i="12"/>
  <c r="J906" i="12"/>
  <c r="J906" i="12" a="1"/>
  <c r="I906" i="12"/>
  <c r="K905" i="12"/>
  <c r="J905" i="12"/>
  <c r="J905" i="12" a="1"/>
  <c r="I905" i="12"/>
  <c r="K904" i="12"/>
  <c r="J904" i="12"/>
  <c r="J904" i="12" a="1"/>
  <c r="I904" i="12"/>
  <c r="K903" i="12"/>
  <c r="J903" i="12"/>
  <c r="J903" i="12" a="1"/>
  <c r="I903" i="12"/>
  <c r="K902" i="12"/>
  <c r="J902" i="12"/>
  <c r="J902" i="12" a="1"/>
  <c r="I902" i="12"/>
  <c r="K901" i="12"/>
  <c r="J901" i="12"/>
  <c r="J901" i="12" a="1"/>
  <c r="I901" i="12"/>
  <c r="K900" i="12"/>
  <c r="J900" i="12"/>
  <c r="J900" i="12" a="1"/>
  <c r="I900" i="12"/>
  <c r="K899" i="12"/>
  <c r="J899" i="12"/>
  <c r="J899" i="12" a="1"/>
  <c r="I899" i="12"/>
  <c r="K898" i="12"/>
  <c r="J898" i="12"/>
  <c r="J898" i="12" a="1"/>
  <c r="I898" i="12"/>
  <c r="K897" i="12"/>
  <c r="J897" i="12"/>
  <c r="J897" i="12" a="1"/>
  <c r="I897" i="12"/>
  <c r="K896" i="12"/>
  <c r="J896" i="12"/>
  <c r="J896" i="12" a="1"/>
  <c r="I896" i="12"/>
  <c r="K895" i="12"/>
  <c r="J895" i="12"/>
  <c r="J895" i="12" a="1"/>
  <c r="I895" i="12"/>
  <c r="K894" i="12"/>
  <c r="J894" i="12"/>
  <c r="J894" i="12" a="1"/>
  <c r="I894" i="12"/>
  <c r="K893" i="12"/>
  <c r="J893" i="12"/>
  <c r="J893" i="12" a="1"/>
  <c r="I893" i="12"/>
  <c r="K892" i="12"/>
  <c r="J892" i="12"/>
  <c r="J892" i="12" a="1"/>
  <c r="I892" i="12"/>
  <c r="K891" i="12"/>
  <c r="J891" i="12"/>
  <c r="J891" i="12" a="1"/>
  <c r="I891" i="12"/>
  <c r="K890" i="12"/>
  <c r="J890" i="12"/>
  <c r="J890" i="12" a="1"/>
  <c r="I890" i="12"/>
  <c r="K889" i="12"/>
  <c r="J889" i="12"/>
  <c r="J889" i="12" a="1"/>
  <c r="I889" i="12"/>
  <c r="K888" i="12"/>
  <c r="J888" i="12"/>
  <c r="J888" i="12" a="1"/>
  <c r="I888" i="12"/>
  <c r="K887" i="12"/>
  <c r="J887" i="12"/>
  <c r="J887" i="12" a="1"/>
  <c r="I887" i="12"/>
  <c r="K886" i="12"/>
  <c r="J886" i="12"/>
  <c r="J886" i="12" a="1"/>
  <c r="I886" i="12"/>
  <c r="K885" i="12"/>
  <c r="J885" i="12"/>
  <c r="J885" i="12" a="1"/>
  <c r="I885" i="12"/>
  <c r="K884" i="12"/>
  <c r="J884" i="12"/>
  <c r="J884" i="12" a="1"/>
  <c r="I884" i="12"/>
  <c r="K883" i="12"/>
  <c r="J883" i="12"/>
  <c r="J883" i="12" a="1"/>
  <c r="I883" i="12"/>
  <c r="K882" i="12"/>
  <c r="J882" i="12"/>
  <c r="J882" i="12" a="1"/>
  <c r="I882" i="12"/>
  <c r="K881" i="12"/>
  <c r="J881" i="12"/>
  <c r="J881" i="12" a="1"/>
  <c r="I881" i="12"/>
  <c r="K880" i="12"/>
  <c r="J880" i="12"/>
  <c r="J880" i="12" a="1"/>
  <c r="I880" i="12"/>
  <c r="K879" i="12"/>
  <c r="J879" i="12"/>
  <c r="J879" i="12" a="1"/>
  <c r="I879" i="12"/>
  <c r="K878" i="12"/>
  <c r="J878" i="12"/>
  <c r="J878" i="12" a="1"/>
  <c r="I878" i="12"/>
  <c r="K877" i="12"/>
  <c r="J877" i="12"/>
  <c r="J877" i="12" a="1"/>
  <c r="I877" i="12"/>
  <c r="K876" i="12"/>
  <c r="J876" i="12"/>
  <c r="J876" i="12" a="1"/>
  <c r="I876" i="12"/>
  <c r="K875" i="12"/>
  <c r="J875" i="12"/>
  <c r="J875" i="12" a="1"/>
  <c r="I875" i="12"/>
  <c r="K874" i="12"/>
  <c r="J874" i="12"/>
  <c r="J874" i="12" a="1"/>
  <c r="I874" i="12"/>
  <c r="K873" i="12"/>
  <c r="J873" i="12"/>
  <c r="J873" i="12" a="1"/>
  <c r="I873" i="12"/>
  <c r="K872" i="12"/>
  <c r="J872" i="12"/>
  <c r="J872" i="12" a="1"/>
  <c r="I872" i="12"/>
  <c r="K871" i="12"/>
  <c r="J871" i="12"/>
  <c r="J871" i="12" a="1"/>
  <c r="I871" i="12"/>
  <c r="K870" i="12"/>
  <c r="J870" i="12"/>
  <c r="J870" i="12" a="1"/>
  <c r="I870" i="12"/>
  <c r="K869" i="12"/>
  <c r="J869" i="12"/>
  <c r="J869" i="12" a="1"/>
  <c r="I869" i="12"/>
  <c r="K868" i="12"/>
  <c r="J868" i="12"/>
  <c r="J868" i="12" a="1"/>
  <c r="I868" i="12"/>
  <c r="K867" i="12"/>
  <c r="J867" i="12"/>
  <c r="J867" i="12" a="1"/>
  <c r="I867" i="12"/>
  <c r="K866" i="12"/>
  <c r="J866" i="12"/>
  <c r="J866" i="12" a="1"/>
  <c r="I866" i="12"/>
  <c r="K865" i="12"/>
  <c r="J865" i="12"/>
  <c r="J865" i="12" a="1"/>
  <c r="I865" i="12"/>
  <c r="K864" i="12"/>
  <c r="J864" i="12"/>
  <c r="J864" i="12" a="1"/>
  <c r="I864" i="12"/>
  <c r="K863" i="12"/>
  <c r="J863" i="12"/>
  <c r="J863" i="12" a="1"/>
  <c r="I863" i="12"/>
  <c r="K862" i="12"/>
  <c r="J862" i="12"/>
  <c r="J862" i="12" a="1"/>
  <c r="I862" i="12"/>
  <c r="K861" i="12"/>
  <c r="J861" i="12"/>
  <c r="J861" i="12" a="1"/>
  <c r="I861" i="12"/>
  <c r="K860" i="12"/>
  <c r="J860" i="12"/>
  <c r="J860" i="12" a="1"/>
  <c r="I860" i="12"/>
  <c r="K859" i="12"/>
  <c r="J859" i="12"/>
  <c r="J859" i="12" a="1"/>
  <c r="I859" i="12"/>
  <c r="K858" i="12"/>
  <c r="J858" i="12"/>
  <c r="J858" i="12" a="1"/>
  <c r="I858" i="12"/>
  <c r="K857" i="12"/>
  <c r="J857" i="12"/>
  <c r="J857" i="12" a="1"/>
  <c r="I857" i="12"/>
  <c r="K856" i="12"/>
  <c r="J856" i="12"/>
  <c r="J856" i="12" a="1"/>
  <c r="I856" i="12"/>
  <c r="K855" i="12"/>
  <c r="J855" i="12"/>
  <c r="J855" i="12" a="1"/>
  <c r="I855" i="12"/>
  <c r="K854" i="12"/>
  <c r="J854" i="12"/>
  <c r="J854" i="12" a="1"/>
  <c r="I854" i="12"/>
  <c r="K853" i="12"/>
  <c r="J853" i="12"/>
  <c r="J853" i="12" a="1"/>
  <c r="I853" i="12"/>
  <c r="K852" i="12"/>
  <c r="J852" i="12"/>
  <c r="J852" i="12" a="1"/>
  <c r="I852" i="12"/>
  <c r="K851" i="12"/>
  <c r="J851" i="12"/>
  <c r="J851" i="12" a="1"/>
  <c r="I851" i="12"/>
  <c r="K850" i="12"/>
  <c r="J850" i="12"/>
  <c r="J850" i="12" a="1"/>
  <c r="I850" i="12"/>
  <c r="K849" i="12"/>
  <c r="J849" i="12"/>
  <c r="J849" i="12" a="1"/>
  <c r="I849" i="12"/>
  <c r="K848" i="12"/>
  <c r="J848" i="12"/>
  <c r="J848" i="12" a="1"/>
  <c r="I848" i="12"/>
  <c r="K847" i="12"/>
  <c r="J847" i="12"/>
  <c r="J847" i="12" a="1"/>
  <c r="I847" i="12"/>
  <c r="K846" i="12"/>
  <c r="J846" i="12"/>
  <c r="J846" i="12" a="1"/>
  <c r="I846" i="12"/>
  <c r="K845" i="12"/>
  <c r="J845" i="12"/>
  <c r="J845" i="12" a="1"/>
  <c r="I845" i="12"/>
  <c r="K844" i="12"/>
  <c r="J844" i="12"/>
  <c r="J844" i="12" a="1"/>
  <c r="I844" i="12"/>
  <c r="K843" i="12"/>
  <c r="J843" i="12"/>
  <c r="J843" i="12" a="1"/>
  <c r="I843" i="12"/>
  <c r="K842" i="12"/>
  <c r="J842" i="12"/>
  <c r="J842" i="12" a="1"/>
  <c r="I842" i="12"/>
  <c r="K841" i="12"/>
  <c r="J841" i="12"/>
  <c r="J841" i="12" a="1"/>
  <c r="I841" i="12"/>
  <c r="K840" i="12"/>
  <c r="J840" i="12"/>
  <c r="J840" i="12" a="1"/>
  <c r="I840" i="12"/>
  <c r="K839" i="12"/>
  <c r="J839" i="12"/>
  <c r="J839" i="12" a="1"/>
  <c r="I839" i="12"/>
  <c r="K838" i="12"/>
  <c r="J838" i="12"/>
  <c r="J838" i="12" a="1"/>
  <c r="I838" i="12"/>
  <c r="K837" i="12"/>
  <c r="J837" i="12"/>
  <c r="J837" i="12" a="1"/>
  <c r="I837" i="12"/>
  <c r="K836" i="12"/>
  <c r="J836" i="12"/>
  <c r="J836" i="12" a="1"/>
  <c r="I836" i="12"/>
  <c r="K835" i="12"/>
  <c r="J835" i="12"/>
  <c r="J835" i="12" a="1"/>
  <c r="I835" i="12"/>
  <c r="K834" i="12"/>
  <c r="J834" i="12"/>
  <c r="J834" i="12" a="1"/>
  <c r="I834" i="12"/>
  <c r="K833" i="12"/>
  <c r="J833" i="12"/>
  <c r="J833" i="12" a="1"/>
  <c r="I833" i="12"/>
  <c r="K832" i="12"/>
  <c r="J832" i="12"/>
  <c r="J832" i="12" a="1"/>
  <c r="I832" i="12"/>
  <c r="K831" i="12"/>
  <c r="J831" i="12"/>
  <c r="J831" i="12" a="1"/>
  <c r="I831" i="12"/>
  <c r="K830" i="12"/>
  <c r="J830" i="12"/>
  <c r="J830" i="12" a="1"/>
  <c r="I830" i="12"/>
  <c r="K829" i="12"/>
  <c r="J829" i="12"/>
  <c r="J829" i="12" a="1"/>
  <c r="I829" i="12"/>
  <c r="K828" i="12"/>
  <c r="J828" i="12"/>
  <c r="J828" i="12" a="1"/>
  <c r="I828" i="12"/>
  <c r="K827" i="12"/>
  <c r="J827" i="12"/>
  <c r="J827" i="12" a="1"/>
  <c r="I827" i="12"/>
  <c r="K826" i="12"/>
  <c r="J826" i="12"/>
  <c r="J826" i="12" a="1"/>
  <c r="I826" i="12"/>
  <c r="K825" i="12"/>
  <c r="J825" i="12"/>
  <c r="J825" i="12" a="1"/>
  <c r="I825" i="12"/>
  <c r="K824" i="12"/>
  <c r="J824" i="12"/>
  <c r="J824" i="12" a="1"/>
  <c r="I824" i="12"/>
  <c r="K823" i="12"/>
  <c r="J823" i="12"/>
  <c r="J823" i="12" a="1"/>
  <c r="I823" i="12"/>
  <c r="K822" i="12"/>
  <c r="J822" i="12"/>
  <c r="J822" i="12" a="1"/>
  <c r="I822" i="12"/>
  <c r="K821" i="12"/>
  <c r="J821" i="12"/>
  <c r="J821" i="12" a="1"/>
  <c r="I821" i="12"/>
  <c r="K820" i="12"/>
  <c r="J820" i="12"/>
  <c r="J820" i="12" a="1"/>
  <c r="I820" i="12"/>
  <c r="K819" i="12"/>
  <c r="J819" i="12"/>
  <c r="J819" i="12" a="1"/>
  <c r="I819" i="12"/>
  <c r="K818" i="12"/>
  <c r="J818" i="12"/>
  <c r="J818" i="12" a="1"/>
  <c r="I818" i="12"/>
  <c r="K817" i="12"/>
  <c r="J817" i="12"/>
  <c r="J817" i="12" a="1"/>
  <c r="I817" i="12"/>
  <c r="K816" i="12"/>
  <c r="J816" i="12"/>
  <c r="J816" i="12" a="1"/>
  <c r="I816" i="12"/>
  <c r="K815" i="12"/>
  <c r="J815" i="12"/>
  <c r="J815" i="12" a="1"/>
  <c r="I815" i="12"/>
  <c r="K814" i="12"/>
  <c r="J814" i="12"/>
  <c r="J814" i="12" a="1"/>
  <c r="I814" i="12"/>
  <c r="K813" i="12"/>
  <c r="J813" i="12"/>
  <c r="J813" i="12" a="1"/>
  <c r="I813" i="12"/>
  <c r="K812" i="12"/>
  <c r="J812" i="12"/>
  <c r="J812" i="12" a="1"/>
  <c r="I812" i="12"/>
  <c r="K811" i="12"/>
  <c r="J811" i="12"/>
  <c r="J811" i="12" a="1"/>
  <c r="I811" i="12"/>
  <c r="K810" i="12"/>
  <c r="J810" i="12"/>
  <c r="J810" i="12" a="1"/>
  <c r="I810" i="12"/>
  <c r="K809" i="12"/>
  <c r="J809" i="12"/>
  <c r="J809" i="12" a="1"/>
  <c r="I809" i="12"/>
  <c r="K808" i="12"/>
  <c r="J808" i="12"/>
  <c r="J808" i="12" a="1"/>
  <c r="I808" i="12"/>
  <c r="K807" i="12"/>
  <c r="J807" i="12"/>
  <c r="J807" i="12" a="1"/>
  <c r="I807" i="12"/>
  <c r="K806" i="12"/>
  <c r="J806" i="12"/>
  <c r="J806" i="12" a="1"/>
  <c r="I806" i="12"/>
  <c r="K805" i="12"/>
  <c r="J805" i="12"/>
  <c r="J805" i="12" a="1"/>
  <c r="I805" i="12"/>
  <c r="K804" i="12"/>
  <c r="J804" i="12"/>
  <c r="J804" i="12" a="1"/>
  <c r="I804" i="12"/>
  <c r="K803" i="12"/>
  <c r="J803" i="12"/>
  <c r="J803" i="12" a="1"/>
  <c r="I803" i="12"/>
  <c r="K802" i="12"/>
  <c r="J802" i="12"/>
  <c r="J802" i="12" a="1"/>
  <c r="I802" i="12"/>
  <c r="K801" i="12"/>
  <c r="J801" i="12"/>
  <c r="J801" i="12" a="1"/>
  <c r="I801" i="12"/>
  <c r="K800" i="12"/>
  <c r="J800" i="12"/>
  <c r="J800" i="12" a="1"/>
  <c r="I800" i="12"/>
  <c r="K799" i="12"/>
  <c r="J799" i="12"/>
  <c r="J799" i="12" a="1"/>
  <c r="I799" i="12"/>
  <c r="K798" i="12"/>
  <c r="J798" i="12"/>
  <c r="J798" i="12" a="1"/>
  <c r="I798" i="12"/>
  <c r="K797" i="12"/>
  <c r="J797" i="12"/>
  <c r="J797" i="12" a="1"/>
  <c r="I797" i="12"/>
  <c r="K796" i="12"/>
  <c r="J796" i="12"/>
  <c r="J796" i="12" a="1"/>
  <c r="I796" i="12"/>
  <c r="K795" i="12"/>
  <c r="J795" i="12"/>
  <c r="J795" i="12" a="1"/>
  <c r="I795" i="12"/>
  <c r="K794" i="12"/>
  <c r="J794" i="12"/>
  <c r="J794" i="12" a="1"/>
  <c r="I794" i="12"/>
  <c r="K793" i="12"/>
  <c r="J793" i="12"/>
  <c r="J793" i="12" a="1"/>
  <c r="I793" i="12"/>
  <c r="K792" i="12"/>
  <c r="J792" i="12"/>
  <c r="J792" i="12" a="1"/>
  <c r="I792" i="12"/>
  <c r="K791" i="12"/>
  <c r="J791" i="12"/>
  <c r="J791" i="12" a="1"/>
  <c r="I791" i="12"/>
  <c r="K790" i="12"/>
  <c r="J790" i="12"/>
  <c r="J790" i="12" a="1"/>
  <c r="I790" i="12"/>
  <c r="K789" i="12"/>
  <c r="J789" i="12"/>
  <c r="J789" i="12" a="1"/>
  <c r="I789" i="12"/>
  <c r="K788" i="12"/>
  <c r="J788" i="12"/>
  <c r="J788" i="12" a="1"/>
  <c r="I788" i="12"/>
  <c r="K787" i="12"/>
  <c r="J787" i="12"/>
  <c r="J787" i="12" a="1"/>
  <c r="I787" i="12"/>
  <c r="K786" i="12"/>
  <c r="J786" i="12"/>
  <c r="J786" i="12" a="1"/>
  <c r="I786" i="12"/>
  <c r="K785" i="12"/>
  <c r="J785" i="12"/>
  <c r="J785" i="12" a="1"/>
  <c r="I785" i="12"/>
  <c r="K784" i="12"/>
  <c r="J784" i="12"/>
  <c r="J784" i="12" a="1"/>
  <c r="I784" i="12"/>
  <c r="K783" i="12"/>
  <c r="J783" i="12"/>
  <c r="J783" i="12" a="1"/>
  <c r="I783" i="12"/>
  <c r="K782" i="12"/>
  <c r="J782" i="12"/>
  <c r="J782" i="12" a="1"/>
  <c r="I782" i="12"/>
  <c r="K781" i="12"/>
  <c r="J781" i="12"/>
  <c r="J781" i="12" a="1"/>
  <c r="I781" i="12"/>
  <c r="K780" i="12"/>
  <c r="J780" i="12"/>
  <c r="J780" i="12" a="1"/>
  <c r="I780" i="12"/>
  <c r="K779" i="12"/>
  <c r="J779" i="12"/>
  <c r="J779" i="12" a="1"/>
  <c r="I779" i="12"/>
  <c r="K778" i="12"/>
  <c r="J778" i="12"/>
  <c r="J778" i="12" a="1"/>
  <c r="I778" i="12"/>
  <c r="K777" i="12"/>
  <c r="J777" i="12"/>
  <c r="J777" i="12" a="1"/>
  <c r="I777" i="12"/>
  <c r="K776" i="12"/>
  <c r="J776" i="12"/>
  <c r="J776" i="12" a="1"/>
  <c r="I776" i="12"/>
  <c r="K775" i="12"/>
  <c r="J775" i="12"/>
  <c r="J775" i="12" a="1"/>
  <c r="I775" i="12"/>
  <c r="K774" i="12"/>
  <c r="J774" i="12"/>
  <c r="J774" i="12" a="1"/>
  <c r="I774" i="12"/>
  <c r="K773" i="12"/>
  <c r="J773" i="12"/>
  <c r="J773" i="12" a="1"/>
  <c r="I773" i="12"/>
  <c r="K772" i="12"/>
  <c r="J772" i="12"/>
  <c r="J772" i="12" a="1"/>
  <c r="I772" i="12"/>
  <c r="K771" i="12"/>
  <c r="J771" i="12"/>
  <c r="J771" i="12" a="1"/>
  <c r="I771" i="12"/>
  <c r="K770" i="12"/>
  <c r="J770" i="12"/>
  <c r="J770" i="12" a="1"/>
  <c r="I770" i="12"/>
  <c r="K769" i="12"/>
  <c r="J769" i="12"/>
  <c r="J769" i="12" a="1"/>
  <c r="I769" i="12"/>
  <c r="K768" i="12"/>
  <c r="J768" i="12"/>
  <c r="J768" i="12" a="1"/>
  <c r="I768" i="12"/>
  <c r="K767" i="12"/>
  <c r="J767" i="12"/>
  <c r="J767" i="12" a="1"/>
  <c r="I767" i="12"/>
  <c r="K766" i="12"/>
  <c r="J766" i="12"/>
  <c r="J766" i="12" a="1"/>
  <c r="I766" i="12"/>
  <c r="K765" i="12"/>
  <c r="J765" i="12"/>
  <c r="J765" i="12" a="1"/>
  <c r="I765" i="12"/>
  <c r="K764" i="12"/>
  <c r="J764" i="12"/>
  <c r="J764" i="12" a="1"/>
  <c r="I764" i="12"/>
  <c r="K763" i="12"/>
  <c r="J763" i="12"/>
  <c r="J763" i="12" a="1"/>
  <c r="I763" i="12"/>
  <c r="K762" i="12"/>
  <c r="J762" i="12"/>
  <c r="J762" i="12" a="1"/>
  <c r="I762" i="12"/>
  <c r="K761" i="12"/>
  <c r="J761" i="12"/>
  <c r="J761" i="12" a="1"/>
  <c r="I761" i="12"/>
  <c r="K760" i="12"/>
  <c r="J760" i="12"/>
  <c r="J760" i="12" a="1"/>
  <c r="I760" i="12"/>
  <c r="K759" i="12"/>
  <c r="J759" i="12"/>
  <c r="J759" i="12" a="1"/>
  <c r="I759" i="12"/>
  <c r="K758" i="12"/>
  <c r="J758" i="12"/>
  <c r="J758" i="12" a="1"/>
  <c r="I758" i="12"/>
  <c r="K757" i="12"/>
  <c r="J757" i="12"/>
  <c r="J757" i="12" a="1"/>
  <c r="I757" i="12"/>
  <c r="K756" i="12"/>
  <c r="J756" i="12"/>
  <c r="J756" i="12" a="1"/>
  <c r="I756" i="12"/>
  <c r="K755" i="12"/>
  <c r="J755" i="12"/>
  <c r="J755" i="12" a="1"/>
  <c r="I755" i="12"/>
  <c r="K754" i="12"/>
  <c r="J754" i="12"/>
  <c r="J754" i="12" a="1"/>
  <c r="I754" i="12"/>
  <c r="K753" i="12"/>
  <c r="J753" i="12"/>
  <c r="J753" i="12" a="1"/>
  <c r="I753" i="12"/>
  <c r="K752" i="12"/>
  <c r="J752" i="12"/>
  <c r="J752" i="12" a="1"/>
  <c r="I752" i="12"/>
  <c r="K751" i="12"/>
  <c r="J751" i="12"/>
  <c r="J751" i="12" a="1"/>
  <c r="I751" i="12"/>
  <c r="K750" i="12"/>
  <c r="J750" i="12"/>
  <c r="J750" i="12" a="1"/>
  <c r="I750" i="12"/>
  <c r="K749" i="12"/>
  <c r="J749" i="12"/>
  <c r="J749" i="12" a="1"/>
  <c r="I749" i="12"/>
  <c r="K748" i="12"/>
  <c r="J748" i="12"/>
  <c r="J748" i="12" a="1"/>
  <c r="I748" i="12"/>
  <c r="K747" i="12"/>
  <c r="J747" i="12"/>
  <c r="J747" i="12" a="1"/>
  <c r="I747" i="12"/>
  <c r="K746" i="12"/>
  <c r="J746" i="12"/>
  <c r="J746" i="12" a="1"/>
  <c r="I746" i="12"/>
  <c r="K745" i="12"/>
  <c r="J745" i="12"/>
  <c r="J745" i="12" a="1"/>
  <c r="I745" i="12"/>
  <c r="K744" i="12"/>
  <c r="J744" i="12"/>
  <c r="J744" i="12" a="1"/>
  <c r="I744" i="12"/>
  <c r="K743" i="12"/>
  <c r="J743" i="12"/>
  <c r="J743" i="12" a="1"/>
  <c r="I743" i="12"/>
  <c r="K742" i="12"/>
  <c r="J742" i="12"/>
  <c r="J742" i="12" a="1"/>
  <c r="I742" i="12"/>
  <c r="K741" i="12"/>
  <c r="J741" i="12"/>
  <c r="J741" i="12" a="1"/>
  <c r="I741" i="12"/>
  <c r="K740" i="12"/>
  <c r="J740" i="12"/>
  <c r="J740" i="12" a="1"/>
  <c r="I740" i="12"/>
  <c r="K739" i="12"/>
  <c r="J739" i="12"/>
  <c r="J739" i="12" a="1"/>
  <c r="I739" i="12"/>
  <c r="K738" i="12"/>
  <c r="J738" i="12"/>
  <c r="J738" i="12" a="1"/>
  <c r="I738" i="12"/>
  <c r="K737" i="12"/>
  <c r="J737" i="12"/>
  <c r="J737" i="12" a="1"/>
  <c r="I737" i="12"/>
  <c r="K736" i="12"/>
  <c r="J736" i="12"/>
  <c r="J736" i="12" a="1"/>
  <c r="I736" i="12"/>
  <c r="K735" i="12"/>
  <c r="J735" i="12"/>
  <c r="J735" i="12" a="1"/>
  <c r="I735" i="12"/>
  <c r="K734" i="12"/>
  <c r="J734" i="12"/>
  <c r="J734" i="12" a="1"/>
  <c r="I734" i="12"/>
  <c r="K733" i="12"/>
  <c r="J733" i="12"/>
  <c r="J733" i="12" a="1"/>
  <c r="I733" i="12"/>
  <c r="K732" i="12"/>
  <c r="J732" i="12"/>
  <c r="J732" i="12" a="1"/>
  <c r="I732" i="12"/>
  <c r="K731" i="12"/>
  <c r="J731" i="12"/>
  <c r="J731" i="12" a="1"/>
  <c r="I731" i="12"/>
  <c r="K730" i="12"/>
  <c r="J730" i="12"/>
  <c r="J730" i="12" a="1"/>
  <c r="I730" i="12"/>
  <c r="K729" i="12"/>
  <c r="J729" i="12"/>
  <c r="J729" i="12" a="1"/>
  <c r="I729" i="12"/>
  <c r="K728" i="12"/>
  <c r="J728" i="12"/>
  <c r="J728" i="12" a="1"/>
  <c r="I728" i="12"/>
  <c r="K727" i="12"/>
  <c r="J727" i="12"/>
  <c r="J727" i="12" a="1"/>
  <c r="I727" i="12"/>
  <c r="K726" i="12"/>
  <c r="J726" i="12"/>
  <c r="J726" i="12" a="1"/>
  <c r="I726" i="12"/>
  <c r="K725" i="12"/>
  <c r="J725" i="12"/>
  <c r="J725" i="12" a="1"/>
  <c r="I725" i="12"/>
  <c r="K724" i="12"/>
  <c r="J724" i="12"/>
  <c r="J724" i="12" a="1"/>
  <c r="I724" i="12"/>
  <c r="K723" i="12"/>
  <c r="J723" i="12"/>
  <c r="J723" i="12" a="1"/>
  <c r="I723" i="12"/>
  <c r="K722" i="12"/>
  <c r="J722" i="12"/>
  <c r="J722" i="12" a="1"/>
  <c r="I722" i="12"/>
  <c r="K721" i="12"/>
  <c r="J721" i="12"/>
  <c r="J721" i="12" a="1"/>
  <c r="I721" i="12"/>
  <c r="K720" i="12"/>
  <c r="J720" i="12"/>
  <c r="J720" i="12" a="1"/>
  <c r="I720" i="12"/>
  <c r="K719" i="12"/>
  <c r="J719" i="12"/>
  <c r="J719" i="12" a="1"/>
  <c r="I719" i="12"/>
  <c r="K718" i="12"/>
  <c r="J718" i="12"/>
  <c r="J718" i="12" a="1"/>
  <c r="I718" i="12"/>
  <c r="K717" i="12"/>
  <c r="J717" i="12"/>
  <c r="J717" i="12" a="1"/>
  <c r="I717" i="12"/>
  <c r="K716" i="12"/>
  <c r="J716" i="12"/>
  <c r="J716" i="12" a="1"/>
  <c r="I716" i="12"/>
  <c r="K715" i="12"/>
  <c r="J715" i="12"/>
  <c r="J715" i="12" a="1"/>
  <c r="I715" i="12"/>
  <c r="K714" i="12"/>
  <c r="J714" i="12"/>
  <c r="J714" i="12" a="1"/>
  <c r="I714" i="12"/>
  <c r="K713" i="12"/>
  <c r="J713" i="12"/>
  <c r="J713" i="12" a="1"/>
  <c r="I713" i="12"/>
  <c r="K712" i="12"/>
  <c r="J712" i="12"/>
  <c r="J712" i="12" a="1"/>
  <c r="I712" i="12"/>
  <c r="K711" i="12"/>
  <c r="J711" i="12"/>
  <c r="J711" i="12" a="1"/>
  <c r="I711" i="12"/>
  <c r="K710" i="12"/>
  <c r="J710" i="12"/>
  <c r="J710" i="12" a="1"/>
  <c r="I710" i="12"/>
  <c r="K709" i="12"/>
  <c r="J709" i="12"/>
  <c r="J709" i="12" a="1"/>
  <c r="I709" i="12"/>
  <c r="K708" i="12"/>
  <c r="J708" i="12"/>
  <c r="J708" i="12" a="1"/>
  <c r="I708" i="12"/>
  <c r="K707" i="12"/>
  <c r="J707" i="12"/>
  <c r="J707" i="12" a="1"/>
  <c r="I707" i="12"/>
  <c r="K706" i="12"/>
  <c r="J706" i="12"/>
  <c r="J706" i="12" a="1"/>
  <c r="I706" i="12"/>
  <c r="K705" i="12"/>
  <c r="J705" i="12"/>
  <c r="J705" i="12" a="1"/>
  <c r="I705" i="12"/>
  <c r="K704" i="12"/>
  <c r="J704" i="12"/>
  <c r="J704" i="12" a="1"/>
  <c r="I704" i="12"/>
  <c r="K703" i="12"/>
  <c r="J703" i="12"/>
  <c r="J703" i="12" a="1"/>
  <c r="I703" i="12"/>
  <c r="K702" i="12"/>
  <c r="J702" i="12"/>
  <c r="J702" i="12" a="1"/>
  <c r="I702" i="12"/>
  <c r="K701" i="12"/>
  <c r="J701" i="12"/>
  <c r="J701" i="12" a="1"/>
  <c r="I701" i="12"/>
  <c r="K700" i="12"/>
  <c r="J700" i="12"/>
  <c r="J700" i="12" a="1"/>
  <c r="I700" i="12"/>
  <c r="K699" i="12"/>
  <c r="J699" i="12"/>
  <c r="J699" i="12" a="1"/>
  <c r="I699" i="12"/>
  <c r="K698" i="12"/>
  <c r="J698" i="12"/>
  <c r="J698" i="12" a="1"/>
  <c r="I698" i="12"/>
  <c r="K697" i="12"/>
  <c r="J697" i="12"/>
  <c r="J697" i="12" a="1"/>
  <c r="I697" i="12"/>
  <c r="K696" i="12"/>
  <c r="J696" i="12"/>
  <c r="J696" i="12" a="1"/>
  <c r="I696" i="12"/>
  <c r="K695" i="12"/>
  <c r="J695" i="12"/>
  <c r="J695" i="12" a="1"/>
  <c r="I695" i="12"/>
  <c r="K694" i="12"/>
  <c r="J694" i="12"/>
  <c r="J694" i="12" a="1"/>
  <c r="I694" i="12"/>
  <c r="K693" i="12"/>
  <c r="J693" i="12"/>
  <c r="J693" i="12" a="1"/>
  <c r="I693" i="12"/>
  <c r="K692" i="12"/>
  <c r="J692" i="12"/>
  <c r="J692" i="12" a="1"/>
  <c r="I692" i="12"/>
  <c r="K691" i="12"/>
  <c r="J691" i="12"/>
  <c r="J691" i="12" a="1"/>
  <c r="I691" i="12"/>
  <c r="K690" i="12"/>
  <c r="J690" i="12"/>
  <c r="J690" i="12" a="1"/>
  <c r="I690" i="12"/>
  <c r="K689" i="12"/>
  <c r="J689" i="12"/>
  <c r="J689" i="12" a="1"/>
  <c r="I689" i="12"/>
  <c r="K688" i="12"/>
  <c r="J688" i="12"/>
  <c r="J688" i="12" a="1"/>
  <c r="I688" i="12"/>
  <c r="K687" i="12"/>
  <c r="J687" i="12"/>
  <c r="J687" i="12" a="1"/>
  <c r="I687" i="12"/>
  <c r="K686" i="12"/>
  <c r="J686" i="12"/>
  <c r="J686" i="12" a="1"/>
  <c r="I686" i="12"/>
  <c r="K685" i="12"/>
  <c r="J685" i="12"/>
  <c r="J685" i="12" a="1"/>
  <c r="I685" i="12"/>
  <c r="K684" i="12"/>
  <c r="J684" i="12"/>
  <c r="J684" i="12" a="1"/>
  <c r="I684" i="12"/>
  <c r="K683" i="12"/>
  <c r="J683" i="12"/>
  <c r="J683" i="12" a="1"/>
  <c r="I683" i="12"/>
  <c r="K682" i="12"/>
  <c r="J682" i="12"/>
  <c r="J682" i="12" a="1"/>
  <c r="I682" i="12"/>
  <c r="K681" i="12"/>
  <c r="J681" i="12"/>
  <c r="J681" i="12" a="1"/>
  <c r="I681" i="12"/>
  <c r="K680" i="12"/>
  <c r="J680" i="12"/>
  <c r="J680" i="12" a="1"/>
  <c r="I680" i="12"/>
  <c r="K679" i="12"/>
  <c r="J679" i="12"/>
  <c r="J679" i="12" a="1"/>
  <c r="I679" i="12"/>
  <c r="K678" i="12"/>
  <c r="J678" i="12"/>
  <c r="J678" i="12" a="1"/>
  <c r="I678" i="12"/>
  <c r="K677" i="12"/>
  <c r="J677" i="12"/>
  <c r="J677" i="12" a="1"/>
  <c r="I677" i="12"/>
  <c r="K676" i="12"/>
  <c r="J676" i="12"/>
  <c r="J676" i="12" a="1"/>
  <c r="I676" i="12"/>
  <c r="K675" i="12"/>
  <c r="J675" i="12"/>
  <c r="J675" i="12" a="1"/>
  <c r="I675" i="12"/>
  <c r="K674" i="12"/>
  <c r="J674" i="12"/>
  <c r="J674" i="12" a="1"/>
  <c r="I674" i="12"/>
  <c r="K673" i="12"/>
  <c r="J673" i="12"/>
  <c r="J673" i="12" a="1"/>
  <c r="I673" i="12"/>
  <c r="K672" i="12"/>
  <c r="J672" i="12"/>
  <c r="J672" i="12" a="1"/>
  <c r="I672" i="12"/>
  <c r="K671" i="12"/>
  <c r="J671" i="12"/>
  <c r="J671" i="12" a="1"/>
  <c r="I671" i="12"/>
  <c r="K670" i="12"/>
  <c r="J670" i="12"/>
  <c r="J670" i="12" a="1"/>
  <c r="I670" i="12"/>
  <c r="K669" i="12"/>
  <c r="J669" i="12"/>
  <c r="J669" i="12" a="1"/>
  <c r="I669" i="12"/>
  <c r="K668" i="12"/>
  <c r="J668" i="12"/>
  <c r="J668" i="12" a="1"/>
  <c r="I668" i="12"/>
  <c r="K667" i="12"/>
  <c r="J667" i="12"/>
  <c r="J667" i="12" a="1"/>
  <c r="I667" i="12"/>
  <c r="K666" i="12"/>
  <c r="J666" i="12"/>
  <c r="J666" i="12" a="1"/>
  <c r="I666" i="12"/>
  <c r="K665" i="12"/>
  <c r="J665" i="12"/>
  <c r="J665" i="12" a="1"/>
  <c r="I665" i="12"/>
  <c r="K664" i="12"/>
  <c r="J664" i="12"/>
  <c r="J664" i="12" a="1"/>
  <c r="I664" i="12"/>
  <c r="K663" i="12"/>
  <c r="J663" i="12"/>
  <c r="J663" i="12" a="1"/>
  <c r="I663" i="12"/>
  <c r="K662" i="12"/>
  <c r="J662" i="12"/>
  <c r="J662" i="12" a="1"/>
  <c r="I662" i="12"/>
  <c r="K661" i="12"/>
  <c r="J661" i="12"/>
  <c r="J661" i="12" a="1"/>
  <c r="I661" i="12"/>
  <c r="K660" i="12"/>
  <c r="J660" i="12"/>
  <c r="J660" i="12" a="1"/>
  <c r="I660" i="12"/>
  <c r="K659" i="12"/>
  <c r="J659" i="12"/>
  <c r="J659" i="12" a="1"/>
  <c r="I659" i="12"/>
  <c r="K658" i="12"/>
  <c r="J658" i="12"/>
  <c r="J658" i="12" a="1"/>
  <c r="I658" i="12"/>
  <c r="K657" i="12"/>
  <c r="J657" i="12"/>
  <c r="J657" i="12" a="1"/>
  <c r="I657" i="12"/>
  <c r="K656" i="12"/>
  <c r="J656" i="12"/>
  <c r="J656" i="12" a="1"/>
  <c r="I656" i="12"/>
  <c r="K655" i="12"/>
  <c r="J655" i="12"/>
  <c r="J655" i="12" a="1"/>
  <c r="I655" i="12"/>
  <c r="K654" i="12"/>
  <c r="J654" i="12"/>
  <c r="J654" i="12" a="1"/>
  <c r="I654" i="12"/>
  <c r="K653" i="12"/>
  <c r="J653" i="12"/>
  <c r="J653" i="12" a="1"/>
  <c r="I653" i="12"/>
  <c r="K652" i="12"/>
  <c r="J652" i="12"/>
  <c r="J652" i="12" a="1"/>
  <c r="I652" i="12"/>
  <c r="K651" i="12"/>
  <c r="J651" i="12"/>
  <c r="J651" i="12" a="1"/>
  <c r="I651" i="12"/>
  <c r="K650" i="12"/>
  <c r="J650" i="12"/>
  <c r="J650" i="12" a="1"/>
  <c r="I650" i="12"/>
  <c r="K649" i="12"/>
  <c r="J649" i="12"/>
  <c r="J649" i="12" a="1"/>
  <c r="I649" i="12"/>
  <c r="K648" i="12"/>
  <c r="J648" i="12"/>
  <c r="J648" i="12" a="1"/>
  <c r="I648" i="12"/>
  <c r="K647" i="12"/>
  <c r="J647" i="12"/>
  <c r="J647" i="12" a="1"/>
  <c r="I647" i="12"/>
  <c r="K646" i="12"/>
  <c r="J646" i="12"/>
  <c r="J646" i="12" a="1"/>
  <c r="I646" i="12"/>
  <c r="K645" i="12"/>
  <c r="J645" i="12"/>
  <c r="J645" i="12" a="1"/>
  <c r="I645" i="12"/>
  <c r="K644" i="12"/>
  <c r="J644" i="12"/>
  <c r="J644" i="12" a="1"/>
  <c r="I644" i="12"/>
  <c r="K643" i="12"/>
  <c r="J643" i="12"/>
  <c r="J643" i="12" a="1"/>
  <c r="I643" i="12"/>
  <c r="K642" i="12"/>
  <c r="J642" i="12"/>
  <c r="J642" i="12" a="1"/>
  <c r="I642" i="12"/>
  <c r="K641" i="12"/>
  <c r="J641" i="12"/>
  <c r="J641" i="12" a="1"/>
  <c r="I641" i="12"/>
  <c r="K640" i="12"/>
  <c r="J640" i="12"/>
  <c r="J640" i="12" a="1"/>
  <c r="I640" i="12"/>
  <c r="K639" i="12"/>
  <c r="J639" i="12"/>
  <c r="J639" i="12" a="1"/>
  <c r="I639" i="12"/>
  <c r="K638" i="12"/>
  <c r="J638" i="12"/>
  <c r="J638" i="12" a="1"/>
  <c r="I638" i="12"/>
  <c r="K637" i="12"/>
  <c r="J637" i="12"/>
  <c r="J637" i="12" a="1"/>
  <c r="I637" i="12"/>
  <c r="K636" i="12"/>
  <c r="J636" i="12"/>
  <c r="J636" i="12" a="1"/>
  <c r="I636" i="12"/>
  <c r="K635" i="12"/>
  <c r="J635" i="12"/>
  <c r="J635" i="12" a="1"/>
  <c r="I635" i="12"/>
  <c r="K634" i="12"/>
  <c r="J634" i="12"/>
  <c r="J634" i="12" a="1"/>
  <c r="I634" i="12"/>
  <c r="K633" i="12"/>
  <c r="J633" i="12"/>
  <c r="J633" i="12" a="1"/>
  <c r="I633" i="12"/>
  <c r="K632" i="12"/>
  <c r="J632" i="12"/>
  <c r="J632" i="12" a="1"/>
  <c r="I632" i="12"/>
  <c r="K631" i="12"/>
  <c r="J631" i="12"/>
  <c r="J631" i="12" a="1"/>
  <c r="I631" i="12"/>
  <c r="K630" i="12"/>
  <c r="J630" i="12"/>
  <c r="J630" i="12" a="1"/>
  <c r="I630" i="12"/>
  <c r="K629" i="12"/>
  <c r="J629" i="12"/>
  <c r="J629" i="12" a="1"/>
  <c r="I629" i="12"/>
  <c r="K628" i="12"/>
  <c r="J628" i="12"/>
  <c r="J628" i="12" a="1"/>
  <c r="I628" i="12"/>
  <c r="K627" i="12"/>
  <c r="J627" i="12"/>
  <c r="J627" i="12" a="1"/>
  <c r="I627" i="12"/>
  <c r="K626" i="12"/>
  <c r="J626" i="12"/>
  <c r="J626" i="12" a="1"/>
  <c r="I626" i="12"/>
  <c r="K625" i="12"/>
  <c r="J625" i="12"/>
  <c r="J625" i="12" a="1"/>
  <c r="I625" i="12"/>
  <c r="K624" i="12"/>
  <c r="J624" i="12"/>
  <c r="J624" i="12" a="1"/>
  <c r="I624" i="12"/>
  <c r="K623" i="12"/>
  <c r="J623" i="12"/>
  <c r="J623" i="12" a="1"/>
  <c r="I623" i="12"/>
  <c r="K622" i="12"/>
  <c r="J622" i="12"/>
  <c r="J622" i="12" a="1"/>
  <c r="I622" i="12"/>
  <c r="K621" i="12"/>
  <c r="J621" i="12"/>
  <c r="J621" i="12" a="1"/>
  <c r="I621" i="12"/>
  <c r="K620" i="12"/>
  <c r="J620" i="12"/>
  <c r="J620" i="12" a="1"/>
  <c r="I620" i="12"/>
  <c r="K619" i="12"/>
  <c r="J619" i="12"/>
  <c r="J619" i="12" a="1"/>
  <c r="I619" i="12"/>
  <c r="K618" i="12"/>
  <c r="J618" i="12"/>
  <c r="J618" i="12" a="1"/>
  <c r="I618" i="12"/>
  <c r="K617" i="12"/>
  <c r="J617" i="12"/>
  <c r="J617" i="12" a="1"/>
  <c r="I617" i="12"/>
  <c r="K616" i="12"/>
  <c r="J616" i="12"/>
  <c r="J616" i="12" a="1"/>
  <c r="I616" i="12"/>
  <c r="K615" i="12"/>
  <c r="J615" i="12"/>
  <c r="J615" i="12" a="1"/>
  <c r="I615" i="12"/>
  <c r="K614" i="12"/>
  <c r="J614" i="12"/>
  <c r="J614" i="12" a="1"/>
  <c r="I614" i="12"/>
  <c r="K613" i="12"/>
  <c r="J613" i="12"/>
  <c r="J613" i="12" a="1"/>
  <c r="I613" i="12"/>
  <c r="K612" i="12"/>
  <c r="J612" i="12"/>
  <c r="J612" i="12" a="1"/>
  <c r="I612" i="12"/>
  <c r="K611" i="12"/>
  <c r="J611" i="12"/>
  <c r="J611" i="12" a="1"/>
  <c r="I611" i="12"/>
  <c r="K610" i="12"/>
  <c r="J610" i="12"/>
  <c r="J610" i="12" a="1"/>
  <c r="I610" i="12"/>
  <c r="K609" i="12"/>
  <c r="J609" i="12"/>
  <c r="J609" i="12" a="1"/>
  <c r="I609" i="12"/>
  <c r="K608" i="12"/>
  <c r="J608" i="12"/>
  <c r="J608" i="12" a="1"/>
  <c r="I608" i="12"/>
  <c r="K607" i="12"/>
  <c r="J607" i="12"/>
  <c r="J607" i="12" a="1"/>
  <c r="I607" i="12"/>
  <c r="K606" i="12"/>
  <c r="J606" i="12"/>
  <c r="J606" i="12" a="1"/>
  <c r="I606" i="12"/>
  <c r="K605" i="12"/>
  <c r="J605" i="12"/>
  <c r="J605" i="12" a="1"/>
  <c r="I605" i="12"/>
  <c r="K604" i="12"/>
  <c r="J604" i="12"/>
  <c r="J604" i="12" a="1"/>
  <c r="I604" i="12"/>
  <c r="K603" i="12"/>
  <c r="J603" i="12"/>
  <c r="J603" i="12" a="1"/>
  <c r="I603" i="12"/>
  <c r="K602" i="12"/>
  <c r="J602" i="12"/>
  <c r="J602" i="12" a="1"/>
  <c r="I602" i="12"/>
  <c r="K601" i="12"/>
  <c r="J601" i="12"/>
  <c r="J601" i="12" a="1"/>
  <c r="I601" i="12"/>
  <c r="K600" i="12"/>
  <c r="J600" i="12"/>
  <c r="J600" i="12" a="1"/>
  <c r="I600" i="12"/>
  <c r="K599" i="12"/>
  <c r="J599" i="12"/>
  <c r="J599" i="12" a="1"/>
  <c r="I599" i="12"/>
  <c r="K598" i="12"/>
  <c r="J598" i="12"/>
  <c r="J598" i="12" a="1"/>
  <c r="I598" i="12"/>
  <c r="K597" i="12"/>
  <c r="J597" i="12"/>
  <c r="J597" i="12" a="1"/>
  <c r="I597" i="12"/>
  <c r="K596" i="12"/>
  <c r="J596" i="12"/>
  <c r="J596" i="12" a="1"/>
  <c r="I596" i="12"/>
  <c r="K595" i="12"/>
  <c r="J595" i="12"/>
  <c r="J595" i="12" a="1"/>
  <c r="I595" i="12"/>
  <c r="K594" i="12"/>
  <c r="J594" i="12"/>
  <c r="J594" i="12" a="1"/>
  <c r="I594" i="12"/>
  <c r="K593" i="12"/>
  <c r="J593" i="12"/>
  <c r="J593" i="12" a="1"/>
  <c r="I593" i="12"/>
  <c r="K592" i="12"/>
  <c r="J592" i="12"/>
  <c r="J592" i="12" a="1"/>
  <c r="I592" i="12"/>
  <c r="K591" i="12"/>
  <c r="J591" i="12"/>
  <c r="J591" i="12" a="1"/>
  <c r="I591" i="12"/>
  <c r="K590" i="12"/>
  <c r="J590" i="12"/>
  <c r="J590" i="12" a="1"/>
  <c r="I590" i="12"/>
  <c r="K589" i="12"/>
  <c r="J589" i="12"/>
  <c r="J589" i="12" a="1"/>
  <c r="I589" i="12"/>
  <c r="K588" i="12"/>
  <c r="J588" i="12"/>
  <c r="J588" i="12" a="1"/>
  <c r="I588" i="12"/>
  <c r="K587" i="12"/>
  <c r="J587" i="12"/>
  <c r="J587" i="12" a="1"/>
  <c r="I587" i="12"/>
  <c r="K586" i="12"/>
  <c r="J586" i="12"/>
  <c r="J586" i="12" a="1"/>
  <c r="I586" i="12"/>
  <c r="K585" i="12"/>
  <c r="J585" i="12"/>
  <c r="J585" i="12" a="1"/>
  <c r="I585" i="12"/>
  <c r="K584" i="12"/>
  <c r="J584" i="12"/>
  <c r="J584" i="12" a="1"/>
  <c r="I584" i="12"/>
  <c r="K583" i="12"/>
  <c r="J583" i="12"/>
  <c r="J583" i="12" a="1"/>
  <c r="I583" i="12"/>
  <c r="K582" i="12"/>
  <c r="J582" i="12"/>
  <c r="J582" i="12" a="1"/>
  <c r="I582" i="12"/>
  <c r="K581" i="12"/>
  <c r="J581" i="12"/>
  <c r="J581" i="12" a="1"/>
  <c r="I581" i="12"/>
  <c r="K580" i="12"/>
  <c r="J580" i="12"/>
  <c r="J580" i="12" a="1"/>
  <c r="I580" i="12"/>
  <c r="K579" i="12"/>
  <c r="J579" i="12"/>
  <c r="J579" i="12" a="1"/>
  <c r="I579" i="12"/>
  <c r="K578" i="12"/>
  <c r="J578" i="12"/>
  <c r="J578" i="12" a="1"/>
  <c r="I578" i="12"/>
  <c r="K577" i="12"/>
  <c r="J577" i="12"/>
  <c r="J577" i="12" a="1"/>
  <c r="I577" i="12"/>
  <c r="K576" i="12"/>
  <c r="J576" i="12"/>
  <c r="J576" i="12" a="1"/>
  <c r="I576" i="12"/>
  <c r="K575" i="12"/>
  <c r="J575" i="12"/>
  <c r="J575" i="12" a="1"/>
  <c r="I575" i="12"/>
  <c r="K574" i="12"/>
  <c r="J574" i="12"/>
  <c r="J574" i="12" a="1"/>
  <c r="I574" i="12"/>
  <c r="K573" i="12"/>
  <c r="J573" i="12"/>
  <c r="J573" i="12" a="1"/>
  <c r="I573" i="12"/>
  <c r="K572" i="12"/>
  <c r="J572" i="12"/>
  <c r="J572" i="12" a="1"/>
  <c r="I572" i="12"/>
  <c r="K571" i="12"/>
  <c r="J571" i="12"/>
  <c r="J571" i="12" a="1"/>
  <c r="I571" i="12"/>
  <c r="K570" i="12"/>
  <c r="J570" i="12"/>
  <c r="J570" i="12" a="1"/>
  <c r="I570" i="12"/>
  <c r="K569" i="12"/>
  <c r="J569" i="12"/>
  <c r="J569" i="12" a="1"/>
  <c r="I569" i="12"/>
  <c r="K568" i="12"/>
  <c r="J568" i="12"/>
  <c r="J568" i="12" a="1"/>
  <c r="I568" i="12"/>
  <c r="K567" i="12"/>
  <c r="J567" i="12"/>
  <c r="J567" i="12" a="1"/>
  <c r="I567" i="12"/>
  <c r="K566" i="12"/>
  <c r="J566" i="12"/>
  <c r="J566" i="12" a="1"/>
  <c r="I566" i="12"/>
  <c r="K565" i="12"/>
  <c r="J565" i="12"/>
  <c r="J565" i="12" a="1"/>
  <c r="I565" i="12"/>
  <c r="K564" i="12"/>
  <c r="J564" i="12"/>
  <c r="J564" i="12" a="1"/>
  <c r="I564" i="12"/>
  <c r="K563" i="12"/>
  <c r="J563" i="12"/>
  <c r="J563" i="12" a="1"/>
  <c r="I563" i="12"/>
  <c r="K562" i="12"/>
  <c r="J562" i="12"/>
  <c r="J562" i="12" a="1"/>
  <c r="I562" i="12"/>
  <c r="K561" i="12"/>
  <c r="J561" i="12"/>
  <c r="J561" i="12" a="1"/>
  <c r="I561" i="12"/>
  <c r="K560" i="12"/>
  <c r="J560" i="12"/>
  <c r="J560" i="12" a="1"/>
  <c r="I560" i="12"/>
  <c r="K559" i="12"/>
  <c r="J559" i="12"/>
  <c r="J559" i="12" a="1"/>
  <c r="I559" i="12"/>
  <c r="K558" i="12"/>
  <c r="J558" i="12"/>
  <c r="J558" i="12" a="1"/>
  <c r="I558" i="12"/>
  <c r="K557" i="12"/>
  <c r="J557" i="12"/>
  <c r="J557" i="12" a="1"/>
  <c r="I557" i="12"/>
  <c r="K556" i="12"/>
  <c r="J556" i="12"/>
  <c r="J556" i="12" a="1"/>
  <c r="I556" i="12"/>
  <c r="K555" i="12"/>
  <c r="J555" i="12"/>
  <c r="J555" i="12" a="1"/>
  <c r="I555" i="12"/>
  <c r="K554" i="12"/>
  <c r="J554" i="12"/>
  <c r="J554" i="12" a="1"/>
  <c r="I554" i="12"/>
  <c r="K553" i="12"/>
  <c r="J553" i="12"/>
  <c r="J553" i="12" a="1"/>
  <c r="I553" i="12"/>
  <c r="K552" i="12"/>
  <c r="J552" i="12"/>
  <c r="J552" i="12" a="1"/>
  <c r="I552" i="12"/>
  <c r="K551" i="12"/>
  <c r="J551" i="12"/>
  <c r="J551" i="12" a="1"/>
  <c r="I551" i="12"/>
  <c r="K550" i="12"/>
  <c r="J550" i="12"/>
  <c r="J550" i="12" a="1"/>
  <c r="I550" i="12"/>
  <c r="K549" i="12"/>
  <c r="J549" i="12"/>
  <c r="J549" i="12" a="1"/>
  <c r="I549" i="12"/>
  <c r="K548" i="12"/>
  <c r="J548" i="12"/>
  <c r="J548" i="12" a="1"/>
  <c r="I548" i="12"/>
  <c r="K547" i="12"/>
  <c r="J547" i="12"/>
  <c r="J547" i="12" a="1"/>
  <c r="I547" i="12"/>
  <c r="K546" i="12"/>
  <c r="J546" i="12"/>
  <c r="J546" i="12" a="1"/>
  <c r="I546" i="12"/>
  <c r="K545" i="12"/>
  <c r="J545" i="12"/>
  <c r="J545" i="12" a="1"/>
  <c r="I545" i="12"/>
  <c r="K544" i="12"/>
  <c r="J544" i="12"/>
  <c r="J544" i="12" a="1"/>
  <c r="I544" i="12"/>
  <c r="K543" i="12"/>
  <c r="J543" i="12"/>
  <c r="J543" i="12" a="1"/>
  <c r="I543" i="12"/>
  <c r="K542" i="12"/>
  <c r="J542" i="12"/>
  <c r="J542" i="12" a="1"/>
  <c r="I542" i="12"/>
  <c r="K541" i="12"/>
  <c r="J541" i="12"/>
  <c r="J541" i="12" a="1"/>
  <c r="I541" i="12"/>
  <c r="K540" i="12"/>
  <c r="J540" i="12"/>
  <c r="J540" i="12" a="1"/>
  <c r="I540" i="12"/>
  <c r="K539" i="12"/>
  <c r="J539" i="12"/>
  <c r="J539" i="12" a="1"/>
  <c r="I539" i="12"/>
  <c r="K538" i="12"/>
  <c r="J538" i="12"/>
  <c r="J538" i="12" a="1"/>
  <c r="I538" i="12"/>
  <c r="K537" i="12"/>
  <c r="J537" i="12"/>
  <c r="J537" i="12" a="1"/>
  <c r="I537" i="12"/>
  <c r="K536" i="12"/>
  <c r="J536" i="12"/>
  <c r="J536" i="12" a="1"/>
  <c r="I536" i="12"/>
  <c r="K535" i="12"/>
  <c r="J535" i="12"/>
  <c r="J535" i="12" a="1"/>
  <c r="I535" i="12"/>
  <c r="K534" i="12"/>
  <c r="J534" i="12"/>
  <c r="J534" i="12" a="1"/>
  <c r="I534" i="12"/>
  <c r="K533" i="12"/>
  <c r="J533" i="12"/>
  <c r="J533" i="12" a="1"/>
  <c r="I533" i="12"/>
  <c r="K532" i="12"/>
  <c r="J532" i="12"/>
  <c r="J532" i="12" a="1"/>
  <c r="I532" i="12"/>
  <c r="K531" i="12"/>
  <c r="J531" i="12"/>
  <c r="J531" i="12" a="1"/>
  <c r="I531" i="12"/>
  <c r="K530" i="12"/>
  <c r="J530" i="12"/>
  <c r="J530" i="12" a="1"/>
  <c r="I530" i="12"/>
  <c r="K529" i="12"/>
  <c r="J529" i="12"/>
  <c r="J529" i="12" a="1"/>
  <c r="I529" i="12"/>
  <c r="K528" i="12"/>
  <c r="J528" i="12"/>
  <c r="J528" i="12" a="1"/>
  <c r="I528" i="12"/>
  <c r="K527" i="12"/>
  <c r="J527" i="12"/>
  <c r="J527" i="12" a="1"/>
  <c r="I527" i="12"/>
  <c r="K526" i="12"/>
  <c r="J526" i="12"/>
  <c r="J526" i="12" a="1"/>
  <c r="I526" i="12"/>
  <c r="K525" i="12"/>
  <c r="J525" i="12"/>
  <c r="J525" i="12" a="1"/>
  <c r="I525" i="12"/>
  <c r="K524" i="12"/>
  <c r="J524" i="12"/>
  <c r="J524" i="12" a="1"/>
  <c r="I524" i="12"/>
  <c r="K523" i="12"/>
  <c r="J523" i="12"/>
  <c r="J523" i="12" a="1"/>
  <c r="I523" i="12"/>
  <c r="K522" i="12"/>
  <c r="J522" i="12"/>
  <c r="J522" i="12" a="1"/>
  <c r="I522" i="12"/>
  <c r="K521" i="12"/>
  <c r="J521" i="12"/>
  <c r="J521" i="12" a="1"/>
  <c r="I521" i="12"/>
  <c r="K520" i="12"/>
  <c r="J520" i="12"/>
  <c r="J520" i="12" a="1"/>
  <c r="I520" i="12"/>
  <c r="K519" i="12"/>
  <c r="J519" i="12"/>
  <c r="J519" i="12" a="1"/>
  <c r="I519" i="12"/>
  <c r="K518" i="12"/>
  <c r="J518" i="12"/>
  <c r="J518" i="12" a="1"/>
  <c r="I518" i="12"/>
  <c r="K517" i="12"/>
  <c r="J517" i="12"/>
  <c r="J517" i="12" a="1"/>
  <c r="I517" i="12"/>
  <c r="K516" i="12"/>
  <c r="J516" i="12"/>
  <c r="J516" i="12" a="1"/>
  <c r="I516" i="12"/>
  <c r="K515" i="12"/>
  <c r="J515" i="12"/>
  <c r="J515" i="12" a="1"/>
  <c r="I515" i="12"/>
  <c r="K514" i="12"/>
  <c r="J514" i="12"/>
  <c r="J514" i="12" a="1"/>
  <c r="I514" i="12"/>
  <c r="K513" i="12"/>
  <c r="J513" i="12"/>
  <c r="J513" i="12" a="1"/>
  <c r="I513" i="12"/>
  <c r="K512" i="12"/>
  <c r="J512" i="12"/>
  <c r="J512" i="12" a="1"/>
  <c r="I512" i="12"/>
  <c r="K511" i="12"/>
  <c r="J511" i="12"/>
  <c r="J511" i="12" a="1"/>
  <c r="I511" i="12"/>
  <c r="K510" i="12"/>
  <c r="J510" i="12"/>
  <c r="J510" i="12" a="1"/>
  <c r="I510" i="12"/>
  <c r="K509" i="12"/>
  <c r="J509" i="12"/>
  <c r="J509" i="12" a="1"/>
  <c r="I509" i="12"/>
  <c r="K508" i="12"/>
  <c r="J508" i="12"/>
  <c r="J508" i="12" a="1"/>
  <c r="I508" i="12"/>
  <c r="K507" i="12"/>
  <c r="J507" i="12"/>
  <c r="J507" i="12" a="1"/>
  <c r="I507" i="12"/>
  <c r="K506" i="12"/>
  <c r="J506" i="12"/>
  <c r="J506" i="12" a="1"/>
  <c r="I506" i="12"/>
  <c r="K505" i="12"/>
  <c r="J505" i="12"/>
  <c r="J505" i="12" a="1"/>
  <c r="I505" i="12"/>
  <c r="K504" i="12"/>
  <c r="J504" i="12"/>
  <c r="J504" i="12" a="1"/>
  <c r="I504" i="12"/>
  <c r="K503" i="12"/>
  <c r="J503" i="12"/>
  <c r="J503" i="12" a="1"/>
  <c r="I503" i="12"/>
  <c r="K502" i="12"/>
  <c r="J502" i="12"/>
  <c r="J502" i="12" a="1"/>
  <c r="I502" i="12"/>
  <c r="K501" i="12"/>
  <c r="J501" i="12"/>
  <c r="J501" i="12" a="1"/>
  <c r="I501" i="12"/>
  <c r="K500" i="12"/>
  <c r="J500" i="12"/>
  <c r="J500" i="12" a="1"/>
  <c r="I500" i="12"/>
  <c r="K499" i="12"/>
  <c r="J499" i="12"/>
  <c r="J499" i="12" a="1"/>
  <c r="I499" i="12"/>
  <c r="K498" i="12"/>
  <c r="J498" i="12"/>
  <c r="J498" i="12" a="1"/>
  <c r="I498" i="12"/>
  <c r="K497" i="12"/>
  <c r="J497" i="12"/>
  <c r="J497" i="12" a="1"/>
  <c r="I497" i="12"/>
  <c r="K496" i="12"/>
  <c r="J496" i="12"/>
  <c r="J496" i="12" a="1"/>
  <c r="I496" i="12"/>
  <c r="K495" i="12"/>
  <c r="J495" i="12"/>
  <c r="J495" i="12" a="1"/>
  <c r="I495" i="12"/>
  <c r="K494" i="12"/>
  <c r="J494" i="12"/>
  <c r="J494" i="12" a="1"/>
  <c r="I494" i="12"/>
  <c r="K493" i="12"/>
  <c r="J493" i="12"/>
  <c r="J493" i="12" a="1"/>
  <c r="I493" i="12"/>
  <c r="K492" i="12"/>
  <c r="J492" i="12"/>
  <c r="J492" i="12" a="1"/>
  <c r="I492" i="12"/>
  <c r="K491" i="12"/>
  <c r="J491" i="12"/>
  <c r="J491" i="12" a="1"/>
  <c r="I491" i="12"/>
  <c r="K490" i="12"/>
  <c r="J490" i="12"/>
  <c r="J490" i="12" a="1"/>
  <c r="I490" i="12"/>
  <c r="K489" i="12"/>
  <c r="J489" i="12"/>
  <c r="J489" i="12" a="1"/>
  <c r="I489" i="12"/>
  <c r="K488" i="12"/>
  <c r="J488" i="12"/>
  <c r="J488" i="12" a="1"/>
  <c r="I488" i="12"/>
  <c r="K487" i="12"/>
  <c r="J487" i="12"/>
  <c r="J487" i="12" a="1"/>
  <c r="I487" i="12"/>
  <c r="K486" i="12"/>
  <c r="J486" i="12"/>
  <c r="J486" i="12" a="1"/>
  <c r="I486" i="12"/>
  <c r="K485" i="12"/>
  <c r="J485" i="12"/>
  <c r="J485" i="12" a="1"/>
  <c r="I485" i="12"/>
  <c r="K484" i="12"/>
  <c r="J484" i="12"/>
  <c r="J484" i="12" a="1"/>
  <c r="I484" i="12"/>
  <c r="K483" i="12"/>
  <c r="J483" i="12"/>
  <c r="J483" i="12" a="1"/>
  <c r="I483" i="12"/>
  <c r="K482" i="12"/>
  <c r="J482" i="12"/>
  <c r="J482" i="12" a="1"/>
  <c r="I482" i="12"/>
  <c r="K481" i="12"/>
  <c r="J481" i="12"/>
  <c r="J481" i="12" a="1"/>
  <c r="I481" i="12"/>
  <c r="K480" i="12"/>
  <c r="J480" i="12"/>
  <c r="J480" i="12" a="1"/>
  <c r="I480" i="12"/>
  <c r="K479" i="12"/>
  <c r="J479" i="12"/>
  <c r="J479" i="12" a="1"/>
  <c r="I479" i="12"/>
  <c r="K478" i="12"/>
  <c r="J478" i="12"/>
  <c r="J478" i="12" a="1"/>
  <c r="I478" i="12"/>
  <c r="K477" i="12"/>
  <c r="J477" i="12"/>
  <c r="J477" i="12" a="1"/>
  <c r="I477" i="12"/>
  <c r="K476" i="12"/>
  <c r="J476" i="12"/>
  <c r="J476" i="12" a="1"/>
  <c r="I476" i="12"/>
  <c r="K475" i="12"/>
  <c r="J475" i="12"/>
  <c r="J475" i="12" a="1"/>
  <c r="I475" i="12"/>
  <c r="K474" i="12"/>
  <c r="J474" i="12"/>
  <c r="J474" i="12" a="1"/>
  <c r="I474" i="12"/>
  <c r="K473" i="12"/>
  <c r="J473" i="12"/>
  <c r="J473" i="12" a="1"/>
  <c r="I473" i="12"/>
  <c r="K472" i="12"/>
  <c r="J472" i="12"/>
  <c r="J472" i="12" a="1"/>
  <c r="I472" i="12"/>
  <c r="K471" i="12"/>
  <c r="J471" i="12"/>
  <c r="J471" i="12" a="1"/>
  <c r="I471" i="12"/>
  <c r="K470" i="12"/>
  <c r="J470" i="12"/>
  <c r="J470" i="12" a="1"/>
  <c r="I470" i="12"/>
  <c r="K469" i="12"/>
  <c r="J469" i="12"/>
  <c r="J469" i="12" a="1"/>
  <c r="I469" i="12"/>
  <c r="K468" i="12"/>
  <c r="J468" i="12"/>
  <c r="J468" i="12" a="1"/>
  <c r="I468" i="12"/>
  <c r="K467" i="12"/>
  <c r="J467" i="12"/>
  <c r="J467" i="12" a="1"/>
  <c r="I467" i="12"/>
  <c r="K466" i="12"/>
  <c r="J466" i="12"/>
  <c r="J466" i="12" a="1"/>
  <c r="I466" i="12"/>
  <c r="K465" i="12"/>
  <c r="J465" i="12"/>
  <c r="J465" i="12" a="1"/>
  <c r="I465" i="12"/>
  <c r="K464" i="12"/>
  <c r="J464" i="12"/>
  <c r="J464" i="12" a="1"/>
  <c r="I464" i="12"/>
  <c r="K463" i="12"/>
  <c r="J463" i="12"/>
  <c r="J463" i="12" a="1"/>
  <c r="I463" i="12"/>
  <c r="K462" i="12"/>
  <c r="J462" i="12"/>
  <c r="J462" i="12" a="1"/>
  <c r="I462" i="12"/>
  <c r="K461" i="12"/>
  <c r="J461" i="12"/>
  <c r="J461" i="12" a="1"/>
  <c r="I461" i="12"/>
  <c r="K460" i="12"/>
  <c r="J460" i="12"/>
  <c r="J460" i="12" a="1"/>
  <c r="I460" i="12"/>
  <c r="K459" i="12"/>
  <c r="J459" i="12"/>
  <c r="J459" i="12" a="1"/>
  <c r="I459" i="12"/>
  <c r="K458" i="12"/>
  <c r="J458" i="12"/>
  <c r="J458" i="12" a="1"/>
  <c r="I458" i="12"/>
  <c r="K457" i="12"/>
  <c r="J457" i="12"/>
  <c r="J457" i="12" a="1"/>
  <c r="I457" i="12"/>
  <c r="K456" i="12"/>
  <c r="J456" i="12"/>
  <c r="J456" i="12" a="1"/>
  <c r="I456" i="12"/>
  <c r="K455" i="12"/>
  <c r="J455" i="12"/>
  <c r="J455" i="12" a="1"/>
  <c r="I455" i="12"/>
  <c r="K454" i="12"/>
  <c r="J454" i="12"/>
  <c r="J454" i="12" a="1"/>
  <c r="I454" i="12"/>
  <c r="K453" i="12"/>
  <c r="J453" i="12"/>
  <c r="J453" i="12" a="1"/>
  <c r="I453" i="12"/>
  <c r="K452" i="12"/>
  <c r="J452" i="12"/>
  <c r="J452" i="12" a="1"/>
  <c r="I452" i="12"/>
  <c r="K451" i="12"/>
  <c r="J451" i="12"/>
  <c r="J451" i="12" a="1"/>
  <c r="I451" i="12"/>
  <c r="K450" i="12"/>
  <c r="J450" i="12"/>
  <c r="J450" i="12" a="1"/>
  <c r="I450" i="12"/>
  <c r="K449" i="12"/>
  <c r="J449" i="12"/>
  <c r="J449" i="12" a="1"/>
  <c r="I449" i="12"/>
  <c r="K448" i="12"/>
  <c r="J448" i="12"/>
  <c r="J448" i="12" a="1"/>
  <c r="I448" i="12"/>
  <c r="K447" i="12"/>
  <c r="J447" i="12"/>
  <c r="J447" i="12" a="1"/>
  <c r="I447" i="12"/>
  <c r="K446" i="12"/>
  <c r="J446" i="12"/>
  <c r="J446" i="12" a="1"/>
  <c r="I446" i="12"/>
  <c r="K445" i="12"/>
  <c r="J445" i="12"/>
  <c r="J445" i="12" a="1"/>
  <c r="I445" i="12"/>
  <c r="K444" i="12"/>
  <c r="J444" i="12"/>
  <c r="J444" i="12" a="1"/>
  <c r="I444" i="12"/>
  <c r="K443" i="12"/>
  <c r="J443" i="12"/>
  <c r="J443" i="12" a="1"/>
  <c r="I443" i="12"/>
  <c r="K442" i="12"/>
  <c r="J442" i="12"/>
  <c r="J442" i="12" a="1"/>
  <c r="I442" i="12"/>
  <c r="K441" i="12"/>
  <c r="J441" i="12"/>
  <c r="J441" i="12" a="1"/>
  <c r="I441" i="12"/>
  <c r="K440" i="12"/>
  <c r="J440" i="12"/>
  <c r="J440" i="12" a="1"/>
  <c r="I440" i="12"/>
  <c r="K439" i="12"/>
  <c r="J439" i="12"/>
  <c r="J439" i="12" a="1"/>
  <c r="I439" i="12"/>
  <c r="K438" i="12"/>
  <c r="J438" i="12"/>
  <c r="J438" i="12" a="1"/>
  <c r="I438" i="12"/>
  <c r="K437" i="12"/>
  <c r="J437" i="12"/>
  <c r="J437" i="12" a="1"/>
  <c r="I437" i="12"/>
  <c r="K436" i="12"/>
  <c r="J436" i="12"/>
  <c r="J436" i="12" a="1"/>
  <c r="I436" i="12"/>
  <c r="K435" i="12"/>
  <c r="J435" i="12"/>
  <c r="J435" i="12" a="1"/>
  <c r="I435" i="12"/>
  <c r="K434" i="12"/>
  <c r="J434" i="12"/>
  <c r="J434" i="12" a="1"/>
  <c r="I434" i="12"/>
  <c r="K433" i="12"/>
  <c r="J433" i="12"/>
  <c r="J433" i="12" a="1"/>
  <c r="I433" i="12"/>
  <c r="K432" i="12"/>
  <c r="J432" i="12"/>
  <c r="J432" i="12" a="1"/>
  <c r="I432" i="12"/>
  <c r="K431" i="12"/>
  <c r="J431" i="12"/>
  <c r="J431" i="12" a="1"/>
  <c r="I431" i="12"/>
  <c r="K430" i="12"/>
  <c r="J430" i="12"/>
  <c r="J430" i="12" a="1"/>
  <c r="I430" i="12"/>
  <c r="K429" i="12"/>
  <c r="J429" i="12"/>
  <c r="J429" i="12" a="1"/>
  <c r="I429" i="12"/>
  <c r="K428" i="12"/>
  <c r="J428" i="12"/>
  <c r="J428" i="12" a="1"/>
  <c r="I428" i="12"/>
  <c r="K427" i="12"/>
  <c r="J427" i="12"/>
  <c r="J427" i="12" a="1"/>
  <c r="I427" i="12"/>
  <c r="K426" i="12"/>
  <c r="J426" i="12"/>
  <c r="J426" i="12" a="1"/>
  <c r="I426" i="12"/>
  <c r="K425" i="12"/>
  <c r="J425" i="12"/>
  <c r="J425" i="12" a="1"/>
  <c r="I425" i="12"/>
  <c r="K424" i="12"/>
  <c r="J424" i="12"/>
  <c r="J424" i="12" a="1"/>
  <c r="I424" i="12"/>
  <c r="K423" i="12"/>
  <c r="J423" i="12"/>
  <c r="J423" i="12" a="1"/>
  <c r="I423" i="12"/>
  <c r="K422" i="12"/>
  <c r="J422" i="12"/>
  <c r="J422" i="12" a="1"/>
  <c r="I422" i="12"/>
  <c r="K421" i="12"/>
  <c r="J421" i="12"/>
  <c r="J421" i="12" a="1"/>
  <c r="I421" i="12"/>
  <c r="K420" i="12"/>
  <c r="J420" i="12"/>
  <c r="J420" i="12" a="1"/>
  <c r="I420" i="12"/>
  <c r="K419" i="12"/>
  <c r="J419" i="12"/>
  <c r="J419" i="12" a="1"/>
  <c r="I419" i="12"/>
  <c r="K418" i="12"/>
  <c r="J418" i="12"/>
  <c r="J418" i="12" a="1"/>
  <c r="I418" i="12"/>
  <c r="K417" i="12"/>
  <c r="J417" i="12"/>
  <c r="J417" i="12" a="1"/>
  <c r="I417" i="12"/>
  <c r="K416" i="12"/>
  <c r="J416" i="12"/>
  <c r="J416" i="12" a="1"/>
  <c r="I416" i="12"/>
  <c r="K415" i="12"/>
  <c r="J415" i="12"/>
  <c r="J415" i="12" a="1"/>
  <c r="I415" i="12"/>
  <c r="K414" i="12"/>
  <c r="J414" i="12"/>
  <c r="J414" i="12" a="1"/>
  <c r="I414" i="12"/>
  <c r="K413" i="12"/>
  <c r="J413" i="12"/>
  <c r="J413" i="12" a="1"/>
  <c r="I413" i="12"/>
  <c r="K412" i="12"/>
  <c r="J412" i="12"/>
  <c r="J412" i="12" a="1"/>
  <c r="I412" i="12"/>
  <c r="K411" i="12"/>
  <c r="J411" i="12"/>
  <c r="J411" i="12" a="1"/>
  <c r="I411" i="12"/>
  <c r="K410" i="12"/>
  <c r="J410" i="12"/>
  <c r="J410" i="12" a="1"/>
  <c r="I410" i="12"/>
  <c r="K409" i="12"/>
  <c r="J409" i="12"/>
  <c r="J409" i="12" a="1"/>
  <c r="I409" i="12"/>
  <c r="K408" i="12"/>
  <c r="J408" i="12"/>
  <c r="J408" i="12" a="1"/>
  <c r="I408" i="12"/>
  <c r="K407" i="12"/>
  <c r="J407" i="12"/>
  <c r="J407" i="12" a="1"/>
  <c r="I407" i="12"/>
  <c r="K406" i="12"/>
  <c r="J406" i="12"/>
  <c r="J406" i="12" a="1"/>
  <c r="I406" i="12"/>
  <c r="K405" i="12"/>
  <c r="J405" i="12"/>
  <c r="J405" i="12" a="1"/>
  <c r="I405" i="12"/>
  <c r="K404" i="12"/>
  <c r="J404" i="12"/>
  <c r="J404" i="12" a="1"/>
  <c r="I404" i="12"/>
  <c r="K403" i="12"/>
  <c r="J403" i="12"/>
  <c r="J403" i="12" a="1"/>
  <c r="I403" i="12"/>
  <c r="K402" i="12"/>
  <c r="J402" i="12"/>
  <c r="J402" i="12" a="1"/>
  <c r="I402" i="12"/>
  <c r="K401" i="12"/>
  <c r="J401" i="12"/>
  <c r="J401" i="12" a="1"/>
  <c r="I401" i="12"/>
  <c r="K400" i="12"/>
  <c r="J400" i="12"/>
  <c r="J400" i="12" a="1"/>
  <c r="I400" i="12"/>
  <c r="K399" i="12"/>
  <c r="J399" i="12"/>
  <c r="J399" i="12" a="1"/>
  <c r="I399" i="12"/>
  <c r="K398" i="12"/>
  <c r="J398" i="12"/>
  <c r="J398" i="12" a="1"/>
  <c r="I398" i="12"/>
  <c r="K397" i="12"/>
  <c r="J397" i="12"/>
  <c r="J397" i="12" a="1"/>
  <c r="I397" i="12"/>
  <c r="K396" i="12"/>
  <c r="J396" i="12"/>
  <c r="J396" i="12" a="1"/>
  <c r="I396" i="12"/>
  <c r="K395" i="12"/>
  <c r="J395" i="12"/>
  <c r="J395" i="12" a="1"/>
  <c r="I395" i="12"/>
  <c r="K394" i="12"/>
  <c r="J394" i="12"/>
  <c r="J394" i="12" a="1"/>
  <c r="I394" i="12"/>
  <c r="K393" i="12"/>
  <c r="J393" i="12"/>
  <c r="J393" i="12" a="1"/>
  <c r="I393" i="12"/>
  <c r="K392" i="12"/>
  <c r="J392" i="12"/>
  <c r="J392" i="12" a="1"/>
  <c r="I392" i="12"/>
  <c r="K391" i="12"/>
  <c r="J391" i="12"/>
  <c r="J391" i="12" a="1"/>
  <c r="I391" i="12"/>
  <c r="K390" i="12"/>
  <c r="J390" i="12"/>
  <c r="J390" i="12" a="1"/>
  <c r="I390" i="12"/>
  <c r="K389" i="12"/>
  <c r="J389" i="12"/>
  <c r="J389" i="12" a="1"/>
  <c r="I389" i="12"/>
  <c r="K388" i="12"/>
  <c r="J388" i="12"/>
  <c r="J388" i="12" a="1"/>
  <c r="I388" i="12"/>
  <c r="K387" i="12"/>
  <c r="J387" i="12"/>
  <c r="J387" i="12" a="1"/>
  <c r="I387" i="12"/>
  <c r="K386" i="12"/>
  <c r="J386" i="12"/>
  <c r="J386" i="12" a="1"/>
  <c r="I386" i="12"/>
  <c r="K385" i="12"/>
  <c r="J385" i="12"/>
  <c r="J385" i="12" a="1"/>
  <c r="I385" i="12"/>
  <c r="K384" i="12"/>
  <c r="J384" i="12"/>
  <c r="J384" i="12" a="1"/>
  <c r="I384" i="12"/>
  <c r="K383" i="12"/>
  <c r="J383" i="12"/>
  <c r="J383" i="12" a="1"/>
  <c r="I383" i="12"/>
  <c r="K382" i="12"/>
  <c r="J382" i="12"/>
  <c r="J382" i="12" a="1"/>
  <c r="I382" i="12"/>
  <c r="K381" i="12"/>
  <c r="J381" i="12"/>
  <c r="J381" i="12" a="1"/>
  <c r="I381" i="12"/>
  <c r="K380" i="12"/>
  <c r="J380" i="12"/>
  <c r="J380" i="12" a="1"/>
  <c r="I380" i="12"/>
  <c r="K379" i="12"/>
  <c r="J379" i="12"/>
  <c r="J379" i="12" a="1"/>
  <c r="I379" i="12"/>
  <c r="K378" i="12"/>
  <c r="J378" i="12"/>
  <c r="J378" i="12" a="1"/>
  <c r="I378" i="12"/>
  <c r="K377" i="12"/>
  <c r="J377" i="12"/>
  <c r="J377" i="12" a="1"/>
  <c r="I377" i="12"/>
  <c r="K376" i="12"/>
  <c r="J376" i="12"/>
  <c r="J376" i="12" a="1"/>
  <c r="I376" i="12"/>
  <c r="K375" i="12"/>
  <c r="J375" i="12"/>
  <c r="J375" i="12" a="1"/>
  <c r="I375" i="12"/>
  <c r="K374" i="12"/>
  <c r="J374" i="12"/>
  <c r="J374" i="12" a="1"/>
  <c r="I374" i="12"/>
  <c r="K373" i="12"/>
  <c r="J373" i="12"/>
  <c r="J373" i="12" a="1"/>
  <c r="I373" i="12"/>
  <c r="K372" i="12"/>
  <c r="J372" i="12"/>
  <c r="J372" i="12" a="1"/>
  <c r="I372" i="12"/>
  <c r="K371" i="12"/>
  <c r="J371" i="12"/>
  <c r="J371" i="12" a="1"/>
  <c r="I371" i="12"/>
  <c r="K370" i="12"/>
  <c r="J370" i="12"/>
  <c r="J370" i="12" a="1"/>
  <c r="I370" i="12"/>
  <c r="K369" i="12"/>
  <c r="J369" i="12"/>
  <c r="J369" i="12" a="1"/>
  <c r="I369" i="12"/>
  <c r="K368" i="12"/>
  <c r="J368" i="12"/>
  <c r="J368" i="12" a="1"/>
  <c r="I368" i="12"/>
  <c r="K367" i="12"/>
  <c r="J367" i="12"/>
  <c r="J367" i="12" a="1"/>
  <c r="I367" i="12"/>
  <c r="K366" i="12"/>
  <c r="J366" i="12"/>
  <c r="J366" i="12" a="1"/>
  <c r="I366" i="12"/>
  <c r="K365" i="12"/>
  <c r="J365" i="12"/>
  <c r="J365" i="12" a="1"/>
  <c r="I365" i="12"/>
  <c r="K364" i="12"/>
  <c r="J364" i="12"/>
  <c r="J364" i="12" a="1"/>
  <c r="I364" i="12"/>
  <c r="K363" i="12"/>
  <c r="J363" i="12"/>
  <c r="J363" i="12" a="1"/>
  <c r="I363" i="12"/>
  <c r="K362" i="12"/>
  <c r="J362" i="12"/>
  <c r="J362" i="12" a="1"/>
  <c r="I362" i="12"/>
  <c r="K361" i="12"/>
  <c r="J361" i="12"/>
  <c r="J361" i="12" a="1"/>
  <c r="I361" i="12"/>
  <c r="K360" i="12"/>
  <c r="J360" i="12"/>
  <c r="J360" i="12" a="1"/>
  <c r="I360" i="12"/>
  <c r="K359" i="12"/>
  <c r="J359" i="12"/>
  <c r="J359" i="12" a="1"/>
  <c r="I359" i="12"/>
  <c r="K358" i="12"/>
  <c r="J358" i="12"/>
  <c r="J358" i="12" a="1"/>
  <c r="I358" i="12"/>
  <c r="K357" i="12"/>
  <c r="J357" i="12"/>
  <c r="J357" i="12" a="1"/>
  <c r="I357" i="12"/>
  <c r="K356" i="12"/>
  <c r="J356" i="12"/>
  <c r="J356" i="12" a="1"/>
  <c r="I356" i="12"/>
  <c r="K355" i="12"/>
  <c r="J355" i="12"/>
  <c r="J355" i="12" a="1"/>
  <c r="I355" i="12"/>
  <c r="K354" i="12"/>
  <c r="J354" i="12"/>
  <c r="J354" i="12" a="1"/>
  <c r="I354" i="12"/>
  <c r="K353" i="12"/>
  <c r="J353" i="12"/>
  <c r="J353" i="12" a="1"/>
  <c r="I353" i="12"/>
  <c r="K352" i="12"/>
  <c r="J352" i="12"/>
  <c r="J352" i="12" a="1"/>
  <c r="I352" i="12"/>
  <c r="K351" i="12"/>
  <c r="J351" i="12"/>
  <c r="J351" i="12" a="1"/>
  <c r="I351" i="12"/>
  <c r="K350" i="12"/>
  <c r="J350" i="12"/>
  <c r="J350" i="12" a="1"/>
  <c r="I350" i="12"/>
  <c r="K349" i="12"/>
  <c r="J349" i="12"/>
  <c r="J349" i="12" a="1"/>
  <c r="I349" i="12"/>
  <c r="K348" i="12"/>
  <c r="J348" i="12"/>
  <c r="J348" i="12" a="1"/>
  <c r="I348" i="12"/>
  <c r="K347" i="12"/>
  <c r="J347" i="12"/>
  <c r="J347" i="12" a="1"/>
  <c r="I347" i="12"/>
  <c r="K346" i="12"/>
  <c r="J346" i="12"/>
  <c r="J346" i="12" a="1"/>
  <c r="I346" i="12"/>
  <c r="K345" i="12"/>
  <c r="J345" i="12"/>
  <c r="J345" i="12" a="1"/>
  <c r="I345" i="12"/>
  <c r="K344" i="12"/>
  <c r="J344" i="12"/>
  <c r="J344" i="12" a="1"/>
  <c r="I344" i="12"/>
  <c r="K343" i="12"/>
  <c r="J343" i="12"/>
  <c r="J343" i="12" a="1"/>
  <c r="I343" i="12"/>
  <c r="K342" i="12"/>
  <c r="J342" i="12"/>
  <c r="J342" i="12" a="1"/>
  <c r="I342" i="12"/>
  <c r="K341" i="12"/>
  <c r="J341" i="12"/>
  <c r="J341" i="12" a="1"/>
  <c r="I341" i="12"/>
  <c r="K340" i="12"/>
  <c r="J340" i="12"/>
  <c r="J340" i="12" a="1"/>
  <c r="I340" i="12"/>
  <c r="K339" i="12"/>
  <c r="J339" i="12"/>
  <c r="J339" i="12" a="1"/>
  <c r="I339" i="12"/>
  <c r="K338" i="12"/>
  <c r="J338" i="12"/>
  <c r="J338" i="12" a="1"/>
  <c r="I338" i="12"/>
  <c r="K337" i="12"/>
  <c r="J337" i="12"/>
  <c r="J337" i="12" a="1"/>
  <c r="I337" i="12"/>
  <c r="K336" i="12"/>
  <c r="J336" i="12"/>
  <c r="J336" i="12" a="1"/>
  <c r="I336" i="12"/>
  <c r="K335" i="12"/>
  <c r="J335" i="12"/>
  <c r="J335" i="12" a="1"/>
  <c r="I335" i="12"/>
  <c r="K334" i="12"/>
  <c r="J334" i="12"/>
  <c r="J334" i="12" a="1"/>
  <c r="I334" i="12"/>
  <c r="K333" i="12"/>
  <c r="J333" i="12"/>
  <c r="J333" i="12" a="1"/>
  <c r="I333" i="12"/>
  <c r="K332" i="12"/>
  <c r="J332" i="12"/>
  <c r="J332" i="12" a="1"/>
  <c r="I332" i="12"/>
  <c r="K331" i="12"/>
  <c r="J331" i="12"/>
  <c r="J331" i="12" a="1"/>
  <c r="I331" i="12"/>
  <c r="K330" i="12"/>
  <c r="J330" i="12"/>
  <c r="J330" i="12" a="1"/>
  <c r="I330" i="12"/>
  <c r="K329" i="12"/>
  <c r="J329" i="12"/>
  <c r="J329" i="12" a="1"/>
  <c r="I329" i="12"/>
  <c r="K328" i="12"/>
  <c r="J328" i="12"/>
  <c r="J328" i="12" a="1"/>
  <c r="I328" i="12"/>
  <c r="K327" i="12"/>
  <c r="J327" i="12"/>
  <c r="J327" i="12" a="1"/>
  <c r="I327" i="12"/>
  <c r="K326" i="12"/>
  <c r="J326" i="12"/>
  <c r="J326" i="12" a="1"/>
  <c r="I326" i="12"/>
  <c r="K325" i="12"/>
  <c r="J325" i="12"/>
  <c r="J325" i="12" a="1"/>
  <c r="I325" i="12"/>
  <c r="K324" i="12"/>
  <c r="J324" i="12"/>
  <c r="J324" i="12" a="1"/>
  <c r="I324" i="12"/>
  <c r="K323" i="12"/>
  <c r="J323" i="12"/>
  <c r="J323" i="12" a="1"/>
  <c r="I323" i="12"/>
  <c r="K322" i="12"/>
  <c r="J322" i="12"/>
  <c r="J322" i="12" a="1"/>
  <c r="I322" i="12"/>
  <c r="K321" i="12"/>
  <c r="J321" i="12"/>
  <c r="J321" i="12" a="1"/>
  <c r="I321" i="12"/>
  <c r="K320" i="12"/>
  <c r="J320" i="12"/>
  <c r="J320" i="12" a="1"/>
  <c r="I320" i="12"/>
  <c r="K319" i="12"/>
  <c r="J319" i="12"/>
  <c r="J319" i="12" a="1"/>
  <c r="I319" i="12"/>
  <c r="K318" i="12"/>
  <c r="J318" i="12"/>
  <c r="J318" i="12" a="1"/>
  <c r="I318" i="12"/>
  <c r="K317" i="12"/>
  <c r="J317" i="12"/>
  <c r="J317" i="12" a="1"/>
  <c r="I317" i="12"/>
  <c r="K316" i="12"/>
  <c r="J316" i="12"/>
  <c r="J316" i="12" a="1"/>
  <c r="I316" i="12"/>
  <c r="K315" i="12"/>
  <c r="J315" i="12"/>
  <c r="J315" i="12" a="1"/>
  <c r="I315" i="12"/>
  <c r="K314" i="12"/>
  <c r="J314" i="12"/>
  <c r="J314" i="12" a="1"/>
  <c r="I314" i="12"/>
  <c r="K313" i="12"/>
  <c r="J313" i="12"/>
  <c r="J313" i="12" a="1"/>
  <c r="I313" i="12"/>
  <c r="K312" i="12"/>
  <c r="J312" i="12"/>
  <c r="J312" i="12" a="1"/>
  <c r="I312" i="12"/>
  <c r="K311" i="12"/>
  <c r="J311" i="12"/>
  <c r="J311" i="12" a="1"/>
  <c r="I311" i="12"/>
  <c r="K310" i="12"/>
  <c r="J310" i="12"/>
  <c r="J310" i="12" a="1"/>
  <c r="I310" i="12"/>
  <c r="K309" i="12"/>
  <c r="J309" i="12"/>
  <c r="J309" i="12" a="1"/>
  <c r="I309" i="12"/>
  <c r="K308" i="12"/>
  <c r="J308" i="12"/>
  <c r="J308" i="12" a="1"/>
  <c r="I308" i="12"/>
  <c r="K307" i="12"/>
  <c r="J307" i="12"/>
  <c r="J307" i="12" a="1"/>
  <c r="I307" i="12"/>
  <c r="K306" i="12"/>
  <c r="J306" i="12"/>
  <c r="J306" i="12" a="1"/>
  <c r="I306" i="12"/>
  <c r="K305" i="12"/>
  <c r="J305" i="12"/>
  <c r="J305" i="12" a="1"/>
  <c r="I305" i="12"/>
  <c r="K304" i="12"/>
  <c r="J304" i="12"/>
  <c r="J304" i="12" a="1"/>
  <c r="I304" i="12"/>
  <c r="K303" i="12"/>
  <c r="J303" i="12"/>
  <c r="J303" i="12" a="1"/>
  <c r="I303" i="12"/>
  <c r="K302" i="12"/>
  <c r="J302" i="12"/>
  <c r="J302" i="12" a="1"/>
  <c r="I302" i="12"/>
  <c r="K301" i="12"/>
  <c r="J301" i="12"/>
  <c r="J301" i="12" a="1"/>
  <c r="I301" i="12"/>
  <c r="K300" i="12"/>
  <c r="J300" i="12"/>
  <c r="J300" i="12" a="1"/>
  <c r="I300" i="12"/>
  <c r="K299" i="12"/>
  <c r="J299" i="12"/>
  <c r="J299" i="12" a="1"/>
  <c r="I299" i="12"/>
  <c r="K298" i="12"/>
  <c r="J298" i="12"/>
  <c r="J298" i="12" a="1"/>
  <c r="I298" i="12"/>
  <c r="K297" i="12"/>
  <c r="J297" i="12"/>
  <c r="J297" i="12" a="1"/>
  <c r="I297" i="12"/>
  <c r="K296" i="12"/>
  <c r="J296" i="12"/>
  <c r="J296" i="12" a="1"/>
  <c r="I296" i="12"/>
  <c r="K295" i="12"/>
  <c r="J295" i="12"/>
  <c r="J295" i="12" a="1"/>
  <c r="I295" i="12"/>
  <c r="K294" i="12"/>
  <c r="J294" i="12"/>
  <c r="J294" i="12" a="1"/>
  <c r="I294" i="12"/>
  <c r="K293" i="12"/>
  <c r="J293" i="12"/>
  <c r="J293" i="12" a="1"/>
  <c r="I293" i="12"/>
  <c r="K292" i="12"/>
  <c r="J292" i="12"/>
  <c r="J292" i="12" a="1"/>
  <c r="I292" i="12"/>
  <c r="K291" i="12"/>
  <c r="J291" i="12"/>
  <c r="J291" i="12" a="1"/>
  <c r="I291" i="12"/>
  <c r="K290" i="12"/>
  <c r="J290" i="12"/>
  <c r="J290" i="12" a="1"/>
  <c r="I290" i="12"/>
  <c r="K289" i="12"/>
  <c r="J289" i="12"/>
  <c r="J289" i="12" a="1"/>
  <c r="I289" i="12"/>
  <c r="K288" i="12"/>
  <c r="J288" i="12"/>
  <c r="J288" i="12" a="1"/>
  <c r="I288" i="12"/>
  <c r="K287" i="12"/>
  <c r="J287" i="12"/>
  <c r="J287" i="12" a="1"/>
  <c r="I287" i="12"/>
  <c r="K286" i="12"/>
  <c r="J286" i="12"/>
  <c r="J286" i="12" a="1"/>
  <c r="I286" i="12"/>
  <c r="K285" i="12"/>
  <c r="J285" i="12"/>
  <c r="J285" i="12" a="1"/>
  <c r="I285" i="12"/>
  <c r="K284" i="12"/>
  <c r="J284" i="12"/>
  <c r="J284" i="12" a="1"/>
  <c r="I284" i="12"/>
  <c r="K283" i="12"/>
  <c r="J283" i="12"/>
  <c r="J283" i="12" a="1"/>
  <c r="I283" i="12"/>
  <c r="K282" i="12"/>
  <c r="J282" i="12"/>
  <c r="J282" i="12" a="1"/>
  <c r="I282" i="12"/>
  <c r="K281" i="12"/>
  <c r="J281" i="12"/>
  <c r="J281" i="12" a="1"/>
  <c r="I281" i="12"/>
  <c r="K280" i="12"/>
  <c r="J280" i="12"/>
  <c r="J280" i="12" a="1"/>
  <c r="I280" i="12"/>
  <c r="K279" i="12"/>
  <c r="J279" i="12"/>
  <c r="J279" i="12" a="1"/>
  <c r="I279" i="12"/>
  <c r="K278" i="12"/>
  <c r="J278" i="12"/>
  <c r="J278" i="12" a="1"/>
  <c r="I278" i="12"/>
  <c r="K277" i="12"/>
  <c r="J277" i="12"/>
  <c r="J277" i="12" a="1"/>
  <c r="I277" i="12"/>
  <c r="K276" i="12"/>
  <c r="J276" i="12"/>
  <c r="J276" i="12" a="1"/>
  <c r="I276" i="12"/>
  <c r="K275" i="12"/>
  <c r="J275" i="12"/>
  <c r="J275" i="12" a="1"/>
  <c r="I275" i="12"/>
  <c r="K274" i="12"/>
  <c r="J274" i="12"/>
  <c r="J274" i="12" a="1"/>
  <c r="I274" i="12"/>
  <c r="K273" i="12"/>
  <c r="J273" i="12"/>
  <c r="J273" i="12" a="1"/>
  <c r="I273" i="12"/>
  <c r="K272" i="12"/>
  <c r="J272" i="12"/>
  <c r="J272" i="12" a="1"/>
  <c r="I272" i="12"/>
  <c r="K271" i="12"/>
  <c r="J271" i="12"/>
  <c r="J271" i="12" a="1"/>
  <c r="I271" i="12"/>
  <c r="K270" i="12"/>
  <c r="J270" i="12"/>
  <c r="J270" i="12" a="1"/>
  <c r="I270" i="12"/>
  <c r="K269" i="12"/>
  <c r="J269" i="12"/>
  <c r="J269" i="12" a="1"/>
  <c r="I269" i="12"/>
  <c r="K268" i="12"/>
  <c r="J268" i="12"/>
  <c r="J268" i="12" a="1"/>
  <c r="I268" i="12"/>
  <c r="K267" i="12"/>
  <c r="J267" i="12"/>
  <c r="J267" i="12" a="1"/>
  <c r="I267" i="12"/>
  <c r="K266" i="12"/>
  <c r="J266" i="12"/>
  <c r="J266" i="12" a="1"/>
  <c r="I266" i="12"/>
  <c r="K265" i="12"/>
  <c r="J265" i="12"/>
  <c r="J265" i="12" a="1"/>
  <c r="I265" i="12"/>
  <c r="K264" i="12"/>
  <c r="J264" i="12"/>
  <c r="J264" i="12" a="1"/>
  <c r="I264" i="12"/>
  <c r="K263" i="12"/>
  <c r="J263" i="12"/>
  <c r="J263" i="12" a="1"/>
  <c r="I263" i="12"/>
  <c r="K262" i="12"/>
  <c r="J262" i="12"/>
  <c r="J262" i="12" a="1"/>
  <c r="I262" i="12"/>
  <c r="K261" i="12"/>
  <c r="J261" i="12"/>
  <c r="J261" i="12" a="1"/>
  <c r="I261" i="12"/>
  <c r="K260" i="12"/>
  <c r="J260" i="12"/>
  <c r="J260" i="12" a="1"/>
  <c r="I260" i="12"/>
  <c r="K259" i="12"/>
  <c r="J259" i="12"/>
  <c r="J259" i="12" a="1"/>
  <c r="I259" i="12"/>
  <c r="K258" i="12"/>
  <c r="J258" i="12"/>
  <c r="J258" i="12" a="1"/>
  <c r="I258" i="12"/>
  <c r="K257" i="12"/>
  <c r="J257" i="12"/>
  <c r="J257" i="12" a="1"/>
  <c r="I257" i="12"/>
  <c r="K256" i="12"/>
  <c r="J256" i="12"/>
  <c r="J256" i="12" a="1"/>
  <c r="I256" i="12"/>
  <c r="K255" i="12"/>
  <c r="J255" i="12"/>
  <c r="J255" i="12" a="1"/>
  <c r="I255" i="12"/>
  <c r="K254" i="12"/>
  <c r="J254" i="12"/>
  <c r="J254" i="12" a="1"/>
  <c r="I254" i="12"/>
  <c r="K253" i="12"/>
  <c r="J253" i="12"/>
  <c r="J253" i="12" a="1"/>
  <c r="I253" i="12"/>
  <c r="K252" i="12"/>
  <c r="J252" i="12"/>
  <c r="J252" i="12" a="1"/>
  <c r="I252" i="12"/>
  <c r="K251" i="12"/>
  <c r="J251" i="12"/>
  <c r="J251" i="12" a="1"/>
  <c r="I251" i="12"/>
  <c r="K250" i="12"/>
  <c r="J250" i="12"/>
  <c r="J250" i="12" a="1"/>
  <c r="I250" i="12"/>
  <c r="K249" i="12"/>
  <c r="J249" i="12"/>
  <c r="J249" i="12" a="1"/>
  <c r="I249" i="12"/>
  <c r="K248" i="12"/>
  <c r="J248" i="12"/>
  <c r="J248" i="12" a="1"/>
  <c r="I248" i="12"/>
  <c r="K247" i="12"/>
  <c r="J247" i="12"/>
  <c r="J247" i="12" a="1"/>
  <c r="I247" i="12"/>
  <c r="K246" i="12"/>
  <c r="J246" i="12"/>
  <c r="J246" i="12" a="1"/>
  <c r="I246" i="12"/>
  <c r="K245" i="12"/>
  <c r="J245" i="12"/>
  <c r="J245" i="12" a="1"/>
  <c r="I245" i="12"/>
  <c r="K244" i="12"/>
  <c r="J244" i="12"/>
  <c r="J244" i="12" a="1"/>
  <c r="I244" i="12"/>
  <c r="K243" i="12"/>
  <c r="J243" i="12"/>
  <c r="J243" i="12" a="1"/>
  <c r="I243" i="12"/>
  <c r="K242" i="12"/>
  <c r="J242" i="12"/>
  <c r="J242" i="12" a="1"/>
  <c r="I242" i="12"/>
  <c r="K241" i="12"/>
  <c r="J241" i="12"/>
  <c r="J241" i="12" a="1"/>
  <c r="I241" i="12"/>
  <c r="K240" i="12"/>
  <c r="J240" i="12"/>
  <c r="J240" i="12" a="1"/>
  <c r="I240" i="12"/>
  <c r="K239" i="12"/>
  <c r="J239" i="12"/>
  <c r="J239" i="12" a="1"/>
  <c r="I239" i="12"/>
  <c r="K238" i="12"/>
  <c r="J238" i="12"/>
  <c r="J238" i="12" a="1"/>
  <c r="I238" i="12"/>
  <c r="K237" i="12"/>
  <c r="J237" i="12"/>
  <c r="J237" i="12" a="1"/>
  <c r="I237" i="12"/>
  <c r="K236" i="12"/>
  <c r="J236" i="12"/>
  <c r="J236" i="12" a="1"/>
  <c r="I236" i="12"/>
  <c r="K235" i="12"/>
  <c r="J235" i="12"/>
  <c r="J235" i="12" a="1"/>
  <c r="I235" i="12"/>
  <c r="K234" i="12"/>
  <c r="J234" i="12"/>
  <c r="J234" i="12" a="1"/>
  <c r="I234" i="12"/>
  <c r="K233" i="12"/>
  <c r="J233" i="12"/>
  <c r="J233" i="12" a="1"/>
  <c r="I233" i="12"/>
  <c r="K232" i="12"/>
  <c r="J232" i="12"/>
  <c r="J232" i="12" a="1"/>
  <c r="I232" i="12"/>
  <c r="K231" i="12"/>
  <c r="J231" i="12"/>
  <c r="J231" i="12" a="1"/>
  <c r="I231" i="12"/>
  <c r="K230" i="12"/>
  <c r="J230" i="12"/>
  <c r="J230" i="12" a="1"/>
  <c r="I230" i="12"/>
  <c r="K229" i="12"/>
  <c r="J229" i="12"/>
  <c r="J229" i="12" a="1"/>
  <c r="I229" i="12"/>
  <c r="K228" i="12"/>
  <c r="J228" i="12"/>
  <c r="J228" i="12" a="1"/>
  <c r="I228" i="12"/>
  <c r="K227" i="12"/>
  <c r="J227" i="12"/>
  <c r="J227" i="12" a="1"/>
  <c r="I227" i="12"/>
  <c r="K226" i="12"/>
  <c r="J226" i="12"/>
  <c r="J226" i="12" a="1"/>
  <c r="I226" i="12"/>
  <c r="K225" i="12"/>
  <c r="J225" i="12"/>
  <c r="J225" i="12" a="1"/>
  <c r="I225" i="12"/>
  <c r="K224" i="12"/>
  <c r="J224" i="12"/>
  <c r="J224" i="12" a="1"/>
  <c r="I224" i="12"/>
  <c r="K223" i="12"/>
  <c r="J223" i="12"/>
  <c r="J223" i="12" a="1"/>
  <c r="I223" i="12"/>
  <c r="K222" i="12"/>
  <c r="J222" i="12"/>
  <c r="J222" i="12" a="1"/>
  <c r="I222" i="12"/>
  <c r="K221" i="12"/>
  <c r="J221" i="12"/>
  <c r="J221" i="12" a="1"/>
  <c r="I221" i="12"/>
  <c r="K220" i="12"/>
  <c r="J220" i="12"/>
  <c r="J220" i="12" a="1"/>
  <c r="I220" i="12"/>
  <c r="K219" i="12"/>
  <c r="J219" i="12"/>
  <c r="J219" i="12" a="1"/>
  <c r="I219" i="12"/>
  <c r="K218" i="12"/>
  <c r="J218" i="12"/>
  <c r="J218" i="12" a="1"/>
  <c r="I218" i="12"/>
  <c r="K217" i="12"/>
  <c r="J217" i="12"/>
  <c r="J217" i="12" a="1"/>
  <c r="I217" i="12"/>
  <c r="K216" i="12"/>
  <c r="J216" i="12"/>
  <c r="J216" i="12" a="1"/>
  <c r="I216" i="12"/>
  <c r="K215" i="12"/>
  <c r="J215" i="12"/>
  <c r="J215" i="12" a="1"/>
  <c r="I215" i="12"/>
  <c r="K214" i="12"/>
  <c r="J214" i="12"/>
  <c r="J214" i="12" a="1"/>
  <c r="I214" i="12"/>
  <c r="K213" i="12"/>
  <c r="J213" i="12"/>
  <c r="J213" i="12" a="1"/>
  <c r="I213" i="12"/>
  <c r="K212" i="12"/>
  <c r="J212" i="12"/>
  <c r="J212" i="12" a="1"/>
  <c r="I212" i="12"/>
  <c r="K211" i="12"/>
  <c r="J211" i="12"/>
  <c r="J211" i="12" a="1"/>
  <c r="I211" i="12"/>
  <c r="K210" i="12"/>
  <c r="J210" i="12"/>
  <c r="J210" i="12" a="1"/>
  <c r="I210" i="12"/>
  <c r="K209" i="12"/>
  <c r="J209" i="12"/>
  <c r="J209" i="12" a="1"/>
  <c r="I209" i="12"/>
  <c r="K208" i="12"/>
  <c r="J208" i="12"/>
  <c r="J208" i="12" a="1"/>
  <c r="I208" i="12"/>
  <c r="K207" i="12"/>
  <c r="J207" i="12"/>
  <c r="J207" i="12" a="1"/>
  <c r="I207" i="12"/>
  <c r="K206" i="12"/>
  <c r="J206" i="12"/>
  <c r="J206" i="12" a="1"/>
  <c r="I206" i="12"/>
  <c r="K205" i="12"/>
  <c r="J205" i="12"/>
  <c r="J205" i="12" a="1"/>
  <c r="I205" i="12"/>
  <c r="K204" i="12"/>
  <c r="J204" i="12"/>
  <c r="J204" i="12" a="1"/>
  <c r="I204" i="12"/>
  <c r="K203" i="12"/>
  <c r="J203" i="12"/>
  <c r="J203" i="12" a="1"/>
  <c r="I203" i="12"/>
  <c r="K202" i="12"/>
  <c r="J202" i="12"/>
  <c r="J202" i="12" a="1"/>
  <c r="I202" i="12"/>
  <c r="K201" i="12"/>
  <c r="J201" i="12"/>
  <c r="J201" i="12" a="1"/>
  <c r="I201" i="12"/>
  <c r="K200" i="12"/>
  <c r="J200" i="12"/>
  <c r="J200" i="12" a="1"/>
  <c r="I200" i="12"/>
  <c r="K199" i="12"/>
  <c r="J199" i="12"/>
  <c r="J199" i="12" a="1"/>
  <c r="I199" i="12"/>
  <c r="K198" i="12"/>
  <c r="J198" i="12"/>
  <c r="J198" i="12" a="1"/>
  <c r="I198" i="12"/>
  <c r="K197" i="12"/>
  <c r="J197" i="12"/>
  <c r="J197" i="12" a="1"/>
  <c r="I197" i="12"/>
  <c r="K196" i="12"/>
  <c r="J196" i="12"/>
  <c r="J196" i="12" a="1"/>
  <c r="I196" i="12"/>
  <c r="K195" i="12"/>
  <c r="J195" i="12"/>
  <c r="J195" i="12" a="1"/>
  <c r="I195" i="12"/>
  <c r="K194" i="12"/>
  <c r="J194" i="12"/>
  <c r="J194" i="12" a="1"/>
  <c r="I194" i="12"/>
  <c r="K193" i="12"/>
  <c r="J193" i="12"/>
  <c r="J193" i="12" a="1"/>
  <c r="I193" i="12"/>
  <c r="K192" i="12"/>
  <c r="J192" i="12"/>
  <c r="J192" i="12" a="1"/>
  <c r="I192" i="12"/>
  <c r="K191" i="12"/>
  <c r="J191" i="12"/>
  <c r="J191" i="12" a="1"/>
  <c r="I191" i="12"/>
  <c r="K190" i="12"/>
  <c r="J190" i="12"/>
  <c r="J190" i="12" a="1"/>
  <c r="I190" i="12"/>
  <c r="K189" i="12"/>
  <c r="J189" i="12"/>
  <c r="J189" i="12" a="1"/>
  <c r="I189" i="12"/>
  <c r="K188" i="12"/>
  <c r="J188" i="12"/>
  <c r="J188" i="12" a="1"/>
  <c r="I188" i="12"/>
  <c r="K187" i="12"/>
  <c r="J187" i="12"/>
  <c r="J187" i="12" a="1"/>
  <c r="I187" i="12"/>
  <c r="K186" i="12"/>
  <c r="J186" i="12"/>
  <c r="J186" i="12" a="1"/>
  <c r="I186" i="12"/>
  <c r="K185" i="12"/>
  <c r="J185" i="12"/>
  <c r="J185" i="12" a="1"/>
  <c r="I185" i="12"/>
  <c r="K184" i="12"/>
  <c r="J184" i="12"/>
  <c r="J184" i="12" a="1"/>
  <c r="I184" i="12"/>
  <c r="K183" i="12"/>
  <c r="J183" i="12"/>
  <c r="J183" i="12" a="1"/>
  <c r="I183" i="12"/>
  <c r="K182" i="12"/>
  <c r="J182" i="12"/>
  <c r="J182" i="12" a="1"/>
  <c r="I182" i="12"/>
  <c r="K181" i="12"/>
  <c r="J181" i="12"/>
  <c r="J181" i="12" a="1"/>
  <c r="I181" i="12"/>
  <c r="K180" i="12"/>
  <c r="J180" i="12"/>
  <c r="J180" i="12" a="1"/>
  <c r="I180" i="12"/>
  <c r="K179" i="12"/>
  <c r="J179" i="12"/>
  <c r="J179" i="12" a="1"/>
  <c r="I179" i="12"/>
  <c r="K178" i="12"/>
  <c r="J178" i="12"/>
  <c r="J178" i="12" a="1"/>
  <c r="I178" i="12"/>
  <c r="K177" i="12"/>
  <c r="J177" i="12"/>
  <c r="J177" i="12" a="1"/>
  <c r="I177" i="12"/>
  <c r="K176" i="12"/>
  <c r="J176" i="12"/>
  <c r="J176" i="12" a="1"/>
  <c r="I176" i="12"/>
  <c r="K175" i="12"/>
  <c r="J175" i="12"/>
  <c r="J175" i="12" a="1"/>
  <c r="I175" i="12"/>
  <c r="K174" i="12"/>
  <c r="J174" i="12"/>
  <c r="J174" i="12" a="1"/>
  <c r="I174" i="12"/>
  <c r="K173" i="12"/>
  <c r="J173" i="12"/>
  <c r="J173" i="12" a="1"/>
  <c r="I173" i="12"/>
  <c r="K172" i="12"/>
  <c r="J172" i="12"/>
  <c r="J172" i="12" a="1"/>
  <c r="I172" i="12"/>
  <c r="K171" i="12"/>
  <c r="J171" i="12"/>
  <c r="J171" i="12" a="1"/>
  <c r="I171" i="12"/>
  <c r="K170" i="12"/>
  <c r="J170" i="12"/>
  <c r="J170" i="12" a="1"/>
  <c r="I170" i="12"/>
  <c r="K169" i="12"/>
  <c r="J169" i="12"/>
  <c r="J169" i="12" a="1"/>
  <c r="I169" i="12"/>
  <c r="K168" i="12"/>
  <c r="J168" i="12"/>
  <c r="J168" i="12" a="1"/>
  <c r="I168" i="12"/>
  <c r="K167" i="12"/>
  <c r="J167" i="12"/>
  <c r="J167" i="12" a="1"/>
  <c r="I167" i="12"/>
  <c r="K166" i="12"/>
  <c r="J166" i="12"/>
  <c r="J166" i="12" a="1"/>
  <c r="I166" i="12"/>
  <c r="K165" i="12"/>
  <c r="J165" i="12"/>
  <c r="J165" i="12" a="1"/>
  <c r="I165" i="12"/>
  <c r="K164" i="12"/>
  <c r="J164" i="12"/>
  <c r="J164" i="12" a="1"/>
  <c r="I164" i="12"/>
  <c r="K163" i="12"/>
  <c r="J163" i="12"/>
  <c r="J163" i="12" a="1"/>
  <c r="I163" i="12"/>
  <c r="K162" i="12"/>
  <c r="J162" i="12"/>
  <c r="J162" i="12" a="1"/>
  <c r="I162" i="12"/>
  <c r="K161" i="12"/>
  <c r="J161" i="12"/>
  <c r="J161" i="12" a="1"/>
  <c r="I161" i="12"/>
  <c r="K160" i="12"/>
  <c r="J160" i="12"/>
  <c r="J160" i="12" a="1"/>
  <c r="I160" i="12"/>
  <c r="K159" i="12"/>
  <c r="J159" i="12"/>
  <c r="J159" i="12" a="1"/>
  <c r="I159" i="12"/>
  <c r="K158" i="12"/>
  <c r="J158" i="12"/>
  <c r="J158" i="12" a="1"/>
  <c r="I158" i="12"/>
  <c r="K157" i="12"/>
  <c r="J157" i="12"/>
  <c r="J157" i="12" a="1"/>
  <c r="I157" i="12"/>
  <c r="K156" i="12"/>
  <c r="J156" i="12"/>
  <c r="J156" i="12" a="1"/>
  <c r="I156" i="12"/>
  <c r="K155" i="12"/>
  <c r="J155" i="12"/>
  <c r="J155" i="12" a="1"/>
  <c r="I155" i="12"/>
  <c r="K154" i="12"/>
  <c r="J154" i="12"/>
  <c r="J154" i="12" a="1"/>
  <c r="I154" i="12"/>
  <c r="K153" i="12"/>
  <c r="J153" i="12"/>
  <c r="J153" i="12" a="1"/>
  <c r="I153" i="12"/>
  <c r="K152" i="12"/>
  <c r="J152" i="12"/>
  <c r="J152" i="12" a="1"/>
  <c r="I152" i="12"/>
  <c r="K151" i="12"/>
  <c r="J151" i="12"/>
  <c r="J151" i="12" a="1"/>
  <c r="I151" i="12"/>
  <c r="K150" i="12"/>
  <c r="J150" i="12"/>
  <c r="J150" i="12" a="1"/>
  <c r="I150" i="12"/>
  <c r="K149" i="12"/>
  <c r="J149" i="12"/>
  <c r="J149" i="12" a="1"/>
  <c r="I149" i="12"/>
  <c r="K148" i="12"/>
  <c r="J148" i="12"/>
  <c r="J148" i="12" a="1"/>
  <c r="I148" i="12"/>
  <c r="K147" i="12"/>
  <c r="J147" i="12"/>
  <c r="J147" i="12" a="1"/>
  <c r="I147" i="12"/>
  <c r="K146" i="12"/>
  <c r="J146" i="12"/>
  <c r="J146" i="12" a="1"/>
  <c r="I146" i="12"/>
  <c r="K145" i="12"/>
  <c r="J145" i="12"/>
  <c r="J145" i="12" a="1"/>
  <c r="I145" i="12"/>
  <c r="K144" i="12"/>
  <c r="J144" i="12"/>
  <c r="J144" i="12" a="1"/>
  <c r="I144" i="12"/>
  <c r="K143" i="12"/>
  <c r="J143" i="12"/>
  <c r="J143" i="12" a="1"/>
  <c r="I143" i="12"/>
  <c r="K142" i="12"/>
  <c r="J142" i="12"/>
  <c r="J142" i="12" a="1"/>
  <c r="I142" i="12"/>
  <c r="K141" i="12"/>
  <c r="J141" i="12"/>
  <c r="J141" i="12" a="1"/>
  <c r="I141" i="12"/>
  <c r="K140" i="12"/>
  <c r="J140" i="12"/>
  <c r="J140" i="12" a="1"/>
  <c r="I140" i="12"/>
  <c r="K139" i="12"/>
  <c r="J139" i="12"/>
  <c r="J139" i="12" a="1"/>
  <c r="I139" i="12"/>
  <c r="K138" i="12"/>
  <c r="J138" i="12"/>
  <c r="J138" i="12" a="1"/>
  <c r="I138" i="12"/>
  <c r="K137" i="12"/>
  <c r="J137" i="12"/>
  <c r="J137" i="12" a="1"/>
  <c r="I137" i="12"/>
  <c r="K136" i="12"/>
  <c r="J136" i="12"/>
  <c r="J136" i="12" a="1"/>
  <c r="I136" i="12"/>
  <c r="K135" i="12"/>
  <c r="J135" i="12"/>
  <c r="J135" i="12" a="1"/>
  <c r="I135" i="12"/>
  <c r="K134" i="12"/>
  <c r="J134" i="12"/>
  <c r="J134" i="12" a="1"/>
  <c r="I134" i="12"/>
  <c r="K133" i="12"/>
  <c r="J133" i="12"/>
  <c r="J133" i="12" a="1"/>
  <c r="I133" i="12"/>
  <c r="K132" i="12"/>
  <c r="J132" i="12"/>
  <c r="J132" i="12" a="1"/>
  <c r="I132" i="12"/>
  <c r="K131" i="12"/>
  <c r="J131" i="12"/>
  <c r="J131" i="12" a="1"/>
  <c r="I131" i="12"/>
  <c r="K130" i="12"/>
  <c r="J130" i="12"/>
  <c r="J130" i="12" a="1"/>
  <c r="I130" i="12"/>
  <c r="K129" i="12"/>
  <c r="J129" i="12"/>
  <c r="J129" i="12" a="1"/>
  <c r="I129" i="12"/>
  <c r="K128" i="12"/>
  <c r="J128" i="12"/>
  <c r="J128" i="12" a="1"/>
  <c r="I128" i="12"/>
  <c r="K127" i="12"/>
  <c r="J127" i="12"/>
  <c r="J127" i="12" a="1"/>
  <c r="I127" i="12"/>
  <c r="K126" i="12"/>
  <c r="J126" i="12"/>
  <c r="J126" i="12" a="1"/>
  <c r="I126" i="12"/>
  <c r="K125" i="12"/>
  <c r="J125" i="12"/>
  <c r="J125" i="12" a="1"/>
  <c r="I125" i="12"/>
  <c r="K124" i="12"/>
  <c r="J124" i="12"/>
  <c r="J124" i="12" a="1"/>
  <c r="I124" i="12"/>
  <c r="K123" i="12"/>
  <c r="J123" i="12"/>
  <c r="J123" i="12" a="1"/>
  <c r="I123" i="12"/>
  <c r="K122" i="12"/>
  <c r="J122" i="12"/>
  <c r="J122" i="12" a="1"/>
  <c r="I122" i="12"/>
  <c r="K121" i="12"/>
  <c r="J121" i="12"/>
  <c r="J121" i="12" a="1"/>
  <c r="I121" i="12"/>
  <c r="K120" i="12"/>
  <c r="J120" i="12"/>
  <c r="J120" i="12" a="1"/>
  <c r="I120" i="12"/>
  <c r="K119" i="12"/>
  <c r="J119" i="12"/>
  <c r="J119" i="12" a="1"/>
  <c r="I119" i="12"/>
  <c r="K118" i="12"/>
  <c r="J118" i="12"/>
  <c r="J118" i="12" a="1"/>
  <c r="I118" i="12"/>
  <c r="K117" i="12"/>
  <c r="J117" i="12"/>
  <c r="J117" i="12" a="1"/>
  <c r="I117" i="12"/>
  <c r="K116" i="12"/>
  <c r="J116" i="12"/>
  <c r="J116" i="12" a="1"/>
  <c r="I116" i="12"/>
  <c r="K115" i="12"/>
  <c r="J115" i="12"/>
  <c r="J115" i="12" a="1"/>
  <c r="I115" i="12"/>
  <c r="K114" i="12"/>
  <c r="J114" i="12"/>
  <c r="J114" i="12" a="1"/>
  <c r="I114" i="12"/>
  <c r="K113" i="12"/>
  <c r="J113" i="12"/>
  <c r="J113" i="12" a="1"/>
  <c r="I113" i="12"/>
  <c r="K112" i="12"/>
  <c r="J112" i="12"/>
  <c r="J112" i="12" a="1"/>
  <c r="I112" i="12"/>
  <c r="K111" i="12"/>
  <c r="J111" i="12"/>
  <c r="J111" i="12" a="1"/>
  <c r="I111" i="12"/>
  <c r="K110" i="12"/>
  <c r="J110" i="12"/>
  <c r="J110" i="12" a="1"/>
  <c r="I110" i="12"/>
  <c r="K109" i="12"/>
  <c r="J109" i="12"/>
  <c r="J109" i="12" a="1"/>
  <c r="I109" i="12"/>
  <c r="K108" i="12"/>
  <c r="J108" i="12"/>
  <c r="J108" i="12" a="1"/>
  <c r="I108" i="12"/>
  <c r="K107" i="12"/>
  <c r="J107" i="12"/>
  <c r="J107" i="12" a="1"/>
  <c r="I107" i="12"/>
  <c r="K106" i="12"/>
  <c r="J106" i="12"/>
  <c r="J106" i="12" a="1"/>
  <c r="I106" i="12"/>
  <c r="K105" i="12"/>
  <c r="J105" i="12"/>
  <c r="J105" i="12" a="1"/>
  <c r="I105" i="12"/>
  <c r="K104" i="12"/>
  <c r="J104" i="12"/>
  <c r="J104" i="12" a="1"/>
  <c r="I104" i="12"/>
  <c r="K103" i="12"/>
  <c r="J103" i="12"/>
  <c r="J103" i="12" a="1"/>
  <c r="I103" i="12"/>
  <c r="K102" i="12"/>
  <c r="J102" i="12"/>
  <c r="J102" i="12" a="1"/>
  <c r="I102" i="12"/>
  <c r="K101" i="12"/>
  <c r="J101" i="12"/>
  <c r="J101" i="12" a="1"/>
  <c r="I101" i="12"/>
  <c r="K100" i="12"/>
  <c r="J100" i="12"/>
  <c r="J100" i="12" a="1"/>
  <c r="I100" i="12"/>
  <c r="K99" i="12"/>
  <c r="J99" i="12"/>
  <c r="J99" i="12" a="1"/>
  <c r="I99" i="12"/>
  <c r="K98" i="12"/>
  <c r="J98" i="12"/>
  <c r="J98" i="12" a="1"/>
  <c r="I98" i="12"/>
  <c r="K97" i="12"/>
  <c r="J97" i="12"/>
  <c r="J97" i="12" a="1"/>
  <c r="I97" i="12"/>
  <c r="K96" i="12"/>
  <c r="J96" i="12"/>
  <c r="J96" i="12" a="1"/>
  <c r="I96" i="12"/>
  <c r="K95" i="12"/>
  <c r="J95" i="12"/>
  <c r="J95" i="12" a="1"/>
  <c r="I95" i="12"/>
  <c r="K94" i="12"/>
  <c r="J94" i="12"/>
  <c r="J94" i="12" a="1"/>
  <c r="I94" i="12"/>
  <c r="K93" i="12"/>
  <c r="J93" i="12"/>
  <c r="J93" i="12" a="1"/>
  <c r="I93" i="12"/>
  <c r="K92" i="12"/>
  <c r="J92" i="12"/>
  <c r="J92" i="12" a="1"/>
  <c r="I92" i="12"/>
  <c r="K91" i="12"/>
  <c r="J91" i="12"/>
  <c r="J91" i="12" a="1"/>
  <c r="I91" i="12"/>
  <c r="K90" i="12"/>
  <c r="J90" i="12"/>
  <c r="J90" i="12" a="1"/>
  <c r="I90" i="12"/>
  <c r="K89" i="12"/>
  <c r="J89" i="12"/>
  <c r="J89" i="12" a="1"/>
  <c r="I89" i="12"/>
  <c r="K88" i="12"/>
  <c r="J88" i="12"/>
  <c r="J88" i="12" a="1"/>
  <c r="I88" i="12"/>
  <c r="K87" i="12"/>
  <c r="J87" i="12"/>
  <c r="J87" i="12" a="1"/>
  <c r="I87" i="12"/>
  <c r="K86" i="12"/>
  <c r="J86" i="12"/>
  <c r="J86" i="12" a="1"/>
  <c r="I86" i="12"/>
  <c r="K85" i="12"/>
  <c r="J85" i="12"/>
  <c r="J85" i="12" a="1"/>
  <c r="I85" i="12"/>
  <c r="K84" i="12"/>
  <c r="J84" i="12"/>
  <c r="J84" i="12" a="1"/>
  <c r="I84" i="12"/>
  <c r="K83" i="12"/>
  <c r="J83" i="12"/>
  <c r="J83" i="12" a="1"/>
  <c r="I83" i="12"/>
  <c r="K82" i="12"/>
  <c r="J82" i="12"/>
  <c r="J82" i="12" a="1"/>
  <c r="I82" i="12"/>
  <c r="K81" i="12"/>
  <c r="J81" i="12"/>
  <c r="J81" i="12" a="1"/>
  <c r="I81" i="12"/>
  <c r="K80" i="12"/>
  <c r="J80" i="12"/>
  <c r="J80" i="12" a="1"/>
  <c r="I80" i="12"/>
  <c r="K79" i="12"/>
  <c r="J79" i="12"/>
  <c r="J79" i="12" a="1"/>
  <c r="I79" i="12"/>
  <c r="K78" i="12"/>
  <c r="J78" i="12"/>
  <c r="J78" i="12" a="1"/>
  <c r="I78" i="12"/>
  <c r="K77" i="12"/>
  <c r="J77" i="12"/>
  <c r="J77" i="12" a="1"/>
  <c r="I77" i="12"/>
  <c r="K76" i="12"/>
  <c r="J76" i="12"/>
  <c r="J76" i="12" a="1"/>
  <c r="I76" i="12"/>
  <c r="K75" i="12"/>
  <c r="J75" i="12"/>
  <c r="J75" i="12" a="1"/>
  <c r="I75" i="12"/>
  <c r="K74" i="12"/>
  <c r="J74" i="12"/>
  <c r="J74" i="12" a="1"/>
  <c r="I74" i="12"/>
  <c r="K73" i="12"/>
  <c r="J73" i="12"/>
  <c r="J73" i="12" a="1"/>
  <c r="I73" i="12"/>
  <c r="K72" i="12"/>
  <c r="J72" i="12"/>
  <c r="J72" i="12" a="1"/>
  <c r="I72" i="12"/>
  <c r="K71" i="12"/>
  <c r="J71" i="12"/>
  <c r="J71" i="12" a="1"/>
  <c r="I71" i="12"/>
  <c r="K70" i="12"/>
  <c r="J70" i="12"/>
  <c r="J70" i="12" a="1"/>
  <c r="I70" i="12"/>
  <c r="K69" i="12"/>
  <c r="J69" i="12"/>
  <c r="J69" i="12" a="1"/>
  <c r="I69" i="12"/>
  <c r="K68" i="12"/>
  <c r="J68" i="12"/>
  <c r="J68" i="12" a="1"/>
  <c r="I68" i="12"/>
  <c r="K67" i="12"/>
  <c r="J67" i="12"/>
  <c r="J67" i="12" a="1"/>
  <c r="I67" i="12"/>
  <c r="K66" i="12"/>
  <c r="J66" i="12"/>
  <c r="J66" i="12" a="1"/>
  <c r="I66" i="12"/>
  <c r="K65" i="12"/>
  <c r="J65" i="12"/>
  <c r="J65" i="12" a="1"/>
  <c r="I65" i="12"/>
  <c r="K64" i="12"/>
  <c r="J64" i="12"/>
  <c r="J64" i="12" a="1"/>
  <c r="I64" i="12"/>
  <c r="K63" i="12"/>
  <c r="J63" i="12"/>
  <c r="J63" i="12" a="1"/>
  <c r="I63" i="12"/>
  <c r="K62" i="12"/>
  <c r="J62" i="12"/>
  <c r="J62" i="12" a="1"/>
  <c r="I62" i="12"/>
  <c r="K61" i="12"/>
  <c r="J61" i="12"/>
  <c r="J61" i="12" a="1"/>
  <c r="I61" i="12"/>
  <c r="K60" i="12"/>
  <c r="J60" i="12"/>
  <c r="J60" i="12" a="1"/>
  <c r="I60" i="12"/>
  <c r="K59" i="12"/>
  <c r="J59" i="12"/>
  <c r="J59" i="12" a="1"/>
  <c r="I59" i="12"/>
  <c r="K58" i="12"/>
  <c r="J58" i="12"/>
  <c r="J58" i="12" a="1"/>
  <c r="I58" i="12"/>
  <c r="K57" i="12"/>
  <c r="J57" i="12"/>
  <c r="J57" i="12" a="1"/>
  <c r="I57" i="12"/>
  <c r="K56" i="12"/>
  <c r="J56" i="12"/>
  <c r="J56" i="12" a="1"/>
  <c r="I56" i="12"/>
  <c r="K55" i="12"/>
  <c r="J55" i="12"/>
  <c r="J55" i="12" a="1"/>
  <c r="I55" i="12"/>
  <c r="K54" i="12"/>
  <c r="J54" i="12"/>
  <c r="J54" i="12" a="1"/>
  <c r="I54" i="12"/>
  <c r="K53" i="12"/>
  <c r="J53" i="12"/>
  <c r="J53" i="12" a="1"/>
  <c r="I53" i="12"/>
  <c r="K52" i="12"/>
  <c r="J52" i="12"/>
  <c r="J52" i="12" a="1"/>
  <c r="I52" i="12"/>
  <c r="K51" i="12"/>
  <c r="J51" i="12"/>
  <c r="J51" i="12" a="1"/>
  <c r="I51" i="12"/>
  <c r="K50" i="12"/>
  <c r="J50" i="12"/>
  <c r="J50" i="12" a="1"/>
  <c r="I50" i="12"/>
  <c r="K49" i="12"/>
  <c r="J49" i="12"/>
  <c r="J49" i="12" a="1"/>
  <c r="I49" i="12"/>
  <c r="K48" i="12"/>
  <c r="J48" i="12"/>
  <c r="J48" i="12" a="1"/>
  <c r="I48" i="12"/>
  <c r="K47" i="12"/>
  <c r="J47" i="12"/>
  <c r="J47" i="12" a="1"/>
  <c r="I47" i="12"/>
  <c r="K46" i="12"/>
  <c r="J46" i="12"/>
  <c r="J46" i="12" a="1"/>
  <c r="I46" i="12"/>
  <c r="K45" i="12"/>
  <c r="J45" i="12"/>
  <c r="J45" i="12" a="1"/>
  <c r="I45" i="12"/>
  <c r="K44" i="12"/>
  <c r="J44" i="12"/>
  <c r="J44" i="12" a="1"/>
  <c r="I44" i="12"/>
  <c r="K43" i="12"/>
  <c r="J43" i="12"/>
  <c r="J43" i="12" a="1"/>
  <c r="I43" i="12"/>
  <c r="K42" i="12"/>
  <c r="J42" i="12"/>
  <c r="J42" i="12" a="1"/>
  <c r="I42" i="12"/>
  <c r="K41" i="12"/>
  <c r="J41" i="12"/>
  <c r="J41" i="12" a="1"/>
  <c r="I41" i="12"/>
  <c r="K40" i="12"/>
  <c r="J40" i="12"/>
  <c r="J40" i="12" a="1"/>
  <c r="I40" i="12"/>
  <c r="K39" i="12"/>
  <c r="J39" i="12"/>
  <c r="J39" i="12" a="1"/>
  <c r="I39" i="12"/>
  <c r="K38" i="12"/>
  <c r="J38" i="12"/>
  <c r="J38" i="12" a="1"/>
  <c r="I38" i="12"/>
  <c r="K37" i="12"/>
  <c r="J37" i="12"/>
  <c r="J37" i="12" a="1"/>
  <c r="I37" i="12"/>
  <c r="K36" i="12"/>
  <c r="J36" i="12"/>
  <c r="J36" i="12" a="1"/>
  <c r="I36" i="12"/>
  <c r="K35" i="12"/>
  <c r="J35" i="12"/>
  <c r="J35" i="12" a="1"/>
  <c r="I35" i="12"/>
  <c r="K34" i="12"/>
  <c r="J34" i="12"/>
  <c r="J34" i="12" a="1"/>
  <c r="I34" i="12"/>
  <c r="K33" i="12"/>
  <c r="J33" i="12"/>
  <c r="J33" i="12" a="1"/>
  <c r="I33" i="12"/>
  <c r="K32" i="12"/>
  <c r="J32" i="12"/>
  <c r="J32" i="12" a="1"/>
  <c r="I32" i="12"/>
  <c r="K31" i="12"/>
  <c r="J31" i="12"/>
  <c r="J31" i="12" a="1"/>
  <c r="I31" i="12"/>
  <c r="K30" i="12"/>
  <c r="J30" i="12"/>
  <c r="J30" i="12" a="1"/>
  <c r="I30" i="12"/>
  <c r="K29" i="12"/>
  <c r="J29" i="12"/>
  <c r="J29" i="12" a="1"/>
  <c r="I29" i="12"/>
  <c r="K28" i="12"/>
  <c r="J28" i="12"/>
  <c r="J28" i="12" a="1"/>
  <c r="I28" i="12"/>
  <c r="K27" i="12"/>
  <c r="J27" i="12"/>
  <c r="J27" i="12" a="1"/>
  <c r="I27" i="12"/>
  <c r="K26" i="12"/>
  <c r="J26" i="12"/>
  <c r="J26" i="12" a="1"/>
  <c r="I26" i="12"/>
  <c r="K25" i="12"/>
  <c r="J25" i="12"/>
  <c r="J25" i="12" a="1"/>
  <c r="I25" i="12"/>
  <c r="K24" i="12"/>
  <c r="J24" i="12"/>
  <c r="J24" i="12" a="1"/>
  <c r="I24" i="12"/>
  <c r="K23" i="12"/>
  <c r="J23" i="12"/>
  <c r="J23" i="12" a="1"/>
  <c r="I23" i="12"/>
  <c r="K22" i="12"/>
  <c r="J22" i="12"/>
  <c r="J22" i="12" a="1"/>
  <c r="I22" i="12"/>
  <c r="K21" i="12"/>
  <c r="J21" i="12"/>
  <c r="J21" i="12" a="1"/>
  <c r="I21" i="12"/>
  <c r="K20" i="12"/>
  <c r="J20" i="12"/>
  <c r="J20" i="12" a="1"/>
  <c r="I20" i="12"/>
  <c r="K19" i="12"/>
  <c r="J19" i="12"/>
  <c r="J19" i="12" a="1"/>
  <c r="I19" i="12"/>
  <c r="K18" i="12"/>
  <c r="J18" i="12"/>
  <c r="J18" i="12" a="1"/>
  <c r="I18" i="12"/>
  <c r="K17" i="12"/>
  <c r="J17" i="12"/>
  <c r="J17" i="12" a="1"/>
  <c r="I17" i="12"/>
  <c r="K16" i="12"/>
  <c r="J16" i="12"/>
  <c r="J16" i="12" a="1"/>
  <c r="I16" i="12"/>
  <c r="K15" i="12"/>
  <c r="J15" i="12"/>
  <c r="J15" i="12" a="1"/>
  <c r="I15" i="12"/>
  <c r="K14" i="12"/>
  <c r="J14" i="12"/>
  <c r="J14" i="12" a="1"/>
  <c r="I14" i="12"/>
  <c r="K13" i="12"/>
  <c r="J13" i="12"/>
  <c r="J13" i="12" a="1"/>
  <c r="I13" i="12"/>
  <c r="K12" i="12"/>
  <c r="J12" i="12"/>
  <c r="J12" i="12" a="1"/>
  <c r="I12" i="12"/>
  <c r="K11" i="12"/>
  <c r="J11" i="12"/>
  <c r="J11" i="12" a="1"/>
  <c r="I11" i="12"/>
  <c r="K10" i="12"/>
  <c r="J10" i="12"/>
  <c r="J10" i="12" a="1"/>
  <c r="I10" i="12"/>
  <c r="K9" i="12"/>
  <c r="J9" i="12"/>
  <c r="J9" i="12" a="1"/>
  <c r="I9" i="12"/>
  <c r="K8" i="12"/>
  <c r="J8" i="12"/>
  <c r="J8" i="12" a="1"/>
  <c r="I8" i="12"/>
  <c r="K7" i="12"/>
  <c r="J7" i="12"/>
  <c r="J7" i="12" a="1"/>
  <c r="I7" i="12"/>
  <c r="K6" i="12"/>
  <c r="J6" i="12"/>
  <c r="J6" i="12" a="1"/>
  <c r="I6" i="12"/>
  <c r="K5" i="12"/>
  <c r="J5" i="12"/>
  <c r="J5" i="12" a="1"/>
  <c r="I5" i="12"/>
  <c r="K4" i="12"/>
  <c r="J4" i="12"/>
  <c r="J4" i="12" a="1"/>
  <c r="I4" i="12"/>
  <c r="K3" i="12"/>
  <c r="J3" i="12"/>
  <c r="J3" i="12" a="1"/>
  <c r="I3" i="12"/>
  <c r="K2" i="12"/>
  <c r="J2" i="12"/>
  <c r="J2" i="12" a="1"/>
  <c r="I2" i="12"/>
  <c r="H2" i="12"/>
  <c r="H2" i="12" a="1"/>
  <c r="G2" i="12"/>
  <c r="G2" i="12" a="1"/>
  <c r="F2" i="12"/>
  <c r="F2" i="12" a="1"/>
  <c r="E2" i="12"/>
  <c r="E2" i="12" a="1"/>
  <c r="D2" i="12"/>
  <c r="D2" i="12" a="1"/>
  <c r="C2" i="12"/>
  <c r="C2" i="12" a="1"/>
  <c r="B2" i="12"/>
  <c r="B2" i="12" a="1"/>
  <c r="A2" i="12"/>
  <c r="A2" i="1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B8488B-0817-4CBE-A289-A59F38DB71E2}" keepAlive="1" name="Query - CO-EST2025-POP" description="Connection to the 'CO-EST2025-POP' query in the workbook." type="5" refreshedVersion="0" background="1" saveData="1">
    <dbPr connection="Provider=Microsoft.Mashup.OleDb.1;Data Source=$Workbook$;Location=CO-EST2025-POP;Extended Properties=&quot;&quot;" command="SELECT * FROM [CO-EST2025-POP]"/>
  </connection>
  <connection id="2" xr16:uid="{770F4497-B2CB-40FA-9C8F-18B2E8FC2FA8}" keepAlive="1" name="Query - CO-EST2025-POP (2)" description="Connection to the 'CO-EST2025-POP (2)' query in the workbook." type="5" refreshedVersion="8" background="1" saveData="1">
    <dbPr connection="Provider=Microsoft.Mashup.OleDb.1;Data Source=$Workbook$;Location=&quot;CO-EST2025-POP (2)&quot;;Extended Properties=&quot;&quot;" command="SELECT * FROM [CO-EST2025-POP (2)]"/>
  </connection>
  <connection id="3" xr16:uid="{671F5BE9-F31C-4174-B3F2-AD251680017E}" keepAlive="1" name="Query - Hospital_General_Information" description="Connection to the 'Hospital_General_Information' query in the workbook." type="5" refreshedVersion="8" background="1" saveData="1">
    <dbPr connection="Provider=Microsoft.Mashup.OleDb.1;Data Source=$Workbook$;Location=Hospital_General_Information;Extended Properties=&quot;&quot;" command="SELECT * FROM [Hospital_General_Informa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<sst xmlns="http://schemas.openxmlformats.org/spreadsheetml/2006/main" count="44502" uniqueCount="11384">
  <si>
    <t>Facility Name</t>
  </si>
  <si>
    <t>State</t>
  </si>
  <si>
    <t>Hospital Type</t>
  </si>
  <si>
    <t>Hospital Ownership</t>
  </si>
  <si>
    <t>Emergency Services</t>
  </si>
  <si>
    <t>Hospital overall rating</t>
  </si>
  <si>
    <t>SOUTHEAST HEALTH MEDICAL CENTER</t>
  </si>
  <si>
    <t>DOTHAN</t>
  </si>
  <si>
    <t>AL</t>
  </si>
  <si>
    <t>HOUSTON</t>
  </si>
  <si>
    <t>Acute Care Hospitals</t>
  </si>
  <si>
    <t>Government - Hospital District or Authority</t>
  </si>
  <si>
    <t>Yes</t>
  </si>
  <si>
    <t>MARSHALL MEDICAL CENTERS</t>
  </si>
  <si>
    <t>BOAZ</t>
  </si>
  <si>
    <t>MARSHALL</t>
  </si>
  <si>
    <t>NORTH ALABAMA MEDICAL CENTER</t>
  </si>
  <si>
    <t>FLORENCE</t>
  </si>
  <si>
    <t>LAUDERDALE</t>
  </si>
  <si>
    <t>Proprietary</t>
  </si>
  <si>
    <t>MIZELL MEMORIAL HOSPITAL</t>
  </si>
  <si>
    <t>OPP</t>
  </si>
  <si>
    <t>COVINGTON</t>
  </si>
  <si>
    <t>Voluntary non-profit - Private</t>
  </si>
  <si>
    <t>ST. VINCENT'S EAST</t>
  </si>
  <si>
    <t>BIRMINGHAM</t>
  </si>
  <si>
    <t>JEFFERSON</t>
  </si>
  <si>
    <t>DEKALB REGIONAL MEDICAL CENTER</t>
  </si>
  <si>
    <t>FORT PAYNE</t>
  </si>
  <si>
    <t>DE KALB</t>
  </si>
  <si>
    <t>SHELBY BAPTIST MEDICAL CENTER</t>
  </si>
  <si>
    <t>ALABASTER</t>
  </si>
  <si>
    <t>SHELBY</t>
  </si>
  <si>
    <t>UAB CALLAHAN EYE HOSPITAL AUTHORITY</t>
  </si>
  <si>
    <t>HELEN KELLER HOSPITAL</t>
  </si>
  <si>
    <t>SHEFFIELD</t>
  </si>
  <si>
    <t>COLBERT</t>
  </si>
  <si>
    <t>DALE MEDICAL CENTER</t>
  </si>
  <si>
    <t>OZARK</t>
  </si>
  <si>
    <t>DALE</t>
  </si>
  <si>
    <t>FLOYD CHEROKEE MEDICAL CENTER</t>
  </si>
  <si>
    <t>CENTRE</t>
  </si>
  <si>
    <t>CHEROKEE</t>
  </si>
  <si>
    <t>BAPTIST MEDICAL CENTER SOUTH</t>
  </si>
  <si>
    <t>MONTGOMERY</t>
  </si>
  <si>
    <t>JACKSON HOSPITAL &amp; CLINIC INC</t>
  </si>
  <si>
    <t>THE EAST ALABAMA HEALTHCARE AUTHORITY</t>
  </si>
  <si>
    <t>OPELIKA</t>
  </si>
  <si>
    <t>LEE</t>
  </si>
  <si>
    <t>UNIVERSITY OF ALABAMA HOSPITAL</t>
  </si>
  <si>
    <t>Government - State</t>
  </si>
  <si>
    <t>COMMUNITY HOSPITAL INC</t>
  </si>
  <si>
    <t>TALLASSEE</t>
  </si>
  <si>
    <t>ELMORE</t>
  </si>
  <si>
    <t>CULLMAN REGIONAL MEDICAL CENTER</t>
  </si>
  <si>
    <t>CULLMAN</t>
  </si>
  <si>
    <t>ANDALUSIA HEALTH</t>
  </si>
  <si>
    <t>ANDALUSIA</t>
  </si>
  <si>
    <t>HUNTSVILLE HOSPITAL</t>
  </si>
  <si>
    <t>HUNTSVILLE</t>
  </si>
  <si>
    <t>MADISON</t>
  </si>
  <si>
    <t>GADSDEN REGIONAL MEDICAL CENTER</t>
  </si>
  <si>
    <t>GADSDEN</t>
  </si>
  <si>
    <t>ETOWAH</t>
  </si>
  <si>
    <t>MARION REGIONAL MEDICAL CENTER</t>
  </si>
  <si>
    <t>HAMILTON</t>
  </si>
  <si>
    <t>MARION</t>
  </si>
  <si>
    <t>FAYETTE MEDICAL CENTER</t>
  </si>
  <si>
    <t>FAYETTE</t>
  </si>
  <si>
    <t>Voluntary non-profit - Other</t>
  </si>
  <si>
    <t>RIVERVIEW REGIONAL MEDICAL CENTER</t>
  </si>
  <si>
    <t>MEDICAL CENTER ENTERPRISE</t>
  </si>
  <si>
    <t>ENTERPRISE</t>
  </si>
  <si>
    <t>COFFEE</t>
  </si>
  <si>
    <t>GREENE COUNTY HOSPITAL</t>
  </si>
  <si>
    <t>EUTAW</t>
  </si>
  <si>
    <t>GREENE</t>
  </si>
  <si>
    <t>LAKE MARTIN COMMUNITY HOSPITAL</t>
  </si>
  <si>
    <t>DADEVILLE</t>
  </si>
  <si>
    <t>TALLAPOOSA</t>
  </si>
  <si>
    <t>FLOWERS HOSPITAL</t>
  </si>
  <si>
    <t>ST VINCENT'S BIRMINGHAM</t>
  </si>
  <si>
    <t>BIBB MEDICAL CENTER</t>
  </si>
  <si>
    <t>CENTREVILLE</t>
  </si>
  <si>
    <t>BIBB</t>
  </si>
  <si>
    <t>HIGHLANDS MEDICAL CENTER</t>
  </si>
  <si>
    <t>SCOTTSBORO</t>
  </si>
  <si>
    <t>JACKSON</t>
  </si>
  <si>
    <t>WIREGRASS MEDICAL CENTER</t>
  </si>
  <si>
    <t>GENEVA</t>
  </si>
  <si>
    <t>RUSSELL MEDICAL CENTER</t>
  </si>
  <si>
    <t>ALEXANDER CITY</t>
  </si>
  <si>
    <t>CLAY COUNTY HOSPITAL</t>
  </si>
  <si>
    <t>ASHLAND</t>
  </si>
  <si>
    <t>CLAY</t>
  </si>
  <si>
    <t>NORTHEAST ALABAMA REGIONAL MEDICAL CENTER</t>
  </si>
  <si>
    <t>ANNISTON</t>
  </si>
  <si>
    <t>CALHOUN</t>
  </si>
  <si>
    <t>Government - Local</t>
  </si>
  <si>
    <t>ATHENS LIMESTONE HOSPITAL</t>
  </si>
  <si>
    <t>ATHENS</t>
  </si>
  <si>
    <t>LIMESTONE</t>
  </si>
  <si>
    <t>BALDWIN HEALTH</t>
  </si>
  <si>
    <t>FOLEY</t>
  </si>
  <si>
    <t>BALDWIN</t>
  </si>
  <si>
    <t>DECATUR MORGAN HOSPITAL - DECATUR CAMPUS</t>
  </si>
  <si>
    <t>DECATUR</t>
  </si>
  <si>
    <t>MORGAN</t>
  </si>
  <si>
    <t>NORTHWEST MEDICAL CENTER</t>
  </si>
  <si>
    <t>WINFIELD</t>
  </si>
  <si>
    <t>USA HEALTH UNIVERSITY HOSPITAL</t>
  </si>
  <si>
    <t>MOBILE</t>
  </si>
  <si>
    <t>WALKER BAPTIST MEDICAL CENTER</t>
  </si>
  <si>
    <t>JASPER</t>
  </si>
  <si>
    <t>WALKER</t>
  </si>
  <si>
    <t>USA HEALTH HCA PROVIDENCE HOSPITAL, LLC</t>
  </si>
  <si>
    <t>Voluntary non-profit - Church</t>
  </si>
  <si>
    <t>GROVE HILL MEMORIAL HOSPITAL</t>
  </si>
  <si>
    <t>GROVE HILL</t>
  </si>
  <si>
    <t>CLARKE</t>
  </si>
  <si>
    <t>DCH REGIONAL MEDICAL CENTER</t>
  </si>
  <si>
    <t>TUSCALOOSA</t>
  </si>
  <si>
    <t>HALE COUNTY HOSPITAL</t>
  </si>
  <si>
    <t>GREENSBORO</t>
  </si>
  <si>
    <t>HALE</t>
  </si>
  <si>
    <t>ELMORE COMMUNITY HOSPITAL</t>
  </si>
  <si>
    <t>WETUMPKA</t>
  </si>
  <si>
    <t>D W MCMILLAN MEMORIAL HOSPITAL</t>
  </si>
  <si>
    <t>BREWTON</t>
  </si>
  <si>
    <t>ESCAMBIA</t>
  </si>
  <si>
    <t>THOMAS HOSPITAL</t>
  </si>
  <si>
    <t>FAIRHOPE</t>
  </si>
  <si>
    <t>CITIZENS BAPTIST MEDICAL CENTER</t>
  </si>
  <si>
    <t>TALLADEGA</t>
  </si>
  <si>
    <t>PRINCETON BAPTIST MEDICAL CENTER</t>
  </si>
  <si>
    <t>GRANDVIEW MEDICAL CENTER</t>
  </si>
  <si>
    <t>PRATTVILLE BAPTIST HOSPITAL</t>
  </si>
  <si>
    <t>PRATTVILLE</t>
  </si>
  <si>
    <t>AUTAUGA</t>
  </si>
  <si>
    <t>BULLOCK COUNTY HOSPITAL</t>
  </si>
  <si>
    <t>UNION SPRINGS</t>
  </si>
  <si>
    <t>BULLOCK</t>
  </si>
  <si>
    <t>WHITFIELD REGIONAL HOSPITAL</t>
  </si>
  <si>
    <t>DEMOPOLIS</t>
  </si>
  <si>
    <t>MARENGO</t>
  </si>
  <si>
    <t>MOBILE INFIRMARY MEDICAL CENTER</t>
  </si>
  <si>
    <t>MEDICAL WEST, AN AFFILIATE OF UAB HEALTH SYSTEM</t>
  </si>
  <si>
    <t>BESSEMER</t>
  </si>
  <si>
    <t>VAUGHAN REGIONAL MEDICAL CENTER PARKWAY CAMPUS</t>
  </si>
  <si>
    <t>SELMA</t>
  </si>
  <si>
    <t>DALLAS</t>
  </si>
  <si>
    <t>MONROE COUNTY HOSPITAL</t>
  </si>
  <si>
    <t>MONROEVILLE</t>
  </si>
  <si>
    <t>MONROE</t>
  </si>
  <si>
    <t>LAKELAND COMMUNITY HOSPITAL</t>
  </si>
  <si>
    <t>HALEYVILLE</t>
  </si>
  <si>
    <t>WINSTON</t>
  </si>
  <si>
    <t>TROY REGIONAL MEDICAL CENTER</t>
  </si>
  <si>
    <t>TROY</t>
  </si>
  <si>
    <t>PIKE</t>
  </si>
  <si>
    <t>Government - Federal</t>
  </si>
  <si>
    <t>JACKSON MEDICAL CENTER</t>
  </si>
  <si>
    <t>NORTH BALDWIN INFIRMARY</t>
  </si>
  <si>
    <t>BAY MINETTE</t>
  </si>
  <si>
    <t>ST VINCENT'S ST CLAIR</t>
  </si>
  <si>
    <t>PELL CITY</t>
  </si>
  <si>
    <t>ST. CLAIR</t>
  </si>
  <si>
    <t>CRESTWOOD MEDICAL CENTER</t>
  </si>
  <si>
    <t>HILL HOSPITAL OF SUMTER COUNTY</t>
  </si>
  <si>
    <t>YORK</t>
  </si>
  <si>
    <t>SUMTER</t>
  </si>
  <si>
    <t>BAPTIST HEALTH BROOKWOOD HOSPITAL</t>
  </si>
  <si>
    <t>VESTAVIA</t>
  </si>
  <si>
    <t>SPRINGHILL MEDICAL CENTER</t>
  </si>
  <si>
    <t>EVERGREEN MEDICAL CENTER</t>
  </si>
  <si>
    <t>EVERGREEN</t>
  </si>
  <si>
    <t>CONECUH</t>
  </si>
  <si>
    <t>BAPTIST MEDICAL CENTER EAST</t>
  </si>
  <si>
    <t>BIRMINGHAM VA MEDICAL CENTER</t>
  </si>
  <si>
    <t>Acute Care - Veterans Administration</t>
  </si>
  <si>
    <t>Veterans Health Administration</t>
  </si>
  <si>
    <t>THE HEALTH CARE AUTHORITY OF THE CITY OF GREENVILLE- LV STABLER HOSPITAL</t>
  </si>
  <si>
    <t>GREENVILLE</t>
  </si>
  <si>
    <t>BUTLER</t>
  </si>
  <si>
    <t>NORTH ALABAMA SHOALS HOSPITAL</t>
  </si>
  <si>
    <t>MUSCLE SHOALS</t>
  </si>
  <si>
    <t>RUSSELLVILLE HOSPITAL</t>
  </si>
  <si>
    <t>RUSSELLVILLE</t>
  </si>
  <si>
    <t>FRANKLIN</t>
  </si>
  <si>
    <t>COOSA VALLEY MEDICAL CENTER</t>
  </si>
  <si>
    <t>SYLACAUGA</t>
  </si>
  <si>
    <t>JACK HUGHSTON MEMORIAL HOSPITAL</t>
  </si>
  <si>
    <t>PHENIX CITY</t>
  </si>
  <si>
    <t>RUSSELL</t>
  </si>
  <si>
    <t>ATMORE COMMUNITY HOSPITAL</t>
  </si>
  <si>
    <t>ATMORE</t>
  </si>
  <si>
    <t>ST VINCENT'S CHILTON</t>
  </si>
  <si>
    <t>CLANTON</t>
  </si>
  <si>
    <t>CHILTON</t>
  </si>
  <si>
    <t>VA CENTRAL ALABAMA HEALTHCARE SYSTEM - MONTGOMERY</t>
  </si>
  <si>
    <t>TUSCALOOSA VA MEDICAL CENTER</t>
  </si>
  <si>
    <t>No</t>
  </si>
  <si>
    <t>Rural Emergency Hospital</t>
  </si>
  <si>
    <t>EAMC - LANIER</t>
  </si>
  <si>
    <t>VALLEY</t>
  </si>
  <si>
    <t>CHAMBERS</t>
  </si>
  <si>
    <t>J PAUL JONES HOSPITAL</t>
  </si>
  <si>
    <t>CAMDEN</t>
  </si>
  <si>
    <t>WILCOX</t>
  </si>
  <si>
    <t>WASHINGTON COUNTY HOSPITAL</t>
  </si>
  <si>
    <t>CHATOM</t>
  </si>
  <si>
    <t>WASHINGTON</t>
  </si>
  <si>
    <t>Critical Access Hospitals</t>
  </si>
  <si>
    <t>RED BAY HOSPITAL</t>
  </si>
  <si>
    <t>RED BAY</t>
  </si>
  <si>
    <t>OCHSNER CHOCTAW GENERAL</t>
  </si>
  <si>
    <t>CHOCTAW</t>
  </si>
  <si>
    <t>ST VINCENTS BLOUNT</t>
  </si>
  <si>
    <t>ONEONTA</t>
  </si>
  <si>
    <t>BLOUNT</t>
  </si>
  <si>
    <t>TANNER MEDICAL CENTER-EAST ALABAMA</t>
  </si>
  <si>
    <t>WEDOWEE</t>
  </si>
  <si>
    <t>RANDOLPH</t>
  </si>
  <si>
    <t>MEDICAL CENTER BARBOUR</t>
  </si>
  <si>
    <t>EUFAULA</t>
  </si>
  <si>
    <t>BARBOUR</t>
  </si>
  <si>
    <t>CRENSHAW COMMUNITY HOSPITAL</t>
  </si>
  <si>
    <t>LUVERNE</t>
  </si>
  <si>
    <t>CRENSHAW</t>
  </si>
  <si>
    <t>THE CHILDREN'S HOSPITAL OF ALABAMA</t>
  </si>
  <si>
    <t>Childrens</t>
  </si>
  <si>
    <t>USA HEALTH CHILDREN'S &amp; WOMEN'S HOSPITAL</t>
  </si>
  <si>
    <t>HILL CREST BEHAVIORAL HEALTH SERVICES</t>
  </si>
  <si>
    <t>Psychiatric</t>
  </si>
  <si>
    <t>MOUNTAIN VIEW HOSPITAL</t>
  </si>
  <si>
    <t>BRYCE HOSPITAL</t>
  </si>
  <si>
    <t>MARY S HARPER GERIATRIC PSYCHIATRY CENTER</t>
  </si>
  <si>
    <t>BAYPOINTE BEHAVIORAL HEALTH</t>
  </si>
  <si>
    <t>BEACON CHILDREN'S HOSPITAL</t>
  </si>
  <si>
    <t>SANCTUARY AT THE WOODLANDS, THE</t>
  </si>
  <si>
    <t>EASTPOINTE HOSPITAL</t>
  </si>
  <si>
    <t>DAPHNE</t>
  </si>
  <si>
    <t>UNITY PSYCHIATRIC CARE - HUNTSVILLE</t>
  </si>
  <si>
    <t>PROVIDENCE ALASKA MEDICAL CENTER</t>
  </si>
  <si>
    <t>ANCHORAGE</t>
  </si>
  <si>
    <t>AK</t>
  </si>
  <si>
    <t>MAT-SU REGIONAL MEDICAL CENTER</t>
  </si>
  <si>
    <t>PALMER</t>
  </si>
  <si>
    <t>MATANUSKA-SUSITNA</t>
  </si>
  <si>
    <t>BARTLETT REGIONAL HOSPITAL</t>
  </si>
  <si>
    <t>JUNEAU</t>
  </si>
  <si>
    <t>FAIRBANKS MEMORIAL HOSPITAL</t>
  </si>
  <si>
    <t>FAIRBANKS</t>
  </si>
  <si>
    <t>FAIRBANKS NORTH STAR</t>
  </si>
  <si>
    <t>ALASKA REGIONAL HOSPITAL</t>
  </si>
  <si>
    <t>YUKON KUSKOKWIM DELTA REG HOSPITAL</t>
  </si>
  <si>
    <t>BETHEL</t>
  </si>
  <si>
    <t>Tribal</t>
  </si>
  <si>
    <t>CENTRAL PENINSULA GENERAL HOSPITAL</t>
  </si>
  <si>
    <t>SOLDOTNA</t>
  </si>
  <si>
    <t>KENAI PENINSULA</t>
  </si>
  <si>
    <t>ALASKA NATIVE MEDICAL CENTER</t>
  </si>
  <si>
    <t>673rd Medical Group (Joint Base Elmendorf-Richardson)</t>
  </si>
  <si>
    <t>JBER</t>
  </si>
  <si>
    <t>Acute Care - Department of Defense</t>
  </si>
  <si>
    <t>Department of Defense</t>
  </si>
  <si>
    <t>Bassett ACH (FT Wainwright)</t>
  </si>
  <si>
    <t>Fort Wainwright</t>
  </si>
  <si>
    <t>PROVIDENCE VALDEZ MEDICAL CENTER</t>
  </si>
  <si>
    <t>VALDEZ</t>
  </si>
  <si>
    <t>VALDEZ-CORDOVA</t>
  </si>
  <si>
    <t>PROVIDENCE SEWARD HOSPITAL</t>
  </si>
  <si>
    <t>SEWARD</t>
  </si>
  <si>
    <t>PETERSBURG MEDICAL CENTER</t>
  </si>
  <si>
    <t>PETERSBURG</t>
  </si>
  <si>
    <t>PETERSBURG BOROUGH</t>
  </si>
  <si>
    <t>SEARHC WRANGELL MEDICAL CENTER &amp; LTC</t>
  </si>
  <si>
    <t>WRANGELL</t>
  </si>
  <si>
    <t>WRANGELL CITY AND BOROUGH</t>
  </si>
  <si>
    <t>PROVIDENCE KODIAK ISLAND MEDICAL CTR</t>
  </si>
  <si>
    <t>KODIAK</t>
  </si>
  <si>
    <t>KODIAK ISLAND BOROUGH</t>
  </si>
  <si>
    <t>CORDOVA COMMUNITY MEDICAL CENTER</t>
  </si>
  <si>
    <t>CORDOVA</t>
  </si>
  <si>
    <t>NORTON SOUND REGIONAL HOSPITAL</t>
  </si>
  <si>
    <t>NOME</t>
  </si>
  <si>
    <t>BRISTOL BAY DBA KANAKANAK HOSPITAL</t>
  </si>
  <si>
    <t>DILLINGHAM</t>
  </si>
  <si>
    <t>MANIILAQ HEALTH CENTER</t>
  </si>
  <si>
    <t>KOTZEBUE</t>
  </si>
  <si>
    <t>NORTHWEST ARTIC BOROUGH</t>
  </si>
  <si>
    <t>PEACEHEALTH KETCHIKAN MEDICAL CENTER</t>
  </si>
  <si>
    <t>KETCHIKAN</t>
  </si>
  <si>
    <t>KETCHIKAN GATEWAY</t>
  </si>
  <si>
    <t>SAMUEL SIMMONDS MEMORIAL HOSPITAL</t>
  </si>
  <si>
    <t>BARROW</t>
  </si>
  <si>
    <t>NORTH SLOPE BOROUH</t>
  </si>
  <si>
    <t>SOUTH PENINSULA HOSPITAL</t>
  </si>
  <si>
    <t>HOMER</t>
  </si>
  <si>
    <t>SOUTHEAST ALASKA REGIONAL HEALTH CONSORTIUM</t>
  </si>
  <si>
    <t>SITKA</t>
  </si>
  <si>
    <t>SITKA BOROUGH</t>
  </si>
  <si>
    <t>NORTH STAR HOSPITAL</t>
  </si>
  <si>
    <t>ALASKA PSYCHIATRIC INSTITUTE</t>
  </si>
  <si>
    <t>BANNER - UNIVERSITY MEDICAL CENTER PHOENIX</t>
  </si>
  <si>
    <t>PHOENIX</t>
  </si>
  <si>
    <t>AZ</t>
  </si>
  <si>
    <t>MARICOPA</t>
  </si>
  <si>
    <t>TUCSON MEDICAL CENTER</t>
  </si>
  <si>
    <t>TUCSON</t>
  </si>
  <si>
    <t>PIMA</t>
  </si>
  <si>
    <t>VERDE VALLEY MEDICAL CENTER</t>
  </si>
  <si>
    <t>COTTONWOOD</t>
  </si>
  <si>
    <t>YAVAPAI</t>
  </si>
  <si>
    <t>ST. MARY'S HOSPITAL</t>
  </si>
  <si>
    <t>ST JOSEPH'S HOSPITAL</t>
  </si>
  <si>
    <t>YAVAPAI REGIONAL MEDICAL CENTER</t>
  </si>
  <si>
    <t>PRESCOTT</t>
  </si>
  <si>
    <t>YUMA REGIONAL MEDICAL CENTER</t>
  </si>
  <si>
    <t>YUMA</t>
  </si>
  <si>
    <t>HONOR HEALTH JOHN C. LINCOLN MEDICAL CENTER</t>
  </si>
  <si>
    <t>BANNER CASA GRANDE MEDICAL CENTER</t>
  </si>
  <si>
    <t>CASA GRANDE</t>
  </si>
  <si>
    <t>PINAL</t>
  </si>
  <si>
    <t>VALLEYWISE HEALTH MEDICAL CENTER</t>
  </si>
  <si>
    <t>FLAGSTAFF MEDICAL CENTER</t>
  </si>
  <si>
    <t>FLAGSTAFF</t>
  </si>
  <si>
    <t>COCONINO</t>
  </si>
  <si>
    <t>ST JOSEPHS HOSPITAL AND MEDICAL CENTER</t>
  </si>
  <si>
    <t>ABRAZO CENTRAL CAMPUS</t>
  </si>
  <si>
    <t>Physician</t>
  </si>
  <si>
    <t>CHANDLER REGIONAL MEDICAL CENTER</t>
  </si>
  <si>
    <t>CHANDLER</t>
  </si>
  <si>
    <t>HONORHEALTH TEMPE MEDICAL CENTER</t>
  </si>
  <si>
    <t>HONORHEALTH SCOTTSDALE OSBORN MEDICAL CENTER</t>
  </si>
  <si>
    <t>SCOTTSDALE</t>
  </si>
  <si>
    <t>CANYON VISTA MEDICAL CENTER</t>
  </si>
  <si>
    <t>SIERRA VISTA</t>
  </si>
  <si>
    <t>COCHISE</t>
  </si>
  <si>
    <t>KINGMAN REGIONAL MEDICAL CENTER</t>
  </si>
  <si>
    <t>KINGMAN</t>
  </si>
  <si>
    <t>MOHAVE</t>
  </si>
  <si>
    <t>BANNER BOSWELL MEDICAL CENTER</t>
  </si>
  <si>
    <t>SUN CITY</t>
  </si>
  <si>
    <t>SUMMIT HEALTHCARE REGIONAL MEDICAL CENTER</t>
  </si>
  <si>
    <t>SHOW LOW</t>
  </si>
  <si>
    <t>NAVAJO</t>
  </si>
  <si>
    <t>BANNER - UNIVERSITY MEDICAL CENTER TUCSON CAMPUS</t>
  </si>
  <si>
    <t>BANNER DESERT MEDICAL CENTER</t>
  </si>
  <si>
    <t>MESA</t>
  </si>
  <si>
    <t>HAVASU REGIONAL MEDICAL CENTER</t>
  </si>
  <si>
    <t>LAKE HAVASU CITY</t>
  </si>
  <si>
    <t>FORT DEFIANCE INDIAN HOSPITAL</t>
  </si>
  <si>
    <t>FT. DEFIANCE</t>
  </si>
  <si>
    <t>APACHE</t>
  </si>
  <si>
    <t>TUBA CITY REGIONAL HEALTH CARE CORPORATION</t>
  </si>
  <si>
    <t>TUBA CITY</t>
  </si>
  <si>
    <t>SELLS HOSPITAL</t>
  </si>
  <si>
    <t>SELLS</t>
  </si>
  <si>
    <t>PHOENIX INDIAN MEDICAL CENTER</t>
  </si>
  <si>
    <t>ABRAZO SCOTTSDALE CAMPUS</t>
  </si>
  <si>
    <t>CHINLE COMPREHENSIVE HEALTH CARE FACILITY</t>
  </si>
  <si>
    <t>CHINLE</t>
  </si>
  <si>
    <t>HONORHEALTH SCOTTSDALE SHEA MEDICAL CENTER</t>
  </si>
  <si>
    <t>BANNER BAYWOOD MEDICAL CENTER</t>
  </si>
  <si>
    <t>BANNER THUNDERBIRD MEDICAL CENTER</t>
  </si>
  <si>
    <t>GLENDALE</t>
  </si>
  <si>
    <t>HONORHEALTH DEER VALLEY MEDICAL CENTER</t>
  </si>
  <si>
    <t>BANNER DEL E. WEBB MEDICAL CENTER</t>
  </si>
  <si>
    <t>SUN CITY WEST</t>
  </si>
  <si>
    <t>ABRAZO ARROWHEAD HOSPITAL</t>
  </si>
  <si>
    <t>WESTERN ARIZONA REGIONAL MEDICAL CENTER</t>
  </si>
  <si>
    <t>BULLHEAD CITY</t>
  </si>
  <si>
    <t>MAYO CLINIC HOSPITAL</t>
  </si>
  <si>
    <t>BANNER HEART HOSPITAL</t>
  </si>
  <si>
    <t>ARIZONA SPINE AND JOINT HOSPITAL</t>
  </si>
  <si>
    <t>THE CORE INSTITUTE SPECIALTY HOSP</t>
  </si>
  <si>
    <t>ABRAZO WEST CAMPUS</t>
  </si>
  <si>
    <t>GOODYEAR</t>
  </si>
  <si>
    <t>BANNER-UNIVERSITY MEDICAL CENTER SOUTH CAMPUS</t>
  </si>
  <si>
    <t>ARIZONA ORTHOPEDIC AND SURGICAL SPECIALTY HOSPITAL</t>
  </si>
  <si>
    <t>WHITERIVER PHS INDIAN HOSPITAL</t>
  </si>
  <si>
    <t>WHITERIVER</t>
  </si>
  <si>
    <t>ORO VALLEY HOSPITAL</t>
  </si>
  <si>
    <t>ORO VALLEY</t>
  </si>
  <si>
    <t>BANNER ESTRELLA MEDICAL CENTER</t>
  </si>
  <si>
    <t>VALLEY VIEW MEDICAL CENTER</t>
  </si>
  <si>
    <t>FORT MOHAVE</t>
  </si>
  <si>
    <t>MERCY GILBERT MEDICAL CENTER</t>
  </si>
  <si>
    <t>GILBERT</t>
  </si>
  <si>
    <t>HONORHEALTH FOUR PEAKS MEDICAL CENTER</t>
  </si>
  <si>
    <t>BANNER GATEWAY MEDICAL CENTER</t>
  </si>
  <si>
    <t>HONORHEALTH SCOTTSDALE THOMPSON PEAK MED CTR</t>
  </si>
  <si>
    <t>PHOENIX VA MEDICAL CENTER</t>
  </si>
  <si>
    <t>BANNER IRONWOOD MEDICAL CENTER</t>
  </si>
  <si>
    <t>QUEEN CREEK</t>
  </si>
  <si>
    <t>BANNER GOLDFIELD MEDICAL CENTER</t>
  </si>
  <si>
    <t>APACHE JUNCTION</t>
  </si>
  <si>
    <t>DIGNITY HEALTH - ARIZONA GENERAL HOSPITAL</t>
  </si>
  <si>
    <t>LAVEEN</t>
  </si>
  <si>
    <t>CITY OF HOPE CANCER CENTER PHOENIX</t>
  </si>
  <si>
    <t>DIGNITY HEALTH ARIZONA GENERAL HOSPITAL</t>
  </si>
  <si>
    <t>VA S. ARIZONA HEALTHCARE SYSTEM</t>
  </si>
  <si>
    <t>HONORHEALTH SONORAN CROSSING MEDICAL CENTER</t>
  </si>
  <si>
    <t>BANNER OCOTILLO MEDICAL CENTER</t>
  </si>
  <si>
    <t>NORTHWEST MEDICAL CENTER SAHUARITA</t>
  </si>
  <si>
    <t>SAHUARITA</t>
  </si>
  <si>
    <t>EXCEPTIONAL COMMUNITY HOSPITAL - MARICOPA</t>
  </si>
  <si>
    <t>EAST VALLEY ER &amp; HOSPITAL</t>
  </si>
  <si>
    <t>EXCEPTIONAL COMMUNITY HOSPITAL YUMA</t>
  </si>
  <si>
    <t>EXCEPTIONAL COMMUNITY HOSPITAL BULLHEAD CITY</t>
  </si>
  <si>
    <t>KAYENTA ALTERNATIVE RURAL HOSPITAL</t>
  </si>
  <si>
    <t>KAYENTA</t>
  </si>
  <si>
    <t>VA NORTHERN ARIZONA HEALTHCARE SYSTEM</t>
  </si>
  <si>
    <t>WICKENBURG COMMUNITY HOSPITAL</t>
  </si>
  <si>
    <t>WICKENBURG</t>
  </si>
  <si>
    <t>BENSON HOSPITAL</t>
  </si>
  <si>
    <t>BENSON</t>
  </si>
  <si>
    <t>NORTHERN COCHISE COMMUNITY HOSPITAL, INC.</t>
  </si>
  <si>
    <t>WILLCOX</t>
  </si>
  <si>
    <t>PAGE HOSPITAL</t>
  </si>
  <si>
    <t>PAGE</t>
  </si>
  <si>
    <t>HOPI HEALTH CARE CENTER</t>
  </si>
  <si>
    <t>POLACCA</t>
  </si>
  <si>
    <t>PARKER INDIAN HEALTH CENTER</t>
  </si>
  <si>
    <t>PARKER</t>
  </si>
  <si>
    <t>LAPAZ</t>
  </si>
  <si>
    <t>HUHU KAM MEMORIAL HOSPITAL</t>
  </si>
  <si>
    <t>SACATON</t>
  </si>
  <si>
    <t>SAGE MEMORIAL HOSPITAL</t>
  </si>
  <si>
    <t>GANADO</t>
  </si>
  <si>
    <t>LITTLE COLORADO MEDICAL CENTER</t>
  </si>
  <si>
    <t>WINSLOW</t>
  </si>
  <si>
    <t>COPPER QUEEN COMMUNITY HOSPITAL</t>
  </si>
  <si>
    <t>BISBEE</t>
  </si>
  <si>
    <t>HOLY CROSS HOSPITAL</t>
  </si>
  <si>
    <t>NOGALES</t>
  </si>
  <si>
    <t>SANTA CRUZ</t>
  </si>
  <si>
    <t>COBRE VALLEY REGIONAL MEDICAL CENTER</t>
  </si>
  <si>
    <t>GLOBE</t>
  </si>
  <si>
    <t>GILA</t>
  </si>
  <si>
    <t>WHITE MOUNTAIN REGIONAL MEDICAL CENTER</t>
  </si>
  <si>
    <t>SPRINGERVILLE</t>
  </si>
  <si>
    <t>LA PAZ REGIONAL HOSPITAL</t>
  </si>
  <si>
    <t>BANNER PAYSON MEDICAL CENTER</t>
  </si>
  <si>
    <t>PAYSON</t>
  </si>
  <si>
    <t>MT. GRAHAM REGIONAL MEDICAL CENTER</t>
  </si>
  <si>
    <t>SAFFORD</t>
  </si>
  <si>
    <t>GRAHAM</t>
  </si>
  <si>
    <t>SAN CARLOS APACHE HEALTHCARE CORPORATION</t>
  </si>
  <si>
    <t>PERIDOT</t>
  </si>
  <si>
    <t>PHOENIX CHILDREN'S HOSPITAL</t>
  </si>
  <si>
    <t>BANNER BEHAVIORAL HEALTH HOSPITAL</t>
  </si>
  <si>
    <t>COLLEGE MEDICAL CENTER PHOENIX</t>
  </si>
  <si>
    <t>HAVEN BEHAVIORAL HOSPITAL OF PHOENIX</t>
  </si>
  <si>
    <t>ARIZONA STATE HOSPITAL</t>
  </si>
  <si>
    <t>SONORA BEHAVIORAL HEALTH HOSPITAL</t>
  </si>
  <si>
    <t>THE GUIDANCE CENTER</t>
  </si>
  <si>
    <t>AURORA BEHAVIORAL HEALTH SYSTEM</t>
  </si>
  <si>
    <t>THE HEALING PLACE</t>
  </si>
  <si>
    <t>VALLEY HOSPITAL</t>
  </si>
  <si>
    <t>CHANGEPOINT PSYCHIATRIC HOSPITAL</t>
  </si>
  <si>
    <t>LAKESIDE</t>
  </si>
  <si>
    <t>AURORA BEHAVIORAL HEALTHCARE-TEMPE</t>
  </si>
  <si>
    <t>TEMPE</t>
  </si>
  <si>
    <t>OASIS BEHAVIORAL HEALTH HOSPITAL</t>
  </si>
  <si>
    <t>PALO VERDE BEHAVIORAL HEALTH</t>
  </si>
  <si>
    <t>QUAIL RUN BEHAVIORAL HEALTH</t>
  </si>
  <si>
    <t>COPPER SPRINGS EAST- GILBERT</t>
  </si>
  <si>
    <t>AVONDALE</t>
  </si>
  <si>
    <t>EL DORADO SPRINGS</t>
  </si>
  <si>
    <t>DESTINY SPRINGS HEALTHCARE</t>
  </si>
  <si>
    <t>SURPRISE</t>
  </si>
  <si>
    <t>AVENIR BEHAVIORAL HEALTH CENTER</t>
  </si>
  <si>
    <t>PHOENIX MEDICAL PSYCHIATRIC HOSPITAL, LLC</t>
  </si>
  <si>
    <t>VIA LINDA BEHAVIORAL HOSPITAL</t>
  </si>
  <si>
    <t>AGAVE RIDGE BEHAVIORAL HOSPITAL</t>
  </si>
  <si>
    <t>SILOAM SPRINGS REGIONAL HOSPITAL</t>
  </si>
  <si>
    <t>SILOAM SPRINGS</t>
  </si>
  <si>
    <t>AR</t>
  </si>
  <si>
    <t>BENTON</t>
  </si>
  <si>
    <t>JOHNSON REGIONAL MEDICAL CENTER</t>
  </si>
  <si>
    <t>CLARKSVILLE</t>
  </si>
  <si>
    <t>JOHNSON</t>
  </si>
  <si>
    <t>WASHINGTON REGIONAL MEDICAL CENTER</t>
  </si>
  <si>
    <t>FAYETTEVILLE</t>
  </si>
  <si>
    <t>CHI-ST VINCENT INFIRMARY</t>
  </si>
  <si>
    <t>LITTLE ROCK</t>
  </si>
  <si>
    <t>PULASKI</t>
  </si>
  <si>
    <t>MERCY HOSPITAL NORTHWEST ARKANSAS</t>
  </si>
  <si>
    <t>ROGERS</t>
  </si>
  <si>
    <t>CHAMBERS MEMORIAL HOSPITAL</t>
  </si>
  <si>
    <t>DANVILLE</t>
  </si>
  <si>
    <t>YELL</t>
  </si>
  <si>
    <t>WHITE COUNTY MEDICAL CENTER</t>
  </si>
  <si>
    <t>SEARCY</t>
  </si>
  <si>
    <t>WHITE</t>
  </si>
  <si>
    <t>University of Arkansas Medical Sciences</t>
  </si>
  <si>
    <t>NORTH ARKANSAS REGIONAL MEDICAL CENTER</t>
  </si>
  <si>
    <t>HARRISON</t>
  </si>
  <si>
    <t>BOONE</t>
  </si>
  <si>
    <t>BAPTIST HEALTH - VAN BUREN</t>
  </si>
  <si>
    <t>VAN BUREN</t>
  </si>
  <si>
    <t>CRAWFORD</t>
  </si>
  <si>
    <t>FORREST CITY MEDICAL CENTER</t>
  </si>
  <si>
    <t>FORREST CITY</t>
  </si>
  <si>
    <t>ST. FRANCIS</t>
  </si>
  <si>
    <t>ST BERNARDS MEDICAL CENTER</t>
  </si>
  <si>
    <t>JONESBORO</t>
  </si>
  <si>
    <t>CRAIGHEAD</t>
  </si>
  <si>
    <t>NORTHWEST MEDICAL CENTER-SPRINGDALE</t>
  </si>
  <si>
    <t>SPRINGDALE</t>
  </si>
  <si>
    <t>CHI ST. VINCENT HOSPITAL HOT SPRINGS</t>
  </si>
  <si>
    <t>HOT SPRINGS</t>
  </si>
  <si>
    <t>GARLAND</t>
  </si>
  <si>
    <t>BAXTER HEALTH</t>
  </si>
  <si>
    <t>MOUNTAIN HOME</t>
  </si>
  <si>
    <t>BAXTER</t>
  </si>
  <si>
    <t>CONWAY REGIONAL MEDICAL CENTER, INC</t>
  </si>
  <si>
    <t>CONWAY</t>
  </si>
  <si>
    <t>FAULKNER</t>
  </si>
  <si>
    <t>BAPTIST HEALTH MEDICAL CENTER NORTH LITTLE ROCK</t>
  </si>
  <si>
    <t>NORTH LITTLE ROCK</t>
  </si>
  <si>
    <t>ARKANSAS METHODIST MEDICAL CENTER</t>
  </si>
  <si>
    <t>PARAGOULD</t>
  </si>
  <si>
    <t>ST MARYS REGIONAL MEDICAL CENTER</t>
  </si>
  <si>
    <t>POPE</t>
  </si>
  <si>
    <t>OUACHITA COUNTY MEDICAL CENTER</t>
  </si>
  <si>
    <t>OUACHITA</t>
  </si>
  <si>
    <t>BAPTIST HEALTH MEDICAL CENTER-DREW COUNTY</t>
  </si>
  <si>
    <t>MONTICELLO</t>
  </si>
  <si>
    <t>DREW</t>
  </si>
  <si>
    <t>BAPTIST HEALTH - FORT SMITH</t>
  </si>
  <si>
    <t>FORT SMITH</t>
  </si>
  <si>
    <t>SEBASTIAN</t>
  </si>
  <si>
    <t>MERCY HOSPITAL FORT SMITH</t>
  </si>
  <si>
    <t>MAGNOLIA REGIONAL MEDICAL CENTER</t>
  </si>
  <si>
    <t>MAGNOLIA</t>
  </si>
  <si>
    <t>COLUMBIA</t>
  </si>
  <si>
    <t>GREAT RIVER MEDICAL CENTER</t>
  </si>
  <si>
    <t>BLYTHEVILLE</t>
  </si>
  <si>
    <t>MISSISSIPPI</t>
  </si>
  <si>
    <t>JEFFERSON REGIONAL MEDICAL CENTER</t>
  </si>
  <si>
    <t>PINE BLUFF</t>
  </si>
  <si>
    <t>BAPTIST HEALTH MEDICAL CENTER-STUTTGART</t>
  </si>
  <si>
    <t>STUTTGART</t>
  </si>
  <si>
    <t>ARKANSAS</t>
  </si>
  <si>
    <t>BAPTIST HEALTH MEDICAL CENTER-HOT SPRINGS COUNTY</t>
  </si>
  <si>
    <t>MALVERN</t>
  </si>
  <si>
    <t>HOT SPRING</t>
  </si>
  <si>
    <t>NATIONAL PARK MEDICAL CENTER</t>
  </si>
  <si>
    <t>SALINE MEMORIAL HOSPITAL</t>
  </si>
  <si>
    <t>SALINE</t>
  </si>
  <si>
    <t>SOUTH ARKANSAS REGIONAL HOSPITAL LLC</t>
  </si>
  <si>
    <t>EL DORADO</t>
  </si>
  <si>
    <t>UNION</t>
  </si>
  <si>
    <t>FAYETTEVILLE AR VA MEDICAL CENTER</t>
  </si>
  <si>
    <t>VA CENTRAL AR. VETERANS HEALTHCARE SYSTEM LR</t>
  </si>
  <si>
    <t>BAPTIST HEALTH MEDICAL CENTER-LITTLE ROCK</t>
  </si>
  <si>
    <t>BAPTIST MEMORIAL HOSPITAL JONESBORO, INC.</t>
  </si>
  <si>
    <t>WHITE RIVER MEDICAL CENTER</t>
  </si>
  <si>
    <t>BATESVILLE</t>
  </si>
  <si>
    <t>INDEPENDENCE</t>
  </si>
  <si>
    <t>LEVI HOSPITAL</t>
  </si>
  <si>
    <t>ARKANSAS HEART HOSPITAL, LLC</t>
  </si>
  <si>
    <t>ST VINCENT MEDICAL CENTER/NORTH</t>
  </si>
  <si>
    <t>SHERWOOD</t>
  </si>
  <si>
    <t>ARKANSAS SURGICAL HOSPITAL</t>
  </si>
  <si>
    <t>NO LITTLE ROCK</t>
  </si>
  <si>
    <t>SOUTHWEST ARKANSAS REGIONAL MEDICAL CENTER LLC</t>
  </si>
  <si>
    <t>HOPE</t>
  </si>
  <si>
    <t>HEMPSTEAD</t>
  </si>
  <si>
    <t>BAPTIST HEALTH MEDICAL CENTER- CONWAY</t>
  </si>
  <si>
    <t>BAPTIST MEMORIAL HOSPITAL-CRITTENDEN, INC</t>
  </si>
  <si>
    <t>WEST MEMPHIS</t>
  </si>
  <si>
    <t>CRITTENDEN</t>
  </si>
  <si>
    <t>ARKANSAS HEART HOSPITAL-ENCORE</t>
  </si>
  <si>
    <t>BRYANT</t>
  </si>
  <si>
    <t>UNITY HEALTH - JACKSONVILLE</t>
  </si>
  <si>
    <t>JACKSONVILLE</t>
  </si>
  <si>
    <t>ST BERNARDS FIVE RIVERS MEDICAL CENTER</t>
  </si>
  <si>
    <t>POCAHONTAS</t>
  </si>
  <si>
    <t>EUREKA SPRINGS HOSPITAL COMMISSION</t>
  </si>
  <si>
    <t>EUREKA SPRINGS</t>
  </si>
  <si>
    <t>CARROLL</t>
  </si>
  <si>
    <t>HELENA REGIONAL MEDICAL CENTER</t>
  </si>
  <si>
    <t>HELENA</t>
  </si>
  <si>
    <t>PHILLIPS</t>
  </si>
  <si>
    <t>SOUTH MISSISSIPPI COUNTY REGIONAL MEDICAL CENTER</t>
  </si>
  <si>
    <t>OSCEOLA</t>
  </si>
  <si>
    <t>DEWITT HOSPITAL &amp; NURSING HOME, INC</t>
  </si>
  <si>
    <t>DE WITT</t>
  </si>
  <si>
    <t>MERCY HOSPITAL PARIS</t>
  </si>
  <si>
    <t>PARIS</t>
  </si>
  <si>
    <t>LOGAN</t>
  </si>
  <si>
    <t>DARDANELLE REGIONAL MEDICAL CENTER</t>
  </si>
  <si>
    <t>DARDANELLE</t>
  </si>
  <si>
    <t>MERCY HOSPITAL OZARK</t>
  </si>
  <si>
    <t>MERCY HOSPITAL WALDRON</t>
  </si>
  <si>
    <t>WALDRON</t>
  </si>
  <si>
    <t>SCOTT</t>
  </si>
  <si>
    <t>IZARD REGIONAL HOSPITAL LLC</t>
  </si>
  <si>
    <t>CALICO ROCK</t>
  </si>
  <si>
    <t>CROSSRIDGE COMMUNITY HOSPITAL</t>
  </si>
  <si>
    <t>WYNNE</t>
  </si>
  <si>
    <t>CROSS</t>
  </si>
  <si>
    <t>MCGEHEE HOSPITAL</t>
  </si>
  <si>
    <t>MCGEHEE</t>
  </si>
  <si>
    <t>DESHA</t>
  </si>
  <si>
    <t>LAWRENCE MEMORIAL HOSPITAL</t>
  </si>
  <si>
    <t>WALNUT RIDGE</t>
  </si>
  <si>
    <t>LAWRENCE</t>
  </si>
  <si>
    <t>STONE COUNTY MEDICAL CENTER</t>
  </si>
  <si>
    <t>MOUNTAIN VIEW</t>
  </si>
  <si>
    <t>STONE</t>
  </si>
  <si>
    <t>HOWARD MEMORIAL HOSPITAL</t>
  </si>
  <si>
    <t>NASHVILLE</t>
  </si>
  <si>
    <t>HOWARD</t>
  </si>
  <si>
    <t>BAPTIST HEALTH MEDICAL CENTER HEBER SPRINGS</t>
  </si>
  <si>
    <t>HEBER SPRINGS</t>
  </si>
  <si>
    <t>CLEBURNE</t>
  </si>
  <si>
    <t>OZARK HEALTH</t>
  </si>
  <si>
    <t>CLINTON</t>
  </si>
  <si>
    <t>DALLAS COUNTY MEDICAL CENTER</t>
  </si>
  <si>
    <t>FORDYCE</t>
  </si>
  <si>
    <t>MERCY HOSPITAL BOONEVILLE</t>
  </si>
  <si>
    <t>BOONEVILLE</t>
  </si>
  <si>
    <t>LITTLE RIVER MEMORIAL HOSPITAL</t>
  </si>
  <si>
    <t>ASHDOWN</t>
  </si>
  <si>
    <t>LITTLE RIVER</t>
  </si>
  <si>
    <t>BAPTIST HEALTH MEDICAL CENTER-ARKADELPHIA</t>
  </si>
  <si>
    <t>ARKADELPHIA</t>
  </si>
  <si>
    <t>CLARK</t>
  </si>
  <si>
    <t>BAXTER HEALTH FULTON COUNTY HOSPITAL</t>
  </si>
  <si>
    <t>SALEM</t>
  </si>
  <si>
    <t>FULTON</t>
  </si>
  <si>
    <t>ASHLEY COUNTY MEDICAL CENTER</t>
  </si>
  <si>
    <t>CROSSETT</t>
  </si>
  <si>
    <t>ASHLEY</t>
  </si>
  <si>
    <t>CHI ST VINCENT MORRILTON</t>
  </si>
  <si>
    <t>MORRILTON</t>
  </si>
  <si>
    <t>DELTA MEMORIAL HOSPITAL</t>
  </si>
  <si>
    <t>DUMAS</t>
  </si>
  <si>
    <t>BRADLEY COUNTY MEDICAL CENTER</t>
  </si>
  <si>
    <t>WARREN</t>
  </si>
  <si>
    <t>BRADLEY</t>
  </si>
  <si>
    <t>CHICOT MEMORIAL MEDICAL CENTER</t>
  </si>
  <si>
    <t>LAKE VILLAGE</t>
  </si>
  <si>
    <t>CHICOT</t>
  </si>
  <si>
    <t>MERCY HOSPITAL BERRYVILLE</t>
  </si>
  <si>
    <t>BERRYVILLE</t>
  </si>
  <si>
    <t>PIGGOTT COMMUNITY HOSPITAL</t>
  </si>
  <si>
    <t>PIGGOTT</t>
  </si>
  <si>
    <t>OZARKS COMMUNITY HOSPITAL OF GRAVETTE</t>
  </si>
  <si>
    <t>GRAVETTE</t>
  </si>
  <si>
    <t>UNITY HEALTH - NEWPORT</t>
  </si>
  <si>
    <t>NEWPORT</t>
  </si>
  <si>
    <t>SEVIER COUNTY MEDICAL CENTER</t>
  </si>
  <si>
    <t>DE QUEEN</t>
  </si>
  <si>
    <t>SEVIER</t>
  </si>
  <si>
    <t>MENA REGIONAL HEALTH SYSTEM</t>
  </si>
  <si>
    <t>MENA</t>
  </si>
  <si>
    <t>POLK</t>
  </si>
  <si>
    <t>SOUTHWEST REGIONAL MEDICAL CENTER LLC</t>
  </si>
  <si>
    <t>ARKANSAS CHILDREN'S HOSPITAL</t>
  </si>
  <si>
    <t>ARKANSAS CHILDREN'S NORTHWEST, INC</t>
  </si>
  <si>
    <t>VISTA HEALTH FAYETTEVILLE</t>
  </si>
  <si>
    <t>BRIDGEWAY HOSPITAL</t>
  </si>
  <si>
    <t>VALLEY BEHAVIORAL HEALTH SYSTEM</t>
  </si>
  <si>
    <t>BARLING</t>
  </si>
  <si>
    <t>RIVENDELL BEHAVIORAL HEALTH SERVICES</t>
  </si>
  <si>
    <t>ARKANSAS STATE HOSPITAL</t>
  </si>
  <si>
    <t>UNITED METHODIST BEHAVIORAL HOSPITAL</t>
  </si>
  <si>
    <t>MAUMELLE</t>
  </si>
  <si>
    <t>SPRINGWOODS BEHAVIORAL HEALTH SERVICES</t>
  </si>
  <si>
    <t>RIVERVIEW BEHAVIORAL HEALTH</t>
  </si>
  <si>
    <t>TEXARKANA</t>
  </si>
  <si>
    <t>MILLER</t>
  </si>
  <si>
    <t>PERIMETER BEHAVIORAL HOSPITAL OF WEST MEMPHIS</t>
  </si>
  <si>
    <t>CONWAY BEHAVIORAL HEALTH</t>
  </si>
  <si>
    <t>ST ROSE HOSPITAL</t>
  </si>
  <si>
    <t>HAYWARD</t>
  </si>
  <si>
    <t>CA</t>
  </si>
  <si>
    <t>ALAMEDA</t>
  </si>
  <si>
    <t>PROVIDENCE ST JOSEPH HOSPITAL</t>
  </si>
  <si>
    <t>EUREKA</t>
  </si>
  <si>
    <t>HUMBOLDT</t>
  </si>
  <si>
    <t>PENINSULA MEDICAL CENTER</t>
  </si>
  <si>
    <t>BURLINGAME</t>
  </si>
  <si>
    <t>SAN MATEO</t>
  </si>
  <si>
    <t>CALIFORNIA PACIFIC MEDICAL CTR-DAVIES CAMPUS HOSP</t>
  </si>
  <si>
    <t>SAN FRANCISCO</t>
  </si>
  <si>
    <t>PROVIDENCE QUEEN OF THE VALLEY MEDICAL CENTER</t>
  </si>
  <si>
    <t>NAPA</t>
  </si>
  <si>
    <t>ADVENTIST HEALTH ST HELENA</t>
  </si>
  <si>
    <t>SAINT HELENA</t>
  </si>
  <si>
    <t>SUTTER AMADOR HOSPITAL</t>
  </si>
  <si>
    <t>AMADOR</t>
  </si>
  <si>
    <t>MERCY GENERAL HOSPITAL</t>
  </si>
  <si>
    <t>SACRAMENTO</t>
  </si>
  <si>
    <t>RIVERSIDE COMMUNITY HOSPITAL</t>
  </si>
  <si>
    <t>RIVERSIDE</t>
  </si>
  <si>
    <t>PARADISE VALLEY HOSPITAL</t>
  </si>
  <si>
    <t>NATIONAL CITY</t>
  </si>
  <si>
    <t>SAN DIEGO</t>
  </si>
  <si>
    <t>UC SAN DIEGO HEALTH HILLCREST - HILLCREST MED CTR</t>
  </si>
  <si>
    <t>GROSSMONT HOSPITAL</t>
  </si>
  <si>
    <t>LA MESA</t>
  </si>
  <si>
    <t>MAD RIVER COMMUNITY HOSPITAL</t>
  </si>
  <si>
    <t>ARCATA</t>
  </si>
  <si>
    <t>OROVILLE HOSPITAL</t>
  </si>
  <si>
    <t>OROVILLE</t>
  </si>
  <si>
    <t>BUTTE</t>
  </si>
  <si>
    <t>BAKERSFIELD MEMORIAL HOSPITAL</t>
  </si>
  <si>
    <t>BAKERSFIELD</t>
  </si>
  <si>
    <t>KERN</t>
  </si>
  <si>
    <t>SANTA CLARA VALLEY MEDICAL CENTER</t>
  </si>
  <si>
    <t>SAN JOSE</t>
  </si>
  <si>
    <t>SANTA CLARA</t>
  </si>
  <si>
    <t>ENLOE HEALTH</t>
  </si>
  <si>
    <t>CHICO</t>
  </si>
  <si>
    <t>LAC/OLIVE VIEW-UCLA MEDICAL CENTER</t>
  </si>
  <si>
    <t>SYLMAR</t>
  </si>
  <si>
    <t>LOS ANGELES</t>
  </si>
  <si>
    <t>ST ELIZABETH COMMUNITY HOSPITAL</t>
  </si>
  <si>
    <t>RED BLUFF</t>
  </si>
  <si>
    <t>TEHAMA</t>
  </si>
  <si>
    <t>ALTA BATES SUMMIT MEDICAL CENTER</t>
  </si>
  <si>
    <t>OAKLAND</t>
  </si>
  <si>
    <t>EL CENTRO REGIONAL MEDICAL CENTER</t>
  </si>
  <si>
    <t>EL CENTRO</t>
  </si>
  <si>
    <t>IMPERIAL</t>
  </si>
  <si>
    <t>CALIFORNIA PACIFIC MEDICAL CENTER- VAN NESS CAMPUS</t>
  </si>
  <si>
    <t>SAN GORGONIO MEMORIAL HOSPITAL</t>
  </si>
  <si>
    <t>BANNING</t>
  </si>
  <si>
    <t>CALIFORNIA PACIFIC MEDICAL CENTER - MISSION BERNAL</t>
  </si>
  <si>
    <t>ANTELOPE VALLEY HOSPITAL</t>
  </si>
  <si>
    <t>LANCASTER</t>
  </si>
  <si>
    <t>KAWEAH HEALTH MEDICAL CENTER</t>
  </si>
  <si>
    <t>VISALIA</t>
  </si>
  <si>
    <t>TULARE</t>
  </si>
  <si>
    <t>GLENDALE MEM HOSPITAL &amp; HLTH CENTER</t>
  </si>
  <si>
    <t>COMMUNITY REGIONAL MEDICAL CENTER</t>
  </si>
  <si>
    <t>FRESNO</t>
  </si>
  <si>
    <t>HOLLYWOOD PRESBYTERIAN MEDICAL CENTER</t>
  </si>
  <si>
    <t>OAK VALLEY HOSPITAL DISTRICT</t>
  </si>
  <si>
    <t>OAKDALE</t>
  </si>
  <si>
    <t>STANISLAUS</t>
  </si>
  <si>
    <t>PROVIDENCE ST. JOSEPH HOSPITAL</t>
  </si>
  <si>
    <t>ORANGE</t>
  </si>
  <si>
    <t>KAISER FOUNDATION HOSPITAL - SOUTH SAN FRANCISCO</t>
  </si>
  <si>
    <t>SOUTH SAN FRANCISCO</t>
  </si>
  <si>
    <t>KAISER FOUNDATION HOSPITAL-SANTA CLARA</t>
  </si>
  <si>
    <t>KAISER FOUNDATION HOSPITAL - WALNUT CREEK</t>
  </si>
  <si>
    <t>WALNUT CREEK</t>
  </si>
  <si>
    <t>CONTRA COSTA</t>
  </si>
  <si>
    <t>KAISER FOUNDATION HOSPITAL AND REHAB CENTER</t>
  </si>
  <si>
    <t>VALLEJO</t>
  </si>
  <si>
    <t>SOLANO</t>
  </si>
  <si>
    <t>KAISER FOUNDATION HOSPITAL - OAKLAND/RICHMOND</t>
  </si>
  <si>
    <t>KAISER FOUNDATION HOSPITAL - SAN FRANCISCO</t>
  </si>
  <si>
    <t>SCRIPPS MERCY HOSPITAL</t>
  </si>
  <si>
    <t>PROVIDENCE LITTLE CO OF MARY MED CTR SAN PEDRO</t>
  </si>
  <si>
    <t>SAN PEDRO</t>
  </si>
  <si>
    <t>ST JOHNS REGIONAL MEDICAL CENTER</t>
  </si>
  <si>
    <t>OXNARD</t>
  </si>
  <si>
    <t>VENTURA</t>
  </si>
  <si>
    <t>ST JOSEPH'S MEDICAL CENTER OF STOCKTON</t>
  </si>
  <si>
    <t>STOCKTON</t>
  </si>
  <si>
    <t>SAN JOAQUIN</t>
  </si>
  <si>
    <t>COMMUNITY HOSPITAL OF SAN BERNARDINO</t>
  </si>
  <si>
    <t>SAN BERNARDINO</t>
  </si>
  <si>
    <t>SONOMA VALLEY HOSPITAL</t>
  </si>
  <si>
    <t>SONOMA</t>
  </si>
  <si>
    <t>COMMUNITY HOSPITAL OF HUNTINGTON PARK</t>
  </si>
  <si>
    <t>HUNTINGTON PARK</t>
  </si>
  <si>
    <t>SAINT AGNES MEDICAL CENTER</t>
  </si>
  <si>
    <t>SAN ANTONIO REGIONAL HOSPITAL</t>
  </si>
  <si>
    <t>UPLAND</t>
  </si>
  <si>
    <t>SHARP MEMORIAL HOSPITAL</t>
  </si>
  <si>
    <t>SUTTER SOLANO MEDICAL CENTER</t>
  </si>
  <si>
    <t>PARKVIEW COMMUNITY HOSPITAL MEDICAL CENTER</t>
  </si>
  <si>
    <t>ADVENTIST HEALTH WHITE MEMORIAL</t>
  </si>
  <si>
    <t>SAINT FRANCIS MEDICAL CENTER</t>
  </si>
  <si>
    <t>LYNWOOD</t>
  </si>
  <si>
    <t>MARIAN REGIONAL MEDICAL CENTER</t>
  </si>
  <si>
    <t>SANTA MARIA</t>
  </si>
  <si>
    <t>SANTA BARBARA</t>
  </si>
  <si>
    <t>SUTTER MEDICAL CENTER, SACRAMENTO</t>
  </si>
  <si>
    <t>LOMPOC VALLEY MEDICAL CENTER</t>
  </si>
  <si>
    <t>LOMPOC</t>
  </si>
  <si>
    <t>SANTA MONICA - UCLA MED CTR &amp; ORTHOPAEDIC HOSPITAL</t>
  </si>
  <si>
    <t>SANTA MONICA</t>
  </si>
  <si>
    <t>SAN MATEO MEDICAL CENTER</t>
  </si>
  <si>
    <t>PALOMAR HEALTH DOWNTOWN CAMPUS</t>
  </si>
  <si>
    <t>ESCONDIDO</t>
  </si>
  <si>
    <t>NORTHRIDGE HOSPITAL MEDICAL CENTER</t>
  </si>
  <si>
    <t>NORTHRIDGE</t>
  </si>
  <si>
    <t>DOCTORS HOSPITAL OF MANTECA</t>
  </si>
  <si>
    <t>MANTECA</t>
  </si>
  <si>
    <t>ADVENTIST HEALTH HANFORD</t>
  </si>
  <si>
    <t>HANFORD</t>
  </si>
  <si>
    <t>KINGS</t>
  </si>
  <si>
    <t>DAMERON HOSPITAL</t>
  </si>
  <si>
    <t>USC VERDUGO HILLS HOSPITAL</t>
  </si>
  <si>
    <t>REGIONAL MEDICAL CENTER OF SAN JOSE</t>
  </si>
  <si>
    <t>VALLEY PRESBYTERIAN HOSPITAL</t>
  </si>
  <si>
    <t>VAN NUYS</t>
  </si>
  <si>
    <t>WOODLAND MEMORIAL HOSPITAL</t>
  </si>
  <si>
    <t>WOODLAND</t>
  </si>
  <si>
    <t>YOLO</t>
  </si>
  <si>
    <t>TRI-CITY MEDICAL CENTER</t>
  </si>
  <si>
    <t>OCEANSIDE</t>
  </si>
  <si>
    <t>ST BERNARDINE MEDICAL CENTER</t>
  </si>
  <si>
    <t>NOVATO COMMUNITY HOSPITAL</t>
  </si>
  <si>
    <t>NOVATO</t>
  </si>
  <si>
    <t>MARIN</t>
  </si>
  <si>
    <t>SAN GABRIEL VALLEY MEDICAL CENTER</t>
  </si>
  <si>
    <t>SAN GABRIEL</t>
  </si>
  <si>
    <t>ADVENTIST HEALTH AND RIDEOUT</t>
  </si>
  <si>
    <t>MARYSVILLE</t>
  </si>
  <si>
    <t>YUBA</t>
  </si>
  <si>
    <t>SOUTHERN CALIFORNIA HOSPITAL AT HOLLYWOOD</t>
  </si>
  <si>
    <t>HOLLYWOOD</t>
  </si>
  <si>
    <t>PETALUMA VALLEY HOSPITAL</t>
  </si>
  <si>
    <t>PETALUMA</t>
  </si>
  <si>
    <t>KAISER FOUNDATION HOSPITAL - PANORAMA CITY</t>
  </si>
  <si>
    <t>PANORAMA CITY</t>
  </si>
  <si>
    <t>KAISER FOUNDATION HOSPITAL - LOS ANGELES</t>
  </si>
  <si>
    <t>KAISER FOUNDATION HOSPITAL - DOWNEY</t>
  </si>
  <si>
    <t>DOWNEY</t>
  </si>
  <si>
    <t>KAISER FOUNDATION HOSPITAL FONTANA/ONTARIO</t>
  </si>
  <si>
    <t>FONTANA</t>
  </si>
  <si>
    <t>COMMUNITY HOSPITAL OF THE MONTEREY PENINSULA</t>
  </si>
  <si>
    <t>MONTEREY</t>
  </si>
  <si>
    <t>CALIFORNIA HOSPITAL MEDICAL CENTER LA</t>
  </si>
  <si>
    <t>SIERRA NEVADA MEMORIAL HOSPITAL</t>
  </si>
  <si>
    <t>GRASS VALLEY</t>
  </si>
  <si>
    <t>NEVADA</t>
  </si>
  <si>
    <t>UCSF HEALTH SAINT FRANCIS HOSPITAL</t>
  </si>
  <si>
    <t>ENCINO HOSPITAL MEDICAL CENTER</t>
  </si>
  <si>
    <t>ENCINO</t>
  </si>
  <si>
    <t>VENTURA COUNTY MEDICAL CENTER</t>
  </si>
  <si>
    <t>60th Medical Group (Travis AFB)</t>
  </si>
  <si>
    <t>Travis AFB</t>
  </si>
  <si>
    <t>SAN JOAQUIN GENERAL HOSPITAL</t>
  </si>
  <si>
    <t>FRENCH CAMP</t>
  </si>
  <si>
    <t>PROVIDENCE ST. JUDE MEDICAL CENTER</t>
  </si>
  <si>
    <t>FULLERTON</t>
  </si>
  <si>
    <t>PIH HEALTH HOSPITAL-WHITTIER</t>
  </si>
  <si>
    <t>WHITTIER</t>
  </si>
  <si>
    <t>PROVIDENCE SANTA ROSA MEMORIAL HOSPITAL</t>
  </si>
  <si>
    <t>SANTA ROSA</t>
  </si>
  <si>
    <t>EMANUEL MEDICAL CENTER</t>
  </si>
  <si>
    <t>TURLOCK</t>
  </si>
  <si>
    <t>JOHN MUIR MEDICAL CENTER - WALNUT CREEK CAMPUS</t>
  </si>
  <si>
    <t>ST MARY MEDICAL CENTER</t>
  </si>
  <si>
    <t>LONG BEACH</t>
  </si>
  <si>
    <t>ADVENTIST HEALTH REEDLEY</t>
  </si>
  <si>
    <t>REEDLEY</t>
  </si>
  <si>
    <t>WATSONVILLE COMMUNITY HOSPITAL</t>
  </si>
  <si>
    <t>WATSONVILLE</t>
  </si>
  <si>
    <t>WASHINGTON HOSPITAL</t>
  </si>
  <si>
    <t>FREMONT</t>
  </si>
  <si>
    <t>SEQUOIA HOSPITAL</t>
  </si>
  <si>
    <t>REDWOOD CITY</t>
  </si>
  <si>
    <t>PALMDALE REGIONAL MEDICAL CENTER</t>
  </si>
  <si>
    <t>PALMDALE</t>
  </si>
  <si>
    <t>NH Camp Pendleton</t>
  </si>
  <si>
    <t>Camp Pendleton</t>
  </si>
  <si>
    <t>ALAMEDA HOSPITAL</t>
  </si>
  <si>
    <t>SHARP CHULA VISTA MEDICAL CENTER</t>
  </si>
  <si>
    <t>CHULA VISTA</t>
  </si>
  <si>
    <t>HOAG MEMORIAL HOSPITAL PRESBYTERIAN</t>
  </si>
  <si>
    <t>NEWPORT BEACH</t>
  </si>
  <si>
    <t>AHMC ANAHEIM REGIONAL MEDICAL CENTER</t>
  </si>
  <si>
    <t>ANAHEIM</t>
  </si>
  <si>
    <t>ZUCKERBERG SAN FRANCISCO GENERAL HOSP &amp; TRAUMA CTR</t>
  </si>
  <si>
    <t>NMC San Diego</t>
  </si>
  <si>
    <t>San Diego</t>
  </si>
  <si>
    <t>GARDEN GROVE HOSPITAL &amp; MEDICAL CENTER</t>
  </si>
  <si>
    <t>GARDEN GROVE</t>
  </si>
  <si>
    <t>POMONA VALLEY HOSPITAL MEDICAL CENTER</t>
  </si>
  <si>
    <t>POMONA</t>
  </si>
  <si>
    <t>FRENCH HOSPITAL MEDICAL CENTER</t>
  </si>
  <si>
    <t>SAN LUIS OBISPO</t>
  </si>
  <si>
    <t>SHARP CORONADO HOSPITAL AND HLTHCR CTR</t>
  </si>
  <si>
    <t>CORONADO</t>
  </si>
  <si>
    <t>PROVIDENCE SAINT JOSEPH MEDICAL CTR</t>
  </si>
  <si>
    <t>BURBANK</t>
  </si>
  <si>
    <t>ADVENTIST HEALTH SIMI VALLEY</t>
  </si>
  <si>
    <t>SIMI VALLEY</t>
  </si>
  <si>
    <t>USC ARCADIA HOSPITAL</t>
  </si>
  <si>
    <t>ARCADIA</t>
  </si>
  <si>
    <t>GLENDALE ADVENTIST MEDICAL CENTER</t>
  </si>
  <si>
    <t>DOMINICAN HOSPITAL</t>
  </si>
  <si>
    <t>DESERT REGIONAL MEDICAL CENTER</t>
  </si>
  <si>
    <t>PALM SPRINGS</t>
  </si>
  <si>
    <t>ARROWHEAD REGIONAL MEDICAL CENTER</t>
  </si>
  <si>
    <t>COLTON</t>
  </si>
  <si>
    <t>NATIVIDAD MEDICAL CENTER</t>
  </si>
  <si>
    <t>SALINAS</t>
  </si>
  <si>
    <t>MARSHALL MEDICAL CENTER</t>
  </si>
  <si>
    <t>PLACERVILLE</t>
  </si>
  <si>
    <t>GOOD SAMARITAN HOSPITAL, LP</t>
  </si>
  <si>
    <t>FRESNO VA MEDICAL CENTER (VA CENTRAL CALIFORNIA HEALTHCARE SYSTEM)</t>
  </si>
  <si>
    <t>SIERRA VIEW MEDICAL CENTER</t>
  </si>
  <si>
    <t>PORTERVILLE</t>
  </si>
  <si>
    <t>RONALD REAGAN UCLA MEDICAL CENTER</t>
  </si>
  <si>
    <t>REDLANDS COMMUNITY HOSPITAL</t>
  </si>
  <si>
    <t>REDLANDS</t>
  </si>
  <si>
    <t>CONTRA COSTA REGIONAL MEDICAL CENTER</t>
  </si>
  <si>
    <t>MARTINEZ</t>
  </si>
  <si>
    <t>PROVIDENCE HOLY CROSS MEDICAL CENTER</t>
  </si>
  <si>
    <t>MISSION HILLS</t>
  </si>
  <si>
    <t>HI-DESERT MEDICAL CENTER</t>
  </si>
  <si>
    <t>JOSHUA TREE</t>
  </si>
  <si>
    <t>VA LONG BEACH HEALTHCARE SYSTEM</t>
  </si>
  <si>
    <t>MERCY MEDICAL CENTER REDDING</t>
  </si>
  <si>
    <t>REDDING</t>
  </si>
  <si>
    <t>SHASTA</t>
  </si>
  <si>
    <t>ALHAMBRA HOSPITAL MEDICAL CENTER</t>
  </si>
  <si>
    <t>ALHAMBRA</t>
  </si>
  <si>
    <t>STANFORD HEALTH CARE TRI-VALLEY</t>
  </si>
  <si>
    <t>PLEASANTON</t>
  </si>
  <si>
    <t>AHMC SETON MEDICAL CENTER</t>
  </si>
  <si>
    <t>DALY CITY</t>
  </si>
  <si>
    <t>SAINT JOHN'S HEALTH CENTER</t>
  </si>
  <si>
    <t>SUTTER SANTA ROSA REGIONAL HOSPITAL</t>
  </si>
  <si>
    <t>RIVERSIDE UNIVERSITY HEALTH SYSTEM-MEDICAL CENTER</t>
  </si>
  <si>
    <t>MORENO VALLEY</t>
  </si>
  <si>
    <t>MERCY HOSPITAL</t>
  </si>
  <si>
    <t>BARSTOW COMMUNITY HOSPITAL</t>
  </si>
  <si>
    <t>BARSTOW</t>
  </si>
  <si>
    <t>PROVIDENCE ST MARY MEDICAL CENTER</t>
  </si>
  <si>
    <t>APPLE VALLEY</t>
  </si>
  <si>
    <t>ADVENTIST HEALTH UKIAH VALLEY</t>
  </si>
  <si>
    <t>UKIAH</t>
  </si>
  <si>
    <t>MENDOCINO</t>
  </si>
  <si>
    <t>ALTA BATES SUMMIT MEDICAL CENTER - ALTA BATES CAMP</t>
  </si>
  <si>
    <t>BERKELEY</t>
  </si>
  <si>
    <t>EL CAMINO HEALTH</t>
  </si>
  <si>
    <t>SUTTER ROSEVILLE MEDICAL CENTER</t>
  </si>
  <si>
    <t>ROSEVILLE</t>
  </si>
  <si>
    <t>PLACER</t>
  </si>
  <si>
    <t>VA N CALIFORNIA HEALTHCARE SYSTEM</t>
  </si>
  <si>
    <t>MATHER</t>
  </si>
  <si>
    <t>SUTTER TRACY COMMUNITY HOSPITAL</t>
  </si>
  <si>
    <t>TRACY</t>
  </si>
  <si>
    <t>KERN MEDICAL CENTER</t>
  </si>
  <si>
    <t>PALO ALTO VA MEDICAL CENTER</t>
  </si>
  <si>
    <t>PALO ALTO</t>
  </si>
  <si>
    <t>HIGHLAND HOSPITAL</t>
  </si>
  <si>
    <t>SCRIPPS MEMORIAL HOSPITAL LA JOLLA</t>
  </si>
  <si>
    <t>LA JOLLA</t>
  </si>
  <si>
    <t>LOMA LINDA UNIVERSITY MEDICAL CENTER</t>
  </si>
  <si>
    <t>LOMA LINDA</t>
  </si>
  <si>
    <t>CORONA REGIONAL MEDICAL CENTER</t>
  </si>
  <si>
    <t>CORONA</t>
  </si>
  <si>
    <t>SALINAS VALLEY MEMORIAL HOSPITAL</t>
  </si>
  <si>
    <t>ADVENTIST HEALTH SONORA</t>
  </si>
  <si>
    <t>SONORA</t>
  </si>
  <si>
    <t>TUOLUMNE</t>
  </si>
  <si>
    <t>ADVENTIST HEALTH LODI MEMORIAL</t>
  </si>
  <si>
    <t>LODI</t>
  </si>
  <si>
    <t>PIONEERS MEMORIAL HEALTHCARE DISTRICT</t>
  </si>
  <si>
    <t>BRAWLEY</t>
  </si>
  <si>
    <t>UCI HEALTH-ORANGE</t>
  </si>
  <si>
    <t>ADVENTIST HEALTH WHITE MEMORIAL MONTEBELLO</t>
  </si>
  <si>
    <t>MONTEBELLO</t>
  </si>
  <si>
    <t>TORRANCE MEMORIAL MEDICAL CENTER</t>
  </si>
  <si>
    <t>TORRANCE</t>
  </si>
  <si>
    <t>BARTON MEMORIAL HOSPITAL</t>
  </si>
  <si>
    <t>SOUTH LAKE TAHOE</t>
  </si>
  <si>
    <t>PROVIDENCE LITTLE COMPANY OF MARY MED CTR TORRANCE</t>
  </si>
  <si>
    <t>GOLETA VALLEY COTTAGE HOSPITAL</t>
  </si>
  <si>
    <t>MARINHEALTH MEDICAL CENTER</t>
  </si>
  <si>
    <t>GREENBRAE</t>
  </si>
  <si>
    <t>NORTHBAY MEDICAL CENTER</t>
  </si>
  <si>
    <t>FAIRFIELD</t>
  </si>
  <si>
    <t>LOS ANGELES GENERAL MEDICAL CENTER</t>
  </si>
  <si>
    <t>LAC/HARBOR-UCLA MED CENTER</t>
  </si>
  <si>
    <t>PACIFICA HOSPITAL OF THE VALLEY</t>
  </si>
  <si>
    <t>SUN VALLEY</t>
  </si>
  <si>
    <t>GOOD SAMARITAN HOSPITAL</t>
  </si>
  <si>
    <t>EMANATE HEALTH INTER-COMMUNITY HOSPITAL</t>
  </si>
  <si>
    <t>COVINA</t>
  </si>
  <si>
    <t>HEMET GLOBAL MEDICAL CENTER</t>
  </si>
  <si>
    <t>HEMET</t>
  </si>
  <si>
    <t>PIH HEALTH DOWNEY HOSPITAL</t>
  </si>
  <si>
    <t>COMMUNITY MEMORIAL HOSPITAL - VENTURA</t>
  </si>
  <si>
    <t>SANTA BARBARA COTTAGE HOSPITAL</t>
  </si>
  <si>
    <t>NH Twentynine Palms</t>
  </si>
  <si>
    <t>Twentynine Palms</t>
  </si>
  <si>
    <t>CHINESE HOSPITAL</t>
  </si>
  <si>
    <t>KAISER FOUNDATION HOSPITAL - SOUTH BAY</t>
  </si>
  <si>
    <t>HARBOR CITY</t>
  </si>
  <si>
    <t>MERCY HOSPITAL OF FOLSOM</t>
  </si>
  <si>
    <t>FOLSOM</t>
  </si>
  <si>
    <t>SUTTER COAST HOSPITAL</t>
  </si>
  <si>
    <t>CRESCENT CITY</t>
  </si>
  <si>
    <t>DEL NORTE</t>
  </si>
  <si>
    <t>Weed ACH (FT Irwin)</t>
  </si>
  <si>
    <t>Fort Irwin</t>
  </si>
  <si>
    <t>SCRIPPS GREEN HOSPITAL</t>
  </si>
  <si>
    <t>KAISER FOUNDATION HOSPITAL - SACRAMENTO</t>
  </si>
  <si>
    <t>WEST ANAHEIM MEDICAL CENTER</t>
  </si>
  <si>
    <t>HUNTINGTON HOSPITAL</t>
  </si>
  <si>
    <t>PASADENA</t>
  </si>
  <si>
    <t>STANFORD HEALTH CARE</t>
  </si>
  <si>
    <t>STANFORD</t>
  </si>
  <si>
    <t>MERCY MEDICAL CENTER</t>
  </si>
  <si>
    <t>MERCED</t>
  </si>
  <si>
    <t>UCSF MEDICAL CENTER</t>
  </si>
  <si>
    <t>ADVENTIST HEALTH BAKERSFIELD</t>
  </si>
  <si>
    <t>UCSF HEALTH ST. MARY'S HOSPITAL</t>
  </si>
  <si>
    <t>DOCTORS MEDICAL CENTER</t>
  </si>
  <si>
    <t>MODESTO</t>
  </si>
  <si>
    <t>MEMORIAL HOSPITAL OF GARDENA</t>
  </si>
  <si>
    <t>GARDENA</t>
  </si>
  <si>
    <t>PIH HEALTH GOOD SAMARITAN HOSPITAL</t>
  </si>
  <si>
    <t>UCLA WEST VALLEY MEDICAL CENTER</t>
  </si>
  <si>
    <t>WEST HILLS</t>
  </si>
  <si>
    <t>MEMORIALCARE LONG BEACH MEDICAL CENTER</t>
  </si>
  <si>
    <t>EDEN MEDICAL CENTER</t>
  </si>
  <si>
    <t>CASTRO VALLEY</t>
  </si>
  <si>
    <t>CLOVIS COMMUNITY MEDICAL CENTER</t>
  </si>
  <si>
    <t>CLOVIS</t>
  </si>
  <si>
    <t>JOHN MUIR MEDICAL CENTER - CONCORD CAMPUS</t>
  </si>
  <si>
    <t>CONCORD</t>
  </si>
  <si>
    <t>SUTTER AUBURN FAITH HOSPITAL</t>
  </si>
  <si>
    <t>AUBURN</t>
  </si>
  <si>
    <t>SCRIPPS MEMORIAL HOSPITAL - ENCINITAS</t>
  </si>
  <si>
    <t>ENCINITAS</t>
  </si>
  <si>
    <t>ADVENTIST HEALTH SIERRA VISTA</t>
  </si>
  <si>
    <t>KAISER FOUNDATION HOSPITAL</t>
  </si>
  <si>
    <t>SAN RAFAEL</t>
  </si>
  <si>
    <t>KAISER FOUNDATION HOSPITAL - FREMONT</t>
  </si>
  <si>
    <t>KAISER FOUNDATION HOSPITAL - SAN DIEGO</t>
  </si>
  <si>
    <t>MERCY SAN JUAN MEDICAL CENTER</t>
  </si>
  <si>
    <t>CARMICHAEL</t>
  </si>
  <si>
    <t>VICTOR VALLEY GLOBAL MEDICAL CENTER</t>
  </si>
  <si>
    <t>VICTORVILLE</t>
  </si>
  <si>
    <t>SUTTER DELTA MEDICAL CENTER</t>
  </si>
  <si>
    <t>ANTIOCH</t>
  </si>
  <si>
    <t>HUNTINGTON BEACH HOSPITAL</t>
  </si>
  <si>
    <t>HUNTINGTON BEACH</t>
  </si>
  <si>
    <t>MEMORIAL HOSPITAL LOS BANOS</t>
  </si>
  <si>
    <t>LOS BANOS</t>
  </si>
  <si>
    <t>JOHN F KENNEDY MEMORIAL HOSPITAL</t>
  </si>
  <si>
    <t>INDIO</t>
  </si>
  <si>
    <t>SUTTER DAVIS HOSPITAL</t>
  </si>
  <si>
    <t>DAVIS</t>
  </si>
  <si>
    <t>KAISER FOUNDATION HOSPITAL - REDWOOD CITY</t>
  </si>
  <si>
    <t>COLLEGE HOSPITAL COSTA MESA</t>
  </si>
  <si>
    <t>COSTA MESA</t>
  </si>
  <si>
    <t>PORTERVILLE DEVELOPMENTAL CENTER</t>
  </si>
  <si>
    <t>LOS ROBLES HOSPITAL &amp; MEDICAL CENTER</t>
  </si>
  <si>
    <t>THOUSAND OAKS</t>
  </si>
  <si>
    <t>UCI HEALTH - LOS ALAMITOS</t>
  </si>
  <si>
    <t>LOS ALAMITOS</t>
  </si>
  <si>
    <t>MEMORIAL MEDICAL CENTER</t>
  </si>
  <si>
    <t>KAISER FOUNDATION HOSPITAL - WEST LA</t>
  </si>
  <si>
    <t>PROVIDENCE MISSION HOSPITAL</t>
  </si>
  <si>
    <t>MISSION VIEJO</t>
  </si>
  <si>
    <t>UCI HEALTH - FOUNTAIN VALLEY</t>
  </si>
  <si>
    <t>FOUNTAIN VALLEY</t>
  </si>
  <si>
    <t>EISENHOWER MEDICAL CENTER</t>
  </si>
  <si>
    <t>RANCHO MIRAGE</t>
  </si>
  <si>
    <t>LA PALMA INTERCOMMUNITY HOSPITAL</t>
  </si>
  <si>
    <t>LA PALMA</t>
  </si>
  <si>
    <t>UCI HEALTH-LAKEWOOD</t>
  </si>
  <si>
    <t>LAKEWOOD</t>
  </si>
  <si>
    <t>CHINO VALLEY MEDICAL CENTER</t>
  </si>
  <si>
    <t>CHINO</t>
  </si>
  <si>
    <t>SAN DIMAS COMMUNITY HOSPITAL</t>
  </si>
  <si>
    <t>SAN DIMAS</t>
  </si>
  <si>
    <t>METHODIST HOSPITAL OF SACRAMENTO</t>
  </si>
  <si>
    <t>EMANATE HEALTH FOOTHILL PRESBYTERIAN HOSPITAL</t>
  </si>
  <si>
    <t>GLENDORA</t>
  </si>
  <si>
    <t>UNIVERSITY OF CALIFORNIA DAVIS MEDICAL CENTER</t>
  </si>
  <si>
    <t>MEMORIALCARE SADDLEBACK MEDICAL CENTER</t>
  </si>
  <si>
    <t>LAGUNA HILLS</t>
  </si>
  <si>
    <t>KAISER FOUNDATION HOSPITAL-SAN JOSE</t>
  </si>
  <si>
    <t>ADVENTIST HEALTH DELANO</t>
  </si>
  <si>
    <t>DELANO</t>
  </si>
  <si>
    <t>KAISER FOUNDATION HOSPITAL - ORANGE COUNTY - ANAHEIM</t>
  </si>
  <si>
    <t>HENRY MAYO NEWHALL  HOSPITAL</t>
  </si>
  <si>
    <t>VALENCIA</t>
  </si>
  <si>
    <t>CEDARS-SINAI MEDICAL CENTER</t>
  </si>
  <si>
    <t>ADVENTIST HEALTH TWIN CITIES</t>
  </si>
  <si>
    <t>TEMPLETON</t>
  </si>
  <si>
    <t>PALOMAR MEDICAL CENTER POWAY</t>
  </si>
  <si>
    <t>POWAY</t>
  </si>
  <si>
    <t>EAST LOS ANGELES DOCTORS HOSPITAL</t>
  </si>
  <si>
    <t>LOS ANGELES COMMUNITY HOSPITAL</t>
  </si>
  <si>
    <t>LAGUNA HONDA HOSPITAL &amp; REHABILITATION CENTER</t>
  </si>
  <si>
    <t>KAISER FOUNDATION HOSP SO SACRAMENTO</t>
  </si>
  <si>
    <t>KAISER FOUNDATION HOSPITAL - WOODLAND HILLS</t>
  </si>
  <si>
    <t>WOODLAND HILLS</t>
  </si>
  <si>
    <t>MEMORIALCARE ORANGE COAST MEDICAL CENTER</t>
  </si>
  <si>
    <t>MENIFEE GLOBAL MEDICAL CENTER</t>
  </si>
  <si>
    <t>KAISER FOUNDATION HOSPITAL, RIVERSIDE</t>
  </si>
  <si>
    <t>SAN RAMON REGIONAL MEDICAL CENTER</t>
  </si>
  <si>
    <t>SAN RAMON</t>
  </si>
  <si>
    <t>KAISER FOUNDATION HOSPITAL-SANTA ROSA</t>
  </si>
  <si>
    <t>KECK HOSPITAL OF USC</t>
  </si>
  <si>
    <t>PATIENTS' HOSPITAL OF REDDING</t>
  </si>
  <si>
    <t>SOUTHWEST HEALTHCARE RANCHO SPRINGS HOSPITAL</t>
  </si>
  <si>
    <t>MURRIETA</t>
  </si>
  <si>
    <t>MISSION COMMUNITY HOSPITAL</t>
  </si>
  <si>
    <t>FRESNO SURGICAL HOSPITAL</t>
  </si>
  <si>
    <t>DESERT VALLEY HOSPITAL</t>
  </si>
  <si>
    <t>KAISER FOUNDATION HOSPITAL - FRESNO</t>
  </si>
  <si>
    <t>SUTTER MATERNITY &amp; SURGERY CENTER OF SANTA CRUZ</t>
  </si>
  <si>
    <t>LAC/RANCHO LOS AMIGOS NATIONAL REHABILITATION  CTR</t>
  </si>
  <si>
    <t>KAISER FOUNDATION HOSPITAL - BALDWIN PARK</t>
  </si>
  <si>
    <t>BALDWIN PARK</t>
  </si>
  <si>
    <t>STANISLAUS SURGICAL HOSPITAL</t>
  </si>
  <si>
    <t>WHITTIER HOSPITAL MEDICAL CENTER</t>
  </si>
  <si>
    <t>MONTEREY PARK HOSPITAL</t>
  </si>
  <si>
    <t>MONTEREY PARK</t>
  </si>
  <si>
    <t>GARFIELD MEDICAL CENTER</t>
  </si>
  <si>
    <t>GREATER EL MONTE COMMUNITY HOSPITAL</t>
  </si>
  <si>
    <t>SOUTH EL MONTE</t>
  </si>
  <si>
    <t>CENTINELA HOSPITAL MEDICAL CENTER</t>
  </si>
  <si>
    <t>INGLEWOOD</t>
  </si>
  <si>
    <t>CEDAR-SINAI MARINA DEL REY HOSPITAL</t>
  </si>
  <si>
    <t>MARINA DEL REY</t>
  </si>
  <si>
    <t>ANAHEIM GLOBAL MEDICAL CENTER</t>
  </si>
  <si>
    <t>CHAPMAN GLOBAL MEDICAL CENTER</t>
  </si>
  <si>
    <t>ORANGE COUNTY GLOBAL MEDICAL CENTER</t>
  </si>
  <si>
    <t>SANTA ANA</t>
  </si>
  <si>
    <t>COASTAL COMMUNITIES HOSPITAL</t>
  </si>
  <si>
    <t>KAISER FOUNDATION HOSPITAL MANTECA</t>
  </si>
  <si>
    <t>SHERMAN OAKS HOSPITAL</t>
  </si>
  <si>
    <t>SHERMAN OAKS</t>
  </si>
  <si>
    <t>MONTCLAIR HOSPITAL MEDICAL CENTER</t>
  </si>
  <si>
    <t>MONTCLAIR</t>
  </si>
  <si>
    <t>KAISER FOUNDATION HOSPITAL - ANTIOCH</t>
  </si>
  <si>
    <t>PROVIDENCE CEDARS SINAI TARZANA MEDICAL CENTER</t>
  </si>
  <si>
    <t>TARZANA</t>
  </si>
  <si>
    <t>L A DOWNTOWN MEDICAL CENTER</t>
  </si>
  <si>
    <t>SHASTA REGIONAL MEDICAL CENTER</t>
  </si>
  <si>
    <t>KAISER FOUNDATION HOSPITAL-MORENO VALLEY</t>
  </si>
  <si>
    <t>SUTTER SURGICAL HOSPITAL - NORTH VALLEY</t>
  </si>
  <si>
    <t>YUBA CITY</t>
  </si>
  <si>
    <t>SUTTER</t>
  </si>
  <si>
    <t>KAISER FOUNDATION HOSPITAL - VACAVILLE</t>
  </si>
  <si>
    <t>VACAVILLE</t>
  </si>
  <si>
    <t>HOAG ORTHOPEDIC INSTITUTE</t>
  </si>
  <si>
    <t>IRVINE</t>
  </si>
  <si>
    <t>LOMA LINDA UNIVERSITY MEDICAL CENTER-MURRIETA</t>
  </si>
  <si>
    <t>COAST PLAZA HOSPITAL</t>
  </si>
  <si>
    <t>NORWALK</t>
  </si>
  <si>
    <t>KAISER FOUNDATION HOSPITAL - ROSEVILLE</t>
  </si>
  <si>
    <t>TEMECULA VALLEY HOSPITAL</t>
  </si>
  <si>
    <t>TEMECULA</t>
  </si>
  <si>
    <t>COLLEGE MEDICAL CENTER</t>
  </si>
  <si>
    <t>KAISER FOUNDATION HOSPITAL - SAN LEANDRO</t>
  </si>
  <si>
    <t>SAN LEANDRO</t>
  </si>
  <si>
    <t>LOMA LINDA UNIVERSITY CHILDREN'S HOSPITAL</t>
  </si>
  <si>
    <t>MARTIN LUTHER KING, JR. COMMUNITY HOSPITAL</t>
  </si>
  <si>
    <t>FOOTHILL REGIONAL MEDICAL CENTER</t>
  </si>
  <si>
    <t>TUSTIN</t>
  </si>
  <si>
    <t>CASA COLINA HOSPITAL</t>
  </si>
  <si>
    <t>COLUSA MEDICAL CENTER</t>
  </si>
  <si>
    <t>COLUSA</t>
  </si>
  <si>
    <t>ADVENTIST HEALTH TULARE</t>
  </si>
  <si>
    <t>DOCS SURGICAL HOSPITAL</t>
  </si>
  <si>
    <t>ANAHEIM COMMUNITY HOSPITAL, LLC</t>
  </si>
  <si>
    <t>KAISER FOUNDATION HOSPITAL - SAN MARCOS</t>
  </si>
  <si>
    <t>SAN MARCOS</t>
  </si>
  <si>
    <t>MADERA COMMUNITY HOSPITAL</t>
  </si>
  <si>
    <t>MADERA</t>
  </si>
  <si>
    <t>VA SAN DIEGO HEALTHCARE SYSTEM</t>
  </si>
  <si>
    <t>LOMA LINDA VA MEDICAL CENTER</t>
  </si>
  <si>
    <t>VA GREATER LOS ANGELES HEALTHCARE SYSTEM</t>
  </si>
  <si>
    <t>EASTERN PLUMAS HOSPITAL - PORTOLA CAMPUS</t>
  </si>
  <si>
    <t>PORTOLA</t>
  </si>
  <si>
    <t>PLUMAS</t>
  </si>
  <si>
    <t>ADVENTIST HEALTH TEHACHAPI VALLEY</t>
  </si>
  <si>
    <t>TEHACHAPI</t>
  </si>
  <si>
    <t>SOUTHERN INYO HOSPITAL</t>
  </si>
  <si>
    <t>LONE PINE</t>
  </si>
  <si>
    <t>INYO</t>
  </si>
  <si>
    <t>MAMMOTH HOSPITAL</t>
  </si>
  <si>
    <t>MAMMOTH LAKES</t>
  </si>
  <si>
    <t>MONO</t>
  </si>
  <si>
    <t>JOHN C FREMONT HEALTHCARE DISTRICT</t>
  </si>
  <si>
    <t>MARIPOSA</t>
  </si>
  <si>
    <t>MAYERS MEMORIAL HOSPITAL</t>
  </si>
  <si>
    <t>FALL RIVER MILLS</t>
  </si>
  <si>
    <t>GLENN MEDICAL CENTER</t>
  </si>
  <si>
    <t>WILLOWS</t>
  </si>
  <si>
    <t>GLENN</t>
  </si>
  <si>
    <t>CATALINA ISLAND MEDICAL CENTER</t>
  </si>
  <si>
    <t>AVALON</t>
  </si>
  <si>
    <t>SURPRISE VALLEY COMMUNITY HOSPITAL</t>
  </si>
  <si>
    <t>CEDARVILLE</t>
  </si>
  <si>
    <t>MODOC</t>
  </si>
  <si>
    <t>JEROLD PHELPS COMMUNITY HOSPITAL</t>
  </si>
  <si>
    <t>GARBERVILLE</t>
  </si>
  <si>
    <t>SAN FRANCISCO VA MEDICAL CENTER</t>
  </si>
  <si>
    <t>ADVENTIST HEALTH HOWARD MEMORIAL</t>
  </si>
  <si>
    <t>WILLITS</t>
  </si>
  <si>
    <t>ORCHARD HOSPITAL</t>
  </si>
  <si>
    <t>GRIDLEY</t>
  </si>
  <si>
    <t>MOUNTAINS COMMUNITY HOSPITAL</t>
  </si>
  <si>
    <t>LAKE ARROWHEAD</t>
  </si>
  <si>
    <t>KERN VALLEY HEALTHCARE DISTRICT</t>
  </si>
  <si>
    <t>LAKE ISABELLA</t>
  </si>
  <si>
    <t>TRINITY HOSPITAL</t>
  </si>
  <si>
    <t>WEAVERVILLE</t>
  </si>
  <si>
    <t>TRINITY</t>
  </si>
  <si>
    <t>FAIRCHILD MEDICAL CENTER</t>
  </si>
  <si>
    <t>YREKA</t>
  </si>
  <si>
    <t>SISKIYOU</t>
  </si>
  <si>
    <t>ADVENTIST HEALTH CLEARLAKE</t>
  </si>
  <si>
    <t>CLEARLAKE</t>
  </si>
  <si>
    <t>LAKE</t>
  </si>
  <si>
    <t>PROVIDENCE REDWOOD MEMORIAL HOSPITAL</t>
  </si>
  <si>
    <t>FORTUNA</t>
  </si>
  <si>
    <t>MERCY MEDICAL CENTER OF MT SHASTA</t>
  </si>
  <si>
    <t>MOUNT SHASTA</t>
  </si>
  <si>
    <t>BANNER LASSEN MEDICAL CENTER</t>
  </si>
  <si>
    <t>SUSANVILLE</t>
  </si>
  <si>
    <t>LASSEN</t>
  </si>
  <si>
    <t>HEALDSBURG HOSPITAL</t>
  </si>
  <si>
    <t>HEALDSBURG</t>
  </si>
  <si>
    <t>COLORADO RIVER MEDICAL CENTER</t>
  </si>
  <si>
    <t>NEEDLES</t>
  </si>
  <si>
    <t>NORTHERN INYO HOSPITAL</t>
  </si>
  <si>
    <t>BISHOP</t>
  </si>
  <si>
    <t>ADVENTIST HEALTH MENDOCINO COAST</t>
  </si>
  <si>
    <t>FORT BRAGG</t>
  </si>
  <si>
    <t>PLUMAS DISTRICT HOSPITAL</t>
  </si>
  <si>
    <t>QUINCY</t>
  </si>
  <si>
    <t>SENECA DISTRICT HOSPITAL</t>
  </si>
  <si>
    <t>CHESTER</t>
  </si>
  <si>
    <t>TAHOE FOREST HOSPITAL</t>
  </si>
  <si>
    <t>TRUCKEE</t>
  </si>
  <si>
    <t>SUTTER LAKESIDE HOSPITAL</t>
  </si>
  <si>
    <t>LAKEPORT</t>
  </si>
  <si>
    <t>MODOC MEDICAL CENTER</t>
  </si>
  <si>
    <t>ALTURAS</t>
  </si>
  <si>
    <t>SANTA YNEZ VALLEY COTTAGE HOSPITAL</t>
  </si>
  <si>
    <t>SOLVANG</t>
  </si>
  <si>
    <t>MARK TWAIN MEDICAL CENTER</t>
  </si>
  <si>
    <t>SAN ANDREAS</t>
  </si>
  <si>
    <t>CALAVERAS</t>
  </si>
  <si>
    <t>RIDGECREST REGIONAL HOSPITAL</t>
  </si>
  <si>
    <t>RIDGECREST</t>
  </si>
  <si>
    <t>COMMUNITY MEMORIAL HOSPITAL - OJAI</t>
  </si>
  <si>
    <t>OJAI</t>
  </si>
  <si>
    <t>BEAR VALLEY COMMUNITY HOSPITAL</t>
  </si>
  <si>
    <t>BIG BEAR LAKE</t>
  </si>
  <si>
    <t>SOUTHERN MONTEREY COUNTY MEMORIAL HOSPITAL</t>
  </si>
  <si>
    <t>KING CITY</t>
  </si>
  <si>
    <t>HAZEL HAWKINS MEMORIAL HOSPITAL</t>
  </si>
  <si>
    <t>HOLLISTER</t>
  </si>
  <si>
    <t>COALINGA REGIONAL MEDICAL CENTER</t>
  </si>
  <si>
    <t>COALINGA</t>
  </si>
  <si>
    <t>PALO VERDE HOSPITAL</t>
  </si>
  <si>
    <t>BLYTHE</t>
  </si>
  <si>
    <t>VALLEY CHILDREN'S HOSPITAL</t>
  </si>
  <si>
    <t>UCSF BENIOFF CHILDREN'S HOSPITAL OAKLAND</t>
  </si>
  <si>
    <t>CHILDREN'S HOSP OF LOS ANGELES</t>
  </si>
  <si>
    <t>RADY CHILDREN'S HOSPITAL - SAN DIEGO</t>
  </si>
  <si>
    <t>CHILDREN'S HOSPITAL OF ORANGE COUNTY</t>
  </si>
  <si>
    <t>LUCILE SALTER PACKARD CHILDREN'S HSP AT STANFORD</t>
  </si>
  <si>
    <t>CHILDREN'S HOSPITAL AT MISSION</t>
  </si>
  <si>
    <t>HEALTHBRIDGE CHILDREN'S HOSPITAL - ORANGE</t>
  </si>
  <si>
    <t>MEMORIAL CARE MILLER CHILDREN'S &amp;  WOMEN'S HOSP LB</t>
  </si>
  <si>
    <t>SHRINERS HOSPITALS FOR CHILDREN NORTHERN CALIF</t>
  </si>
  <si>
    <t>RESNICK NEUROPSYCHIATRIC HOSPITAL AT UCLA</t>
  </si>
  <si>
    <t>GATEWAYS HOSP  MENTAL HEALTH CTR</t>
  </si>
  <si>
    <t>BHC ALHAMBRA HOSPITAL</t>
  </si>
  <si>
    <t>ROSEMEAD</t>
  </si>
  <si>
    <t>DEL AMO HOSPITAL</t>
  </si>
  <si>
    <t>COLLEGE HOSPITAL</t>
  </si>
  <si>
    <t>CERRITOS</t>
  </si>
  <si>
    <t>AURORA CHARTER OAK</t>
  </si>
  <si>
    <t>ADVENTIST HEALTH VALLEJO</t>
  </si>
  <si>
    <t>ALVARADO PARKWAY INSTITUTE BEHAVIORAL HEALTH SYSTE</t>
  </si>
  <si>
    <t>AURORA VISTA DEL MAR HOSPITAL</t>
  </si>
  <si>
    <t>AURORA LAS ENCINAS</t>
  </si>
  <si>
    <t>BHC SIERRA VISTA HOSPITAL, INC</t>
  </si>
  <si>
    <t>JEWISH HOME &amp; REHAB CENTER</t>
  </si>
  <si>
    <t>AURORA SAN DIEGO</t>
  </si>
  <si>
    <t>SUTTER CENTER FOR PSYCHIATRY</t>
  </si>
  <si>
    <t>HERITAGE OAKS HOSPITAL</t>
  </si>
  <si>
    <t>BHC FREMONT HOSPITAL INC</t>
  </si>
  <si>
    <t>CANYON RIDGE HOSPITAL</t>
  </si>
  <si>
    <t>DEPT OF STATE HOSPITALS - NAPA</t>
  </si>
  <si>
    <t>ST JOSEPH'S BEHAVIORAL HEALTH CENTER</t>
  </si>
  <si>
    <t>SEMPERVIRENS</t>
  </si>
  <si>
    <t>SANTA BARBARA COUNTY PSYCHIATRIC HEALTH FACILITY</t>
  </si>
  <si>
    <t>PACIFIC GROVE HOSPITAL</t>
  </si>
  <si>
    <t>JOHN MUIR BEHAVIORAL HEALTH CENTER</t>
  </si>
  <si>
    <t>DEPT OF STATE HOSPITALS - METROPOLITAN - PSY</t>
  </si>
  <si>
    <t>UCSF LANGLEY PORTER PSYCHIATRIC HOSPITAL AND CLINICS</t>
  </si>
  <si>
    <t>SHARP MESA VISTA HOSPITAL</t>
  </si>
  <si>
    <t>TELECARE HERITAGE PSYCHIATRIC HEALTH FACILITY</t>
  </si>
  <si>
    <t>JOYCE EISENBERG KEEFER MEDICAL CENTER</t>
  </si>
  <si>
    <t>RESEDA</t>
  </si>
  <si>
    <t>TARZANA TREATMENT CENTER</t>
  </si>
  <si>
    <t>WILLOW ROCK CENTER</t>
  </si>
  <si>
    <t>KAISER PERMANENTE PSYCHIATRIC HEALTH FACILITY-SANT</t>
  </si>
  <si>
    <t>AURORA BEHAVIORAL HEALTHCARE-SANTA ROSA, LLC</t>
  </si>
  <si>
    <t>SANTA CRUZ COUNTY PSYCHIATRIC HEALTH FACILITY</t>
  </si>
  <si>
    <t>OCEAN VIEW PSYCHIATRIC HEALTH FACILITY</t>
  </si>
  <si>
    <t>SAN JOSE BEHAVIORAL HEALTH</t>
  </si>
  <si>
    <t>BAKERSFIELD BEHAVIORAL HEALTHCARE HOSPITAL, LLC</t>
  </si>
  <si>
    <t>GLENDORA  HOSPITAL</t>
  </si>
  <si>
    <t>ALISO RIDGE BEHAVIORAL HEALTH, LLC</t>
  </si>
  <si>
    <t>ALISO VIEJO</t>
  </si>
  <si>
    <t>SACRAMENTO BEHAVIORAL HEALTHCARE HOSPITAL, LLC</t>
  </si>
  <si>
    <t>NORTH SACRAMENTO</t>
  </si>
  <si>
    <t>RIVER VISTA BEHAVIORAL HEALTH</t>
  </si>
  <si>
    <t>BANNER NORTH COLORADO MEDICAL CENTER</t>
  </si>
  <si>
    <t>GREELEY</t>
  </si>
  <si>
    <t>CO</t>
  </si>
  <si>
    <t>WELD</t>
  </si>
  <si>
    <t>LONGMONT UNITED HOSPITAL</t>
  </si>
  <si>
    <t>LONGMONT</t>
  </si>
  <si>
    <t>BOULDER</t>
  </si>
  <si>
    <t>INTERMOUNTAIN HEALTH PLATTE VALLEY HOSPITAL</t>
  </si>
  <si>
    <t>BRIGHTON</t>
  </si>
  <si>
    <t>ADAMS</t>
  </si>
  <si>
    <t>MONTROSE REGIONAL HEALTH</t>
  </si>
  <si>
    <t>MONTROSE</t>
  </si>
  <si>
    <t>SAN LUIS VALLEY REGIONAL  MEDICAL CENTER</t>
  </si>
  <si>
    <t>ALAMOSA</t>
  </si>
  <si>
    <t>LUTHERAN MEDICAL CENTER</t>
  </si>
  <si>
    <t>WHEAT RIDGE</t>
  </si>
  <si>
    <t>POUDRE VALLEY HOSPITAL</t>
  </si>
  <si>
    <t>FORT COLLINS</t>
  </si>
  <si>
    <t>LARIMER</t>
  </si>
  <si>
    <t>DENVER HEALTH &amp; HOSPITAL AUTHORITY</t>
  </si>
  <si>
    <t>DENVER</t>
  </si>
  <si>
    <t>ST MARY-CORWIN HOSPITAL</t>
  </si>
  <si>
    <t>PUEBLO</t>
  </si>
  <si>
    <t>MERCY REGIONAL MEDICAL CENTER</t>
  </si>
  <si>
    <t>DURANGO</t>
  </si>
  <si>
    <t>LA PLATA</t>
  </si>
  <si>
    <t>HCA HEALTHONE PRESBYTERIAN ST LUKE'S</t>
  </si>
  <si>
    <t>CENTURA HEALTH-ST ANTHONY HOSPITAL</t>
  </si>
  <si>
    <t>PARKVIEW MEDICAL CENTER, INC</t>
  </si>
  <si>
    <t>UCH-MEMORIAL HEALTH SYSTEM</t>
  </si>
  <si>
    <t>COLORADO SPRINGS</t>
  </si>
  <si>
    <t>EL PASO</t>
  </si>
  <si>
    <t>INTERMOUNTAIN HEALTH ST. MARY'S REGIONAL HOSPITAL</t>
  </si>
  <si>
    <t>GRAND JUNCTION</t>
  </si>
  <si>
    <t>UNIVERSITY OF COLORADO HOSPITAL AUTHORITY</t>
  </si>
  <si>
    <t>AURORA</t>
  </si>
  <si>
    <t>BOULDER COMMUNITY HEALTH</t>
  </si>
  <si>
    <t>SAINT JOSEPH HOSPITAL</t>
  </si>
  <si>
    <t>BANNER NORTH CO MEDICAL CENTER - LOVELAND CAMPUS</t>
  </si>
  <si>
    <t>LOVELAND</t>
  </si>
  <si>
    <t>CENTURA HEALTH-PENROSE ST FRANCIS HEALTH SERVICES</t>
  </si>
  <si>
    <t>HCA HEALTHONE ROSE</t>
  </si>
  <si>
    <t>HCA-HEALTHONE DBA SWEDISH MEDICAL CENTER</t>
  </si>
  <si>
    <t>ENGLEWOOD</t>
  </si>
  <si>
    <t>ARAPAHOE</t>
  </si>
  <si>
    <t>Evans ACH (FT Carson)</t>
  </si>
  <si>
    <t>Fort Carson</t>
  </si>
  <si>
    <t>ST ELIZABETH HOSPITAL</t>
  </si>
  <si>
    <t>FORT MORGAN</t>
  </si>
  <si>
    <t>UCHEALTH YAMPA VALLEY MEDICAL CENTER</t>
  </si>
  <si>
    <t>STEAMBOAT SPRINGS</t>
  </si>
  <si>
    <t>ROUTT</t>
  </si>
  <si>
    <t>COMMUNITY HOSPITAL</t>
  </si>
  <si>
    <t>VA EASTERN COLORADO HEALTHCARE SYSTEM</t>
  </si>
  <si>
    <t>AdventHealth Porter</t>
  </si>
  <si>
    <t>HCA HEALTHONE MOUNTAIN RIDGE</t>
  </si>
  <si>
    <t>THORNTON</t>
  </si>
  <si>
    <t>DELTA COUNTY MEMORIAL HOSPITAL</t>
  </si>
  <si>
    <t>DELTA</t>
  </si>
  <si>
    <t>VALLEY VIEW HOSPITAL ASSOCIATION</t>
  </si>
  <si>
    <t>GLENWOOD SPRINGS</t>
  </si>
  <si>
    <t>GARFIELD</t>
  </si>
  <si>
    <t>STERLING REGIONAL MEDCENTER</t>
  </si>
  <si>
    <t>STERLING</t>
  </si>
  <si>
    <t>GRAND JUNCTION VA MEDICAL CENTER</t>
  </si>
  <si>
    <t>VAIL HEALTH HOSPITAL</t>
  </si>
  <si>
    <t>VAIL</t>
  </si>
  <si>
    <t>EAGLE</t>
  </si>
  <si>
    <t>THE MEDICAL CENTER OF AURORA &amp; SOUTH HOSPITAL</t>
  </si>
  <si>
    <t>ADVENTHEALTH AVISTA</t>
  </si>
  <si>
    <t>LOUISVILLE</t>
  </si>
  <si>
    <t>CENTURA HEALTH-ST ANTHONY NORTH HEALTH CAMPUS</t>
  </si>
  <si>
    <t>WESTMINSTER</t>
  </si>
  <si>
    <t>BROOMFIELD</t>
  </si>
  <si>
    <t>NATIONAL JEWISH HEALTH</t>
  </si>
  <si>
    <t>SKY RIDGE MEDICAL CENTER</t>
  </si>
  <si>
    <t>LONE TREE</t>
  </si>
  <si>
    <t>DOUGLAS</t>
  </si>
  <si>
    <t>AdventHealth Littleton</t>
  </si>
  <si>
    <t>LITTLETON</t>
  </si>
  <si>
    <t>AdventHealth Parker</t>
  </si>
  <si>
    <t>GOOD SAMARITAN MEDICAL CENTER LLC</t>
  </si>
  <si>
    <t>LAFAYETTE</t>
  </si>
  <si>
    <t>ANIMAS SURGICAL HOSPITAL, LLC</t>
  </si>
  <si>
    <t>ST ANTHONY SUMMIT MEDICAL CENTER</t>
  </si>
  <si>
    <t>FRISCO</t>
  </si>
  <si>
    <t>SUMMIT</t>
  </si>
  <si>
    <t>MEDICAL CENTER OF THE ROCKIES</t>
  </si>
  <si>
    <t>ORTHOCOLORADO HOSP AT ST ANTHONY MED CAMPUS</t>
  </si>
  <si>
    <t>ADVENTHEALTH CASTLE ROCK</t>
  </si>
  <si>
    <t>CASTLE ROCK</t>
  </si>
  <si>
    <t>BANNER FORT COLLINS MEDICAL CENTER</t>
  </si>
  <si>
    <t>LONGS PEAK HOSPITAL</t>
  </si>
  <si>
    <t>UCHEALTH BROOMFIELD HOSPITAL</t>
  </si>
  <si>
    <t>UCHEALTH GRANDVIEW HOSPITAL</t>
  </si>
  <si>
    <t>UCHEALTH GREELEY HOSPITAL</t>
  </si>
  <si>
    <t>UCHEALTH HIGHLANDS RANCH HOSPITAL</t>
  </si>
  <si>
    <t>HIGHLANDS RANCH</t>
  </si>
  <si>
    <t>ST FRANCIS HOSPITAL - INTERQUEST</t>
  </si>
  <si>
    <t>WEISBROD MEMORIAL COUNTY HOSPITAL</t>
  </si>
  <si>
    <t>EADS</t>
  </si>
  <si>
    <t>KIOWA</t>
  </si>
  <si>
    <t>RIO GRANDE HOSPITAL</t>
  </si>
  <si>
    <t>RIO GRANDE</t>
  </si>
  <si>
    <t>FAMILY HEALTH WEST HOSPITAL</t>
  </si>
  <si>
    <t>FRUITA</t>
  </si>
  <si>
    <t>EAST MORGAN COUNTY HOSPITAL</t>
  </si>
  <si>
    <t>BRUSH</t>
  </si>
  <si>
    <t>HAXTUN HOSPITAL DISTRICT</t>
  </si>
  <si>
    <t>HAXTUN</t>
  </si>
  <si>
    <t>MELISSA MEMORIAL HOSPITAL</t>
  </si>
  <si>
    <t>HOLYOKE</t>
  </si>
  <si>
    <t>LINCOLN HEALTH HOSPITAL</t>
  </si>
  <si>
    <t>HUGO</t>
  </si>
  <si>
    <t>LINCOLN</t>
  </si>
  <si>
    <t>RANGELY DISTRICT HOSPITAL</t>
  </si>
  <si>
    <t>RANGELY</t>
  </si>
  <si>
    <t>RIO BLANCO</t>
  </si>
  <si>
    <t>SAN LUIS VALLEY HEALTH CONEJOS COUNTY HOSPITAL</t>
  </si>
  <si>
    <t>LA JARA</t>
  </si>
  <si>
    <t>CONEJOS</t>
  </si>
  <si>
    <t>WRAY COMMUNITY DISTRICT HOSPITAL</t>
  </si>
  <si>
    <t>WRAY</t>
  </si>
  <si>
    <t>SEDGWICK COUNTY MEMORIAL HOSPITAL</t>
  </si>
  <si>
    <t>JULESBURG</t>
  </si>
  <si>
    <t>SEDGWICK</t>
  </si>
  <si>
    <t>SOUTHEAST COLORADO HOSPITAL DISTRICT</t>
  </si>
  <si>
    <t>SPRINGFIELD</t>
  </si>
  <si>
    <t>BACA</t>
  </si>
  <si>
    <t>ESTES PARK MEDICAL CENTER</t>
  </si>
  <si>
    <t>ESTES PARK</t>
  </si>
  <si>
    <t>KIT CARSON COUNTY MEMORIAL HOSPITAL</t>
  </si>
  <si>
    <t>BURLINGTON</t>
  </si>
  <si>
    <t>KIT CARSON</t>
  </si>
  <si>
    <t>MEMORIAL HOSPITAL, THE</t>
  </si>
  <si>
    <t>CRAIG</t>
  </si>
  <si>
    <t>MOFFAT</t>
  </si>
  <si>
    <t>YUMA DISTRICT HOSPITAL</t>
  </si>
  <si>
    <t>SPANISH PEAKS REGIONAL HEALTH CENTER</t>
  </si>
  <si>
    <t>WALSENBURG</t>
  </si>
  <si>
    <t>HUERFANO</t>
  </si>
  <si>
    <t>GRAND RIVER HOSPITAL DISTRICT</t>
  </si>
  <si>
    <t>RIFLE</t>
  </si>
  <si>
    <t>MIDDLE PARK MEDICAL CENTER</t>
  </si>
  <si>
    <t>KREMMLING</t>
  </si>
  <si>
    <t>GRAND</t>
  </si>
  <si>
    <t>ST VINCENT GENERAL HOSPITAL DISTRICT</t>
  </si>
  <si>
    <t>LEADVILLE</t>
  </si>
  <si>
    <t>GUNNISON VALLEY HOSPITAL</t>
  </si>
  <si>
    <t>GUNNISON</t>
  </si>
  <si>
    <t>MT SAN RAFAEL HOSPITAL</t>
  </si>
  <si>
    <t>TRINIDAD</t>
  </si>
  <si>
    <t>LAS ANIMAS</t>
  </si>
  <si>
    <t>HEART OF THE ROCKIES REGIONAL MEDICAL CENTER</t>
  </si>
  <si>
    <t>SALIDA</t>
  </si>
  <si>
    <t>CHAFFEE</t>
  </si>
  <si>
    <t>PROWERS MEDICAL CENTER</t>
  </si>
  <si>
    <t>LAMAR</t>
  </si>
  <si>
    <t>PROWERS</t>
  </si>
  <si>
    <t>ASPEN VALLEY HOSPITAL</t>
  </si>
  <si>
    <t>ASPEN</t>
  </si>
  <si>
    <t>PITKIN</t>
  </si>
  <si>
    <t>EASTERN RIO BLANCO COUNTY HEALTH SERVICE DISTRICT</t>
  </si>
  <si>
    <t>MEEKER</t>
  </si>
  <si>
    <t>UCHEALTH PIKES PEAK REGIONAL HOSPITAL</t>
  </si>
  <si>
    <t>WOODLAND PARK</t>
  </si>
  <si>
    <t>TELLER</t>
  </si>
  <si>
    <t>SOUTHWEST MEMORIAL HOSPITAL</t>
  </si>
  <si>
    <t>CORTEZ</t>
  </si>
  <si>
    <t>MONTEZUMA</t>
  </si>
  <si>
    <t>PAGOSA SPRINGS MEDICAL CENTER</t>
  </si>
  <si>
    <t>PAGOSA SPRINGS</t>
  </si>
  <si>
    <t>ARCHULETA</t>
  </si>
  <si>
    <t>ARKANSAS VALLEY REGIONAL MEDICAL CENTER</t>
  </si>
  <si>
    <t>LAJUNA</t>
  </si>
  <si>
    <t>OTERO</t>
  </si>
  <si>
    <t>KEEFE MEMORIAL HOSPITAL</t>
  </si>
  <si>
    <t>CHEYENNE WELLS</t>
  </si>
  <si>
    <t>CHEYENNE</t>
  </si>
  <si>
    <t>ST THOMAS MORE HOSPITAL</t>
  </si>
  <si>
    <t>CANON CITY</t>
  </si>
  <si>
    <t>CHILDREN'S HOSPITAL COLORADO</t>
  </si>
  <si>
    <t>CHILDREN'S HOSPITAL COLORADO - COLORADO SPRINGS</t>
  </si>
  <si>
    <t>COLORADO MENTAL HEALTH HOSPITAL IN PUEBLO</t>
  </si>
  <si>
    <t>COLORADO MENTAL HEALTH HOSPITAL IN FORT LOGAN</t>
  </si>
  <si>
    <t>CENTENNIAL PEAKS HOSPITAL</t>
  </si>
  <si>
    <t>CEDAR SPRINGS HOSPITAL</t>
  </si>
  <si>
    <t>HIGHLANDS BEHAVIORAL HEALTH SYSTEM</t>
  </si>
  <si>
    <t>PEAK VIEW BEHAVIORAL HEALTH</t>
  </si>
  <si>
    <t>DENVER SPRINGS</t>
  </si>
  <si>
    <t>JOHNSTOWN HEIGHTS BEHAVIORAL HEALTH</t>
  </si>
  <si>
    <t>JOHNSTOWN</t>
  </si>
  <si>
    <t>WEST PINES BEHAVIORAL HOSPITAL</t>
  </si>
  <si>
    <t>ST FRANCIS HOSPITAL &amp; MEDICAL CENTER</t>
  </si>
  <si>
    <t>HARTFORD</t>
  </si>
  <si>
    <t>CT</t>
  </si>
  <si>
    <t>DAY KIMBALL HOSPITAL</t>
  </si>
  <si>
    <t>PUTNAM</t>
  </si>
  <si>
    <t>WINDHAM</t>
  </si>
  <si>
    <t>SHARON HOSPITAL</t>
  </si>
  <si>
    <t>SHARON</t>
  </si>
  <si>
    <t>LITCHFIELD</t>
  </si>
  <si>
    <t>WATERBURY HOSPITAL</t>
  </si>
  <si>
    <t>WATERBURY</t>
  </si>
  <si>
    <t>NEW HAVEN</t>
  </si>
  <si>
    <t>STAMFORD HOSPITAL</t>
  </si>
  <si>
    <t>STAMFORD</t>
  </si>
  <si>
    <t>LAWRENCE &amp; MEMORIAL HOSPITAL</t>
  </si>
  <si>
    <t>NEW LONDON</t>
  </si>
  <si>
    <t>JOHNSON MEMORIAL HOSPITAL</t>
  </si>
  <si>
    <t>STAFFORD SPRINGS</t>
  </si>
  <si>
    <t>TOLLAND</t>
  </si>
  <si>
    <t>BRIDGEPORT HOSPITAL</t>
  </si>
  <si>
    <t>BRIDGEPORT</t>
  </si>
  <si>
    <t>CHARLOTTE HUNGERFORD HOSPITAL</t>
  </si>
  <si>
    <t>TORRINGTON</t>
  </si>
  <si>
    <t>SAINT MARY'S HOSPITAL</t>
  </si>
  <si>
    <t>MIDSTATE MEDICAL CENTER</t>
  </si>
  <si>
    <t>MERIDEN</t>
  </si>
  <si>
    <t>GREENWICH HOSPITAL ASSOCIATION -</t>
  </si>
  <si>
    <t>GREENWICH</t>
  </si>
  <si>
    <t>MIDDLESEX HOSPITAL</t>
  </si>
  <si>
    <t>MIDDLETOWN</t>
  </si>
  <si>
    <t>MIDDLESEX</t>
  </si>
  <si>
    <t>WINDHAM COMMUNITY MEMORIAL HOSPITAL</t>
  </si>
  <si>
    <t>WILLIMANTIC</t>
  </si>
  <si>
    <t>YALE-NEW HAVEN HOSPITAL</t>
  </si>
  <si>
    <t>WILLIAM W BACKUS HOSPITAL</t>
  </si>
  <si>
    <t>NORWICH</t>
  </si>
  <si>
    <t>HARTFORD HOSPITAL</t>
  </si>
  <si>
    <t>MANCHESTER MEMORIAL HOSPITAL</t>
  </si>
  <si>
    <t>MANCHESTER</t>
  </si>
  <si>
    <t>ST VINCENT'S MEDICAL CENTER</t>
  </si>
  <si>
    <t>BRISTOL HOSPITAL</t>
  </si>
  <si>
    <t>BRISTOL</t>
  </si>
  <si>
    <t>GRIFFIN HOSPITAL</t>
  </si>
  <si>
    <t>DERBY</t>
  </si>
  <si>
    <t>DANBURY HOSPITAL</t>
  </si>
  <si>
    <t>DANBURY</t>
  </si>
  <si>
    <t>NORWALK HOSPITAL</t>
  </si>
  <si>
    <t>THE HOSPITAL OF CENTRAL CONNECTICUT</t>
  </si>
  <si>
    <t>NEW BRITAIN</t>
  </si>
  <si>
    <t>JOHN DEMPSEY HOSPITAL OF THE UNIVERSITY OF CONNECT</t>
  </si>
  <si>
    <t>FARMINGTON</t>
  </si>
  <si>
    <t>THE CONNECTICUT HOSPICE INC.</t>
  </si>
  <si>
    <t>BRANFORD</t>
  </si>
  <si>
    <t>WEST HAVEN VA MEDICAL CENTER</t>
  </si>
  <si>
    <t>WEST HAVEN</t>
  </si>
  <si>
    <t>CONNECTICUT CHILDRENS MEDICAL CENTER</t>
  </si>
  <si>
    <t>CONNECTICUT VALLEY HOSP</t>
  </si>
  <si>
    <t>NATCHAUG HOSPITAL</t>
  </si>
  <si>
    <t>MANSFIELD CENTER</t>
  </si>
  <si>
    <t>CONNECTICUT MENTAL HEALTH CENTER</t>
  </si>
  <si>
    <t>SOUTHWEST CONNECTICUT MENTAL HEALTH SYSTEM</t>
  </si>
  <si>
    <t>SILVER HILL HOSPITAL INC</t>
  </si>
  <si>
    <t>NEW CANAAN</t>
  </si>
  <si>
    <t>ALBERT J SOLNIT CHILDREN'S CENTER - SOUTH CAMPUS</t>
  </si>
  <si>
    <t>MASONICARE HEALTH CENTER</t>
  </si>
  <si>
    <t>WALLINGFORD</t>
  </si>
  <si>
    <t>HEBREW HOME AND HOSPITAL</t>
  </si>
  <si>
    <t>WEST HARTFORD</t>
  </si>
  <si>
    <t>CHRISTIANA HOSPITAL</t>
  </si>
  <si>
    <t>NEWARK</t>
  </si>
  <si>
    <t>DE</t>
  </si>
  <si>
    <t>NEW CASTLE</t>
  </si>
  <si>
    <t>ST FRANCIS HOSPITAL</t>
  </si>
  <si>
    <t>WILMINGTON</t>
  </si>
  <si>
    <t>BAYHEALTH MEDICAL CENTER, KENT CAMPUS</t>
  </si>
  <si>
    <t>DOVER</t>
  </si>
  <si>
    <t>KENT</t>
  </si>
  <si>
    <t>TIDALHEALTH NANTICOKE, INC.</t>
  </si>
  <si>
    <t>SEAFORD</t>
  </si>
  <si>
    <t>SUSSEX</t>
  </si>
  <si>
    <t>BEEBE MEDICAL CENTER</t>
  </si>
  <si>
    <t>LEWES</t>
  </si>
  <si>
    <t>BAYHEALTH HOSPITAL, SUSSEX CAMPUS</t>
  </si>
  <si>
    <t>MILFORD</t>
  </si>
  <si>
    <t>WILMINGTON VA MEDICAL CENTER</t>
  </si>
  <si>
    <t>NEMOURS CHILDREN'S HOSPITAL, DELAWARE</t>
  </si>
  <si>
    <t>DELAWARE PSYCHIATRIC CENTER</t>
  </si>
  <si>
    <t>ROCKFORD CENTER</t>
  </si>
  <si>
    <t>MEADOWWOOD BEHAVIORAL HEALTH SYSTEM</t>
  </si>
  <si>
    <t>DOVER BEHAVIORAL HEALTH SYSTEM</t>
  </si>
  <si>
    <t>SUN BEHAVIORAL DELAWARE LLC</t>
  </si>
  <si>
    <t>GEORGETOWN</t>
  </si>
  <si>
    <t>GEORGE WASHINGTON UNIV HOSPITAL</t>
  </si>
  <si>
    <t>DC</t>
  </si>
  <si>
    <t>THE DISTRICT</t>
  </si>
  <si>
    <t>HOWARD UNIVERSITY HOSPITAL CORP</t>
  </si>
  <si>
    <t>MEDSTAR GEORGETOWN UNIVERSITY HOSPITAL</t>
  </si>
  <si>
    <t>SIBLEY MEMORIAL HOSPITAL</t>
  </si>
  <si>
    <t>UNITED MEDICAL CENTER</t>
  </si>
  <si>
    <t>MEDSTAR WASHINGTON HOSPITAL CENTER</t>
  </si>
  <si>
    <t>WASHINGTON DC VA MEDICAL CENTER</t>
  </si>
  <si>
    <t>CHILDREN'S NATIONAL HOSPITAL</t>
  </si>
  <si>
    <t>ST ELIZABETHS HOSPITAL</t>
  </si>
  <si>
    <t>PSYCHIATRIC INSTITUTE OF WASHINGTON</t>
  </si>
  <si>
    <t>SHANDS JACKSONVILLE</t>
  </si>
  <si>
    <t>FL</t>
  </si>
  <si>
    <t>DUVAL</t>
  </si>
  <si>
    <t>BETHESDA HOSPITAL EAST</t>
  </si>
  <si>
    <t>BOYNTON BEACH</t>
  </si>
  <si>
    <t>PALM BEACH</t>
  </si>
  <si>
    <t>ORLANDO HEALTH</t>
  </si>
  <si>
    <t>ORLANDO</t>
  </si>
  <si>
    <t>ADVENTHEALTH ORLANDO</t>
  </si>
  <si>
    <t>BAPTIST HOSPITAL OF MIAMI</t>
  </si>
  <si>
    <t>MIAMI</t>
  </si>
  <si>
    <t>MIAMI-DADE</t>
  </si>
  <si>
    <t>LEE MEMORIAL HOSPITAL</t>
  </si>
  <si>
    <t>FORT MYERS</t>
  </si>
  <si>
    <t>ADVENTHEALTH NEW SMYRNA BEACH</t>
  </si>
  <si>
    <t>NEW SMYRNA BEACH</t>
  </si>
  <si>
    <t>VOLUSIA</t>
  </si>
  <si>
    <t>HALIFAX HEALTH MEDICAL CENTER</t>
  </si>
  <si>
    <t>DAYTONA BEACH</t>
  </si>
  <si>
    <t>NAPLES COMMUNITY HOSPITAL</t>
  </si>
  <si>
    <t>NAPLES</t>
  </si>
  <si>
    <t>COLLIER</t>
  </si>
  <si>
    <t>HOLMES REGIONAL MEDICAL CENTER</t>
  </si>
  <si>
    <t>MELBOURNE</t>
  </si>
  <si>
    <t>BREVARD</t>
  </si>
  <si>
    <t>JACKSON HEALTH SYSTEM</t>
  </si>
  <si>
    <t>HCA FLORIDA CITRUS HOSPITAL</t>
  </si>
  <si>
    <t>INVERNESS</t>
  </si>
  <si>
    <t>CITRUS</t>
  </si>
  <si>
    <t>SACRED HEART HOSPITAL</t>
  </si>
  <si>
    <t>PENSACOLA</t>
  </si>
  <si>
    <t>ASCENSION SACRED HEART BAY</t>
  </si>
  <si>
    <t>PANAMA CITY</t>
  </si>
  <si>
    <t>BAY</t>
  </si>
  <si>
    <t>PARRISH MEDICAL CENTER</t>
  </si>
  <si>
    <t>TITUSVILLE</t>
  </si>
  <si>
    <t>NORTH SHORE MEDICAL CENTER</t>
  </si>
  <si>
    <t>ORLANDO HEALTH-HEALTH CENTRAL HOSPITAL</t>
  </si>
  <si>
    <t>OCOEE</t>
  </si>
  <si>
    <t>ORLANDO HEALTH BAYFRONT HOSPITAL</t>
  </si>
  <si>
    <t>SAINT PETERSBURG</t>
  </si>
  <si>
    <t>PINELLAS</t>
  </si>
  <si>
    <t>MOUNT SINAI MEDICAL CENTER OF FLORIDA, INC</t>
  </si>
  <si>
    <t>MIAMI BEACH</t>
  </si>
  <si>
    <t>MANATEE MEMORIAL HOSPITAL</t>
  </si>
  <si>
    <t>BRADENTON</t>
  </si>
  <si>
    <t>MANATEE</t>
  </si>
  <si>
    <t>MEMORIAL REGIONAL HOSPITAL</t>
  </si>
  <si>
    <t>BROWARD</t>
  </si>
  <si>
    <t>BROWARD HEALTH MEDICAL CENTER</t>
  </si>
  <si>
    <t>FORT LAUDERDALE</t>
  </si>
  <si>
    <t>ASCENSION ST VINCENT'S RIVERSIDE</t>
  </si>
  <si>
    <t>MEASE DUNEDIN HOSPITAL</t>
  </si>
  <si>
    <t>DUNEDIN</t>
  </si>
  <si>
    <t>CLEVELAND CLINIC MARTIN NORTH HOSPITAL</t>
  </si>
  <si>
    <t>STUART</t>
  </si>
  <si>
    <t>MARTIN</t>
  </si>
  <si>
    <t>ADVENTHEALTH DELAND</t>
  </si>
  <si>
    <t>DELAND</t>
  </si>
  <si>
    <t>Adventhealth Zephyrhills</t>
  </si>
  <si>
    <t>ZEPHYRHILLS</t>
  </si>
  <si>
    <t>PASCO</t>
  </si>
  <si>
    <t>HCA FLORIDA HIGHLANDS HOSPITAL</t>
  </si>
  <si>
    <t>SEBRING</t>
  </si>
  <si>
    <t>HIGHLANDS</t>
  </si>
  <si>
    <t>LARKIN COMMUNITY HOSPITAL PALM SPRINGS CAMPUS</t>
  </si>
  <si>
    <t>HIALEAH</t>
  </si>
  <si>
    <t>ORLANDO HEALTH SOUTH LAKE HOSPITAL</t>
  </si>
  <si>
    <t>CLERMONT</t>
  </si>
  <si>
    <t>WINTER HAVEN HOSPITAL</t>
  </si>
  <si>
    <t>WINTER HAVEN</t>
  </si>
  <si>
    <t>HIALEAH HOSPITAL</t>
  </si>
  <si>
    <t>HCA FLORIDA TWIN CITIES HOSPITAL</t>
  </si>
  <si>
    <t>NICEVILLE</t>
  </si>
  <si>
    <t>OKALOOSA</t>
  </si>
  <si>
    <t>ADVENTHEALTH NORTH PINELLAS</t>
  </si>
  <si>
    <t>TARPON SPRINGS</t>
  </si>
  <si>
    <t>ADVENTHEALTH WATERMAN</t>
  </si>
  <si>
    <t>TAVARES</t>
  </si>
  <si>
    <t>ADVENTHEALTH OCALA</t>
  </si>
  <si>
    <t>OCALA</t>
  </si>
  <si>
    <t>MORTON PLANT NORTH BAY HOSPITAL</t>
  </si>
  <si>
    <t>NEW PORT RICHEY</t>
  </si>
  <si>
    <t>ST ANTHONYS HOSPITAL</t>
  </si>
  <si>
    <t>ADVENTHEALTH DAYTONA BEACH</t>
  </si>
  <si>
    <t>AdventHealth Carrollwood</t>
  </si>
  <si>
    <t>TAMPA</t>
  </si>
  <si>
    <t>HILLSBOROUGH</t>
  </si>
  <si>
    <t>TAMPA GENERAL HOSPITAL BROOKSVILLE</t>
  </si>
  <si>
    <t>BROOKSVILLE</t>
  </si>
  <si>
    <t>HERNANDO</t>
  </si>
  <si>
    <t>ADVENTHEALTH FISH MEMORIAL</t>
  </si>
  <si>
    <t>ORANGE CITY</t>
  </si>
  <si>
    <t>FT LAUDERDALE</t>
  </si>
  <si>
    <t>ST JOSEPHS HOSPITAL</t>
  </si>
  <si>
    <t>Adventhealth Port Charlotte</t>
  </si>
  <si>
    <t>PORT CHARLOTTE</t>
  </si>
  <si>
    <t>CHARLOTTE</t>
  </si>
  <si>
    <t>HCA FLORIDA JFK HOSPITAL</t>
  </si>
  <si>
    <t>ATLANTIS</t>
  </si>
  <si>
    <t>UF HEALTH LEESBURG HOSPITAL</t>
  </si>
  <si>
    <t>LEESBURG</t>
  </si>
  <si>
    <t>BROWARD HEALTH NORTH</t>
  </si>
  <si>
    <t>DEERFIELD BEACH</t>
  </si>
  <si>
    <t>SARASOTA MEMORIAL HOSPITAL</t>
  </si>
  <si>
    <t>SARASOTA</t>
  </si>
  <si>
    <t>BAPTIST HEALTH MEDICAL CENTER - JACKSONVILLE</t>
  </si>
  <si>
    <t>FLAGLER HOSPITAL</t>
  </si>
  <si>
    <t>SAINT AUGUSTINE</t>
  </si>
  <si>
    <t>ST. JOHNS</t>
  </si>
  <si>
    <t>BAPTIST HOSPITAL</t>
  </si>
  <si>
    <t>ADVENTHEALTH LAKE WALES</t>
  </si>
  <si>
    <t>LAKE WALES</t>
  </si>
  <si>
    <t>BAY PINES VA MEDICAL CENTER</t>
  </si>
  <si>
    <t>BAY PINES</t>
  </si>
  <si>
    <t>CLEVELAND CLINIC INDIAN RIVER HOSPITAL</t>
  </si>
  <si>
    <t>VERO BEACH</t>
  </si>
  <si>
    <t>INDIAN RIVER</t>
  </si>
  <si>
    <t>HCA FLORIDA LEHIGH HOSPITAL</t>
  </si>
  <si>
    <t>LEHIGH ACRES</t>
  </si>
  <si>
    <t>ADVENTHEALTH SEBRING</t>
  </si>
  <si>
    <t>HCA FLORIDA OSCEOLA HOSPITAL</t>
  </si>
  <si>
    <t>KISSIMMEE</t>
  </si>
  <si>
    <t>UF HEALTH SHANDS HOSPITAL</t>
  </si>
  <si>
    <t>GAINESVILLE</t>
  </si>
  <si>
    <t>ALACHUA</t>
  </si>
  <si>
    <t>BAPTIST MEDICAL CENTER  BEACHES</t>
  </si>
  <si>
    <t>JACKSONVILLE BEACH</t>
  </si>
  <si>
    <t>AdventHealth Palm Coast</t>
  </si>
  <si>
    <t>PALM COAST</t>
  </si>
  <si>
    <t>FLAGLER</t>
  </si>
  <si>
    <t>BARTOW REGIONAL MEDICAL CENTER</t>
  </si>
  <si>
    <t>BARTOW</t>
  </si>
  <si>
    <t>NORTH OKALOOSA MEDICAL CENTER</t>
  </si>
  <si>
    <t>CRESTVIEW</t>
  </si>
  <si>
    <t>SANTA ROSA MEDICAL CENTER</t>
  </si>
  <si>
    <t>MILTON</t>
  </si>
  <si>
    <t>HOMESTEAD HOSPITAL</t>
  </si>
  <si>
    <t>HOMESTEAD</t>
  </si>
  <si>
    <t>HCA FLORIDA PASADENA HOSPITAL A PART OF HCA FLORID</t>
  </si>
  <si>
    <t>MORTON PLANT HOSPITAL</t>
  </si>
  <si>
    <t>CLEARWATER</t>
  </si>
  <si>
    <t>TAMPA GENERAL HOSPITAL</t>
  </si>
  <si>
    <t>LAKESIDE MEDICAL CENTER</t>
  </si>
  <si>
    <t>BELLE GLADE</t>
  </si>
  <si>
    <t>HCA FLORIDA AVENTURA HOSPITAL</t>
  </si>
  <si>
    <t>AVENTURA</t>
  </si>
  <si>
    <t>SOUTH FLORIDA BAPTIST HOSPITAL</t>
  </si>
  <si>
    <t>PLANT CITY</t>
  </si>
  <si>
    <t>ED FRASER MEMORIAL HOSPITAL</t>
  </si>
  <si>
    <t>MACCLENNY</t>
  </si>
  <si>
    <t>BAKER</t>
  </si>
  <si>
    <t>TALLAHASSEE MEMORIAL HEALTHCARE</t>
  </si>
  <si>
    <t>TALLAHASSEE</t>
  </si>
  <si>
    <t>LEON</t>
  </si>
  <si>
    <t>ADVENTHEALTH HEART OF FLORIDA</t>
  </si>
  <si>
    <t>DAVENPORT</t>
  </si>
  <si>
    <t>NH Jacksonville</t>
  </si>
  <si>
    <t>Jacksonville</t>
  </si>
  <si>
    <t>BAPTIST MEDICAL CENTER - NASSAU</t>
  </si>
  <si>
    <t>FERNANDINA BEACH</t>
  </si>
  <si>
    <t>NASSAU</t>
  </si>
  <si>
    <t>JACKSON HOSPITAL</t>
  </si>
  <si>
    <t>MARIANNA</t>
  </si>
  <si>
    <t>LOWER KEYS MEDICAL CENTER</t>
  </si>
  <si>
    <t>KEY WEST</t>
  </si>
  <si>
    <t>MAYO CLINIC</t>
  </si>
  <si>
    <t>SOUTH MIAMI HOSPITAL</t>
  </si>
  <si>
    <t>HCA FLORIDA LAKE CITY HOSPITAL</t>
  </si>
  <si>
    <t>LAKE CITY</t>
  </si>
  <si>
    <t>LAKELAND REGIONAL MEDICAL CENTER</t>
  </si>
  <si>
    <t>LAKELAND</t>
  </si>
  <si>
    <t>VA NORTH FLORIDA/SOUTH GEORGIA HEALTHCARE SYSTEM - LAKE CITY</t>
  </si>
  <si>
    <t>CENTRAL FLORIDA LAKE MONROE HOSPITAL</t>
  </si>
  <si>
    <t>SANFORD</t>
  </si>
  <si>
    <t>SEMINOLE</t>
  </si>
  <si>
    <t>HCA FLORIDA SARASOTA DOCTORS HOSPITAL</t>
  </si>
  <si>
    <t>HCA FLORIDA MERCY HOSPITAL</t>
  </si>
  <si>
    <t>PLANTATION</t>
  </si>
  <si>
    <t>BOCA RATON REGIONAL HOSPITAL</t>
  </si>
  <si>
    <t>BOCA RATON</t>
  </si>
  <si>
    <t>ADVENTHEALTH TAMPA</t>
  </si>
  <si>
    <t>DESOTO MEMORIAL HOSPITAL</t>
  </si>
  <si>
    <t>DE SOTO</t>
  </si>
  <si>
    <t>PALM BEACH GARDENS MEDICAL CENTER</t>
  </si>
  <si>
    <t>PALM BEACH GARDENS</t>
  </si>
  <si>
    <t>CAPE CANAVERAL HOSPITAL</t>
  </si>
  <si>
    <t>COCOA BEACH</t>
  </si>
  <si>
    <t>HCA FLORIDA MEMORIAL HOSPITAL</t>
  </si>
  <si>
    <t>HCA FLORIDA ST PETERSBURG HOSPITAL</t>
  </si>
  <si>
    <t>LARKIN COMMUNITY HOSPITAL</t>
  </si>
  <si>
    <t>SOUTH MIAMI</t>
  </si>
  <si>
    <t>CORAL GABLES HOSPITAL</t>
  </si>
  <si>
    <t>CORAL GABLES</t>
  </si>
  <si>
    <t>PALMETTO GENERAL HOSPITAL</t>
  </si>
  <si>
    <t>HCA FLORIDA NORTHWEST HOSPITAL</t>
  </si>
  <si>
    <t>MARGATE</t>
  </si>
  <si>
    <t>HCA FLORIDA TRINITY HOSPITAL</t>
  </si>
  <si>
    <t>BROWARD HEALTH IMPERIAL POINT</t>
  </si>
  <si>
    <t>HCA FLORIDA NORTH FLORIDA HOSPITAL</t>
  </si>
  <si>
    <t>HCA FLORIDA SOUTH TAMPA HOSPITAL</t>
  </si>
  <si>
    <t>HCA FLORIDA KENDALL HOSPITAL</t>
  </si>
  <si>
    <t>ADVENTHEALTH DADE CITY</t>
  </si>
  <si>
    <t>DADE CITY</t>
  </si>
  <si>
    <t>MARION COMMUNTIY HOSPITAL</t>
  </si>
  <si>
    <t>HCA FLORIDA BLAKE HOSPITAL</t>
  </si>
  <si>
    <t>ORLANDO HEALTH SEBASTIAN RIVER HOSPITAL</t>
  </si>
  <si>
    <t>96th Medical Group (Eglin AFB)</t>
  </si>
  <si>
    <t>Eglin AFB</t>
  </si>
  <si>
    <t>GULF COAST MEDICAL CENTER LEE HEALTH</t>
  </si>
  <si>
    <t>HCA FLORIDA FORT WALTON-DESTIN HOSPITAL</t>
  </si>
  <si>
    <t>FORT WALTON BEACH</t>
  </si>
  <si>
    <t>UNIVERSITY HOSPITAL AND MEDICAL CENTER</t>
  </si>
  <si>
    <t>TAMARAC</t>
  </si>
  <si>
    <t>HCA FLORIDA ORANGE PARK HOSPITAL</t>
  </si>
  <si>
    <t>ORANGE PARK</t>
  </si>
  <si>
    <t>WESTSIDE REGIONAL MEDICAL CENTER</t>
  </si>
  <si>
    <t>MEMORIAL HOSPITAL PEMBROKE</t>
  </si>
  <si>
    <t>PEMBROKE PINES</t>
  </si>
  <si>
    <t>HCA FLORIDA WEST HOSPITAL</t>
  </si>
  <si>
    <t>HCA FLORIDA PUTNAM HOSPITAL</t>
  </si>
  <si>
    <t>PALATKA</t>
  </si>
  <si>
    <t>HCA FLORIDA FAWCETT HOSPITAL</t>
  </si>
  <si>
    <t>HCA FLORIDA NORTHSIDE HOSPITAL</t>
  </si>
  <si>
    <t>HCA FLORIDA GULF COAST HOSPITAL</t>
  </si>
  <si>
    <t>HCA FLORIDA BRANDON HOSPITAL</t>
  </si>
  <si>
    <t>BRANDON</t>
  </si>
  <si>
    <t>CAPE CORAL HOSPITAL</t>
  </si>
  <si>
    <t>CAPE CORAL</t>
  </si>
  <si>
    <t>HCA FLORIDA LAWNWOOD HOSPITAL</t>
  </si>
  <si>
    <t>FORT PIERCE</t>
  </si>
  <si>
    <t>ST. LUCIE</t>
  </si>
  <si>
    <t>HCA FLORIDA LARGO HOSPITAL</t>
  </si>
  <si>
    <t>LARGO</t>
  </si>
  <si>
    <t>TAMPA GENERAL HOSPITAL CRYSTAL RIVER</t>
  </si>
  <si>
    <t>CRYSTAL RIVER</t>
  </si>
  <si>
    <t>HCA FLORIDA RAULERSON HOSPITAL</t>
  </si>
  <si>
    <t>OKEECHOBEE</t>
  </si>
  <si>
    <t>JUPITER MEDICAL CENTER</t>
  </si>
  <si>
    <t>JUPITER</t>
  </si>
  <si>
    <t>HCA FLORIDA CAPITAL HOSPITAL</t>
  </si>
  <si>
    <t>HCA FLORIDA BAYONET POINT HOSPITAL</t>
  </si>
  <si>
    <t>HUDSON</t>
  </si>
  <si>
    <t>DELRAY MEDICAL CENTER</t>
  </si>
  <si>
    <t>DELRAY BEACH</t>
  </si>
  <si>
    <t>HCA FLORIDA SOUTH SHORE HOSPITAL</t>
  </si>
  <si>
    <t>SUN CITY CENTER</t>
  </si>
  <si>
    <t>ST LUCIE MEDICAL CENTER</t>
  </si>
  <si>
    <t>PORT SAINT LUCIE</t>
  </si>
  <si>
    <t>HCA FLORIDA OAK HILL HOSPITAL</t>
  </si>
  <si>
    <t>MEASE COUNTRYSIDE HOSPITAL</t>
  </si>
  <si>
    <t>SAFETY HARBOR</t>
  </si>
  <si>
    <t>GULF BREEZE HOSPITAL</t>
  </si>
  <si>
    <t>GULF BREEZE</t>
  </si>
  <si>
    <t>HCA FLORIDA ENGLEWOOD HOSPITAL</t>
  </si>
  <si>
    <t>WEST BOCA MEDICAL CENTER</t>
  </si>
  <si>
    <t>HCA FLORIDA PALMS WEST HOSPITAL</t>
  </si>
  <si>
    <t>LOXAHATCHEE</t>
  </si>
  <si>
    <t>WELLINGTON REGIONAL MEDICAL CENTER</t>
  </si>
  <si>
    <t>WELLINGTON</t>
  </si>
  <si>
    <t>BROWARD HEALTH CORAL SPRINGS</t>
  </si>
  <si>
    <t>CORAL SPRINGS</t>
  </si>
  <si>
    <t>DOUGLAS GARDENS HOSPITAL</t>
  </si>
  <si>
    <t>MEMORIAL HOSPITAL WEST</t>
  </si>
  <si>
    <t>KERALTY HOSPITAL</t>
  </si>
  <si>
    <t>MEMORIAL HOSPITAL MIRAMAR</t>
  </si>
  <si>
    <t>MIRAMAR</t>
  </si>
  <si>
    <t>PHYSICIANS REGIONAL MEDICAL CENTER - PINE RIDGE</t>
  </si>
  <si>
    <t>GOOD SAMARITAN MEDICAL CENTER</t>
  </si>
  <si>
    <t>WEST PALM BEACH</t>
  </si>
  <si>
    <t>ST MARY'S MEDICAL CENTER</t>
  </si>
  <si>
    <t>CLEVELAND CLINIC HOSPITAL</t>
  </si>
  <si>
    <t>WESTON</t>
  </si>
  <si>
    <t>VILLAGES REGIONAL HOSPITAL, THE</t>
  </si>
  <si>
    <t>THE VILLAGES</t>
  </si>
  <si>
    <t>ORLANDO HEALTH MELBOURNE HOSPITAL</t>
  </si>
  <si>
    <t>SACRED HEART HOSPITAL ON THE EMERALD COAST</t>
  </si>
  <si>
    <t>MIRAMAR BEACH</t>
  </si>
  <si>
    <t>WALTON</t>
  </si>
  <si>
    <t>DOCTORS HOSPITAL</t>
  </si>
  <si>
    <t>FLORIDA STATE HOSPITAL UNIT 31 MED</t>
  </si>
  <si>
    <t>CHATTAHOOCHEE</t>
  </si>
  <si>
    <t>LAKEWOOD RANCH MEDICAL CENTER</t>
  </si>
  <si>
    <t>ORLANDO HEALTH ST CLOUD HOSPITAL</t>
  </si>
  <si>
    <t>SAINT CLOUD</t>
  </si>
  <si>
    <t>ASCENSION ST VINCENT'S SOUTHSIDE</t>
  </si>
  <si>
    <t>ASCENSION SACRED HEART GULF</t>
  </si>
  <si>
    <t>PORT SAINT JOE</t>
  </si>
  <si>
    <t>GULF</t>
  </si>
  <si>
    <t>WEST KENDALL BAPTIST HOSPITAL</t>
  </si>
  <si>
    <t>VIERA HOSPITAL</t>
  </si>
  <si>
    <t>PALM BAY HOSPITAL</t>
  </si>
  <si>
    <t>PALM BAY</t>
  </si>
  <si>
    <t>ADVENTHEALTH WESLEY CHAPEL</t>
  </si>
  <si>
    <t>WESLEY CHAPEL</t>
  </si>
  <si>
    <t>HCA FLORIDA POINCIANA HOSPITAL</t>
  </si>
  <si>
    <t>ASCENSION ST VINCENT'S CLAY COUNTY</t>
  </si>
  <si>
    <t>MIDDLEBURG</t>
  </si>
  <si>
    <t>OVIEDO MEDICAL CENTER</t>
  </si>
  <si>
    <t>OVIEDO</t>
  </si>
  <si>
    <t>HALIFAX HEALTH /UF HEALTH MEDICAL CENTER OF DELTON</t>
  </si>
  <si>
    <t>DELTONA</t>
  </si>
  <si>
    <t>UCF LAKE NONA HOSPITAL</t>
  </si>
  <si>
    <t>SARASOTA MEMORIAL HOSPITAL - VENICE</t>
  </si>
  <si>
    <t>NORTH VENICE</t>
  </si>
  <si>
    <t>HCA FLORIDA UNIVERSITY HOSPITAL</t>
  </si>
  <si>
    <t>DAVIE</t>
  </si>
  <si>
    <t>ASCENSION ST VINCENT'S ST JOHNS COUNTY</t>
  </si>
  <si>
    <t>BAYCARE HOSPITAL WESLEY CHAPEL</t>
  </si>
  <si>
    <t>ADVENTHEALTH PALM COAST PARKWAY</t>
  </si>
  <si>
    <t>ADVENTHEALTH RIVERVIEW</t>
  </si>
  <si>
    <t>RIVERVIEW</t>
  </si>
  <si>
    <t>NORTH WALTON DOCTORS HOSPITAL</t>
  </si>
  <si>
    <t>DEFUNIAK SPRINGS</t>
  </si>
  <si>
    <t>VA NORTH FLORIDA/SOUTH GEORGIA HEALTHCARE SYSTEM - GAINESVILLE</t>
  </si>
  <si>
    <t>TAMPA VA MEDICAL CENTER</t>
  </si>
  <si>
    <t>MIAMI VA MEDICAL CENTER</t>
  </si>
  <si>
    <t>W PALM BEACH VA MEDICAL CENTER</t>
  </si>
  <si>
    <t>ORLANDO VA MEDICAL CENTER</t>
  </si>
  <si>
    <t>ADVENTHEALTH WAUCHULA</t>
  </si>
  <si>
    <t>WAUCHULA</t>
  </si>
  <si>
    <t>HARDEE</t>
  </si>
  <si>
    <t>LAKE BUTLER HOSPITAL</t>
  </si>
  <si>
    <t>LAKE BUTLER</t>
  </si>
  <si>
    <t>CALHOUN-LIBERTY HOSPITAL</t>
  </si>
  <si>
    <t>BLOUNTSTOWN</t>
  </si>
  <si>
    <t>GEORGE E WEEMS MEMORIAL HOSPITAL</t>
  </si>
  <si>
    <t>APALACHICOLA</t>
  </si>
  <si>
    <t>DOCTORS MEMORIAL HOSPITAL</t>
  </si>
  <si>
    <t>BONIFAY</t>
  </si>
  <si>
    <t>HOLMES</t>
  </si>
  <si>
    <t>NORTHWEST FLORIDA COMMUNITY HOSPITAL</t>
  </si>
  <si>
    <t>CHIPLEY</t>
  </si>
  <si>
    <t>HENDRY REGIONAL MEDICAL CENTER</t>
  </si>
  <si>
    <t>CLEWISTON</t>
  </si>
  <si>
    <t>HENDRY</t>
  </si>
  <si>
    <t>MADISON COUNTY MEMORIAL HOSPITAL</t>
  </si>
  <si>
    <t>FISHERMEN'S COMMUNITY HOSPITAL</t>
  </si>
  <si>
    <t>MARATHON</t>
  </si>
  <si>
    <t>MARINERS HOSPITAL</t>
  </si>
  <si>
    <t>TAVERNIER</t>
  </si>
  <si>
    <t>DOCTORS MEMORIAL HOSPITAL INC</t>
  </si>
  <si>
    <t>PERRY</t>
  </si>
  <si>
    <t>TAYLOR</t>
  </si>
  <si>
    <t>JAY HOSPITAL</t>
  </si>
  <si>
    <t>JAY</t>
  </si>
  <si>
    <t>JOHNS HOPKINS ALL CHILDREN'S HOSPITAL</t>
  </si>
  <si>
    <t>NICKLAUS CHILDREN'S HOSPITAL</t>
  </si>
  <si>
    <t>NEMOURS CHILDRENS HOSPITAL, FLORIDA</t>
  </si>
  <si>
    <t>FLORIDA STATE HOSPITAL UNIT 14 PSYCH</t>
  </si>
  <si>
    <t>SOUTH FLORIDA STATE HOSPITAL</t>
  </si>
  <si>
    <t>NORTHEAST FLORIDA STATE HOSPITAL</t>
  </si>
  <si>
    <t>RIVER POINT BEHAVIORAL HEALTH</t>
  </si>
  <si>
    <t>WINDMOOR HEALTHCARE OF CLEARWATER</t>
  </si>
  <si>
    <t>LIFESTREAM BEHAVIORAL CENTER</t>
  </si>
  <si>
    <t>CIRCLES OF CARE, INC</t>
  </si>
  <si>
    <t>FORT LAUDERDALE BEHAVIORAL HEALTH CENTER</t>
  </si>
  <si>
    <t>OAKLAND PARK</t>
  </si>
  <si>
    <t>CENTERSTONE OF FLORIDA</t>
  </si>
  <si>
    <t>SOUTHERN WINDS HOSPITAL</t>
  </si>
  <si>
    <t>SPRINGBROOK HOSPITAL</t>
  </si>
  <si>
    <t>EASTSIDE PSYCHIATRIC HOSPITAL</t>
  </si>
  <si>
    <t>WILLOUGH AT NAPLES, THE</t>
  </si>
  <si>
    <t>ASPIRE HEALTH PARTNERS</t>
  </si>
  <si>
    <t>WEKIVA SPRINGS</t>
  </si>
  <si>
    <t>PORT ST LUCIE HOSPITAL</t>
  </si>
  <si>
    <t>THE VINES HOSPITAL</t>
  </si>
  <si>
    <t>CENTRAL FLORIDA BEHAVIORAL HOSPITAL</t>
  </si>
  <si>
    <t>EMERALD COAST BEHAVIORAL HOSPITAL</t>
  </si>
  <si>
    <t>PARK ROYAL HOSPITAL</t>
  </si>
  <si>
    <t>NORTH TAMPA BEHAVIORAL HEALTH</t>
  </si>
  <si>
    <t>UNIVERSITY BEHAVIORAL CENTER</t>
  </si>
  <si>
    <t>SUNCOAST BEHAVIORAL HEALTH CENTER</t>
  </si>
  <si>
    <t>LARKIN COMMUNITY HOSPITAL BEHAVIORAL HEALTH SRVS</t>
  </si>
  <si>
    <t>CORAL SHORES BEHAVIORAL HEALTH</t>
  </si>
  <si>
    <t>BLACKBERRY CENTER - OGLETHORPE OF ORLANDO</t>
  </si>
  <si>
    <t>PALM POINT BEHAVIORAL HEALTH</t>
  </si>
  <si>
    <t>NEUROBEHAVIORAL HOSPITAL OF THE PALM BEACHES-NORTH</t>
  </si>
  <si>
    <t>MAGNONIA PARK</t>
  </si>
  <si>
    <t>NEUROBEHAVIORAL HOSPITAL OF THE PALM BEACHES-SOUTH</t>
  </si>
  <si>
    <t>NORTH PORT BEHAVIORAL HEALTH</t>
  </si>
  <si>
    <t>NORTH PORT</t>
  </si>
  <si>
    <t>HAMILTON MEDICAL CENTER</t>
  </si>
  <si>
    <t>DALTON</t>
  </si>
  <si>
    <t>GA</t>
  </si>
  <si>
    <t>WHITFIELD</t>
  </si>
  <si>
    <t>UPSON REGIONAL MEDICAL CENTER</t>
  </si>
  <si>
    <t>THOMASTON</t>
  </si>
  <si>
    <t>UPSON</t>
  </si>
  <si>
    <t>Memorial Satilla Health</t>
  </si>
  <si>
    <t>WAYCROSS</t>
  </si>
  <si>
    <t>WARE</t>
  </si>
  <si>
    <t>NORTHSIDE HOSPITAL FORSYTH</t>
  </si>
  <si>
    <t>CUMMING</t>
  </si>
  <si>
    <t>FORSYTH</t>
  </si>
  <si>
    <t>ST MARY'S HOSPITAL</t>
  </si>
  <si>
    <t>PHOEBE PUTNEY MEMORIAL HOSPITAL</t>
  </si>
  <si>
    <t>ALBANY</t>
  </si>
  <si>
    <t>DOUGHERTY</t>
  </si>
  <si>
    <t>NORTHSIDE HOSPITAL CHEROKEE</t>
  </si>
  <si>
    <t>CANTON</t>
  </si>
  <si>
    <t>EMORY UNIVERSITY HOSPITAL</t>
  </si>
  <si>
    <t>ATLANTA</t>
  </si>
  <si>
    <t>TANNER MEDICAL CENTER - CARROLLTON</t>
  </si>
  <si>
    <t>CARROLLTON</t>
  </si>
  <si>
    <t>TANNER MEDICAL CENTER VILLA RICA</t>
  </si>
  <si>
    <t>VILLA RICA</t>
  </si>
  <si>
    <t>WELLSTAR WEST GEORGIA MEDICAL CENTER</t>
  </si>
  <si>
    <t>LAGRANGE</t>
  </si>
  <si>
    <t>TROUP</t>
  </si>
  <si>
    <t>PIEDMONT NEWTON HOSPITAL</t>
  </si>
  <si>
    <t>NEWTON</t>
  </si>
  <si>
    <t>ADVENTHEALTH GORDON</t>
  </si>
  <si>
    <t>GORDON</t>
  </si>
  <si>
    <t>CANDLER HOSPITAL</t>
  </si>
  <si>
    <t>SAVANNAH</t>
  </si>
  <si>
    <t>CHATHAM</t>
  </si>
  <si>
    <t>SOUTHEAST GEORGIA HEALTH SYSTEM- BRUNSWICK CAMPUS</t>
  </si>
  <si>
    <t>BRUNSWICK</t>
  </si>
  <si>
    <t>GLYNN</t>
  </si>
  <si>
    <t>TY COBB REGIONAL MEDICAL CENTER, LLC</t>
  </si>
  <si>
    <t>LAVONIA</t>
  </si>
  <si>
    <t>PIEDMONT AUGUSTA HOSPITAL</t>
  </si>
  <si>
    <t>AUGUSTA</t>
  </si>
  <si>
    <t>RICHMOND</t>
  </si>
  <si>
    <t>NORTHEAST GEORGIA MEDICAL CENTER, INC</t>
  </si>
  <si>
    <t>HALL</t>
  </si>
  <si>
    <t>PIEDMONT CARTERSVILLE MEDICAL CENTER</t>
  </si>
  <si>
    <t>CARTERSVILLE</t>
  </si>
  <si>
    <t>WELLSTAR SPALDING MEDICAL CENTER</t>
  </si>
  <si>
    <t>GRIFFIN</t>
  </si>
  <si>
    <t>SPALDING</t>
  </si>
  <si>
    <t>STEPHENS COUNTY HOSPITAL</t>
  </si>
  <si>
    <t>TOCCOA</t>
  </si>
  <si>
    <t>STEPHENS</t>
  </si>
  <si>
    <t>WELLSTAR MCG HEALTH, AFFILIATED WITH MED COL</t>
  </si>
  <si>
    <t>WELLSTAR KENNESTONE REGIONAL MEDICAL CENTER</t>
  </si>
  <si>
    <t>MARIETTA</t>
  </si>
  <si>
    <t>COBB</t>
  </si>
  <si>
    <t>SAVANNAH HEALTH SERVICES LLC DBA MEMORIAL HEALTH UNIVERSITY MEDICAL CENTER</t>
  </si>
  <si>
    <t>ARCHBOLD MEMORIAL HOSPITAL</t>
  </si>
  <si>
    <t>THOMASVILLE</t>
  </si>
  <si>
    <t>THOMAS</t>
  </si>
  <si>
    <t>NORTHEAST GEORGIA MEDICAL CENTER HABERSHAM</t>
  </si>
  <si>
    <t>DEMOREST</t>
  </si>
  <si>
    <t>HABERSHAM</t>
  </si>
  <si>
    <t>WELLSTAR PAULDING MEDICAL CENTER</t>
  </si>
  <si>
    <t>HIRAM</t>
  </si>
  <si>
    <t>PAULDING</t>
  </si>
  <si>
    <t>ST JOSEPH'S HOSPITAL - SAVANNAH</t>
  </si>
  <si>
    <t>PHOEBE SUMTER MEDICAL CENTER</t>
  </si>
  <si>
    <t>AMERICUS</t>
  </si>
  <si>
    <t>NGMC BARROW, LLC</t>
  </si>
  <si>
    <t>WINDER</t>
  </si>
  <si>
    <t>PIEDMONT WALTON HOSPITAL</t>
  </si>
  <si>
    <t>ADVENTHEALTH MURRAY</t>
  </si>
  <si>
    <t>CHATSWORTH</t>
  </si>
  <si>
    <t>MURRAY</t>
  </si>
  <si>
    <t>UNION GENERAL HOSPITAL</t>
  </si>
  <si>
    <t>BLAIRSVILLE</t>
  </si>
  <si>
    <t>ATRIUM HEALTH FLOYD MEDICAL CENTER</t>
  </si>
  <si>
    <t>ROME</t>
  </si>
  <si>
    <t>FLOYD</t>
  </si>
  <si>
    <t>PIEDMONT COLUMBUS REGIONAL MIDTOWN</t>
  </si>
  <si>
    <t>COLUMBUS</t>
  </si>
  <si>
    <t>MUSCOGEE</t>
  </si>
  <si>
    <t>EMORY HOUSTON HOSPITAL WARNER ROBINS</t>
  </si>
  <si>
    <t>WARNER ROBINS</t>
  </si>
  <si>
    <t>APPLING HEALTHCARE</t>
  </si>
  <si>
    <t>BAXLEY</t>
  </si>
  <si>
    <t>APPLING</t>
  </si>
  <si>
    <t>DORMINY MEDICAL CENTER</t>
  </si>
  <si>
    <t>FITZGERALD</t>
  </si>
  <si>
    <t>BEN HILL</t>
  </si>
  <si>
    <t>PIEDMONT ATHENS REGIONAL MEDICAL CENTER</t>
  </si>
  <si>
    <t>EAST GEORGIA REGIONAL MEDICAL CENTER</t>
  </si>
  <si>
    <t>STATESBORO</t>
  </si>
  <si>
    <t>BULLOCH</t>
  </si>
  <si>
    <t>EMORY DECATUR HOSPITAL</t>
  </si>
  <si>
    <t>EMORY UNIVERSITY HOSPITAL MIDTOWN</t>
  </si>
  <si>
    <t>GRADY MEMORIAL HOSPITAL</t>
  </si>
  <si>
    <t>SAINT JOSEPH'S HOSPITAL OF ATLANTA, INC</t>
  </si>
  <si>
    <t>PIEDMONT HOSPITAL, INC</t>
  </si>
  <si>
    <t>WASHINGTON COUNTY REGIONAL MEDICAL CENTER</t>
  </si>
  <si>
    <t>SANDERSVILLE</t>
  </si>
  <si>
    <t>NORTHSIDE HOSPITAL GWINNETT</t>
  </si>
  <si>
    <t>LAWRENCEVILLE</t>
  </si>
  <si>
    <t>GWINNETT</t>
  </si>
  <si>
    <t>COFFEE REGIONAL MEDICAL CENTER, INC</t>
  </si>
  <si>
    <t>ATKINSON</t>
  </si>
  <si>
    <t>PIEDMONT ROCKDALE HOSPITAL</t>
  </si>
  <si>
    <t>CONYERS</t>
  </si>
  <si>
    <t>ROCKDALE</t>
  </si>
  <si>
    <t>DODGE COUNTY HOSPITAL</t>
  </si>
  <si>
    <t>EASTMAN</t>
  </si>
  <si>
    <t>DODGE</t>
  </si>
  <si>
    <t>TIFT REGIONAL MEDICAL CENTER</t>
  </si>
  <si>
    <t>TIFTON</t>
  </si>
  <si>
    <t>TIFT</t>
  </si>
  <si>
    <t>JEFFERSON HOSPITAL</t>
  </si>
  <si>
    <t>SOUTHWELL MEDICAL, A CAMPUS OF TRMC</t>
  </si>
  <si>
    <t>ADEL</t>
  </si>
  <si>
    <t>COOK</t>
  </si>
  <si>
    <t>CRISP REGIONAL HOSPITAL</t>
  </si>
  <si>
    <t>CORDELE</t>
  </si>
  <si>
    <t>CRISP</t>
  </si>
  <si>
    <t>COLQUITT REGIONAL MEDICAL CENTER</t>
  </si>
  <si>
    <t>MOULTRIE</t>
  </si>
  <si>
    <t>COLQUITT</t>
  </si>
  <si>
    <t>ATRIUM HEALTH NAVICENT THE MEDICAL CENTER</t>
  </si>
  <si>
    <t>MACON</t>
  </si>
  <si>
    <t>SWAINSBORO</t>
  </si>
  <si>
    <t>EMANUEL</t>
  </si>
  <si>
    <t>UNIVERSITY MCDUFFIE COUNTY REGIONAL MEDICAL CENTER</t>
  </si>
  <si>
    <t>THOMSON</t>
  </si>
  <si>
    <t>MC DUFFIE</t>
  </si>
  <si>
    <t>BURKE MEDICAL CENTER</t>
  </si>
  <si>
    <t>WAYNESBORO</t>
  </si>
  <si>
    <t>BURKE</t>
  </si>
  <si>
    <t>GRADY GENERAL HOSPITAL</t>
  </si>
  <si>
    <t>CAIRO</t>
  </si>
  <si>
    <t>GRADY</t>
  </si>
  <si>
    <t>SGMC HEALTH</t>
  </si>
  <si>
    <t>VALDOSTA</t>
  </si>
  <si>
    <t>LOWNDES</t>
  </si>
  <si>
    <t>WAYNE MEMORIAL HOSPITAL</t>
  </si>
  <si>
    <t>JESUP</t>
  </si>
  <si>
    <t>WAYNE</t>
  </si>
  <si>
    <t>FAIRVIEW PARK HOSPITAL</t>
  </si>
  <si>
    <t>DUBLIN</t>
  </si>
  <si>
    <t>LAURENS</t>
  </si>
  <si>
    <t>MEMORIAL HEALTH MEADOWS HOSPITAL</t>
  </si>
  <si>
    <t>VIDALIA</t>
  </si>
  <si>
    <t>TOOMBS</t>
  </si>
  <si>
    <t>ST FRANCIS HOSPITAL- EMORY HEALTHCARE</t>
  </si>
  <si>
    <t>MEMORIAL HOSPITAL AND MANOR</t>
  </si>
  <si>
    <t>BAINBRIDGE</t>
  </si>
  <si>
    <t>EVANS MEMORIAL HOSPITAL</t>
  </si>
  <si>
    <t>CLAXTON</t>
  </si>
  <si>
    <t>EVANS</t>
  </si>
  <si>
    <t>WELLSTAR COBB MEDICAL CENTER</t>
  </si>
  <si>
    <t>AUSTELL</t>
  </si>
  <si>
    <t>SOUTHEAST GEORGIA HEALTH SYSTEM -- CAMDEN CAMPUS</t>
  </si>
  <si>
    <t>SAINT MARYS</t>
  </si>
  <si>
    <t>NAVICENT HEALTH BALDWIN</t>
  </si>
  <si>
    <t>MILLEDGEVILLE</t>
  </si>
  <si>
    <t>NORTHSIDE HOSPITAL</t>
  </si>
  <si>
    <t>COLISEUM MEDICAL CENTERS, LLC, DBA</t>
  </si>
  <si>
    <t>SOUTHERN REGIONAL MEDICAL CENTER</t>
  </si>
  <si>
    <t>RIVERDALE</t>
  </si>
  <si>
    <t>CLAYTON</t>
  </si>
  <si>
    <t>ADVENTHEALTH REDMOND</t>
  </si>
  <si>
    <t>WELLSTAR DOUGLAS MEDICAL CENTER</t>
  </si>
  <si>
    <t>DOUGLASVILLE</t>
  </si>
  <si>
    <t>FLINT RIVER COMMUNITY HOSPITAL</t>
  </si>
  <si>
    <t>DOOLY</t>
  </si>
  <si>
    <t>PIEDMONT HENRY HOSPITAL</t>
  </si>
  <si>
    <t>STOCKBRIDGE</t>
  </si>
  <si>
    <t>HENRY</t>
  </si>
  <si>
    <t>PIEDMONT EASTSIDE MEDICAL CENTER</t>
  </si>
  <si>
    <t>SNELLVILLE</t>
  </si>
  <si>
    <t>DONALSONVILLE HOSPITAL INC</t>
  </si>
  <si>
    <t>DONALSONVILLE</t>
  </si>
  <si>
    <t>WELLSTAR NORTH FULTON MEDICAL CENTER</t>
  </si>
  <si>
    <t>ROSWELL</t>
  </si>
  <si>
    <t>PIEDMONT COLUMBUS REGIONAL NORTHSIDE</t>
  </si>
  <si>
    <t>PIEDMONT MACON NORTH HOSPITAL</t>
  </si>
  <si>
    <t>TURNING POINT HOSPITAL</t>
  </si>
  <si>
    <t>PIEDMONT FAYETTE HOSPITAL</t>
  </si>
  <si>
    <t>PIEDMONT MOUNTAINSIDE HOSPITAL INC</t>
  </si>
  <si>
    <t>PICKENS</t>
  </si>
  <si>
    <t>EMORY HILLANDALE HOSPITAL</t>
  </si>
  <si>
    <t>LITHONIA</t>
  </si>
  <si>
    <t>PIEDMONT NEWNAN HOSPITAL, INC</t>
  </si>
  <si>
    <t>NEWNAN</t>
  </si>
  <si>
    <t>COWETA</t>
  </si>
  <si>
    <t>EMORY JOHNS CREEK HOSPITAL</t>
  </si>
  <si>
    <t>JOHNS CREEK</t>
  </si>
  <si>
    <t>SOUTHEASTERN REGIONAL MEDICAL CENTER, INC</t>
  </si>
  <si>
    <t>SGMC BERRIEN CAMPUS</t>
  </si>
  <si>
    <t>BERRIEN</t>
  </si>
  <si>
    <t>CHI MEMORIAL HOSPITAL- GEORGIA</t>
  </si>
  <si>
    <t>RINGGOLD</t>
  </si>
  <si>
    <t>CATOOSA</t>
  </si>
  <si>
    <t>NORTHEAST GEORGIA MEDICAL CENTER LUMPKIN</t>
  </si>
  <si>
    <t>DAHLONEGA</t>
  </si>
  <si>
    <t>LUMPKIN</t>
  </si>
  <si>
    <t>NORTHSIDE HOSPITAL DULUTH</t>
  </si>
  <si>
    <t>DULUTH</t>
  </si>
  <si>
    <t>SOUTH GEORGIA SPECIALTY HOSPITAL</t>
  </si>
  <si>
    <t>TAYLOR REGIONAL HOSPITAL</t>
  </si>
  <si>
    <t>HAWKINSVILLE</t>
  </si>
  <si>
    <t>DECATUR (ATLANTA) VA MEDICAL CENTER</t>
  </si>
  <si>
    <t>AUGUSTA VA MEDICAL CENTER</t>
  </si>
  <si>
    <t>DUBLIN VA MEDICAL CENTER</t>
  </si>
  <si>
    <t>Martin ACH (FT Benning)</t>
  </si>
  <si>
    <t>Fort Benning</t>
  </si>
  <si>
    <t>Dwight Eisenhower AMC (FT Gordon)</t>
  </si>
  <si>
    <t>Fort Gordon</t>
  </si>
  <si>
    <t>Winn ACH (FT Stewart)</t>
  </si>
  <si>
    <t>Fort Stewart</t>
  </si>
  <si>
    <t>LIBERTY</t>
  </si>
  <si>
    <t>IRWIN COUNTY HOSPITAL</t>
  </si>
  <si>
    <t>OCILLA</t>
  </si>
  <si>
    <t>IRWIN</t>
  </si>
  <si>
    <t>BLECKLEY MEMORIAL HOSPITAL</t>
  </si>
  <si>
    <t>COCHRAN</t>
  </si>
  <si>
    <t>BLECKLEY</t>
  </si>
  <si>
    <t>JASPER MEMORIAL HOSPITAL</t>
  </si>
  <si>
    <t>MORGAN MEDICAL CENTER</t>
  </si>
  <si>
    <t>MILLER COUNTY HOSPITAL</t>
  </si>
  <si>
    <t>EFFINGHAM HEALTH SYSTEM</t>
  </si>
  <si>
    <t>EFFINGHAM</t>
  </si>
  <si>
    <t>CLINCH MEMORIAL HOSPITAL</t>
  </si>
  <si>
    <t>HOMERVILLE</t>
  </si>
  <si>
    <t>CLINCH</t>
  </si>
  <si>
    <t>ATRIUM HEALTH NAVICENT PEACH</t>
  </si>
  <si>
    <t>BYRON</t>
  </si>
  <si>
    <t>PEACH</t>
  </si>
  <si>
    <t>JENKINS COUNTY MEDICAL CENTER</t>
  </si>
  <si>
    <t>MILLEN</t>
  </si>
  <si>
    <t>JENKINS</t>
  </si>
  <si>
    <t>OPTIM MEDICAL CENTER - SCREVEN</t>
  </si>
  <si>
    <t>SYLVANIA</t>
  </si>
  <si>
    <t>SCREVEN</t>
  </si>
  <si>
    <t>PUTNAM GENERAL HOSPITAL</t>
  </si>
  <si>
    <t>EATONTON</t>
  </si>
  <si>
    <t>LIFEBRITE COMMUNITY HOSPITAL OF EARLY</t>
  </si>
  <si>
    <t>BLAKELY</t>
  </si>
  <si>
    <t>EARLY</t>
  </si>
  <si>
    <t>WARM SPRINGS MEDICAL CENTER</t>
  </si>
  <si>
    <t>WARM SPRINGS</t>
  </si>
  <si>
    <t>MERIWETHER</t>
  </si>
  <si>
    <t>WELLSTAR SYLVAN GROVE MEDICAL CENTER</t>
  </si>
  <si>
    <t>BUTTS</t>
  </si>
  <si>
    <t>HIGGINS GENERAL HOSPITAL</t>
  </si>
  <si>
    <t>BREMEN</t>
  </si>
  <si>
    <t>HARALSON</t>
  </si>
  <si>
    <t>OPTIM MEDICAL CENTER - TATTNALL</t>
  </si>
  <si>
    <t>REIDSVILLE</t>
  </si>
  <si>
    <t>TATTNALL</t>
  </si>
  <si>
    <t>CHATUGE REGIONAL HOSPITAL</t>
  </si>
  <si>
    <t>HIAWASSEE</t>
  </si>
  <si>
    <t>TOWNS</t>
  </si>
  <si>
    <t>WILLS MEMORIAL HOSPITAL</t>
  </si>
  <si>
    <t>WILKES</t>
  </si>
  <si>
    <t>SGMC HEALTH LANIER</t>
  </si>
  <si>
    <t>LANIER</t>
  </si>
  <si>
    <t>BACON COUNTY HOSPITAL</t>
  </si>
  <si>
    <t>ALMA</t>
  </si>
  <si>
    <t>BACON</t>
  </si>
  <si>
    <t>PHOEBE WORTH MEDICAL CENTER</t>
  </si>
  <si>
    <t>SYLVESTER</t>
  </si>
  <si>
    <t>WORTH</t>
  </si>
  <si>
    <t>ST MARYS GOOD SAMARITAN HOSPITAL</t>
  </si>
  <si>
    <t>ATRIUM HEALTH FLOYD POLK MEDICAL CENTER</t>
  </si>
  <si>
    <t>CEDARTOWN</t>
  </si>
  <si>
    <t>ARCHBOLD MITCHELL</t>
  </si>
  <si>
    <t>CAMILLA</t>
  </si>
  <si>
    <t>MITCHELL</t>
  </si>
  <si>
    <t>ARCHBOLD BROOKS</t>
  </si>
  <si>
    <t>QUITMAN</t>
  </si>
  <si>
    <t>BROOKS</t>
  </si>
  <si>
    <t>JEFF DAVIS HOSPITAL</t>
  </si>
  <si>
    <t>HAZLEHURST</t>
  </si>
  <si>
    <t>JEFF DAVIS</t>
  </si>
  <si>
    <t>CANDLER COUNTY HOSPITAL</t>
  </si>
  <si>
    <t>METTER</t>
  </si>
  <si>
    <t>CANDLER</t>
  </si>
  <si>
    <t>LIBERTY REGIONAL MEDICAL CENTER</t>
  </si>
  <si>
    <t>HINESVILLE</t>
  </si>
  <si>
    <t>MOUNTAIN LAKES MEDICAL CENTER</t>
  </si>
  <si>
    <t>RABUN</t>
  </si>
  <si>
    <t>ELBERT MEMORIAL HOSPITAL</t>
  </si>
  <si>
    <t>ELBERTON</t>
  </si>
  <si>
    <t>ELBERT</t>
  </si>
  <si>
    <t>BLUE RIDGE MEDICAL CENTER</t>
  </si>
  <si>
    <t>BLUE RIDGE</t>
  </si>
  <si>
    <t>FANNIN</t>
  </si>
  <si>
    <t>ATHUR M BLANK HOSPITAL</t>
  </si>
  <si>
    <t>CHILDREN'S HEALTHCARE OF ATLANTA AT SCOTTISH RITE</t>
  </si>
  <si>
    <t>SUMMITRIDGE CENTER- PSYCHIATRY &amp; ADDICTIVE MED</t>
  </si>
  <si>
    <t>COASTAL HARBOR TREATMENT CENTER</t>
  </si>
  <si>
    <t>PEACHFORD BEHAVIORAL HEALTH SYSTEM OF ATLANTA</t>
  </si>
  <si>
    <t>RIDGEVIEW INSTITUTE</t>
  </si>
  <si>
    <t>SMYRNA</t>
  </si>
  <si>
    <t>WEST CENTRAL GEORGIA REGIONAL HOSPITAL</t>
  </si>
  <si>
    <t>ST SIMONS-BY-THE-SEA</t>
  </si>
  <si>
    <t>SAINT SIMONS ISLAND</t>
  </si>
  <si>
    <t>GEORGIA REGIONAL HOSPITAL ATLANTA</t>
  </si>
  <si>
    <t>GEORGIA REGIONAL HOSP SAVANNAH</t>
  </si>
  <si>
    <t>EAST CENTRAL REGIONAL HOSPITAL</t>
  </si>
  <si>
    <t>SO CRESCENT BEH HLTH SYS - ANCHOR HOSPITAL CAMPUS</t>
  </si>
  <si>
    <t>COLLEGE PARK</t>
  </si>
  <si>
    <t>RIVERWOODS BEHAVIORAL HEALTH SYSTEM</t>
  </si>
  <si>
    <t>GREENLEAF CENTER</t>
  </si>
  <si>
    <t>RIDGEVIEW INSTITUTE MONROE</t>
  </si>
  <si>
    <t>THE QUEENS MEDICAL CENTER</t>
  </si>
  <si>
    <t>HONOLULU</t>
  </si>
  <si>
    <t>HI</t>
  </si>
  <si>
    <t>MAUI MEMORIAL MEDICAL CENTER</t>
  </si>
  <si>
    <t>WAILUKU</t>
  </si>
  <si>
    <t>MAUI</t>
  </si>
  <si>
    <t>HILO BENIOFF MEDICAL CENTER</t>
  </si>
  <si>
    <t>HILO</t>
  </si>
  <si>
    <t>HAWAII</t>
  </si>
  <si>
    <t>ADVENTIST HEALTH CASTLE</t>
  </si>
  <si>
    <t>KAILUA</t>
  </si>
  <si>
    <t>KUAKINI MEDICAL CENTER</t>
  </si>
  <si>
    <t>WILCOX MEMORIAL HOSPITAL</t>
  </si>
  <si>
    <t>LIHUE</t>
  </si>
  <si>
    <t>KAUAI</t>
  </si>
  <si>
    <t>KONA COMMUNITY HOSPITAL</t>
  </si>
  <si>
    <t>KEALAKEKUA</t>
  </si>
  <si>
    <t>Tripler AMC (FT Shafter)</t>
  </si>
  <si>
    <t>Honolulu</t>
  </si>
  <si>
    <t>STRAUB CLINIC AND HOSPITAL</t>
  </si>
  <si>
    <t>PALI MOMI MEDICAL CENTER</t>
  </si>
  <si>
    <t>AIEA</t>
  </si>
  <si>
    <t>NORTH HAWAII COMMUNITY HOSPITAL, INC</t>
  </si>
  <si>
    <t>KAMUELA</t>
  </si>
  <si>
    <t>KAUAI VETERANS MEMORIAL HOSPITAL</t>
  </si>
  <si>
    <t>WAIMEA</t>
  </si>
  <si>
    <t>KAU HOSPITAL</t>
  </si>
  <si>
    <t>PAHALA</t>
  </si>
  <si>
    <t>KOHALA HOSPITAL</t>
  </si>
  <si>
    <t>KAPAAU</t>
  </si>
  <si>
    <t>MOLOKAI GENERAL HOSPITAL</t>
  </si>
  <si>
    <t>KAUNAKAKAI</t>
  </si>
  <si>
    <t>KAHUKU MEDICAL CENTER</t>
  </si>
  <si>
    <t>KAHUKU</t>
  </si>
  <si>
    <t>LANAI COMMUNITY HOSPITAL</t>
  </si>
  <si>
    <t>LANAI CITY</t>
  </si>
  <si>
    <t>SAMUEL MAHELONA MEMORIAL HOSPITAL</t>
  </si>
  <si>
    <t>KAPAA</t>
  </si>
  <si>
    <t>HONOKA'A HOSPITAL AND SKILLED NURSING</t>
  </si>
  <si>
    <t>HONOKAA</t>
  </si>
  <si>
    <t>KULA HOSPITAL</t>
  </si>
  <si>
    <t>KULA</t>
  </si>
  <si>
    <t>KAPIOLANI MEDICAL CENTER FOR WOMEN &amp; CHILDREN</t>
  </si>
  <si>
    <t>SHRINERS HOSPITAL FOR CHILDREN</t>
  </si>
  <si>
    <t>KAHI MOHALA</t>
  </si>
  <si>
    <t>EWA BEACH</t>
  </si>
  <si>
    <t>ST LUKES MAGIC VALLEY MEDICAL CENTER</t>
  </si>
  <si>
    <t>TWIN FALLS</t>
  </si>
  <si>
    <t>ID</t>
  </si>
  <si>
    <t>ST JOSEPH REGIONAL MEDICAL CENTER</t>
  </si>
  <si>
    <t>LEWISTON</t>
  </si>
  <si>
    <t>NEZ PERCE</t>
  </si>
  <si>
    <t>ST LUKE'S REGIONAL MEDICAL CENTER</t>
  </si>
  <si>
    <t>BOISE</t>
  </si>
  <si>
    <t>ADA</t>
  </si>
  <si>
    <t>SAINT ALPHONSUS REGIONAL MEDICAL CENTER</t>
  </si>
  <si>
    <t>SAINT ALPHONSUS MEDICAL CENTER - NAMPA</t>
  </si>
  <si>
    <t>NAMPA</t>
  </si>
  <si>
    <t>CANYON</t>
  </si>
  <si>
    <t>WEST VALLEY MEDICAL CENTER</t>
  </si>
  <si>
    <t>CALDWELL</t>
  </si>
  <si>
    <t>EASTERN IDAHO REGIONAL MEDICAL CENTER</t>
  </si>
  <si>
    <t>IDAHO FALLS</t>
  </si>
  <si>
    <t>BONNEVILLE</t>
  </si>
  <si>
    <t>MADISON MEMORIAL HOSPITAL</t>
  </si>
  <si>
    <t>REXBURG</t>
  </si>
  <si>
    <t>PORTNEUF MEDICAL CENTER</t>
  </si>
  <si>
    <t>POCATELLO</t>
  </si>
  <si>
    <t>BANNOCK</t>
  </si>
  <si>
    <t>BOISE VA MEDICAL CENTER</t>
  </si>
  <si>
    <t>KOOTENAI HEALTH</t>
  </si>
  <si>
    <t>COEUR D'ALENE</t>
  </si>
  <si>
    <t>KOOTENAI</t>
  </si>
  <si>
    <t>TREASURE VALLEY HOSPITAL</t>
  </si>
  <si>
    <t>NORTHWEST SPECIALTY HOSPITAL</t>
  </si>
  <si>
    <t>POST FALLS</t>
  </si>
  <si>
    <t>ST LUKE'S NAMPA MEDICAL CENTER</t>
  </si>
  <si>
    <t>GROVE CREEK MEDICAL CENTER</t>
  </si>
  <si>
    <t>BLACKFOOT</t>
  </si>
  <si>
    <t>BINGHAM</t>
  </si>
  <si>
    <t>IDAHO FALLS COMMUNITY HOSPITAL, LLC</t>
  </si>
  <si>
    <t>CASCADE MEDICAL CENTER</t>
  </si>
  <si>
    <t>CASCADE</t>
  </si>
  <si>
    <t>BOUNDARY COMMUNITY HOSPITAL</t>
  </si>
  <si>
    <t>BONNERS FERRY</t>
  </si>
  <si>
    <t>BOUNDARY</t>
  </si>
  <si>
    <t>NORTH CANYON MEDICAL CENTER</t>
  </si>
  <si>
    <t>GOODING</t>
  </si>
  <si>
    <t>NELL J REDFIELD MEMORIAL HOSPITAL</t>
  </si>
  <si>
    <t>MALAD CITY</t>
  </si>
  <si>
    <t>ONEIDA</t>
  </si>
  <si>
    <t>POWER COUNTY HOSPITAL DISTRICT</t>
  </si>
  <si>
    <t>AMERICAN FALLS</t>
  </si>
  <si>
    <t>POWER</t>
  </si>
  <si>
    <t>STEELE MEMORIAL MEDICAL CENTER</t>
  </si>
  <si>
    <t>SALMON</t>
  </si>
  <si>
    <t>LEMHI</t>
  </si>
  <si>
    <t>WEISER MEMORIAL HOSPITAL</t>
  </si>
  <si>
    <t>WEISER</t>
  </si>
  <si>
    <t>CARIBOU MEDICAL CENTER</t>
  </si>
  <si>
    <t>SODA SPRINGS</t>
  </si>
  <si>
    <t>CARIBOU</t>
  </si>
  <si>
    <t>ST LUKE'S JEROME</t>
  </si>
  <si>
    <t>JEROME</t>
  </si>
  <si>
    <t>ST LUKE'S ELMORE MEDICAL CENTER</t>
  </si>
  <si>
    <t>ST LUKE'S MCCALL</t>
  </si>
  <si>
    <t>MCCALL</t>
  </si>
  <si>
    <t>TETON VALLEY HOSPITAL</t>
  </si>
  <si>
    <t>DRIGGS</t>
  </si>
  <si>
    <t>TETON</t>
  </si>
  <si>
    <t>SHOSHONE MEDICAL CENTER</t>
  </si>
  <si>
    <t>KELLOGG</t>
  </si>
  <si>
    <t>SHOSHONE</t>
  </si>
  <si>
    <t>SYRINGA GENERAL HOSPITAL</t>
  </si>
  <si>
    <t>GRANGEVILLE</t>
  </si>
  <si>
    <t>IDAHO</t>
  </si>
  <si>
    <t>BEAR LAKE MEMORIAL HOSPITAL</t>
  </si>
  <si>
    <t>MONTPELIER</t>
  </si>
  <si>
    <t>BEAR LAKE</t>
  </si>
  <si>
    <t>BENEWAH COMMUNITY HOSPITAL</t>
  </si>
  <si>
    <t>SAINT MARIES</t>
  </si>
  <si>
    <t>BENEWAH</t>
  </si>
  <si>
    <t>VALOR HEALTH</t>
  </si>
  <si>
    <t>EMMETT</t>
  </si>
  <si>
    <t>GEM</t>
  </si>
  <si>
    <t>MINIDOKA MEMORIAL HOSPITAL</t>
  </si>
  <si>
    <t>RUPERT</t>
  </si>
  <si>
    <t>MINIDOKA</t>
  </si>
  <si>
    <t>CLEARWATER VALLEY HOSPITAL &amp; CLINICS</t>
  </si>
  <si>
    <t>OROFINO</t>
  </si>
  <si>
    <t>FRANKLIN COUNTY MEDICAL CENTER</t>
  </si>
  <si>
    <t>PRESTON</t>
  </si>
  <si>
    <t>ST LUKE'S WOOD RIVER MEDICAL CENTER</t>
  </si>
  <si>
    <t>KETCHUM</t>
  </si>
  <si>
    <t>BLAINE</t>
  </si>
  <si>
    <t>LOST RIVERS MEDICAL CENTER</t>
  </si>
  <si>
    <t>ARCO</t>
  </si>
  <si>
    <t>BINGHAM MEMORIAL HOSPITAL</t>
  </si>
  <si>
    <t>CASSIA REGIONAL HOSPITAL</t>
  </si>
  <si>
    <t>BURLEY</t>
  </si>
  <si>
    <t>CASSIA</t>
  </si>
  <si>
    <t>GRITMAN MEDICAL CENTER</t>
  </si>
  <si>
    <t>MOSCOW</t>
  </si>
  <si>
    <t>LATAH</t>
  </si>
  <si>
    <t>BONNER GENERAL HOSPITAL</t>
  </si>
  <si>
    <t>SANDPOINT</t>
  </si>
  <si>
    <t>BONNER</t>
  </si>
  <si>
    <t>INTERMOUNTAIN HOSPITAL</t>
  </si>
  <si>
    <t>LIFEWAYS HOSPITAL</t>
  </si>
  <si>
    <t>STATE HOSPITAL SOUTH</t>
  </si>
  <si>
    <t>COTTONWOOD CREEK BEHAVIORAL HOSPITAL</t>
  </si>
  <si>
    <t>MERIDIAN</t>
  </si>
  <si>
    <t>GRAHAM HOSPITAL ASSOCIATION</t>
  </si>
  <si>
    <t>IL</t>
  </si>
  <si>
    <t>ALTON MEMORIAL HOSPITAL</t>
  </si>
  <si>
    <t>ALTON</t>
  </si>
  <si>
    <t>SAINT JOSEPH MEDICAL CENTER</t>
  </si>
  <si>
    <t>JOLIET</t>
  </si>
  <si>
    <t>WILL</t>
  </si>
  <si>
    <t>LOYOLA GOTTLIEB MEMORIAL HOSPITAL</t>
  </si>
  <si>
    <t>MELROSE PARK</t>
  </si>
  <si>
    <t>NORTHSHORE UNIVERSITY HEALTHSYSTEM - EVANSTON HOSPITAL</t>
  </si>
  <si>
    <t>EVANSTON</t>
  </si>
  <si>
    <t>HERRIN HOSPITAL</t>
  </si>
  <si>
    <t>HERRIN</t>
  </si>
  <si>
    <t>WILLIAMSON</t>
  </si>
  <si>
    <t>OSF SAINT KATHARINE MEDICAL CENTER</t>
  </si>
  <si>
    <t>DIXON</t>
  </si>
  <si>
    <t>CARLE HEALTH PROCTOR HOSPITAL</t>
  </si>
  <si>
    <t>PEORIA</t>
  </si>
  <si>
    <t>LA SALLE</t>
  </si>
  <si>
    <t>BLESSING HOSPITAL</t>
  </si>
  <si>
    <t>MT SINAI HOSPITAL MEDICAL CENTER</t>
  </si>
  <si>
    <t>CHICAGO</t>
  </si>
  <si>
    <t>COPLEY MEMORIAL HOSPITAL</t>
  </si>
  <si>
    <t>KANE</t>
  </si>
  <si>
    <t>ADVOCATE SHERMAN HOSPITAL</t>
  </si>
  <si>
    <t>ELGIN</t>
  </si>
  <si>
    <t>ST ANTHONYS MEMORIAL HOSPITAL</t>
  </si>
  <si>
    <t>SSM HEALTH ST MARY'S HOSPITAL -CENTRALIA</t>
  </si>
  <si>
    <t>CENTRALIA</t>
  </si>
  <si>
    <t>JESSE BROWN VA MEDICAL CENTER - VA CHICAGO HEALTHCARE SYSTEM</t>
  </si>
  <si>
    <t>CGH MEDICAL CENTER</t>
  </si>
  <si>
    <t>WHITESIDE</t>
  </si>
  <si>
    <t>GOOD SAMARITAN REGIONAL HLTH CENTER</t>
  </si>
  <si>
    <t>MOUNT VERNON</t>
  </si>
  <si>
    <t>ADVOCATE TRINITY HOSPITAL</t>
  </si>
  <si>
    <t>WEST SUBURBAN MEDICAL CENTER</t>
  </si>
  <si>
    <t>OAK PARK</t>
  </si>
  <si>
    <t>VA ILLIANA HEALTHCARE SYSTEM - DANVILLE</t>
  </si>
  <si>
    <t>VERMILION</t>
  </si>
  <si>
    <t>OSF SAINT ANTHONY'S HEALTH CENTER</t>
  </si>
  <si>
    <t>ST JOHNS HOSPITAL</t>
  </si>
  <si>
    <t>SANGAMON</t>
  </si>
  <si>
    <t>MACNEAL  HOSPITAL</t>
  </si>
  <si>
    <t>BERWYN</t>
  </si>
  <si>
    <t>JERSEY COMMUNITY HOSPITAL</t>
  </si>
  <si>
    <t>JERSEYVILLE</t>
  </si>
  <si>
    <t>JERSEY</t>
  </si>
  <si>
    <t>PALOS COMMUNITY HOSPITAL</t>
  </si>
  <si>
    <t>PALOS HEIGHTS</t>
  </si>
  <si>
    <t>RUSH OAK PARK HOSPITAL</t>
  </si>
  <si>
    <t>GALESBURG</t>
  </si>
  <si>
    <t>KNOX</t>
  </si>
  <si>
    <t>UCHICAGO MEDICINE ADVENTHEALTH LA GRANGE</t>
  </si>
  <si>
    <t>LA GRANGE</t>
  </si>
  <si>
    <t>ROSELAND COMMUNITY HOSPITAL</t>
  </si>
  <si>
    <t>TOUCHETTE REGIONAL HOSPITAL INC</t>
  </si>
  <si>
    <t>HINES VA MEDICAL CENTER</t>
  </si>
  <si>
    <t>HINES</t>
  </si>
  <si>
    <t>SAINT FRANCIS HOSPITAL-EVANSTON</t>
  </si>
  <si>
    <t>LOUIS A WEISS MEMORIAL HOSPITAL</t>
  </si>
  <si>
    <t>LORETTO HOSPITAL</t>
  </si>
  <si>
    <t>VISTA MEDICAL CENTER EAST</t>
  </si>
  <si>
    <t>WAUKEGAN</t>
  </si>
  <si>
    <t>THE UNIVERSITY OF CHICAGO MEDICAL CENTER</t>
  </si>
  <si>
    <t>MC DONOUGH DISTRICT HOSPITAL</t>
  </si>
  <si>
    <t>MACOMB</t>
  </si>
  <si>
    <t>MC DONOUGH</t>
  </si>
  <si>
    <t>MARION IL VA MEDICAL CENTER</t>
  </si>
  <si>
    <t>CARLE FOUNDATION HOSPITAL</t>
  </si>
  <si>
    <t>URBANA</t>
  </si>
  <si>
    <t>CHAMPAIGN</t>
  </si>
  <si>
    <t>OSF SACRED HEART MEDICAL CENTER</t>
  </si>
  <si>
    <t>SAINT ANTHONY HOSPITAL</t>
  </si>
  <si>
    <t>MIDWESTERN REGION MED CENTER, INC</t>
  </si>
  <si>
    <t>ZION</t>
  </si>
  <si>
    <t>MORRIS HOSPITAL &amp; HEALTHCARE CENTERS</t>
  </si>
  <si>
    <t>MORRIS</t>
  </si>
  <si>
    <t>GRUNDY</t>
  </si>
  <si>
    <t>ST BERNARD HOSPITAL</t>
  </si>
  <si>
    <t>OSF SAINT ELIZABETH MDL CTR</t>
  </si>
  <si>
    <t>PERU</t>
  </si>
  <si>
    <t>OSF HEART OF MARY MEDICAL CENTER</t>
  </si>
  <si>
    <t>SWEDISH HOSPITAL</t>
  </si>
  <si>
    <t>THOREK MEMORIAL HOSPITAL</t>
  </si>
  <si>
    <t>NORTHWESTERN MEDICINE MCHENRY</t>
  </si>
  <si>
    <t>MCHENRY</t>
  </si>
  <si>
    <t>MC HENRY</t>
  </si>
  <si>
    <t>AMITA HEALTH RESURRECTION MEDICAL CENTER</t>
  </si>
  <si>
    <t>RUSH UNIVERSITY MEDICAL CENTER</t>
  </si>
  <si>
    <t>CARLE HEALTH PEKIN HOSPITAL</t>
  </si>
  <si>
    <t>PEKIN</t>
  </si>
  <si>
    <t>TAZEWELL</t>
  </si>
  <si>
    <t>UCHICAGO MEDICINE ADVENTHEALTH HINSDALE</t>
  </si>
  <si>
    <t>HINSDALE</t>
  </si>
  <si>
    <t>DU PAGE</t>
  </si>
  <si>
    <t>JOHN H STROGER JR HOSPITAL</t>
  </si>
  <si>
    <t>GATEWAY REGIONAL MEDICAL CENTER</t>
  </si>
  <si>
    <t>GRANITE CITY</t>
  </si>
  <si>
    <t>CARLE BROMENN MEDICAL CENTER</t>
  </si>
  <si>
    <t>NORMAL</t>
  </si>
  <si>
    <t>MC LEAN</t>
  </si>
  <si>
    <t>NORTHWESTERN LAKE FOREST HOSPITAL</t>
  </si>
  <si>
    <t>LAKE FOREST</t>
  </si>
  <si>
    <t>DECATUR MEMORIAL HOSPITAL</t>
  </si>
  <si>
    <t>HSHS HOLY FAMILY HOSPITAL INC</t>
  </si>
  <si>
    <t>BOND</t>
  </si>
  <si>
    <t>BREESE</t>
  </si>
  <si>
    <t>UNIVERSITY OF ILLINOIS HOSPITAL AND CLINICS</t>
  </si>
  <si>
    <t>PRESENCE ST MARYS HOSPITAL</t>
  </si>
  <si>
    <t>KANKAKEE</t>
  </si>
  <si>
    <t>INSIGHT HOSPITAL AND MEDICAL CENTER CHICAGO</t>
  </si>
  <si>
    <t>FHN MEMORIAL HOSPITAL</t>
  </si>
  <si>
    <t>FREEPORT</t>
  </si>
  <si>
    <t>STEPHENSON</t>
  </si>
  <si>
    <t>SAINT JAMES HOSPITAL</t>
  </si>
  <si>
    <t>PONTIAC</t>
  </si>
  <si>
    <t>LIVINGSTON</t>
  </si>
  <si>
    <t>ST JOSEPH MEDICAL CENTER</t>
  </si>
  <si>
    <t>BLOOMINGTON</t>
  </si>
  <si>
    <t>MEMORIAL HOSPITAL OF CARBONDALE</t>
  </si>
  <si>
    <t>CARBONDALE</t>
  </si>
  <si>
    <t>ST MARYS HOSPITAL</t>
  </si>
  <si>
    <t>FRANCISCAN HEALTH OLYMPIA &amp; CHICAGO HEIGHTS</t>
  </si>
  <si>
    <t>OLYMPIA FIELDS</t>
  </si>
  <si>
    <t>PRESENCE MERCY MEDICAL CENTER</t>
  </si>
  <si>
    <t>JACKSON PARK HOSPITAL</t>
  </si>
  <si>
    <t>OSF LITTLE COMPANY OF MARY MEDICAL CENTER</t>
  </si>
  <si>
    <t>EVERGREEN PARK</t>
  </si>
  <si>
    <t>PRESENCE SAINTS MARY AND ELIZABETH MEDICAL CENTER</t>
  </si>
  <si>
    <t>SOUTH SHORE HOSPITAL</t>
  </si>
  <si>
    <t>ADVOCATE ILLINOIS MASONIC MEDICAL CENTER</t>
  </si>
  <si>
    <t>HEARTLAND REGIONAL MEDICAL CENTER</t>
  </si>
  <si>
    <t>MEMORIAL HOSPITAL</t>
  </si>
  <si>
    <t>BELLEVILLE</t>
  </si>
  <si>
    <t>RIVERSIDE MEDICAL CENTER</t>
  </si>
  <si>
    <t>HSHS ST ELIZABETH'S HOSPITAL</t>
  </si>
  <si>
    <t>O FALLON</t>
  </si>
  <si>
    <t>SARAH BUSH LINCOLN HEALTH CENTER</t>
  </si>
  <si>
    <t>MATTOON</t>
  </si>
  <si>
    <t>COLES</t>
  </si>
  <si>
    <t>INGALLS MEMORIAL HOSPITAL</t>
  </si>
  <si>
    <t>HARVEY</t>
  </si>
  <si>
    <t>METHODIST HOSPITAL OF CHICAGO</t>
  </si>
  <si>
    <t>ELMHURST MEMORIAL HOSPITAL</t>
  </si>
  <si>
    <t>ELMHURST</t>
  </si>
  <si>
    <t>ADVOCATE CONDELL MEDICAL CENTER</t>
  </si>
  <si>
    <t>LIBERTYVILLE</t>
  </si>
  <si>
    <t>HUMBOLDT PARK HEALTH</t>
  </si>
  <si>
    <t>ADVOCATE CHRIST HOSPITAL &amp; MEDICAL CENTER</t>
  </si>
  <si>
    <t>OAK LAWN</t>
  </si>
  <si>
    <t>CARLE HEALTH METHODIST HOSPITAL</t>
  </si>
  <si>
    <t>HARRISBURG MEDICAL CENTER</t>
  </si>
  <si>
    <t>HARRISBURG</t>
  </si>
  <si>
    <t>NORTHWESTERN MEDICINE DELNOR COMMUNITY HOSPITAL</t>
  </si>
  <si>
    <t>SILVER CROSS HOSPITAL  AND MEDICAL CENTERS</t>
  </si>
  <si>
    <t>NEW LENOX</t>
  </si>
  <si>
    <t>SAINT JOSEPH HOSPITAL-ELGIN</t>
  </si>
  <si>
    <t>ADVOCATE LUTHERAN GENERAL HOSPITAL</t>
  </si>
  <si>
    <t>PARK RIDGE</t>
  </si>
  <si>
    <t>PRESENCE SAINT JOSEPH HOSPITAL - CHICAGO</t>
  </si>
  <si>
    <t>UW HEALTH</t>
  </si>
  <si>
    <t>ROCKFORD</t>
  </si>
  <si>
    <t>WINNEBAGO</t>
  </si>
  <si>
    <t>EDWARD HOSPITAL</t>
  </si>
  <si>
    <t>NAPERVILLE</t>
  </si>
  <si>
    <t>SAINT ANTHONY MEDICAL CENTER</t>
  </si>
  <si>
    <t>JAVON BEA HOSPITAL</t>
  </si>
  <si>
    <t>NORTHWESTERN MEDICINE CENTRAL DUPAGE HOSPITAL</t>
  </si>
  <si>
    <t>COMMUNITY FIRST MEDICAL CENTER</t>
  </si>
  <si>
    <t>NORTHWEST COMMUNITY HOSPITAL 1</t>
  </si>
  <si>
    <t>ARLINGTON HEIGHTS</t>
  </si>
  <si>
    <t>ALEXIAN BROTHERS MEDICAL CENTER 1</t>
  </si>
  <si>
    <t>ELK GROVE VILLAGE</t>
  </si>
  <si>
    <t>GENESIS HLTH SYSTEM DBA GENESIS MDL CTR-ILLINI</t>
  </si>
  <si>
    <t>SILVIS</t>
  </si>
  <si>
    <t>ROCK ISLAND</t>
  </si>
  <si>
    <t>LOYOLA UNIVERSITY MEDICAL CENTER</t>
  </si>
  <si>
    <t>MAYWOOD</t>
  </si>
  <si>
    <t>TRINITY ROCK ISLAND</t>
  </si>
  <si>
    <t>NORTHWESTERN MEMORIAL HOSPITAL</t>
  </si>
  <si>
    <t>NORTHWESTERN MEDICINE KISHWAUKEE HOSPITAL</t>
  </si>
  <si>
    <t>DEKALB</t>
  </si>
  <si>
    <t>ADVOCATE GOOD SAMARITAN HOSPITAL</t>
  </si>
  <si>
    <t>DOWNERS GROVE</t>
  </si>
  <si>
    <t>ANDERSON HOSPITAL</t>
  </si>
  <si>
    <t>MARYVILLE</t>
  </si>
  <si>
    <t>ST ALEXIUS MEDICAL CENTER</t>
  </si>
  <si>
    <t>HOFFMAN ESTATES</t>
  </si>
  <si>
    <t>ADVOCATE GOOD SHEPHERD HOSPITAL</t>
  </si>
  <si>
    <t>BARRINGTON</t>
  </si>
  <si>
    <t>UCHICAGO MEDICINE ADVENTHEALTH GLENOAKS</t>
  </si>
  <si>
    <t>GLENDALE HEIGHTS</t>
  </si>
  <si>
    <t>DEACONESS ILLINOIS CROSSROADS</t>
  </si>
  <si>
    <t>PROVIDENT HOSPITAL OF CHICAGO</t>
  </si>
  <si>
    <t>UCHICAGO MEDICINE ADVENTHEALTH BOLINGBROOK</t>
  </si>
  <si>
    <t>BOLINGBROOK</t>
  </si>
  <si>
    <t>MERCYHEALTH HOSPITAL &amp; PHYSICIAN CLINIC-CRYSTAL LA</t>
  </si>
  <si>
    <t>CRYSTAL LAKE</t>
  </si>
  <si>
    <t>NORTH CHICAGO VA MEDICAL CENTER</t>
  </si>
  <si>
    <t>NORTH CHICAGO</t>
  </si>
  <si>
    <t>THOMAS H BOYD MEMORIAL HOSPITAL</t>
  </si>
  <si>
    <t>KIRBY MEDICAL CENTER</t>
  </si>
  <si>
    <t>PIATT</t>
  </si>
  <si>
    <t>MIDWEST MEDICAL CENTER</t>
  </si>
  <si>
    <t>GALENA</t>
  </si>
  <si>
    <t>JO DAVIESS</t>
  </si>
  <si>
    <t>WARNER HOSPITAL AND HEALTH SERVICES</t>
  </si>
  <si>
    <t>GENESIS MEDICAL CENTER, ALEDO</t>
  </si>
  <si>
    <t>ALEDO</t>
  </si>
  <si>
    <t>MERCER</t>
  </si>
  <si>
    <t>CARTHAGE</t>
  </si>
  <si>
    <t>HANCOCK</t>
  </si>
  <si>
    <t>COMMUNITY HOSPITAL OF STAUNTON</t>
  </si>
  <si>
    <t>STAUNTON</t>
  </si>
  <si>
    <t>MACOUPIN</t>
  </si>
  <si>
    <t>PINCKNEYVILLE COMMUNITY HOSPITAL</t>
  </si>
  <si>
    <t>PINCKNEYVILLE</t>
  </si>
  <si>
    <t>CARLE EUREKA  HOSPITAL</t>
  </si>
  <si>
    <t>WOODFORD</t>
  </si>
  <si>
    <t>OSF SAINT PAUL MEDICAL CENTER</t>
  </si>
  <si>
    <t>MENDOTA</t>
  </si>
  <si>
    <t>FAIRFIELD MEMORIAL HOSPITAL 1</t>
  </si>
  <si>
    <t>ROCHELLE COMMUNITY HOSPITAL</t>
  </si>
  <si>
    <t>ROCHELLE</t>
  </si>
  <si>
    <t>OGLE</t>
  </si>
  <si>
    <t>MASON DISTRICT HOSPITAL</t>
  </si>
  <si>
    <t>HAVANA</t>
  </si>
  <si>
    <t>MASON</t>
  </si>
  <si>
    <t>ILLINI COMMUNITY HOSPITAL</t>
  </si>
  <si>
    <t>PITTSFIELD</t>
  </si>
  <si>
    <t>CARLE HOOPESTON REGIONAL HEALTH CENTER</t>
  </si>
  <si>
    <t>HOOPESTON</t>
  </si>
  <si>
    <t>GIBSON COMMUNITY HOSPITAL</t>
  </si>
  <si>
    <t>GIBSON CITY</t>
  </si>
  <si>
    <t>FORD</t>
  </si>
  <si>
    <t>OSF HOLY FAMILY MEDICAL CENTER</t>
  </si>
  <si>
    <t>MONMOUTH</t>
  </si>
  <si>
    <t>HAMMOND HENRY HOSPITAL</t>
  </si>
  <si>
    <t>GENESEO</t>
  </si>
  <si>
    <t>PARIS COMMUNITY HOSPITAL</t>
  </si>
  <si>
    <t>EDGAR</t>
  </si>
  <si>
    <t>FRANKLIN HOSPITAL</t>
  </si>
  <si>
    <t>ABRAHAM LINCOLN MEMORIAL HOSPITAL</t>
  </si>
  <si>
    <t>MASSAC MEMORIAL HOSPITAL</t>
  </si>
  <si>
    <t>METROPOLIS</t>
  </si>
  <si>
    <t>MASSAC</t>
  </si>
  <si>
    <t>FERRELL HOSPITAL COMMUNITY FOUNDATIONS</t>
  </si>
  <si>
    <t>ELDORADO</t>
  </si>
  <si>
    <t>OSF SAINT LUKE MEDICAL CENTER</t>
  </si>
  <si>
    <t>KEWANEE</t>
  </si>
  <si>
    <t>HAMILTON MEMORIAL HOSPITAL</t>
  </si>
  <si>
    <t>MCLEANSBORO</t>
  </si>
  <si>
    <t>WABASH GENERAL HOSPITAL 1</t>
  </si>
  <si>
    <t>MOUNT CARMEL</t>
  </si>
  <si>
    <t>WABASH</t>
  </si>
  <si>
    <t>HARDIN COUNTY GENERAL HOSPITAL &amp; CLINIC</t>
  </si>
  <si>
    <t>ROSICLARE</t>
  </si>
  <si>
    <t>HARDIN</t>
  </si>
  <si>
    <t>MORRISON COMMUNITY HOSPITAL</t>
  </si>
  <si>
    <t>MORRISON</t>
  </si>
  <si>
    <t>HOPEDALE HOSPITAL</t>
  </si>
  <si>
    <t>HOPEDALE</t>
  </si>
  <si>
    <t>MARSHALL BROWNING HOSPITAL</t>
  </si>
  <si>
    <t>DU QUOIN</t>
  </si>
  <si>
    <t>HILLSBORO AREA HOSPITAL</t>
  </si>
  <si>
    <t>HILLSBORO</t>
  </si>
  <si>
    <t>SARAH D CULBERTSON MEMORIAL HOSPITAL</t>
  </si>
  <si>
    <t>RUSHVILLE</t>
  </si>
  <si>
    <t>SCHUYLER</t>
  </si>
  <si>
    <t>ST JOSEPH MEMORIAL HOSPITAL</t>
  </si>
  <si>
    <t>MURPHYSBORO</t>
  </si>
  <si>
    <t>MERCY HARVARD HOSPITAL</t>
  </si>
  <si>
    <t>HARVARD</t>
  </si>
  <si>
    <t>HIGHLAND</t>
  </si>
  <si>
    <t>OSF SAINT CLARE MEDICAL CENTER</t>
  </si>
  <si>
    <t>PRINCETON</t>
  </si>
  <si>
    <t>BUREAU</t>
  </si>
  <si>
    <t>TAYLORVILLE MEMORIAL HOSPITAL</t>
  </si>
  <si>
    <t>TAYLORVILLE</t>
  </si>
  <si>
    <t>CHRISTIAN</t>
  </si>
  <si>
    <t>VALLEY WEST COMMUNITY HOSPITAL</t>
  </si>
  <si>
    <t>SANDWICH</t>
  </si>
  <si>
    <t>PANA COMMUNITY HOSPITAL</t>
  </si>
  <si>
    <t>PANA</t>
  </si>
  <si>
    <t>DEACONESS ILLINOIS UNION COUNTY</t>
  </si>
  <si>
    <t>ANNA</t>
  </si>
  <si>
    <t>CRAWFORD MEMORIAL HOSPITAL</t>
  </si>
  <si>
    <t>ROBINSON</t>
  </si>
  <si>
    <t>LAWRENCE COUNTY MEMORIAL HOSPITAL</t>
  </si>
  <si>
    <t>SALEM TOWNSHIP HOSPITAL</t>
  </si>
  <si>
    <t>FAYETTE COUNTY HOSPITAL</t>
  </si>
  <si>
    <t>VANDALIA</t>
  </si>
  <si>
    <t>CARLINVILLE AREA HOSPITAL</t>
  </si>
  <si>
    <t>CARLINVILLE</t>
  </si>
  <si>
    <t>RED BUD REGIONAL HOSPITAL</t>
  </si>
  <si>
    <t>RED BUD</t>
  </si>
  <si>
    <t>SPARTA COMMUNITY HOSPITAL</t>
  </si>
  <si>
    <t>SPARTA</t>
  </si>
  <si>
    <t>FLORA</t>
  </si>
  <si>
    <t>JACKSONVILLE MEMORIAL HOSPITAL</t>
  </si>
  <si>
    <t>IROQUOIS MEMORIAL HOSPITAL</t>
  </si>
  <si>
    <t>WATSEKA</t>
  </si>
  <si>
    <t>IROQUOIS</t>
  </si>
  <si>
    <t>HSHS GOOD SHEPHERD HOSPITAL INC</t>
  </si>
  <si>
    <t>SHELBYVILLE</t>
  </si>
  <si>
    <t>CARLE RICHLAND MEMORIAL HOSPITAL</t>
  </si>
  <si>
    <t>OLNEY</t>
  </si>
  <si>
    <t>RICHLAND</t>
  </si>
  <si>
    <t>ANN &amp; ROBERT H LURIE CHILDRENS HOSPITAL OF CHICAGO</t>
  </si>
  <si>
    <t>LARABIDA CHILDRENS HOSPITAL I</t>
  </si>
  <si>
    <t>AERIES HEALTHCARE OF ILLINOIS, INC., DBA RIVEREDGE HOSPITAL</t>
  </si>
  <si>
    <t>FOREST PARK</t>
  </si>
  <si>
    <t>CHICAGO READ MENTAL HEALTH CENTER</t>
  </si>
  <si>
    <t>ALTON MENTAL HEALTH CENTER</t>
  </si>
  <si>
    <t>ANDREW MCFARLAND MENTAL HLTH CTR</t>
  </si>
  <si>
    <t>HARTGROVE HOSPITAL</t>
  </si>
  <si>
    <t>MADDEN MENTAL HEALTH CENTER</t>
  </si>
  <si>
    <t>THE PAVILION</t>
  </si>
  <si>
    <t>ALEXIAN BROTHERS BEHAVIORAL HLTH HOSP</t>
  </si>
  <si>
    <t>BHC STREAMWOOD HOSPITAL INC</t>
  </si>
  <si>
    <t>STREAMWOOD</t>
  </si>
  <si>
    <t>LINDEN OAKS AT EDWARD</t>
  </si>
  <si>
    <t>ELGIN MENTAL HEALTH CENTER</t>
  </si>
  <si>
    <t>CHOATE MENTAL HEALTH &amp; DEVELOPMENT CTR</t>
  </si>
  <si>
    <t>GARFIELD PARK HOSPITAL</t>
  </si>
  <si>
    <t>CHICAGO BEHAVIORAL HOSPITAL</t>
  </si>
  <si>
    <t>DES PLAINES</t>
  </si>
  <si>
    <t>SILVER OAKS BEHAVIORAL HOSPITAL</t>
  </si>
  <si>
    <t>LAKE BEHAVIORAL HOSPITAL</t>
  </si>
  <si>
    <t>MONTROSE BEHAVIORAL HEALTH HOSPITAL</t>
  </si>
  <si>
    <t>IN</t>
  </si>
  <si>
    <t>METHODIST HOSPITALS INC</t>
  </si>
  <si>
    <t>GARY</t>
  </si>
  <si>
    <t>HENDRICKS REGIONAL HEALTH</t>
  </si>
  <si>
    <t>HENDRICKS</t>
  </si>
  <si>
    <t>NORTHWEST HEALTH-LA PORTE</t>
  </si>
  <si>
    <t>LA PORTE</t>
  </si>
  <si>
    <t>COMMUNITY HOWARD REGIONAL HEALTH INC.</t>
  </si>
  <si>
    <t>KOKOMO</t>
  </si>
  <si>
    <t>ST CATHERINE HOSPITAL INC</t>
  </si>
  <si>
    <t>EAST CHICAGO</t>
  </si>
  <si>
    <t>NORTON CLARK HOSPITAL</t>
  </si>
  <si>
    <t>JEFFERSONVILLE</t>
  </si>
  <si>
    <t>ASCENSION ST VINCENT KOKOMO</t>
  </si>
  <si>
    <t>MARION GENERAL HOSPITAL</t>
  </si>
  <si>
    <t>GRANT</t>
  </si>
  <si>
    <t>SAINT JOSEPH REGIONAL MEDICAL CENTER</t>
  </si>
  <si>
    <t>MISHAWAKA</t>
  </si>
  <si>
    <t>ST. JOSEPH</t>
  </si>
  <si>
    <t>FRANCISCAN HEALTH MICHIGAN CITY</t>
  </si>
  <si>
    <t>MICHIGAN CITY</t>
  </si>
  <si>
    <t>LUTHERAN HOSPITAL OF INDIANA</t>
  </si>
  <si>
    <t>FORT WAYNE</t>
  </si>
  <si>
    <t>ALLEN</t>
  </si>
  <si>
    <t>ELKHART GENERAL HOSPITAL</t>
  </si>
  <si>
    <t>ELKHART</t>
  </si>
  <si>
    <t>PARKVIEW REGIONAL MEDICAL CENTER</t>
  </si>
  <si>
    <t>FRANCISCAN HEALTH CRAWFORDSVILLE</t>
  </si>
  <si>
    <t>CRAWFORDSVILLE</t>
  </si>
  <si>
    <t>UNION HOSPITAL INC</t>
  </si>
  <si>
    <t>TERRE HAUTE</t>
  </si>
  <si>
    <t>VIGO</t>
  </si>
  <si>
    <t>ESKENAZI HEALTH</t>
  </si>
  <si>
    <t>INDIANAPOLIS</t>
  </si>
  <si>
    <t>GOSHEN HOSPITAL</t>
  </si>
  <si>
    <t>GOSHEN</t>
  </si>
  <si>
    <t>HENRY COUNTY MEMORIAL HOSPITAL</t>
  </si>
  <si>
    <t>ST MARY MEDICAL CENTER INC</t>
  </si>
  <si>
    <t>HOBART</t>
  </si>
  <si>
    <t>NORTHWEST HEALTH - PORTER</t>
  </si>
  <si>
    <t>VALPARAISO</t>
  </si>
  <si>
    <t>PORTER</t>
  </si>
  <si>
    <t>HANCOCK REGIONAL HOSPITAL</t>
  </si>
  <si>
    <t>GREENFIELD</t>
  </si>
  <si>
    <t>INDIANAPOLIS VA MEDICAL CENTER</t>
  </si>
  <si>
    <t>VINCENNES</t>
  </si>
  <si>
    <t>BAPTIST HEALTH FLOYD</t>
  </si>
  <si>
    <t>NEW ALBANY</t>
  </si>
  <si>
    <t>PARKVIEW DEKALB HOSPITAL</t>
  </si>
  <si>
    <t>TERRE HAUTE REGIONAL HOSPITAL</t>
  </si>
  <si>
    <t>ST JOSEPH HEALTH SYSTEM, LLC</t>
  </si>
  <si>
    <t>REID HEALTH</t>
  </si>
  <si>
    <t>VA N. INDIANA HEALTHCARE SYSTEM</t>
  </si>
  <si>
    <t>INDIANA UNIVERSITY HEALTH BLOOMINGTON HOSPITAL</t>
  </si>
  <si>
    <t>INDIANA UNIVERSITY HEALTH</t>
  </si>
  <si>
    <t>FRANCISCAN HEALTH MOORESVILLE</t>
  </si>
  <si>
    <t>MOORESVILLE</t>
  </si>
  <si>
    <t>MEMORIAL HOSPITAL OF SOUTH BEND</t>
  </si>
  <si>
    <t>SOUTH BEND</t>
  </si>
  <si>
    <t>RIVERVIEW HEALTH</t>
  </si>
  <si>
    <t>NOBLESVILLE</t>
  </si>
  <si>
    <t>DAVIESS COMMUNITY HOSPITAL</t>
  </si>
  <si>
    <t>DAVIESS</t>
  </si>
  <si>
    <t>SCHNECK MEDICAL CENTER</t>
  </si>
  <si>
    <t>SEYMOUR</t>
  </si>
  <si>
    <t>NORTON-KING'S DAUGHTERS' HEALTH</t>
  </si>
  <si>
    <t>LOGANSPORT</t>
  </si>
  <si>
    <t>CASS</t>
  </si>
  <si>
    <t>COMMUNITY HOSPITAL EAST</t>
  </si>
  <si>
    <t>BLUFFTON REGIONAL MEDICAL CENTER</t>
  </si>
  <si>
    <t>BLUFFTON</t>
  </si>
  <si>
    <t>WELLS</t>
  </si>
  <si>
    <t>SAINT JOSEPH REGIONAL MEDICAL CENTER - PLYMOUTH</t>
  </si>
  <si>
    <t>PLYMOUTH</t>
  </si>
  <si>
    <t>DEACONESS HOSPITAL INC</t>
  </si>
  <si>
    <t>EVANSVILLE</t>
  </si>
  <si>
    <t>VANDERBURGH</t>
  </si>
  <si>
    <t>ASCENSION ST VINCENT HOSPITAL</t>
  </si>
  <si>
    <t>ST ELIZABETH DEARBORN HOSPITAL</t>
  </si>
  <si>
    <t>LAWRENCEBURG</t>
  </si>
  <si>
    <t>DEARBORN</t>
  </si>
  <si>
    <t>ASCENSION ST VINCENT ANDERSON</t>
  </si>
  <si>
    <t>ANDERSON</t>
  </si>
  <si>
    <t>INDIANA UNIVERSITY HEALTH BALL MEMORIAL HOSPITAL</t>
  </si>
  <si>
    <t>MUNCIE</t>
  </si>
  <si>
    <t>DELAWARE</t>
  </si>
  <si>
    <t>FRANCISCAN HEALTH DYER</t>
  </si>
  <si>
    <t>DYER</t>
  </si>
  <si>
    <t>PARKVIEW HUNTINGTON HOSPITAL</t>
  </si>
  <si>
    <t>HUNTINGTON</t>
  </si>
  <si>
    <t>MAJOR HOSPITAL</t>
  </si>
  <si>
    <t>ASCENSION ST VINCENT EVANSVILLE</t>
  </si>
  <si>
    <t>PARKVIEW WHITLEY HOSPITAL</t>
  </si>
  <si>
    <t>COLUMBIA CITY</t>
  </si>
  <si>
    <t>WHITLEY</t>
  </si>
  <si>
    <t>NORTHWEST HEALTH - STARKE</t>
  </si>
  <si>
    <t>STARKE</t>
  </si>
  <si>
    <t>WITHAM HEALTH SERVICES</t>
  </si>
  <si>
    <t>LEBANON</t>
  </si>
  <si>
    <t>FRANCISCAN HEALTH LAFAYETTE</t>
  </si>
  <si>
    <t>TIPPECANOE</t>
  </si>
  <si>
    <t>COLUMBUS REGIONAL HOSPITAL</t>
  </si>
  <si>
    <t>BARTHOLOMEW</t>
  </si>
  <si>
    <t>COMMUNITY HOSPITAL OF ANDERSON AND MADISON COUNTY</t>
  </si>
  <si>
    <t>MEMORIAL HOSPITAL AND HEALTH CARE CENTER</t>
  </si>
  <si>
    <t>DUBOIS</t>
  </si>
  <si>
    <t>MUNSTER</t>
  </si>
  <si>
    <t>FRANCISCAN HEALTH CROWN POINT</t>
  </si>
  <si>
    <t>CROWN POINT</t>
  </si>
  <si>
    <t>COMMUNITY HOSPITAL SOUTH, INC.</t>
  </si>
  <si>
    <t>KOSCIUSKO COMMUNITY HOSPITAL</t>
  </si>
  <si>
    <t>WARSAW</t>
  </si>
  <si>
    <t>KOSCIUSKO</t>
  </si>
  <si>
    <t>PARKVIEW NOBLE HOSPITAL</t>
  </si>
  <si>
    <t>KENDALLVILLE</t>
  </si>
  <si>
    <t>NOBLE</t>
  </si>
  <si>
    <t>THE WOMEN'S HOSPITAL</t>
  </si>
  <si>
    <t>NEWBURGH</t>
  </si>
  <si>
    <t>WARRICK</t>
  </si>
  <si>
    <t>DUPONT HOSPITAL LLC</t>
  </si>
  <si>
    <t>ST VINCENT HEART CENTER</t>
  </si>
  <si>
    <t>CARMEL</t>
  </si>
  <si>
    <t>ASCENSION ST VINCENT CARMEL</t>
  </si>
  <si>
    <t>IU HEALTH WEST HOSPITAL</t>
  </si>
  <si>
    <t>AVON</t>
  </si>
  <si>
    <t>ORTHOINDY HOSPITAL</t>
  </si>
  <si>
    <t>INDIANA UNIVERSITY HEALTH NORTH HOSPITAL</t>
  </si>
  <si>
    <t>FRANCISCAN HEALTH INDIANAPOLIS</t>
  </si>
  <si>
    <t>FRANCISCAN HEALTH MUNSTER</t>
  </si>
  <si>
    <t>PINNACLE HOSPITAL</t>
  </si>
  <si>
    <t>ORTHOPAEDIC HOSPITAL AT PARKVIEW NORTH</t>
  </si>
  <si>
    <t>THE ORTHOPAEDIC HOSPITAL OF LUTHERAN HEALTH NETWOR</t>
  </si>
  <si>
    <t>FT WAYNE</t>
  </si>
  <si>
    <t>COMMUNITY HOSPITAL NORTH</t>
  </si>
  <si>
    <t>PHYSICIANS' MEDICAL CENTER LLC</t>
  </si>
  <si>
    <t>INDIANA UNIVERSITY HEALTH ARNETT HOSPITAL</t>
  </si>
  <si>
    <t>UNITY PHYSICIANS HOSPITAL</t>
  </si>
  <si>
    <t>ASCENSION ST VINCENT FISHERS</t>
  </si>
  <si>
    <t>FISHERS</t>
  </si>
  <si>
    <t>MONROE HOSPITAL</t>
  </si>
  <si>
    <t>FRANCISCAN HEALTH ORTHOPEDIC HOSPITAL CARMEL</t>
  </si>
  <si>
    <t>UCHICAGO MEDICINE NORTHWEST INDIANA</t>
  </si>
  <si>
    <t>COMMUNITY HOSPITAL OF BREMEN INC</t>
  </si>
  <si>
    <t>ASCENSION ST VINCENT RANDOLPH</t>
  </si>
  <si>
    <t>WINCHESTER</t>
  </si>
  <si>
    <t>ASCENSION ST VINCENT JENNINGS</t>
  </si>
  <si>
    <t>NORTH VERNON</t>
  </si>
  <si>
    <t>JENNINGS</t>
  </si>
  <si>
    <t>RUSH MEMORIAL HOSPITAL</t>
  </si>
  <si>
    <t>RUSH</t>
  </si>
  <si>
    <t>PULASKI MEMORIAL HOSPITAL</t>
  </si>
  <si>
    <t>WINAMAC</t>
  </si>
  <si>
    <t>INDIANA UNIVERSITY HEALTH PAOLI HOSPITAL</t>
  </si>
  <si>
    <t>PAOLI</t>
  </si>
  <si>
    <t>ASCENSION ST VINCENT WILLIAMSPORT</t>
  </si>
  <si>
    <t>WILLIAMSPORT</t>
  </si>
  <si>
    <t>ASCENSION ST VINCENT MERCY</t>
  </si>
  <si>
    <t>ELWOOD</t>
  </si>
  <si>
    <t>ASCENSION ST VINCENT CLAY</t>
  </si>
  <si>
    <t>BRAZIL</t>
  </si>
  <si>
    <t>PARKVIEW WABASH HOSPITAL, INC</t>
  </si>
  <si>
    <t>INDIANA UNIVERSITY HEALTH TIPTON HOSPITAL INC</t>
  </si>
  <si>
    <t>TIPTON</t>
  </si>
  <si>
    <t>INDIANA UNIVERSITY HEALTH WHITE MEMORIAL HOSPITAL</t>
  </si>
  <si>
    <t>WOODLAWN HOSPITAL</t>
  </si>
  <si>
    <t>ROCHESTER</t>
  </si>
  <si>
    <t>ASCENSION ST VINCENT SALEM</t>
  </si>
  <si>
    <t>CAMERON MEMORIAL COMMUNITY HOSPITAL INC</t>
  </si>
  <si>
    <t>ANGOLA</t>
  </si>
  <si>
    <t>STEUBEN</t>
  </si>
  <si>
    <t>INDIANA UNIVERSITY HEALTH FRANKFORT INC</t>
  </si>
  <si>
    <t>FRANKFORT</t>
  </si>
  <si>
    <t>GREENE COUNTY GENERAL HOSPITAL</t>
  </si>
  <si>
    <t>LINTON</t>
  </si>
  <si>
    <t>DUKES MEMORIAL HOSPITAL</t>
  </si>
  <si>
    <t>GIBSON GENERAL HOSPITAL</t>
  </si>
  <si>
    <t>GIBSON</t>
  </si>
  <si>
    <t>INDIANA UNIVERSITY HEALTH JAY, INC.</t>
  </si>
  <si>
    <t>PORTLAND</t>
  </si>
  <si>
    <t>PERRY COUNTY MEMORIAL HOSPITAL</t>
  </si>
  <si>
    <t>TELL CITY</t>
  </si>
  <si>
    <t>PARKVIEW LAGRANGE HOSPITAL</t>
  </si>
  <si>
    <t>FRANCISCAN HEALTH RENSSELAER, INC</t>
  </si>
  <si>
    <t>RENSSELAER</t>
  </si>
  <si>
    <t>ASCENSION ST VINCENT WARRICK</t>
  </si>
  <si>
    <t>BOONVILLE</t>
  </si>
  <si>
    <t>UNION HOSPITAL CLINTON</t>
  </si>
  <si>
    <t>VERMILLION</t>
  </si>
  <si>
    <t>SULLIVAN COUNTY COMMUNITY HOSPITAL</t>
  </si>
  <si>
    <t>SULLIVAN</t>
  </si>
  <si>
    <t>INDIANA UNIVERSITY HEALTH BEDFORD HOSPITAL</t>
  </si>
  <si>
    <t>BEDFORD</t>
  </si>
  <si>
    <t>MARGARET MARY COMMUNITY HOSPITAL INC</t>
  </si>
  <si>
    <t>ADAMS MEMORIAL HOSPITAL</t>
  </si>
  <si>
    <t>HARRISON COUNTY HOSPITAL</t>
  </si>
  <si>
    <t>CORYDON</t>
  </si>
  <si>
    <t>DECATUR COUNTY MEMORIAL HOSPITAL</t>
  </si>
  <si>
    <t>GREENSBURG</t>
  </si>
  <si>
    <t>PUTNAM COUNTY HOSPITAL</t>
  </si>
  <si>
    <t>GREENCASTLE</t>
  </si>
  <si>
    <t>NORTON SCOTT HOSPITAL</t>
  </si>
  <si>
    <t>SCOTTSBURG</t>
  </si>
  <si>
    <t>WABASH VALLEY ALLIANCE, INC. / RIVER BEND HOSPITAL</t>
  </si>
  <si>
    <t>WEST LAFAYETTE</t>
  </si>
  <si>
    <t>NEURODIAGNOSTIC INSTITUTE</t>
  </si>
  <si>
    <t>HAMILTON CENTER INC</t>
  </si>
  <si>
    <t>INCOMPASS HEALTHCARE</t>
  </si>
  <si>
    <t>OTIS R BOWEN CENTER FOR HUMAN SERVICES INC</t>
  </si>
  <si>
    <t>PIERCETON</t>
  </si>
  <si>
    <t>RICHMOND STATE HOSPITAL</t>
  </si>
  <si>
    <t>MADISON STATE HOSPITAL</t>
  </si>
  <si>
    <t>REGIONAL MENTAL HEALTH CENTER</t>
  </si>
  <si>
    <t>MERRILLVILLE</t>
  </si>
  <si>
    <t>GRANT-BLACKFORD MENTAL HEALTH, INC</t>
  </si>
  <si>
    <t>VALLE VISTA HEALTH SYSTEM</t>
  </si>
  <si>
    <t>GREENWOOD</t>
  </si>
  <si>
    <t>OAKLAWN PSYCHIATRIC CENTER INC</t>
  </si>
  <si>
    <t>4C HEALTH</t>
  </si>
  <si>
    <t>BLOOMINGTON MEADOWS HOSPITAL</t>
  </si>
  <si>
    <t>MICHIANA BEHAVIORAL HEALTH CENTER</t>
  </si>
  <si>
    <t>NORTHEASTERN CENTER</t>
  </si>
  <si>
    <t>WELLSTONE REGIONAL HOSPITAL</t>
  </si>
  <si>
    <t>PORTER-STARKE SERVICES INC</t>
  </si>
  <si>
    <t>HARSHA BEHAVIORAL CENTER INC</t>
  </si>
  <si>
    <t>BRENTWOOD MEADOWS LLC</t>
  </si>
  <si>
    <t>EVANSVILLE STATE HOSPITAL</t>
  </si>
  <si>
    <t>OPTIONS BEHAVIORAL HEALTH SYSTEM</t>
  </si>
  <si>
    <t>DOCTORS NEUROPSYCHIATRIC HOSPITAL</t>
  </si>
  <si>
    <t>SYCAMORE SPRINGS</t>
  </si>
  <si>
    <t>PARK CENTER, INC</t>
  </si>
  <si>
    <t>MEDICAL BEHAVIORAL HOSPITAL - MISHAWAKA</t>
  </si>
  <si>
    <t>NEUROPSYCHIATRIC HOSPITAL OF INDIANAPOLIS, LLC</t>
  </si>
  <si>
    <t>ASSURANCE HEALTH PSYCHIATRIC HOSPITAL</t>
  </si>
  <si>
    <t>NEURO BEHAVIORAL HOSPITAL</t>
  </si>
  <si>
    <t>BRIGHTWELL BEHAVIORAL HEALTH</t>
  </si>
  <si>
    <t>HENDRICKS BEHAVIORAL HOSPITAL</t>
  </si>
  <si>
    <t>PLAINFIELD</t>
  </si>
  <si>
    <t>MEDICAL BEHAVIORAL HOSPITAL OF INDIANAPOLIS</t>
  </si>
  <si>
    <t>MAPLE HEIGHTS BEHAVIORAL HEALTH</t>
  </si>
  <si>
    <t>ETHAN CROSSING ADDICTION CAMPUS OF INDIANAPOLIS</t>
  </si>
  <si>
    <t>MISSION BEHAVIORAL HEALTH HOSPITAL</t>
  </si>
  <si>
    <t>HUNTINGBURG</t>
  </si>
  <si>
    <t>UNITYPOINT HEALTH - MARSHALLTOWN</t>
  </si>
  <si>
    <t>MARSHALLTOWN</t>
  </si>
  <si>
    <t>IA</t>
  </si>
  <si>
    <t>TRINITY MUSCATINE</t>
  </si>
  <si>
    <t>MUSCATINE</t>
  </si>
  <si>
    <t>TRINITY REGIONAL MEDICAL CENTER</t>
  </si>
  <si>
    <t>FORT DODGE</t>
  </si>
  <si>
    <t>WEBSTER</t>
  </si>
  <si>
    <t>CHI HEALTH MERCY COUNCIL BLUFFS</t>
  </si>
  <si>
    <t>COUNCIL BLUFFS</t>
  </si>
  <si>
    <t>POTTAWATTAMIE</t>
  </si>
  <si>
    <t>UNIVERSITY OF IOWA HEALTH CARE MEDICAL CENTER DOWN</t>
  </si>
  <si>
    <t>IOWA CITY</t>
  </si>
  <si>
    <t>MARY GREELEY MEDICAL CENTER</t>
  </si>
  <si>
    <t>AMES</t>
  </si>
  <si>
    <t>STORY</t>
  </si>
  <si>
    <t>MERCYONE NEWTON MEDICAL CENTER</t>
  </si>
  <si>
    <t>GENESIS MEDICAL CENTER-DAVENPORT</t>
  </si>
  <si>
    <t>VA CENTRAL IOWA HEALTHCARE SYSTEM</t>
  </si>
  <si>
    <t>DES MOINES</t>
  </si>
  <si>
    <t>SARTORI MEMORIAL HOSPITAL, INC</t>
  </si>
  <si>
    <t>CEDAR FALLS</t>
  </si>
  <si>
    <t>BLACK HAWK</t>
  </si>
  <si>
    <t>ST LUKES HOSPITAL</t>
  </si>
  <si>
    <t>CEDAR RAPIDS</t>
  </si>
  <si>
    <t>LINN</t>
  </si>
  <si>
    <t>METHODIST JENNIE EDMUNDSON</t>
  </si>
  <si>
    <t>IOWA CITY VA MEDICAL CENTER</t>
  </si>
  <si>
    <t>SOUTHEAST IOWA REGIONAL MEDICAL CENTER</t>
  </si>
  <si>
    <t>WEST BURLINGTON</t>
  </si>
  <si>
    <t>UNIVERSITY OF IOWA HOSPITAL &amp; CLINICS</t>
  </si>
  <si>
    <t>MERCYONE NORTH IOWA MEDICAL CENTER</t>
  </si>
  <si>
    <t>MASON CITY</t>
  </si>
  <si>
    <t>CERRO GORDO</t>
  </si>
  <si>
    <t>MERCYONE WATERLOO MEDICAL CENTER</t>
  </si>
  <si>
    <t>WATERLOO</t>
  </si>
  <si>
    <t>MERCYONE DUBUQUE MEDICAL CENTER</t>
  </si>
  <si>
    <t>DUBUQUE</t>
  </si>
  <si>
    <t>MERCY MEDICAL CENTER - CEDAR RAPIDS</t>
  </si>
  <si>
    <t>MERCYONE CLINTON MEDICAL CENTER</t>
  </si>
  <si>
    <t>UNITYPOINT HEALTH - DES MOINES IOWA METHODIST MEDI</t>
  </si>
  <si>
    <t>MERCYONE DES MOINES MEDICAL CENTER</t>
  </si>
  <si>
    <t>OTTUMWA REGIONAL HEALTH CENTER</t>
  </si>
  <si>
    <t>OTTUMWA</t>
  </si>
  <si>
    <t>WAPELLO</t>
  </si>
  <si>
    <t>BROADLAWNS MEDICAL CENTER</t>
  </si>
  <si>
    <t>TRINITY - BETTENDORF</t>
  </si>
  <si>
    <t>BETTENDORF</t>
  </si>
  <si>
    <t>ALLEN HOSPITAL</t>
  </si>
  <si>
    <t>SPENCER MUNICIPAL HOSPITAL</t>
  </si>
  <si>
    <t>SPENCER</t>
  </si>
  <si>
    <t>FINLEY HOSPITAL</t>
  </si>
  <si>
    <t>LAKES REGIONAL HEALTHCARE</t>
  </si>
  <si>
    <t>SPIRIT LAKE</t>
  </si>
  <si>
    <t>DICKINSON</t>
  </si>
  <si>
    <t>ST LUKES REGIONAL MEDICAL CENTER</t>
  </si>
  <si>
    <t>SIOUX CITY</t>
  </si>
  <si>
    <t>WOODBURY</t>
  </si>
  <si>
    <t>GRINNELL REGIONAL MEDICAL CENTER</t>
  </si>
  <si>
    <t>GRINNELL</t>
  </si>
  <si>
    <t>POWESHIEK</t>
  </si>
  <si>
    <t>MERCYONE SIOUXLAND MEDICAL CENTER</t>
  </si>
  <si>
    <t>IOWA SPECIALTY HOSPITAL - BELMOND</t>
  </si>
  <si>
    <t>BELMOND</t>
  </si>
  <si>
    <t>WRIGHT</t>
  </si>
  <si>
    <t>IOWA SPECIALTY HOSPITAL - CLARION</t>
  </si>
  <si>
    <t>CLARION</t>
  </si>
  <si>
    <t>GRUNDY COUNTY MEMORIAL HOSPITAL</t>
  </si>
  <si>
    <t>GRUNDY CENTER</t>
  </si>
  <si>
    <t>CHI HEALTH - MERCY CORNING</t>
  </si>
  <si>
    <t>CORNING</t>
  </si>
  <si>
    <t>POCAHONTAS COMMUNITY HOSPITAL</t>
  </si>
  <si>
    <t>JONES REGIONAL MEDICAL CENTER</t>
  </si>
  <si>
    <t>ANAMOSA</t>
  </si>
  <si>
    <t>JONES</t>
  </si>
  <si>
    <t>HANCOCK COUNTY HEALTH SYSTEM</t>
  </si>
  <si>
    <t>BRITT</t>
  </si>
  <si>
    <t>FRANKLIN GENERAL HOSPITAL</t>
  </si>
  <si>
    <t>HAMPTON</t>
  </si>
  <si>
    <t>CHI HEALTH MISSOURI VALLEY</t>
  </si>
  <si>
    <t>MISSOURI VALLEY</t>
  </si>
  <si>
    <t>ADAIR COUNTY MEMORIAL HOSPITAL</t>
  </si>
  <si>
    <t>ADAIR</t>
  </si>
  <si>
    <t>HAWARDEN REGIONAL HEALTHCARE</t>
  </si>
  <si>
    <t>HAWARDEN</t>
  </si>
  <si>
    <t>SIOUX</t>
  </si>
  <si>
    <t>GUTTENBERG MUNICIPAL HOSPITAL</t>
  </si>
  <si>
    <t>GUTTENBERG</t>
  </si>
  <si>
    <t>GENESIS MEDICAL CENTER-DEWITT</t>
  </si>
  <si>
    <t>DEWITT</t>
  </si>
  <si>
    <t>GUTHRIE COUNTY HOSPITAL</t>
  </si>
  <si>
    <t>GUTHRIE CENTER</t>
  </si>
  <si>
    <t>GUTHRIE</t>
  </si>
  <si>
    <t>KEOKUK COUNTY HEALTH CENTER</t>
  </si>
  <si>
    <t>SIGOURNEY</t>
  </si>
  <si>
    <t>KEOKUK</t>
  </si>
  <si>
    <t>GUNDERSEN PALMER LUTHERAN HOSPITAL AND CLINICS</t>
  </si>
  <si>
    <t>WEST UNION</t>
  </si>
  <si>
    <t>COMPASS MEMORIAL HEALTHCARE</t>
  </si>
  <si>
    <t>IOWA</t>
  </si>
  <si>
    <t>VETERANS MEMORIAL HOSPITAL</t>
  </si>
  <si>
    <t>WAUKON</t>
  </si>
  <si>
    <t>ALLAMAKEE</t>
  </si>
  <si>
    <t>MERCYONE ELKADER MEDICAL CENTER</t>
  </si>
  <si>
    <t>ELKADER</t>
  </si>
  <si>
    <t>COMMUNITY MEMORIAL HOSPITAL MEDICAL CENTER</t>
  </si>
  <si>
    <t>SUMNER</t>
  </si>
  <si>
    <t>BREMER</t>
  </si>
  <si>
    <t>AVERA MERRILL PIONEER HOSPITAL</t>
  </si>
  <si>
    <t>ROCK RAPIDS</t>
  </si>
  <si>
    <t>LYON</t>
  </si>
  <si>
    <t>DALLAS COUNTY HOSPITAL</t>
  </si>
  <si>
    <t>MITCHELL COUNTY REGIONAL HEALTH</t>
  </si>
  <si>
    <t>OSAGE</t>
  </si>
  <si>
    <t>GEORGE C GRAPE COMMUNITY HOSPITAL</t>
  </si>
  <si>
    <t>HAMBURG</t>
  </si>
  <si>
    <t>GREENE COUNTY MEDICAL CENTER</t>
  </si>
  <si>
    <t>MADISON COUNTY HEALTH CARE SYSTEM</t>
  </si>
  <si>
    <t>WINTERSET</t>
  </si>
  <si>
    <t>DAVIS COUNTY HOSPITAL</t>
  </si>
  <si>
    <t>BLOOMFIELD</t>
  </si>
  <si>
    <t>REGIONAL HEALTH SERVICES OF HOWARD COUNTY</t>
  </si>
  <si>
    <t>CRESCO</t>
  </si>
  <si>
    <t>JACKSON COUNTY REGIONAL HEALTH CENTER</t>
  </si>
  <si>
    <t>MAQUOKETA</t>
  </si>
  <si>
    <t>AUDUBON COUNTY MEMORIAL HOSPITAL</t>
  </si>
  <si>
    <t>AUDUBON</t>
  </si>
  <si>
    <t>MERCY MEDICAL CENTER-NEW HAMPTON</t>
  </si>
  <si>
    <t>NEW HAMPTON</t>
  </si>
  <si>
    <t>CHICKASAW</t>
  </si>
  <si>
    <t>MANNING REGIONAL HEALTHCARE CENTER</t>
  </si>
  <si>
    <t>MANNING</t>
  </si>
  <si>
    <t>STORY COUNTY HOSPITAL</t>
  </si>
  <si>
    <t>HUMBOLDT COUNTY MEMORIAL HOSPITAL</t>
  </si>
  <si>
    <t>BUCHANAN COUNTY HEALTH CENTER</t>
  </si>
  <si>
    <t>BUCHANAN</t>
  </si>
  <si>
    <t>HEGG MEMORIAL HEALTH CENTER</t>
  </si>
  <si>
    <t>ROCK VALLEY</t>
  </si>
  <si>
    <t>VAN BUREN COUNTY HOSPITAL</t>
  </si>
  <si>
    <t>KEOSAUQUA</t>
  </si>
  <si>
    <t>MERCYONE OELWEIN MEDICAL CENTER</t>
  </si>
  <si>
    <t>OELWEIN</t>
  </si>
  <si>
    <t>WAVERLY HEALTH CENTER</t>
  </si>
  <si>
    <t>WAVERLY</t>
  </si>
  <si>
    <t>DECATUR COUNTY HOSPITAL</t>
  </si>
  <si>
    <t>LUCAS COUNTY HEALTH CENTER</t>
  </si>
  <si>
    <t>CHARITON</t>
  </si>
  <si>
    <t>LUCAS</t>
  </si>
  <si>
    <t>ALBIA</t>
  </si>
  <si>
    <t>REGIONAL MEDICAL CENTER</t>
  </si>
  <si>
    <t>WASHINGTON COUNTY HOSPITAL AND CLINICS</t>
  </si>
  <si>
    <t>OSCEOLA COMMUNITY HOSPITAL</t>
  </si>
  <si>
    <t>SIBLEY</t>
  </si>
  <si>
    <t>SIOUX CENTER HEALTH</t>
  </si>
  <si>
    <t>SIOUX CENTER</t>
  </si>
  <si>
    <t>FLOYD COUNTY MEDICAL CENTER</t>
  </si>
  <si>
    <t>CHARLES CITY</t>
  </si>
  <si>
    <t>CLARKE COUNTY HOSPITAL</t>
  </si>
  <si>
    <t>VIRGINIA GAY HOSPITAL</t>
  </si>
  <si>
    <t>VINTON</t>
  </si>
  <si>
    <t>STEWART MEMORIAL COMMUNITY HOSPITAL</t>
  </si>
  <si>
    <t>AVERA HOLY FAMILY HOSPITAL</t>
  </si>
  <si>
    <t>ESTHERVILLE</t>
  </si>
  <si>
    <t>EMMET</t>
  </si>
  <si>
    <t>CLARINDA REGIONAL HEALTH CENTER</t>
  </si>
  <si>
    <t>CLARINDA</t>
  </si>
  <si>
    <t>KOSSUTH REGIONAL HEALTH CENTER</t>
  </si>
  <si>
    <t>ALGONA</t>
  </si>
  <si>
    <t>KOSSUTH</t>
  </si>
  <si>
    <t>HORN MEMORIAL HOSPITAL</t>
  </si>
  <si>
    <t>IDA GROVE</t>
  </si>
  <si>
    <t>IDA</t>
  </si>
  <si>
    <t>KNOXVILLE HOSPITAL &amp; CLINICS</t>
  </si>
  <si>
    <t>KNOXVILLE</t>
  </si>
  <si>
    <t>HENRY COUNTY HEALTH CENTER</t>
  </si>
  <si>
    <t>MOUNT PLEASANT</t>
  </si>
  <si>
    <t>PALO ALTO COUNTY HOSPITAL</t>
  </si>
  <si>
    <t>EMMETSBURG</t>
  </si>
  <si>
    <t>WAYNE COUNTY HOSPITAL</t>
  </si>
  <si>
    <t>BURGESS HEALTH CENTER</t>
  </si>
  <si>
    <t>ONAWA</t>
  </si>
  <si>
    <t>MONONA</t>
  </si>
  <si>
    <t>ORANGE CITY AREA HEALTH SYSTEM</t>
  </si>
  <si>
    <t>VAN DIEST MEDICAL CENTER</t>
  </si>
  <si>
    <t>WEBSTER CITY</t>
  </si>
  <si>
    <t>CHEROKEE REGIONAL MEDICAL CENTER</t>
  </si>
  <si>
    <t>MONTGOMERY COUNTY MEMORIAL HOSPITAL</t>
  </si>
  <si>
    <t>RED OAK</t>
  </si>
  <si>
    <t>JEFFERSON COUNTY HEALTH CENTER</t>
  </si>
  <si>
    <t>GREATER REGIONAL MEDICAL CENTER</t>
  </si>
  <si>
    <t>CRESTON</t>
  </si>
  <si>
    <t>SHENANDOAH MEDICAL CENTER</t>
  </si>
  <si>
    <t>SHENANDOAH</t>
  </si>
  <si>
    <t>PELLA REGIONAL HEALTH CENTER</t>
  </si>
  <si>
    <t>PELLA</t>
  </si>
  <si>
    <t>FLOYD VALLEY HEALTHCARE</t>
  </si>
  <si>
    <t>LE MARS</t>
  </si>
  <si>
    <t>CRAWFORD COUNTY MEMORIAL HOSPITAL</t>
  </si>
  <si>
    <t>DENISON</t>
  </si>
  <si>
    <t>LORING HOSPITAL</t>
  </si>
  <si>
    <t>SAC CITY</t>
  </si>
  <si>
    <t>SAC</t>
  </si>
  <si>
    <t>WINNMED</t>
  </si>
  <si>
    <t>DECORAH</t>
  </si>
  <si>
    <t>WINNESHIEK</t>
  </si>
  <si>
    <t>BOONE COUNTY HOSPITAL</t>
  </si>
  <si>
    <t>RINGGOLD COUNTY HOSPITAL</t>
  </si>
  <si>
    <t>MOUNT AYR</t>
  </si>
  <si>
    <t>MYRTUE MEDICAL CENTER</t>
  </si>
  <si>
    <t>HARLAN</t>
  </si>
  <si>
    <t>BUENA VISTA REGIONAL MEDICAL CENTER</t>
  </si>
  <si>
    <t>STORM LAKE</t>
  </si>
  <si>
    <t>BUENA VISTA</t>
  </si>
  <si>
    <t>CASS COUNTY MEMORIAL HOSPITAL</t>
  </si>
  <si>
    <t>ATLANTIC</t>
  </si>
  <si>
    <t>MERCYONE CENTERVILLE MEDICAL CENTER</t>
  </si>
  <si>
    <t>CENTERVILLE</t>
  </si>
  <si>
    <t>APPANOOSE</t>
  </si>
  <si>
    <t>MERCYONE DYERSVILLE MEDICAL CENTER</t>
  </si>
  <si>
    <t>DYERSVILLE</t>
  </si>
  <si>
    <t>MAHASKA  HEALTH PARTNERSHIP</t>
  </si>
  <si>
    <t>OSKALOOSA</t>
  </si>
  <si>
    <t>MAHASKA</t>
  </si>
  <si>
    <t>HANSEN FAMILY HOSPITAL</t>
  </si>
  <si>
    <t>IOWA FALLS</t>
  </si>
  <si>
    <t>SANFORD SHELDON MEDICAL CENTER</t>
  </si>
  <si>
    <t>SHELDON</t>
  </si>
  <si>
    <t>OBRIEN</t>
  </si>
  <si>
    <t>ST ANTHONY REGIONAL HOSPITAL &amp; NURSING HOME</t>
  </si>
  <si>
    <t>MENTAL HEALTH INSTITUTE</t>
  </si>
  <si>
    <t>EAGLE VIEW BEHAVIORAL HEALTH</t>
  </si>
  <si>
    <t>CLIVE BEHAVIORAL HEALTH</t>
  </si>
  <si>
    <t>CLIVE</t>
  </si>
  <si>
    <t>MERCY HOSPITAL PITTSBURG, INC</t>
  </si>
  <si>
    <t>PITTSBURG</t>
  </si>
  <si>
    <t>KS</t>
  </si>
  <si>
    <t>SAINT JOHN HOSPITAL</t>
  </si>
  <si>
    <t>LEAVENWORTH</t>
  </si>
  <si>
    <t>SALINA REGIONAL HEALTH CENTER</t>
  </si>
  <si>
    <t>SALINA</t>
  </si>
  <si>
    <t>HAYS MEDICAL CENTER</t>
  </si>
  <si>
    <t>HAYS</t>
  </si>
  <si>
    <t>ELLIS</t>
  </si>
  <si>
    <t>ADVENTHEALTH OTTAWA</t>
  </si>
  <si>
    <t>OTTAWA</t>
  </si>
  <si>
    <t>UNIVERSITY OF KANSAS HEALTH SYSTEM - ST FRANCIS CAMPUS</t>
  </si>
  <si>
    <t>TOPEKA</t>
  </si>
  <si>
    <t>SHAWNEE</t>
  </si>
  <si>
    <t>SUSAN B ALLEN MEMORIAL HOSPITAL</t>
  </si>
  <si>
    <t>HUTCHINSON REGIONAL MEDICAL CENTER INC</t>
  </si>
  <si>
    <t>HUTCHINSON</t>
  </si>
  <si>
    <t>RENO</t>
  </si>
  <si>
    <t>ST. CATHERINE HOSPITAL - GARDEN CITY</t>
  </si>
  <si>
    <t>GARDEN CITY</t>
  </si>
  <si>
    <t>FINNEY</t>
  </si>
  <si>
    <t>PRATT REGIONAL MEDICAL CENTER</t>
  </si>
  <si>
    <t>PRATT</t>
  </si>
  <si>
    <t>Irwin ACH (FT Riley)</t>
  </si>
  <si>
    <t>Fort Riley</t>
  </si>
  <si>
    <t>GEARY</t>
  </si>
  <si>
    <t>UNIVERSITY OF KANSAS HOSPITAL</t>
  </si>
  <si>
    <t>KANSAS CITY</t>
  </si>
  <si>
    <t>WYANDOTTE</t>
  </si>
  <si>
    <t>UNIVERSITY OF KANSAS HEALTH SYSTEM OLATHE HOSPITAL</t>
  </si>
  <si>
    <t>OLATHE</t>
  </si>
  <si>
    <t>VA EASTERN KANSAS HEALTHCARE SYSTEM</t>
  </si>
  <si>
    <t>SOUTHWEST MEDICAL CENTER</t>
  </si>
  <si>
    <t>LIBERAL</t>
  </si>
  <si>
    <t>STORMONT VAIL HEALTH FLINT HILLS, LLC</t>
  </si>
  <si>
    <t>JUNCTION CITY</t>
  </si>
  <si>
    <t>STORMONT VAIL HOSPITAL</t>
  </si>
  <si>
    <t>WICHITA VA MEDICAL CENTER</t>
  </si>
  <si>
    <t>WICHITA</t>
  </si>
  <si>
    <t>NMC HEALTH</t>
  </si>
  <si>
    <t>ADVENTHEALTH SHAWNEE MISSION</t>
  </si>
  <si>
    <t>SHAWNEE MISSION</t>
  </si>
  <si>
    <t>MCPHERSON HOSPITAL</t>
  </si>
  <si>
    <t>MCPHERSON</t>
  </si>
  <si>
    <t>MIAMI COUNTY MEDICAL CENTER</t>
  </si>
  <si>
    <t>PAOLA</t>
  </si>
  <si>
    <t>LABETTE HEALTH</t>
  </si>
  <si>
    <t>PARSONS</t>
  </si>
  <si>
    <t>LABETTE</t>
  </si>
  <si>
    <t>ASCENSION VIA CHRISTI HOSPITALS WICHITA, INC.</t>
  </si>
  <si>
    <t>WESLEY MEDICAL CENTER</t>
  </si>
  <si>
    <t>LMH</t>
  </si>
  <si>
    <t>ASCENSION VIA CHRISTI HOSPITAL MANHATTAN, INC</t>
  </si>
  <si>
    <t>MANHATTAN</t>
  </si>
  <si>
    <t>RILEY</t>
  </si>
  <si>
    <t>PROVIDENCE MEDICAL CENTER</t>
  </si>
  <si>
    <t>CENTURA ST. CATHERINE-DODGE CITY</t>
  </si>
  <si>
    <t>DODGE CITY</t>
  </si>
  <si>
    <t>OVERLAND PARK REG MED CTR</t>
  </si>
  <si>
    <t>OVERLAND PARK</t>
  </si>
  <si>
    <t>MENORAH MEDICAL CENTER</t>
  </si>
  <si>
    <t>KANSAS SURGERY &amp; RECOVERY CENTER</t>
  </si>
  <si>
    <t>SAINT LUKE'S SOUTH HOSPITAL</t>
  </si>
  <si>
    <t>KANSAS HEART HOSPITAL</t>
  </si>
  <si>
    <t>SALINA SURGICAL HOSPITAL</t>
  </si>
  <si>
    <t>KANSAS CITY ORTHOPAEDIC INSTITUTE</t>
  </si>
  <si>
    <t>LEAWOOD</t>
  </si>
  <si>
    <t>MANHATTAN SURGICAL HOSPITAL LLC</t>
  </si>
  <si>
    <t>UNIVERSITY  OF KS HLTH SYSTEM GREAT BEND CAMPUS</t>
  </si>
  <si>
    <t>GREAT BEND</t>
  </si>
  <si>
    <t>BARTON</t>
  </si>
  <si>
    <t>ASCENTIST HOSPITAL LLC</t>
  </si>
  <si>
    <t>KANSAS SPINE &amp; SPECIALTY HOSPITAL, LLC</t>
  </si>
  <si>
    <t>KANSAS MEDICAL CENTER LLC</t>
  </si>
  <si>
    <t>ANDOVER</t>
  </si>
  <si>
    <t>SUMMIT SURGICAL, LLC</t>
  </si>
  <si>
    <t>MINIMALLY INVASIVE SURGERY HOSPITAL</t>
  </si>
  <si>
    <t>LENEXA</t>
  </si>
  <si>
    <t>VIA CHRISTI HOSPITAL WICHITA ST TERESA, INC</t>
  </si>
  <si>
    <t>MERCY SPECIALTY HOSPITAL SOUTHEAST KANSAS</t>
  </si>
  <si>
    <t>ROCK REGIONAL HOSPITAL, LLC</t>
  </si>
  <si>
    <t>ADVENTHEALTH SOUTH OVERLAND PARK, INC</t>
  </si>
  <si>
    <t>SCK HEALTH</t>
  </si>
  <si>
    <t>ARKANSAS CITY</t>
  </si>
  <si>
    <t>COWLEY</t>
  </si>
  <si>
    <t>MERCY HOSPITAL, INC</t>
  </si>
  <si>
    <t>MOUNDRIDGE</t>
  </si>
  <si>
    <t>RUSH COUNTY MEMORIAL HOSPITAL</t>
  </si>
  <si>
    <t>LA CROSSE</t>
  </si>
  <si>
    <t>GRISELL MEMORIAL HOSPITAL</t>
  </si>
  <si>
    <t>RANSOM</t>
  </si>
  <si>
    <t>NESS</t>
  </si>
  <si>
    <t>ELLINWOOD DISTRICT HOSPITAL</t>
  </si>
  <si>
    <t>ELLINWOOD</t>
  </si>
  <si>
    <t>LANE COUNTY HOSPITAL</t>
  </si>
  <si>
    <t>DIGHTON</t>
  </si>
  <si>
    <t>LANE</t>
  </si>
  <si>
    <t>ASHLAND HEALTH CENTER</t>
  </si>
  <si>
    <t>WICHITA COUNTY HEALTH CENTER</t>
  </si>
  <si>
    <t>LEOTI</t>
  </si>
  <si>
    <t>RAWLINS COUNTY HEALTH CENTER</t>
  </si>
  <si>
    <t>ATWOOD</t>
  </si>
  <si>
    <t>RAWLINS</t>
  </si>
  <si>
    <t>MERCY HOSPITAL COLUMBUS</t>
  </si>
  <si>
    <t>JEWELL COUNTY HOSPITAL</t>
  </si>
  <si>
    <t>MANKATO</t>
  </si>
  <si>
    <t>JEWELL</t>
  </si>
  <si>
    <t>CHEYENNE COUNTY HOSPITAL</t>
  </si>
  <si>
    <t>ST FRANCIS</t>
  </si>
  <si>
    <t>ROOKS COUNTY HEALTH CENTER</t>
  </si>
  <si>
    <t>PLAINVILLE</t>
  </si>
  <si>
    <t>ROOKS</t>
  </si>
  <si>
    <t>COMANCHE COUNTY HOSPITAL</t>
  </si>
  <si>
    <t>COLDWATER</t>
  </si>
  <si>
    <t>COMANCHE</t>
  </si>
  <si>
    <t>KEARNY COUNTY HOSPITAL</t>
  </si>
  <si>
    <t>LAKIN</t>
  </si>
  <si>
    <t>KEARNY</t>
  </si>
  <si>
    <t>F W HUSTON MEDICAL CENTER</t>
  </si>
  <si>
    <t>NEMAHA VALLEY COMMUNITY HOSPITAL</t>
  </si>
  <si>
    <t>SENECA</t>
  </si>
  <si>
    <t>NEMAHA</t>
  </si>
  <si>
    <t>ANDERSON COUNTY HOSPITAL</t>
  </si>
  <si>
    <t>GARNETT</t>
  </si>
  <si>
    <t>EDWARDS COUNTY MEDICAL CENTER</t>
  </si>
  <si>
    <t>KINSLEY</t>
  </si>
  <si>
    <t>EDWARDS</t>
  </si>
  <si>
    <t>SEDAN CITY HOSPITAL</t>
  </si>
  <si>
    <t>SEDAN</t>
  </si>
  <si>
    <t>CHAUTAUQUA</t>
  </si>
  <si>
    <t>HOLTON COMMUNITY HOSPITAL</t>
  </si>
  <si>
    <t>HOLTON</t>
  </si>
  <si>
    <t>MEADE DISTRICT HOSPITAL</t>
  </si>
  <si>
    <t>MEADE</t>
  </si>
  <si>
    <t>HAMILTON COUNTY HOSPITAL</t>
  </si>
  <si>
    <t>SYRACUSE</t>
  </si>
  <si>
    <t>STAFFORD COUNTY HOSPITAL</t>
  </si>
  <si>
    <t>STAFFORD</t>
  </si>
  <si>
    <t>SATANTA DISTRICT HOSPITAL, CLINICS, &amp; LTCU</t>
  </si>
  <si>
    <t>SATANTA</t>
  </si>
  <si>
    <t>HASKELL</t>
  </si>
  <si>
    <t>GRAHAM COUNTY HOSPITAL</t>
  </si>
  <si>
    <t>HILL CITY</t>
  </si>
  <si>
    <t>LOGAN COUNTY HOSPITAL</t>
  </si>
  <si>
    <t>OAKLEY</t>
  </si>
  <si>
    <t>ELLSWORTH COUNTY MEDICAL CENTER</t>
  </si>
  <si>
    <t>ELLSWORTH</t>
  </si>
  <si>
    <t>OTTAWA COUNTY HEALTH CENTER</t>
  </si>
  <si>
    <t>MINNEAPOLIS</t>
  </si>
  <si>
    <t>CALDWELL REGIONAL MEDICAL CENTER</t>
  </si>
  <si>
    <t>HOSPITAL DISTRICT #1 OF RICE COUNTY</t>
  </si>
  <si>
    <t>LYONS</t>
  </si>
  <si>
    <t>RICE</t>
  </si>
  <si>
    <t>KIOWA DISTRICT HOSPITAL</t>
  </si>
  <si>
    <t>BARBER</t>
  </si>
  <si>
    <t>KIOWA COUNTY MEMORIAL HOSPITAL</t>
  </si>
  <si>
    <t>CLARA BARTON HOSPITAL</t>
  </si>
  <si>
    <t>HOISINGTON</t>
  </si>
  <si>
    <t>MEDICINE LODGE MEMORIAL HOSPITAL</t>
  </si>
  <si>
    <t>MEDICINE LODGE</t>
  </si>
  <si>
    <t>STEVENS COUNTY HOSPITAL</t>
  </si>
  <si>
    <t>HUGOTON</t>
  </si>
  <si>
    <t>STEVENS</t>
  </si>
  <si>
    <t>NESS COUNTY HOSPITAL DISTRICT #2</t>
  </si>
  <si>
    <t>NESS CITY</t>
  </si>
  <si>
    <t>WAMEGO HEALTH CENTER</t>
  </si>
  <si>
    <t>WAMEGO</t>
  </si>
  <si>
    <t>POTTAWATOMIE</t>
  </si>
  <si>
    <t>GREAT PLAINS OF SABETHA</t>
  </si>
  <si>
    <t>SABETHA</t>
  </si>
  <si>
    <t>GREENWOOD COUNTY HOSPITAL</t>
  </si>
  <si>
    <t>HIAWATHA COMMUNITY HOSPITAL</t>
  </si>
  <si>
    <t>HIAWATHA</t>
  </si>
  <si>
    <t>BROWN</t>
  </si>
  <si>
    <t>STANTON COUNTY HOSPITAL</t>
  </si>
  <si>
    <t>STANTON</t>
  </si>
  <si>
    <t>WILSON MEDICAL CENTER</t>
  </si>
  <si>
    <t>NEODESHA</t>
  </si>
  <si>
    <t>WILSON</t>
  </si>
  <si>
    <t>PAWNEE VALLEY COMMUNITY HOSPITAL</t>
  </si>
  <si>
    <t>LARNED</t>
  </si>
  <si>
    <t>PAWNEE</t>
  </si>
  <si>
    <t>HOSPITAL DISTRICT #6 PATTERSON HEALTH CENTER</t>
  </si>
  <si>
    <t>ANTHONY</t>
  </si>
  <si>
    <t>HARPER</t>
  </si>
  <si>
    <t>SHERIDAN COUNTY HOSPITAL</t>
  </si>
  <si>
    <t>HOXIE</t>
  </si>
  <si>
    <t>SHERIDAN</t>
  </si>
  <si>
    <t>NORTON COUNTY HOSPITAL</t>
  </si>
  <si>
    <t>NORTON</t>
  </si>
  <si>
    <t>CLOUD COUNTY HEALTH CENTER</t>
  </si>
  <si>
    <t>CONCORDIA</t>
  </si>
  <si>
    <t>CLOUD</t>
  </si>
  <si>
    <t>RUSSELL REGIONAL HOSPITAL</t>
  </si>
  <si>
    <t>DECATUR HEALTH</t>
  </si>
  <si>
    <t>OBERLIN</t>
  </si>
  <si>
    <t>PHILLIPS COUNTY HOSPITAL</t>
  </si>
  <si>
    <t>PHILLIPSBURG</t>
  </si>
  <si>
    <t>COMMUNITY HOSPITAL, ONAGA AND ST MARYS CAMPUS</t>
  </si>
  <si>
    <t>ONAGA</t>
  </si>
  <si>
    <t>TREGO COUNTY LEMKE MEMORIAL HOSPITAL</t>
  </si>
  <si>
    <t>WAKEENEY</t>
  </si>
  <si>
    <t>TREGO</t>
  </si>
  <si>
    <t>ST LUKE HOSPITAL &amp; LIVING CENTER</t>
  </si>
  <si>
    <t>HILLSBORO COMMUNITY HOSPITAL</t>
  </si>
  <si>
    <t>LINDSBORG COMMUNITY HOSPITAL</t>
  </si>
  <si>
    <t>LINDSBORG</t>
  </si>
  <si>
    <t>GREELEY COUNTY HEALTH SERVICES</t>
  </si>
  <si>
    <t>TRIBUNE</t>
  </si>
  <si>
    <t>LINCOLN COUNTY HOSPITAL</t>
  </si>
  <si>
    <t>REPUBLIC COUNTY HOSPITAL</t>
  </si>
  <si>
    <t>REPUBLIC</t>
  </si>
  <si>
    <t>CITIZENS MEDICAL CENTER</t>
  </si>
  <si>
    <t>COLBY</t>
  </si>
  <si>
    <t>COMMUNITY MEMORIAL HEALTHCARE, INC.</t>
  </si>
  <si>
    <t>OSBORNE COUNTY MEMORIAL HOSPITAL</t>
  </si>
  <si>
    <t>OSBORNE</t>
  </si>
  <si>
    <t>HANOVER HOSPITAL</t>
  </si>
  <si>
    <t>HANOVER</t>
  </si>
  <si>
    <t>GOVE COUNTY MEDICAL CENTER</t>
  </si>
  <si>
    <t>QUINTER</t>
  </si>
  <si>
    <t>GOVE</t>
  </si>
  <si>
    <t>MINNEOLA DISTRICT HOSPITAL</t>
  </si>
  <si>
    <t>MINNEOLA</t>
  </si>
  <si>
    <t>HODGEMAN COUNTY HEALTH CENTER</t>
  </si>
  <si>
    <t>JETMORE</t>
  </si>
  <si>
    <t>HODGEMAN</t>
  </si>
  <si>
    <t>GOODLAND REGIONAL MEDICAL CENTER</t>
  </si>
  <si>
    <t>GOODLAND</t>
  </si>
  <si>
    <t>SHERMAN</t>
  </si>
  <si>
    <t>CLAY COUNTY MEDICAL CENTER</t>
  </si>
  <si>
    <t>CLAY CENTER</t>
  </si>
  <si>
    <t>SCOTT COUNTY HOSPITAL</t>
  </si>
  <si>
    <t>SCOTT CITY</t>
  </si>
  <si>
    <t>ALLEN COUNTY REGIONAL HOSPITAL</t>
  </si>
  <si>
    <t>IOLA</t>
  </si>
  <si>
    <t>FREDONIA REGIONAL HOSPITAL</t>
  </si>
  <si>
    <t>FREDONIA</t>
  </si>
  <si>
    <t>MITCHELL COUNTY HOSPITAL HEALTH SYSTEMS</t>
  </si>
  <si>
    <t>BELOIT</t>
  </si>
  <si>
    <t>GIRARD MEDICAL CENTER</t>
  </si>
  <si>
    <t>GIRARD</t>
  </si>
  <si>
    <t>SMITH COUNTY MEMORIAL HOSPITAL</t>
  </si>
  <si>
    <t>SMITH CENTER</t>
  </si>
  <si>
    <t>SMITH</t>
  </si>
  <si>
    <t>KINGMAN HEALTHCARE CENTER</t>
  </si>
  <si>
    <t>MORRIS COUNTY HOSPITAL</t>
  </si>
  <si>
    <t>COUNCIL GROVE</t>
  </si>
  <si>
    <t>NEOSHO MEMORIAL REGIONAL MEDICAL CENTER</t>
  </si>
  <si>
    <t>CHANUTE</t>
  </si>
  <si>
    <t>NEOSHO</t>
  </si>
  <si>
    <t>ABILENE</t>
  </si>
  <si>
    <t>AMBERWELL ATCHISON ASSOCIATION</t>
  </si>
  <si>
    <t>ATCHISON</t>
  </si>
  <si>
    <t>WILLIAM NEWTON HOSPITAL</t>
  </si>
  <si>
    <t>NEWMAN REGIONAL HEALTH</t>
  </si>
  <si>
    <t>EMPORIA</t>
  </si>
  <si>
    <t>COFFEY COUNTY HOSPITAL</t>
  </si>
  <si>
    <t>COFFEY</t>
  </si>
  <si>
    <t>MORTON COUNTY HOSPITAL</t>
  </si>
  <si>
    <t>MORTON</t>
  </si>
  <si>
    <t>BOB WILSON MEMORIAL HOSPITAL</t>
  </si>
  <si>
    <t>ULYSSES</t>
  </si>
  <si>
    <t>CHILDREN'S MERCY SOUTH</t>
  </si>
  <si>
    <t>LARNED STATE HOSPITAL</t>
  </si>
  <si>
    <t>COTTONWOOD SPRINGS LLC</t>
  </si>
  <si>
    <t>ADAIR ACUTE CARE AT OSAWATOMIE STATE HOSPITAL</t>
  </si>
  <si>
    <t>OSAWATOMIE</t>
  </si>
  <si>
    <t>CORTERRA OF WICHITA LLC</t>
  </si>
  <si>
    <t>ST VERONICA</t>
  </si>
  <si>
    <t>BEL AIRE</t>
  </si>
  <si>
    <t>ST ELIZABETH FT THOMAS</t>
  </si>
  <si>
    <t>FORT THOMAS</t>
  </si>
  <si>
    <t>KY</t>
  </si>
  <si>
    <t>CAMPBELL</t>
  </si>
  <si>
    <t>WHITESBURG ARH HOSPITAL</t>
  </si>
  <si>
    <t>WHITESBURG</t>
  </si>
  <si>
    <t>LETCHER</t>
  </si>
  <si>
    <t>OWENSBORO HEALTH MUHLENBERG COMMUNITY HOSPITAL</t>
  </si>
  <si>
    <t>MUHLENBERG</t>
  </si>
  <si>
    <t>HIGHLANDS ARH REGIONAL MEDICAL CENTER</t>
  </si>
  <si>
    <t>PRESTONSBURG</t>
  </si>
  <si>
    <t>KING'S DAUGHTERS' MEDICAL CENTER</t>
  </si>
  <si>
    <t>BOYD</t>
  </si>
  <si>
    <t>LEXINGTON</t>
  </si>
  <si>
    <t>SAINT JOSEPH LONDON</t>
  </si>
  <si>
    <t>LONDON</t>
  </si>
  <si>
    <t>LAUREL</t>
  </si>
  <si>
    <t>BAPTIST HEALTH HARDIN</t>
  </si>
  <si>
    <t>ELIZABETHTOWN</t>
  </si>
  <si>
    <t>THE MEDICAL CENTER (BOWLING GREEN)</t>
  </si>
  <si>
    <t>BOWLING GREEN</t>
  </si>
  <si>
    <t>UOFL HEALTH - SHELBYVILLE HOSPITAL</t>
  </si>
  <si>
    <t>T J SAMSON COMMUNITY HOSPITAL</t>
  </si>
  <si>
    <t>GLASGOW</t>
  </si>
  <si>
    <t>BARREN</t>
  </si>
  <si>
    <t>ST CLAIRE REGIONAL MEDICAL CENTER</t>
  </si>
  <si>
    <t>MOREHEAD</t>
  </si>
  <si>
    <t>ROWAN</t>
  </si>
  <si>
    <t>MEADOWVIEW REGIONAL MEDICAL CENTER</t>
  </si>
  <si>
    <t>MAYSVILLE</t>
  </si>
  <si>
    <t>MIDDLESBORO ARH HOSPITAL</t>
  </si>
  <si>
    <t>MIDDLESBORO</t>
  </si>
  <si>
    <t>BELL</t>
  </si>
  <si>
    <t>SPRING VIEW HOSPITAL</t>
  </si>
  <si>
    <t>CHI SAINT JOSEPH FLAGET MEMORIAL HOSPITAL</t>
  </si>
  <si>
    <t>BARDSTOWN</t>
  </si>
  <si>
    <t>NELSON</t>
  </si>
  <si>
    <t>MURRAY-CALLOWAY COUNTY HOSPITAL</t>
  </si>
  <si>
    <t>CALLOWAY</t>
  </si>
  <si>
    <t>HAZARD ARH REGIONAL MEDICAL CENTER</t>
  </si>
  <si>
    <t>HAZARD</t>
  </si>
  <si>
    <t>ST ELIZABETH EDGEWOOD</t>
  </si>
  <si>
    <t>EDGEWOOD</t>
  </si>
  <si>
    <t>KENTON</t>
  </si>
  <si>
    <t>OWENSBORO HEALTH REGIONAL HOSPITAL</t>
  </si>
  <si>
    <t>OWENSBORO</t>
  </si>
  <si>
    <t>Blanchfield ACH (FT Campbell)</t>
  </si>
  <si>
    <t>Fort Campbell</t>
  </si>
  <si>
    <t>UOFL HEALTH - JEWISH HOSPITAL and Mary &amp; Elizabeth Hospital</t>
  </si>
  <si>
    <t>AdventHealthManchester</t>
  </si>
  <si>
    <t>PIKEVILLE MEDICAL CENTER</t>
  </si>
  <si>
    <t>PIKEVILLE</t>
  </si>
  <si>
    <t>ST ELIZABETH FLORENCE</t>
  </si>
  <si>
    <t>BOURBON COMMUNITY HOSPITAL</t>
  </si>
  <si>
    <t>BOURBON</t>
  </si>
  <si>
    <t>EPHRAIM MCDOWELL REGIONAL MEDICAL CENTER</t>
  </si>
  <si>
    <t>BOYLE</t>
  </si>
  <si>
    <t>BAPTIST HEALTH RICHMOND</t>
  </si>
  <si>
    <t>HARLAN ARH HOSPITAL</t>
  </si>
  <si>
    <t>JENNIE STUART MEDICAL CENTER</t>
  </si>
  <si>
    <t>HOPKINSVILLE</t>
  </si>
  <si>
    <t>DEACONESS HENDERSON HOSPITAL</t>
  </si>
  <si>
    <t>HENDERSON</t>
  </si>
  <si>
    <t>SAINT JOSEPH MOUNT STERLING</t>
  </si>
  <si>
    <t>MOUNT STERLING</t>
  </si>
  <si>
    <t>The Medical Center at Russellville</t>
  </si>
  <si>
    <t>UNIVERSITY OF KENTUCKY HOSPITAL</t>
  </si>
  <si>
    <t>TUG VALLEY ARH REGIONAL MEDICAL CENTER</t>
  </si>
  <si>
    <t>SOUTH WILLIAMSON</t>
  </si>
  <si>
    <t>LOUISVILLE VA MEDICAL CENTER</t>
  </si>
  <si>
    <t>OWENSBORO HEALTH TWIN LAKES MEDICAL CENTER</t>
  </si>
  <si>
    <t>LEITCHFIELD</t>
  </si>
  <si>
    <t>GRAYSON</t>
  </si>
  <si>
    <t>PAINTSVILLE ARH HOSPITAL</t>
  </si>
  <si>
    <t>PAINTSVILLE</t>
  </si>
  <si>
    <t>HARRISON MEMORIAL HOSPITAL</t>
  </si>
  <si>
    <t>CYNTHIANA</t>
  </si>
  <si>
    <t>LEXINGTON VA MEDICAL CENTER</t>
  </si>
  <si>
    <t>BAPTIST HEALTH CORBIN</t>
  </si>
  <si>
    <t>CORBIN</t>
  </si>
  <si>
    <t>CAMPBELLSVILLE</t>
  </si>
  <si>
    <t>NORTON HOSPITALS, INC</t>
  </si>
  <si>
    <t>CLARK REGIONAL MEDICAL CENTER</t>
  </si>
  <si>
    <t>BAPTIST HEALTH DEACONESS MADISONVILLE</t>
  </si>
  <si>
    <t>MADISONVILLE</t>
  </si>
  <si>
    <t>HOPKINS</t>
  </si>
  <si>
    <t>GEORGETOWN COMMUNITY HOSPITAL</t>
  </si>
  <si>
    <t>MERCY HEALTH - LOURDES HOSPITAL</t>
  </si>
  <si>
    <t>PADUCAH</t>
  </si>
  <si>
    <t>MC CRACKEN</t>
  </si>
  <si>
    <t>BAPTIST HEALTH LEXINGTON</t>
  </si>
  <si>
    <t>BAPTIST HEALTH PADUCAH</t>
  </si>
  <si>
    <t>MONROE COUNTY MEDICAL CENTER</t>
  </si>
  <si>
    <t>TOMPKINSVILLE</t>
  </si>
  <si>
    <t>ROCKCASTLE COUNTY HOSPITAL, INC.</t>
  </si>
  <si>
    <t>ROCKCASTLE</t>
  </si>
  <si>
    <t>JACKSON PURCHASE MEDICAL CENTER</t>
  </si>
  <si>
    <t>MAYFIELD</t>
  </si>
  <si>
    <t>GRAVES</t>
  </si>
  <si>
    <t>TRISTAR GREENVIEW REGIONAL HOSPITAL</t>
  </si>
  <si>
    <t>FRANKFORT REGIONAL MEDICAL CENTER</t>
  </si>
  <si>
    <t>THREE RIVERS MEDICAL CENTER</t>
  </si>
  <si>
    <t>LOUISA</t>
  </si>
  <si>
    <t>BAPTIST HEALTH LOUISVILLE</t>
  </si>
  <si>
    <t>LAKE CUMBERLAND REGIONAL HOSPITAL</t>
  </si>
  <si>
    <t>SOMERSET</t>
  </si>
  <si>
    <t>BAPTIST HEALTH LAGRANGE</t>
  </si>
  <si>
    <t>OLDHAM</t>
  </si>
  <si>
    <t>UNIVERSITY OF LOUISVILLE HOSPITAL</t>
  </si>
  <si>
    <t>SAINT JOSEPH EAST</t>
  </si>
  <si>
    <t>TJ HEALTH COLUMBIA</t>
  </si>
  <si>
    <t>PINEVILLE COMMUNITY HEALTH CENTER, INC</t>
  </si>
  <si>
    <t>PINEVILLE</t>
  </si>
  <si>
    <t>CRITTENDEN COMMUNITY HOSPITAL</t>
  </si>
  <si>
    <t>FLEMING COUNTY HOSPITAL</t>
  </si>
  <si>
    <t>FLEMINGSBURG</t>
  </si>
  <si>
    <t>FLEMING</t>
  </si>
  <si>
    <t>MARCUM AND WALLACE MEMORIAL HOSPITAL</t>
  </si>
  <si>
    <t>ESTILL</t>
  </si>
  <si>
    <t>THE JAMES B. HAGGIN MEMORIAL HOSPITAL</t>
  </si>
  <si>
    <t>HARRODSBURG</t>
  </si>
  <si>
    <t>TRIGG COUNTY HOSPITAL</t>
  </si>
  <si>
    <t>CADIZ</t>
  </si>
  <si>
    <t>TRIGG</t>
  </si>
  <si>
    <t>ARH OUR LADY OF THE WAY</t>
  </si>
  <si>
    <t>METHODIST HOSPITAL UNION COUNTY</t>
  </si>
  <si>
    <t>MORGANFIELD</t>
  </si>
  <si>
    <t>MORGAN COUNTY ARH HOSPITAL</t>
  </si>
  <si>
    <t>WEST LIBERTY</t>
  </si>
  <si>
    <t>BLUEGRASS COMMUNITY HOSPITAL</t>
  </si>
  <si>
    <t>VERSAILLES</t>
  </si>
  <si>
    <t>CASEY COUNTY HOSPITAL</t>
  </si>
  <si>
    <t>CASEY</t>
  </si>
  <si>
    <t>CARROLL COUNTY MEMORIAL HOSPITAL</t>
  </si>
  <si>
    <t>ST ELIZABETH GRANT</t>
  </si>
  <si>
    <t>WILLIAMSTOWN</t>
  </si>
  <si>
    <t>CAVERNA MEMORIAL HOSPITAL</t>
  </si>
  <si>
    <t>HORSE CAVE</t>
  </si>
  <si>
    <t>HART</t>
  </si>
  <si>
    <t>EPHRAIM MCDOWELL FORT LOGAN HOSPITAL</t>
  </si>
  <si>
    <t>MARY BRECKINRIDGE ARH HOSPITAL</t>
  </si>
  <si>
    <t>HYDEN</t>
  </si>
  <si>
    <t>LESLIE</t>
  </si>
  <si>
    <t>CUMBERLAND COUNTY HOSPITAL</t>
  </si>
  <si>
    <t>BURKESVILLE</t>
  </si>
  <si>
    <t>CUMBERLAND</t>
  </si>
  <si>
    <t>THE MEDICAL CENTER AT FRANKLIN</t>
  </si>
  <si>
    <t>SIMPSON</t>
  </si>
  <si>
    <t>BRECKINRIDGE MEMORIAL HOSPITAL</t>
  </si>
  <si>
    <t>HARDINSBURG</t>
  </si>
  <si>
    <t>BRECKINRIDGE</t>
  </si>
  <si>
    <t>LIVINGSTON HOSPITAL AND HEALTHCARE SERVICES, INC</t>
  </si>
  <si>
    <t>CALDWELL MEDICAL CENTER</t>
  </si>
  <si>
    <t>OHIO COUNTY HOSPITAL</t>
  </si>
  <si>
    <t>OHIO</t>
  </si>
  <si>
    <t>THE MEDICAL CENTER AT SCOTTSVILLE</t>
  </si>
  <si>
    <t>SCOTTSVILLE</t>
  </si>
  <si>
    <t>JANE TODD CRAWFORD HOSPITAL</t>
  </si>
  <si>
    <t>GREEN</t>
  </si>
  <si>
    <t>MARSHALL COUNTY HOSPITAL</t>
  </si>
  <si>
    <t>KNOX COUNTY HOSPITAL</t>
  </si>
  <si>
    <t>BARBOURVILLE</t>
  </si>
  <si>
    <t>CHI SAINT JOSEPH BEREA NF</t>
  </si>
  <si>
    <t>BEREA</t>
  </si>
  <si>
    <t>RUSSELL COUNTY HOSPITAL</t>
  </si>
  <si>
    <t>RUSSELL SPRINGS</t>
  </si>
  <si>
    <t>MCDOWELL ARH HOSPITAL</t>
  </si>
  <si>
    <t>MC DOWELL</t>
  </si>
  <si>
    <t>THE MEDICAL CENTER AT ALBANY</t>
  </si>
  <si>
    <t>KENTUCKY RIVER MEDICAL CENTER</t>
  </si>
  <si>
    <t>BREATHITT</t>
  </si>
  <si>
    <t>WESTERN STATE HOSPITAL</t>
  </si>
  <si>
    <t>EASTERN STATE HOSPITAL</t>
  </si>
  <si>
    <t>SUN BEHAVIORAL HEALTH</t>
  </si>
  <si>
    <t>ERLANGER</t>
  </si>
  <si>
    <t>THE BROOK HOSPITAL - DUPONT</t>
  </si>
  <si>
    <t>THE BROOK HOSPITAL - KMI</t>
  </si>
  <si>
    <t>THE RIDGE BEHAVIORAL HEALTH SYSTEM</t>
  </si>
  <si>
    <t>LINCOLN TRAIL BEHAVIORAL HEALTH SYSTEM</t>
  </si>
  <si>
    <t>RADCLIFF</t>
  </si>
  <si>
    <t>CUMBERLAND HALL HOSPITAL</t>
  </si>
  <si>
    <t>CENTRAL STATE HOSPITAL</t>
  </si>
  <si>
    <t>OCHSNER LAFAYETTE GENERAL MEDICAL CENTER</t>
  </si>
  <si>
    <t>LA</t>
  </si>
  <si>
    <t>THIBODAUX REGIONAL MEDICAL CENTER</t>
  </si>
  <si>
    <t>THIBODAUX</t>
  </si>
  <si>
    <t>LAFOURCHE</t>
  </si>
  <si>
    <t>UNIVERSITY MEDICAL CENTER NEW ORLEANS</t>
  </si>
  <si>
    <t>NEW ORLEANS</t>
  </si>
  <si>
    <t>ORLEANS</t>
  </si>
  <si>
    <t>OCHSNER UNIVERSITY HOSPITAL AND CLINICS</t>
  </si>
  <si>
    <t>NATCHITOCHES REGIONAL MEDICAL CENTER</t>
  </si>
  <si>
    <t>NATCHITOCHES</t>
  </si>
  <si>
    <t>TERREBONNE GENERAL MEDICAL CENTER - PARISH</t>
  </si>
  <si>
    <t>HOUMA</t>
  </si>
  <si>
    <t>TERREBONNE</t>
  </si>
  <si>
    <t>OCHSNER LSU HEALTH MONROE</t>
  </si>
  <si>
    <t>WEST CALCASIEU CAMERON HOSPITAL</t>
  </si>
  <si>
    <t>SULPHUR</t>
  </si>
  <si>
    <t>CALCASIEU</t>
  </si>
  <si>
    <t>OCHSNER ST MARY</t>
  </si>
  <si>
    <t>MORGAN CITY</t>
  </si>
  <si>
    <t>ST. MARY</t>
  </si>
  <si>
    <t>NORTH OAKS MEDICAL CENTER</t>
  </si>
  <si>
    <t>HAMMOND</t>
  </si>
  <si>
    <t>TANGIPAHOA</t>
  </si>
  <si>
    <t>OPELOUSAS GENERAL HEALTH SYSTEM</t>
  </si>
  <si>
    <t>OPELOUSAS</t>
  </si>
  <si>
    <t>ST. LANDRY</t>
  </si>
  <si>
    <t>CHRISTUS ST FRANCES CABRINI HOSPITAL</t>
  </si>
  <si>
    <t>ALEXANDRIA</t>
  </si>
  <si>
    <t>RAPIDES</t>
  </si>
  <si>
    <t>LANE REGIONAL MEDICAL CENTER</t>
  </si>
  <si>
    <t>ZACHARY</t>
  </si>
  <si>
    <t>E. BATON ROUGE</t>
  </si>
  <si>
    <t>SAVOY MEDICAL CENTER</t>
  </si>
  <si>
    <t>MAMOU</t>
  </si>
  <si>
    <t>EVANGELINE</t>
  </si>
  <si>
    <t>RAPIDES REGIONAL MEDICAL CENTER</t>
  </si>
  <si>
    <t>CHRISTUS OCHSNER ST PATRICK HOSPITAL</t>
  </si>
  <si>
    <t>LAKE CHARLES</t>
  </si>
  <si>
    <t>ABBEVILLE GENERAL HOSPITAL</t>
  </si>
  <si>
    <t>ABBEVILLE</t>
  </si>
  <si>
    <t>OCHSNER MEDICAL CENTER ACUTE</t>
  </si>
  <si>
    <t>WEST JEFFERSON MEDICAL CENTER</t>
  </si>
  <si>
    <t>MARRERO</t>
  </si>
  <si>
    <t>SLIDELL MEMORIAL HOSPITAL</t>
  </si>
  <si>
    <t>SLIDELL</t>
  </si>
  <si>
    <t>ST. TAMMANY</t>
  </si>
  <si>
    <t>CHRISTUS SHREVEPORT-BOSSIER HEALTH SYSTEM</t>
  </si>
  <si>
    <t>SHREVEPORT</t>
  </si>
  <si>
    <t>CADDO</t>
  </si>
  <si>
    <t>ACADIA GENERAL HOSPITAL</t>
  </si>
  <si>
    <t>CROWLEY</t>
  </si>
  <si>
    <t>ACADIA</t>
  </si>
  <si>
    <t>ST TAMMANY PARISH HOSPITAL</t>
  </si>
  <si>
    <t>TOURO INFIRMARY</t>
  </si>
  <si>
    <t>BEAUREGARD MEMORIAL HOSPITAL</t>
  </si>
  <si>
    <t>DERIDDER</t>
  </si>
  <si>
    <t>BEAUREGARD</t>
  </si>
  <si>
    <t>OCHSNER AMERICAN LEGION HOSPITAL</t>
  </si>
  <si>
    <t>JEFFRSON DAVIS</t>
  </si>
  <si>
    <t>IBERIA MEDICAL CENTER</t>
  </si>
  <si>
    <t>NEW IBERIA</t>
  </si>
  <si>
    <t>IBERIA</t>
  </si>
  <si>
    <t>LAKE CHARLES MEMORIAL HOSPITAL</t>
  </si>
  <si>
    <t>OUR LADY OF THE LAKE REGIONAL MEDICAL CENTER</t>
  </si>
  <si>
    <t>BATON ROUGE</t>
  </si>
  <si>
    <t>BATON ROUGE GENERAL MEDICAL CENTER</t>
  </si>
  <si>
    <t>ST CHARLES PARISH HOSPITAL</t>
  </si>
  <si>
    <t>LULING</t>
  </si>
  <si>
    <t>ST. CHARLES</t>
  </si>
  <si>
    <t>NORTHERN LOUISIANA MEDICAL CENTER</t>
  </si>
  <si>
    <t>RUSTON</t>
  </si>
  <si>
    <t>SPRINGHILL</t>
  </si>
  <si>
    <t>WINN PARISH MEDICAL CENTER</t>
  </si>
  <si>
    <t>WINNFIELD</t>
  </si>
  <si>
    <t>WINN</t>
  </si>
  <si>
    <t>OCHSNER LSU HEALTH SHREVEPORT</t>
  </si>
  <si>
    <t>AVOYELLES HOSPITAL</t>
  </si>
  <si>
    <t>MARKSVILLE</t>
  </si>
  <si>
    <t>AVOYELLES</t>
  </si>
  <si>
    <t>OUR LADY OF LOURDES REGIONAL MEDICAL CENTER, INC</t>
  </si>
  <si>
    <t>OAKDALE COMMUNITY HOSPITAL</t>
  </si>
  <si>
    <t>WILLIS KNIGHTON MEDICAL CENTER</t>
  </si>
  <si>
    <t>CLAIBORNE MEMORIAL MEDICAL CENTER</t>
  </si>
  <si>
    <t>CLAIBORNE</t>
  </si>
  <si>
    <t>MOREHOUSE GENERAL HOSPITAL</t>
  </si>
  <si>
    <t>BASTROP</t>
  </si>
  <si>
    <t>MOREHOUSE</t>
  </si>
  <si>
    <t>DESOTO REGIONAL HEALTH SYSTEM</t>
  </si>
  <si>
    <t>MANSFIELD</t>
  </si>
  <si>
    <t>ST FRANCIS MEDICAL CENTER</t>
  </si>
  <si>
    <t>WOMANS HOSPITAL</t>
  </si>
  <si>
    <t>ALLEN PARISH HOSPITAL</t>
  </si>
  <si>
    <t>KINDER</t>
  </si>
  <si>
    <t>FRANKLIN MEDICAL CENTER</t>
  </si>
  <si>
    <t>WINNSBORO</t>
  </si>
  <si>
    <t>MINDEN MEDICAL CENTER</t>
  </si>
  <si>
    <t>MINDEN</t>
  </si>
  <si>
    <t>LASALLE GENERAL HOSPITAL</t>
  </si>
  <si>
    <t>JENA</t>
  </si>
  <si>
    <t>LASALLE</t>
  </si>
  <si>
    <t>RICHARDSON MEDICAL CENTER</t>
  </si>
  <si>
    <t>RAYVILLE</t>
  </si>
  <si>
    <t>GLENWOOD REGIONAL MEDICAL CENTER</t>
  </si>
  <si>
    <t>WEST MONROE</t>
  </si>
  <si>
    <t>BYRD REGIONAL HOSPITAL</t>
  </si>
  <si>
    <t>LEESVILLE</t>
  </si>
  <si>
    <t>VERNON</t>
  </si>
  <si>
    <t>VILLE PLATTE</t>
  </si>
  <si>
    <t>EAST JEFFERSON GENERAL HOSPITAL</t>
  </si>
  <si>
    <t>METAIRIE</t>
  </si>
  <si>
    <t>LEONARD J CHABERT MEDICAL CENTER</t>
  </si>
  <si>
    <t>CALDWELL MEMORIAL HOSPITAL, INC</t>
  </si>
  <si>
    <t>CHRISTUS OCHSNER LAKE AREA HOSPITAL</t>
  </si>
  <si>
    <t>OCHSNER MEDICAL CENTER - BATON ROUGE</t>
  </si>
  <si>
    <t>EAST CARROLL PARISH HOSPITAL</t>
  </si>
  <si>
    <t>LAKE PROVIDENCE</t>
  </si>
  <si>
    <t>EAST CARROLL</t>
  </si>
  <si>
    <t>SABINE MEDICAL CENTER</t>
  </si>
  <si>
    <t>MANY</t>
  </si>
  <si>
    <t>SABINE</t>
  </si>
  <si>
    <t>PHYSICIANS MEDICAL CENTER</t>
  </si>
  <si>
    <t>MONROE SURGICAL HOSPITAL</t>
  </si>
  <si>
    <t>SURGICAL SPECIALTY CENTER OF BATON ROUGE</t>
  </si>
  <si>
    <t>PARK PLACE SURGICAL HOSPITAL</t>
  </si>
  <si>
    <t>STERLING SURGICAL HOSPITAL</t>
  </si>
  <si>
    <t>LAFAYETTE SURGICAL SPECIALTY HOSPITAL</t>
  </si>
  <si>
    <t>THE SPINE HOSPITAL OF LOUISIANA</t>
  </si>
  <si>
    <t>AVALA</t>
  </si>
  <si>
    <t>OUR LADY OF THE LAKE SURGICAL HOSPITAL</t>
  </si>
  <si>
    <t>OCHSNER MEDICAL CENTER-KENNER</t>
  </si>
  <si>
    <t>KENNER</t>
  </si>
  <si>
    <t>SPECIALISTS HOSPITAL SHREVEPORT</t>
  </si>
  <si>
    <t>CHRISTUS CENTRAL LOUISIANA SURGICAL HOSPITAL</t>
  </si>
  <si>
    <t>ST CHARLES SURGICAL HOSPITAL</t>
  </si>
  <si>
    <t>OMEGA HOSPITAL, LLC</t>
  </si>
  <si>
    <t>CYPRESS POINTE SURGICAL HOSPITAL</t>
  </si>
  <si>
    <t>ST BERNARD PARISH HOSPITAL</t>
  </si>
  <si>
    <t>CHALMETTE</t>
  </si>
  <si>
    <t>ST. BERNARD</t>
  </si>
  <si>
    <t>OUR LADY OF THE ANGELS HOSPITAL</t>
  </si>
  <si>
    <t>BOGALUSA</t>
  </si>
  <si>
    <t>NEW ORLEANS EAST HOSPITAL</t>
  </si>
  <si>
    <t>THE GENERAL</t>
  </si>
  <si>
    <t>OCHSNER LSU HEALTH SHREVEPORT-ST MARY MEDICAL CENT</t>
  </si>
  <si>
    <t>ACADIAN MEDICAL CENTER</t>
  </si>
  <si>
    <t>EUNICE</t>
  </si>
  <si>
    <t>ALEXANDRIA HOSPITAL</t>
  </si>
  <si>
    <t>ALEXANDRIA VA MEDICAL CENTER</t>
  </si>
  <si>
    <t>SOUTHEAST LOUISIANA VETERANS HEALTH CARE SYSTEM</t>
  </si>
  <si>
    <t>OVERTON BROOKS VA MEDICAL CENTER (SHREVEPORT)</t>
  </si>
  <si>
    <t>Bayne-Jones ACH (Ft Johnson)</t>
  </si>
  <si>
    <t>Fort Johnson</t>
  </si>
  <si>
    <t>ASSUMPTION COMMUNITY HOSPITAL</t>
  </si>
  <si>
    <t>NAPOLEONVILLE</t>
  </si>
  <si>
    <t>ASSUMPTION</t>
  </si>
  <si>
    <t>ST HELENA PARISH HOSPITAL</t>
  </si>
  <si>
    <t>ST. HELENA</t>
  </si>
  <si>
    <t>FARMERVILLE</t>
  </si>
  <si>
    <t>OCHSNER ST MARTIN HOSPITAL</t>
  </si>
  <si>
    <t>BREAUX BRIDGE</t>
  </si>
  <si>
    <t>ST. MARTIN</t>
  </si>
  <si>
    <t>NORTH CADDO MEDICAL CENTER</t>
  </si>
  <si>
    <t>VIVIAN</t>
  </si>
  <si>
    <t>ST JAMES PARISH HOSPITAL</t>
  </si>
  <si>
    <t>LUTCHER</t>
  </si>
  <si>
    <t>ST. JAMES</t>
  </si>
  <si>
    <t>WEST FELICIANA PARISH HOSPITAL</t>
  </si>
  <si>
    <t>SAINT FRANCISVILLE</t>
  </si>
  <si>
    <t>WEST FELICIANA</t>
  </si>
  <si>
    <t>DEQUINCY MEMORIAL HOSPITAL</t>
  </si>
  <si>
    <t>DEQUINCY</t>
  </si>
  <si>
    <t>PREVOST MEMORIAL HOSPITAL</t>
  </si>
  <si>
    <t>DONALDSONVILLE</t>
  </si>
  <si>
    <t>ASCENSION</t>
  </si>
  <si>
    <t>HOOD MEMORIAL HOSPITAL</t>
  </si>
  <si>
    <t>AMITE</t>
  </si>
  <si>
    <t>BAYOU BEND HEALTH SYSTEM</t>
  </si>
  <si>
    <t>BUNKIE GENERAL HOSPITAL</t>
  </si>
  <si>
    <t>BUNKIE</t>
  </si>
  <si>
    <t>CHRISTUS COUSHATTA HEALTH CARE CENTER</t>
  </si>
  <si>
    <t>COUSHATTA</t>
  </si>
  <si>
    <t>RED RIVER</t>
  </si>
  <si>
    <t>FRANKLINTON</t>
  </si>
  <si>
    <t>MADISON PARISH HOSPITAL</t>
  </si>
  <si>
    <t>TALLULAH</t>
  </si>
  <si>
    <t>HARDTNER MEDICAL CENTER</t>
  </si>
  <si>
    <t>OLLA</t>
  </si>
  <si>
    <t>POINTE COUPEE GENERAL HOSPITAL</t>
  </si>
  <si>
    <t>NEW ROADS</t>
  </si>
  <si>
    <t>POINTE COUPEE</t>
  </si>
  <si>
    <t>JACKSON PARISH HOSPITAL</t>
  </si>
  <si>
    <t>RIVERLAND MEDICAL CENTER</t>
  </si>
  <si>
    <t>FERRIDAY</t>
  </si>
  <si>
    <t>ACADIA ST LANDRY</t>
  </si>
  <si>
    <t>CHURCH POINT</t>
  </si>
  <si>
    <t>BIENVILLE MEDICAL CENTER</t>
  </si>
  <si>
    <t>BIENVILLE</t>
  </si>
  <si>
    <t>LALLIE KEMP MEDICAL CENTER</t>
  </si>
  <si>
    <t>ABROM KAPLAN MEMORIAL HOSPITAL</t>
  </si>
  <si>
    <t>KAPLAN</t>
  </si>
  <si>
    <t>RICHLAND PARISH HOSPITAL-DELHI</t>
  </si>
  <si>
    <t>DELHI</t>
  </si>
  <si>
    <t>OCHSNER ST ANNE GENERAL HOSPITAL</t>
  </si>
  <si>
    <t>RACELAND</t>
  </si>
  <si>
    <t>LADY OF THE SEA GENERAL HOSPITAL</t>
  </si>
  <si>
    <t>CUT OFF</t>
  </si>
  <si>
    <t>REEVES MEMORIAL MEDICAL CENTER</t>
  </si>
  <si>
    <t>BERNICE</t>
  </si>
  <si>
    <t>WEST CARROLL MEMORIAL HOSPITAL</t>
  </si>
  <si>
    <t>OAK GROVE</t>
  </si>
  <si>
    <t>WEST CARROLL</t>
  </si>
  <si>
    <t>SAGE SPECIALTY HOSPITAL</t>
  </si>
  <si>
    <t>DENHAM SPRINGS</t>
  </si>
  <si>
    <t>Long-term</t>
  </si>
  <si>
    <t>INTENSIVE SPECIALTY HOSPITAL</t>
  </si>
  <si>
    <t>CHILDRENS HOSPITAL</t>
  </si>
  <si>
    <t>NORTHLAKE BEHAVIORAL HEALTH SYSTEM</t>
  </si>
  <si>
    <t>MANDEVILLE</t>
  </si>
  <si>
    <t>EASTERN LA MENTAL HEALTH SYSTEM</t>
  </si>
  <si>
    <t>EAST FELICIANA</t>
  </si>
  <si>
    <t>BRENTWOOD HOSPITAL</t>
  </si>
  <si>
    <t>LONGLEAF HOSPITAL</t>
  </si>
  <si>
    <t>CENTRAL LOUISIANA STATE HOSPITAL</t>
  </si>
  <si>
    <t>RIVER OAKS HOSPITAL</t>
  </si>
  <si>
    <t>VERMILION BEHAVIORAL HEALTH SYSTEMS</t>
  </si>
  <si>
    <t>COMMUNITY CARE HOSPITAL</t>
  </si>
  <si>
    <t>GREENBRIER BEHAVIORAL HEALTH</t>
  </si>
  <si>
    <t>OCEANS HOSPITAL OF BROUSSARD</t>
  </si>
  <si>
    <t>BROUSSARD</t>
  </si>
  <si>
    <t>SERENITY SPRINGS SPECIALTY HOSPITAL</t>
  </si>
  <si>
    <t>RED RIVER BEHAVIORAL CENTER, LLC</t>
  </si>
  <si>
    <t>BOSSIER CITY</t>
  </si>
  <si>
    <t>BOSSIER</t>
  </si>
  <si>
    <t>BEACON BEHAVIORAL HOSPITAL - NORTHSHORE, LLC</t>
  </si>
  <si>
    <t>LACOMBE</t>
  </si>
  <si>
    <t>OCEANS BEHAVIORAL HOSPITAL OF DERIDDER</t>
  </si>
  <si>
    <t>COMPASS SENIOR CARE HOSPITAL</t>
  </si>
  <si>
    <t>FREEDOM BEHAVIORAL HOSPITAL OF BASTROP</t>
  </si>
  <si>
    <t>BEACON BEHAVIORAL HOSPITAL- NEW ORLEANS, LLC</t>
  </si>
  <si>
    <t>COMPASS BEHAVIORAL CENTER OF LAFAYETTE</t>
  </si>
  <si>
    <t>OCEANS BEHAVIORAL HOSPITAL OF BATON ROUGE</t>
  </si>
  <si>
    <t>FREEDOM BEHAVIORAL HOSPITAL OF MONROE</t>
  </si>
  <si>
    <t>ST JAMES BEHAVIORAL HEALTH HOSPITAL, INC</t>
  </si>
  <si>
    <t>GONZALES</t>
  </si>
  <si>
    <t>GENESIS BEHAVIORAL HOSPITAL</t>
  </si>
  <si>
    <t>OCEANS BEHAVIORAL HOSPITAL OF LAKE CHARLES</t>
  </si>
  <si>
    <t>OCEANS BEHAVIORAL HOSPITAL OF KENTWOOD</t>
  </si>
  <si>
    <t>KENTWOOD</t>
  </si>
  <si>
    <t>PHYSICIANS BEHAVIORAL HOSPITAL</t>
  </si>
  <si>
    <t>OCEANS BEHAVIORAL HOSPITAL OF OPELOUSAS</t>
  </si>
  <si>
    <t>OCEANS BEHAVIORAL HOSPITAL OF ALEXANDRIA</t>
  </si>
  <si>
    <t>OCEANS BEHAVIORAL HOSPITAL OF GREATER NEW ORLEANS</t>
  </si>
  <si>
    <t>BEACON BEHAVIORAL HOSPITAL - LUTCHER</t>
  </si>
  <si>
    <t>SEASIDE HEALTH SYSTEM</t>
  </si>
  <si>
    <t>APOLLO BEHAVIORAL HEALTH HOSPITAL, L L C</t>
  </si>
  <si>
    <t>COMPASS BEHAVIORAL CENTER OF ALEXANDRIA, INC</t>
  </si>
  <si>
    <t>BATON ROUGE BEHAVIORAL HOSPITAL</t>
  </si>
  <si>
    <t>COMPASS BEHAVIORAL CENTER OF HOUMA, LLC</t>
  </si>
  <si>
    <t>BEACON BEHAVIORAL HOSPITAL - CENTRAL</t>
  </si>
  <si>
    <t>PERIMETER BEHAVIORAL HOSPITAL OF NEW ORLEANS</t>
  </si>
  <si>
    <t>RIVER PLACE BEHAVIORAL HEALTH</t>
  </si>
  <si>
    <t>LAPLACE</t>
  </si>
  <si>
    <t>ST. JOHN BAPTIST</t>
  </si>
  <si>
    <t>REGIONS BEHAVIORAL HOSPITAL</t>
  </si>
  <si>
    <t>LOUISIANA BEHAVIORAL HEALTH</t>
  </si>
  <si>
    <t>UNIVERSAL BEHAVIORAL HEALTH HOSPITAL</t>
  </si>
  <si>
    <t>MERCY BEHAVIORAL HOSPITAL</t>
  </si>
  <si>
    <t>LECOMPTE</t>
  </si>
  <si>
    <t>FREEDOM BEHAVIORAL HOSPITAL OF FERRIDAY</t>
  </si>
  <si>
    <t>STONEBRIDGE BEHAVIORAL HOSPITAL</t>
  </si>
  <si>
    <t>FREEDOM BEHAVIORAL HOSPITAL OF LEESVILLE</t>
  </si>
  <si>
    <t>ST JOSEPH HOSPITAL</t>
  </si>
  <si>
    <t>BANGOR</t>
  </si>
  <si>
    <t>ME</t>
  </si>
  <si>
    <t>PENOBSCOT</t>
  </si>
  <si>
    <t>NORTHERN LIGHT MERCY HOSPITAL</t>
  </si>
  <si>
    <t>MAINEHEALTH MAINE MEDICAL CENTER</t>
  </si>
  <si>
    <t>NORTHERN LIGHT  A R GOULD HOSPITAL</t>
  </si>
  <si>
    <t>PRESQUE ISLE</t>
  </si>
  <si>
    <t>AROOSTOOK</t>
  </si>
  <si>
    <t>YORK HOSPITAL</t>
  </si>
  <si>
    <t>MAINEHEALTH MID COAST HOSPITAL</t>
  </si>
  <si>
    <t>CENTRAL MAINE MEDICAL CENTER</t>
  </si>
  <si>
    <t>ANDROSCOGGIN</t>
  </si>
  <si>
    <t>CARY MEDICAL CENTER</t>
  </si>
  <si>
    <t>NORTHERN LIGHT EASTERN MAINE MEDICAL CENTER</t>
  </si>
  <si>
    <t>ST MARY'S REGIONAL MEDICAL CENTER</t>
  </si>
  <si>
    <t>MAINE GENERAL MEDICAL CENTER</t>
  </si>
  <si>
    <t>KENNEBEC</t>
  </si>
  <si>
    <t>TOGUS VA MEDICAL CENTER</t>
  </si>
  <si>
    <t>NORTHERN LIGHT MAINE COAST HOSPITAL</t>
  </si>
  <si>
    <t>MAINEHEALTH PEN BAY HOSPITAL</t>
  </si>
  <si>
    <t>ROCKPORT</t>
  </si>
  <si>
    <t>NORTHERN LIGHT BLUE HILL MEMORIAL HOSPITAL</t>
  </si>
  <si>
    <t>BLUE HILL</t>
  </si>
  <si>
    <t>NORTHERN LIGHT C A DEAN HOSPITAL</t>
  </si>
  <si>
    <t>PISCATAQUIS</t>
  </si>
  <si>
    <t>LINCOLNHEALTH</t>
  </si>
  <si>
    <t>DAMARISCOTTA</t>
  </si>
  <si>
    <t>PENOBSCOT VALLEY HOSPITAL</t>
  </si>
  <si>
    <t>MOUNT DESERT ISLAND HOSPITAL</t>
  </si>
  <si>
    <t>BAR HARBOR</t>
  </si>
  <si>
    <t>CALAIS COMMUNITY HOSPITAL</t>
  </si>
  <si>
    <t>CALAIS</t>
  </si>
  <si>
    <t>RUMFORD  HOSPITAL</t>
  </si>
  <si>
    <t>RUMFORD</t>
  </si>
  <si>
    <t>OXFORD</t>
  </si>
  <si>
    <t>MILLINOCKET REGIONAL HOSPITAL</t>
  </si>
  <si>
    <t>MILLINOCKET</t>
  </si>
  <si>
    <t>HOULTON REGIONAL HOSPITAL</t>
  </si>
  <si>
    <t>HOULTON</t>
  </si>
  <si>
    <t>NORTHERN LIGHT MAYO HOSPITAL</t>
  </si>
  <si>
    <t>DOVER FOXCROFT</t>
  </si>
  <si>
    <t>BRIDGTON HOSPITAL</t>
  </si>
  <si>
    <t>BRIDGTON</t>
  </si>
  <si>
    <t>DOWN EAST COMMUNITY HOSPITAL</t>
  </si>
  <si>
    <t>MACHIAS</t>
  </si>
  <si>
    <t>MAINEHEALTH WALDO HOSPITAL</t>
  </si>
  <si>
    <t>BELFAST</t>
  </si>
  <si>
    <t>WALDO</t>
  </si>
  <si>
    <t>NORTHERN LIGHT SEBASTICOOK VALLEY HOSPITAL</t>
  </si>
  <si>
    <t>REDINGTON FAIRVIEW GENERAL HOSPITAL</t>
  </si>
  <si>
    <t>SKOWHEGAN</t>
  </si>
  <si>
    <t>MAINEHEALTH STEPHENS HOSPITAL</t>
  </si>
  <si>
    <t>NORWAY</t>
  </si>
  <si>
    <t>MAINEHEALTH FRANKLIN HOSPITAL</t>
  </si>
  <si>
    <t>NORTHERN MAINE MEDICAL CENTER</t>
  </si>
  <si>
    <t>FORT KENT</t>
  </si>
  <si>
    <t>DOROTHEA DIX PSYCHIATRIC CENTER</t>
  </si>
  <si>
    <t>MAINEHEALTH BEHAVIORAL HEALTH AT SPRING HARBOR</t>
  </si>
  <si>
    <t>WESTBROOK</t>
  </si>
  <si>
    <t>NORTHERN LIGHT ACADIA HOSPITAL</t>
  </si>
  <si>
    <t>RIVERVIEW PSYCHIATRIC CENTER</t>
  </si>
  <si>
    <t>MERITUS MEDICAL CENTER</t>
  </si>
  <si>
    <t>HAGERSTOWN</t>
  </si>
  <si>
    <t>MD</t>
  </si>
  <si>
    <t>UNIVERSITY OF MARYLAND MEDICAL CENTER</t>
  </si>
  <si>
    <t>BALTIMORE</t>
  </si>
  <si>
    <t>BALTIMORE CITY</t>
  </si>
  <si>
    <t>UNIVERSITY OF MD CAPITAL REGION MEDICAL CENTER</t>
  </si>
  <si>
    <t>UPPER MARLBORO</t>
  </si>
  <si>
    <t>PRINCE GEORGES</t>
  </si>
  <si>
    <t>SILVER SPRING</t>
  </si>
  <si>
    <t>FREDERICK HEALTH HOSPITAL</t>
  </si>
  <si>
    <t>FREDERICK</t>
  </si>
  <si>
    <t>MERCY MEDICAL CENTER INC</t>
  </si>
  <si>
    <t>JOHNS HOPKINS HOSPITAL, THE</t>
  </si>
  <si>
    <t>SAINT AGNES HOSPITAL</t>
  </si>
  <si>
    <t>SINAI HOSPITAL OF BALTIMORE</t>
  </si>
  <si>
    <t>MEDSTAR FRANKLIN SQUARE MEDICAL CENTER</t>
  </si>
  <si>
    <t>ROSEDALE</t>
  </si>
  <si>
    <t>ADVENTIST HEALTHCARE WHITE OAK MEDICAL CENTER</t>
  </si>
  <si>
    <t>GARRETT REGIONAL MEDICAL CENTER</t>
  </si>
  <si>
    <t>GARRETT</t>
  </si>
  <si>
    <t>MEDSTAR MONTGOMERY MEDICAL CENTER</t>
  </si>
  <si>
    <t>TIDALHEALTH PENINSULA REGIONAL, INC</t>
  </si>
  <si>
    <t>SALISBURY</t>
  </si>
  <si>
    <t>WICOMICO</t>
  </si>
  <si>
    <t>SUBURBAN HOSPITAL</t>
  </si>
  <si>
    <t>BETHESDA</t>
  </si>
  <si>
    <t>LUMINIS HEALTH ANNE ARUNDEL MEDICAL CENTER, INC</t>
  </si>
  <si>
    <t>ANNAPOLIS</t>
  </si>
  <si>
    <t>ANNE ARUNDEL</t>
  </si>
  <si>
    <t>MEDSTAR UNION MEMORIAL HOSPITAL</t>
  </si>
  <si>
    <t>WESTERN MARYLAND REGIONAL MEDICAL CENTER</t>
  </si>
  <si>
    <t>ALLEGANY</t>
  </si>
  <si>
    <t>MEDSTAR SAINT MARY'S HOSPITAL</t>
  </si>
  <si>
    <t>LEONARDTOWN</t>
  </si>
  <si>
    <t>ST. MARYS</t>
  </si>
  <si>
    <t>JOHNS HOPKINS BAYVIEW MEDICAL CENTER</t>
  </si>
  <si>
    <t>UNIVERSITY OF MD SHORE MEDICAL CTR AT CHESTERTOWN</t>
  </si>
  <si>
    <t>CHESTERTOWN</t>
  </si>
  <si>
    <t>UNION HOSPITAL OF CECIL COUNTY</t>
  </si>
  <si>
    <t>ELKTON</t>
  </si>
  <si>
    <t>CECIL</t>
  </si>
  <si>
    <t>CARROLL HOSPITAL CENTER</t>
  </si>
  <si>
    <t>MEDSTAR HARBOR HOSPITAL</t>
  </si>
  <si>
    <t>UNIVERSITY OF MD CHARLES REGIONAL  MEDICAL CENTER</t>
  </si>
  <si>
    <t>CHARLES</t>
  </si>
  <si>
    <t>UNIVERSITY OF MD SHORE MEDICAL CENTER AT EASTON</t>
  </si>
  <si>
    <t>EASTON</t>
  </si>
  <si>
    <t>TALBOT</t>
  </si>
  <si>
    <t>UNIVERSITY OF MD MEDICAL CENTER MIDTOWN CAMPUS</t>
  </si>
  <si>
    <t>CALVERTHEALTH MEDICAL CENTER</t>
  </si>
  <si>
    <t>PRINCE FREDERICK</t>
  </si>
  <si>
    <t>CALVERT</t>
  </si>
  <si>
    <t>NORTHWEST HOSPITAL CENTER</t>
  </si>
  <si>
    <t>RANDALLSTOWN</t>
  </si>
  <si>
    <t>UNIVERSITY OF MD BALTIMORE WASHINGTON MEDICAL CENTER</t>
  </si>
  <si>
    <t>GLEN BURNIE</t>
  </si>
  <si>
    <t>GREATER BALTIMORE MEDICAL CENTER</t>
  </si>
  <si>
    <t>JOHNS HOPKINS HOWARD COUNTY MEDICAL CENTER</t>
  </si>
  <si>
    <t>UMD UPPER CHESAPEAKE MEDICAL CENTER</t>
  </si>
  <si>
    <t>BEL AIR</t>
  </si>
  <si>
    <t>HARFORD</t>
  </si>
  <si>
    <t>LUMINIS HEALTH DOCTORS COMMUNITY MEDICAL CTR, INC</t>
  </si>
  <si>
    <t>LANHAM</t>
  </si>
  <si>
    <t>MEDSTAR GOOD SAMARITAN HOSPITAL</t>
  </si>
  <si>
    <t>ADVENTIST HEALTHCARE SHADY GROVE MEDICAL CENTER</t>
  </si>
  <si>
    <t>ROCKVILLE</t>
  </si>
  <si>
    <t>UMD REHABILITATION &amp;  ORTHOPAEDIC INSTITUTE</t>
  </si>
  <si>
    <t>ADVENTIST HEALTHCARE FORT WASHINGTON MEDICAL CTR</t>
  </si>
  <si>
    <t>FORT WASHINGTON</t>
  </si>
  <si>
    <t>ATLANTIC GENERAL HOSPITAL</t>
  </si>
  <si>
    <t>BERLIN</t>
  </si>
  <si>
    <t>WORCESTER</t>
  </si>
  <si>
    <t>MEDSTAR SOUTHERN MARYLAND HOSPITAL CENTER</t>
  </si>
  <si>
    <t>UNIVERSITY OF MD ST JOSEPH MEDICAL CENTER</t>
  </si>
  <si>
    <t>TOWSON</t>
  </si>
  <si>
    <t>LEVINDALE HEBREW GERIATRIC CENTER AND HOSPITAL</t>
  </si>
  <si>
    <t>HOLY CROSS GERMANTOWN HOSPITAL</t>
  </si>
  <si>
    <t>GERMANTOWN</t>
  </si>
  <si>
    <t>Walter Reed National Military Med Cen</t>
  </si>
  <si>
    <t>Bethesda</t>
  </si>
  <si>
    <t>VA MARYLAND HEALTHCARE SYSTEM - PERRY POINT</t>
  </si>
  <si>
    <t>PERRY POINT</t>
  </si>
  <si>
    <t>VA MARYLAND HEALTHCARE SYSTEM - BALTIMORE</t>
  </si>
  <si>
    <t>MOUNT WASHINGTON PEDIATRIC HOSPITAL</t>
  </si>
  <si>
    <t>KENNEDY KRIEGER INSTITUTE</t>
  </si>
  <si>
    <t>SHEPPARD AND ENOCH PRATT HOSPITAL, THE</t>
  </si>
  <si>
    <t>EASTERN SHORE HOSPITAL CENTER</t>
  </si>
  <si>
    <t>CAMBRIDGE</t>
  </si>
  <si>
    <t>DORCHESTER</t>
  </si>
  <si>
    <t>BROOK LANE HEALTH SERVICES</t>
  </si>
  <si>
    <t>SPRINGFIELD HOSPITAL CENTER</t>
  </si>
  <si>
    <t>SYKESVILLE</t>
  </si>
  <si>
    <t>THOMAS B FINAN CENTER</t>
  </si>
  <si>
    <t>SPRING GROVE HOSPITAL CENTER</t>
  </si>
  <si>
    <t>CATONSVILLE</t>
  </si>
  <si>
    <t>LUMINIS HEALTH J KENT MCNEW FAMILY MEDICAL CENTER</t>
  </si>
  <si>
    <t>UM UPPER CHESAPEAKE BEHAVIORAL HEALTH PAVILION AT</t>
  </si>
  <si>
    <t>ABERDEEN</t>
  </si>
  <si>
    <t>UMASS MEMORIAL HEALTHALLIANCE HOSPITALS</t>
  </si>
  <si>
    <t>LEOMINSTER</t>
  </si>
  <si>
    <t>MA</t>
  </si>
  <si>
    <t>MOUNT AUBURN HOSPITAL</t>
  </si>
  <si>
    <t>STURDY MEMORIAL HOSPITAL</t>
  </si>
  <si>
    <t>ATTLEBORO</t>
  </si>
  <si>
    <t>MERRIMACK HEALTH LAWRENCE HOSPITAL</t>
  </si>
  <si>
    <t>ESSEX</t>
  </si>
  <si>
    <t>CAMBRIDGE HEALTH ALLIANCE</t>
  </si>
  <si>
    <t>CAPE COD HOSPITAL</t>
  </si>
  <si>
    <t>HYANNIS</t>
  </si>
  <si>
    <t>BARNSTABLE</t>
  </si>
  <si>
    <t>COOLEY DICKINSON HOSPITAL INC,THE</t>
  </si>
  <si>
    <t>NORTHAMPTON</t>
  </si>
  <si>
    <t>HAMPSHIRE</t>
  </si>
  <si>
    <t>BAYSTATE FRANKLIN MEDICAL CENTER</t>
  </si>
  <si>
    <t>CARNEY HOSPITAL</t>
  </si>
  <si>
    <t>BOSTON</t>
  </si>
  <si>
    <t>SUFFOLK</t>
  </si>
  <si>
    <t>UMASS MEMORIAL HEALTH - HARRINGTON HOSPITAL</t>
  </si>
  <si>
    <t>SOUTHBRIDGE</t>
  </si>
  <si>
    <t>BEDFORD VA MEDICAL CENTER</t>
  </si>
  <si>
    <t>SAINT ANNE'S HOSPITAL</t>
  </si>
  <si>
    <t>FALL RIVER</t>
  </si>
  <si>
    <t>HOLYOKE MEDICAL CENTER</t>
  </si>
  <si>
    <t>HAMPDEN</t>
  </si>
  <si>
    <t>ANNA JAQUES HOSPITAL</t>
  </si>
  <si>
    <t>NEWBURYPORT</t>
  </si>
  <si>
    <t>BAYSTATE WING HOSPITAL</t>
  </si>
  <si>
    <t>BOSTON MEDICAL CENTER</t>
  </si>
  <si>
    <t>NORTHEAST HOSPITAL CORPORATION</t>
  </si>
  <si>
    <t>BEVERLY</t>
  </si>
  <si>
    <t>NORTH SHORE MEDICAL CENTER -</t>
  </si>
  <si>
    <t>BOSTON MEDICAL CENTER-BRIGHTON</t>
  </si>
  <si>
    <t>BERKSHIRE MEDICAL CENTER</t>
  </si>
  <si>
    <t>BERKSHIRE</t>
  </si>
  <si>
    <t>UMASS MEMORIAL HEALTHCARE-MARLBOROUGH HOSPITAL</t>
  </si>
  <si>
    <t>MARLBOROUGH</t>
  </si>
  <si>
    <t>SIGNATURE HEALTHCARE BROCKTON HOSPITAL</t>
  </si>
  <si>
    <t>BROCKTON</t>
  </si>
  <si>
    <t>BETH ISRAEL DEACONESS HOSPITAL PLYMOUTH</t>
  </si>
  <si>
    <t>ADCARE HOSPITAL OF WORCESTER INC</t>
  </si>
  <si>
    <t>LOWELL GENERAL HOSPITAL</t>
  </si>
  <si>
    <t>LOWELL</t>
  </si>
  <si>
    <t>BAYSTATE NOBLE HOSPITAL</t>
  </si>
  <si>
    <t>WESTFIELD</t>
  </si>
  <si>
    <t>MERCY MEDICAL CTR</t>
  </si>
  <si>
    <t>MELROSEWAKEFIELD HEALTHCARE</t>
  </si>
  <si>
    <t>MELROSE</t>
  </si>
  <si>
    <t>MASSACHUSETTS GENERAL HOSPITAL</t>
  </si>
  <si>
    <t>BROWN UNIVERSITY HEALTH MORTON HOSPITAL</t>
  </si>
  <si>
    <t>TAUNTON</t>
  </si>
  <si>
    <t>SOUTHCOAST HOSPITALS GROUP</t>
  </si>
  <si>
    <t>MASSACHUSETTS EYE AND EAR INFIRMARY -</t>
  </si>
  <si>
    <t>BAYSTATE MEDICAL CENTER</t>
  </si>
  <si>
    <t>HOLY FAMILY HOSPITAL</t>
  </si>
  <si>
    <t>METHUEN</t>
  </si>
  <si>
    <t>BETH ISRAEL DEACONESS HOSPITAL - NEEDHAM</t>
  </si>
  <si>
    <t>NEEDHAM</t>
  </si>
  <si>
    <t>NORFOLK</t>
  </si>
  <si>
    <t>EMERSON HOSPITAL -</t>
  </si>
  <si>
    <t>W CONCORD</t>
  </si>
  <si>
    <t>BETH ISRAEL DEACONESS MEDICAL CENTER</t>
  </si>
  <si>
    <t>NEW ENGLAND BAPTIST HOSPITAL</t>
  </si>
  <si>
    <t>MILFORD REGIONAL MEDICAL CENTER</t>
  </si>
  <si>
    <t>HEYWOOD HOSPITAL -</t>
  </si>
  <si>
    <t>GARDNER</t>
  </si>
  <si>
    <t>NASHOBA VALLEY MEDICAL CENTER</t>
  </si>
  <si>
    <t>AYER</t>
  </si>
  <si>
    <t>NORTHAMPTON VA MEDICAL CENTER</t>
  </si>
  <si>
    <t>LEEDS</t>
  </si>
  <si>
    <t>SOUTH WEYMOUTH</t>
  </si>
  <si>
    <t>NEWTON-WELLESLEY HOSPITAL</t>
  </si>
  <si>
    <t>WINCHESTER HOSPITAL</t>
  </si>
  <si>
    <t>BETH ISRAEL DEACONESS HOSPITAL - MILTON</t>
  </si>
  <si>
    <t>VA BOSTON HEALTHCARE SYSTEM - JAMAICA PLAIN</t>
  </si>
  <si>
    <t>JAMAICA PLAIN</t>
  </si>
  <si>
    <t>BRIGHAM AND WOMEN'S HOSPITAL</t>
  </si>
  <si>
    <t>TUFTS MEDICAL CENTER</t>
  </si>
  <si>
    <t>BRIGHAM AND WOMEN FAULKNER HOSPITAL</t>
  </si>
  <si>
    <t>NORWOOD HOSPITAL</t>
  </si>
  <si>
    <t>NORWOOD</t>
  </si>
  <si>
    <t>FALMOUTH HOSPITAL</t>
  </si>
  <si>
    <t>FALMOUTH</t>
  </si>
  <si>
    <t>UMASS MEMORIAL MEDICAL CENTER/UNIVERSITY CAMPUS</t>
  </si>
  <si>
    <t>LAHEY HOSPITAL &amp; MEDICAL CENTER, BURLINGTON</t>
  </si>
  <si>
    <t>METROWEST MEDICAL CENTER</t>
  </si>
  <si>
    <t>FRAMINGHAM</t>
  </si>
  <si>
    <t>ST VINCENT HOSPITAL</t>
  </si>
  <si>
    <t>NANTUCKET COTTAGE HOSPITAL</t>
  </si>
  <si>
    <t>NANTUCKET</t>
  </si>
  <si>
    <t>MARTHA'S VINEYARD HOSPITAL INC</t>
  </si>
  <si>
    <t>OAK BLUFFS</t>
  </si>
  <si>
    <t>DUKES</t>
  </si>
  <si>
    <t>FAIRVIEW HOSPITAL</t>
  </si>
  <si>
    <t>GREAT BARRINGTON</t>
  </si>
  <si>
    <t>ATHOL MEMORIAL HOSPITAL</t>
  </si>
  <si>
    <t>ATHOL</t>
  </si>
  <si>
    <t>NORTH ADAMS REGIONAL HOSPITAL CORPORATION</t>
  </si>
  <si>
    <t>NORTH ADAMS</t>
  </si>
  <si>
    <t>FRANCISCAN CHILDREN'S HOSPITAL &amp; REHAB CENTER</t>
  </si>
  <si>
    <t>BOSTON CHILDREN'S HOSPITAL</t>
  </si>
  <si>
    <t>THE SHRINERS' HOSPITAL FOR CHILDREN - BOSTON</t>
  </si>
  <si>
    <t>TAUNTON STATE HOSPITAL</t>
  </si>
  <si>
    <t>MCLEAN HOSPITAL CORPORATION</t>
  </si>
  <si>
    <t>BELMONT</t>
  </si>
  <si>
    <t>ARBOUR HOSPITAL</t>
  </si>
  <si>
    <t>ARBOUR HUMAN RESOURCE INSTITUTE</t>
  </si>
  <si>
    <t>BROOKLINE</t>
  </si>
  <si>
    <t>ARBOUR-FULLER HOSPITAL</t>
  </si>
  <si>
    <t>SOUTH ATTLEBORO</t>
  </si>
  <si>
    <t>BOURNEWOOD HOSPITAL</t>
  </si>
  <si>
    <t>WESTWOOD PEMBROKE HEALTH SYSTEMS</t>
  </si>
  <si>
    <t>WESTWOOD</t>
  </si>
  <si>
    <t>DR JOHN C CORRIGAN MENTAL HEALTH CENTER</t>
  </si>
  <si>
    <t>CAPE COD &amp; ISLANDS COMMUNITY MENTAL HEALTH CENTER</t>
  </si>
  <si>
    <t>POCASSET</t>
  </si>
  <si>
    <t>WORCESTER RECOVERY CENTER AND HOSPITAL</t>
  </si>
  <si>
    <t>WALDEN BEHAVIORAL CARE, LLC</t>
  </si>
  <si>
    <t>DEDHAM</t>
  </si>
  <si>
    <t>WHITTIER PAVILION</t>
  </si>
  <si>
    <t>HAVERHILL</t>
  </si>
  <si>
    <t>DR SOLOMON CARTER FULLER MENTAL HEALTH CENTER</t>
  </si>
  <si>
    <t>SOUTHCOAST BEHAVIORAL HEALTH</t>
  </si>
  <si>
    <t>DARTMOUTH</t>
  </si>
  <si>
    <t>TARAVISTA BEHAVIORAL HEALTH CENTER</t>
  </si>
  <si>
    <t>DEVENS</t>
  </si>
  <si>
    <t>WESTBOROUGH BEHAVIORAL HEALTHCARE HOSPITAL LLC</t>
  </si>
  <si>
    <t>WESTBOROUGH</t>
  </si>
  <si>
    <t>HOSPITAL FOR BEHAVIORAL MEDICINE</t>
  </si>
  <si>
    <t>MIRAVISTA BEHAVIORAL HEALTH CENTER</t>
  </si>
  <si>
    <t>VALLEY SPRINGS BEHAVIORAL HEALTH HOSPITAL</t>
  </si>
  <si>
    <t>ST JOE MERCY HOSPITAL SYSTEM LIVONIA</t>
  </si>
  <si>
    <t>LIVONIA</t>
  </si>
  <si>
    <t>MI</t>
  </si>
  <si>
    <t>COREWELL HEALTH ZEELAND HOSPITAL</t>
  </si>
  <si>
    <t>ZEELAND</t>
  </si>
  <si>
    <t>PROMEDICA CHARLES AND VIRGINIA HICKMAN HOSPITAL</t>
  </si>
  <si>
    <t>ADRIAN</t>
  </si>
  <si>
    <t>LENAWEE</t>
  </si>
  <si>
    <t>THREE RIVERS HEALTH</t>
  </si>
  <si>
    <t>THREE RIVERS</t>
  </si>
  <si>
    <t>BRONSON METHODIST HOSPITAL</t>
  </si>
  <si>
    <t>KALAMAZOO</t>
  </si>
  <si>
    <t>ASCENSION PROVIDENCE HOSPITAL, SOUTHFIELD AND NOVI</t>
  </si>
  <si>
    <t>SOUTHFIELD</t>
  </si>
  <si>
    <t>BEAUMONT HOSPITAL - DEARBORN</t>
  </si>
  <si>
    <t>LAKELAND HOSPITAL, ST JOSEPH</t>
  </si>
  <si>
    <t>ST JOSEPH</t>
  </si>
  <si>
    <t>INSIGHT HOSPITAL AND MEDICAL CENTER COLDWATER</t>
  </si>
  <si>
    <t>BRANCH</t>
  </si>
  <si>
    <t>SINAI-GRACE HOSPITAL</t>
  </si>
  <si>
    <t>DETROIT</t>
  </si>
  <si>
    <t>TRINITY HEALTH OAKLAND HOSPITAL</t>
  </si>
  <si>
    <t>MYMICHIGAN MEDICAL CENTER ALMA</t>
  </si>
  <si>
    <t>GRATIOT</t>
  </si>
  <si>
    <t>LAKE HURON MEDICAL CENTER</t>
  </si>
  <si>
    <t>PORT HURON</t>
  </si>
  <si>
    <t>SPECTRUM HEALTH UNITED HOSPITAL</t>
  </si>
  <si>
    <t>MONTCALM</t>
  </si>
  <si>
    <t>MYMICHIGAN MEDICAL CENTER ALPENA</t>
  </si>
  <si>
    <t>ALPENA</t>
  </si>
  <si>
    <t>HILLSDALE HOSPITAL</t>
  </si>
  <si>
    <t>HILLSDALE</t>
  </si>
  <si>
    <t>SPECTRUM HEALTH</t>
  </si>
  <si>
    <t>GRAND RAPIDS</t>
  </si>
  <si>
    <t>MCLAREN BAY REGION</t>
  </si>
  <si>
    <t>BAY CITY</t>
  </si>
  <si>
    <t>UNIVERSITY OF MICHIGAN HEALTH SYSTEM</t>
  </si>
  <si>
    <t>ANN ARBOR</t>
  </si>
  <si>
    <t>WASHTENAW</t>
  </si>
  <si>
    <t>HENRY FORD MACOMB HOSPITAL</t>
  </si>
  <si>
    <t>CLINTON TOWNSHIP</t>
  </si>
  <si>
    <t>HENRY FORD HEALTH HOSPITAL</t>
  </si>
  <si>
    <t>UPHS MARQUETTE DLP HOSPITAL</t>
  </si>
  <si>
    <t>MARQUETTE</t>
  </si>
  <si>
    <t>DICKINSON COUNTY MEMORIAL HOSPITAL</t>
  </si>
  <si>
    <t>IRON MOUNTAIN</t>
  </si>
  <si>
    <t>MUNSON HEALTHCARE GRAYLING HOSPITAL</t>
  </si>
  <si>
    <t>GRAYLING</t>
  </si>
  <si>
    <t>MERCY HEALTH SAINT MARY'S</t>
  </si>
  <si>
    <t>IRON MOUNTAIN MI VA MEDICAL CENTER</t>
  </si>
  <si>
    <t>TRINITY HEALTH MUSKEGON HOSPITAL</t>
  </si>
  <si>
    <t>MUSKEGON</t>
  </si>
  <si>
    <t>TRINITY HEALTH LIVINGSTON HOSPITAL</t>
  </si>
  <si>
    <t>HOWELL</t>
  </si>
  <si>
    <t>COVENANT MEDICAL CENTER</t>
  </si>
  <si>
    <t>SAGINAW</t>
  </si>
  <si>
    <t>STRAITH HOSPITAL FOR SPECIAL SURGERY</t>
  </si>
  <si>
    <t>HOLLAND COMMUNITY HOSPITAL</t>
  </si>
  <si>
    <t>HOLLAND</t>
  </si>
  <si>
    <t>BRONSON BATTLE CREEK HOSPITAL</t>
  </si>
  <si>
    <t>BATTLE CREEK</t>
  </si>
  <si>
    <t>MYMICHIGAN MEDICAL CENTER SAGINAW</t>
  </si>
  <si>
    <t>COREWELL HEALTH WATERVLIET HOSPITAL</t>
  </si>
  <si>
    <t>WATERVLIET</t>
  </si>
  <si>
    <t>MCLAREN CENTRAL MICHIGAN</t>
  </si>
  <si>
    <t>ISABELLA</t>
  </si>
  <si>
    <t>MUNSON HEALTHCARE CADILLAC HOSPITAL</t>
  </si>
  <si>
    <t>CADILLAC</t>
  </si>
  <si>
    <t>WEXFORD</t>
  </si>
  <si>
    <t>BRONSON SOUTH HAVEN HOSPITAL</t>
  </si>
  <si>
    <t>SOUTH HAVEN</t>
  </si>
  <si>
    <t>BEAUMONT HOSPITAL - GROSSE POINTE</t>
  </si>
  <si>
    <t>GROSSE POINTE</t>
  </si>
  <si>
    <t>HENRY FORD ALLEGIANCE HEALTH</t>
  </si>
  <si>
    <t>COREWELL HEALTH BIG RAPIDS HOSPITAL</t>
  </si>
  <si>
    <t>BIG RAPIDS</t>
  </si>
  <si>
    <t>MECOSTA</t>
  </si>
  <si>
    <t>MYMICHIGAN MEDICAL CENTER WEST BRANCH</t>
  </si>
  <si>
    <t>WEST BRANCH</t>
  </si>
  <si>
    <t>OGEMAW</t>
  </si>
  <si>
    <t>MUNSON MEDICAL CENTER</t>
  </si>
  <si>
    <t>TRAVERSE CITY</t>
  </si>
  <si>
    <t>GRAND TRAVERSE</t>
  </si>
  <si>
    <t>PROMEDICA MONROE REGIONAL HOSPITAL</t>
  </si>
  <si>
    <t>TAWAS ST JOSEPH HOSPITAL</t>
  </si>
  <si>
    <t>TAWAS CITY</t>
  </si>
  <si>
    <t>IOSCO</t>
  </si>
  <si>
    <t>HARPER UNIVERSITY HOSPITAL</t>
  </si>
  <si>
    <t>MCLAREN NORTHERN MICHIGAN</t>
  </si>
  <si>
    <t>PETOSKEY</t>
  </si>
  <si>
    <t>UP HEALTH SYSTEM PORTAGE</t>
  </si>
  <si>
    <t>HOUGHTON</t>
  </si>
  <si>
    <t>COREWELL HEALTH LUDINGTON HOSPITAL</t>
  </si>
  <si>
    <t>LUDINGTON</t>
  </si>
  <si>
    <t>BORGESS MEDICAL CENTER</t>
  </si>
  <si>
    <t>VA ANN ARBOR HEALTHCARE SYSTEM</t>
  </si>
  <si>
    <t>MEMORIAL HEALTHCARE</t>
  </si>
  <si>
    <t>OWOSSO</t>
  </si>
  <si>
    <t>SHIAWASSEE</t>
  </si>
  <si>
    <t>BATTLE CREEK VA MEDICAL CENTER</t>
  </si>
  <si>
    <t>BEAUMONT HOSPITAL ROYAL OAK</t>
  </si>
  <si>
    <t>ROYAL OAK</t>
  </si>
  <si>
    <t>HURLEY MEDICAL CENTER</t>
  </si>
  <si>
    <t>FLINT</t>
  </si>
  <si>
    <t>GENESEE</t>
  </si>
  <si>
    <t>MUNSON HEALTHCARE OTSEGO MEMORIAL HOSPITAL</t>
  </si>
  <si>
    <t>GAYLORD</t>
  </si>
  <si>
    <t>OTSEGO</t>
  </si>
  <si>
    <t>MCLAREN FLINT</t>
  </si>
  <si>
    <t>COREWELL HEALTH WAYNE HOSPITAL</t>
  </si>
  <si>
    <t>FOREST HEALTH MEDICAL CENTER</t>
  </si>
  <si>
    <t>YPSILANTI</t>
  </si>
  <si>
    <t>WYANDOTTE HOSPITAL AND MEDICAL CENTER</t>
  </si>
  <si>
    <t>BEAUMONT HOSPITAL - FARMINGTON HILLS</t>
  </si>
  <si>
    <t>FARMINGTON HILLS</t>
  </si>
  <si>
    <t>TRINITY HEALTH ANN ARBOR HOSPITAL</t>
  </si>
  <si>
    <t>HENRY FORD HEALTH ST JOHN HOSPITAL</t>
  </si>
  <si>
    <t>MCLAREN GREATER LANSING</t>
  </si>
  <si>
    <t>LANSING</t>
  </si>
  <si>
    <t>INGHAM</t>
  </si>
  <si>
    <t>TRINITY HEALTH GRAND HAVEN HOSPITAL</t>
  </si>
  <si>
    <t>GRAND HAVEN</t>
  </si>
  <si>
    <t>COREWELL HEALTH TRENTON HOSPITAL</t>
  </si>
  <si>
    <t>TRENTON</t>
  </si>
  <si>
    <t>MYMICHIGAN MEDICAL CENTER CLARE</t>
  </si>
  <si>
    <t>CLARE</t>
  </si>
  <si>
    <t>MCLAREN LAPEER REGION</t>
  </si>
  <si>
    <t>LAPEER</t>
  </si>
  <si>
    <t>Henry Ford Health Warren Hospital</t>
  </si>
  <si>
    <t>ASCENSION GENESYS HOSPITAL</t>
  </si>
  <si>
    <t>GRAND BLANC</t>
  </si>
  <si>
    <t>MCLAREN OAKLAND</t>
  </si>
  <si>
    <t>UNIVERSITY OF MICHIGAN HEALTH-SPARROW CARSON</t>
  </si>
  <si>
    <t>CARSON CITY</t>
  </si>
  <si>
    <t>MCLAREN PORT HURON</t>
  </si>
  <si>
    <t>OAKLAWN HOSPITAL</t>
  </si>
  <si>
    <t>MYMICHIGAN MEDICAL CENTER MIDLAND</t>
  </si>
  <si>
    <t>MIDLAND</t>
  </si>
  <si>
    <t>MCLAREN MACOMB</t>
  </si>
  <si>
    <t>MOUNT CLEMENS</t>
  </si>
  <si>
    <t>EDWARD W SPARROW HOSPITAL</t>
  </si>
  <si>
    <t>UNIVERSITY OF MICHIGAN HEALTH - WEST</t>
  </si>
  <si>
    <t>WYOMING</t>
  </si>
  <si>
    <t>CHIPPEWA COUNTY WAR MEMORIAL HOSPITAL</t>
  </si>
  <si>
    <t>SAULT STE MARIE</t>
  </si>
  <si>
    <t>CHIPPEWA</t>
  </si>
  <si>
    <t>ASCENSION RIVER DISTRICT HOSPITAL</t>
  </si>
  <si>
    <t>EAST CHINA</t>
  </si>
  <si>
    <t>GARDEN CITY HOSPITAL</t>
  </si>
  <si>
    <t>ASCENSION PROVIDENCE ROCHESTER HOSPITAL</t>
  </si>
  <si>
    <t>CHELSEA HOSPITAL</t>
  </si>
  <si>
    <t>CHELSEA</t>
  </si>
  <si>
    <t>SOUTHEAST MICHIGAN SURGICAL HOSPITAL LLC</t>
  </si>
  <si>
    <t>BEAUMONT HOSPITAL, TROY</t>
  </si>
  <si>
    <t>BEAUMONT HOSPITAL - TAYLOR</t>
  </si>
  <si>
    <t>DETROIT RECEIVING HOSPITAL</t>
  </si>
  <si>
    <t>HEALTHSOURCE SAGINAW</t>
  </si>
  <si>
    <t>HURON VALLEY-SINAI HOSPITAL</t>
  </si>
  <si>
    <t>COMMERCE TOWNSHIP</t>
  </si>
  <si>
    <t>HENRY FORD HEALTH BRIGHTON CENTER FOR RECOVERY</t>
  </si>
  <si>
    <t>KARMANOS CANCER CENTER</t>
  </si>
  <si>
    <t>SURGEONS CHOICE MEDICAL CENTER</t>
  </si>
  <si>
    <t>HENRY FORD HEALTH WEST BLOOMFIELD HOSPITAL</t>
  </si>
  <si>
    <t>W BLOOMFIELD</t>
  </si>
  <si>
    <t>MUNSON HEALTHCARE MANISTEE HOSPITAL</t>
  </si>
  <si>
    <t>MANISTEE</t>
  </si>
  <si>
    <t>DETROIT (JOHN D. DINGELL) VA MEDICAL CENTER</t>
  </si>
  <si>
    <t>STURGIS HOSPITAL</t>
  </si>
  <si>
    <t>STURGIS</t>
  </si>
  <si>
    <t>PAUL OLIVER MEMORIAL HOSPITAL</t>
  </si>
  <si>
    <t>BENZIE</t>
  </si>
  <si>
    <t>KALKASKA MEMORIAL HEALTH CENTER</t>
  </si>
  <si>
    <t>KALKASKA</t>
  </si>
  <si>
    <t>SCHOOLCRAFT MEMORIAL HOSPITAL</t>
  </si>
  <si>
    <t>MANISTIQUE</t>
  </si>
  <si>
    <t>SCHOOLCRAFT</t>
  </si>
  <si>
    <t>HELEN NEWBERRY JOY HOSPITAL</t>
  </si>
  <si>
    <t>NEWBERRY</t>
  </si>
  <si>
    <t>LUCE</t>
  </si>
  <si>
    <t>SAINT MARY'S STANDISH COMMUNITY HOSPITAL</t>
  </si>
  <si>
    <t>STANDISH</t>
  </si>
  <si>
    <t>ARENAC</t>
  </si>
  <si>
    <t>MACKINAC STRAITS HOSPITAL AND HEALTH CENTER</t>
  </si>
  <si>
    <t>SAINT IGNACE</t>
  </si>
  <si>
    <t>MACKINAC</t>
  </si>
  <si>
    <t>BARAGA COUNTY MEMORIAL HOSPITAL</t>
  </si>
  <si>
    <t>L' ANSE</t>
  </si>
  <si>
    <t>BARAGA</t>
  </si>
  <si>
    <t>MUNISING MEMORIAL HOSPITAL</t>
  </si>
  <si>
    <t>MUNISING</t>
  </si>
  <si>
    <t>ALGER</t>
  </si>
  <si>
    <t>SCHEURER HOSPITAL</t>
  </si>
  <si>
    <t>PIGEON</t>
  </si>
  <si>
    <t>HURON</t>
  </si>
  <si>
    <t>DECKERVILLE COMMUNITY HOSPITAL</t>
  </si>
  <si>
    <t>DECKERVILLE</t>
  </si>
  <si>
    <t>SANILAC</t>
  </si>
  <si>
    <t>SHERIDAN COMMUNITY HOSPITAL</t>
  </si>
  <si>
    <t>HARBOR BEACH COMMUNITY HOSPITAL</t>
  </si>
  <si>
    <t>HARBOR BEACH</t>
  </si>
  <si>
    <t>MCKENZIE HEALTH SYSTEM</t>
  </si>
  <si>
    <t>SANDUSKY</t>
  </si>
  <si>
    <t>ASCENSION BORGESS LEE HOSPITAL</t>
  </si>
  <si>
    <t>DOWAGIAC</t>
  </si>
  <si>
    <t>HILLS &amp; DALES GENERAL HOSPITAL</t>
  </si>
  <si>
    <t>CASS CITY</t>
  </si>
  <si>
    <t>TUSCOLA</t>
  </si>
  <si>
    <t>ASPIRUS IRON RIVER HOSPITAL &amp; CLINICS, INC</t>
  </si>
  <si>
    <t>IRON RIVER</t>
  </si>
  <si>
    <t>IRON</t>
  </si>
  <si>
    <t>ASPIRUS KEWEENAW HOSPITAL AND CLINICS</t>
  </si>
  <si>
    <t>LAURIUM</t>
  </si>
  <si>
    <t>MERCY HEALTH LAKESHORE CAMPUS</t>
  </si>
  <si>
    <t>OCEANA</t>
  </si>
  <si>
    <t>BELL HOSPITAL</t>
  </si>
  <si>
    <t>ISHPEMING</t>
  </si>
  <si>
    <t>CHARLEVOIX AREA HOSPITAL</t>
  </si>
  <si>
    <t>CHARLEVOIX</t>
  </si>
  <si>
    <t>COREWELL HEALTH REED CITY HOSPITAL</t>
  </si>
  <si>
    <t>REED CITY</t>
  </si>
  <si>
    <t>EATON RAPIDS MEDICAL CENTER</t>
  </si>
  <si>
    <t>EATON RAPIDS</t>
  </si>
  <si>
    <t>EATON</t>
  </si>
  <si>
    <t>MYMICHIGAN MEDICAL CENTER GLADWIN</t>
  </si>
  <si>
    <t>GLADWIN</t>
  </si>
  <si>
    <t>UNIVERSITY OF MICHIGAN HEALTH- SPARROW CLINTON</t>
  </si>
  <si>
    <t>SAINT JOHNS</t>
  </si>
  <si>
    <t>UNIVERSITY OF MICHIGAN HEALTH - SPARROW EATON</t>
  </si>
  <si>
    <t>ASCENSION BORGESS ALLEGAN HOSPITAL</t>
  </si>
  <si>
    <t>ALLEGAN</t>
  </si>
  <si>
    <t>MCLAREN CARO REGION</t>
  </si>
  <si>
    <t>CARO</t>
  </si>
  <si>
    <t>MARLETTE REGIONAL HOSPITAL</t>
  </si>
  <si>
    <t>MARLETTE</t>
  </si>
  <si>
    <t>SPARROW IONIA HOSPITAL</t>
  </si>
  <si>
    <t>IONIA</t>
  </si>
  <si>
    <t>BRONSON LAKEVIEW HOSPITAL</t>
  </si>
  <si>
    <t>PAW PAW</t>
  </si>
  <si>
    <t>ASPIRUS IRONWOOD HOSPITAL</t>
  </si>
  <si>
    <t>IRONWOOD</t>
  </si>
  <si>
    <t>GOGEBIC</t>
  </si>
  <si>
    <t>OSF ST FRANCIS HOSPITAL AND MEDICAL GROUP</t>
  </si>
  <si>
    <t>ESCANABA</t>
  </si>
  <si>
    <t>COREWELL HEALTH GERBER HOSPITAL</t>
  </si>
  <si>
    <t>NEWAYGO</t>
  </si>
  <si>
    <t>COREWELL HEALTH PENNOCK HOSPITAL</t>
  </si>
  <si>
    <t>HASTINGS</t>
  </si>
  <si>
    <t>BARRY</t>
  </si>
  <si>
    <t>MCLAREN THUMB REGION</t>
  </si>
  <si>
    <t>BAD AXE</t>
  </si>
  <si>
    <t>CHILDREN'S HOSPITAL OF MICHIGAN</t>
  </si>
  <si>
    <t>PINE REST CHRISTIAN MENTAL HEALTH SERVICES</t>
  </si>
  <si>
    <t>HENRY FORD HEALTH BEHAVIORAL HEALTH HOSPITAL</t>
  </si>
  <si>
    <t>FERNDALE</t>
  </si>
  <si>
    <t>HARBOR OAKS HOSPITAL</t>
  </si>
  <si>
    <t>NEW BALTIMORE</t>
  </si>
  <si>
    <t>HAVENWYCK HOSPITAL</t>
  </si>
  <si>
    <t>AUBURN HILLS</t>
  </si>
  <si>
    <t>CARO PSYCHIATRIC HOSPITAL</t>
  </si>
  <si>
    <t>KALAMAZOO REGIONAL PSYCHIATRIC HOSPITAL</t>
  </si>
  <si>
    <t>FOREST VIEW PSYCHIATRIC HOSPITAL</t>
  </si>
  <si>
    <t>WALTER P REUTHER PSYCHIATRIC HOSPITAL</t>
  </si>
  <si>
    <t>WESTLAND</t>
  </si>
  <si>
    <t>BCA STONECREST CENTER</t>
  </si>
  <si>
    <t>SAMARITAN BEHAVIORAL CENTER</t>
  </si>
  <si>
    <t>THE CENTER FOR FORENSIC PSYCHIATRY</t>
  </si>
  <si>
    <t>THE BEHAVIORAL CENTER OF MICHIGAN</t>
  </si>
  <si>
    <t>CEDAR CREEK HOSPITAL</t>
  </si>
  <si>
    <t>EAST LANSING</t>
  </si>
  <si>
    <t>METROPOLITAN BEHAVIORAL HEALTH</t>
  </si>
  <si>
    <t>BRONSON BEHAVIORAL HEALTH HOSPITAL</t>
  </si>
  <si>
    <t>KALAMAZOO BEHAVIORAL HEALTH HOSPITAL</t>
  </si>
  <si>
    <t>NORTH MEMORIAL HEALTH HOSPITAL</t>
  </si>
  <si>
    <t>ROBBINSDALE</t>
  </si>
  <si>
    <t>MN</t>
  </si>
  <si>
    <t>HENNEPIN</t>
  </si>
  <si>
    <t>ESSENTIA HEALTH ST MARY'S MEDICAL CENTER</t>
  </si>
  <si>
    <t>ST. LOUIS</t>
  </si>
  <si>
    <t>HENNEPIN COUNTY MEDICAL CENTER</t>
  </si>
  <si>
    <t>OLMSTED MEDICAL CENTER</t>
  </si>
  <si>
    <t>OLMSTED</t>
  </si>
  <si>
    <t>MAYO CLINIC HOSPITAL ROCHESTER</t>
  </si>
  <si>
    <t>NORTHFIELD HOSPITAL</t>
  </si>
  <si>
    <t>NORTHFIELD</t>
  </si>
  <si>
    <t>MAYO CLINIC HEALTH SYSTEM IN RED WING</t>
  </si>
  <si>
    <t>RED WING</t>
  </si>
  <si>
    <t>GOODHUE</t>
  </si>
  <si>
    <t>ESSENTIA HEALTH DULUTH</t>
  </si>
  <si>
    <t>CAMBRIDGE MEDICAL CENTER</t>
  </si>
  <si>
    <t>ISANTI</t>
  </si>
  <si>
    <t>SANFORD WORTHINGTON MEDICAL CENTER</t>
  </si>
  <si>
    <t>WORTHINGTON</t>
  </si>
  <si>
    <t>NOBLES</t>
  </si>
  <si>
    <t>ST CLOUD VA MEDICAL CENTER</t>
  </si>
  <si>
    <t>ST. CLOUD</t>
  </si>
  <si>
    <t>STEARNS</t>
  </si>
  <si>
    <t>ALOMERE HEALTH</t>
  </si>
  <si>
    <t>ST CLOUD HOSPITAL</t>
  </si>
  <si>
    <t>ALLINA UNITED HOSPITAL</t>
  </si>
  <si>
    <t>SAINT PAUL</t>
  </si>
  <si>
    <t>RAMSEY</t>
  </si>
  <si>
    <t>MINNEAPOLIS VA MEDICAL CENTER</t>
  </si>
  <si>
    <t>RANGE REGIONAL HEALTH SERVICES</t>
  </si>
  <si>
    <t>HIBBING</t>
  </si>
  <si>
    <t>MAYO CLINIC HEALTH SYSTEM - ALBERT LEA AND AUSTIN</t>
  </si>
  <si>
    <t>ALBERT LEA</t>
  </si>
  <si>
    <t>FREEBORN</t>
  </si>
  <si>
    <t>WINONA HEALTH SERVICES</t>
  </si>
  <si>
    <t>WINONA</t>
  </si>
  <si>
    <t>FAIRVIEW LAKES HEALTH SERVICES</t>
  </si>
  <si>
    <t>CHISAGO</t>
  </si>
  <si>
    <t>LAKE REGION HEALTHCARE CORPORATION</t>
  </si>
  <si>
    <t>FERGUS FALLS</t>
  </si>
  <si>
    <t>OTTER TAIL</t>
  </si>
  <si>
    <t>PARK NICOLLET METHODIST HOSPITAL</t>
  </si>
  <si>
    <t>SAINT LOUIS PARK</t>
  </si>
  <si>
    <t>RIDGEVIEW MEDICAL CENTER</t>
  </si>
  <si>
    <t>WACONIA</t>
  </si>
  <si>
    <t>CARVER</t>
  </si>
  <si>
    <t>ABBOTT NORTHWESTERN HOSPITAL</t>
  </si>
  <si>
    <t>GRAND ITASCA CLINIC AND HOSPITAL</t>
  </si>
  <si>
    <t>ITASCA</t>
  </si>
  <si>
    <t>LAKEVIEW MEMORIAL HOSPITAL</t>
  </si>
  <si>
    <t>STILLWATER</t>
  </si>
  <si>
    <t>OWATONNA HOSPITAL</t>
  </si>
  <si>
    <t>OWATONNA</t>
  </si>
  <si>
    <t>STEELE</t>
  </si>
  <si>
    <t>ALLINA HEALTH FARIBAULT MEDICAL CENTER</t>
  </si>
  <si>
    <t>FARIBAULT</t>
  </si>
  <si>
    <t>ESSENTIA HEALTH ST JOSEPH'S MEDICAL CENTER</t>
  </si>
  <si>
    <t>BRAINERD</t>
  </si>
  <si>
    <t>CROW WING</t>
  </si>
  <si>
    <t>BUFFALO HOSPITAL</t>
  </si>
  <si>
    <t>BUFFALO</t>
  </si>
  <si>
    <t>M HEALTH FAIRVIEW SOUTHDALE HOSPITAL</t>
  </si>
  <si>
    <t>EDINA</t>
  </si>
  <si>
    <t>M HEALTH FAIRVIEW UNIVERSITY OF MN MEDICAL CENTER</t>
  </si>
  <si>
    <t>ESSENTIA HEALTH VIRGINIA</t>
  </si>
  <si>
    <t>VIRGINIA</t>
  </si>
  <si>
    <t>CENTRACARE- RICE MEMORIAL HOSPITAL</t>
  </si>
  <si>
    <t>WILLMAR</t>
  </si>
  <si>
    <t>KANDIYOHI</t>
  </si>
  <si>
    <t>MAYO CLINIC HEALTH SYSTEM - MANKATO</t>
  </si>
  <si>
    <t>BLUE EARTH</t>
  </si>
  <si>
    <t>SANFORD BEMIDJI MEDICAL CENTER</t>
  </si>
  <si>
    <t>BEMIDJI</t>
  </si>
  <si>
    <t>BELTRAMI</t>
  </si>
  <si>
    <t>ESSENTIA HEALTH ST MARYS - DETROIT LAKES</t>
  </si>
  <si>
    <t>DETROIT LAKES</t>
  </si>
  <si>
    <t>BECKER</t>
  </si>
  <si>
    <t>ST FRANCIS REGIONAL MEDICAL CENTER</t>
  </si>
  <si>
    <t>SHAKOPEE</t>
  </si>
  <si>
    <t>REGIONS HOSPITAL</t>
  </si>
  <si>
    <t>COON RAPIDS</t>
  </si>
  <si>
    <t>ANOKA</t>
  </si>
  <si>
    <t>FAIRVIEW NORTHLAND REGIONAL HOSPITAL</t>
  </si>
  <si>
    <t>MILLE LACS</t>
  </si>
  <si>
    <t>MAYO CLINIC HEALTH SYSTEM - FAIRMONT</t>
  </si>
  <si>
    <t>FAIRMONT</t>
  </si>
  <si>
    <t>HUTCHINSON HEALTH</t>
  </si>
  <si>
    <t>MC LEOD</t>
  </si>
  <si>
    <t>RED LAKE HOSPITAL</t>
  </si>
  <si>
    <t>REDLAKE</t>
  </si>
  <si>
    <t>M HEALTH FAIRVIEW RIDGES HOSPITAL</t>
  </si>
  <si>
    <t>BURNSVILLE</t>
  </si>
  <si>
    <t>DAKOTA</t>
  </si>
  <si>
    <t>M HEALTH FAIRVIEW ST JOHN'S HOSPITAL</t>
  </si>
  <si>
    <t>MAPLEWOOD</t>
  </si>
  <si>
    <t>M HEALTH FAIRVIEW WOODWINDS HOSPITAL</t>
  </si>
  <si>
    <t>MAPLE GROVE HOSPITAL</t>
  </si>
  <si>
    <t>MAPLE GROVE</t>
  </si>
  <si>
    <t>MAHNOMEN HEALTH CENTER</t>
  </si>
  <si>
    <t>MAHNOMEN</t>
  </si>
  <si>
    <t>LAKEWOOD HEALTH CENTER</t>
  </si>
  <si>
    <t>BAUDETTE</t>
  </si>
  <si>
    <t>LAKE OF  WOODS</t>
  </si>
  <si>
    <t>SANFORD WESTBROOK MEDICAL CENTER</t>
  </si>
  <si>
    <t>SANFORD TRACY MEDICAL CENTER</t>
  </si>
  <si>
    <t>SANFORD WHEATON MEDICAL CENTER</t>
  </si>
  <si>
    <t>WHEATON</t>
  </si>
  <si>
    <t>TRAVERSE</t>
  </si>
  <si>
    <t>RIVERWOOD HEALTHCARE CENTER</t>
  </si>
  <si>
    <t>AITKIN</t>
  </si>
  <si>
    <t>OLIVIA HOSPITAL &amp; CLINIC</t>
  </si>
  <si>
    <t>OLIVIA</t>
  </si>
  <si>
    <t>RENVILLE</t>
  </si>
  <si>
    <t>LAKE VIEW MEMORIAL HOSPITAL</t>
  </si>
  <si>
    <t>TWO HARBORS</t>
  </si>
  <si>
    <t>ESSENTIA HEALTH SANDSTONE</t>
  </si>
  <si>
    <t>SANDSTONE</t>
  </si>
  <si>
    <t>PINE</t>
  </si>
  <si>
    <t>RIDGEVIEW SIBLEY MEDICAL CENTER</t>
  </si>
  <si>
    <t>ARLINGTON</t>
  </si>
  <si>
    <t>COOK HOSPITAL</t>
  </si>
  <si>
    <t>ESSENTIA HEALTH ADA</t>
  </si>
  <si>
    <t>NORMAN</t>
  </si>
  <si>
    <t>DAWSON</t>
  </si>
  <si>
    <t>LAC QUI PARLE</t>
  </si>
  <si>
    <t>SANFORD JACKSON MEDICAL CENTER</t>
  </si>
  <si>
    <t>BIGFORK VALLEY HOSPITAL</t>
  </si>
  <si>
    <t>BIGFORK</t>
  </si>
  <si>
    <t>NORTH SHORE HEALTH</t>
  </si>
  <si>
    <t>GRAND MARAIS</t>
  </si>
  <si>
    <t>ELY - BLOOMENSON COMMUNITY HOSPITAL</t>
  </si>
  <si>
    <t>ELY</t>
  </si>
  <si>
    <t>MURRAY COUNTY MEMORIAL HOSPITAL</t>
  </si>
  <si>
    <t>SLAYTON</t>
  </si>
  <si>
    <t>RIVERVIEW HOSPITAL</t>
  </si>
  <si>
    <t>CROOKSTON</t>
  </si>
  <si>
    <t>ESSENTIA HEALTH HOLY TRINITY HOSPITAL</t>
  </si>
  <si>
    <t>GRACEVILLE</t>
  </si>
  <si>
    <t>BIG STONE</t>
  </si>
  <si>
    <t>RAINY LAKE MEDICAL CENTER</t>
  </si>
  <si>
    <t>INTERNATIONAL FALLS</t>
  </si>
  <si>
    <t>KOOCHICHING</t>
  </si>
  <si>
    <t>MADELIA HEALTH</t>
  </si>
  <si>
    <t>MADELIA</t>
  </si>
  <si>
    <t>WATONWAN</t>
  </si>
  <si>
    <t>CHIPPEWA COUNTY HOSPITAL</t>
  </si>
  <si>
    <t>MONTEVIDEO</t>
  </si>
  <si>
    <t>CENTRACARE HEALTH SYSTEM - LONG PRAIRIE</t>
  </si>
  <si>
    <t>LONG PRAIRIE</t>
  </si>
  <si>
    <t>TODD</t>
  </si>
  <si>
    <t>SLEEPY EYE MEDICAL CENTER</t>
  </si>
  <si>
    <t>SLEEPY EYE</t>
  </si>
  <si>
    <t>SANFORD BAGLEY MEDICAL CENTER</t>
  </si>
  <si>
    <t>BAGLEY</t>
  </si>
  <si>
    <t>LAKEWOOD HEALTH SYSTEM</t>
  </si>
  <si>
    <t>STAPLES</t>
  </si>
  <si>
    <t>CENTRACARE HEALTH SYSTEM - MELROSE HOSPITAL</t>
  </si>
  <si>
    <t>WINDOM AREA HEALTH</t>
  </si>
  <si>
    <t>WINDOM</t>
  </si>
  <si>
    <t>MAYO CLINIC HEALTH SYSTEM ST. JAMES</t>
  </si>
  <si>
    <t>ST JAMES</t>
  </si>
  <si>
    <t>RIVER'S EDGE HOSPITAL &amp; CLINIC</t>
  </si>
  <si>
    <t>ST PETER</t>
  </si>
  <si>
    <t>NICOLLET</t>
  </si>
  <si>
    <t>ST ELIZABETH MEDICAL CENTER</t>
  </si>
  <si>
    <t>WABASHA</t>
  </si>
  <si>
    <t>KITTSON HEALTHCARE</t>
  </si>
  <si>
    <t>HALLOCK</t>
  </si>
  <si>
    <t>KITTSON</t>
  </si>
  <si>
    <t>NORTH VALLEY HEALTH CENTER</t>
  </si>
  <si>
    <t>MAYO CLINIC HEALTH SYSTEM - LAKE CITY</t>
  </si>
  <si>
    <t>HENDRICKS COMMUNITY HOSPITAL</t>
  </si>
  <si>
    <t>ESSENTIA HEALTH NORTHERN PINES MEDICAL CENTER</t>
  </si>
  <si>
    <t>APPLETON AREA HEALTH</t>
  </si>
  <si>
    <t>APPLETON</t>
  </si>
  <si>
    <t>SWIFT</t>
  </si>
  <si>
    <t>ORTONVILLE AREA HEALTH SERVICES</t>
  </si>
  <si>
    <t>ORTONVILLE</t>
  </si>
  <si>
    <t>AVERA GRANITE FALLS</t>
  </si>
  <si>
    <t>GRANITE FALLS</t>
  </si>
  <si>
    <t>YELLOW MEDCINE</t>
  </si>
  <si>
    <t>LIFECARE MEDICAL CENTER</t>
  </si>
  <si>
    <t>ROSEAU</t>
  </si>
  <si>
    <t>MAYO CLINIC HEALTH SYSTEM - WASECA</t>
  </si>
  <si>
    <t>WASECA</t>
  </si>
  <si>
    <t>MAYO CLINIC HEALTH SYSTEM - CANNON FALLS</t>
  </si>
  <si>
    <t>CANNON FALLS</t>
  </si>
  <si>
    <t>SANFORD CANBY MEDICAL CENTER</t>
  </si>
  <si>
    <t>CANBY</t>
  </si>
  <si>
    <t>AVERA TYLER HOSPITAL</t>
  </si>
  <si>
    <t>TYLER</t>
  </si>
  <si>
    <t>CENTRACARE - PAYNESVILLE HOSPITAL</t>
  </si>
  <si>
    <t>PAYNESVILLE</t>
  </si>
  <si>
    <t>ESSENTIA HEALTH MOOSE LAKE</t>
  </si>
  <si>
    <t>MOOSE LAKE</t>
  </si>
  <si>
    <t>CARLTON</t>
  </si>
  <si>
    <t>CENTRACARE - REDWOOD</t>
  </si>
  <si>
    <t>REDWOOD FALLS</t>
  </si>
  <si>
    <t>REDWOOD</t>
  </si>
  <si>
    <t>CUYUNA REGIONAL MEDICAL CENTER</t>
  </si>
  <si>
    <t>CROSBY</t>
  </si>
  <si>
    <t>ASTERA HEALTH</t>
  </si>
  <si>
    <t>WADENA</t>
  </si>
  <si>
    <t>GLENCOE REGIONAL HEALTH</t>
  </si>
  <si>
    <t>GLENCOE</t>
  </si>
  <si>
    <t>MILLE LACS HEALTH SYSTEM</t>
  </si>
  <si>
    <t>ONAMIA</t>
  </si>
  <si>
    <t>ESSENTIA HEALTH FOSSTON</t>
  </si>
  <si>
    <t>FOSSTON</t>
  </si>
  <si>
    <t>CASS LAKE INDIAN HEALTH SERVICES HOSPITAL</t>
  </si>
  <si>
    <t>CASS LAKE</t>
  </si>
  <si>
    <t>AVERA MARSHALL REGIONAL MEDICAL CTR</t>
  </si>
  <si>
    <t>ESSENTIA HEALTH DEER RIVER</t>
  </si>
  <si>
    <t>DEER RIVER</t>
  </si>
  <si>
    <t>MAYO CLINIC HEALTH SYSTEM NEW PRAGUE</t>
  </si>
  <si>
    <t>NEW PRAGUE</t>
  </si>
  <si>
    <t>CENTRACARE HEALTH - MONTICELLO</t>
  </si>
  <si>
    <t>STEVENS COMMUNITY MEDICAL CENTER INC</t>
  </si>
  <si>
    <t>COMMUNITY MEMORIAL HOSPITAL</t>
  </si>
  <si>
    <t>CLOQUET</t>
  </si>
  <si>
    <t>CENTRACARE - BENSON</t>
  </si>
  <si>
    <t>MEEKER MEMORIAL HOSPITAL</t>
  </si>
  <si>
    <t>WELIA HEALTH</t>
  </si>
  <si>
    <t>MORA</t>
  </si>
  <si>
    <t>KANABEC</t>
  </si>
  <si>
    <t>CENTRACARE HEALTH SYSTEM - SAUK CENTRE</t>
  </si>
  <si>
    <t>SAUK CENTRE</t>
  </si>
  <si>
    <t>UNITED HOSPITAL DISTRICT</t>
  </si>
  <si>
    <t>ST GABRIELS HOSPITAL</t>
  </si>
  <si>
    <t>LITTLE FALLS</t>
  </si>
  <si>
    <t>SANFORD LUVERNE MEDICAL CENTER</t>
  </si>
  <si>
    <t>ROCK</t>
  </si>
  <si>
    <t>MADISON HOSPITAL</t>
  </si>
  <si>
    <t>PERHAM HEALTH</t>
  </si>
  <si>
    <t>PERHAM</t>
  </si>
  <si>
    <t>PIPESTONE COUNTY  MEDICAL CENTER</t>
  </si>
  <si>
    <t>PIPESTONE</t>
  </si>
  <si>
    <t>MINNESOTA VALLEY HEALTH CENTER  INC</t>
  </si>
  <si>
    <t>LE SUEUR</t>
  </si>
  <si>
    <t>GLACIAL RIDGE HOSPITAL</t>
  </si>
  <si>
    <t>GLENWOOD</t>
  </si>
  <si>
    <t>BRECKENRIDGE</t>
  </si>
  <si>
    <t>WILKIN</t>
  </si>
  <si>
    <t>NEW ULM MEDICAL CENTER</t>
  </si>
  <si>
    <t>NEW ULM</t>
  </si>
  <si>
    <t>PRAIRIE RIDGE HOSPITAL AND HEALTH SERVICES</t>
  </si>
  <si>
    <t>ELBOW LAKE</t>
  </si>
  <si>
    <t>ST JOSEPHS AREA  HEALTH SERVICES</t>
  </si>
  <si>
    <t>PARK RAPIDS</t>
  </si>
  <si>
    <t>HUBBARD</t>
  </si>
  <si>
    <t>SANFORD THIEF RIVER FALLS MEDICAL CENTER</t>
  </si>
  <si>
    <t>THIEF RIVER FALLS</t>
  </si>
  <si>
    <t>PENNINGTON</t>
  </si>
  <si>
    <t>GILLETTE CHILDRENS SPECIALTY HOSPITAL</t>
  </si>
  <si>
    <t>CHILDREN'S HOSPITALS &amp; CLINICS OF MN</t>
  </si>
  <si>
    <t>ANOKA METRO REGIONAL TREATMENT CENTER</t>
  </si>
  <si>
    <t>CHILD AND ADOLESCENT BEHAVIORAL HEALTH HOSPITAL</t>
  </si>
  <si>
    <t>COMMUNITY BEHAVIORAL HEALTH HOSPITAL ANNANDALE</t>
  </si>
  <si>
    <t>ANNANDALE</t>
  </si>
  <si>
    <t>COMMUNITY BEHAVIORAL HEALTH HOSPITAL ALEXANDRIA</t>
  </si>
  <si>
    <t>COMMUNITY BEHAVIORAL HEALTH HOSPITAL FERGUS FALLS</t>
  </si>
  <si>
    <t>COMMUNITY BEHAVIORAL HEALTH HOSPITAL - BEMIDJI</t>
  </si>
  <si>
    <t>COMMUNITY BEHAVIORAL HEALTH HOSPITAL - BAXTER</t>
  </si>
  <si>
    <t>COMMUNITY BEHAVIORAL HEALTH HOSPITAL ROCHESTER</t>
  </si>
  <si>
    <t>SANFORD BEHAVIORAL HEALTH CENTER</t>
  </si>
  <si>
    <t>UNIVERSITY OF MISSISSIPPI MED CENTER</t>
  </si>
  <si>
    <t>MS</t>
  </si>
  <si>
    <t>HINDS</t>
  </si>
  <si>
    <t>TISHOMINGO HEALTH SERVICES INC</t>
  </si>
  <si>
    <t>IUKA</t>
  </si>
  <si>
    <t>TISHOMINGO</t>
  </si>
  <si>
    <t>NORTH MISSISSIPPI MEDICAL CENTER</t>
  </si>
  <si>
    <t>TUPELO</t>
  </si>
  <si>
    <t>BAPTIST MEMORIAL HOSPITAL UNION COUNTY</t>
  </si>
  <si>
    <t>Memorial Hospital Biloxi</t>
  </si>
  <si>
    <t>BILOXI</t>
  </si>
  <si>
    <t>MAGNOLIA REGIONAL HEALTH CENTER</t>
  </si>
  <si>
    <t>CORINTH</t>
  </si>
  <si>
    <t>ALCORN</t>
  </si>
  <si>
    <t>PROGRESSIVE HEALTH GROUP OF HOUSTON</t>
  </si>
  <si>
    <t>JASPER GENERAL HOSPITAL</t>
  </si>
  <si>
    <t>BAY SPRINGS</t>
  </si>
  <si>
    <t>MEMORIAL HOSPITAL AT GULFPORT</t>
  </si>
  <si>
    <t>GULFPORT</t>
  </si>
  <si>
    <t>WEBSTER GENERAL HOSPITAL/ SWING BED</t>
  </si>
  <si>
    <t>EUPORA</t>
  </si>
  <si>
    <t>NORTH MISSISSIPPI MEDICAL CENTER-GILMORE AMORY</t>
  </si>
  <si>
    <t>AMORY</t>
  </si>
  <si>
    <t>WINSTON MEDICAL CENTER</t>
  </si>
  <si>
    <t>MERIT HEALTH RIVER REGION</t>
  </si>
  <si>
    <t>VICKSBURG</t>
  </si>
  <si>
    <t>BAPTIST MEMORIAL HOSPITAL NORTH MS</t>
  </si>
  <si>
    <t>GEORGE REGIONAL HEALTH SYSTEM</t>
  </si>
  <si>
    <t>LUCEDALE</t>
  </si>
  <si>
    <t>GEORGE</t>
  </si>
  <si>
    <t>MERIT HEALTH MADISON</t>
  </si>
  <si>
    <t>SINGING RIVER HEALTH SYSTEM</t>
  </si>
  <si>
    <t>PASCAGOULA</t>
  </si>
  <si>
    <t>NORTHWEST MISSISSISSIPPI REGIONAL MEDICAL CENTER</t>
  </si>
  <si>
    <t>CLARKSDALE</t>
  </si>
  <si>
    <t>COAHOMA</t>
  </si>
  <si>
    <t>NESHOBA COUNTY GENERAL HOSPITAL</t>
  </si>
  <si>
    <t>PHILADELPHIA</t>
  </si>
  <si>
    <t>NESHOBA</t>
  </si>
  <si>
    <t>BAPTIST MEMORIAL HOSPITAL BOONEVILLE</t>
  </si>
  <si>
    <t>PRENTISS</t>
  </si>
  <si>
    <t>ST DOMINIC-JACKSON MEMORIAL HOSPITAL</t>
  </si>
  <si>
    <t>BEACHAM MEMORIAL HOSPITAL</t>
  </si>
  <si>
    <t>BAPTIST MEMORIAL HOSPITAL-OKTIBBEHA COUNTY</t>
  </si>
  <si>
    <t>STARKVILLE</t>
  </si>
  <si>
    <t>OKTIBBEHA</t>
  </si>
  <si>
    <t>KING'S DAUGHTERS MEDICAL CENTER-BROOKHAVEN</t>
  </si>
  <si>
    <t>BROOKHAVEN</t>
  </si>
  <si>
    <t>SOUTH CENTRAL REG MED CTR</t>
  </si>
  <si>
    <t>YALOBUSHA GENERAL HOSPITAL</t>
  </si>
  <si>
    <t>WATER VALLEY</t>
  </si>
  <si>
    <t>YALOBUSHA</t>
  </si>
  <si>
    <t>CLAY COUNTY MEDICAL CORPORATION</t>
  </si>
  <si>
    <t>WEST POINT</t>
  </si>
  <si>
    <t>OCHSNER RUSH HOSPITAL</t>
  </si>
  <si>
    <t>MERIT HEALTH CENTRAL</t>
  </si>
  <si>
    <t>WAYNE GENERAL HOSPITAL</t>
  </si>
  <si>
    <t>FORREST GENERAL HOSPITAL</t>
  </si>
  <si>
    <t>HATTIESBURG</t>
  </si>
  <si>
    <t>FORREST</t>
  </si>
  <si>
    <t>ANDERSON REGIONAL MEDICAL CENTER SOUTH CAMPUS</t>
  </si>
  <si>
    <t>DELTA HEALTH SYSTEM - THE MEDICAL CENTER</t>
  </si>
  <si>
    <t>MERIT HEALTH NATCHEZ</t>
  </si>
  <si>
    <t>NATCHEZ</t>
  </si>
  <si>
    <t>BOLIVAR MEDICAL CENTER</t>
  </si>
  <si>
    <t>CLEVELAND</t>
  </si>
  <si>
    <t>BOLIVAR</t>
  </si>
  <si>
    <t>MERIT HEALTH WESLEY</t>
  </si>
  <si>
    <t>SOUTH SUNFLOWER COUNTY HOSPITAL</t>
  </si>
  <si>
    <t>INDIANOLA</t>
  </si>
  <si>
    <t>SUNFLOWER</t>
  </si>
  <si>
    <t>CROSSGATES RIVER OAKS HOSPITAL</t>
  </si>
  <si>
    <t>RANKIN</t>
  </si>
  <si>
    <t>SOUTHWEST MS REGIONAL MEDICAL CENTER</t>
  </si>
  <si>
    <t>MCCOMB</t>
  </si>
  <si>
    <t>GREENWOOD LEFLORE HOSPITAL</t>
  </si>
  <si>
    <t>LEFLORE</t>
  </si>
  <si>
    <t>BMH-GOLDEN TRIANGLE</t>
  </si>
  <si>
    <t>MISSISSIPPI BAPTIST MEDICAL CENTER</t>
  </si>
  <si>
    <t>ANDERSON REGIONAL MEDICAL CENTER</t>
  </si>
  <si>
    <t>HIGHLAND COMMUNITY  HOSPITAL</t>
  </si>
  <si>
    <t>PICAYUNE</t>
  </si>
  <si>
    <t>PEARL RIVER</t>
  </si>
  <si>
    <t>SINGING RIVER GULFPORT</t>
  </si>
  <si>
    <t>MAGEE GENERAL HOSPITAL</t>
  </si>
  <si>
    <t>MAGEE</t>
  </si>
  <si>
    <t>CHOCTAW HEALTH CENTER</t>
  </si>
  <si>
    <t>WHITFIELD MEDICAL SURGICAL HOSPITAL</t>
  </si>
  <si>
    <t>MERIT HEALTH WOMEN'S HOSPITAL</t>
  </si>
  <si>
    <t>FLOWOOD</t>
  </si>
  <si>
    <t>MERIT HEALTH RIVER OAKS</t>
  </si>
  <si>
    <t>BAPTIST MEMORIAL HOSPITAL DESOTO</t>
  </si>
  <si>
    <t>SOUTHAVEN</t>
  </si>
  <si>
    <t>ALLIANCE HEALTH CENTER</t>
  </si>
  <si>
    <t>MISSISSIPPI METHODIST REHAB CTR</t>
  </si>
  <si>
    <t>OCHSNER MEDICAL CENTER-HANCOCK</t>
  </si>
  <si>
    <t>BAY SAINT LOUIS</t>
  </si>
  <si>
    <t>METHODIST HEALTHCARE - OLIVE BRANCH HOSPITAL</t>
  </si>
  <si>
    <t>OLIVE BRANCH</t>
  </si>
  <si>
    <t>UNIVERSITY OF MISSISSIPPI MEDICAL CENTER- GRENADA</t>
  </si>
  <si>
    <t>GRENADA</t>
  </si>
  <si>
    <t>HIGHLAND HILLS MEDICAL CENTER</t>
  </si>
  <si>
    <t>SENATOBIA</t>
  </si>
  <si>
    <t>TATE</t>
  </si>
  <si>
    <t>ALLIANCE HEALTHCARE SYSTEM, INC</t>
  </si>
  <si>
    <t>HOLLY SPRINGS</t>
  </si>
  <si>
    <t>81st Medical Group (Keesler AFB)</t>
  </si>
  <si>
    <t>Biloxi</t>
  </si>
  <si>
    <t>VA GULF COAST HEALTHCARE SYSTEM</t>
  </si>
  <si>
    <t>G. V. (SONNY) MONTGOMERY VA MEDICAL CENTER (JACKSON)</t>
  </si>
  <si>
    <t>JEFFERSON COUNTY HOSPITAL</t>
  </si>
  <si>
    <t>PANOLA MEDICAL CENTER</t>
  </si>
  <si>
    <t>PANOLA</t>
  </si>
  <si>
    <t>LEAKESVILLE</t>
  </si>
  <si>
    <t>PERRY COUNTY GENERAL HOSPITAL</t>
  </si>
  <si>
    <t>RICHTON</t>
  </si>
  <si>
    <t>SHARKEY ISSAQUENA COMMUNITY HOSPITAL</t>
  </si>
  <si>
    <t>ROLLING FORK</t>
  </si>
  <si>
    <t>SHARKEY</t>
  </si>
  <si>
    <t>SMITH COUNTY  EMERGENCY HOSPITAL</t>
  </si>
  <si>
    <t>RALEIGH</t>
  </si>
  <si>
    <t>S E LACKEY MEMORIAL HOSPITAL</t>
  </si>
  <si>
    <t>FOREST</t>
  </si>
  <si>
    <t>MONROE REGIONAL HOSPITAL</t>
  </si>
  <si>
    <t>TALLAHATCHIE GENERAL HOSPITAL-CAH</t>
  </si>
  <si>
    <t>CHARLESTON</t>
  </si>
  <si>
    <t>TALLAHATCHIE</t>
  </si>
  <si>
    <t>LAWRENCE COUNTY HOSPITAL CAH</t>
  </si>
  <si>
    <t>NOXUBEE GENERAL CRITICAL ACCESS HOSP</t>
  </si>
  <si>
    <t>NOXUBEE</t>
  </si>
  <si>
    <t>PONTOTOC HEALTH SERVICE INC CAH</t>
  </si>
  <si>
    <t>PONTOTOC</t>
  </si>
  <si>
    <t>FIELD HEALTH SYSTEM</t>
  </si>
  <si>
    <t>WILKINSON</t>
  </si>
  <si>
    <t>TYLER HOLMES MEMORIAL HOSPITAL CAH</t>
  </si>
  <si>
    <t>BAPTIST MEDICAL CENTER-YAZOO</t>
  </si>
  <si>
    <t>YAZOO CITY</t>
  </si>
  <si>
    <t>YAZOO</t>
  </si>
  <si>
    <t>BAPTIST MEDICAL CENTER-LEAKE</t>
  </si>
  <si>
    <t>LEAKE</t>
  </si>
  <si>
    <t>OCHSNER WATKINS HOSPITAL</t>
  </si>
  <si>
    <t>SIMPSON GENERAL HOSPITAL CAH</t>
  </si>
  <si>
    <t>MENDENHALL</t>
  </si>
  <si>
    <t>NORTH SUNFLOWER MEDICAL CENTER CAH</t>
  </si>
  <si>
    <t>RULEVILLE</t>
  </si>
  <si>
    <t>HOLMES COUNTY HOSPITAL AND CLINICS</t>
  </si>
  <si>
    <t>CLAIBORNE COUNTY HOSPITAL</t>
  </si>
  <si>
    <t>PORT GIBSON</t>
  </si>
  <si>
    <t>OCHSNER LAIRD HOSPITAL</t>
  </si>
  <si>
    <t>OCHSNER SCOTT REGIONAL</t>
  </si>
  <si>
    <t>WALTHALL COUNTY GENERAL HOSPITAL CAH</t>
  </si>
  <si>
    <t>TYLERTOWN</t>
  </si>
  <si>
    <t>WALTHALL</t>
  </si>
  <si>
    <t>COVINGTON COUNTY HOSPITAL CAH</t>
  </si>
  <si>
    <t>COLLINS</t>
  </si>
  <si>
    <t>JEFFERSON DAVIS COMMUNITY HOSPITAL CAH</t>
  </si>
  <si>
    <t>JEFFERSON DAVIS</t>
  </si>
  <si>
    <t>COPIAH COUNTY MEDICAL CENTER</t>
  </si>
  <si>
    <t>COPIAH</t>
  </si>
  <si>
    <t>FRANKLIN COUNTY MEMORIAL HOSPITAL</t>
  </si>
  <si>
    <t>MEADVILLE</t>
  </si>
  <si>
    <t>BMH-CALHOUN</t>
  </si>
  <si>
    <t>CALHOUN CITY</t>
  </si>
  <si>
    <t>PEARL RIVER COUNTY HOSPITAL</t>
  </si>
  <si>
    <t>POPLARVILLE</t>
  </si>
  <si>
    <t>CHOCTAW REGIONAL MEDICAL CENTER</t>
  </si>
  <si>
    <t>ACKERMAN</t>
  </si>
  <si>
    <t>OCHSNER STENNIS MEMORIAL HOSPITAL</t>
  </si>
  <si>
    <t>KEMPER</t>
  </si>
  <si>
    <t>BAPTIST MEDICAL CENTER ATTALA</t>
  </si>
  <si>
    <t>ATTALA</t>
  </si>
  <si>
    <t>TIPPAH COUNTY HOSPITAL</t>
  </si>
  <si>
    <t>RIPLEY</t>
  </si>
  <si>
    <t>TIPPAH</t>
  </si>
  <si>
    <t>QUITMAN COMMUNITY HOSPITAL</t>
  </si>
  <si>
    <t>MARKS</t>
  </si>
  <si>
    <t>ALLEGIANCE SPECIALTY HOSPITAL OF GREENVILLE</t>
  </si>
  <si>
    <t>PARKWOOD BEHAVIORAL HEALTH SYSTEM</t>
  </si>
  <si>
    <t>BRENTWOOD BEHAVIORAL HEALTHCARE OF MS</t>
  </si>
  <si>
    <t>SOUTH MISSISSIPPI STATE HOSPITAL</t>
  </si>
  <si>
    <t>PURVIS</t>
  </si>
  <si>
    <t>NORTH MISSISSIPPI STATE HOSPITAL</t>
  </si>
  <si>
    <t>MS STATE HOSPITAL-WHITFIELD</t>
  </si>
  <si>
    <t>GULFPORT BEHAVIORAL HEALTH  SYSTEM</t>
  </si>
  <si>
    <t>GPT</t>
  </si>
  <si>
    <t>OCEANS BEHAVIORAL HOSPITAL- BILOXI</t>
  </si>
  <si>
    <t>OCEANS BEHAVIORAL HOSPITAL OF TUPELO</t>
  </si>
  <si>
    <t>OCEANS BEHAVIORAL HOSPITAL OF JACKSON</t>
  </si>
  <si>
    <t>MERCY HOSPITAL JOPLIN</t>
  </si>
  <si>
    <t>JOPLIN</t>
  </si>
  <si>
    <t>MO</t>
  </si>
  <si>
    <t>SSM ST JOSEPH HEALTH CENTER</t>
  </si>
  <si>
    <t>SAINT CHARLES</t>
  </si>
  <si>
    <t>MOSAIC LIFE CARE AT ST JOSEPH</t>
  </si>
  <si>
    <t>SAINT JOSEPH</t>
  </si>
  <si>
    <t>BOTHWELL REGIONAL HEALTH CENTER</t>
  </si>
  <si>
    <t>SEDALIA</t>
  </si>
  <si>
    <t>PETTIS</t>
  </si>
  <si>
    <t>SSM HEALTH ST. MARY'S HOSPITAL - JEFFERSON CITY</t>
  </si>
  <si>
    <t>JEFFERSON CITY</t>
  </si>
  <si>
    <t>COLE</t>
  </si>
  <si>
    <t>PHELPS COUNTY REGIONAL MEDICAL CENTER</t>
  </si>
  <si>
    <t>ROLLA</t>
  </si>
  <si>
    <t>PHELPS</t>
  </si>
  <si>
    <t>MERCY HOSPITAL ST LOUIS</t>
  </si>
  <si>
    <t>SAINT LOUIS</t>
  </si>
  <si>
    <t>NORTHEAST REGIONAL MEDICAL CENTER</t>
  </si>
  <si>
    <t>KIRKSVILLE</t>
  </si>
  <si>
    <t>MERCY HOSPITAL JEFFERSON</t>
  </si>
  <si>
    <t>CRYSTAL CITY</t>
  </si>
  <si>
    <t>TEXAS COUNTY MEMORIAL HOSPITAL</t>
  </si>
  <si>
    <t>TEXAS</t>
  </si>
  <si>
    <t>HANNIBAL REGIONAL HOSPITAL</t>
  </si>
  <si>
    <t>HANNIBAL</t>
  </si>
  <si>
    <t>RESEARCH MEDICAL CENTER</t>
  </si>
  <si>
    <t>General Leonard Wood ACH (FT Leonard Wood)</t>
  </si>
  <si>
    <t>Fort Leonard Wood</t>
  </si>
  <si>
    <t>BARNES JEWISH HOSPITAL</t>
  </si>
  <si>
    <t>ST. LOUIS CITY</t>
  </si>
  <si>
    <t>BATES COUNTY MEMORIAL HOSPITAL</t>
  </si>
  <si>
    <t>BATES</t>
  </si>
  <si>
    <t>COX MEDICAL CENTERS</t>
  </si>
  <si>
    <t>TRUMAN MEDICAL CENTER HOSPITAL HILL</t>
  </si>
  <si>
    <t>KANSAS CITY VA MEDICAL CENTER</t>
  </si>
  <si>
    <t>MERCY HOSPITAL WASHINGTON</t>
  </si>
  <si>
    <t>CAMERON REGIONAL MEDICAL CENTER</t>
  </si>
  <si>
    <t>CAMERON</t>
  </si>
  <si>
    <t>MERCY HOSPITAL LEBANON</t>
  </si>
  <si>
    <t>LACLEDE</t>
  </si>
  <si>
    <t>NEVADA REGIONAL MEDICAL CENTER</t>
  </si>
  <si>
    <t>SAINT LUKES NORTH HOSPITAL</t>
  </si>
  <si>
    <t>PLATTE</t>
  </si>
  <si>
    <t>MERCY HOSPITAL SPRINGFIELD</t>
  </si>
  <si>
    <t>BOONE HOSPITAL CENTER</t>
  </si>
  <si>
    <t>PEMISCOT COUNTY MEMORIAL HOSPITAL</t>
  </si>
  <si>
    <t>HAYTI</t>
  </si>
  <si>
    <t>PEMISCOT</t>
  </si>
  <si>
    <t>MOBERLY REGIONAL MEDICAL CENTER</t>
  </si>
  <si>
    <t>MOBERLY</t>
  </si>
  <si>
    <t>MERCY HOSPITAL SOUTH</t>
  </si>
  <si>
    <t>OZARKS HEALTHCARE</t>
  </si>
  <si>
    <t>WEST PLAINS</t>
  </si>
  <si>
    <t>POPLAR BLUFF VA MEDICAL CENTER</t>
  </si>
  <si>
    <t>POPLAR BLUFF</t>
  </si>
  <si>
    <t>SSM ST CLARE HEALTH CENTER</t>
  </si>
  <si>
    <t>FENTON</t>
  </si>
  <si>
    <t>SSM HEALTH ST MARY'S HOSPITAL - ST LOUIS</t>
  </si>
  <si>
    <t>COX MEDICAL CENTER BRANSON</t>
  </si>
  <si>
    <t>BRANSON</t>
  </si>
  <si>
    <t>TANEY</t>
  </si>
  <si>
    <t>CENTERPOINT MEDICAL CENTER</t>
  </si>
  <si>
    <t>NKC HEALTH</t>
  </si>
  <si>
    <t>NORTH KANSAS CITY</t>
  </si>
  <si>
    <t>WESTERN MISSOURI MEDICAL CENTER</t>
  </si>
  <si>
    <t>WARRENSBURG</t>
  </si>
  <si>
    <t>ST LOUIS-JOHN COCHRAN VA MEDICAL CENTER</t>
  </si>
  <si>
    <t>UNIVERSITY HEALTH LAKEWOOD MEDICAL CENTER</t>
  </si>
  <si>
    <t>SSM HEALTH DEPAUL HOSPITAL ST LOUIS</t>
  </si>
  <si>
    <t>BRIDGETON</t>
  </si>
  <si>
    <t>SSM HEALTH SAINT LOUIS UNIVERSITY HOSPITAL</t>
  </si>
  <si>
    <t>MISSOURI BAPTIST MEDICAL CENTER</t>
  </si>
  <si>
    <t>MERCY HOSPITAL SOUTHEAST</t>
  </si>
  <si>
    <t>CAPE GIRARDEAU</t>
  </si>
  <si>
    <t>MISSOURI DELTA MEDICAL CENTER</t>
  </si>
  <si>
    <t>SIKESTON</t>
  </si>
  <si>
    <t>POPLAR BLUFF REGIONAL MEDICAL CENTER</t>
  </si>
  <si>
    <t>FREEMAN HEALTH SYSTEM - FREEMAN WEST</t>
  </si>
  <si>
    <t>ST LUKES HOSPITAL OF KANSAS CITY</t>
  </si>
  <si>
    <t>UNIVERSITY OF MISSOURI HEALTH CARE</t>
  </si>
  <si>
    <t>FITZGIBBON HOSPITAL</t>
  </si>
  <si>
    <t>MERCY HOSPITAL STODDARD</t>
  </si>
  <si>
    <t>DEXTER</t>
  </si>
  <si>
    <t>STODDARD</t>
  </si>
  <si>
    <t>BARNES-JEWISH WEST COUNTY HOSPITAL</t>
  </si>
  <si>
    <t>CREVE COEUR</t>
  </si>
  <si>
    <t>PARKLAND HEALTH CENTER</t>
  </si>
  <si>
    <t>ST. FRANCOIS</t>
  </si>
  <si>
    <t>GOLDEN VALLEY MEMORIAL HOSPITAL</t>
  </si>
  <si>
    <t>ST LUKES DES PERES HOSPITAL</t>
  </si>
  <si>
    <t>ST LOUIS</t>
  </si>
  <si>
    <t>LIBERTY HOSPITAL</t>
  </si>
  <si>
    <t>CHESTERFIELD</t>
  </si>
  <si>
    <t>CHRISTIAN HOSPITAL NORTHEAST</t>
  </si>
  <si>
    <t>LAKE REGIONAL HEALTH SYSTEM</t>
  </si>
  <si>
    <t>OSAGE BEACH</t>
  </si>
  <si>
    <t>LEE'S SUMMIT MEDICAL CENTER</t>
  </si>
  <si>
    <t>LEES SUMMIT</t>
  </si>
  <si>
    <t>BARNES-JEWISH ST PETERS HOSPITAL</t>
  </si>
  <si>
    <t>SAINT PETERS</t>
  </si>
  <si>
    <t>BLUE SPRINGS</t>
  </si>
  <si>
    <t>CITIZENS MEMORIAL HOSPITAL</t>
  </si>
  <si>
    <t>SSM ST JOSEPH HOSPITAL WEST</t>
  </si>
  <si>
    <t>LAKE SAINT LOUIS</t>
  </si>
  <si>
    <t>BELTON REGIONAL MEDICAL CENTER</t>
  </si>
  <si>
    <t>BELTON</t>
  </si>
  <si>
    <t>SAINT LUKE'S EAST  HOSPITAL</t>
  </si>
  <si>
    <t>PROGRESS WEST HOSPITAL</t>
  </si>
  <si>
    <t>OFALLON</t>
  </si>
  <si>
    <t>COLUMBIA MO VA MEDICAL CENTER</t>
  </si>
  <si>
    <t>PARKLAND HEALTH CENTER - BONNE TERRE</t>
  </si>
  <si>
    <t>BONNE TERRE</t>
  </si>
  <si>
    <t>ELLETT MEMORIAL HOSPITAL</t>
  </si>
  <si>
    <t>APPLETON CITY</t>
  </si>
  <si>
    <t>MADISON MEDICAL CENTER</t>
  </si>
  <si>
    <t>FREDERICKTOWN</t>
  </si>
  <si>
    <t>COMMUNITY HOSPITAL ASSOCIATION</t>
  </si>
  <si>
    <t>FAIRFAX</t>
  </si>
  <si>
    <t>PUTNAM COUNTY MEMORIAL HOSPITAL</t>
  </si>
  <si>
    <t>UNIONVILLE</t>
  </si>
  <si>
    <t>SULLIVAN COUNTY MEMORIAL HOSPITAL</t>
  </si>
  <si>
    <t>MILAN</t>
  </si>
  <si>
    <t>PERSHING MEMORIAL HOSPITAL</t>
  </si>
  <si>
    <t>BROOKFIELD</t>
  </si>
  <si>
    <t>WASHINGTON COUNTY MEMORIAL HOSPITAL</t>
  </si>
  <si>
    <t>POTOSI</t>
  </si>
  <si>
    <t>WRIGHT MEMORIAL HOSPITAL</t>
  </si>
  <si>
    <t>SCOTLAND COUNTY  HOSPITAL</t>
  </si>
  <si>
    <t>MEMPHIS</t>
  </si>
  <si>
    <t>SCOTLAND</t>
  </si>
  <si>
    <t>MERCY HOSPITAL PERRY</t>
  </si>
  <si>
    <t>PERRYVILLE</t>
  </si>
  <si>
    <t>HARRISON COUNTY COMMUNITY HOSPITAL</t>
  </si>
  <si>
    <t>BETHANY</t>
  </si>
  <si>
    <t>MACON COUNTY SAMARITAN MEMORIAL HOSPITAL</t>
  </si>
  <si>
    <t>HERMANN AREA DISTRICT HOSPITAL</t>
  </si>
  <si>
    <t>HERMANN</t>
  </si>
  <si>
    <t>GASCONADE</t>
  </si>
  <si>
    <t>MERCY HOSPITAL AURORA</t>
  </si>
  <si>
    <t>MERCY HOSPITAL - CASSVILLE</t>
  </si>
  <si>
    <t>CASSVILLE</t>
  </si>
  <si>
    <t>SALEM MEMORIAL DISTRICT HOSPITAL</t>
  </si>
  <si>
    <t>DENT</t>
  </si>
  <si>
    <t>MERCY HOSPITAL LINCOLN</t>
  </si>
  <si>
    <t>LAFAYETTE REGIONAL HEALTH CENTER</t>
  </si>
  <si>
    <t>HEDRICK MEDICAL CENTER</t>
  </si>
  <si>
    <t>CHILLICOTHE</t>
  </si>
  <si>
    <t>EXCELSIOR SPRINGS HOSPITAL</t>
  </si>
  <si>
    <t>EXCELSIOR SPRINGS</t>
  </si>
  <si>
    <t>CEDAR COUNTY MEMORIAL HOSPITAL</t>
  </si>
  <si>
    <t>CEDAR</t>
  </si>
  <si>
    <t>CASS REGIONAL MEDICAL CENTER</t>
  </si>
  <si>
    <t>HARRISONVILLE</t>
  </si>
  <si>
    <t>COX BARTON COUNTY HOSPITAL</t>
  </si>
  <si>
    <t>RAY COUNTY MEMORIAL HOSPITAL</t>
  </si>
  <si>
    <t>RAY</t>
  </si>
  <si>
    <t>MOSAIC MEDICAL CENTER ALBANY</t>
  </si>
  <si>
    <t>GENTRY</t>
  </si>
  <si>
    <t>COX MONETT HOSPITAL</t>
  </si>
  <si>
    <t>MONETT</t>
  </si>
  <si>
    <t>STE GENEVIEVE COUNTY MEMORIAL HOSPITAL</t>
  </si>
  <si>
    <t>SAINTE GENEVIEVE</t>
  </si>
  <si>
    <t>STE. GENEVIEVE</t>
  </si>
  <si>
    <t>FREEMAN NEOSHO HOSPITAL</t>
  </si>
  <si>
    <t>PIKE COUNTY MEMORIAL HOSPITAL</t>
  </si>
  <si>
    <t>LOUISIANA</t>
  </si>
  <si>
    <t>MERCY ST FRANCIS HOSPITAL</t>
  </si>
  <si>
    <t>IRON COUNTY MEDICAL CENTER</t>
  </si>
  <si>
    <t>PILOT KNOB</t>
  </si>
  <si>
    <t>MISSOURI BAPTIST SULLIVAN HOSPITAL</t>
  </si>
  <si>
    <t>MERCY HOSPITAL CARTHAGE</t>
  </si>
  <si>
    <t>MOSAIC MEDICAL CENTER - MARYVILLE</t>
  </si>
  <si>
    <t>NODAWAY</t>
  </si>
  <si>
    <t>ST LOUIS CHILDRENS HOSPITAL</t>
  </si>
  <si>
    <t>THE CHILDREN'S MERCY HOSPITAL</t>
  </si>
  <si>
    <t>RANKEN JORDAN PEDIATRIC BRIDGE HOSPITAL</t>
  </si>
  <si>
    <t>MARYLAND HEIGHTS</t>
  </si>
  <si>
    <t>SHRINERS HOSPITALS FOR CHILDREN</t>
  </si>
  <si>
    <t>CENTER FOR BEHAVIORAL MEDICINE</t>
  </si>
  <si>
    <t>CALLAWAY</t>
  </si>
  <si>
    <t>SOUTHEAST MISSOURI MENTAL HLTH CTR</t>
  </si>
  <si>
    <t>NORTHWEST MISSOURI PSYCHIATRIC REHAB CTR</t>
  </si>
  <si>
    <t>ST LOUIS FORENSIC TREATMENT CENTER</t>
  </si>
  <si>
    <t>CENTERPOINTE HOSPITAL</t>
  </si>
  <si>
    <t>ROYAL OAKS HOSPITAL</t>
  </si>
  <si>
    <t>WINDSOR</t>
  </si>
  <si>
    <t>LAKELAND BEHAVIORAL HEALTH SYSTEM</t>
  </si>
  <si>
    <t>OSAGE BEACH CENTER FOR BEHAVIORAL HEALTH</t>
  </si>
  <si>
    <t>CENTERPOINTE HOSPITAL OF COLUMBIA</t>
  </si>
  <si>
    <t>PERIMETER BEHAVIORAL HOSPITAL OF SPRINGFIELD</t>
  </si>
  <si>
    <t>SOUTHEAST BEHAVIORAL HOSPITAL</t>
  </si>
  <si>
    <t>MARYLAND HEIGHTS CENTER FOR BEHAVIORAL HEALTH</t>
  </si>
  <si>
    <t>ST PETERS HEALTH</t>
  </si>
  <si>
    <t>MT</t>
  </si>
  <si>
    <t>LEWIS AND CLARK</t>
  </si>
  <si>
    <t>BILLINGS CLINIC</t>
  </si>
  <si>
    <t>BILLINGS</t>
  </si>
  <si>
    <t>YELLOWSTONE</t>
  </si>
  <si>
    <t>BENEFIS HOSPITALS INC</t>
  </si>
  <si>
    <t>GREAT FALLS</t>
  </si>
  <si>
    <t>ST. PATRICK HOSPITAL</t>
  </si>
  <si>
    <t>MISSOULA</t>
  </si>
  <si>
    <t>ST JAMES HOSPITAL</t>
  </si>
  <si>
    <t>SILVER BOW</t>
  </si>
  <si>
    <t>COMMUNITY MEDICAL CENTER</t>
  </si>
  <si>
    <t>VA MONTANA HEALTHCARE SYSTEM</t>
  </si>
  <si>
    <t>FORT HARRISON</t>
  </si>
  <si>
    <t>INTERMOUNTAIN HEALTH ST VINCENT REGIONAL HOSPITAL</t>
  </si>
  <si>
    <t>LOGAN HEALTH MEDICAL CENTER</t>
  </si>
  <si>
    <t>KALISPELL</t>
  </si>
  <si>
    <t>FLATHEAD</t>
  </si>
  <si>
    <t>BOZEMAN HEALTH DEACONESS HOSPITAL</t>
  </si>
  <si>
    <t>BOZEMAN</t>
  </si>
  <si>
    <t>GALLATIN</t>
  </si>
  <si>
    <t>P H S INDIAN HOSPITAL AT BROWNING - BLACKFEET</t>
  </si>
  <si>
    <t>BROWNING</t>
  </si>
  <si>
    <t>GLACIER</t>
  </si>
  <si>
    <t>GREAT FALLS CLINIC HOSPITAL</t>
  </si>
  <si>
    <t>POPLAR COMMUNITY HOSPITAL</t>
  </si>
  <si>
    <t>POPLAR</t>
  </si>
  <si>
    <t>ROOSEVELT</t>
  </si>
  <si>
    <t>FALLON MEDICAL COMPLEX HOSPITAL</t>
  </si>
  <si>
    <t>FALLON</t>
  </si>
  <si>
    <t>DAHL MEMORIAL HEALTHCARE ASSOCIATION INC</t>
  </si>
  <si>
    <t>EKALAKA</t>
  </si>
  <si>
    <t>CARTER</t>
  </si>
  <si>
    <t>GRANITE COUNTY MEDICAL CENTER</t>
  </si>
  <si>
    <t>PHILIPSBURG</t>
  </si>
  <si>
    <t>GRANITE</t>
  </si>
  <si>
    <t>MISSOURI RIVER MEDICAL CENTER</t>
  </si>
  <si>
    <t>FORT BENTON</t>
  </si>
  <si>
    <t>CHOUTEAU</t>
  </si>
  <si>
    <t>MCCONE COUNTY HEALTH CENTER</t>
  </si>
  <si>
    <t>CIRCLE</t>
  </si>
  <si>
    <t>MCCONE</t>
  </si>
  <si>
    <t>MOUNTAINVIEW MEDICAL CENTER</t>
  </si>
  <si>
    <t>WHITE SULPHUR SPRING</t>
  </si>
  <si>
    <t>MEAGHER</t>
  </si>
  <si>
    <t>BENEFIS TETON MEDICAL CENTER</t>
  </si>
  <si>
    <t>CHOTEAU</t>
  </si>
  <si>
    <t>ROOSEVELT MEDICAL CENTER</t>
  </si>
  <si>
    <t>CULBERTSON</t>
  </si>
  <si>
    <t>PRAIRIE COMMUNITY CAH</t>
  </si>
  <si>
    <t>TERRY</t>
  </si>
  <si>
    <t>PRAIRIE</t>
  </si>
  <si>
    <t>GARFIELD COUNTY HEALTH CENTER</t>
  </si>
  <si>
    <t>JORDAN</t>
  </si>
  <si>
    <t>BIG SANDY MEDICAL CENTER</t>
  </si>
  <si>
    <t>BIG SANDY</t>
  </si>
  <si>
    <t>PHILLIPS COUNTY HOSPITAL - CAH</t>
  </si>
  <si>
    <t>MALTA</t>
  </si>
  <si>
    <t>PIONEER MEDICAL CENTER</t>
  </si>
  <si>
    <t>BIG TIMBER</t>
  </si>
  <si>
    <t>SWEET GRASS</t>
  </si>
  <si>
    <t>DEER LODGE MEDICAL CENTER</t>
  </si>
  <si>
    <t>DEER LODGE</t>
  </si>
  <si>
    <t>POWELL</t>
  </si>
  <si>
    <t>P H S INDIAN HOSPITAL-FT BELKNAP AT HARLEM - CAH</t>
  </si>
  <si>
    <t>HARLEM</t>
  </si>
  <si>
    <t>FRANCES MAHON DEACONESS HOSPITAL</t>
  </si>
  <si>
    <t>LIVINGSTON HEALTHCARE</t>
  </si>
  <si>
    <t>PARK</t>
  </si>
  <si>
    <t>BARRETT HOSPITAL &amp; HEALTHCARE</t>
  </si>
  <si>
    <t>DILLON</t>
  </si>
  <si>
    <t>BEAVERHEAD</t>
  </si>
  <si>
    <t>RUBY VALLEY MEDICAL CENTER</t>
  </si>
  <si>
    <t>CABINET PEAKS MEDICAL CENTER</t>
  </si>
  <si>
    <t>LIBBY</t>
  </si>
  <si>
    <t>WHEATLAND MEMORIAL HOSPITAL</t>
  </si>
  <si>
    <t>HARLOWTON</t>
  </si>
  <si>
    <t>WHEATLAND</t>
  </si>
  <si>
    <t>SHERIDAN MEMORIAL HOSPTIAL</t>
  </si>
  <si>
    <t>PLENTYWOOD</t>
  </si>
  <si>
    <t>CLARK FORK VALLEY HOSPITAL</t>
  </si>
  <si>
    <t>PLAINS</t>
  </si>
  <si>
    <t>SANDERS</t>
  </si>
  <si>
    <t>PONDERA MEDICAL CENTER</t>
  </si>
  <si>
    <t>CONRAD</t>
  </si>
  <si>
    <t>PONDERA</t>
  </si>
  <si>
    <t>ST LUKE COMMUNITY HOSPITAL</t>
  </si>
  <si>
    <t>RONAN</t>
  </si>
  <si>
    <t>BEARTOOTH BILLINGS CLINIC</t>
  </si>
  <si>
    <t>RED LODGE</t>
  </si>
  <si>
    <t>CARBON</t>
  </si>
  <si>
    <t>ROSEBUD HEALTH CARE CENTER</t>
  </si>
  <si>
    <t>ROSEBUD</t>
  </si>
  <si>
    <t>LOGAN HEALTH - SHELBY</t>
  </si>
  <si>
    <t>TOOLE</t>
  </si>
  <si>
    <t>MADISON VALLEY MEDICAL CENTER</t>
  </si>
  <si>
    <t>ENNIS</t>
  </si>
  <si>
    <t>STILLWATER BILLINGS CLINIC</t>
  </si>
  <si>
    <t>MINERAL COMMUNITY HOSPITAL</t>
  </si>
  <si>
    <t>SUPERIOR</t>
  </si>
  <si>
    <t>MINERAL</t>
  </si>
  <si>
    <t>GLENDIVE MEDICAL CENTER</t>
  </si>
  <si>
    <t>GLENDIVE</t>
  </si>
  <si>
    <t>BILLINGS CLINIC BROADWATER</t>
  </si>
  <si>
    <t>TOWNSEND</t>
  </si>
  <si>
    <t>BROADWATER</t>
  </si>
  <si>
    <t>LOGAN HEALTH - CHESTER</t>
  </si>
  <si>
    <t>COMMUNITY HOSPITAL OF ANACONDA</t>
  </si>
  <si>
    <t>ANACONDA</t>
  </si>
  <si>
    <t>LOGAN HEALTH - WHITEFISH</t>
  </si>
  <si>
    <t>WHITEFISH</t>
  </si>
  <si>
    <t>NORTHERN ROCKIES MEDICAL CENTER</t>
  </si>
  <si>
    <t>CUT BANK</t>
  </si>
  <si>
    <t>BIG HORN HOSPITAL</t>
  </si>
  <si>
    <t>BIG HORN</t>
  </si>
  <si>
    <t>P H S INDIAN HOSPITAL CROW / NORTHERN CHEYENNE</t>
  </si>
  <si>
    <t>CROW AGENCY</t>
  </si>
  <si>
    <t>BITTERROOT HEALTH - DALY HOSPITAL</t>
  </si>
  <si>
    <t>RAVALLI</t>
  </si>
  <si>
    <t>WOLF POINT</t>
  </si>
  <si>
    <t>DANIELS MEMORIAL HOSPITAL</t>
  </si>
  <si>
    <t>SCOBEY</t>
  </si>
  <si>
    <t>DANIELS</t>
  </si>
  <si>
    <t>PROVIDENCE ST JOSEPH MEDICAL CENTER</t>
  </si>
  <si>
    <t>POLSON</t>
  </si>
  <si>
    <t>SIDNEY HEALTH CENTER</t>
  </si>
  <si>
    <t>SIDNEY</t>
  </si>
  <si>
    <t>CENTRAL MONTANA MEDICAL CENTER</t>
  </si>
  <si>
    <t>LEWISTOWN</t>
  </si>
  <si>
    <t>FERGUS</t>
  </si>
  <si>
    <t>ROUNDUP MEMORIAL HEALTHCARE</t>
  </si>
  <si>
    <t>ROUNDUP</t>
  </si>
  <si>
    <t>MUSSELSHELL</t>
  </si>
  <si>
    <t>HOLY ROSARY HOSPITAL</t>
  </si>
  <si>
    <t>MILES CITY</t>
  </si>
  <si>
    <t>CUSTER</t>
  </si>
  <si>
    <t>NORTHERN MONTANA HOSPITAL</t>
  </si>
  <si>
    <t>HAVRE</t>
  </si>
  <si>
    <t>HILL</t>
  </si>
  <si>
    <t>BOZEMAN HEALTH BIG SKY MEDICAL CENTER</t>
  </si>
  <si>
    <t>BIG SKY</t>
  </si>
  <si>
    <t>SHODAIR CHILDREN'S HOSPITAL</t>
  </si>
  <si>
    <t>BRYAN MEDICAL CENTER</t>
  </si>
  <si>
    <t>NE</t>
  </si>
  <si>
    <t>CHI HEALTH GOOD SAMARITAN</t>
  </si>
  <si>
    <t>KEARNEY</t>
  </si>
  <si>
    <t>THE NEBRASKA MEDICAL CENTER</t>
  </si>
  <si>
    <t>OMAHA</t>
  </si>
  <si>
    <t>CHI HEALTH ST. ELIZABETH</t>
  </si>
  <si>
    <t>CHI HEALTH ST. FRANCIS</t>
  </si>
  <si>
    <t>GRAND ISLAND</t>
  </si>
  <si>
    <t>MARY LANNING HEALTHCARE</t>
  </si>
  <si>
    <t>THE NEBRASKA METHODIST HOSPITAL</t>
  </si>
  <si>
    <t>TWELVE CLANS UNITY HOSPITAL</t>
  </si>
  <si>
    <t>THURSTON</t>
  </si>
  <si>
    <t>CHI HEALTH BERGAN MERCY</t>
  </si>
  <si>
    <t>REGIONAL WEST MEDICAL CENTER</t>
  </si>
  <si>
    <t>SCOTTSBLUFF</t>
  </si>
  <si>
    <t>SCOTT BLUFF</t>
  </si>
  <si>
    <t>GREAT PLAINS HEALTH</t>
  </si>
  <si>
    <t>NORTH PLATTE</t>
  </si>
  <si>
    <t>OMAHA VA MEDICAL CENTER (VA NEBRASKA WESTERN IOWA HEALTHCARE SYSTEM)</t>
  </si>
  <si>
    <t>METHODIST FREMONT HEALTH</t>
  </si>
  <si>
    <t>CHI HEALTH IMMANUEL</t>
  </si>
  <si>
    <t>CHI HEALTH MIDLANDS</t>
  </si>
  <si>
    <t>PAPILLION</t>
  </si>
  <si>
    <t>SARPY</t>
  </si>
  <si>
    <t>COLUMBUS COMMUNITY HOSPITAL, INC</t>
  </si>
  <si>
    <t>FAITH REGIONAL HEALTH SERVICES</t>
  </si>
  <si>
    <t>LINCOLN SURGICAL HOSPITAL</t>
  </si>
  <si>
    <t>CHI HEALTH NEBRASKA HEART</t>
  </si>
  <si>
    <t>NEBRASKA ORTHOPAEDIC HOSPITAL</t>
  </si>
  <si>
    <t>CHI HEALTH LAKESIDE</t>
  </si>
  <si>
    <t>MIDWEST SURGICAL HOSPITAL LLC</t>
  </si>
  <si>
    <t>BELLEVUE MEDICAL CENTER</t>
  </si>
  <si>
    <t>BELLEVUE</t>
  </si>
  <si>
    <t>NEBRASKA SPINE HOSPITAL, LLC</t>
  </si>
  <si>
    <t>KEARNEY REGIONAL MEDICAL CENTER</t>
  </si>
  <si>
    <t>GRAND ISLAND REGIONAL MEDICAL CENTER</t>
  </si>
  <si>
    <t>FRIEND COMMUNITY HEALTHCARE SYSTEM</t>
  </si>
  <si>
    <t>FRIEND</t>
  </si>
  <si>
    <t>HARLAN COUNTY HEALTH SYSTEM</t>
  </si>
  <si>
    <t>FILLMORE COUNTY HOSPITAL</t>
  </si>
  <si>
    <t>FILLMORE</t>
  </si>
  <si>
    <t>PAWNEE COUNTY MEMORIAL HOSPITAL</t>
  </si>
  <si>
    <t>PAWNEE CITY</t>
  </si>
  <si>
    <t>NIOBRARA VALLEY HOSPITAL</t>
  </si>
  <si>
    <t>LYNCH</t>
  </si>
  <si>
    <t>THAYER COUNTY HEALTH SERVICES</t>
  </si>
  <si>
    <t>HEBRON</t>
  </si>
  <si>
    <t>THAYER</t>
  </si>
  <si>
    <t>KIMBALL HEALTH SERVICES</t>
  </si>
  <si>
    <t>KIMBALL</t>
  </si>
  <si>
    <t>KEARNEY COUNTY HEALTH SERVICES HOSPITAL</t>
  </si>
  <si>
    <t>SAUNDERS MEDICAL CENTER</t>
  </si>
  <si>
    <t>WAHOO</t>
  </si>
  <si>
    <t>SAUNDERS</t>
  </si>
  <si>
    <t>HENDERSON COMMUNITY HOSPITAL</t>
  </si>
  <si>
    <t>SYRACUSE AREA HEALTH</t>
  </si>
  <si>
    <t>OTOE</t>
  </si>
  <si>
    <t>GARDEN COUNTY HEALTH SERVICES</t>
  </si>
  <si>
    <t>OSHKOSH</t>
  </si>
  <si>
    <t>GARDEN</t>
  </si>
  <si>
    <t>GENOA COMMUNITY HOSPITAL</t>
  </si>
  <si>
    <t>GENOA</t>
  </si>
  <si>
    <t>GOTHENBURG HEALTH</t>
  </si>
  <si>
    <t>GOTHENBURG</t>
  </si>
  <si>
    <t>ANNIE JEFFREY MEMORIAL COUNTY HEALTH CENTER</t>
  </si>
  <si>
    <t>BRODSTONE HEALTHCARE</t>
  </si>
  <si>
    <t>NUCKOLLS</t>
  </si>
  <si>
    <t>WEBSTER COUNTY COMMUNITY HOSPITAL</t>
  </si>
  <si>
    <t>RED CLOUD</t>
  </si>
  <si>
    <t>MORRILL COUNTY COMMUNITY HOSPITAL</t>
  </si>
  <si>
    <t>MORRILL</t>
  </si>
  <si>
    <t>JEFFERSON COMMUNITY HEALTH &amp; LIFE</t>
  </si>
  <si>
    <t>FAIRBURY</t>
  </si>
  <si>
    <t>ST FRANCIS MEMORIAL HOSPITAL</t>
  </si>
  <si>
    <t>CUMING</t>
  </si>
  <si>
    <t>CHI HEALTH SCHUYLER</t>
  </si>
  <si>
    <t>COLFAX</t>
  </si>
  <si>
    <t>NEMAHA COUNTY HOSPITAL</t>
  </si>
  <si>
    <t>BROWN COUNTY HOSPITAL</t>
  </si>
  <si>
    <t>AINSWORTH</t>
  </si>
  <si>
    <t>ANTELOPE MEMORIAL HOSPITAL</t>
  </si>
  <si>
    <t>NELIGH</t>
  </si>
  <si>
    <t>ANTELOPE</t>
  </si>
  <si>
    <t>COZAD COMMUNITY HOSPITAL</t>
  </si>
  <si>
    <t>COZAD</t>
  </si>
  <si>
    <t>MERRICK MEDICAL CENTER</t>
  </si>
  <si>
    <t>CENTRAL CITY</t>
  </si>
  <si>
    <t>MERRICK</t>
  </si>
  <si>
    <t>AVERA ST ANTHONY'S HOSPITAL</t>
  </si>
  <si>
    <t>O' NEILL</t>
  </si>
  <si>
    <t>HOLT</t>
  </si>
  <si>
    <t>AVERA CREIGHTON HOSPITAL</t>
  </si>
  <si>
    <t>CREIGHTON</t>
  </si>
  <si>
    <t>BUTLER COUNTY HEALTH</t>
  </si>
  <si>
    <t>DAVID CITY</t>
  </si>
  <si>
    <t>ROCK COUNTY HOSPITAL</t>
  </si>
  <si>
    <t>BASSETT</t>
  </si>
  <si>
    <t>BOONE COUNTY HEALTH CENTER</t>
  </si>
  <si>
    <t>ALBION</t>
  </si>
  <si>
    <t>CALLAWAY DISTRICT HOSPITAL</t>
  </si>
  <si>
    <t>YORK GENERAL HEALTH CARE SERVICES</t>
  </si>
  <si>
    <t>HOWARD COUNTY MEDICAL CENTER</t>
  </si>
  <si>
    <t>ST PAUL</t>
  </si>
  <si>
    <t>MEMORIAL HEALTH CARE SYSTEMS</t>
  </si>
  <si>
    <t>DUNDY COUNTY HOSPITAL</t>
  </si>
  <si>
    <t>BENKELMAN</t>
  </si>
  <si>
    <t>DUNDY</t>
  </si>
  <si>
    <t>CHADRON HOSPITAL</t>
  </si>
  <si>
    <t>CHADRON</t>
  </si>
  <si>
    <t>DAWES</t>
  </si>
  <si>
    <t>CHI HEALTH ST. MARYS</t>
  </si>
  <si>
    <t>NEBRASKA CITY</t>
  </si>
  <si>
    <t>WEST HOLT MEMORIAL HOSPITAL</t>
  </si>
  <si>
    <t>CHERRY COUNTY HOSPITAL</t>
  </si>
  <si>
    <t>VALENTINE</t>
  </si>
  <si>
    <t>CHERRY</t>
  </si>
  <si>
    <t>CHI HEALTH PLAINVIEW HOSPITAL</t>
  </si>
  <si>
    <t>PLAINVIEW</t>
  </si>
  <si>
    <t>PIERCE</t>
  </si>
  <si>
    <t>OSMOND GENERAL HOSPITAL</t>
  </si>
  <si>
    <t>OSMOND</t>
  </si>
  <si>
    <t>TRI VALLEY HEALTH SYSTEM</t>
  </si>
  <si>
    <t>FURNAS</t>
  </si>
  <si>
    <t>PENDER COMMUNITY HOSPITAL</t>
  </si>
  <si>
    <t>PENDER</t>
  </si>
  <si>
    <t>JOHNSON COUNTY HOSPITAL</t>
  </si>
  <si>
    <t>TECUMSEH</t>
  </si>
  <si>
    <t>CHASE COUNTY COMMUNITY HOSPITAL</t>
  </si>
  <si>
    <t>CHASE</t>
  </si>
  <si>
    <t>COMMUNITY MEDICAL CENTER, INC</t>
  </si>
  <si>
    <t>FALLS CITY</t>
  </si>
  <si>
    <t>RICHARDSON</t>
  </si>
  <si>
    <t>VALLEY COUNTY HEALTH SYSTEM</t>
  </si>
  <si>
    <t>ORD</t>
  </si>
  <si>
    <t>CRETE AREA MEDICAL CENTER</t>
  </si>
  <si>
    <t>CRETE</t>
  </si>
  <si>
    <t>OGALLALA COMMUNITY HOSPITAL</t>
  </si>
  <si>
    <t>OGALLALA</t>
  </si>
  <si>
    <t>KEITH</t>
  </si>
  <si>
    <t>PERKINS COUNTY HEALTH SERVICES</t>
  </si>
  <si>
    <t>PERKINS</t>
  </si>
  <si>
    <t>SIDNEY REGIONAL MEDICAL CENTER</t>
  </si>
  <si>
    <t>GORDON MEMORIAL HOSPITAL DISTRICT</t>
  </si>
  <si>
    <t>MEMORIAL COMMUNITY HOSPITAL &amp; HEALTH SYSTEM</t>
  </si>
  <si>
    <t>BLAIR</t>
  </si>
  <si>
    <t>BOX BUTTE GENERAL HOSPITAL</t>
  </si>
  <si>
    <t>ALLIANCE</t>
  </si>
  <si>
    <t>BOX BUTTE</t>
  </si>
  <si>
    <t>LEXINGTON REGIONAL HEALTH CENTER</t>
  </si>
  <si>
    <t>PHELPS MEMORIAL HEALTH CENTER</t>
  </si>
  <si>
    <t>HOLDREGE</t>
  </si>
  <si>
    <t>MCCOOK</t>
  </si>
  <si>
    <t>RED WILLOW</t>
  </si>
  <si>
    <t>BEATRICE COMMUNITY HOSPITAL &amp; HEALTH CENTER, INC</t>
  </si>
  <si>
    <t>BEATRICE</t>
  </si>
  <si>
    <t>GAGE</t>
  </si>
  <si>
    <t>JENNIE M MELHAM MEMORIAL MEDICAL CENTER</t>
  </si>
  <si>
    <t>BROKEN BOW</t>
  </si>
  <si>
    <t>BOYS TOWN NATIONAL RESEARCH HOSPITAL</t>
  </si>
  <si>
    <t>BOYS TOWN</t>
  </si>
  <si>
    <t>CHILDREN'S NEBRASKA</t>
  </si>
  <si>
    <t>LINCOLN REGIONAL CENTER</t>
  </si>
  <si>
    <t>DOUGLAS COUNTY COMMUNITY MENTAL HEALTH CENTER</t>
  </si>
  <si>
    <t>RENOWN REGIONAL MEDICAL CENTER</t>
  </si>
  <si>
    <t>NV</t>
  </si>
  <si>
    <t>WASHOE</t>
  </si>
  <si>
    <t>SUNRISE HOSPITAL AND MEDICAL CENTER</t>
  </si>
  <si>
    <t>LAS VEGAS</t>
  </si>
  <si>
    <t>NORTH VISTA HOSPITAL</t>
  </si>
  <si>
    <t>NORTH LAS VEGAS</t>
  </si>
  <si>
    <t>UNIVERSITY MEDICAL CENTER</t>
  </si>
  <si>
    <t>NORTHEASTERN NEVADA REGIONAL HOSPITAL</t>
  </si>
  <si>
    <t>ELKO</t>
  </si>
  <si>
    <t>SAINT MARY'S REGIONAL MEDICAL CENTER</t>
  </si>
  <si>
    <t>SAINT ROSE DOMINICAN HOSPITALS - ROSE DE LIMA</t>
  </si>
  <si>
    <t>CARSON TAHOE REGIONAL MEDICAL CENTER</t>
  </si>
  <si>
    <t>99th Medical Group (Nellis AFB)</t>
  </si>
  <si>
    <t>Nellis AFB</t>
  </si>
  <si>
    <t>VALLEY HOSPITAL MEDICAL CENTER</t>
  </si>
  <si>
    <t>VA SIERRA NEVADA HEALTHCARE SYSTEM</t>
  </si>
  <si>
    <t>NORTHERN NEVADA MEDICAL CENTER</t>
  </si>
  <si>
    <t>SPARKS</t>
  </si>
  <si>
    <t>MOUNTAINVIEW HOSPITAL</t>
  </si>
  <si>
    <t>SUMMERLIN HOSPITAL MEDICAL CENTER</t>
  </si>
  <si>
    <t>HARMON HOSPITAL</t>
  </si>
  <si>
    <t>SAINT ROSE DOMINICAN HOSPITALS - SIENA CAMPUS</t>
  </si>
  <si>
    <t>SPRING VALLEY HOSPITAL MEDICAL CENTER</t>
  </si>
  <si>
    <t>SOUTHERN HILLS HOSPITAL AND MEDICAL CENTER</t>
  </si>
  <si>
    <t>RENOWN SOUTH MEADOWS MEDICAL CENTER</t>
  </si>
  <si>
    <t>VA SOUTHERN NEVADA HEALTHCARE SYSTEM</t>
  </si>
  <si>
    <t>N. LAS VEGAS</t>
  </si>
  <si>
    <t>SAINT ROSE DOMINICAN HOSPITALS - SAN MARTIN CAMPUS</t>
  </si>
  <si>
    <t>CENTENNIAL HILLS HOSPITAL MEDICAL CENTER</t>
  </si>
  <si>
    <t>HENDERSON HOSPITAL</t>
  </si>
  <si>
    <t>SAINT ROSE DOMINICAN HOSPITALS - NORTH LAS VEGAS</t>
  </si>
  <si>
    <t>WEST HENDERSON HOSPITAL</t>
  </si>
  <si>
    <t>MOUNT GRANT GENERAL HOSPITAL</t>
  </si>
  <si>
    <t>HAWTHORNE</t>
  </si>
  <si>
    <t>INCLINE VILLAGE COMMUNITY HOSPITAL</t>
  </si>
  <si>
    <t>INCLINE VILLAGE</t>
  </si>
  <si>
    <t>WILLIAM BEE RIRIE HOSPITAL</t>
  </si>
  <si>
    <t>WHITE PINE</t>
  </si>
  <si>
    <t>BATTLE MOUNTAIN GENERAL HOSPITAL</t>
  </si>
  <si>
    <t>BATTE MTN</t>
  </si>
  <si>
    <t>LANDER</t>
  </si>
  <si>
    <t>PERSHING GENERAL HOSPITAL</t>
  </si>
  <si>
    <t>LOVELOCK</t>
  </si>
  <si>
    <t>PERSHING</t>
  </si>
  <si>
    <t>CARSON VALLEY HEALTH</t>
  </si>
  <si>
    <t>GARDNERVILLE</t>
  </si>
  <si>
    <t>MESA VIEW REGIONAL HOSPITAL</t>
  </si>
  <si>
    <t>MESQUITE</t>
  </si>
  <si>
    <t>HUMBOLDT GENERAL HOSPITAL</t>
  </si>
  <si>
    <t>WINNEMUCCA</t>
  </si>
  <si>
    <t>BOULDER CITY HOSPITAL</t>
  </si>
  <si>
    <t>BOULDER CITY</t>
  </si>
  <si>
    <t>DESERT VIEW HOSPITAL</t>
  </si>
  <si>
    <t>PAHRUMP</t>
  </si>
  <si>
    <t>NYE</t>
  </si>
  <si>
    <t>GROVER C DILS MEDICAL CENTER</t>
  </si>
  <si>
    <t>CALIENTE</t>
  </si>
  <si>
    <t>BANNER CHURCHILL COMMUNITY HOSPITAL</t>
  </si>
  <si>
    <t>CHURCHILL</t>
  </si>
  <si>
    <t>SOUTH LYON MEDICAL CENTER</t>
  </si>
  <si>
    <t>YERINGTON</t>
  </si>
  <si>
    <t>DINI-TOWNSEND HOSPITAL AT NNMH</t>
  </si>
  <si>
    <t>SOUTHERN NEVADA ADULT MENTAL HEALTH SERVICES</t>
  </si>
  <si>
    <t>SPRING MOUNTAIN SAHARA</t>
  </si>
  <si>
    <t>SPRING MOUNTAIN TREATMENT CENTER</t>
  </si>
  <si>
    <t>SEVEN HILLS HOSPITAL</t>
  </si>
  <si>
    <t>DESERT PARKWAY BEHAVIORAL HEALTHCARE HOSPITAL, LLC</t>
  </si>
  <si>
    <t>RENO BEHAVIORAL HEALTHCARE HOSPITAL, LLC</t>
  </si>
  <si>
    <t>THRIVE BEHAVIORAL HOSPITAL, LLC</t>
  </si>
  <si>
    <t>CONCORD HOSPITAL</t>
  </si>
  <si>
    <t>NH</t>
  </si>
  <si>
    <t>MERRIMACK</t>
  </si>
  <si>
    <t>MARY HITCHCOCK MEMORIAL HOSPITAL</t>
  </si>
  <si>
    <t>GRAFTON</t>
  </si>
  <si>
    <t>CONCORD HOSPITAL- LACONIA</t>
  </si>
  <si>
    <t>LACONIA</t>
  </si>
  <si>
    <t>BELKNAP</t>
  </si>
  <si>
    <t>NASHUA</t>
  </si>
  <si>
    <t>ELLIOT HOSPITAL</t>
  </si>
  <si>
    <t>FRISBIE MEMORIAL HOSPITAL</t>
  </si>
  <si>
    <t>STRAFFORD</t>
  </si>
  <si>
    <t>PARKLAND MEDICAL CENTER</t>
  </si>
  <si>
    <t>DERRY</t>
  </si>
  <si>
    <t>ROCKINGHAM</t>
  </si>
  <si>
    <t>WENTWORTH-DOUGLASS HOSPITAL</t>
  </si>
  <si>
    <t>CHESHIRE MEDICAL CENTER</t>
  </si>
  <si>
    <t>KEENE</t>
  </si>
  <si>
    <t>CHESHIRE</t>
  </si>
  <si>
    <t>SOUTHERN NH MEDICAL CENTER</t>
  </si>
  <si>
    <t>EXETER HOSPITAL INC</t>
  </si>
  <si>
    <t>EXETER</t>
  </si>
  <si>
    <t>PORTSMOUTH REGIONAL HOSPITAL</t>
  </si>
  <si>
    <t>PORTSMOUTH</t>
  </si>
  <si>
    <t>CATHOLIC MEDICAL CENTER</t>
  </si>
  <si>
    <t>UPPER CONNECTICUT VALLEY HOSPITAL</t>
  </si>
  <si>
    <t>COLEBROOK</t>
  </si>
  <si>
    <t>COOS</t>
  </si>
  <si>
    <t>COTTAGE HOSPITAL</t>
  </si>
  <si>
    <t>WOODSVILLE</t>
  </si>
  <si>
    <t>LITTLETON REGIONAL HEALTHCARE</t>
  </si>
  <si>
    <t>WEEKS MEDICAL CENTER</t>
  </si>
  <si>
    <t>NEW LONDON HOSPITAL</t>
  </si>
  <si>
    <t>ALICE PECK DAY MEMORIAL HOSPITAL</t>
  </si>
  <si>
    <t>CONCORD HOSPITAL- FRANKLIN</t>
  </si>
  <si>
    <t>NORTH CONWAY</t>
  </si>
  <si>
    <t>VALLEY REGIONAL HOSPITAL</t>
  </si>
  <si>
    <t>CLAREMONT</t>
  </si>
  <si>
    <t>MONADNOCK COMMUNITY HOSPITAL</t>
  </si>
  <si>
    <t>PETERBOROUGH</t>
  </si>
  <si>
    <t>ANDROSCOGGIN VALLEY HOSPITAL</t>
  </si>
  <si>
    <t>SPEARE MEMORIAL HOSPITAL</t>
  </si>
  <si>
    <t>HUGGINS HOSPITAL</t>
  </si>
  <si>
    <t>WOLFEBORO</t>
  </si>
  <si>
    <t>NEW HAMPSHIRE HOSPITAL</t>
  </si>
  <si>
    <t>HAMPSTEAD HOSPITAL &amp; RESIDENTIAL TREATMENT FACILIT</t>
  </si>
  <si>
    <t>HAMPSTEAD</t>
  </si>
  <si>
    <t>HACKENSACK UNIVERSITY MEDICAL CENTER</t>
  </si>
  <si>
    <t>HACKENSACK</t>
  </si>
  <si>
    <t>NJ</t>
  </si>
  <si>
    <t>BERGEN</t>
  </si>
  <si>
    <t>NEWARK BETH ISRAEL MEDICAL CENTER</t>
  </si>
  <si>
    <t>PALISADES MEDICAL CENTER</t>
  </si>
  <si>
    <t>NORTH BERGEN</t>
  </si>
  <si>
    <t>HUNTERDON MEDICAL CENTER</t>
  </si>
  <si>
    <t>FLEMINGTON</t>
  </si>
  <si>
    <t>HUNTERDON</t>
  </si>
  <si>
    <t>ST MARY'S GENERAL HOSPITAL</t>
  </si>
  <si>
    <t>PASSAIC</t>
  </si>
  <si>
    <t>HOLY NAME MEDICAL CENTER</t>
  </si>
  <si>
    <t>TEANECK</t>
  </si>
  <si>
    <t>CLARA MAASS MEDICAL CENTER</t>
  </si>
  <si>
    <t>UNIVERSITY MEDICAL CENTER OF PRINCETON AT PLAINSBORO</t>
  </si>
  <si>
    <t>PLAINSBORO</t>
  </si>
  <si>
    <t>CAPE REGIONAL MEDICAL CENTER INC</t>
  </si>
  <si>
    <t>CAPE MAY COURT HOUSE</t>
  </si>
  <si>
    <t>CAPE MAY</t>
  </si>
  <si>
    <t>PARAMUS</t>
  </si>
  <si>
    <t>COOPER UNIVERSITY HOSPITAL</t>
  </si>
  <si>
    <t>MORRISTOWN MEDICAL CENTER</t>
  </si>
  <si>
    <t>MORRISTOWN</t>
  </si>
  <si>
    <t>HEIGHTS UNIVERSITY HOSPITAL</t>
  </si>
  <si>
    <t>JERSEY CITY</t>
  </si>
  <si>
    <t>CHILTON MEDICAL CENTER</t>
  </si>
  <si>
    <t>POMPTON PLAINS</t>
  </si>
  <si>
    <t>ST JOSEPH'S UNIVERSITY MEDICAL CENTER INC</t>
  </si>
  <si>
    <t>PATERSON</t>
  </si>
  <si>
    <t>VA NEW JERSEY HEALTH CARE SYSTEM</t>
  </si>
  <si>
    <t>EAST ORANGE</t>
  </si>
  <si>
    <t>WEST JERSEY HOSPITAL</t>
  </si>
  <si>
    <t>VOORHEES</t>
  </si>
  <si>
    <t>ROBERT WOOD JOHNSON UNIVERSITY HOSPITAL AT RAHWAY</t>
  </si>
  <si>
    <t>RAHWAY</t>
  </si>
  <si>
    <t>CAREPOINT HEALTH - BAYONNE MEDICAL CENTER</t>
  </si>
  <si>
    <t>BAYONNE</t>
  </si>
  <si>
    <t>TRINITAS REGIONAL MEDICAL CENTER</t>
  </si>
  <si>
    <t>ELIZABETH</t>
  </si>
  <si>
    <t>NEWTON MEDICAL CENTER</t>
  </si>
  <si>
    <t>VIRTUA OUR LADY OF LOURDES HOSPITAL</t>
  </si>
  <si>
    <t>DEBORAH HEART AND LUNG CENTER</t>
  </si>
  <si>
    <t>BROWNS MILLS</t>
  </si>
  <si>
    <t>INSPIRA MEDICAL CENTER VINELAND</t>
  </si>
  <si>
    <t>VINELAND</t>
  </si>
  <si>
    <t>RIVERVIEW MEDICAL CENTER</t>
  </si>
  <si>
    <t>RED BANK</t>
  </si>
  <si>
    <t>ROBERT WOOD JOHNSON UNIVERSITY HOSPITAL</t>
  </si>
  <si>
    <t>NEW BRUNSWICK</t>
  </si>
  <si>
    <t>RARITAN BAY MEDICAL CENTER</t>
  </si>
  <si>
    <t>PERTH AMBOY</t>
  </si>
  <si>
    <t>CAREPOINT HEALTH-HOBOKEN UNIVERSITY MEDICAL CENTER</t>
  </si>
  <si>
    <t>HOBOKEN</t>
  </si>
  <si>
    <t>TOMS RIVER</t>
  </si>
  <si>
    <t>OCEAN</t>
  </si>
  <si>
    <t>CAPITAL HEALTH MEDICAL CENTER - HOPEWELL</t>
  </si>
  <si>
    <t>ENGLEWOOD HOSPITAL AND MEDICAL CENTER</t>
  </si>
  <si>
    <t>SHORE MEDICAL CENTER</t>
  </si>
  <si>
    <t>SOMERS POINT</t>
  </si>
  <si>
    <t>ROBERT WOOD JOHNSON UNIVERSITY HOSPITAL - SOMERSET</t>
  </si>
  <si>
    <t>SOMERVILLE</t>
  </si>
  <si>
    <t>SAINT CLARE'S HOSPITAL/ DENVILLE CAMPUS</t>
  </si>
  <si>
    <t>DENVILLE</t>
  </si>
  <si>
    <t>OVERLOOK MEDICAL CENTER</t>
  </si>
  <si>
    <t>OCEAN MEDICAL CENTER</t>
  </si>
  <si>
    <t>BRICK</t>
  </si>
  <si>
    <t>HACKENSACK MERIDIAN MOUNTAINSIDE MEDICAL</t>
  </si>
  <si>
    <t>VIRTUA MOUNT HOLLY HOSPITAL</t>
  </si>
  <si>
    <t>MOUNT HOLLY</t>
  </si>
  <si>
    <t>BERGEN NEW BRIDGE MEDICAL CENTER</t>
  </si>
  <si>
    <t>ST LUKE'S WARREN HOSPITAL</t>
  </si>
  <si>
    <t>VIRTUA WILLINGBORO HOSPITAL</t>
  </si>
  <si>
    <t>WILLINGBORO</t>
  </si>
  <si>
    <t>ATLANTICARE REGIONAL MEDICAL CENTER - CITY CAMPUS</t>
  </si>
  <si>
    <t>ATLANTIC CITY</t>
  </si>
  <si>
    <t>INSPIRA MEDICAL CENTER MULLICA HILL</t>
  </si>
  <si>
    <t>ELMER</t>
  </si>
  <si>
    <t>SAINT PETER'S UNIVERSITY HOSPITAL</t>
  </si>
  <si>
    <t>JERSEY SHORE UNIVERSITY MEDICAL CENTER</t>
  </si>
  <si>
    <t>NEPTUNE</t>
  </si>
  <si>
    <t>JERSEY CITY MEDICAL CENTER</t>
  </si>
  <si>
    <t>MONMOUTH MEDICAL CENTER</t>
  </si>
  <si>
    <t>LONG BRANCH</t>
  </si>
  <si>
    <t>COOPERMAN BARNABAS MEDICAL CENTER</t>
  </si>
  <si>
    <t>CAREWELL HEALTH MEDICAL CENTER</t>
  </si>
  <si>
    <t>MONMOUTH MEDICAL CENTER-SOUTHERN CAMPUS</t>
  </si>
  <si>
    <t>JEFFERSON STRATFORD HOSPITAL</t>
  </si>
  <si>
    <t>STRATFORD</t>
  </si>
  <si>
    <t>CAPITAL HEALTH REGIONAL MEDICAL CENTER</t>
  </si>
  <si>
    <t>SAINT MICHAEL'S MEDICAL CENTER</t>
  </si>
  <si>
    <t>JFK UNIVERSITY MEDICAL CENTER</t>
  </si>
  <si>
    <t>EDISON</t>
  </si>
  <si>
    <t>ROBERT WOOD JOHNSON UNIVERSITY HOSPITAL AT HAMILTON</t>
  </si>
  <si>
    <t>CENTRASTATE MEDICAL CENTER</t>
  </si>
  <si>
    <t>FREEHOLD</t>
  </si>
  <si>
    <t>BAYSHORE MEDICAL CENTER</t>
  </si>
  <si>
    <t>HOLMDEL</t>
  </si>
  <si>
    <t>SOUTHERN OCEAN MEDICAL CENTER</t>
  </si>
  <si>
    <t>MANAHAWKIN</t>
  </si>
  <si>
    <t>AHS HOSPITAL CORP</t>
  </si>
  <si>
    <t>HACKETTSTOWN</t>
  </si>
  <si>
    <t>HUDSON REGIONAL HOSPITAL</t>
  </si>
  <si>
    <t>SECAUCUS</t>
  </si>
  <si>
    <t>THE UNIVERSITY HOSPITAL</t>
  </si>
  <si>
    <t>HACKENSACK MERIDIAN HEALTH PASCACK VALLEY MEDICAL</t>
  </si>
  <si>
    <t>SILVER LAKE HOSPITAL LTACH</t>
  </si>
  <si>
    <t>CHILDREN'S SPECIALIZED HOSPITAL</t>
  </si>
  <si>
    <t>WEISMAN CHILDRENS REHABILITATION HOSPITAL</t>
  </si>
  <si>
    <t>MARLTON</t>
  </si>
  <si>
    <t>SUMMIT OAKS HOSPITAL</t>
  </si>
  <si>
    <t>ANCORA PSYCH HOSP</t>
  </si>
  <si>
    <t>HAMMONTON</t>
  </si>
  <si>
    <t>UNIVERSITY BEHAVIORAL HEALTH CARE</t>
  </si>
  <si>
    <t>PISCATAWAY</t>
  </si>
  <si>
    <t>HACKENSACK MERIDIAN HEALTH CARRIER CLINIC</t>
  </si>
  <si>
    <t>BELLE MEAD</t>
  </si>
  <si>
    <t>TRENTON PSYCHIATRIC HOSP</t>
  </si>
  <si>
    <t>GREYSTONE PARK PSYCHIATRIC HOSPITAL</t>
  </si>
  <si>
    <t>MORRIS PLAINS</t>
  </si>
  <si>
    <t>NORTHBROOK BEHAVIORAL HEALTH HOSPITAL</t>
  </si>
  <si>
    <t>BLACKWOOD</t>
  </si>
  <si>
    <t>RAMAPO RIDGE BEHAVIORAL HEALTH HOSPITAL</t>
  </si>
  <si>
    <t>WYCKOFF</t>
  </si>
  <si>
    <t>ESSEX COUNTY HOSPITAL CENTER</t>
  </si>
  <si>
    <t>CEDAR GROVE</t>
  </si>
  <si>
    <t>HAMPTON BEHAVIORAL HEALTH CENTER</t>
  </si>
  <si>
    <t>WESTAMPTON</t>
  </si>
  <si>
    <t>SAINT BARNABAS BEHAVIORAL HEALTH CENTER</t>
  </si>
  <si>
    <t>ASPEN HILLS HEALTHCARE CENTER</t>
  </si>
  <si>
    <t>PEMBERTON</t>
  </si>
  <si>
    <t>HUDSON COUNTY MEADOWVIEW PSYCHIATRIC H</t>
  </si>
  <si>
    <t>MOUNTAINVIEW BEHAVIORAL HOSPITAL</t>
  </si>
  <si>
    <t>BERKELEY HEIGHTS</t>
  </si>
  <si>
    <t>UNM HOSPITAL</t>
  </si>
  <si>
    <t>ALBUQUERQUE</t>
  </si>
  <si>
    <t>NM</t>
  </si>
  <si>
    <t>BERNALILLO</t>
  </si>
  <si>
    <t>CHRISTUS ST VINCENT REGIONAL MEDICAL CENTER</t>
  </si>
  <si>
    <t>SANTA FE</t>
  </si>
  <si>
    <t>CHRISTUS SOUTHERN NEW MEXICO</t>
  </si>
  <si>
    <t>ALAMOGORDO</t>
  </si>
  <si>
    <t>SAN JUAN REGIONAL MEDICAL CENTER INC</t>
  </si>
  <si>
    <t>SAN JUAN</t>
  </si>
  <si>
    <t>EASTERN NEW MEXICO MEDICAL CENTER</t>
  </si>
  <si>
    <t>CHAVES</t>
  </si>
  <si>
    <t>LOVELACE MEDICAL CENTER</t>
  </si>
  <si>
    <t>PRESBYTERIAN ESPANOLA HOSPITAL</t>
  </si>
  <si>
    <t>ESPANOLA</t>
  </si>
  <si>
    <t>RIO ARRIBA</t>
  </si>
  <si>
    <t>LOVELACE WOMEN'S HOSPITAL</t>
  </si>
  <si>
    <t>LAS CRUCES</t>
  </si>
  <si>
    <t>DONA ANA</t>
  </si>
  <si>
    <t>PRESBYTERIAN HOSPITAL</t>
  </si>
  <si>
    <t>PLAINS REGIONAL MEDICAL CENTER</t>
  </si>
  <si>
    <t>CURRY</t>
  </si>
  <si>
    <t>ARTESIA GENERAL HOSPITAL</t>
  </si>
  <si>
    <t>ARTESIA</t>
  </si>
  <si>
    <t>EDDY</t>
  </si>
  <si>
    <t>LOS ALAMOS MEDICAL CENTER</t>
  </si>
  <si>
    <t>LOS ALAMOS</t>
  </si>
  <si>
    <t>SANTA FE PHS INDIAN HOSPITAL</t>
  </si>
  <si>
    <t>NORTHERN NAVAJO MEDICAL CENTER</t>
  </si>
  <si>
    <t>SHIPROCK</t>
  </si>
  <si>
    <t>VA NEW MEXICO HEALTHCARE SYSTEM</t>
  </si>
  <si>
    <t>ZUNI COMPREHENSIVE COMMUNITY HEALTH CENTER</t>
  </si>
  <si>
    <t>ZUNI</t>
  </si>
  <si>
    <t>MCKINLEY</t>
  </si>
  <si>
    <t>GALLUP INDIAN MEDICAL CENTER</t>
  </si>
  <si>
    <t>GALLUP</t>
  </si>
  <si>
    <t>CROWNPOINT HEALTHCARE FACILITY</t>
  </si>
  <si>
    <t>CROWNPOINT</t>
  </si>
  <si>
    <t>CARLSBAD MEDICAL CENTER</t>
  </si>
  <si>
    <t>CARLSBAD</t>
  </si>
  <si>
    <t>COVENANT HEALTH HOBBS HOSPITAL</t>
  </si>
  <si>
    <t>HOBBS</t>
  </si>
  <si>
    <t>LEA</t>
  </si>
  <si>
    <t>LOVELACE WESTSIDE HOSPITAL</t>
  </si>
  <si>
    <t>ROOSEVELT GENERAL HOSPITAL</t>
  </si>
  <si>
    <t>PORTALES</t>
  </si>
  <si>
    <t>MOUNTAIN VIEW REGIONAL MEDICAL CENTER</t>
  </si>
  <si>
    <t>LOVELACE REGIONAL HOSPITAL - ROSWELL</t>
  </si>
  <si>
    <t>PRESBYTERIAN SANTA FE MEDICAL CENTER</t>
  </si>
  <si>
    <t>THREE CROSSES REGIONAL HOSPITAL LLC</t>
  </si>
  <si>
    <t>GUADALUPE COUNTY HOSPITAL</t>
  </si>
  <si>
    <t>GUADALUPE</t>
  </si>
  <si>
    <t>SIERRA VISTA HOSPITAL</t>
  </si>
  <si>
    <t>T OR C</t>
  </si>
  <si>
    <t>SIERRA</t>
  </si>
  <si>
    <t>SOCORRO GENERAL HOSPITAL</t>
  </si>
  <si>
    <t>SOCORRO</t>
  </si>
  <si>
    <t>DR DAN C TRIGG MEMORIAL HOSPITAL</t>
  </si>
  <si>
    <t>TUCUMCARI</t>
  </si>
  <si>
    <t>QUAY</t>
  </si>
  <si>
    <t>UNION COUNTY GENERAL HOSPITAL</t>
  </si>
  <si>
    <t>NOR-LEA HOSPITAL DISTRICT</t>
  </si>
  <si>
    <t>LOVINGTON</t>
  </si>
  <si>
    <t>LINCOLN COUNTY MEDICAL CENTER</t>
  </si>
  <si>
    <t>RUIDOSO</t>
  </si>
  <si>
    <t>MINERS' COLFAX MEDICAL CENTER</t>
  </si>
  <si>
    <t>RATON</t>
  </si>
  <si>
    <t>CIBOLA GENERAL HOSPITAL</t>
  </si>
  <si>
    <t>GRANTS</t>
  </si>
  <si>
    <t>CIBOLA</t>
  </si>
  <si>
    <t>MIMBRES VALLEY MEDICAL CENTER</t>
  </si>
  <si>
    <t>DEMING</t>
  </si>
  <si>
    <t>LUNA</t>
  </si>
  <si>
    <t>HOLY CROSS HOSPITAL A DIV OF TAOS HEALTH SYSTEMS</t>
  </si>
  <si>
    <t>TAOS</t>
  </si>
  <si>
    <t>GILA REGIONAL MEDICAL CENTER</t>
  </si>
  <si>
    <t>SILVER CITY</t>
  </si>
  <si>
    <t>ALTA VISTA REGIONAL HOSPITAL</t>
  </si>
  <si>
    <t>SAN MIGUEL</t>
  </si>
  <si>
    <t>REHOBOTH MCKINLEY CHRISTIAN HEALTH CARE SERVICES</t>
  </si>
  <si>
    <t>BHC MESILLA VALLEY HOSPITAL, LLC</t>
  </si>
  <si>
    <t>PEAK BEHAVIORAL HEALTH SERVICES, LLC</t>
  </si>
  <si>
    <t>SANTA TERESA</t>
  </si>
  <si>
    <t>HAVEN BEHAVIORAL HOSPITAL OF ALBUQUERQUE</t>
  </si>
  <si>
    <t>CENTRAL DESERT BEHAVIORAL HEALTH HOSPITAL</t>
  </si>
  <si>
    <t>KALEIDA HEALTH</t>
  </si>
  <si>
    <t>NY</t>
  </si>
  <si>
    <t>ERIE</t>
  </si>
  <si>
    <t>ST JOSEPH'S MEDICAL CENTER</t>
  </si>
  <si>
    <t>YONKERS</t>
  </si>
  <si>
    <t>WESTCHESTER</t>
  </si>
  <si>
    <t>BRONXCARE HOSPITAL CENTER</t>
  </si>
  <si>
    <t>BRONX</t>
  </si>
  <si>
    <t>OUR LADY OF LOURDES MEMORIAL HOSPITAL, INC</t>
  </si>
  <si>
    <t>BINGHAMTON</t>
  </si>
  <si>
    <t>BROOME</t>
  </si>
  <si>
    <t>ALBANY MEDICAL CENTER HOSPITAL</t>
  </si>
  <si>
    <t>JAMAICA HOSPITAL MEDICAL CENTER</t>
  </si>
  <si>
    <t>JAMAICA</t>
  </si>
  <si>
    <t>QUEENS</t>
  </si>
  <si>
    <t>NEW YORK COMMUNITY HOSPITAL OF BROOKLYN, INC.</t>
  </si>
  <si>
    <t>BROOKLYN</t>
  </si>
  <si>
    <t>VASSAR BROTHERS MEDICAL CENTER</t>
  </si>
  <si>
    <t>POUGHKEEPSIE</t>
  </si>
  <si>
    <t>DUTCHESS</t>
  </si>
  <si>
    <t>MOUNT SINAI HOSPITAL</t>
  </si>
  <si>
    <t>NEW YORK</t>
  </si>
  <si>
    <t>NASSAU UNIVERSITY MEDICAL CENTER</t>
  </si>
  <si>
    <t>EAST MEADOW</t>
  </si>
  <si>
    <t>RICHMOND UNIVERSITY MEDICAL CENTER</t>
  </si>
  <si>
    <t>STATEN ISLAND</t>
  </si>
  <si>
    <t>NEWARK-WAYNE COMMUNITY HOSPITAL</t>
  </si>
  <si>
    <t>CHENANGO MEMORIAL HOSPITAL</t>
  </si>
  <si>
    <t>CHENANGO</t>
  </si>
  <si>
    <t>NS/LIJ HS SOUTHSIDE HOSPITAL</t>
  </si>
  <si>
    <t>BAY SHORE</t>
  </si>
  <si>
    <t>WYNN HOSPITAL</t>
  </si>
  <si>
    <t>UTICA</t>
  </si>
  <si>
    <t>NS/LIJ HS HUNTINGTON HOSPITAL</t>
  </si>
  <si>
    <t>MOUNT SINAI WEST</t>
  </si>
  <si>
    <t>ST MARY'S HEALTHCARE</t>
  </si>
  <si>
    <t>AMSTERDAM</t>
  </si>
  <si>
    <t>NORTHERN DUTCHESS HOSPITAL</t>
  </si>
  <si>
    <t>RHINEBECK</t>
  </si>
  <si>
    <t>NEW YORK-PRESBYTERIAN/QUEENS</t>
  </si>
  <si>
    <t>FLUSHING</t>
  </si>
  <si>
    <t>BROOKLYN HOSPITAL CENTER - DOWNTOWN CAMPUS</t>
  </si>
  <si>
    <t>ST PETER'S HOSPITAL</t>
  </si>
  <si>
    <t>GENEVA GENERAL HOSPITAL</t>
  </si>
  <si>
    <t>ONTARIO</t>
  </si>
  <si>
    <t>MONTEFIORE MEDICAL CENTER</t>
  </si>
  <si>
    <t>CARTHAGE AREA HOSPITAL, INC</t>
  </si>
  <si>
    <t>NIAGARA FALLS MEMORIAL MEDICAL CENTER</t>
  </si>
  <si>
    <t>NIAGARA FALLS</t>
  </si>
  <si>
    <t>NIAGARA</t>
  </si>
  <si>
    <t>UNITED MEMORIAL MEDICAL CENTER</t>
  </si>
  <si>
    <t>BATAVIA</t>
  </si>
  <si>
    <t>F F THOMPSON HOSPITAL</t>
  </si>
  <si>
    <t>CANANDAIGUA</t>
  </si>
  <si>
    <t>SISTERS OF CHARITY HOSPITAL</t>
  </si>
  <si>
    <t>ADIRONDACK MEDICAL CENTER - SARANAC LAKE</t>
  </si>
  <si>
    <t>SARANAC LAKE</t>
  </si>
  <si>
    <t>LINCOLN MEDICAL &amp; MENTAL HEALTH CENTER</t>
  </si>
  <si>
    <t>AURELIA OSBORN FOX MEMORIAL HOSPITAL</t>
  </si>
  <si>
    <t>MONTEFIORE MOUNT VERNON HOSPITAL</t>
  </si>
  <si>
    <t>ARNOT OGDEN MEDICAL CENTER</t>
  </si>
  <si>
    <t>ELMIRA</t>
  </si>
  <si>
    <t>CHEMUNG</t>
  </si>
  <si>
    <t>COLUMBIA MEMORIAL HOSPITAL</t>
  </si>
  <si>
    <t>JONES MEMORIAL HOSPITAL</t>
  </si>
  <si>
    <t>WELLSVILLE</t>
  </si>
  <si>
    <t>ALBANY VA MEDICAL CENTER</t>
  </si>
  <si>
    <t>NY EYE AND EAR INFIRMARY OF MOUNT SINAI</t>
  </si>
  <si>
    <t>NEW YORK-PRESBYTERIAN HOSPITAL</t>
  </si>
  <si>
    <t>KENMORE MERCY HOSPITAL</t>
  </si>
  <si>
    <t>KENMORE</t>
  </si>
  <si>
    <t>OLEAN GENERAL HOSPITAL</t>
  </si>
  <si>
    <t>OLEAN</t>
  </si>
  <si>
    <t>CATTARAUGUS</t>
  </si>
  <si>
    <t>NYACK HOSPITAL</t>
  </si>
  <si>
    <t>NYACK</t>
  </si>
  <si>
    <t>ROCKLAND</t>
  </si>
  <si>
    <t>NORTH SHORE UNIVERSITY HOSPITAL</t>
  </si>
  <si>
    <t>MANHASSET</t>
  </si>
  <si>
    <t>PECONIC BAY MEDICAL CENTER</t>
  </si>
  <si>
    <t>RIVERHEAD</t>
  </si>
  <si>
    <t>BERTRAND CHAFFEE HOSPITAL</t>
  </si>
  <si>
    <t>SPRINGVILLE</t>
  </si>
  <si>
    <t>ONEIDA HEALTH HOSPITAL</t>
  </si>
  <si>
    <t>LENOX HILL HOSPITAL</t>
  </si>
  <si>
    <t>BATH VA MEDICAL CENTER</t>
  </si>
  <si>
    <t>BATH</t>
  </si>
  <si>
    <t>ROCHESTER GENERAL HOSPITAL</t>
  </si>
  <si>
    <t>GARNET HEALTH MEDICAL CENTER</t>
  </si>
  <si>
    <t>JACOBI MEDICAL CENTER</t>
  </si>
  <si>
    <t>ELMHURST HOSPITAL CENTER</t>
  </si>
  <si>
    <t>UPSTATE NEW YORK VA HEALTHCARE SYSTEM (WESTERN NY VA HEALTHCARE SYSTEM)</t>
  </si>
  <si>
    <t>BON SECOURS COMMUNITY HOSPITAL</t>
  </si>
  <si>
    <t>PORT JERVIS</t>
  </si>
  <si>
    <t>BASSETT HEALTHCARE</t>
  </si>
  <si>
    <t>COOPERSTOWN</t>
  </si>
  <si>
    <t>ST JOSEPH'S HOSPITAL HEALTH CENTER</t>
  </si>
  <si>
    <t>ONONDAGA</t>
  </si>
  <si>
    <t>LONG ISLAND COMMUNITY HOSPITAL</t>
  </si>
  <si>
    <t>PATCHOGUE</t>
  </si>
  <si>
    <t>HORNELL</t>
  </si>
  <si>
    <t>ELLIS HOSPITAL</t>
  </si>
  <si>
    <t>SCHENECTADY</t>
  </si>
  <si>
    <t>SAMARITAN MEDICAL CENTER</t>
  </si>
  <si>
    <t>WATERTOWN</t>
  </si>
  <si>
    <t>GOOD SAMARITAN HOSPITAL OF SUFFERN</t>
  </si>
  <si>
    <t>SUFFERN</t>
  </si>
  <si>
    <t>VA HUDSON VALLEY HEALTHCARE SYSTEM</t>
  </si>
  <si>
    <t>STATEN ISLAND UNIVERSITY HOSPITAL</t>
  </si>
  <si>
    <t>NORTHERN WESTCHESTER HOSPITAL</t>
  </si>
  <si>
    <t>MOUNT KISCO</t>
  </si>
  <si>
    <t>WESTFIELD MEMORIAL HOSPITAL, INC</t>
  </si>
  <si>
    <t>MOUNT SINAI BETH ISRAEL</t>
  </si>
  <si>
    <t>BRONX VA MEDICAL CENTER</t>
  </si>
  <si>
    <t>GUTHRIE CORTLAND REGIONAL MEDICAL CENTER</t>
  </si>
  <si>
    <t>CORTLAND</t>
  </si>
  <si>
    <t>VA NEW YORK HARBOR HEALTHCARE SYSTEM - NY DIV.</t>
  </si>
  <si>
    <t>SAMARITAN HOSPITAL OF TROY, NEW YORK</t>
  </si>
  <si>
    <t>NORTHWELL HOSPITAL GLEN COVE</t>
  </si>
  <si>
    <t>GLEN COVE</t>
  </si>
  <si>
    <t>ST FRANCIS HOSPITAL - THE HEART CENTER</t>
  </si>
  <si>
    <t>ROSLYN</t>
  </si>
  <si>
    <t>MONTEFIORE NEW ROCHELLE HOSPITAL</t>
  </si>
  <si>
    <t>NEW ROCHELLE</t>
  </si>
  <si>
    <t>JOHN T MATHER MEMORIAL HOSPITAL  OF PORT JEFFERSON</t>
  </si>
  <si>
    <t>PORT JEFFERSON</t>
  </si>
  <si>
    <t>MOUNT ST. MARY'S HOSPITAL &amp; HEALTH CENTER</t>
  </si>
  <si>
    <t>GLENS FALLS HOSPITAL</t>
  </si>
  <si>
    <t>GLENS FALLS</t>
  </si>
  <si>
    <t>FLUSHING HOSPITAL MEDICAL CENTER</t>
  </si>
  <si>
    <t>MAIMONIDES MEDICAL CENTER</t>
  </si>
  <si>
    <t>LONG ISLAND JEWISH MEDICAL CENTER</t>
  </si>
  <si>
    <t>NEW HYDE PARK</t>
  </si>
  <si>
    <t>SOUTH BROOKLYN HEALTH</t>
  </si>
  <si>
    <t>CANTON-POTSDAM HOSPITAL</t>
  </si>
  <si>
    <t>POTSDAM</t>
  </si>
  <si>
    <t>ST. LAWRENCE</t>
  </si>
  <si>
    <t>MOUNT SINAI SOUTH NASSAU</t>
  </si>
  <si>
    <t>METROPOLITAN HOSPITAL CENTER</t>
  </si>
  <si>
    <t>NORTHPORT VA MEDICAL CENTER</t>
  </si>
  <si>
    <t>NORTHPORT</t>
  </si>
  <si>
    <t>KINGS COUNTY HOSPITAL CENTER</t>
  </si>
  <si>
    <t>CROUSE HOSPITAL</t>
  </si>
  <si>
    <t>BELLEVUE HOSPITAL CENTER</t>
  </si>
  <si>
    <t>ST ANTHONY COMMUNITY HOSPITAL</t>
  </si>
  <si>
    <t>WARWICK</t>
  </si>
  <si>
    <t>ST JOHN'S RIVERSIDE HOSPITAL</t>
  </si>
  <si>
    <t>VA NEW YORK HARBOR HEALTHCARE SYSTEM - BROOKLYN</t>
  </si>
  <si>
    <t>NYU LANGONE HOSPITALS</t>
  </si>
  <si>
    <t>ROME MEMORIAL HOSPITAL, INC</t>
  </si>
  <si>
    <t>OSWEGO HOSPITAL</t>
  </si>
  <si>
    <t>OSWEGO</t>
  </si>
  <si>
    <t>ERIE COUNTY MEDICAL CENTER</t>
  </si>
  <si>
    <t>WYCKOFF HEIGHTS MEDICAL CENTER</t>
  </si>
  <si>
    <t>SARATOGA HOSPITAL</t>
  </si>
  <si>
    <t>SARATOGA SPRINGS</t>
  </si>
  <si>
    <t>SARATOGA</t>
  </si>
  <si>
    <t>HEALTHALLIANCE HOSPITAL MARYS AVENUE CAMPUS</t>
  </si>
  <si>
    <t>KINGSTON</t>
  </si>
  <si>
    <t>ULSTER</t>
  </si>
  <si>
    <t>UNITY HOSPITAL</t>
  </si>
  <si>
    <t>BROOKS-TLC HOSPITAL SYSTEM, INC</t>
  </si>
  <si>
    <t>DUNKIRK</t>
  </si>
  <si>
    <t>QUEENS HOSPITAL CENTER</t>
  </si>
  <si>
    <t>BROOKDALE HOSPITAL MEDICAL CENTER</t>
  </si>
  <si>
    <t>WESTCHESTER MEDICAL CENTER</t>
  </si>
  <si>
    <t>VALHALLA</t>
  </si>
  <si>
    <t>AUBURN  COMMUNITY  HOSPITAL</t>
  </si>
  <si>
    <t>CAYUGA</t>
  </si>
  <si>
    <t>NICHOLAS H NOYES MEMORIAL HOSPITAL</t>
  </si>
  <si>
    <t>DANSVILLE</t>
  </si>
  <si>
    <t>UPMC CHAUTAUQUA AT WCA</t>
  </si>
  <si>
    <t>JAMESTOWN</t>
  </si>
  <si>
    <t>HARLEM HOSPITAL CENTER</t>
  </si>
  <si>
    <t>UNIVERSITY HOSPITAL S U N Y HEALTH SCIENCE CENTER</t>
  </si>
  <si>
    <t>ST CHARLES HOSPITAL</t>
  </si>
  <si>
    <t>SYRACUSE VA MEDICAL CENTER</t>
  </si>
  <si>
    <t>THE UNIVERSITY OF VERMONT HEALTH NETWORK  - CHAMPL</t>
  </si>
  <si>
    <t>PLATTSBURGH</t>
  </si>
  <si>
    <t>ROCKVILLE CENTRE</t>
  </si>
  <si>
    <t>Keller ACH (West Point)</t>
  </si>
  <si>
    <t>West Point</t>
  </si>
  <si>
    <t>PHELPS HOSPITAL</t>
  </si>
  <si>
    <t>SLEEPY HOLLOW</t>
  </si>
  <si>
    <t>MONTEFIORE ST LUKE'S CORNWALL</t>
  </si>
  <si>
    <t>CLIFTON SPRINGS HOSPITAL AND CLINIC</t>
  </si>
  <si>
    <t>CLIFTON SPRINGS</t>
  </si>
  <si>
    <t>HUDSON VALLEY HOSPITAL CENTER</t>
  </si>
  <si>
    <t>CORTLANDT MANOR</t>
  </si>
  <si>
    <t>HOSPITAL FOR SPECIAL SURGERY</t>
  </si>
  <si>
    <t>PUTNAM HOSPITAL CENTER</t>
  </si>
  <si>
    <t>NATHAN LITTAUER HOSPITAL</t>
  </si>
  <si>
    <t>GLOVERSVILLE</t>
  </si>
  <si>
    <t>CORNING HOSPITAL</t>
  </si>
  <si>
    <t>MERCY HOSPITAL OF BUFFALO</t>
  </si>
  <si>
    <t>STRONG MEMORIAL HOSPITAL</t>
  </si>
  <si>
    <t>GOOD SAMARITAN HOSPITAL MEDICAL CENTER</t>
  </si>
  <si>
    <t>WEST ISLIP</t>
  </si>
  <si>
    <t>WHITE PLAINS HOSPITAL CENTER</t>
  </si>
  <si>
    <t>WHITE PLAINS</t>
  </si>
  <si>
    <t>CAYUGA MEDICAL CENTER AT ITHACA</t>
  </si>
  <si>
    <t>ITHACA</t>
  </si>
  <si>
    <t>TOMPKINS</t>
  </si>
  <si>
    <t>PLAINVIEW HOSPITAL</t>
  </si>
  <si>
    <t>CHSLI ST JOSEPH HOSPITAL</t>
  </si>
  <si>
    <t>BETHPAGE</t>
  </si>
  <si>
    <t>SUNY/DOWNSTATE UNIVERSITY HOSPITAL OF BROOKLYN</t>
  </si>
  <si>
    <t>GARNET HEALTH  MEDICAL CENTER CATSKILLS</t>
  </si>
  <si>
    <t>HARRIS</t>
  </si>
  <si>
    <t>SUNY/STONY BROOK UNIVERSITY HOSPITAL</t>
  </si>
  <si>
    <t>STONY BROOK</t>
  </si>
  <si>
    <t>UNITED HEALTH SERVICES HOSPITALS, INC</t>
  </si>
  <si>
    <t>ST JOHN'S EPISCOPAL HOSPITAL AT SOUTH SHORE</t>
  </si>
  <si>
    <t>FAR ROCKAWAY</t>
  </si>
  <si>
    <t>WOODHULL MEDICAL &amp; MENTAL HEALTH CENTER</t>
  </si>
  <si>
    <t>ST BARNABAS HOSPITAL</t>
  </si>
  <si>
    <t>ST CATHERINE OF SIENA HOSPITAL</t>
  </si>
  <si>
    <t>SMITHTOWN</t>
  </si>
  <si>
    <t>HELEN HAYES HOSPITAL</t>
  </si>
  <si>
    <t>WEST HAVERSTRAW</t>
  </si>
  <si>
    <t>SUNNYVIEW HOSPITAL AND REHABILITATION CENTER</t>
  </si>
  <si>
    <t>UNITY SPECIALTY HOSPITAL</t>
  </si>
  <si>
    <t>CLIFTON-FINE HOSPITAL</t>
  </si>
  <si>
    <t>STAR LAKE</t>
  </si>
  <si>
    <t>IRA DAVENPORT MEMORIAL HOSPITAL</t>
  </si>
  <si>
    <t>CUBA MEMORIAL HOSPITAL, INC</t>
  </si>
  <si>
    <t>CUBA</t>
  </si>
  <si>
    <t>ELIZABETHTOWN COMMUNITY HOSPITAL</t>
  </si>
  <si>
    <t>GARNET HEALTH MEDICAL CENTER CATSKILLS</t>
  </si>
  <si>
    <t>CALLICOON</t>
  </si>
  <si>
    <t>MARGARETVILLE MEMORIAL HOSPITAL</t>
  </si>
  <si>
    <t>MARGARETVILLE</t>
  </si>
  <si>
    <t>O'CONNOR HOSPITAL</t>
  </si>
  <si>
    <t>RIVER HOSPITAL CLINICS</t>
  </si>
  <si>
    <t>ALEXANDRIA BAY</t>
  </si>
  <si>
    <t>ELLENVILLE REGIONAL HOSPITAL</t>
  </si>
  <si>
    <t>ELLENVILLE</t>
  </si>
  <si>
    <t>LITTLE FALLS HOSPITAL</t>
  </si>
  <si>
    <t>HERKIMER</t>
  </si>
  <si>
    <t>DELAWARE VALLEY HOSPITAL, INC</t>
  </si>
  <si>
    <t>SCHUYLER HOSPITAL</t>
  </si>
  <si>
    <t>MONTOUR FALLS</t>
  </si>
  <si>
    <t>SOLDIERS AND SAILORS MEMORIAL HOSPITAL OF YATES</t>
  </si>
  <si>
    <t>PENN YAN</t>
  </si>
  <si>
    <t>YATES</t>
  </si>
  <si>
    <t>GOUVERNEUR HOSPITAL</t>
  </si>
  <si>
    <t>GOUVERNEUR</t>
  </si>
  <si>
    <t>COMMUNITY MEMORIAL HOSPITAL, INC</t>
  </si>
  <si>
    <t>LEWIS COUNTY GENERAL HOSPITAL</t>
  </si>
  <si>
    <t>LOWVILLE</t>
  </si>
  <si>
    <t>LEWIS</t>
  </si>
  <si>
    <t>MEDINA MEMORIAL HOSPITAL</t>
  </si>
  <si>
    <t>MEDINA</t>
  </si>
  <si>
    <t>COBLESKILL REGIONAL HOSPITAL</t>
  </si>
  <si>
    <t>COBLESKILL</t>
  </si>
  <si>
    <t>SCHOHARIE</t>
  </si>
  <si>
    <t>THE UNIVERSITY OF VERMONT HEALTH NETWORK-ALICE HY</t>
  </si>
  <si>
    <t>MALONE</t>
  </si>
  <si>
    <t>SLHS MASSENA, INC</t>
  </si>
  <si>
    <t>MASSENA</t>
  </si>
  <si>
    <t>WYOMING COUNTY</t>
  </si>
  <si>
    <t>BLYTHEDALE CHILDREN'S HOSPITAL</t>
  </si>
  <si>
    <t>HUTCHINGS PSYCHIATRIC CTR</t>
  </si>
  <si>
    <t>FOUR WINDS</t>
  </si>
  <si>
    <t>KATONAH</t>
  </si>
  <si>
    <t>ST LAWRENCE PSYCHIATRIC CENTER</t>
  </si>
  <si>
    <t>OGDENSBURG</t>
  </si>
  <si>
    <t>CREEDMOOR PSYCHIATRIC CENTER</t>
  </si>
  <si>
    <t>QUEENS VILLAGE</t>
  </si>
  <si>
    <t>NEW YORK STATE PSYCHIATRIC INSTITUTE</t>
  </si>
  <si>
    <t>GREATER BINGHAMTON HEALTH CENTER</t>
  </si>
  <si>
    <t>PILGRIM PSYCHIATRIC CENTER</t>
  </si>
  <si>
    <t>WEST BRENTWOOD</t>
  </si>
  <si>
    <t>ROCKLAND PSYCH CTR</t>
  </si>
  <si>
    <t>ORANGEBURG</t>
  </si>
  <si>
    <t>ROCHESTER PSYCHIATRIC CENTER</t>
  </si>
  <si>
    <t>MOHAWK VALLEY PSYCHIATRIC CENTER</t>
  </si>
  <si>
    <t>BRYLIN HOSP</t>
  </si>
  <si>
    <t>BRUNSWICK HOSPITAL CENTER, INC.</t>
  </si>
  <si>
    <t>AMITYVILLE</t>
  </si>
  <si>
    <t>SOUTH OAKS HOSP</t>
  </si>
  <si>
    <t>SOUTH BEACH PSYCHIATRIC CENTER</t>
  </si>
  <si>
    <t>ELMIRA PSYCH CENTER</t>
  </si>
  <si>
    <t>CAPITAL DISTRICT PSYCH CENTER</t>
  </si>
  <si>
    <t>GRACIE SQUARE HOSP</t>
  </si>
  <si>
    <t>FOUR WINDS OF SARATOGA</t>
  </si>
  <si>
    <t>BUFFALO PSYCHIATRIC CENTER</t>
  </si>
  <si>
    <t>BRONX PSYCHIATRIC CENTER</t>
  </si>
  <si>
    <t>MANHATTAN PSYCHIATRIC CENTER</t>
  </si>
  <si>
    <t>KIRBY FORENSIC PSYCHIATRIC CENTER</t>
  </si>
  <si>
    <t>MID HUDSON FORENSIC PSYCHIATRIC CTR</t>
  </si>
  <si>
    <t>KINGSBORO PSYCHIATRIC HOSPITAL</t>
  </si>
  <si>
    <t>SAGAMORE CHILDRENS PSYCHIATRIC CENTER</t>
  </si>
  <si>
    <t>DIX HILLS</t>
  </si>
  <si>
    <t>WESTERN NY CHILDRENS PSYCHIATRIC CENTER</t>
  </si>
  <si>
    <t>WEST SENECA</t>
  </si>
  <si>
    <t>Rockland Childrens Psychiatric Center</t>
  </si>
  <si>
    <t>NEW YORK CITY CHILDRENS PSYCH CENTER</t>
  </si>
  <si>
    <t>BELLEROSE</t>
  </si>
  <si>
    <t>CLAXTON-HEPBURN MEDICAL CENTER</t>
  </si>
  <si>
    <t>CAROLINAS MEDICAL CENTER-NORTHEAST</t>
  </si>
  <si>
    <t>NC</t>
  </si>
  <si>
    <t>CABARRUS</t>
  </si>
  <si>
    <t>MEMORIAL MISSION HOSPITAL AND ASHEVILLE SURGERY CE</t>
  </si>
  <si>
    <t>ASHEVILLE</t>
  </si>
  <si>
    <t>BUNCOMBE</t>
  </si>
  <si>
    <t>NORTHERN REGIONAL HOSPITAL</t>
  </si>
  <si>
    <t>MOUNT AIRY</t>
  </si>
  <si>
    <t>SURRY</t>
  </si>
  <si>
    <t>HIGH POINT REGIONAL HEALTH SYSTEM</t>
  </si>
  <si>
    <t>HIGH POINT</t>
  </si>
  <si>
    <t>GUILFORD</t>
  </si>
  <si>
    <t>SCOTLAND MEMORIAL HOSPITAL</t>
  </si>
  <si>
    <t>LAURINBURG</t>
  </si>
  <si>
    <t>UNC HEALTH CARE WAYNE</t>
  </si>
  <si>
    <t>GOLDSBORO</t>
  </si>
  <si>
    <t>RUTHERFORD REGIONAL MEDICAL CENTER</t>
  </si>
  <si>
    <t>RUTHERFORDTON</t>
  </si>
  <si>
    <t>RUTHERFORD</t>
  </si>
  <si>
    <t>NOVANT HEALTH FORSYTH MEDICAL CENTER</t>
  </si>
  <si>
    <t>WINSTON-SALEM</t>
  </si>
  <si>
    <t>NOVANT HEALTH ROWAN MEDICAL CENTER</t>
  </si>
  <si>
    <t>HARRIS REGIONAL HOSPITAL</t>
  </si>
  <si>
    <t>SYLVA</t>
  </si>
  <si>
    <t>PARDEE HOSPITAL HENDERSON COUNTY</t>
  </si>
  <si>
    <t>HENDERSONVILLE</t>
  </si>
  <si>
    <t>CENTRAL CAROLINA HOSPITAL</t>
  </si>
  <si>
    <t>ATRIUM HEALTH CLEVELAND</t>
  </si>
  <si>
    <t>ADVENTHEALTH HENDERSONVILLE</t>
  </si>
  <si>
    <t>SAMPSON REGIONAL MEDICAL CENTER</t>
  </si>
  <si>
    <t>SAMPSON</t>
  </si>
  <si>
    <t>UNC LENOIR HEALTH CARE</t>
  </si>
  <si>
    <t>KINSTON</t>
  </si>
  <si>
    <t>LENOIR</t>
  </si>
  <si>
    <t>CAPE FEAR VALLEY MEDICAL CENTER</t>
  </si>
  <si>
    <t>DUKE UNIVERSITY HOSPITAL</t>
  </si>
  <si>
    <t>DURHAM</t>
  </si>
  <si>
    <t>CAROMONT REGIONAL MEDICAL CENTER</t>
  </si>
  <si>
    <t>GASTONIA</t>
  </si>
  <si>
    <t>GASTON</t>
  </si>
  <si>
    <t>IREDELL MEMORIAL HOSPITAL INC</t>
  </si>
  <si>
    <t>STATESVILLE</t>
  </si>
  <si>
    <t>IREDELL</t>
  </si>
  <si>
    <t>ECU HEALTH MEDICAL CENTER</t>
  </si>
  <si>
    <t>PITT</t>
  </si>
  <si>
    <t>CALDWELL MEMORIAL HOSPITAL</t>
  </si>
  <si>
    <t>ONSLOW MEMORIAL HOSPITAL</t>
  </si>
  <si>
    <t>ONSLOW</t>
  </si>
  <si>
    <t>NORTH CAROLINA BAPTIST HOSPITAL</t>
  </si>
  <si>
    <t>NORTH CAROLINA SPECIALTY HOSPITAL</t>
  </si>
  <si>
    <t>SOUTHEASTERN REGIONAL MEDICAL CENTER</t>
  </si>
  <si>
    <t>LUMBERTON</t>
  </si>
  <si>
    <t>ROBESON</t>
  </si>
  <si>
    <t>WATAUGA MEDICAL CENTER</t>
  </si>
  <si>
    <t>WATAUGA</t>
  </si>
  <si>
    <t>NOVANT HEALTH PRESBYTERIAN MEDICAL CENTER</t>
  </si>
  <si>
    <t>MECKLENBURG</t>
  </si>
  <si>
    <t>UNC ROCKINGHAM</t>
  </si>
  <si>
    <t>EDEN</t>
  </si>
  <si>
    <t>UNC HOSPITALS</t>
  </si>
  <si>
    <t>CHAPEL HILL</t>
  </si>
  <si>
    <t>WILKES REGIONAL MEDICAL CENTER</t>
  </si>
  <si>
    <t>NORTH WILKESBORO</t>
  </si>
  <si>
    <t>COLUMBUS REGIONAL HEALTHCARE SYSTEM</t>
  </si>
  <si>
    <t>WHITEVILLE</t>
  </si>
  <si>
    <t>WAKEMED, RALEIGH CAMPUS</t>
  </si>
  <si>
    <t>WAKE</t>
  </si>
  <si>
    <t>ALAMANCE REGIONAL MEDICAL CENTER</t>
  </si>
  <si>
    <t>ALAMANCE</t>
  </si>
  <si>
    <t>BETSY JOHNSON REGIONAL HOSPITAL</t>
  </si>
  <si>
    <t>DUNN</t>
  </si>
  <si>
    <t>HARNETT</t>
  </si>
  <si>
    <t>BLUE RIDGE HEALTHCARE HOSPITALS, INC</t>
  </si>
  <si>
    <t>MORGANTON</t>
  </si>
  <si>
    <t>ATRIUM HEALTH ANSON</t>
  </si>
  <si>
    <t>WADESBORO</t>
  </si>
  <si>
    <t>ANSON</t>
  </si>
  <si>
    <t>NOVANT HEALTH THOMASVILLE MEDICAL CENTER</t>
  </si>
  <si>
    <t>DAVIDSON</t>
  </si>
  <si>
    <t>THE MCDOWELL HOSPITAL</t>
  </si>
  <si>
    <t>JOHNSTON HEALTH</t>
  </si>
  <si>
    <t>SMITHFIELD</t>
  </si>
  <si>
    <t>JOHNSTON</t>
  </si>
  <si>
    <t>MOSES H. CONE MEMORIAL HOSPITAL, THE</t>
  </si>
  <si>
    <t>LEXINGTON MEMORIAL HOSPITAL INC</t>
  </si>
  <si>
    <t>HUGH CHATHAM MEMORIAL HOSPITAL</t>
  </si>
  <si>
    <t>ELKIN</t>
  </si>
  <si>
    <t>ATRIUM HEALTH PINEVILLE</t>
  </si>
  <si>
    <t>VIDANT ROANOKE CHOWAN HOSPITAL</t>
  </si>
  <si>
    <t>AHOSKIE</t>
  </si>
  <si>
    <t>HERTFORD</t>
  </si>
  <si>
    <t>VIDANT EDGECOMBE HOSPITAL</t>
  </si>
  <si>
    <t>TARBORO</t>
  </si>
  <si>
    <t>EDGECOMBE</t>
  </si>
  <si>
    <t>SENTARA ALBEMARLE MEDICAL CENTER</t>
  </si>
  <si>
    <t>ELIZABETH CITY</t>
  </si>
  <si>
    <t>PASQUOTANK</t>
  </si>
  <si>
    <t>CAROLINAS MEDICAL CENTER/BEHAV HEALTH</t>
  </si>
  <si>
    <t>REX HOSPITAL</t>
  </si>
  <si>
    <t>FIRSTHEALTH MOORE REGIONAL HOSPITAL</t>
  </si>
  <si>
    <t>PINEHURST</t>
  </si>
  <si>
    <t>MOORE</t>
  </si>
  <si>
    <t>FRYE REGIONAL MEDICAL CENTER</t>
  </si>
  <si>
    <t>HICKORY</t>
  </si>
  <si>
    <t>CATAWBA</t>
  </si>
  <si>
    <t>STANLY REGIONAL MEDICAL CENTER</t>
  </si>
  <si>
    <t>ALBEMARLE</t>
  </si>
  <si>
    <t>STANLY</t>
  </si>
  <si>
    <t>NMC Camp Lejeune</t>
  </si>
  <si>
    <t>Camp Lejeune</t>
  </si>
  <si>
    <t>VIDANT DUPLIN HOSPITAL</t>
  </si>
  <si>
    <t>KENANSVILLE</t>
  </si>
  <si>
    <t>DUPLIN</t>
  </si>
  <si>
    <t>RANDOLPH HOSPITAL</t>
  </si>
  <si>
    <t>ASHEBORO</t>
  </si>
  <si>
    <t>GRANVILLE HEALTH SYSTEMS</t>
  </si>
  <si>
    <t>GRANVILLE</t>
  </si>
  <si>
    <t>DUKE HEALTH LAKE NORMAN HOSPITAL</t>
  </si>
  <si>
    <t>DURHAM VA MEDICAL CENTER</t>
  </si>
  <si>
    <t>ATRIUM HEALTH UNION</t>
  </si>
  <si>
    <t>CAROLINA EAST MEDICAL CENTER</t>
  </si>
  <si>
    <t>NEW BERN</t>
  </si>
  <si>
    <t>CRAVEN</t>
  </si>
  <si>
    <t>MARIA PARHAM MEDICAL CENTER</t>
  </si>
  <si>
    <t>VANCE</t>
  </si>
  <si>
    <t>FAYETTEVILLE NC VA MEDICAL CENTER</t>
  </si>
  <si>
    <t>NOVANT HEALTH NEW HANOVER REGIONAL MEDICAL CENTER</t>
  </si>
  <si>
    <t>NEW HANOVER</t>
  </si>
  <si>
    <t>CARTERET GENERAL HOSPITAL</t>
  </si>
  <si>
    <t>MOREHEAD CITY</t>
  </si>
  <si>
    <t>CARTERET</t>
  </si>
  <si>
    <t>CATAWBA VALLEY MEDICAL CENTER</t>
  </si>
  <si>
    <t>ATRIUM HEALTH LINCOLN</t>
  </si>
  <si>
    <t>LINCOLNTON</t>
  </si>
  <si>
    <t>UNC HEALTH NASH</t>
  </si>
  <si>
    <t>ROCKY MOUNT</t>
  </si>
  <si>
    <t>NASH</t>
  </si>
  <si>
    <t>NOVANT HEALTH MEDICAL PARK HOSPITAL</t>
  </si>
  <si>
    <t>Womack AMC (FT Bragg)</t>
  </si>
  <si>
    <t>Fort Bragg</t>
  </si>
  <si>
    <t>ECU HEALTH NORTH HOSPITAL</t>
  </si>
  <si>
    <t>ROANOKE RAPIDS</t>
  </si>
  <si>
    <t>HALIFAX</t>
  </si>
  <si>
    <t>DUKE REGIONAL HOSPITAL</t>
  </si>
  <si>
    <t>CHEROKEE INDIAN HOSPITAL AUTHORITY</t>
  </si>
  <si>
    <t>SWAIN</t>
  </si>
  <si>
    <t>NOVANT HEALTH BRUNSWICK MEDICAL CENTER</t>
  </si>
  <si>
    <t>SUPPLY</t>
  </si>
  <si>
    <t>PERSON MEMORIAL HOSPITAL</t>
  </si>
  <si>
    <t>ROXBORO</t>
  </si>
  <si>
    <t>PERSON</t>
  </si>
  <si>
    <t>ATRIUM HEALTH UNIVERSITY CITY</t>
  </si>
  <si>
    <t>WILMINGTON TREATMENT CENTER</t>
  </si>
  <si>
    <t>NOVANT HEALTH MATTHEWS MEDICAL CENTER</t>
  </si>
  <si>
    <t>MATTHEWS</t>
  </si>
  <si>
    <t>WAKEMED, CARY HOSPITAL</t>
  </si>
  <si>
    <t>CARY</t>
  </si>
  <si>
    <t>W.G. (BILL) HEFNER SALISBURY VA MEDICAL CENTER (SALSBURY)</t>
  </si>
  <si>
    <t>NOVANT HEALTH HUNTERSVILLE MEDICAL CENTER</t>
  </si>
  <si>
    <t>HUNTERSVILLE</t>
  </si>
  <si>
    <t>HAYWOOD REGIONAL MEDICAL CENTER</t>
  </si>
  <si>
    <t>CLYDE</t>
  </si>
  <si>
    <t>HAYWOOD</t>
  </si>
  <si>
    <t>CAPE FEAR VALLEY HOKE HOSPITAL</t>
  </si>
  <si>
    <t>RAEFORD</t>
  </si>
  <si>
    <t>HOKE</t>
  </si>
  <si>
    <t>NOVANT HEALTH MINT HILL MEDICAL CENTER</t>
  </si>
  <si>
    <t>NOVANT HEALTH BALLANTYNE MEDICAL CENTER</t>
  </si>
  <si>
    <t>ASHEVILLE-OTEEN VA MEDICAL CENTER</t>
  </si>
  <si>
    <t>FIRSTHEALTH MONTGOMERY MEMORIAL HOSP</t>
  </si>
  <si>
    <t>ECU HEALTH BERTIE HOSPITAL</t>
  </si>
  <si>
    <t>BERTIE</t>
  </si>
  <si>
    <t>DLP SWAIN COUNTY HOSPITAL LLC</t>
  </si>
  <si>
    <t>BRYSON CITY</t>
  </si>
  <si>
    <t>PENDER MEMORIAL HOSPITAL</t>
  </si>
  <si>
    <t>BURGAW</t>
  </si>
  <si>
    <t>CHATHAM HOSPITAL INC</t>
  </si>
  <si>
    <t>SILER CITY</t>
  </si>
  <si>
    <t>WASHINGTON COUNTY HOSP INC</t>
  </si>
  <si>
    <t>CAPE FEAR VALLEY-BLADEN COUNTY HOSPITAL</t>
  </si>
  <si>
    <t>BLADEN</t>
  </si>
  <si>
    <t>HIGHLANDS CASHIERS HOSPITAL</t>
  </si>
  <si>
    <t>LIFEBRITE COMMUNITY HOSPITAL OF STOKES</t>
  </si>
  <si>
    <t>STOKES</t>
  </si>
  <si>
    <t>VIDANT CHOWAN HOSPITAL</t>
  </si>
  <si>
    <t>EDENTON</t>
  </si>
  <si>
    <t>CHOWAN</t>
  </si>
  <si>
    <t>TRANSYLVANIA REGIONAL HOSPITAL, INC</t>
  </si>
  <si>
    <t>TRANSYLVANIA</t>
  </si>
  <si>
    <t>ALLEGHANY  MEMORIAL HOSPITAL</t>
  </si>
  <si>
    <t>ALLEGHANY</t>
  </si>
  <si>
    <t>ADVENT HEALTH POLK</t>
  </si>
  <si>
    <t>CHARLES A CANNON JR MEMORIAL HOSPITAL</t>
  </si>
  <si>
    <t>LINVILLE</t>
  </si>
  <si>
    <t>AVERY</t>
  </si>
  <si>
    <t>THE OUTER BANKS HOSPITAL, INC</t>
  </si>
  <si>
    <t>NAGS HEAD</t>
  </si>
  <si>
    <t>DARE</t>
  </si>
  <si>
    <t>ASHE MEMORIAL HOSPITAL</t>
  </si>
  <si>
    <t>ASHE</t>
  </si>
  <si>
    <t>ANGEL MEDICAL CENTER</t>
  </si>
  <si>
    <t>J ARTHUR DOSHER MEMORIAL HOSPITAL</t>
  </si>
  <si>
    <t>SOUTHPORT</t>
  </si>
  <si>
    <t>ERLANGER MURPHY MEDICAL CENTER</t>
  </si>
  <si>
    <t>MURPHY</t>
  </si>
  <si>
    <t>BLUE RIDGE REGIONAL HOSPITAL</t>
  </si>
  <si>
    <t>SPRUCE PINE</t>
  </si>
  <si>
    <t>CENTRAL REGIONAL HOSPITAL</t>
  </si>
  <si>
    <t>BUTNER</t>
  </si>
  <si>
    <t>OLD VINEYARD YOUTH SERVICES</t>
  </si>
  <si>
    <t>WINSTON SALEM</t>
  </si>
  <si>
    <t>HOLLY HILL MENTAL HEALTH SERVICES</t>
  </si>
  <si>
    <t>BRYNN MARR HOSP</t>
  </si>
  <si>
    <t>JULIAN F KEITH ALCOHOL &amp; DRUG ABUSE TX</t>
  </si>
  <si>
    <t>BLACK MOUNTAIN</t>
  </si>
  <si>
    <t>BROUGHTON HOSPITAL</t>
  </si>
  <si>
    <t>CHERRY HOSPITAL</t>
  </si>
  <si>
    <t>GOOD HOPE HOSPITAL, INC</t>
  </si>
  <si>
    <t>ERWIN</t>
  </si>
  <si>
    <t>STRATEGIC BEHAVIORAL CENTER-LELAND</t>
  </si>
  <si>
    <t>LELAND</t>
  </si>
  <si>
    <t>TRIANGLE SPRINGS</t>
  </si>
  <si>
    <t>WALTER B JONES CENTER LAKESIDE PSYCHIATRIC HOSPITA</t>
  </si>
  <si>
    <t>APPALACHIAN REGIONAL BEHAVIORAL HEALTHCARE</t>
  </si>
  <si>
    <t>RALEIGH OAKS BEHAVIORAL HEALTH</t>
  </si>
  <si>
    <t>GARNER</t>
  </si>
  <si>
    <t>IREDELL DAVIS BEHAVIORAL HEALTH HOSPITAL</t>
  </si>
  <si>
    <t>CHI ST ALEXIUS HEALTH</t>
  </si>
  <si>
    <t>BISMARCK</t>
  </si>
  <si>
    <t>ND</t>
  </si>
  <si>
    <t>BURLEIGH</t>
  </si>
  <si>
    <t>TRINITY HOSPITALS</t>
  </si>
  <si>
    <t>MINOT</t>
  </si>
  <si>
    <t>WARD</t>
  </si>
  <si>
    <t>SANFORD MEDICAL CENTER FARGO</t>
  </si>
  <si>
    <t>FARGO</t>
  </si>
  <si>
    <t>SANFORD MEDICAL CENTER BISMARCK</t>
  </si>
  <si>
    <t>ALTRU HOSPITAL</t>
  </si>
  <si>
    <t>GRAND FORKS</t>
  </si>
  <si>
    <t>FARGO VA MEDICAL CENTER</t>
  </si>
  <si>
    <t>P H S INDIAN HOSP AT BELCOURT-QUENTIN N BURDICK</t>
  </si>
  <si>
    <t>BELCOURT</t>
  </si>
  <si>
    <t>ROLETTE</t>
  </si>
  <si>
    <t>ESSENTIA HEALTH</t>
  </si>
  <si>
    <t>TIOGA MEDICAL CENTER</t>
  </si>
  <si>
    <t>TIOGA</t>
  </si>
  <si>
    <t>WILLIAMS</t>
  </si>
  <si>
    <t>MOUNTRAIL COUNTY MEDICAL CENTER INC</t>
  </si>
  <si>
    <t>STANLEY</t>
  </si>
  <si>
    <t>MOUNTRAIL</t>
  </si>
  <si>
    <t>MCKENZIE COUNTY HEALTHCARE SYSTEMS INC</t>
  </si>
  <si>
    <t>WATFORD CITY</t>
  </si>
  <si>
    <t>MCKENZIE</t>
  </si>
  <si>
    <t>GARRISON MEMORIAL HOSPITAL</t>
  </si>
  <si>
    <t>GARRISON</t>
  </si>
  <si>
    <t>MCLEAN</t>
  </si>
  <si>
    <t>CHI ST ALEXIUS HEALTH TURTLE LAKE</t>
  </si>
  <si>
    <t>TURTLE LAKE</t>
  </si>
  <si>
    <t>TRINITY KENMARE COMMUNITY HOSPITAL</t>
  </si>
  <si>
    <t>KENMARE</t>
  </si>
  <si>
    <t>COOPERSTOWN MEDICAL CENTER</t>
  </si>
  <si>
    <t>GRIGGS</t>
  </si>
  <si>
    <t>ST ANDREW'S HOSPITAL</t>
  </si>
  <si>
    <t>BOTTINEAU</t>
  </si>
  <si>
    <t>NELSON COUNTY HEALTH SYSTEM</t>
  </si>
  <si>
    <t>MCVILLE</t>
  </si>
  <si>
    <t>SANFORD MAYVILLE</t>
  </si>
  <si>
    <t>MAYVILLE</t>
  </si>
  <si>
    <t>TRAILL</t>
  </si>
  <si>
    <t>SAKAKAWEA MEDICAL CENTER - CAH</t>
  </si>
  <si>
    <t>HAZEN</t>
  </si>
  <si>
    <t>LISBON AREA HEALTH SERVICES</t>
  </si>
  <si>
    <t>LISBON</t>
  </si>
  <si>
    <t>NORTHWOOD DEACONESS HEALTH CENTER</t>
  </si>
  <si>
    <t>NORTHWOOD</t>
  </si>
  <si>
    <t>SOUTHWEST HEALTHCARE SERVICES</t>
  </si>
  <si>
    <t>BOWMAN</t>
  </si>
  <si>
    <t>JACOBSON MEMORIAL HOSPITAL CARE CENTER</t>
  </si>
  <si>
    <t>CHI OAKES HOSPITAL</t>
  </si>
  <si>
    <t>OAKES</t>
  </si>
  <si>
    <t>DICKEY</t>
  </si>
  <si>
    <t>PRESENTATION MEDICAL CENTER</t>
  </si>
  <si>
    <t>CARRINGTON HEALTH CENTER</t>
  </si>
  <si>
    <t>CARRINGTON</t>
  </si>
  <si>
    <t>FOSTER</t>
  </si>
  <si>
    <t>PEMBINA COUNTY MEMORIAL HOSPITAL</t>
  </si>
  <si>
    <t>CAVALIER</t>
  </si>
  <si>
    <t>PEMBINA</t>
  </si>
  <si>
    <t>UNITY MEDICAL CENTER</t>
  </si>
  <si>
    <t>WALSH</t>
  </si>
  <si>
    <t>SOUTH CENTRAL HEALTH</t>
  </si>
  <si>
    <t>WISHEK</t>
  </si>
  <si>
    <t>MCINTOSH</t>
  </si>
  <si>
    <t>ASHLEY MEDICAL CENTER</t>
  </si>
  <si>
    <t>CAVALIER COUNTY MEMORIAL HOSPITAL ASSOCIATION</t>
  </si>
  <si>
    <t>LANGDON</t>
  </si>
  <si>
    <t>CHI MERCY HEALTH</t>
  </si>
  <si>
    <t>VALLEY CITY</t>
  </si>
  <si>
    <t>BARNES</t>
  </si>
  <si>
    <t>ST LUKE'S HOSPITAL</t>
  </si>
  <si>
    <t>DIVIDE</t>
  </si>
  <si>
    <t>FIRST CARE HEALTH CENTER</t>
  </si>
  <si>
    <t>PARK RIVER</t>
  </si>
  <si>
    <t>SMP HEALTH ST ALOISIUS</t>
  </si>
  <si>
    <t>LINTON HOSPITAL - CAH</t>
  </si>
  <si>
    <t>EMMONS</t>
  </si>
  <si>
    <t>SANFORD HILLSBORO</t>
  </si>
  <si>
    <t>WEST RIVER REGIONAL MEDICAL CENTER</t>
  </si>
  <si>
    <t>HETTINGER</t>
  </si>
  <si>
    <t>TOWNER COUNTY MEDICAL CENTER</t>
  </si>
  <si>
    <t>CANDO</t>
  </si>
  <si>
    <t>TOWNER</t>
  </si>
  <si>
    <t>HEART OF AMERICA MEDICAL CENTER</t>
  </si>
  <si>
    <t>RUGBY</t>
  </si>
  <si>
    <t>CHI ST ALEXIUS HEALTH DEVILS LAKE</t>
  </si>
  <si>
    <t>DEVILS LAKE</t>
  </si>
  <si>
    <t>CHI ST ALEXIUS HEALTH WILLISTON</t>
  </si>
  <si>
    <t>WILLISTON</t>
  </si>
  <si>
    <t>JAMESTOWN REGIONAL MEDICAL CENTER</t>
  </si>
  <si>
    <t>STUTSMAN</t>
  </si>
  <si>
    <t>CHI ST ALEXIUS HEALTH DICKINSON</t>
  </si>
  <si>
    <t>STARK</t>
  </si>
  <si>
    <t>STANDING ROCK SERVICE UNIT</t>
  </si>
  <si>
    <t>FORT YATES,</t>
  </si>
  <si>
    <t>NORTH DAKOTA STATE HOSPITAL</t>
  </si>
  <si>
    <t>PRAIRIE ST JOHN'S</t>
  </si>
  <si>
    <t>MERCY HEALTH-ANDERSON HOSPITAL</t>
  </si>
  <si>
    <t>CINCINNATI</t>
  </si>
  <si>
    <t>OH</t>
  </si>
  <si>
    <t>UNIVERSITY HOSPITALS SAMARITAN MEDICAL CENTER</t>
  </si>
  <si>
    <t>UNIVERSITY OF CINCINNATI MEDICAL CENTER, LLC</t>
  </si>
  <si>
    <t>RIVERSIDE METHODIST HOSPITAL</t>
  </si>
  <si>
    <t>SOUTHERN OHIO MEDICAL CENTER</t>
  </si>
  <si>
    <t>SCIOTO</t>
  </si>
  <si>
    <t>LIMA MEMORIAL HEALTH SYSTEM</t>
  </si>
  <si>
    <t>LIMA</t>
  </si>
  <si>
    <t>UNION HOSPITAL</t>
  </si>
  <si>
    <t>TUSCARAWAS</t>
  </si>
  <si>
    <t>MOUNT CARMEL ST ANN'S</t>
  </si>
  <si>
    <t>WESTERVILLE</t>
  </si>
  <si>
    <t>WILSON MEMORIAL HOSPITAL</t>
  </si>
  <si>
    <t>OHIOHEALTH O'BLENESS HOSPITAL</t>
  </si>
  <si>
    <t>THE JEWISH HOSPITAL-MERCY HEALTH</t>
  </si>
  <si>
    <t>GRANT MEDICAL CENTER</t>
  </si>
  <si>
    <t>LOUIS STOKES CLEVELAND VA MEDICAL CENTER</t>
  </si>
  <si>
    <t>CUYAHOGA</t>
  </si>
  <si>
    <t>SUMMA HEALTH SYSTEM</t>
  </si>
  <si>
    <t>AKRON</t>
  </si>
  <si>
    <t>FIRELANDS REGIONAL MEDICAL CENTER</t>
  </si>
  <si>
    <t>KETTERING HEALTH GREENE MEMORIAL</t>
  </si>
  <si>
    <t>XENIA</t>
  </si>
  <si>
    <t>AKRON GENERAL MEDICAL CENTER</t>
  </si>
  <si>
    <t>WOOD COUNTY HOSPITAL</t>
  </si>
  <si>
    <t>WOOD</t>
  </si>
  <si>
    <t>GRAND LAKE HEALTH SYSTEM</t>
  </si>
  <si>
    <t>AUGLAIZE</t>
  </si>
  <si>
    <t>MOUNT CARMEL EAST &amp; WEST</t>
  </si>
  <si>
    <t>WOOSTER COMMUNITY HOSPITAL</t>
  </si>
  <si>
    <t>WOOSTER</t>
  </si>
  <si>
    <t>GENESIS HOSPITAL</t>
  </si>
  <si>
    <t>ZANESVILLE</t>
  </si>
  <si>
    <t>MUSKINGUM</t>
  </si>
  <si>
    <t>CINCINNATI VA MEDICAL CENTER</t>
  </si>
  <si>
    <t>KNOX COMMUNITY HOSPITAL</t>
  </si>
  <si>
    <t>PARMA COMMUNITY GENERAL HOSPITAL</t>
  </si>
  <si>
    <t>PARMA</t>
  </si>
  <si>
    <t>MCCULLOUGH-HYDE MEMORIAL HOSPITAL</t>
  </si>
  <si>
    <t>UNIVERSITY OF TOLEDO MEDICAL CENTER</t>
  </si>
  <si>
    <t>TOLEDO</t>
  </si>
  <si>
    <t>MIAMI VALLEY HOSPITAL</t>
  </si>
  <si>
    <t>DAYTON</t>
  </si>
  <si>
    <t>HOLZER MEDICAL CENTER</t>
  </si>
  <si>
    <t>GALLIPOLIS</t>
  </si>
  <si>
    <t>GALLIA</t>
  </si>
  <si>
    <t>INSIGHT HOSPITAL AND MEDICAL CENTER TRUMBULL</t>
  </si>
  <si>
    <t>TRUMBULL</t>
  </si>
  <si>
    <t>MERCY HEALTH - FAIRFIELD HOSPITAL</t>
  </si>
  <si>
    <t>MERCER COUNTY JOINT TOWNSHIP COMMUNITY HOSPITAL</t>
  </si>
  <si>
    <t>METROHEALTH SYSTEM</t>
  </si>
  <si>
    <t>ST ELIZABETH YOUNGSTOWN HOSPITAL</t>
  </si>
  <si>
    <t>YOUNGSTOWN</t>
  </si>
  <si>
    <t>MAHONING</t>
  </si>
  <si>
    <t>FISHER-TITUS HOSPITAL</t>
  </si>
  <si>
    <t>MERCY HEALTH ST RITAS MEDICAL CENTER</t>
  </si>
  <si>
    <t>PROMEDICA TOLEDO HOSPITAL</t>
  </si>
  <si>
    <t>88th Medical Group (Wright-Patterson AFB)</t>
  </si>
  <si>
    <t>Wright-Patterson AFB</t>
  </si>
  <si>
    <t>VAN WERT COUNTY HOSPITAL</t>
  </si>
  <si>
    <t>VAN WERT</t>
  </si>
  <si>
    <t>FAIRFIELD MEDICAL CENTER</t>
  </si>
  <si>
    <t>UH REGIONAL HOSPITALS</t>
  </si>
  <si>
    <t>CHARDON</t>
  </si>
  <si>
    <t>GEAUGA</t>
  </si>
  <si>
    <t>ATRIUM MEDICAL CENTER</t>
  </si>
  <si>
    <t>UNIVERSITY HOSPITALS PORTAGE MEDICAL CENTER</t>
  </si>
  <si>
    <t>RAVENNA</t>
  </si>
  <si>
    <t>PORTAGE</t>
  </si>
  <si>
    <t>KETTERING HEALTH MAIN CAMPUS</t>
  </si>
  <si>
    <t>KETTERING</t>
  </si>
  <si>
    <t>DAYTON VA MEDICAL CENTER</t>
  </si>
  <si>
    <t>EAST OHIO REGIONAL HOSPITAL</t>
  </si>
  <si>
    <t>MARTINS FERRY</t>
  </si>
  <si>
    <t>EUCLID HOSPITAL</t>
  </si>
  <si>
    <t>EUCLID</t>
  </si>
  <si>
    <t>AULTMAN HOSPITAL</t>
  </si>
  <si>
    <t>OHIO STATE UNIVERSITY STATE HEALTH SYSTEM</t>
  </si>
  <si>
    <t>SPRINGFIELD REGIONAL MEDICAL CENTER</t>
  </si>
  <si>
    <t>LUTHERAN HOSPITAL</t>
  </si>
  <si>
    <t>MERCY HEALTH - TIFFIN HOSPITAL</t>
  </si>
  <si>
    <t>TIFFIN</t>
  </si>
  <si>
    <t>CHILLICOTHE VA MEDICAL CENTER</t>
  </si>
  <si>
    <t>ROSS</t>
  </si>
  <si>
    <t>MEDINA HOSPITAL</t>
  </si>
  <si>
    <t>BLANCHARD VALLEY HOSPITAL</t>
  </si>
  <si>
    <t>FINDLAY</t>
  </si>
  <si>
    <t>EAST LIVERPOOL CITY HOSPITAL</t>
  </si>
  <si>
    <t>EAST LIVERPOOL</t>
  </si>
  <si>
    <t>COLUMBIANA</t>
  </si>
  <si>
    <t>LAKE HEALTH</t>
  </si>
  <si>
    <t>BELLEVUE HOSPITAL</t>
  </si>
  <si>
    <t>COSHOCTON REGIONAL MEDICAL CENTER</t>
  </si>
  <si>
    <t>COSHOCTON</t>
  </si>
  <si>
    <t>MERCY ST VINCENT MEDICAL CENTER</t>
  </si>
  <si>
    <t>OHIOHEALTH MANSFIELD HOSPITAL</t>
  </si>
  <si>
    <t>COMMUNITY HOSPITALS AND WELLNESS CENTERS</t>
  </si>
  <si>
    <t>BRYAN</t>
  </si>
  <si>
    <t>UH ST JOHN MEDICAL CENTER</t>
  </si>
  <si>
    <t>WESTLAKE</t>
  </si>
  <si>
    <t>ASHTABULA COUNTY MEDICAL CENTER</t>
  </si>
  <si>
    <t>ASHTABULA</t>
  </si>
  <si>
    <t>ALLIANCE COMMUNITY HOSPITAL</t>
  </si>
  <si>
    <t>FORT HAMILTON HUGHES MEMORIAL HOSPITAL</t>
  </si>
  <si>
    <t>KETTERING HEALTH DAYTON</t>
  </si>
  <si>
    <t>UH CLEVELAND MEDICAL CENTER</t>
  </si>
  <si>
    <t>MARYMOUNT HOSPITAL</t>
  </si>
  <si>
    <t>GARFIELD HEIGHTS</t>
  </si>
  <si>
    <t>SOUTH POINTE HOSPITAL</t>
  </si>
  <si>
    <t>WARRENSVILLE HEIGHTS</t>
  </si>
  <si>
    <t>UNIVERSITY HOSPITALS - ELYRIA MEDICAL CENTER</t>
  </si>
  <si>
    <t>ELYRIA</t>
  </si>
  <si>
    <t>LORAIN</t>
  </si>
  <si>
    <t>MARIETTA MEMORIAL HOSPITAL</t>
  </si>
  <si>
    <t>POMERENE HOSPITAL</t>
  </si>
  <si>
    <t>MILLERSBURG</t>
  </si>
  <si>
    <t>SUMMA WESTERN RESERVE HOSPITAL</t>
  </si>
  <si>
    <t>CUYAHOGA FALLS</t>
  </si>
  <si>
    <t>SOUTHWEST GENERAL HEALTH CENTER</t>
  </si>
  <si>
    <t>MIDDLEBURG HEIGHTS</t>
  </si>
  <si>
    <t>ADENA REGIONAL MEDICAL CENTER</t>
  </si>
  <si>
    <t>MH ST JOSEPH WARREN HOSPITAL</t>
  </si>
  <si>
    <t>CHRIST HOSPITAL</t>
  </si>
  <si>
    <t>BERGER HOSPITAL</t>
  </si>
  <si>
    <t>CIRCLEVILLE</t>
  </si>
  <si>
    <t>PICKAWAY</t>
  </si>
  <si>
    <t>UPPER VALLEY MEDICAL CENTER</t>
  </si>
  <si>
    <t>CLINTON MEMORIAL HOSPITAL</t>
  </si>
  <si>
    <t>BETHESDA NORTH</t>
  </si>
  <si>
    <t>CLEVELAND CLINIC</t>
  </si>
  <si>
    <t>SALEM REGIONAL MEDICAL CENTER</t>
  </si>
  <si>
    <t>MADISON HEALTH</t>
  </si>
  <si>
    <t>MARY RUTAN HOSPITAL</t>
  </si>
  <si>
    <t>BELLEFONTAINE</t>
  </si>
  <si>
    <t>SOUTHEASTERN OHIO REGIONAL MEDICAL CENTER</t>
  </si>
  <si>
    <t>GUERNSEY</t>
  </si>
  <si>
    <t>TRINITY MEDICAL CTR EAST &amp;TRINITY MEDICAL CTR WEST</t>
  </si>
  <si>
    <t>STEUBENVILLE</t>
  </si>
  <si>
    <t>LICKING MEMORIAL HOSPITAL</t>
  </si>
  <si>
    <t>LICKING</t>
  </si>
  <si>
    <t>HILLCREST HOSPITAL</t>
  </si>
  <si>
    <t>MAYFIELD HEIGHTS</t>
  </si>
  <si>
    <t>MERCY HEALTH - WEST HOSPITAL</t>
  </si>
  <si>
    <t>MERCY HEALTH - CLERMONT HOSPITAL</t>
  </si>
  <si>
    <t>KETTERING HEALTH MIAMISBURG</t>
  </si>
  <si>
    <t>MIAMISBURG</t>
  </si>
  <si>
    <t>GLENBEIGH HEALTH SOURCES</t>
  </si>
  <si>
    <t>ROCK CREEK</t>
  </si>
  <si>
    <t>BAY PARK COMMUNITY HOSPITAL</t>
  </si>
  <si>
    <t>OREGON</t>
  </si>
  <si>
    <t>INSTITUTE FOR ORTHOPAEDIC SURGERY</t>
  </si>
  <si>
    <t>MOUNT CARMEL NEW ALBANY SURGICAL HOSPITAL</t>
  </si>
  <si>
    <t>MERCY HEALTH - DEFIANCE HOSPITAL</t>
  </si>
  <si>
    <t>DEFIANCE</t>
  </si>
  <si>
    <t>HMHP ST ELIZABETH BOARDMAN HEALTH CENTER</t>
  </si>
  <si>
    <t>BOARDMAN</t>
  </si>
  <si>
    <t>DUBLIN METHODIST HOSPITAL</t>
  </si>
  <si>
    <t>CRYSTAL CLINIC ORTHOPAEDIC CENTER</t>
  </si>
  <si>
    <t>SURGICAL HOSPITAL AT SOUTHWOODS</t>
  </si>
  <si>
    <t>WEST CHESTER HOSPITAL</t>
  </si>
  <si>
    <t>WEST CHESTER</t>
  </si>
  <si>
    <t>OHIO VALLEY SURGICAL HOSPITAL</t>
  </si>
  <si>
    <t>DILEY RIDGE MEDICAL CENTER</t>
  </si>
  <si>
    <t>CANAL WINCHESTER</t>
  </si>
  <si>
    <t>UNIVERSITY HOSPITALS AHUJA MEDICAL CENTER</t>
  </si>
  <si>
    <t>BEACHWOOD</t>
  </si>
  <si>
    <t>SOIN MEDICAL CENTER</t>
  </si>
  <si>
    <t>BEAVER CREEK</t>
  </si>
  <si>
    <t>KINGS DAUGHTERS MEDICAL CENTER OHIO</t>
  </si>
  <si>
    <t>CLEVELAND CLINIC AVON HOSPITAL</t>
  </si>
  <si>
    <t>AVITA ONTARIO</t>
  </si>
  <si>
    <t>LAKE HEALTH BEACHWOOD MEDICAL CENTER</t>
  </si>
  <si>
    <t>KETTERING HEALTH TROY</t>
  </si>
  <si>
    <t>MERCY HEALTH KINGS MILLS HOSPITAL LLC</t>
  </si>
  <si>
    <t>MOUNT CARMEL DUBLIN</t>
  </si>
  <si>
    <t>PAULDING COUNTY HOSPITAL</t>
  </si>
  <si>
    <t>TWIN CITY MEDICAL CENTER</t>
  </si>
  <si>
    <t>DENNISON</t>
  </si>
  <si>
    <t>LODI COMMUNITY HOSPITAL</t>
  </si>
  <si>
    <t>GREENFIELD AREA MEDICAL CENTER</t>
  </si>
  <si>
    <t>MERCY ALLEN HOSPITAL</t>
  </si>
  <si>
    <t>UHHS MEMORIAL HOSPITAL OF GENEVA</t>
  </si>
  <si>
    <t>UNIVERSITY HOSPITALS CONNEAUT MEDICAL CENTER</t>
  </si>
  <si>
    <t>CONNEAUT</t>
  </si>
  <si>
    <t>HENRY COUNTY HOSPITAL, INC</t>
  </si>
  <si>
    <t>NAPOLEON</t>
  </si>
  <si>
    <t>MERCY HEALTH - WILLARD HOSPITAL</t>
  </si>
  <si>
    <t>WILLARD</t>
  </si>
  <si>
    <t>HARRISON COMMUNITY HOSPITAL</t>
  </si>
  <si>
    <t>MERCY HEALTH - URBANA HOSPITAL</t>
  </si>
  <si>
    <t>OHIOHEALTH MORROW COUNTY HOSPITAL</t>
  </si>
  <si>
    <t>MOUNT GILEAD</t>
  </si>
  <si>
    <t>MORROW</t>
  </si>
  <si>
    <t>MAGRUDER HOSPITAL</t>
  </si>
  <si>
    <t>PORT CLINTON</t>
  </si>
  <si>
    <t>HARDIN MEMORIAL HOSPITAL</t>
  </si>
  <si>
    <t>BUCYRUS COMMUNITY HOSPITAL</t>
  </si>
  <si>
    <t>BUCYRUS</t>
  </si>
  <si>
    <t>FOSTORIA COMMUNITY HOSPITAL</t>
  </si>
  <si>
    <t>FOSTORIA</t>
  </si>
  <si>
    <t>SELBY GENERAL HOSPITAL</t>
  </si>
  <si>
    <t>HOLZER MEDICAL CENTER JACKSON</t>
  </si>
  <si>
    <t>BARNESVILLE HOSPITAL ASSOCIATION, INC</t>
  </si>
  <si>
    <t>BARNESVILLE</t>
  </si>
  <si>
    <t>BLUFFTON HOSPITAL</t>
  </si>
  <si>
    <t>AULTMAN ORRVILLE HOSPITAL</t>
  </si>
  <si>
    <t>ORRVILLE</t>
  </si>
  <si>
    <t>OHIOHEALTH SHELBY HOSPITAL</t>
  </si>
  <si>
    <t>GALION COMMUNITY HOSPITAL</t>
  </si>
  <si>
    <t>GALION</t>
  </si>
  <si>
    <t>ADAMS COUNTY REGIONAL MEDICAL CENTER</t>
  </si>
  <si>
    <t>SEAMAN</t>
  </si>
  <si>
    <t>PROMEDICA DEFIANCE REGIONAL HOSPITAL</t>
  </si>
  <si>
    <t>WYANDOT MEMORIAL HOSPITAL</t>
  </si>
  <si>
    <t>UPPER SANDUSKY</t>
  </si>
  <si>
    <t>WYANDOT</t>
  </si>
  <si>
    <t>HOCKING VALLEY COMMUNITY HOSPITAL</t>
  </si>
  <si>
    <t>HOCKING</t>
  </si>
  <si>
    <t>ADENA FAYETTE MEDICAL CENTER</t>
  </si>
  <si>
    <t>WASHINGTON CH</t>
  </si>
  <si>
    <t>HIGHLAND DISTRICT HOSPITAL</t>
  </si>
  <si>
    <t>FULTON COUNTY HEALTH CENTER</t>
  </si>
  <si>
    <t>WAUSEON</t>
  </si>
  <si>
    <t>ADENA PIKE MEDICAL CENTER</t>
  </si>
  <si>
    <t>WAYNE HOSPITAL</t>
  </si>
  <si>
    <t>DARKE</t>
  </si>
  <si>
    <t>CINCINNATI CHILDREN'S HOSPITAL MEDICAL CENTER</t>
  </si>
  <si>
    <t>RAINBOW BABIES AND CHILDRENS HOSPITAL</t>
  </si>
  <si>
    <t>AKRON CHILDREN'S HOSPITAL</t>
  </si>
  <si>
    <t>CLEVELAND CLINIC CHILDREN'S HOSPITAL FOR REHAB</t>
  </si>
  <si>
    <t>NATIONWIDE CHILDREN'S HOSPITAL</t>
  </si>
  <si>
    <t>DAYTON CHILDRENS HOSPITAL</t>
  </si>
  <si>
    <t>NATIONWIDE CHILDREN'S HOSPITAL TOLEDO, LLC</t>
  </si>
  <si>
    <t>TWIN VALLEY BEHAVIORAL HEALTHCARE</t>
  </si>
  <si>
    <t>NORTHCOAST BEHAVIORAL HEALTHCARE NORTHFIELD CAMPUS</t>
  </si>
  <si>
    <t>NORTHWEST OHIO PSYCHIATRIC HOSPITAL</t>
  </si>
  <si>
    <t>APPALACHIAN BEHAVIORAL HEALTH CARE</t>
  </si>
  <si>
    <t>WINDSOR LAURELWOOD CENTER FOR BEHAVORIAL MEDICINE</t>
  </si>
  <si>
    <t>WILLOUGHBY</t>
  </si>
  <si>
    <t>HEARTLAND BEHAVIORAL HEALTHCARE</t>
  </si>
  <si>
    <t>MASSILLON</t>
  </si>
  <si>
    <t>SUMMIT BEHAVIORAL HEALTHCARE</t>
  </si>
  <si>
    <t>ARROWHEAD BEHAVIORAL HEALTH</t>
  </si>
  <si>
    <t>MAUMEE</t>
  </si>
  <si>
    <t>BELMONT PINES HOSPITAL</t>
  </si>
  <si>
    <t>MENTAL HEALTH SERVICES FOR CLARK AND MADISON COS</t>
  </si>
  <si>
    <t>OHIO HOSPITAL FOR PSYCHIATRY</t>
  </si>
  <si>
    <t>LINDNER CENTER OF HOPE</t>
  </si>
  <si>
    <t>RIDGEVIEW HOSPITAL</t>
  </si>
  <si>
    <t>MIDDLE POINT</t>
  </si>
  <si>
    <t>HAVEN BEHAVIORAL HOSPITAL OF DAYTON</t>
  </si>
  <si>
    <t>DUBLIN SPRINGS</t>
  </si>
  <si>
    <t>ACCESS HOSPITAL DAYTON, LLC</t>
  </si>
  <si>
    <t>BECKETT SPRINGS</t>
  </si>
  <si>
    <t>CLEAR VISTA HEALTH &amp; WELLNESS</t>
  </si>
  <si>
    <t>HIGHLAND SPRINGS</t>
  </si>
  <si>
    <t>GENERATIONS BEHAVIORAL HEALTH - GENEVA</t>
  </si>
  <si>
    <t>SOJOURN AT SENECA SENIOR BEHAVIORAL HEALTH HOSPITA</t>
  </si>
  <si>
    <t>ASSURANCE HEALTH CINCINNATI LLC</t>
  </si>
  <si>
    <t>BLUERIDGE VISTA HEALTH AND WELLNESS</t>
  </si>
  <si>
    <t>SUN BEHAVIORAL COLUMBUS</t>
  </si>
  <si>
    <t>ASSURANCE HEALTH HUDSON LLC</t>
  </si>
  <si>
    <t>GENERATIONS BEHAVIORAL HEALTH-YOUNGSTOWN LLC</t>
  </si>
  <si>
    <t>RIVER VISTA HEALTH AND WELLNESS LLC</t>
  </si>
  <si>
    <t>MOUNT CARMEL BEHAVIORAL HEALTH</t>
  </si>
  <si>
    <t>GEORGETOWN BEHAVIORAL HOSPITAL</t>
  </si>
  <si>
    <t>SUNRISE VISTA HEALTH AND WELLNESS</t>
  </si>
  <si>
    <t>GLENWOOD BEHAVIORAL HEALTH HOSPITAL</t>
  </si>
  <si>
    <t>ASSURANCE HEALTH TOLEDO LLC</t>
  </si>
  <si>
    <t>HILLCREST MEDICAL CENTER</t>
  </si>
  <si>
    <t>TULSA</t>
  </si>
  <si>
    <t>OK</t>
  </si>
  <si>
    <t>ALLIANCEHEALTH WOODWARD</t>
  </si>
  <si>
    <t>WOODWARD</t>
  </si>
  <si>
    <t>INTEGRIS MIAMI HOSPITAL</t>
  </si>
  <si>
    <t>INTEGRIS HEALTH PONCA CITY</t>
  </si>
  <si>
    <t>PONCA CITY</t>
  </si>
  <si>
    <t>KAY</t>
  </si>
  <si>
    <t>NORMAN REGIONAL</t>
  </si>
  <si>
    <t>MERCY HOSPITAL OKLAHOMA CITY, INC</t>
  </si>
  <si>
    <t>OKLAHOMA CITY</t>
  </si>
  <si>
    <t>OKLAHOMA</t>
  </si>
  <si>
    <t>ALLIANCEHEALTH DURANT</t>
  </si>
  <si>
    <t>DURANT</t>
  </si>
  <si>
    <t>HILLCREST HOSPITAL PRYOR</t>
  </si>
  <si>
    <t>PRYOR</t>
  </si>
  <si>
    <t>MAYES</t>
  </si>
  <si>
    <t>INTEGRIS HEALTH ENID HOSPITAL</t>
  </si>
  <si>
    <t>ENID</t>
  </si>
  <si>
    <t>ASCENSION ST JOHN JANE PHILLIPS</t>
  </si>
  <si>
    <t>BARTLESVILLE</t>
  </si>
  <si>
    <t>GREAT PLAINS REGIONAL MEDICAL CENTER</t>
  </si>
  <si>
    <t>ELK CITY</t>
  </si>
  <si>
    <t>BECKHAM</t>
  </si>
  <si>
    <t>MERCY HOSPITAL ADA</t>
  </si>
  <si>
    <t>JACKSON COUNTY MEMORIAL HOSPITAL AUTHORITY</t>
  </si>
  <si>
    <t>ALTUS</t>
  </si>
  <si>
    <t>DUNCAN REGIONAL HOSPITAL, INC</t>
  </si>
  <si>
    <t>DUNCAN</t>
  </si>
  <si>
    <t>SAINT FRANCIS HOSPITAL MUSKOGEE</t>
  </si>
  <si>
    <t>MUSKOGEE</t>
  </si>
  <si>
    <t>INTEGRIS BAPTIST MEDICAL CENTER, INC</t>
  </si>
  <si>
    <t>MCALESTER REGIONAL HEALTH CENTER</t>
  </si>
  <si>
    <t>MCALESTER</t>
  </si>
  <si>
    <t>SSM HEALTH ST ANTHONY HOSPITAL - OKLAHOMA CITY</t>
  </si>
  <si>
    <t>HILLCREST HOSPITAL CLAREMORE</t>
  </si>
  <si>
    <t>CLAREMORE</t>
  </si>
  <si>
    <t>MERCY HOSPITAL ARDMORE, INC</t>
  </si>
  <si>
    <t>ARDMORE</t>
  </si>
  <si>
    <t>STILLWATER MEDICAL CENTER</t>
  </si>
  <si>
    <t>PAYNE</t>
  </si>
  <si>
    <t>CHICKASHA</t>
  </si>
  <si>
    <t>MEMORIAL HEALTH</t>
  </si>
  <si>
    <t>LAWTON</t>
  </si>
  <si>
    <t>MUSCOGEE (CREEK) NATION MEDICAL CENTER</t>
  </si>
  <si>
    <t>OKMULGEE</t>
  </si>
  <si>
    <t>OKLAHOMA STATE UNIVERSITY MEDICAL CENTER</t>
  </si>
  <si>
    <t>PUSHMATAHA HOSPITAL</t>
  </si>
  <si>
    <t>ANTLERS</t>
  </si>
  <si>
    <t>PUSHMATAHA</t>
  </si>
  <si>
    <t>NORTHEASTERN HEALTH SYSTEM</t>
  </si>
  <si>
    <t>TAHLEQUAH</t>
  </si>
  <si>
    <t>SAINT FRANCIS HOSPITAL, INC</t>
  </si>
  <si>
    <t>O U MEDICAL CENTER</t>
  </si>
  <si>
    <t>SSM HEALTH ST ANTHONY HOSPITAL - MIDWEST</t>
  </si>
  <si>
    <t>MIDWEST CITY</t>
  </si>
  <si>
    <t>SOUTHWESTERN MEDICAL CENTER</t>
  </si>
  <si>
    <t>HILLCREST HOSPITAL CUSHING</t>
  </si>
  <si>
    <t>CUSHING</t>
  </si>
  <si>
    <t>CHOCTAW MEMORIAL HOSPITAL</t>
  </si>
  <si>
    <t>INTEGRIS SOUTHWEST MEDICAL CENTER</t>
  </si>
  <si>
    <t>SEQUOYAH COUNTY-CITY OF SALLISAW HOSPITAL AUTHORIT</t>
  </si>
  <si>
    <t>SALLISAW</t>
  </si>
  <si>
    <t>SEQUOYAH</t>
  </si>
  <si>
    <t>INTEGRIS GROVE HOSPITAL</t>
  </si>
  <si>
    <t>GROVE</t>
  </si>
  <si>
    <t>ASCENSION ST JOHN MEDICAL CENTER</t>
  </si>
  <si>
    <t>MUSKOGEE VA MEDICAL CENTER</t>
  </si>
  <si>
    <t>SSM HEALTH ST ANTHONY HOSPITAL - SHAWNEE</t>
  </si>
  <si>
    <t>OKLAHOMA CITY VA MEDICAL CENTER</t>
  </si>
  <si>
    <t>PURCELL MUNICIPAL HOSPITAL</t>
  </si>
  <si>
    <t>PURCELL</t>
  </si>
  <si>
    <t>MCCLAIN</t>
  </si>
  <si>
    <t>WAGONER COMMUNITY HOSPITAL</t>
  </si>
  <si>
    <t>WAGONER</t>
  </si>
  <si>
    <t>LAWTON INDIAN HOSPITAL</t>
  </si>
  <si>
    <t>CHEROKEE NATION W W HASTINGS INDIAN HOSPITAL</t>
  </si>
  <si>
    <t>CHOCTAW NATION HEALTH SERVICES AUTHORITY</t>
  </si>
  <si>
    <t>TALIHINA</t>
  </si>
  <si>
    <t>LATIMER</t>
  </si>
  <si>
    <t>CLAREMORE INDIAN HOSPITAL</t>
  </si>
  <si>
    <t>STILWELL</t>
  </si>
  <si>
    <t>CHICKASAW NATION MEDICAL CENTER</t>
  </si>
  <si>
    <t>HILLCREST HOSPITAL HENRYETTA</t>
  </si>
  <si>
    <t>HENRYETTA</t>
  </si>
  <si>
    <t>NORTHWEST SURGICAL HOSPITAL</t>
  </si>
  <si>
    <t>LAKESIDE WOMEN'S HOSPITAL, A MEMBER OF INTEGRIS HE</t>
  </si>
  <si>
    <t>SURGICAL HOSPITAL OF OKLAHOMA</t>
  </si>
  <si>
    <t>HILLCREST HOSPITAL SOUTH</t>
  </si>
  <si>
    <t>COMMUNITY HOSPITAL, LLC</t>
  </si>
  <si>
    <t>OKLAHOMA SPINE HOSPITAL</t>
  </si>
  <si>
    <t>OKLAHOMA SURGICAL HOSPITAL, LLC</t>
  </si>
  <si>
    <t>INTEGRIS CANADIAN VALLEY HOSPITAL</t>
  </si>
  <si>
    <t>YUKON</t>
  </si>
  <si>
    <t>CANADIAN</t>
  </si>
  <si>
    <t>OKLAHOMA CENTER FOR ORTHOPAEDIC &amp; MULTI-SP</t>
  </si>
  <si>
    <t>LINDSAY MUNICIPAL HOSPITAL</t>
  </si>
  <si>
    <t>LINDSAY</t>
  </si>
  <si>
    <t>GARVIN</t>
  </si>
  <si>
    <t>OKLAHOMA HEART HOSPITAL, LLC</t>
  </si>
  <si>
    <t>TULSA SPINE &amp; SPECIALTY HOSPITAL</t>
  </si>
  <si>
    <t>SAINT FRANCIS HOSPITAL SOUTH, LLC</t>
  </si>
  <si>
    <t>ONECORE HEALTH</t>
  </si>
  <si>
    <t>MCBRIDE ORTHOPEDIC HOSPITAL</t>
  </si>
  <si>
    <t>SUMMIT MEDICAL CENTER, LLC</t>
  </si>
  <si>
    <t>EDMOND</t>
  </si>
  <si>
    <t>ST JOHN OWASSO</t>
  </si>
  <si>
    <t>OWASSO</t>
  </si>
  <si>
    <t>BAILEY MEDICAL CENTER, LLC</t>
  </si>
  <si>
    <t>OKLAHOMA HEART HOSPITAL SOUTH, LLC</t>
  </si>
  <si>
    <t>ASCENSION ST JOHN BROKEN ARROW</t>
  </si>
  <si>
    <t>BROKEN ARROW</t>
  </si>
  <si>
    <t>INTEGRIS HEALTH EDMOND HOSPITAL</t>
  </si>
  <si>
    <t>SAINT FRANCIS HOSPITAL VINITA, INC</t>
  </si>
  <si>
    <t>VINITA</t>
  </si>
  <si>
    <t>INTEGRIS COMMUNITY HOSPITAL - COUNCIL CROSSING</t>
  </si>
  <si>
    <t>VALLEY COMMUNITY HOSPITAL</t>
  </si>
  <si>
    <t>PAULS VALLEY</t>
  </si>
  <si>
    <t>COUNCIL OAK COMPREHENSIVE HEALTHCARE</t>
  </si>
  <si>
    <t>CLINTON REGIONAL HOSPITAL</t>
  </si>
  <si>
    <t>CARRUS LAKESIDE HOSPITAL</t>
  </si>
  <si>
    <t>BRISTOW</t>
  </si>
  <si>
    <t>CREEK</t>
  </si>
  <si>
    <t>EXCEPTIONAL COMMUNITY HOSPITAL ARDMORE</t>
  </si>
  <si>
    <t>STILLWATER MEDICAL - PERRY</t>
  </si>
  <si>
    <t>STILLWATER MEDICAL-BLACKWELL</t>
  </si>
  <si>
    <t>BLACKWELL</t>
  </si>
  <si>
    <t>HARPER COUNTY COMMUNITY HOSPITAL</t>
  </si>
  <si>
    <t>ELKVIEW GENERAL HOSPITAL</t>
  </si>
  <si>
    <t>ATOKA COUNTY MEDICAL CENTER</t>
  </si>
  <si>
    <t>ATOKA</t>
  </si>
  <si>
    <t>PRAGUE REGIONAL MEMORIAL HOSPITAL</t>
  </si>
  <si>
    <t>PRAGUE</t>
  </si>
  <si>
    <t>MERCY HOSPITAL WATONGA, INC</t>
  </si>
  <si>
    <t>WATONGA</t>
  </si>
  <si>
    <t>ROGER MILLS MEMORIAL HOSPITAL</t>
  </si>
  <si>
    <t>ROGER MILLS</t>
  </si>
  <si>
    <t>MERCY HOSPITAL TISHOMINGO INC</t>
  </si>
  <si>
    <t>ASCENSION ST JOHN NOWATA</t>
  </si>
  <si>
    <t>NOWATA</t>
  </si>
  <si>
    <t>MERCY HOSPITAL MARIETTA</t>
  </si>
  <si>
    <t>LOVE</t>
  </si>
  <si>
    <t>CIMARRON MEMORIAL HOSPITAL</t>
  </si>
  <si>
    <t>BOISE CITY</t>
  </si>
  <si>
    <t>CIMARRON</t>
  </si>
  <si>
    <t>PAWHUSKA HOSPITAL, INC</t>
  </si>
  <si>
    <t>PAWHUSKA</t>
  </si>
  <si>
    <t>MERCY HOSPITAL HEALDTON, INC.</t>
  </si>
  <si>
    <t>HEALDTON</t>
  </si>
  <si>
    <t>WAURIKA</t>
  </si>
  <si>
    <t>ASCENSION ST JOHN SAPULPA</t>
  </si>
  <si>
    <t>SAPULPA</t>
  </si>
  <si>
    <t>MERCY HOSPITAL KINGFISHER, INC</t>
  </si>
  <si>
    <t>KINGFISHER</t>
  </si>
  <si>
    <t>THE PHYSICIANS' HOSPITAL IN ANADARKO</t>
  </si>
  <si>
    <t>ANADARKO</t>
  </si>
  <si>
    <t>RURAL WELLNESS STROUD HOSPITAL</t>
  </si>
  <si>
    <t>STROUD</t>
  </si>
  <si>
    <t>MERCY HOSPITAL LOGAN COUNTY</t>
  </si>
  <si>
    <t>RURAL WELLNESS FAIRFAX HOSPITAL</t>
  </si>
  <si>
    <t>COAL COUNTY GENERAL HOSPITAL, INC.</t>
  </si>
  <si>
    <t>COALGATE</t>
  </si>
  <si>
    <t>COAL</t>
  </si>
  <si>
    <t>CLEVELAND AREA HOSPITAL</t>
  </si>
  <si>
    <t>HOLDENVILLE GENERAL HOSPITAL</t>
  </si>
  <si>
    <t>HOLDENVILLE</t>
  </si>
  <si>
    <t>HUGHES</t>
  </si>
  <si>
    <t>BEAVER COUNTY MEMORIAL HOSPITAL</t>
  </si>
  <si>
    <t>BEAVER</t>
  </si>
  <si>
    <t>WEATHERFORD REGIONAL HOSPITAL, INC OF WEATHERFORD</t>
  </si>
  <si>
    <t>WEATHERFORD</t>
  </si>
  <si>
    <t>CORDELL MEMORIAL HOSPITAL</t>
  </si>
  <si>
    <t>CORDELL</t>
  </si>
  <si>
    <t>WASHITA</t>
  </si>
  <si>
    <t>ALLIANCEHEALTH MADILL</t>
  </si>
  <si>
    <t>MADILL</t>
  </si>
  <si>
    <t>OKEENE MUNICIPAL HOSPITAL</t>
  </si>
  <si>
    <t>OKEENE</t>
  </si>
  <si>
    <t>ARBUCKLE MEMORIAL HOSPITAL</t>
  </si>
  <si>
    <t>FAIRVIEW REGIONAL MEDICAL CENTER AUTHORITY</t>
  </si>
  <si>
    <t>FAIRVIEW</t>
  </si>
  <si>
    <t>MAJOR</t>
  </si>
  <si>
    <t>MANGUM REGIONAL MEDICAL CENTER</t>
  </si>
  <si>
    <t>MANGUM</t>
  </si>
  <si>
    <t>GREER</t>
  </si>
  <si>
    <t>DRUMRIGHT REGIONAL HOSPITAL</t>
  </si>
  <si>
    <t>DRUMRIGHT</t>
  </si>
  <si>
    <t>SEILING MUNICIPAL HOSPITAL</t>
  </si>
  <si>
    <t>SEILING</t>
  </si>
  <si>
    <t>DEWEY</t>
  </si>
  <si>
    <t>CREEK NATION COMMUNITY HOSPITAL</t>
  </si>
  <si>
    <t>OKEMAH</t>
  </si>
  <si>
    <t>OKFUSKEE</t>
  </si>
  <si>
    <t>CARNEGIE TRI-COUNTY MUNICIPAL HOSPITAL</t>
  </si>
  <si>
    <t>CARNEGIE</t>
  </si>
  <si>
    <t>HASKELL REGIONAL HOSPITAL, INC</t>
  </si>
  <si>
    <t>STIGLER</t>
  </si>
  <si>
    <t>NEWMAN MEMORIAL HOSPITAL</t>
  </si>
  <si>
    <t>SHATTUCK</t>
  </si>
  <si>
    <t>EASTERN OKLAHOMA MEDICAL CENTER</t>
  </si>
  <si>
    <t>POTEAU</t>
  </si>
  <si>
    <t>LE FLORE</t>
  </si>
  <si>
    <t>HARMON MEMORIAL HOSPITAL</t>
  </si>
  <si>
    <t>HOLLIS</t>
  </si>
  <si>
    <t>HARMON</t>
  </si>
  <si>
    <t>MEMORIAL HOSPITAL OF TEXAS COUNTY AUTHORITY</t>
  </si>
  <si>
    <t>GUYMON</t>
  </si>
  <si>
    <t>SHARE MEDICAL CENTER</t>
  </si>
  <si>
    <t>ALVA</t>
  </si>
  <si>
    <t>WOODS</t>
  </si>
  <si>
    <t>MCCURTAIN MEMORIAL HOSPITAL</t>
  </si>
  <si>
    <t>IDABEL</t>
  </si>
  <si>
    <t>MCCURTAIN</t>
  </si>
  <si>
    <t>J D MCCARTY CENTER FOR CHILDREN</t>
  </si>
  <si>
    <t>THE CHILDREN'S CENTER, INC</t>
  </si>
  <si>
    <t>GRIFFIN MEMORIAL HOSPITAL</t>
  </si>
  <si>
    <t>NORTHWEST CENTER FOR BEHAVIORAL HEALTH (NCBH)</t>
  </si>
  <si>
    <t>FORT SUPPLY</t>
  </si>
  <si>
    <t>CARL ALBERT COMMUNITY MENTAL HEALTH CENTER</t>
  </si>
  <si>
    <t>JIM TALIAFERRO COMM MENTAL HEALTH CTR</t>
  </si>
  <si>
    <t>BROOKHAVEN HOSPITAL, LLC</t>
  </si>
  <si>
    <t>ROLLING HILLS HOSPITAL, LLC</t>
  </si>
  <si>
    <t>LAUREATE PSYCHIATRIC CLINIC AND HOSPITAL, INC</t>
  </si>
  <si>
    <t>PARKSIDE, INC</t>
  </si>
  <si>
    <t>CEDAR RIDGE BEHAVIORAL HOSPITAL</t>
  </si>
  <si>
    <t>OAKWOOD SPRINGS, LLC</t>
  </si>
  <si>
    <t>TULSA CENTER FOR BEHAVIORAL HEALTH</t>
  </si>
  <si>
    <t>BEHAVIORAL HEALTH CENTER AT PORTER HEALTH VILLAGE</t>
  </si>
  <si>
    <t>MID-COLUMBIA MEDICAL CENTER</t>
  </si>
  <si>
    <t>THE DALLES</t>
  </si>
  <si>
    <t>OR</t>
  </si>
  <si>
    <t>WASCO</t>
  </si>
  <si>
    <t>ASANTE THREE RIVERS MEDICAL CENTER</t>
  </si>
  <si>
    <t>GRANTS PASS</t>
  </si>
  <si>
    <t>JOSEPHINE</t>
  </si>
  <si>
    <t>PROVIDENCE ST VINCENT MEDICAL CENTER</t>
  </si>
  <si>
    <t>ASANTE ASHLAND COMMUNITY HOSPITAL</t>
  </si>
  <si>
    <t>LEGACY EMANUEL MEDICAL CENTER</t>
  </si>
  <si>
    <t>MULTNOMAH</t>
  </si>
  <si>
    <t>OHSU HOSPITAL AND CLINICS</t>
  </si>
  <si>
    <t>GOOD SAMARITAN REGIONAL MEDICAL CENTER</t>
  </si>
  <si>
    <t>CORVALLIS</t>
  </si>
  <si>
    <t>LEGACY GOOD SAMARITAN MEDICAL CENTER</t>
  </si>
  <si>
    <t>ASANTE ROGUE REGIONAL MEDICAL CENTER</t>
  </si>
  <si>
    <t>MEDFORD</t>
  </si>
  <si>
    <t>MCKENZIE-WILLAMETTE MEDICAL CENTER</t>
  </si>
  <si>
    <t>HILLSBORO MEDICAL CENTER</t>
  </si>
  <si>
    <t>SAMARITAN ALBANY GENERAL HOSPITAL</t>
  </si>
  <si>
    <t>LEGACY MOUNT HOOD MEDICAL CENTER</t>
  </si>
  <si>
    <t>GRESHAM</t>
  </si>
  <si>
    <t>ROSEBURG</t>
  </si>
  <si>
    <t>LEGACY SILVERTON MEDICAL CENTER</t>
  </si>
  <si>
    <t>SILVERTON</t>
  </si>
  <si>
    <t>PROVIDENCE NEWBERG MEDICAL CENTER</t>
  </si>
  <si>
    <t>NEWBERG</t>
  </si>
  <si>
    <t>YAMHILL</t>
  </si>
  <si>
    <t>PROVIDENCE WILLAMETTE FALLS MEDICAL CENTER</t>
  </si>
  <si>
    <t>OREGON CITY</t>
  </si>
  <si>
    <t>CLACKAMAS</t>
  </si>
  <si>
    <t>PORTLAND VA MEDICAL CENTER</t>
  </si>
  <si>
    <t>ST CHARLES MEDICAL CENTER - BEND</t>
  </si>
  <si>
    <t>BEND</t>
  </si>
  <si>
    <t>DESCHUTES</t>
  </si>
  <si>
    <t>VA ROSEBURG HEALTHCARE SYSTEM</t>
  </si>
  <si>
    <t>SKY LAKES MEDICAL CENTER</t>
  </si>
  <si>
    <t>KLAMATH FALLS</t>
  </si>
  <si>
    <t>KLAMATH</t>
  </si>
  <si>
    <t>SALEM HOSPITAL</t>
  </si>
  <si>
    <t>SAINT ALPHONSUS MEDICAL CENTER ONTARIO</t>
  </si>
  <si>
    <t>MALHEUR</t>
  </si>
  <si>
    <t>SANTIAM HOSPITAL &amp; CLINICS</t>
  </si>
  <si>
    <t>STAYTON</t>
  </si>
  <si>
    <t>ADVENTIST HEALTH PORTLAND</t>
  </si>
  <si>
    <t>PROVIDENCE PORTLAND MEDICAL CENTER</t>
  </si>
  <si>
    <t>WILLAMETTE VALLEY MEDICAL CENTER</t>
  </si>
  <si>
    <t>MCMINNVILLE</t>
  </si>
  <si>
    <t>PROVIDENCE MEDFORD MEDICAL CENTER</t>
  </si>
  <si>
    <t>PROVIDENCE MILWAUKIE HOSPITAL</t>
  </si>
  <si>
    <t>MILWAUKIE</t>
  </si>
  <si>
    <t>LEGACY MERIDIAN PARK MEDICAL CENTER</t>
  </si>
  <si>
    <t>TUALATIN</t>
  </si>
  <si>
    <t>BAY AREA HOSPITAL</t>
  </si>
  <si>
    <t>COOS BAY</t>
  </si>
  <si>
    <t>KAISER SUNNYSIDE MEDICAL CENTER</t>
  </si>
  <si>
    <t>SACRED HEART MEDICAL CENTER - RIVERBEND</t>
  </si>
  <si>
    <t>KAISER FOUNDATION HOSPITAL WESTSIDE</t>
  </si>
  <si>
    <t>PEACEHEALTH COTTAGE GROVE COMMUNITY MEDICAL CENTER</t>
  </si>
  <si>
    <t>COTTAGE GROVE</t>
  </si>
  <si>
    <t>SAMARITAN NORTH LINCOLN HOSPITAL</t>
  </si>
  <si>
    <t>LINCOLN CITY</t>
  </si>
  <si>
    <t>PROVIDENCE SEASIDE HOSPITAL</t>
  </si>
  <si>
    <t>SEASIDE</t>
  </si>
  <si>
    <t>CLATSOP</t>
  </si>
  <si>
    <t>SOUTHERN COOS HOSPITAL &amp; HEALTH CENTER</t>
  </si>
  <si>
    <t>BANDON</t>
  </si>
  <si>
    <t>BLUE MOUNTAIN HOSPITAL</t>
  </si>
  <si>
    <t>JOHN DAY</t>
  </si>
  <si>
    <t>WALLOWA MEMORIAL HOSPITAL</t>
  </si>
  <si>
    <t>WALLOWA</t>
  </si>
  <si>
    <t>HARNEY DISTRICT HOSPITAL</t>
  </si>
  <si>
    <t>BURNS</t>
  </si>
  <si>
    <t>HARNEY</t>
  </si>
  <si>
    <t>SALEM HEALTH WEST VALLEY HOSPITAL</t>
  </si>
  <si>
    <t>LAKE DISTRICT HOSPITAL</t>
  </si>
  <si>
    <t>LAKEVIEW</t>
  </si>
  <si>
    <t>PIONEER MEMORIAL HOSPITAL</t>
  </si>
  <si>
    <t>HEPPNER</t>
  </si>
  <si>
    <t>LOWER UMPQUA HOSPITAL DISTRICT</t>
  </si>
  <si>
    <t>REEDSPORT</t>
  </si>
  <si>
    <t>COQUILLE VALLEY HOSPITAL</t>
  </si>
  <si>
    <t>COQUILLE</t>
  </si>
  <si>
    <t>ST CHARLES MEDICAL CENTER PRINEVILLE</t>
  </si>
  <si>
    <t>PRINEVILLE</t>
  </si>
  <si>
    <t>CROOK</t>
  </si>
  <si>
    <t>SAMARITAN PACIFIC COMMUNITY HOSPITAL</t>
  </si>
  <si>
    <t>ST. ALPHONSUS MEDICAL CENTER - BAKER CITY</t>
  </si>
  <si>
    <t>BAKER CITY</t>
  </si>
  <si>
    <t>PEACE HARBOR MEDICAL CENTER</t>
  </si>
  <si>
    <t>ADVENTIST HEALTH TILLAMOOK</t>
  </si>
  <si>
    <t>TILLAMOOK</t>
  </si>
  <si>
    <t>PROVIDENCE HOOD RIVER MEMORIAL HOSPITAL</t>
  </si>
  <si>
    <t>HOOD RIVER</t>
  </si>
  <si>
    <t>ST ANTHONY HOSPITAL</t>
  </si>
  <si>
    <t>PENDLETON</t>
  </si>
  <si>
    <t>UMATILLA</t>
  </si>
  <si>
    <t>ASTORIA</t>
  </si>
  <si>
    <t>GRANDE RONDE HOSPITAL</t>
  </si>
  <si>
    <t>LA GRANDE</t>
  </si>
  <si>
    <t>CURRY GENERAL HOSPITAL</t>
  </si>
  <si>
    <t>GOLD BEACH</t>
  </si>
  <si>
    <t>SAMARITAN LEBANON COMMUNITY HOSPITAL</t>
  </si>
  <si>
    <t>ST CHARLES MADRAS</t>
  </si>
  <si>
    <t>MADRAS</t>
  </si>
  <si>
    <t>GOOD SHEPHERD MEDICAL CENTER</t>
  </si>
  <si>
    <t>HERMISTON</t>
  </si>
  <si>
    <t>SHRINERS HOSPITAL FOR CHILDREN - PORTLAND</t>
  </si>
  <si>
    <t>OREGON STATE HOSPITAL DISTINCT PART</t>
  </si>
  <si>
    <t>CEDAR HILLS HOSPITAL</t>
  </si>
  <si>
    <t>GEISINGER-COMMUNITY MEDICAL CENTER</t>
  </si>
  <si>
    <t>SCRANTON</t>
  </si>
  <si>
    <t>PA</t>
  </si>
  <si>
    <t>LACKAWANNA</t>
  </si>
  <si>
    <t>UPMC MCKEESPORT HOSPITAL</t>
  </si>
  <si>
    <t>MC KEESPORT</t>
  </si>
  <si>
    <t>ALLEGHENY</t>
  </si>
  <si>
    <t>GEISINGER-BLOOMSBURG HOSPITAL</t>
  </si>
  <si>
    <t>BLOOMSBURG</t>
  </si>
  <si>
    <t>PENN STATE HEALTH HOLY SPIRIT MEDICAL CENTER</t>
  </si>
  <si>
    <t>CAMP HILL</t>
  </si>
  <si>
    <t>GEISINGER MEDICAL CENTER</t>
  </si>
  <si>
    <t>MONTOUR</t>
  </si>
  <si>
    <t>SAINT VINCENT HOSPITAL</t>
  </si>
  <si>
    <t>JEFFERSON LANSDALE HOSPITAL</t>
  </si>
  <si>
    <t>LANSDALE</t>
  </si>
  <si>
    <t>WELLSPAN EVANGELICAL COMMUNITY HOSPITAL</t>
  </si>
  <si>
    <t>LEWISBURG</t>
  </si>
  <si>
    <t>UPMC JAMESON</t>
  </si>
  <si>
    <t>JAMES E. VAN ZANDT VA MEDICAL CENTER (ALTOONA)</t>
  </si>
  <si>
    <t>ALTOONA</t>
  </si>
  <si>
    <t>KENSINGTON HOSPITAL</t>
  </si>
  <si>
    <t>TEMPLE HEALTH - CHESTNUT HILL HOSPITAL</t>
  </si>
  <si>
    <t>TEMPLE UNIVERSITY HOSPITAL</t>
  </si>
  <si>
    <t>UPMC MERCY</t>
  </si>
  <si>
    <t>PITTSBURGH</t>
  </si>
  <si>
    <t>SCHUYLKILL MEDICAL CENTER - SOUTH JACKSON STREET</t>
  </si>
  <si>
    <t>POTTSVILLE</t>
  </si>
  <si>
    <t>SCHUYLKILL</t>
  </si>
  <si>
    <t>ALLEGHENY VALLEY HOSPITAL</t>
  </si>
  <si>
    <t>NATRONA</t>
  </si>
  <si>
    <t>ST LUKE'S HOSPITAL - UPPER BUCKS CAMPUS</t>
  </si>
  <si>
    <t>QUAKERTOWN</t>
  </si>
  <si>
    <t>BUCKS</t>
  </si>
  <si>
    <t>HERITAGE VALLEY BEAVER</t>
  </si>
  <si>
    <t>HERITAGE VALLEY SEWICKLEY</t>
  </si>
  <si>
    <t>SEWICKLEY</t>
  </si>
  <si>
    <t>UPMC SOMERSET</t>
  </si>
  <si>
    <t>UNIONTOWN HOSPITAL</t>
  </si>
  <si>
    <t>UNIONTOWN</t>
  </si>
  <si>
    <t>WASHINGTON HOSPITAL, THE</t>
  </si>
  <si>
    <t>READING HOSPITAL</t>
  </si>
  <si>
    <t>WEST READING</t>
  </si>
  <si>
    <t>BERKS</t>
  </si>
  <si>
    <t>UPMC WILLIAMSPORT</t>
  </si>
  <si>
    <t>LYCOMING</t>
  </si>
  <si>
    <t>WELLSPAN YORK HOSPITAL</t>
  </si>
  <si>
    <t>GEISINGER-LEWISTOWN HOSPITAL</t>
  </si>
  <si>
    <t>MIFFLIN</t>
  </si>
  <si>
    <t>BETHLEHEM</t>
  </si>
  <si>
    <t>COATESVILLE VA MEDICAL CENTER</t>
  </si>
  <si>
    <t>COATESVILLE</t>
  </si>
  <si>
    <t>ALLEGHENY GENERAL HOSPITAL</t>
  </si>
  <si>
    <t>PENN HIGHLANDS HUNTINGDON</t>
  </si>
  <si>
    <t>HUNTINGDON</t>
  </si>
  <si>
    <t>ST LUKE'S HOSPITAL - GRAND VIEW CAMPUS</t>
  </si>
  <si>
    <t>SELLERSVILLE</t>
  </si>
  <si>
    <t>UPMC CARLISLE</t>
  </si>
  <si>
    <t>CARLISLE</t>
  </si>
  <si>
    <t>ERIE VA MEDICAL CENTER</t>
  </si>
  <si>
    <t>CONEMAUGH NASON MEDICAL CENTER</t>
  </si>
  <si>
    <t>ROARING SPRING</t>
  </si>
  <si>
    <t>UPMC HAMOT</t>
  </si>
  <si>
    <t>GETTYSBURG HOSPITAL</t>
  </si>
  <si>
    <t>GETTYSBURG</t>
  </si>
  <si>
    <t>WELLSPAN GOOD SAMARITAN HOSPITAL</t>
  </si>
  <si>
    <t>UPMC PINNACLE HOSPITALS</t>
  </si>
  <si>
    <t>DAUPHIN</t>
  </si>
  <si>
    <t>UPMC LITITZ</t>
  </si>
  <si>
    <t>LITITZ</t>
  </si>
  <si>
    <t>LEBANON VA MEDICAL CENTER</t>
  </si>
  <si>
    <t>LOWER BUCKS HOSPITAL</t>
  </si>
  <si>
    <t>UPMC ALTOONA</t>
  </si>
  <si>
    <t>ROBERT PACKER HOSPITAL</t>
  </si>
  <si>
    <t>SAYRE</t>
  </si>
  <si>
    <t>BRADFORD</t>
  </si>
  <si>
    <t>PENN HIGHLANDS DUBOIS</t>
  </si>
  <si>
    <t>CLEARFIELD</t>
  </si>
  <si>
    <t>WEST PENN HOSPITAL</t>
  </si>
  <si>
    <t>UPMC NORTHWEST</t>
  </si>
  <si>
    <t>VENANGO</t>
  </si>
  <si>
    <t>CLARION HOSPITAL</t>
  </si>
  <si>
    <t>PENN STATE HEALTH ST. JOSEPH</t>
  </si>
  <si>
    <t>READING</t>
  </si>
  <si>
    <t>HOLY REDEEMER HOSPITAL AND MEDICAL CENTER</t>
  </si>
  <si>
    <t>MEADOWBROOK</t>
  </si>
  <si>
    <t>PHILADELPHIA VA MEDICAL CENTER</t>
  </si>
  <si>
    <t>LANCASTER GENERAL HOSPITAL</t>
  </si>
  <si>
    <t>UPMC MEMORIAL</t>
  </si>
  <si>
    <t>UPMC ST MARGARET</t>
  </si>
  <si>
    <t>UPMC PASSAVANT</t>
  </si>
  <si>
    <t>CONEMAUGH MEMORIAL MEDICAL CENTER</t>
  </si>
  <si>
    <t>CAMBRIA</t>
  </si>
  <si>
    <t>HOSPITAL OF UNIV OF PENNSYLVANIA</t>
  </si>
  <si>
    <t>CHAN SOON- SHIONG MEDICAL CENTER AT WINDBER</t>
  </si>
  <si>
    <t>WINDBER</t>
  </si>
  <si>
    <t>MEADVILLE MEDICAL CENTER</t>
  </si>
  <si>
    <t>MAGEE WOMENS HOSPITAL OF UPMC HEALTH SYSTEM</t>
  </si>
  <si>
    <t>JEFFERSON HEALTH- NORTHEAST</t>
  </si>
  <si>
    <t>SUBURBAN COMMUNITY HOSPITAL</t>
  </si>
  <si>
    <t>NORRISTOWN</t>
  </si>
  <si>
    <t>UPMC BEDFORD MEMORIAL</t>
  </si>
  <si>
    <t>EVERETT</t>
  </si>
  <si>
    <t>POTTSTOWN HOSPITAL</t>
  </si>
  <si>
    <t>POTTSTOWN</t>
  </si>
  <si>
    <t>HONESDALE</t>
  </si>
  <si>
    <t>PHOENIXVILLE HOSPITAL</t>
  </si>
  <si>
    <t>PHOENIXVILLE</t>
  </si>
  <si>
    <t>VA PITTSBURGH HEALTHCARE SYSTEM - UNIV DR</t>
  </si>
  <si>
    <t>LEHIGH VALLEY HOSPITAL</t>
  </si>
  <si>
    <t>ALLENTOWN</t>
  </si>
  <si>
    <t>LEHIGH</t>
  </si>
  <si>
    <t>WILKES-BARRE GENERAL HOSPITAL</t>
  </si>
  <si>
    <t>WILKES-BARRE</t>
  </si>
  <si>
    <t>LUZERNE</t>
  </si>
  <si>
    <t>WELLSPAN WAYNESBORO HOSPITAL</t>
  </si>
  <si>
    <t>BRYN MAWR HOSPITAL</t>
  </si>
  <si>
    <t>BRYN MAWR</t>
  </si>
  <si>
    <t>WILKES BARRE VA MEDICAL CENTER</t>
  </si>
  <si>
    <t>JEFFERSON EINSTEIN PHILADELPHIA HOSPITAL</t>
  </si>
  <si>
    <t>EXCELA HEALTH WESTMORELAND REGIONAL HOSPITAL</t>
  </si>
  <si>
    <t>WESTMORELAND</t>
  </si>
  <si>
    <t>WARREN GENERAL HOSPITAL</t>
  </si>
  <si>
    <t>PENN HIGHLANDS MON VALLEY</t>
  </si>
  <si>
    <t>MONONGAHELA</t>
  </si>
  <si>
    <t>UPMC GREENE</t>
  </si>
  <si>
    <t>WAYNESBURG</t>
  </si>
  <si>
    <t>WELLSPAN CHAMBERSBURG HOSPITAL</t>
  </si>
  <si>
    <t>CHAMBERSBURG</t>
  </si>
  <si>
    <t>PAOLI HOSPITAL</t>
  </si>
  <si>
    <t>MERCY CATHOLIC MEDICAL CENTER- MERCY FITZGERALD</t>
  </si>
  <si>
    <t>DARBY</t>
  </si>
  <si>
    <t>CANONSBURG GENERAL HOSPITAL</t>
  </si>
  <si>
    <t>CANONSBURG</t>
  </si>
  <si>
    <t>ST LUKE'S HOSPITAL - EASTON CAMPUS</t>
  </si>
  <si>
    <t>ACMH HOSPITAL</t>
  </si>
  <si>
    <t>KITTANNING</t>
  </si>
  <si>
    <t>ARMSTRONG</t>
  </si>
  <si>
    <t>UPMC PRESBYTERIAN SHADYSIDE</t>
  </si>
  <si>
    <t>INDEPENDENCE HEALTH SYSTEM BUTLER MEMORIAL HOSPITA</t>
  </si>
  <si>
    <t>INDIANA REGIONAL MEDICAL CENTER</t>
  </si>
  <si>
    <t>INDIANA</t>
  </si>
  <si>
    <t>THOMAS JEFFERSON UNIVERSITY HOSPITAL</t>
  </si>
  <si>
    <t>UPMC HORIZON</t>
  </si>
  <si>
    <t>CHESTER COUNTY HOSPITAL</t>
  </si>
  <si>
    <t>CROZER CHESTER MEDICAL CENTER</t>
  </si>
  <si>
    <t>ST LUKE'S MINERS MEMORIAL HOSPITAL</t>
  </si>
  <si>
    <t>COALDALE</t>
  </si>
  <si>
    <t>PENN HIGHLANDS CONNELLSVILLE</t>
  </si>
  <si>
    <t>CONNELLSVILLE</t>
  </si>
  <si>
    <t>LEHIGH VALLEY HOSPITAL - HAZLETON</t>
  </si>
  <si>
    <t>HAZLETON</t>
  </si>
  <si>
    <t>MAIN LINE HOSPITAL LANKENAU</t>
  </si>
  <si>
    <t>WYNNEWOOD</t>
  </si>
  <si>
    <t>LECOM MEDICAL CENTER AND BEHAVIORAL HEALTH PAV</t>
  </si>
  <si>
    <t>PUNXSUTAWNEY AREA HOSPITAL</t>
  </si>
  <si>
    <t>PUNXSUTAWNEY</t>
  </si>
  <si>
    <t>LEHIGH VALLEY HOSPITAL - POCONO</t>
  </si>
  <si>
    <t>EAST STROUDSBURG</t>
  </si>
  <si>
    <t>DOYLESTOWN HOSPITAL</t>
  </si>
  <si>
    <t>DOYLESTOWN</t>
  </si>
  <si>
    <t>NAZARETH HOSPITAL</t>
  </si>
  <si>
    <t>SHARON REGIONAL MEDICAL CENTER</t>
  </si>
  <si>
    <t>EXCELA HEALTH - FRICK HOSPITAL</t>
  </si>
  <si>
    <t>EXCELA HEALTH LATROBE HOSPITAL</t>
  </si>
  <si>
    <t>LATROBE</t>
  </si>
  <si>
    <t>RIDDLE MEMORIAL HOSPITAL</t>
  </si>
  <si>
    <t>MEDIA</t>
  </si>
  <si>
    <t>PENN PRESBYTERIAN MEDICAL CENTER</t>
  </si>
  <si>
    <t>WELLSPAN EPHRATA COMMUNITY HOSPITAL</t>
  </si>
  <si>
    <t>EPHRATA</t>
  </si>
  <si>
    <t>PENNSYLVANIA HOSPITAL</t>
  </si>
  <si>
    <t>ST CLAIR HOSPITAL</t>
  </si>
  <si>
    <t>JEFFERSON ABINGTON HOSPITAL</t>
  </si>
  <si>
    <t>ABINGTON</t>
  </si>
  <si>
    <t>UPMC HANOVER</t>
  </si>
  <si>
    <t>REGIONAL HOSPITAL OF SCRANTON</t>
  </si>
  <si>
    <t>MILTON S HERSHEY MEDICAL CENTER</t>
  </si>
  <si>
    <t>HERSHEY</t>
  </si>
  <si>
    <t>LANGHORNE</t>
  </si>
  <si>
    <t>JEFFERSON HILLS</t>
  </si>
  <si>
    <t>GROVE CITY MEDICAL CENTER</t>
  </si>
  <si>
    <t>GROVE CITY</t>
  </si>
  <si>
    <t>FORBES HOSPITAL</t>
  </si>
  <si>
    <t>MOUNT NITTANY MEDICAL CENTER</t>
  </si>
  <si>
    <t>STATE COLLEGE</t>
  </si>
  <si>
    <t>GEISINGER WYOMING VALLEY MEDICAL CENTER</t>
  </si>
  <si>
    <t>WILKES BARRE</t>
  </si>
  <si>
    <t>VALLEY FORGE MEDICAL CENTER</t>
  </si>
  <si>
    <t>EAGLEVILLE HOSPITAL</t>
  </si>
  <si>
    <t>EAGLEVILLE</t>
  </si>
  <si>
    <t>ROXBOROUGH MEMORIAL HOSPITAL</t>
  </si>
  <si>
    <t>EDGEWOOD SURGICAL HOSPITAL</t>
  </si>
  <si>
    <t>TRANSFER</t>
  </si>
  <si>
    <t>SURGICAL INSTITUTE OF READING</t>
  </si>
  <si>
    <t>WYOMISSING</t>
  </si>
  <si>
    <t>ROTHMAN ORTHOPAEDIC SPECIALTY HOSPITAL</t>
  </si>
  <si>
    <t>BENSALEM</t>
  </si>
  <si>
    <t>ADVANCED SURGICAL HOSPITAL</t>
  </si>
  <si>
    <t>PHYSICIANS CARE SURGICAL HOSPITAL</t>
  </si>
  <si>
    <t>ROYERSFORD</t>
  </si>
  <si>
    <t>OSS ORTHOPAEDIC HOSPITAL</t>
  </si>
  <si>
    <t>WELLSPAN SURGERY AND REHABILITATION HOSPITAL</t>
  </si>
  <si>
    <t>UPMC EAST</t>
  </si>
  <si>
    <t>JEFFERSON EINSTEIN MONTGOMERY HOSPITAL</t>
  </si>
  <si>
    <t>EAST NORRITON</t>
  </si>
  <si>
    <t>ST LUKE'S HOSPITAL - MONROE CAMPUS</t>
  </si>
  <si>
    <t>STROUDSBURG</t>
  </si>
  <si>
    <t>WILLS EYE HOSPITAL</t>
  </si>
  <si>
    <t>GEISINGER ST. LUKE'S  HOSPITAL</t>
  </si>
  <si>
    <t>ORWIGSBURG</t>
  </si>
  <si>
    <t>AHN EMERUS WESTMORELAND, LLC</t>
  </si>
  <si>
    <t>AHN WEXFORD HOSPITAL</t>
  </si>
  <si>
    <t>ST LUKE'S HOSPITAL - CARBON CAMPUS</t>
  </si>
  <si>
    <t>LEHIGHTON</t>
  </si>
  <si>
    <t>PENN STATE HEALTH HAMPDEN MEDICAL CENTER</t>
  </si>
  <si>
    <t>ENOLA</t>
  </si>
  <si>
    <t>GEISINGER MEDICAL CENTER MUNCY</t>
  </si>
  <si>
    <t>MUNCY</t>
  </si>
  <si>
    <t>LEHIGH VALLEY HOSPITAL - DICKSON CITY</t>
  </si>
  <si>
    <t>DICKSON CITY</t>
  </si>
  <si>
    <t>PENN STATE HEALTH LANCASTER MEDICAL CENTER</t>
  </si>
  <si>
    <t>LEHIGH VALLEY HOSPITAL - MACUNGIE</t>
  </si>
  <si>
    <t>MACUNGIE</t>
  </si>
  <si>
    <t>GEISINGER JERSEY SHORE HOSPITAL</t>
  </si>
  <si>
    <t>JERSEY SHORE</t>
  </si>
  <si>
    <t>UPMC MUNCY</t>
  </si>
  <si>
    <t>CONEMAUGH MEYERSDALE MEDICAL CENTER</t>
  </si>
  <si>
    <t>MEYERSDALE</t>
  </si>
  <si>
    <t>FULTON COUNTY MEDICAL CENTER</t>
  </si>
  <si>
    <t>MCCONNELLSBURG</t>
  </si>
  <si>
    <t>BUCKTAIL MEDICAL CENTER</t>
  </si>
  <si>
    <t>RENOVO</t>
  </si>
  <si>
    <t>TROY COMMUNITY HOSPITAL</t>
  </si>
  <si>
    <t>ENDLESS MOUNTAINS HEALTH SYSTEMS</t>
  </si>
  <si>
    <t>SUSQUEHANNA</t>
  </si>
  <si>
    <t>PENN HIGHLANDS TYRONE</t>
  </si>
  <si>
    <t>TYRONE</t>
  </si>
  <si>
    <t>LECOM HEALTH CORRY MEMORIAL HOSPITAL</t>
  </si>
  <si>
    <t>CORRY</t>
  </si>
  <si>
    <t>BARNES-KASSON COUNTY HOSPITAL</t>
  </si>
  <si>
    <t>PENN HIGHLANDS BROOKVILLE</t>
  </si>
  <si>
    <t>BROOKVILLE</t>
  </si>
  <si>
    <t>UPMC COLE</t>
  </si>
  <si>
    <t>COUDERSPORT</t>
  </si>
  <si>
    <t>POTTER</t>
  </si>
  <si>
    <t>TITUSVILLE AREA HOSPITAL</t>
  </si>
  <si>
    <t>PENN HIGHLANDS ELK</t>
  </si>
  <si>
    <t>ELK</t>
  </si>
  <si>
    <t>UPMC WELLSBORO</t>
  </si>
  <si>
    <t>WELLSBORO</t>
  </si>
  <si>
    <t>CONEMAUGH MINERS MEDICAL CENTER</t>
  </si>
  <si>
    <t>UPMC KANE</t>
  </si>
  <si>
    <t>MC KEAN</t>
  </si>
  <si>
    <t>UPMC CHILDREN'S HOSPITAL OF PITTSBURGH</t>
  </si>
  <si>
    <t>CHILDREN'S HOSPITAL OF PHILADELPHIA</t>
  </si>
  <si>
    <t>CHILDREN'S HOME OF PITTSBURGH</t>
  </si>
  <si>
    <t>ST CHRISTOPHER'S HOSPITAL FOR CHILDREN</t>
  </si>
  <si>
    <t>SHRINERS HOSPITALS FOR CHILDREN - PHILADELPHIA</t>
  </si>
  <si>
    <t>NORRISTOWN STATE HOSPITAL</t>
  </si>
  <si>
    <t>DANVILLE STATE HOSPITAL</t>
  </si>
  <si>
    <t>FRIENDS HOSPITAL</t>
  </si>
  <si>
    <t>CLARKS SUMMIT STATE HOSPITAL</t>
  </si>
  <si>
    <t>CLARKS SUMMIT</t>
  </si>
  <si>
    <t>WERNERSVILLE STATE HOSPITAL</t>
  </si>
  <si>
    <t>WERNERSVILLE</t>
  </si>
  <si>
    <t>WARREN STATE HOSPITAL</t>
  </si>
  <si>
    <t>NORTH WARREN</t>
  </si>
  <si>
    <t>PHILHAVEN HOSPITAL</t>
  </si>
  <si>
    <t>MT GRETNA</t>
  </si>
  <si>
    <t>BELMONT BEHAVIORAL HOSPITAL</t>
  </si>
  <si>
    <t>TORRANCE STATE HOSPITAL</t>
  </si>
  <si>
    <t>FAIRMOUNT BEHAVIORAL HEALTH SYSTEM</t>
  </si>
  <si>
    <t>MONTGOMERY COUNTY EMERGENCY SERVICE</t>
  </si>
  <si>
    <t>HORSHAM CLINIC</t>
  </si>
  <si>
    <t>AMBLER</t>
  </si>
  <si>
    <t>FOUNDATIONS BEHAVIORAL HEALTH</t>
  </si>
  <si>
    <t>MEADOWS PSYCHIATRIC CENTER</t>
  </si>
  <si>
    <t>CENTRE HALL</t>
  </si>
  <si>
    <t>CLARION PSYCHIATRIC CENTER</t>
  </si>
  <si>
    <t>BROOKE GLEN BEHAVIORAL HOSPITAL</t>
  </si>
  <si>
    <t>ROXBURY TREATMENT CENTER</t>
  </si>
  <si>
    <t>SHIPPENSBURG</t>
  </si>
  <si>
    <t>PENNSYLVANIA PSYCHIATRIC INSTITUTE</t>
  </si>
  <si>
    <t>HAVEN BEHAVIORAL HOSPITAL OF EASTERN PENNSYLVANIA</t>
  </si>
  <si>
    <t>HAVEN BEHAVIORAL HOSPITAL OF PHILADELPHIA</t>
  </si>
  <si>
    <t>LANCASTER BEHAVIORAL HEALTH HOSPITAL</t>
  </si>
  <si>
    <t>TOWER BEHAVIORAL HEALTH</t>
  </si>
  <si>
    <t>MALVERN BEHAVIORAL HEALTH</t>
  </si>
  <si>
    <t>BERWICK HOSPITAL CENTER</t>
  </si>
  <si>
    <t>BERWICK</t>
  </si>
  <si>
    <t>GEISINGER BEHAVIORAL HEALTH CENTER NORTHEAST</t>
  </si>
  <si>
    <t>MOOSIC</t>
  </si>
  <si>
    <t>HAVEN BEHAVIORAL HOSPITAL OF WEST CHESTER</t>
  </si>
  <si>
    <t>PRESBYTERIAN COMMUNITY HOSPITAL</t>
  </si>
  <si>
    <t>PR</t>
  </si>
  <si>
    <t>HOSPITAL METROPOLITANO DR PILA</t>
  </si>
  <si>
    <t>PONCE</t>
  </si>
  <si>
    <t>ASOCIACION HOSPITAL DEL MAESTRO, INC</t>
  </si>
  <si>
    <t>HOPE MEDICAL CENTER</t>
  </si>
  <si>
    <t>HUMACAO</t>
  </si>
  <si>
    <t>DOCTOR'S CENTER DE SAN JUAN</t>
  </si>
  <si>
    <t>SANTURCE</t>
  </si>
  <si>
    <t>RYDER MEMORIAL HOSPITAL INC</t>
  </si>
  <si>
    <t>HOSPITAL GENERAL DE CASTANER</t>
  </si>
  <si>
    <t>CASTANER</t>
  </si>
  <si>
    <t>LARES</t>
  </si>
  <si>
    <t>HOSPITAL MENONITA HUMACAO, INC</t>
  </si>
  <si>
    <t>HOSPITAL ONCOLOGICO DR ISAAC GONZALEZ MARTINEZ</t>
  </si>
  <si>
    <t>HOSPITAL MENONITA DE CAYEY</t>
  </si>
  <si>
    <t>CAYEY</t>
  </si>
  <si>
    <t>BELLA VISTA HOSPITAL</t>
  </si>
  <si>
    <t>MAYAGUEZ</t>
  </si>
  <si>
    <t>SAN JUAN MUNICIPALITY HOSPITAL</t>
  </si>
  <si>
    <t>RIO PIEDRAS</t>
  </si>
  <si>
    <t>AUXILIO MUTUO HOSPITAL</t>
  </si>
  <si>
    <t>HOSPITAL MENONITA DE AIBONITO</t>
  </si>
  <si>
    <t>AIBONITO</t>
  </si>
  <si>
    <t>HOSPITAL PAVIA SANTURCE</t>
  </si>
  <si>
    <t>HOSPITAL DE LA CONCEPCION</t>
  </si>
  <si>
    <t>SAN GERMAN</t>
  </si>
  <si>
    <t>HOSPITAL DAMAS INC</t>
  </si>
  <si>
    <t>BAYAMON MEDICAL CENTER</t>
  </si>
  <si>
    <t>BAYAMON</t>
  </si>
  <si>
    <t>SAN JUAN VA MEDICAL CENTER</t>
  </si>
  <si>
    <t>HOSPITAL EPISCOPAL SAN LUCAS II</t>
  </si>
  <si>
    <t>HOSPITAL MENONITA GUAYAMA</t>
  </si>
  <si>
    <t>GUAYAMA</t>
  </si>
  <si>
    <t>GUAYANILLA</t>
  </si>
  <si>
    <t>HOSPITAL UNIVERSITARIO DE ADULTO</t>
  </si>
  <si>
    <t>HOSPITAL  COMUNITARIO BUEN SAMARITANO INC</t>
  </si>
  <si>
    <t>AGUADILLA</t>
  </si>
  <si>
    <t>HOSPITAL PAVIA ARECIBO</t>
  </si>
  <si>
    <t>ARECIBO</t>
  </si>
  <si>
    <t>HOSPITAL SAN FRANCISCO</t>
  </si>
  <si>
    <t>DOCTORS' CENTER BAYAMON</t>
  </si>
  <si>
    <t>MAYAGUEZ MEDICAL CENTER DR RAMON EMETERIO BETANCES</t>
  </si>
  <si>
    <t>HOSPITAL MENONITA CAGUAS INC</t>
  </si>
  <si>
    <t>CAGUAS</t>
  </si>
  <si>
    <t>HOSPITAL UNIVERSITARIO DR RUIZ ARNAU</t>
  </si>
  <si>
    <t>METROPOLITAN HOSPITAL</t>
  </si>
  <si>
    <t>HOSPITAL ESPANOL AUXILIO MUTUO SAN PABLO</t>
  </si>
  <si>
    <t>HOSPITAL PAVIA YAUCO</t>
  </si>
  <si>
    <t>YAUCO</t>
  </si>
  <si>
    <t>HOSPITAL SAN CARLOS BORROMEO</t>
  </si>
  <si>
    <t>MOCA</t>
  </si>
  <si>
    <t>HOSPITAL UPR, DR  FEDERICO TRILLA</t>
  </si>
  <si>
    <t>CAROLINA</t>
  </si>
  <si>
    <t>HOSPITAL MENONITA PONCE</t>
  </si>
  <si>
    <t>MANATI MEDICAL CENTER DR OTERO LOPEZ</t>
  </si>
  <si>
    <t>MANATI</t>
  </si>
  <si>
    <t>CENTRO MEDICO WILMA N VAZQUEZ</t>
  </si>
  <si>
    <t>VEGA BAJA</t>
  </si>
  <si>
    <t>HOSPITAL METROPOLITANO  DR SUSONI</t>
  </si>
  <si>
    <t>DOCTORS' CENTER HOSPITAL, INC</t>
  </si>
  <si>
    <t>HOSPITAL PAVIA CAGUAS</t>
  </si>
  <si>
    <t>PROFESSIONAL HOSPITAL GUAYNABO INC</t>
  </si>
  <si>
    <t>GUAYNABO</t>
  </si>
  <si>
    <t>HOSPITAL PEREA</t>
  </si>
  <si>
    <t>CENTRO CARDIOVASCULAR DE PUERTO RICO Y EL CARIBE</t>
  </si>
  <si>
    <t>HOSPITAL METROPOLITANO DE SAN GERMAN</t>
  </si>
  <si>
    <t>ASEM</t>
  </si>
  <si>
    <t>HOSPITAL PAVIA HATO REY, INC</t>
  </si>
  <si>
    <t>HATO REY</t>
  </si>
  <si>
    <t>HOSPITAL METROPOLITANO DE LA MONTANA</t>
  </si>
  <si>
    <t>BDA NUEVA</t>
  </si>
  <si>
    <t>UTUADO</t>
  </si>
  <si>
    <t>CARIBBEAN MEDICAL CENTER</t>
  </si>
  <si>
    <t>FAJARDO</t>
  </si>
  <si>
    <t>DOCTORS CENTER HOSPITAL  CAROLINA LLC</t>
  </si>
  <si>
    <t>THE SAN JORGE HOSPITAL INC</t>
  </si>
  <si>
    <t>HOSPITAL  CENTRO COMPRENSIVO DEL CANCER</t>
  </si>
  <si>
    <t>DOCTORS CENTER HOSPITAL ORLANDO HEALTH DORADO</t>
  </si>
  <si>
    <t>DORADO</t>
  </si>
  <si>
    <t>PUERTO RICO WOMEN AND CHILDREN HOSPITAL LLC</t>
  </si>
  <si>
    <t>HOSPITAL EPISCOPAL  SAN LUCAS METRO</t>
  </si>
  <si>
    <t>CENTRO MEDICO DEL NORESTE</t>
  </si>
  <si>
    <t>UNIVERSITY PEDIATRIC HOSPITAL</t>
  </si>
  <si>
    <t>FIRST HOSPITAL PANAMERICANO</t>
  </si>
  <si>
    <t>CIDRA</t>
  </si>
  <si>
    <t>SAN JUAN CAPESTRANO  HOSPITAL INC</t>
  </si>
  <si>
    <t>HOSPITAL METROPOLITANO  PSIQUIATRICO DE CABO ROJO</t>
  </si>
  <si>
    <t>CABO ROJO</t>
  </si>
  <si>
    <t>CENTRO DE SALUD CONDUCTUAL MENONITA-CIMA</t>
  </si>
  <si>
    <t>ROGER WILLIAMS MEDICAL CENTER</t>
  </si>
  <si>
    <t>PROVIDENCE</t>
  </si>
  <si>
    <t>RI</t>
  </si>
  <si>
    <t>OUR LADY OF FATIMA HOSPITAL</t>
  </si>
  <si>
    <t>NORTH PROVIDENCE</t>
  </si>
  <si>
    <t>NEWPORT HOSPITAL</t>
  </si>
  <si>
    <t>RHODE ISLAND HOSPITAL</t>
  </si>
  <si>
    <t>SOUTH COUNTY HOSPITAL INC</t>
  </si>
  <si>
    <t>WAKEFIELD</t>
  </si>
  <si>
    <t>KENT COUNTY MEMORIAL HOSPITAL</t>
  </si>
  <si>
    <t>WOMEN &amp; INFANTS HOSPITAL OF RHODE ISLAND</t>
  </si>
  <si>
    <t>LANDMARK MEDICAL CENTER</t>
  </si>
  <si>
    <t>WOONSOCKET</t>
  </si>
  <si>
    <t>THE MIRIAM HOSPITAL</t>
  </si>
  <si>
    <t>WESTERLY HOSPITAL</t>
  </si>
  <si>
    <t>WESTERLY</t>
  </si>
  <si>
    <t>PROVIDENCE VA MEDICAL CENTER</t>
  </si>
  <si>
    <t>BUTLER HOSPITAL</t>
  </si>
  <si>
    <t>EMMA PENDLETON BRADLEY HOSPITAL</t>
  </si>
  <si>
    <t>EAST PROVIDENCE</t>
  </si>
  <si>
    <t>PIEDMONT MEDICAL CENTER</t>
  </si>
  <si>
    <t>ROCK HILL</t>
  </si>
  <si>
    <t>SC</t>
  </si>
  <si>
    <t>MUSC MEDICAL CENTER</t>
  </si>
  <si>
    <t>MCLEOD MEDICAL CENTER - DILLON</t>
  </si>
  <si>
    <t>SPARTANBURG MEDICAL CENTER</t>
  </si>
  <si>
    <t>SPARTANBURG</t>
  </si>
  <si>
    <t>PRISMA HEALTH OCONEE MEMORIAL HOSPITAL</t>
  </si>
  <si>
    <t>OCONEE</t>
  </si>
  <si>
    <t>CAROLINA PINES REGIONAL MEDICAL CENTER</t>
  </si>
  <si>
    <t>HARTSVILLE</t>
  </si>
  <si>
    <t>DARLINGTON</t>
  </si>
  <si>
    <t>CANNON MEMORIAL HOSPITAL</t>
  </si>
  <si>
    <t>PRISMA HEALTH BAPTIST EASLEY HOSPITAL</t>
  </si>
  <si>
    <t>EASLEY</t>
  </si>
  <si>
    <t>PRISMA HEALTH RICHLAND HOSPITAL</t>
  </si>
  <si>
    <t>MUSC HEALTH CHESTER MEDICAL CENTER</t>
  </si>
  <si>
    <t>TIDELANDS GEORGETOWN MEMORIAL HOSPITAL</t>
  </si>
  <si>
    <t>ST FRANCIS-DOWNTOWN</t>
  </si>
  <si>
    <t>MUSC HEALTH COLUMBIA MEDICAL CENTER DOWNTOWN</t>
  </si>
  <si>
    <t>ANMED HEALTH</t>
  </si>
  <si>
    <t>COLLETON MEDICAL CENTER</t>
  </si>
  <si>
    <t>WALTERBORO</t>
  </si>
  <si>
    <t>COLLETON</t>
  </si>
  <si>
    <t>PRISMA HEALTH GREER MEMORIAL HOSPITAL</t>
  </si>
  <si>
    <t>MUSC HEALTH LANCASTER MEDICAL CENTER</t>
  </si>
  <si>
    <t>PRISMA HEALTH HILLCREST HOSPITAL</t>
  </si>
  <si>
    <t>SIMPSONVILLE</t>
  </si>
  <si>
    <t>PRISMA HEALTH LAURENS COUNTY HOSPITAL</t>
  </si>
  <si>
    <t>CHEROKEE MEDICAL CENTER</t>
  </si>
  <si>
    <t>GAFFNEY</t>
  </si>
  <si>
    <t>KERSHAWHEALTH</t>
  </si>
  <si>
    <t>KERSHAW</t>
  </si>
  <si>
    <t>CONWAY MEDICAL CENTER</t>
  </si>
  <si>
    <t>HORRY</t>
  </si>
  <si>
    <t>MCLEOD REGIONAL MEDICAL CENTER-PEE DEE</t>
  </si>
  <si>
    <t>NEWBERRY COUNTY MEMORIAL HOSPITAL</t>
  </si>
  <si>
    <t>MUSC HEALTH MARION MEDICAL CENTER</t>
  </si>
  <si>
    <t>MULLINS</t>
  </si>
  <si>
    <t>BON SECOURS-ST FRANCIS XAVIER HOSPITAL</t>
  </si>
  <si>
    <t>BEAUFORT COUNTY MEMORIAL HOSPITAL</t>
  </si>
  <si>
    <t>BEAUFORT</t>
  </si>
  <si>
    <t>PRISMA HEALTH TUOMEY HOSPITAL</t>
  </si>
  <si>
    <t>SELF REGIONAL HEALTHCARE</t>
  </si>
  <si>
    <t>HAMPTON REGIONAL MEDICAL CENTER</t>
  </si>
  <si>
    <t>VARNVILLE</t>
  </si>
  <si>
    <t>LEXINGTON MEDICAL CENTER</t>
  </si>
  <si>
    <t>WEST COLUMBIA</t>
  </si>
  <si>
    <t>PRISMA HEALTH GREENVILLE MEMORIAL HOSPITAL</t>
  </si>
  <si>
    <t>TRIDENT MEDICAL CENTER</t>
  </si>
  <si>
    <t>NOVANT HEALTH HILTON HEAD MEDICAL CENTER</t>
  </si>
  <si>
    <t>HILTON HEAD ISLAND</t>
  </si>
  <si>
    <t>AIKEN REGIONAL MEDICAL CENTER</t>
  </si>
  <si>
    <t>AIKEN</t>
  </si>
  <si>
    <t>GRAND STRAND REGIONAL MEDICAL CENTER</t>
  </si>
  <si>
    <t>MYRTLE BEACH</t>
  </si>
  <si>
    <t>PRISMA HEALTH BAPTIST</t>
  </si>
  <si>
    <t>ROPER HOSPITAL</t>
  </si>
  <si>
    <t>EAST COOPER MEDICAL CENTER</t>
  </si>
  <si>
    <t>MUSC HEALTH FLORENCE MEDICAL CENTER</t>
  </si>
  <si>
    <t>TIDELANDS WACCAMAW COMMUNITY HOSPITAL</t>
  </si>
  <si>
    <t>MURRELLS INLET</t>
  </si>
  <si>
    <t>NH Beaufort</t>
  </si>
  <si>
    <t>Beaufort</t>
  </si>
  <si>
    <t>COASTAL CAROLINA HOSPITAL</t>
  </si>
  <si>
    <t>HARDEEVILLE</t>
  </si>
  <si>
    <t>PRISMA HEALTH  PATEWOOD HOSPITAL</t>
  </si>
  <si>
    <t>PELHAM MEDICAL CENTER</t>
  </si>
  <si>
    <t>MOUNT PLEASANT HOSPITAL</t>
  </si>
  <si>
    <t>MCLEOD LORIS  HOSPITAL</t>
  </si>
  <si>
    <t>LORIS</t>
  </si>
  <si>
    <t>PRISMA HEALTH BAPTIST PARKRIDGE</t>
  </si>
  <si>
    <t>MCLEOD HEALTH CHERAW</t>
  </si>
  <si>
    <t>CHERAW</t>
  </si>
  <si>
    <t>UNION MEDICAL CENTER</t>
  </si>
  <si>
    <t>MCLEOD HEALTH CLARENDON</t>
  </si>
  <si>
    <t>CLARENDON</t>
  </si>
  <si>
    <t>ROPER ST FRANCIS HOSPITAL-BERKELEY INC</t>
  </si>
  <si>
    <t>SUMMERVILLE</t>
  </si>
  <si>
    <t>COLUMBIA SC VA MEDICAL CENTER</t>
  </si>
  <si>
    <t>CHARLESTON VA MEDICAL CENTER</t>
  </si>
  <si>
    <t>ALLENDALE COUNTY HOSPITAL</t>
  </si>
  <si>
    <t>ALLENDALE</t>
  </si>
  <si>
    <t>ABBEVILLE AREA MEDICAL CENTER</t>
  </si>
  <si>
    <t>EDGEFIELD COUNTY HEALTHCARE AN AFFILIATE OF SELF R</t>
  </si>
  <si>
    <t>EDGEFIELD</t>
  </si>
  <si>
    <t>LIGHTHOUSE BEHAVIORAL HEALTH HOSPITAL</t>
  </si>
  <si>
    <t>G WERBER BRYAN PSYCH HOSP</t>
  </si>
  <si>
    <t>PALMETTO LOWCOUNTRY BEHAVIORAL HEALTH</t>
  </si>
  <si>
    <t>SPRINGBROOK BEHAVIORAL HEALTH SYSTEM</t>
  </si>
  <si>
    <t>TRAVELERS REST</t>
  </si>
  <si>
    <t>THREE RIVERS BEHAVIORAL HEALTH</t>
  </si>
  <si>
    <t>CAROLINA CTR FOR BEHAVIORAL HEALTH,THE</t>
  </si>
  <si>
    <t>PATRICK B HARRIS PSYCHIATRIC HOSPITAL</t>
  </si>
  <si>
    <t>REBOUND BEHAVIORAL HEALTH</t>
  </si>
  <si>
    <t>PRAIRIE LAKES HEALTHCARE SYSTEM, INC</t>
  </si>
  <si>
    <t>SD</t>
  </si>
  <si>
    <t>CODINGTON</t>
  </si>
  <si>
    <t>BROOKINGS HEALTH SYSTEM</t>
  </si>
  <si>
    <t>BROOKINGS</t>
  </si>
  <si>
    <t>AVERA SACRED HEART HOSPITAL</t>
  </si>
  <si>
    <t>YANKTON</t>
  </si>
  <si>
    <t>AVERA ST LUKES</t>
  </si>
  <si>
    <t>AVERA ST MARY'S HOSPITAL</t>
  </si>
  <si>
    <t>PIERRE</t>
  </si>
  <si>
    <t>AVERA MCKENNAN HOSPITAL &amp; UNIVERSITY HEALTH CENTER</t>
  </si>
  <si>
    <t>SIOUX FALLS</t>
  </si>
  <si>
    <t>MINNEHAHA</t>
  </si>
  <si>
    <t>SANFORD USD MEDICAL CENTER</t>
  </si>
  <si>
    <t>VA BLACK HILLS HEALTHCARE SYSTEM</t>
  </si>
  <si>
    <t>FORT MEADE</t>
  </si>
  <si>
    <t>MONUMENT HEALTH SPEARFISH HOSPITAL</t>
  </si>
  <si>
    <t>SPEARFISH</t>
  </si>
  <si>
    <t>SIOUX FALLS VA MEDICAL CENTER</t>
  </si>
  <si>
    <t>MONUMENT HEALTH RAPID CITY HOSPITAL</t>
  </si>
  <si>
    <t>RAPID CITY</t>
  </si>
  <si>
    <t>PHS INDIAN HOSPITAL AT ROSEBUD</t>
  </si>
  <si>
    <t>DUNES SURGICAL HOSPITAL</t>
  </si>
  <si>
    <t>DAKOTA DUNES</t>
  </si>
  <si>
    <t>SIOUX FALLS SPECIALTY HOSPITAL</t>
  </si>
  <si>
    <t>BLACK HILLS SURGICAL HOSPITAL LLC</t>
  </si>
  <si>
    <t>SAME DAY SURGERY CENTER LLC</t>
  </si>
  <si>
    <t>AVERA HEART HOSPITAL OF SOUTH DAKOTA</t>
  </si>
  <si>
    <t>SANFORD MEDICAL CENTER ABERDEEN</t>
  </si>
  <si>
    <t>PINE RIDGE IHS HOSPITAL</t>
  </si>
  <si>
    <t>PINE RIDGE</t>
  </si>
  <si>
    <t>OGLALA LAKOTA COUNTY</t>
  </si>
  <si>
    <t>LANDMANN JUNGMAN MEMORIAL HOSPITAL CORPORATION</t>
  </si>
  <si>
    <t>BON HOMME</t>
  </si>
  <si>
    <t>MADISON REGIONAL HEALTH SYSTEM</t>
  </si>
  <si>
    <t>FAULKTON AREA MEDICAL CENTER</t>
  </si>
  <si>
    <t>FAULKTON</t>
  </si>
  <si>
    <t>FAULK</t>
  </si>
  <si>
    <t>AVERA MISSOURI RIVER HEALTH CENTER</t>
  </si>
  <si>
    <t>DOUGLAS COUNTY MEMORIAL HOSPITAL-CAH</t>
  </si>
  <si>
    <t>ARMOUR</t>
  </si>
  <si>
    <t>PLATTE HEALTH CENTER</t>
  </si>
  <si>
    <t>CHARLES MIX</t>
  </si>
  <si>
    <t>SANFORD CLEAR LAKE MEDICAL CENTER</t>
  </si>
  <si>
    <t>CLEAR LAKE</t>
  </si>
  <si>
    <t>DEUEL</t>
  </si>
  <si>
    <t>EUREKA COMMUNITY HEALTH SERVICES - CAH</t>
  </si>
  <si>
    <t>MC PHERSON</t>
  </si>
  <si>
    <t>GREGORY</t>
  </si>
  <si>
    <t>AVERA FLANDREAU HOSPITAL - CAH</t>
  </si>
  <si>
    <t>FLANDREAU</t>
  </si>
  <si>
    <t>MOODY</t>
  </si>
  <si>
    <t>SANFORD HOSPITAL WEBSTER - CAH</t>
  </si>
  <si>
    <t>DAY</t>
  </si>
  <si>
    <t>MARSHALL COUNTY HEALTHCARE CENTER - CAH</t>
  </si>
  <si>
    <t>BRITTON</t>
  </si>
  <si>
    <t>FREEMAN MEDICAL CENTER - CAH</t>
  </si>
  <si>
    <t>FREEMAN</t>
  </si>
  <si>
    <t>BENNETT COUNTY HOSPITAL AND NURSING HOME - CAH</t>
  </si>
  <si>
    <t>BENNETT</t>
  </si>
  <si>
    <t>WAGNER COMMUNITY MEMORIAL HOSPITAL - CAH</t>
  </si>
  <si>
    <t>WAGNER</t>
  </si>
  <si>
    <t>REDFIELD</t>
  </si>
  <si>
    <t>SPINK</t>
  </si>
  <si>
    <t>BOWDLE HOSPITAL - CAH</t>
  </si>
  <si>
    <t>BOWDLE</t>
  </si>
  <si>
    <t>EDMUNDS</t>
  </si>
  <si>
    <t>HANS P PETERSON MEMORIAL HOSPITAL - CAH</t>
  </si>
  <si>
    <t>PHILIP</t>
  </si>
  <si>
    <t>HAAKON</t>
  </si>
  <si>
    <t>MONUMENT HEALTH LEAD-DEADWOOD HOSPITAL</t>
  </si>
  <si>
    <t>DEADWOOD</t>
  </si>
  <si>
    <t>MONUMENT HEALTH STURGIS HOSPITAL</t>
  </si>
  <si>
    <t>FALL RIVER HOSPITAL - CAH</t>
  </si>
  <si>
    <t>MONUMENT HEALTH CUSTER HOSPITAL</t>
  </si>
  <si>
    <t>AVERA WESKOTA MEMORIAL MEDICAL CENTER - CAH</t>
  </si>
  <si>
    <t>WESSINGTON SPRINGS</t>
  </si>
  <si>
    <t>JERAULD</t>
  </si>
  <si>
    <t>MOBRIDGE REGIONAL HOSPITAL - CAH</t>
  </si>
  <si>
    <t>MOBRIDGE</t>
  </si>
  <si>
    <t>WALWORTH</t>
  </si>
  <si>
    <t>MILBANK AREA HOSPITAL/AVERA HEALTH</t>
  </si>
  <si>
    <t>MILBANK</t>
  </si>
  <si>
    <t>ST MICHAEL'S HOSPITAL - CAH</t>
  </si>
  <si>
    <t>TYNDALL</t>
  </si>
  <si>
    <t>PIONEER MEMORIAL HOSPITAL - CAH</t>
  </si>
  <si>
    <t>VIBORG</t>
  </si>
  <si>
    <t>TURNER</t>
  </si>
  <si>
    <t>SANFORD CHAMBERLAIN MEDICAL CENTER</t>
  </si>
  <si>
    <t>CHAMBERLAIN</t>
  </si>
  <si>
    <t>BRULE</t>
  </si>
  <si>
    <t>AVERA ST BENEDICT HEALTH CENTER - CAH</t>
  </si>
  <si>
    <t>PARKSTON</t>
  </si>
  <si>
    <t>AVERA DELLS AREA HOSPITAL  - CAH</t>
  </si>
  <si>
    <t>DELL RAPIDS</t>
  </si>
  <si>
    <t>AVERA DE SMET MEMORIAL HOSPITAL - CAH</t>
  </si>
  <si>
    <t>DE SMET</t>
  </si>
  <si>
    <t>KINGSBURY</t>
  </si>
  <si>
    <t>SANFORD CANTON-INWOOD MEDICAL CENTER - CAH</t>
  </si>
  <si>
    <t>WINNER REGIONAL HEALTHCARE CENTER - CAH</t>
  </si>
  <si>
    <t>WINNER</t>
  </si>
  <si>
    <t>TRIPP</t>
  </si>
  <si>
    <t>HURON REGIONAL MEDICAL CENTER</t>
  </si>
  <si>
    <t>BEADLE</t>
  </si>
  <si>
    <t>SANFORD VERMILLION MEDICAL CENTER</t>
  </si>
  <si>
    <t>AVERA HAND COUNTY MEMORIAL HOSPITAL AND CLINIC</t>
  </si>
  <si>
    <t>HAND</t>
  </si>
  <si>
    <t>AVERA GREGORY HOSPITAL</t>
  </si>
  <si>
    <t>COTEAU DES PRAIRIES HEALTH CARE SYSTEM</t>
  </si>
  <si>
    <t>SISSETON</t>
  </si>
  <si>
    <t>ROBERTS</t>
  </si>
  <si>
    <t>AVERA QUEEN OF PEACE</t>
  </si>
  <si>
    <t>DAVISON</t>
  </si>
  <si>
    <t>EAGLE BUTTE INDIAN HEALTH SERVICE HOSPITAL</t>
  </si>
  <si>
    <t>EAGLE BUTTE</t>
  </si>
  <si>
    <t>LIFESCAPE</t>
  </si>
  <si>
    <t>SOUTH DAKOTA HUMAN SERVICES CENTER</t>
  </si>
  <si>
    <t>JACKSON-MADISON COUNTY GENERAL HOSPITAL</t>
  </si>
  <si>
    <t>TN</t>
  </si>
  <si>
    <t>HIGHPOINT HEALTH-SUMNER WITH ASCENSION SAINT THOMA</t>
  </si>
  <si>
    <t>TRISTAR SKYLINE MEDICAL CENTER</t>
  </si>
  <si>
    <t>HENDERSON COUNTY COMMUNITY HOSPITAL</t>
  </si>
  <si>
    <t>CUMBERLAND MEDICAL CENTER</t>
  </si>
  <si>
    <t>CROSSVILLE</t>
  </si>
  <si>
    <t>BLOUNT MEMORIAL HOSPITAL</t>
  </si>
  <si>
    <t>WELLMONT BRISTOL REGIONAL MEDICAL CENTER</t>
  </si>
  <si>
    <t>UNIVERSITY HEALTH SYSTEM, INC</t>
  </si>
  <si>
    <t>BAPTIST MEMORIAL HOSPITAL - CARROLL COUNTY</t>
  </si>
  <si>
    <t>WELLMONT HOLSTON VALLEY MEDICAL CENTER</t>
  </si>
  <si>
    <t>KINGSPORT</t>
  </si>
  <si>
    <t>SYCAMORE SHOALS HOSPITAL</t>
  </si>
  <si>
    <t>ELIZABETHTON</t>
  </si>
  <si>
    <t>SOUTHERN TENNESSEE REGIONAL HEALTH SYSTEM PULASKI</t>
  </si>
  <si>
    <t>GILES</t>
  </si>
  <si>
    <t>WILLIAMSON MEDICAL CENTER</t>
  </si>
  <si>
    <t>MORRISTOWN HAMBLEN HOSPITAL ASSOCIATION</t>
  </si>
  <si>
    <t>HAMBLEN</t>
  </si>
  <si>
    <t>ROANE MEDICAL CENTER</t>
  </si>
  <si>
    <t>HARRIMAN</t>
  </si>
  <si>
    <t>ROANE</t>
  </si>
  <si>
    <t>HAWKINS COUNTY MEMORIAL HOSPITAL</t>
  </si>
  <si>
    <t>ROGERSVILLE</t>
  </si>
  <si>
    <t>HAWKINS</t>
  </si>
  <si>
    <t>LAFOLLETTE MEDICAL CENTER</t>
  </si>
  <si>
    <t>LA FOLLETTE</t>
  </si>
  <si>
    <t>METHODIST MEDICAL CENTER OF OAK RIDGE</t>
  </si>
  <si>
    <t>OAK RIDGE</t>
  </si>
  <si>
    <t>TENNOVA HEALTHCARE - CLARKSVILLE</t>
  </si>
  <si>
    <t>VANDERBILT UNIVERSITY MEDICAL CENTER</t>
  </si>
  <si>
    <t>TRISTAR HORIZON MEDICAL CENTER</t>
  </si>
  <si>
    <t>DICKSON</t>
  </si>
  <si>
    <t>BAPTIST MEMORIAL HOSPITAL</t>
  </si>
  <si>
    <t>METHODIST HOSPITALS OF MEMPHIS</t>
  </si>
  <si>
    <t>GREENEVILLE COMMUNITY HOSPITAL</t>
  </si>
  <si>
    <t>GREENEVILLE</t>
  </si>
  <si>
    <t>SAINT THOMAS RUTHERFORD HOSPITAL</t>
  </si>
  <si>
    <t>MURFREESBORO</t>
  </si>
  <si>
    <t>TENNOVA HEALTHCARE-JEFFERSON MEMORIAL HOSPITAL</t>
  </si>
  <si>
    <t>CLAIBORNE MEDICAL CENTER</t>
  </si>
  <si>
    <t>SOUTHERN TENNESSEE REGIONAL HEALTH SYSTEM WINCHEST</t>
  </si>
  <si>
    <t>COOKEVILLE REGIONAL MEDICAL CENTER</t>
  </si>
  <si>
    <t>COOKEVILLE</t>
  </si>
  <si>
    <t>WEST TENNESSEE HEALTHCARE MILAN HOSPITAL</t>
  </si>
  <si>
    <t>VOLUNTEER COMMUNITY HOSPITAL</t>
  </si>
  <si>
    <t>WEAKLEY</t>
  </si>
  <si>
    <t>JOHNSON CITY MEDICAL CENTER</t>
  </si>
  <si>
    <t>JOHNSON CITY</t>
  </si>
  <si>
    <t>TRISTAR NORTHCREST MEDICAL CENTER</t>
  </si>
  <si>
    <t>ROBERTSON</t>
  </si>
  <si>
    <t>STARR REGIONAL MEDICAL CENTER ATHENS</t>
  </si>
  <si>
    <t>MC MINN</t>
  </si>
  <si>
    <t>DYERSBURG REGIONAL MEDICAL CENTER</t>
  </si>
  <si>
    <t>DYERSBURG</t>
  </si>
  <si>
    <t>MAURY REGIONAL HOSPITAL</t>
  </si>
  <si>
    <t>MAURY</t>
  </si>
  <si>
    <t>LECONTE MEDICAL CENTER</t>
  </si>
  <si>
    <t>SEVIERVILLE</t>
  </si>
  <si>
    <t>ASCENSION SAINT THOMAS HOSPITAL</t>
  </si>
  <si>
    <t>SWEETWATER HOSPITAL ASSOCIATION</t>
  </si>
  <si>
    <t>SWEETWATER</t>
  </si>
  <si>
    <t>MEMORIAL HEALTHCARE SYSTEM, INC</t>
  </si>
  <si>
    <t>CHATTANOOGA</t>
  </si>
  <si>
    <t>LINCOLN MEDICAL CENTER</t>
  </si>
  <si>
    <t>ERLANGER MEDICAL CENTER</t>
  </si>
  <si>
    <t>HARDIN MEDICAL CENTER</t>
  </si>
  <si>
    <t>FORT LOUDOUN MEDICAL CENTER</t>
  </si>
  <si>
    <t>LENOIR CITY</t>
  </si>
  <si>
    <t>LOUDON</t>
  </si>
  <si>
    <t>METRO NASHVILLE GENERAL HOSPITAL</t>
  </si>
  <si>
    <t>PHYSICIANS REGIONAL MEDICAL CENTER</t>
  </si>
  <si>
    <t>FORT SANDERS REGIONAL MEDICAL CENTER</t>
  </si>
  <si>
    <t>BAPTIST MEMORIAL HOSPITAL UNION CITY</t>
  </si>
  <si>
    <t>UNION CITY</t>
  </si>
  <si>
    <t>OBION</t>
  </si>
  <si>
    <t>BAPTIST MEMORIAL HOSPITAL TIPTON</t>
  </si>
  <si>
    <t>WEST TENNESSEE HEALTHCARE HENRY COUNTY HOSPITAL</t>
  </si>
  <si>
    <t>VANDERBILT BEDFORD HOSPITAL</t>
  </si>
  <si>
    <t>MEMPHIS VA MEDICAL CENTER</t>
  </si>
  <si>
    <t>VANDERBILT TULLAHOMA-HARTON HOSPITAL</t>
  </si>
  <si>
    <t>TULLAHOMA</t>
  </si>
  <si>
    <t>DEKALB COMMUNITY HOSPITAL</t>
  </si>
  <si>
    <t>SMITHVILLE</t>
  </si>
  <si>
    <t>TRISTAR SUMMIT MEDICAL CENTER</t>
  </si>
  <si>
    <t>HERMITAGE</t>
  </si>
  <si>
    <t>SAINT THOMAS RIVER PARK HOSPITAL</t>
  </si>
  <si>
    <t>REGIONAL ONE HEALTH</t>
  </si>
  <si>
    <t>TENNOVA HEALTHCARE - NEWPORT MEDICAL CENTER</t>
  </si>
  <si>
    <t>COCKE</t>
  </si>
  <si>
    <t>PARKRIDGE MEDICAL CENTER</t>
  </si>
  <si>
    <t>DELTA SPECIALTY HOSPITAL</t>
  </si>
  <si>
    <t>TRISTAR CENTENNIAL MEDICAL CENTER</t>
  </si>
  <si>
    <t>MOUNTAIN HOME VA MEDICAL CENTER</t>
  </si>
  <si>
    <t>PARKWEST MEDICAL CENTER</t>
  </si>
  <si>
    <t>SOUTHERN TENNESSEE REGIONAL HEALTH SYSTEM LAWRENCE</t>
  </si>
  <si>
    <t>INDIAN PATH COMMUNITY HOSPITAL</t>
  </si>
  <si>
    <t>VA MIDDLE TENNESSEE HEALTHCARE SYSTEM - MURFREESBORO</t>
  </si>
  <si>
    <t>FRANKLIN WOODS COMMUNITY HOSPITAL</t>
  </si>
  <si>
    <t>AFFILIATE OF VITRUVIAN HEALTH</t>
  </si>
  <si>
    <t>LIVINGSTON REGIONAL HOSPITAL</t>
  </si>
  <si>
    <t>OVERTON</t>
  </si>
  <si>
    <t>VA MIDDLE TENNESSEE HEALTHCARE SYSTEM</t>
  </si>
  <si>
    <t>SAINT THOMAS HIGHLANDS HOSPITAL</t>
  </si>
  <si>
    <t>VANDERBILT WILSON COUNTY HOSPITAL</t>
  </si>
  <si>
    <t>TRISTAR HENDERSONVILLE MEDICAL CENTER</t>
  </si>
  <si>
    <t>TRISTAR SOUTHERN HILLS MEDICAL CENTER</t>
  </si>
  <si>
    <t>STONES RIVER HOSPITAL</t>
  </si>
  <si>
    <t>CANNON</t>
  </si>
  <si>
    <t>SAINT THOMAS HOSPITAL FOR SPINAL SURGERY</t>
  </si>
  <si>
    <t>TRISTAR STONECREST MEDICAL CENTER</t>
  </si>
  <si>
    <t>SAINT FRANCIS BARTLETT MEDICAL CENTER</t>
  </si>
  <si>
    <t>BARTLETT</t>
  </si>
  <si>
    <t>TRUSTPOINT HOSPITAL</t>
  </si>
  <si>
    <t>HAYWOOD COUNTY COMMUNITY HOSPITAL</t>
  </si>
  <si>
    <t>BROWNSVILLE</t>
  </si>
  <si>
    <t>TRISTAR ASHLAND CITY MEDICAL CENTER</t>
  </si>
  <si>
    <t>ASHLAND CITY</t>
  </si>
  <si>
    <t>CHEATHAM</t>
  </si>
  <si>
    <t>WAYNE MEDICAL CENTER</t>
  </si>
  <si>
    <t>SAINT THOMAS HICKMAN HOSPITAL</t>
  </si>
  <si>
    <t>HICKMAN</t>
  </si>
  <si>
    <t>HIGHPOINT HEALTH-TROUSDALE WITH ASCENSION SAINT</t>
  </si>
  <si>
    <t>TROUSDALE</t>
  </si>
  <si>
    <t>ASCENSION SAINT THOMAS THREE RIVERS</t>
  </si>
  <si>
    <t>HUMPHREYS</t>
  </si>
  <si>
    <t>JOHNSON COUNTY COMMUNITY HOSPITAL</t>
  </si>
  <si>
    <t>MOUNTAIN CITY</t>
  </si>
  <si>
    <t>MACON COMMUNITY HOSPITAL</t>
  </si>
  <si>
    <t>ERLANGER BLEDSOE HOSPITAL</t>
  </si>
  <si>
    <t>BLEDSOE</t>
  </si>
  <si>
    <t>HIGHPOINT HEALTH-RIVERVIEW WITH ASCENSION SAINT TH</t>
  </si>
  <si>
    <t>RHEA MEDICAL CENTER</t>
  </si>
  <si>
    <t>RHEA</t>
  </si>
  <si>
    <t>HANCOCK COUNTY HOSPITAL</t>
  </si>
  <si>
    <t>SNEEDVILLE</t>
  </si>
  <si>
    <t>LAUDERDALE COMMUNITY HOSPITAL</t>
  </si>
  <si>
    <t>WEST TENNESSEE HEALTHCARE CAMDEN HOSPITAL</t>
  </si>
  <si>
    <t>WEST TENNESSEE HEALTHCARE BOLIVAR HOSPITAL</t>
  </si>
  <si>
    <t>HARDEMAN</t>
  </si>
  <si>
    <t>HOUSTON COUNTY COMMUNITY HOSPITAL</t>
  </si>
  <si>
    <t>ERIN</t>
  </si>
  <si>
    <t>BIG SOUTH FORK MEDICAL CENTER</t>
  </si>
  <si>
    <t>ST JUDE CHILDRENS RESEARCH HOSPITAL</t>
  </si>
  <si>
    <t>EAST TENNESSEE CHILDRENS HOSPITAL</t>
  </si>
  <si>
    <t>MEMPHIS MENTAL HEALTH INSTITUTE</t>
  </si>
  <si>
    <t>MOCCASIN BEND MENTAL HEALTH INSTITUTE</t>
  </si>
  <si>
    <t>RIDGEVIEW PSYCHIATRIC HOSPITAL AND CENTER</t>
  </si>
  <si>
    <t>LAKESIDE BEHAVIORAL HEALTH SYSTEM</t>
  </si>
  <si>
    <t>UNITY PSYCHIATRIC CARE-MARTIN</t>
  </si>
  <si>
    <t>ROLLING HILLS PSYCHIATRIC HOSPITAL</t>
  </si>
  <si>
    <t>WESTERN MENTAL HEALTH INSTITUTE</t>
  </si>
  <si>
    <t>PATHWAYS OF TENNESSEE, INC</t>
  </si>
  <si>
    <t>MIDDLE TN MENTAL HEALTH INSTITUTE</t>
  </si>
  <si>
    <t>UNITY PSYCHIATRIC CARE-CLARKSVILLE</t>
  </si>
  <si>
    <t>UNITY PSYCHIATRIC CARE-COLUMBIA</t>
  </si>
  <si>
    <t>PERIMETER BEHAVIORAL CENTER OF JACKSON</t>
  </si>
  <si>
    <t>UNITY PSYCHIATRIC CARE-MEMPHIS</t>
  </si>
  <si>
    <t>CRESTWYN BEHAVIORAL HEALTH</t>
  </si>
  <si>
    <t>ERLANGER BEHAVIORAL HOSPITAL, LLC</t>
  </si>
  <si>
    <t>CREEKSIDE BEHAVIORAL HEALTH</t>
  </si>
  <si>
    <t>PINEWOOD SPRINGS</t>
  </si>
  <si>
    <t>ASCENSION SAINT THOMAS BEHAVIORAL HEALTH HOSPITAL</t>
  </si>
  <si>
    <t>KNOXVILLE CENTER FOR BEHAVIORAL MEDICINE</t>
  </si>
  <si>
    <t>EAST TENNESSEE BEHAVIORAL HEALTH</t>
  </si>
  <si>
    <t>COMPASS INTERVENTION CENTER</t>
  </si>
  <si>
    <t>THE HOSPITALS OF PROVIDENCE - MEMORIAL CAMPUS</t>
  </si>
  <si>
    <t>TX</t>
  </si>
  <si>
    <t>PETERSON REGIONAL MEDICAL CENTER</t>
  </si>
  <si>
    <t>KERRVILLE</t>
  </si>
  <si>
    <t>KERR</t>
  </si>
  <si>
    <t>UNITED REGIONAL HEALTH CARE SYSTEM</t>
  </si>
  <si>
    <t>WICHITA FALLS</t>
  </si>
  <si>
    <t>CHI ST JOSEPH HEALTH REGIONAL HOSPITAL</t>
  </si>
  <si>
    <t>BRAZOS</t>
  </si>
  <si>
    <t>PARKLAND HEALTH &amp; HOSPITAL SYSTEM</t>
  </si>
  <si>
    <t>UNIVERSITY OF TEXAS MEDICAL BRANCH GALVESTON</t>
  </si>
  <si>
    <t>GALVESTON</t>
  </si>
  <si>
    <t>BAYLOR UNIVERSITY MEDICAL CENTER</t>
  </si>
  <si>
    <t>VICTORIA</t>
  </si>
  <si>
    <t>UNIVERSITY MEDICAL CENTER OF EL PASO</t>
  </si>
  <si>
    <t>VALLEY BAPTIST MEDICAL CENTER- BROWNSVILLE</t>
  </si>
  <si>
    <t>LAREDO MEDICAL CENTER</t>
  </si>
  <si>
    <t>LAREDO</t>
  </si>
  <si>
    <t>WEBB</t>
  </si>
  <si>
    <t>CHRISTUS GOOD SHEPHERD MEDICAL CENTER</t>
  </si>
  <si>
    <t>LONGVIEW</t>
  </si>
  <si>
    <t>GREGG</t>
  </si>
  <si>
    <t>VHS HARLINGEN HOSPITAL COMPANY LLC</t>
  </si>
  <si>
    <t>HARLINGEN</t>
  </si>
  <si>
    <t>CHRISTUS SOUTHEAST TEXAS- ST ELIZABETH</t>
  </si>
  <si>
    <t>BEAUMONT</t>
  </si>
  <si>
    <t>JPS HEALTH NETWORK</t>
  </si>
  <si>
    <t>FORT WORTH</t>
  </si>
  <si>
    <t>TARRANT</t>
  </si>
  <si>
    <t>LUBBOCK</t>
  </si>
  <si>
    <t>ASCENSION PROVIDENCE</t>
  </si>
  <si>
    <t>WACO</t>
  </si>
  <si>
    <t>MC LENNAN</t>
  </si>
  <si>
    <t>UT OF TEXAS  SOUTHWESTERN UNIVERSITY HOSPITAL - WILLIAM P. CLEMENTS JR.</t>
  </si>
  <si>
    <t>CHRISTUS SPOHN HOSPITAL CORPUS CHRISTI</t>
  </si>
  <si>
    <t>CORPUS CHRISTI</t>
  </si>
  <si>
    <t>NUECES</t>
  </si>
  <si>
    <t>METHODIST DALLAS MEDICAL CENTER</t>
  </si>
  <si>
    <t>BAYLOR SCOTT &amp; WHITE MEDICAL CENTER - TEMPLE</t>
  </si>
  <si>
    <t>TEMPLE</t>
  </si>
  <si>
    <t>ROLLING PLAINS MEMORIAL HOSPITAL</t>
  </si>
  <si>
    <t>NOLAN</t>
  </si>
  <si>
    <t>ASCENSION SETON MEDICAL CENTER AUSTIN</t>
  </si>
  <si>
    <t>AUSTIN</t>
  </si>
  <si>
    <t>TRAVIS</t>
  </si>
  <si>
    <t>BAPTIST MEDICAL CENTER</t>
  </si>
  <si>
    <t>SAN ANTONIO</t>
  </si>
  <si>
    <t>BEXAR</t>
  </si>
  <si>
    <t>TEXAS HEALTH ARLINGTON MEMORIAL HOSPITAL</t>
  </si>
  <si>
    <t>MEMORIAL HERMANN - TEXAS MEDICAL CENTER</t>
  </si>
  <si>
    <t>CHI ST LUKE'S HEALTH BRAZOSPORT</t>
  </si>
  <si>
    <t>LAKE JACKSON</t>
  </si>
  <si>
    <t>BRAZORIA</t>
  </si>
  <si>
    <t>BAYLOR SCOTT &amp; WHITE MEDICAL CENTER AT IRVING</t>
  </si>
  <si>
    <t>IRVING</t>
  </si>
  <si>
    <t>TITUS REGIONAL MEDICAL CENTER</t>
  </si>
  <si>
    <t>TITUS</t>
  </si>
  <si>
    <t>CHRISTUS SPOHN HOSPITAL BEEVILLE</t>
  </si>
  <si>
    <t>BEEVILLE</t>
  </si>
  <si>
    <t>BEE</t>
  </si>
  <si>
    <t>UT HEALTH EAST TEXAS TYLER REGIONAL HOSPITAL</t>
  </si>
  <si>
    <t>MEDICAL CITY NORTH HILLS</t>
  </si>
  <si>
    <t>NORTH RICHLAND HILLS</t>
  </si>
  <si>
    <t>NORTH TEXAS MEDICAL CENTER</t>
  </si>
  <si>
    <t>COOKE</t>
  </si>
  <si>
    <t>FORT DUNCAN MEDICAL CENTER</t>
  </si>
  <si>
    <t>EAGLE PASS</t>
  </si>
  <si>
    <t>MAVERICK</t>
  </si>
  <si>
    <t>HCA HOUSTON HEALTHCARE SOUTHEAST</t>
  </si>
  <si>
    <t>BAYLOR SCOTT &amp; WHITE MEDICAL CENTER HILLCREST</t>
  </si>
  <si>
    <t>CHRISTUS MOTHER FRANCES HOSPITAL</t>
  </si>
  <si>
    <t>GUADALUPE REGIONAL MEDICAL CENTER</t>
  </si>
  <si>
    <t>SEGUIN</t>
  </si>
  <si>
    <t>LAS PALMAS MEDICAL CENTER A CAMPUS OF LPDS HEALTHC</t>
  </si>
  <si>
    <t>CONNALLY MEMORIAL MEDICAL CENTER</t>
  </si>
  <si>
    <t>FLORESVILLE</t>
  </si>
  <si>
    <t>SOUTH TEXAS HEALTH SYSTEM</t>
  </si>
  <si>
    <t>EDINBURG</t>
  </si>
  <si>
    <t>HIDALGO</t>
  </si>
  <si>
    <t>DELL SETON  MED CENTER AT THE UNIVERSITY OF TX</t>
  </si>
  <si>
    <t>KNAPP MEDICAL CENTER</t>
  </si>
  <si>
    <t>WESLACO</t>
  </si>
  <si>
    <t>MEDICAL CENTER HOSPITAL</t>
  </si>
  <si>
    <t>ODESSA</t>
  </si>
  <si>
    <t>ECTOR</t>
  </si>
  <si>
    <t>MIDLAND MEMORIAL HOSPITAL</t>
  </si>
  <si>
    <t>TEXAS HEALTH HARRIS METHODIST FORT WORTH</t>
  </si>
  <si>
    <t>BAYLOR SCOTT AND WHITE ALL SAINTS MEDICAL CENTER</t>
  </si>
  <si>
    <t>PERMIAN REGIONAL MEDICAL CENTER ANDREWS COUNTY HO</t>
  </si>
  <si>
    <t>ANDREWS</t>
  </si>
  <si>
    <t>DE TAR HOSPITAL NAVARRO</t>
  </si>
  <si>
    <t>TEXAS HEALTH HARRIS METHODIST HOSPITAL CLEBURNE</t>
  </si>
  <si>
    <t>ADVENTHEALTH CENTRAL TEXAS</t>
  </si>
  <si>
    <t>KILLEEN</t>
  </si>
  <si>
    <t>VAL VERDE REGIONAL MEDICAL CENTER</t>
  </si>
  <si>
    <t>DEL RIO</t>
  </si>
  <si>
    <t>VAL VERDE</t>
  </si>
  <si>
    <t>HEREFORD REGIONAL MEDICAL CENTER</t>
  </si>
  <si>
    <t>HEREFORD</t>
  </si>
  <si>
    <t>DEAF SMITH</t>
  </si>
  <si>
    <t>GRACE SURGICAL HOSPITAL</t>
  </si>
  <si>
    <t>CHRISTUS SPOHN HOSPITAL KLEBERG</t>
  </si>
  <si>
    <t>KINGSVILLE</t>
  </si>
  <si>
    <t>KLEBERG</t>
  </si>
  <si>
    <t>METHODIST HOSPITAL ATASCOSA</t>
  </si>
  <si>
    <t>JOURDANTON</t>
  </si>
  <si>
    <t>ATASCOSA</t>
  </si>
  <si>
    <t>MISSION REGIONAL MEDICAL CENTER</t>
  </si>
  <si>
    <t>MISSION</t>
  </si>
  <si>
    <t>MEMORIAL HERMANN HOSPITAL SYSTEM</t>
  </si>
  <si>
    <t>Baylor St Lukes Medical Center</t>
  </si>
  <si>
    <t>UT HEALTH EAST TEXAS JACKSONVILLE HOSPITAL</t>
  </si>
  <si>
    <t>PARIS REGIONAL MEDICAL CENTER</t>
  </si>
  <si>
    <t>WADLEY REGIONAL MEDICAL CENTER</t>
  </si>
  <si>
    <t>BOWIE</t>
  </si>
  <si>
    <t>MEDICAL CITY WEATHERFORD</t>
  </si>
  <si>
    <t>NORTHWEST TEXAS HOSPITAL</t>
  </si>
  <si>
    <t>AMARILLO</t>
  </si>
  <si>
    <t>UT HEALTH EAST TEXAS CARTHAGE HOSPITAL</t>
  </si>
  <si>
    <t>CHI ST LUKES HEALTH MEMORIAL LUFKIN</t>
  </si>
  <si>
    <t>LUFKIN</t>
  </si>
  <si>
    <t>ANGELINA</t>
  </si>
  <si>
    <t>UNIVERSITY HEALTH SYSTEM</t>
  </si>
  <si>
    <t>HCA HOUSTON HEALTHCARE CONROE</t>
  </si>
  <si>
    <t>CONROE</t>
  </si>
  <si>
    <t>HENDRICK MEDICAL CENTER</t>
  </si>
  <si>
    <t>BSA HOSPITAL</t>
  </si>
  <si>
    <t>CHRISTUS MOTHER FRANCES HOSPITAL SULPHUR SPRINGS</t>
  </si>
  <si>
    <t>SULPHUR SPRINGS</t>
  </si>
  <si>
    <t>CHRISTUS SANTA ROSA MEDICAL CENTER</t>
  </si>
  <si>
    <t>FAITH COMMUNITY HOSPITAL</t>
  </si>
  <si>
    <t>JACKSBORO</t>
  </si>
  <si>
    <t>JACK</t>
  </si>
  <si>
    <t>BELLVILLE MEDICAL CENTER</t>
  </si>
  <si>
    <t>BELLVILLE</t>
  </si>
  <si>
    <t>CHRISTUS SANTA ROSA HOSPITAL-SAN MARCOS</t>
  </si>
  <si>
    <t>HARRIS HEALTH</t>
  </si>
  <si>
    <t>TEXAS HEALTH PRESBYTERIAN HOSPITAL KAUFMAN</t>
  </si>
  <si>
    <t>KAUFMAN</t>
  </si>
  <si>
    <t>TEXOMA MEDICAL CENTER</t>
  </si>
  <si>
    <t>OAKBEND MEDICAL CENTER</t>
  </si>
  <si>
    <t>FORT BEND</t>
  </si>
  <si>
    <t>BAPTIST BEAUMONT HOSPITAL</t>
  </si>
  <si>
    <t>HUNTSVILLE MEMORIAL HOSPITAL</t>
  </si>
  <si>
    <t>TEXAS HEALTH HARRIS METHODIST HOSPITAL STEPHENVILL</t>
  </si>
  <si>
    <t>STEPHENVILLE</t>
  </si>
  <si>
    <t>ERATH</t>
  </si>
  <si>
    <t>HUNT REGIONAL MEDICAL CENTER</t>
  </si>
  <si>
    <t>HUNT</t>
  </si>
  <si>
    <t>HOUSTON METHODIST HOSPITAL</t>
  </si>
  <si>
    <t>CHILDRESS REGIONAL MEDICAL CENTER</t>
  </si>
  <si>
    <t>CHILDRESS</t>
  </si>
  <si>
    <t>COLUMBUS COMMUNITY HOSPITAL</t>
  </si>
  <si>
    <t>COLORADO</t>
  </si>
  <si>
    <t>BAYLOR SCOTT &amp; WHITE MEDICAL CENTER- WAXAHACHIE</t>
  </si>
  <si>
    <t>WAXAHACHIE</t>
  </si>
  <si>
    <t>DALLAS MEDICAL CENTER</t>
  </si>
  <si>
    <t>METHODIST HOSPITAL</t>
  </si>
  <si>
    <t>UT HEALTH EAST TEXAS ATHENS HOSPITAL</t>
  </si>
  <si>
    <t>CHI ST LUKES HEALTH MEMORIAL LIVINGSTON</t>
  </si>
  <si>
    <t>BROWNFIELD REGIONAL MEDICAL CENTER</t>
  </si>
  <si>
    <t>BROWNFIELD</t>
  </si>
  <si>
    <t>PARKVIEW REGIONAL HOSPITAL</t>
  </si>
  <si>
    <t>MEXIA</t>
  </si>
  <si>
    <t>MEDICAL CENTER OF MCKINNEY</t>
  </si>
  <si>
    <t>MCKINNEY</t>
  </si>
  <si>
    <t>COLLIN</t>
  </si>
  <si>
    <t>TEXAS HEALTH HARRIS METHODIST HOSPITAL AZLE</t>
  </si>
  <si>
    <t>AZLE</t>
  </si>
  <si>
    <t>BAYLOR SCOTT AND WHITE MEDICAL CENTER UPTOWN</t>
  </si>
  <si>
    <t>HOUSTON METHODIST BAYTOWN HOSPITAL</t>
  </si>
  <si>
    <t>BAYTOWN</t>
  </si>
  <si>
    <t>ST DAVID'S MEDICAL CENTER</t>
  </si>
  <si>
    <t>NAVARRO REGIONAL HOSPITAL</t>
  </si>
  <si>
    <t>CORSICANA</t>
  </si>
  <si>
    <t>NAVARRO</t>
  </si>
  <si>
    <t>GLEN ROSE MEDICAL CENTER</t>
  </si>
  <si>
    <t>GLEN ROSE</t>
  </si>
  <si>
    <t>SOMERVELL</t>
  </si>
  <si>
    <t>TYLER COUNTY HOSPITAL</t>
  </si>
  <si>
    <t>WOODVILLE</t>
  </si>
  <si>
    <t>TEXAS HEALTH PRESBYTERIAN HOSPITAL DALLAS</t>
  </si>
  <si>
    <t>MATAGORDA REGIONAL MEDICAL CENTER</t>
  </si>
  <si>
    <t>MATAGORDA</t>
  </si>
  <si>
    <t>WILSON N JONES REGIONAL MEDICAL CENTER</t>
  </si>
  <si>
    <t>UT HEALTH EAST TEXAS HENDERSON HOSPITAL</t>
  </si>
  <si>
    <t>RUSK</t>
  </si>
  <si>
    <t>WOODLAND HEIGHTS MEDICAL CENTER</t>
  </si>
  <si>
    <t>MEDICAL ARTS HOSPITAL</t>
  </si>
  <si>
    <t>LAMESA</t>
  </si>
  <si>
    <t>NACOGDOCHES MEMORIAL HOSPITAL</t>
  </si>
  <si>
    <t>NACOGDOCHES</t>
  </si>
  <si>
    <t>THE MEDICAL CENTER OF SOUTHEAST TEXAS</t>
  </si>
  <si>
    <t>PORT ARTHUR</t>
  </si>
  <si>
    <t>METHODIST RICHARDSON MEDICAL CENTER</t>
  </si>
  <si>
    <t>COVENANT HOSPITAL PLAINVIEW</t>
  </si>
  <si>
    <t>BAYLOR SCOTT &amp; WHITE MEDICAL CENTER  GRAPEVINE</t>
  </si>
  <si>
    <t>GRAPEVINE</t>
  </si>
  <si>
    <t>PALO PINTO GENERAL HOSPITAL</t>
  </si>
  <si>
    <t>MINERAL WELLS</t>
  </si>
  <si>
    <t>PALO PINTO</t>
  </si>
  <si>
    <t>SHANNON MEDICAL CENTER</t>
  </si>
  <si>
    <t>SAN ANGELO</t>
  </si>
  <si>
    <t>TOM GREEN</t>
  </si>
  <si>
    <t>CHRISTUS JASPER MEMORIAL HOSPITAL</t>
  </si>
  <si>
    <t>WILBARGER GENERAL HOSPITAL</t>
  </si>
  <si>
    <t>WILBARGER</t>
  </si>
  <si>
    <t>HENDRICK MEDICAL CENTER BROWNWOOD</t>
  </si>
  <si>
    <t>BROWNWOOD</t>
  </si>
  <si>
    <t>LAKE GRANBURY MEDICAL CENTER</t>
  </si>
  <si>
    <t>GRANBURY</t>
  </si>
  <si>
    <t>HOOD</t>
  </si>
  <si>
    <t>CUERO REGIONAL HOSPITAL</t>
  </si>
  <si>
    <t>CUERO</t>
  </si>
  <si>
    <t>HILL COUNTRY MEMORIAL HOSPITAL</t>
  </si>
  <si>
    <t>FREDERICKSBURG</t>
  </si>
  <si>
    <t>GILLESPIE</t>
  </si>
  <si>
    <t>VA AMARILLO HEALTHCARE SYSTEM</t>
  </si>
  <si>
    <t>MEMORIAL HERMANN MEMORIAL CITY HOSPITAL</t>
  </si>
  <si>
    <t>HCA HOUSTON HEALTHCARE CLEAR LAKE</t>
  </si>
  <si>
    <t>MEDICAL CITY DENTON</t>
  </si>
  <si>
    <t>DENTON</t>
  </si>
  <si>
    <t>HCA HOUSTON HEALTHCARE NORTHWEST</t>
  </si>
  <si>
    <t>TEXAS HEALTH HARRIS METHODIST HURST-EULESS-BEDFORD</t>
  </si>
  <si>
    <t>NOCONA GENERAL HOSPITAL</t>
  </si>
  <si>
    <t>NOCONA</t>
  </si>
  <si>
    <t>MONTAGUE</t>
  </si>
  <si>
    <t>DOCTORS HOSPITAL OF LAREDO</t>
  </si>
  <si>
    <t>HCA HOUSTON HEALTHCARE WEST</t>
  </si>
  <si>
    <t>MEDICAL CITY DALLAS HOSPITAL</t>
  </si>
  <si>
    <t>MEDICAL CITY PLANO</t>
  </si>
  <si>
    <t>PLANO</t>
  </si>
  <si>
    <t>SCENIC MOUNTAIN MEDICAL CENTER</t>
  </si>
  <si>
    <t>BIG SPRING</t>
  </si>
  <si>
    <t>STARR COUNTY MEMORIAL HOSPITAL</t>
  </si>
  <si>
    <t>RIO GRANDE CITY</t>
  </si>
  <si>
    <t>STARR</t>
  </si>
  <si>
    <t>NACOGDOCHES MEDICAL CENTER</t>
  </si>
  <si>
    <t>FREESTONE MEDICAL CENTER</t>
  </si>
  <si>
    <t>FREESTONE</t>
  </si>
  <si>
    <t>HCA HOUSTON HEALTHCARE MEDICAL CENTER</t>
  </si>
  <si>
    <t>ODESSA REGIONAL MEDICAL CENTER</t>
  </si>
  <si>
    <t>VALLEY REGIONAL MEDICAL CENTER</t>
  </si>
  <si>
    <t>SIERRA MEDICAL CENTER</t>
  </si>
  <si>
    <t>MEDICAL CITY LEWISVILLE</t>
  </si>
  <si>
    <t>LEWISVILLE</t>
  </si>
  <si>
    <t>DALLAS VA MEDICAL CENTER (VA NORTH TEXAS HEALTHCARE SYSTEM)</t>
  </si>
  <si>
    <t>HCA HOUSTON HEALTHCARE TOMBALL</t>
  </si>
  <si>
    <t>TOMBALL</t>
  </si>
  <si>
    <t>MEDICAL CITY FORT WORTH</t>
  </si>
  <si>
    <t>WOMANS HOSPITAL OF TEXAS,THE</t>
  </si>
  <si>
    <t>MEDICAL CITY ARLINGTON</t>
  </si>
  <si>
    <t>TEXAS HEALTH HUGULEY HOSPITAL FORT WORTH SOUTH</t>
  </si>
  <si>
    <t>WHITE ROCK MEDICAL CENTER</t>
  </si>
  <si>
    <t>MEMORIAL HERMANN NORTHEAST HOSPITAL</t>
  </si>
  <si>
    <t>HUMBLE</t>
  </si>
  <si>
    <t>DALLAS REGIONAL MEDICAL CENTER</t>
  </si>
  <si>
    <t>William Beaumont AMG (FT Bliss)</t>
  </si>
  <si>
    <t>El Paso</t>
  </si>
  <si>
    <t>THE UNIVERSITY OF TEXAS HEALTH SCIENCE CENTER AT TYLER</t>
  </si>
  <si>
    <t>EL CAMPO MEMORIAL HOSPITAL</t>
  </si>
  <si>
    <t>EL CAMPO</t>
  </si>
  <si>
    <t>WHARTON</t>
  </si>
  <si>
    <t>LAMB HEALTHCARE CENTER</t>
  </si>
  <si>
    <t>LITTLEFIELD</t>
  </si>
  <si>
    <t>LAMB</t>
  </si>
  <si>
    <t>Brooke Army Medical Center (FT Sam Houston)</t>
  </si>
  <si>
    <t>Fort Sam Houston</t>
  </si>
  <si>
    <t>LONGVIEW REGIONAL MEDICAL CENTER</t>
  </si>
  <si>
    <t>HOUSTON METHODIST CLEAR LAKE HOSPITAL</t>
  </si>
  <si>
    <t>NASSAU BAY</t>
  </si>
  <si>
    <t>Darnall AMC (FT Cavazos)</t>
  </si>
  <si>
    <t>Fort Cavazos</t>
  </si>
  <si>
    <t>RIO GRANDE REGIONAL HOSPITAL</t>
  </si>
  <si>
    <t>MCALLEN</t>
  </si>
  <si>
    <t>ST DAVID'S SOUTH AUSTIN MEDICAL CENTER</t>
  </si>
  <si>
    <t>ROUND ROCK MEDICAL CENTER</t>
  </si>
  <si>
    <t>ROUND ROCK</t>
  </si>
  <si>
    <t>METHODIST CHARLTON MEDICAL CENTER</t>
  </si>
  <si>
    <t>CARROLLTON REGIONAL MEDICAL CENTER</t>
  </si>
  <si>
    <t>BAYLOR SCOTT AND WHITE MEDICAL CENTER LAKE POINTE</t>
  </si>
  <si>
    <t>ROWLETT</t>
  </si>
  <si>
    <t>TEXAS HEALTH PRESBYTERIAN HOSPITAL DENTON</t>
  </si>
  <si>
    <t>PALESTINE REGIONAL MEDICAL CENTER</t>
  </si>
  <si>
    <t>PALESTINE</t>
  </si>
  <si>
    <t>HOUSTON VA MEDICAL CENTER</t>
  </si>
  <si>
    <t>COVENANT HOSPITAL LEVELLAND</t>
  </si>
  <si>
    <t>LEVELLAND</t>
  </si>
  <si>
    <t>HOCKLEY</t>
  </si>
  <si>
    <t>TEXAS HEALTH PRESBYTERIAN HOSPITAL PLANO</t>
  </si>
  <si>
    <t>TOPS SURGICAL SPECIALTY HOSPITAL</t>
  </si>
  <si>
    <t>HCA HOUSTON HEALTHCARE KINGWOOD</t>
  </si>
  <si>
    <t>KINGWOOD</t>
  </si>
  <si>
    <t>TEXAS HEALTH HARRIS METHODIST HOSPITAL SOUTHWEST F</t>
  </si>
  <si>
    <t>CORPUS CHRISTI MEDICAL CENTER,THE</t>
  </si>
  <si>
    <t>CHRISTUS ST MICHAEL HEALTH SYSTEM</t>
  </si>
  <si>
    <t>TEXAS ORTHOPEDIC HOSPITAL</t>
  </si>
  <si>
    <t>NORTHWEST HILLS SURGICAL HOSPITAL</t>
  </si>
  <si>
    <t>NORTH AUSTIN MEDICAL CENTER</t>
  </si>
  <si>
    <t>HOUSTON METHODIST SUGARLAND HOSPITAL</t>
  </si>
  <si>
    <t>SUGAR LAND</t>
  </si>
  <si>
    <t>MEDICAL CITY LAS COLINAS</t>
  </si>
  <si>
    <t>CORNERSTONE REGIONAL HOSPITAL</t>
  </si>
  <si>
    <t>KELL WEST REGIONAL HOSPITAL</t>
  </si>
  <si>
    <t>CHRISTUS SPOHN HOSPITAL ALICE</t>
  </si>
  <si>
    <t>ALICE</t>
  </si>
  <si>
    <t>JIM WELLS</t>
  </si>
  <si>
    <t>SURGERY SPECIALTY HOSPITALS OF AMERICA SE HOUSTON</t>
  </si>
  <si>
    <t>ENNIS REGIONAL MEDICAL CENTER</t>
  </si>
  <si>
    <t>PHYSICIANS CENTRE,THE</t>
  </si>
  <si>
    <t>TEXAS HEALTH PRESBYTERIAN HOSPITAL ALLEN</t>
  </si>
  <si>
    <t>HOUSTON METHODIST WILLOWBROOK HOSPITAL</t>
  </si>
  <si>
    <t>MEMORIAL HERMANN KATY HOSPITAL</t>
  </si>
  <si>
    <t>KATY</t>
  </si>
  <si>
    <t>MEMORIAL HERMANN SUGAR LAND HOSPITAL</t>
  </si>
  <si>
    <t>BAYLOR SCOTT &amp; WHITE HEART &amp; VASCULAR HOSPITAL - DALLAS</t>
  </si>
  <si>
    <t>BAYLOR SCOTT &amp; WHITE MEDICAL CENTER - FRISCO</t>
  </si>
  <si>
    <t>HARLINGEN MEDICAL CENTER</t>
  </si>
  <si>
    <t>SOUTH TEXAS SPINE AND SURGICAL HOSPITAL</t>
  </si>
  <si>
    <t>SUGAR LAND SURGICAL HOSPITAL LLP</t>
  </si>
  <si>
    <t>ST LUKE'S THE WOODLANDS HOSPITAL</t>
  </si>
  <si>
    <t>THE WOODLANDS</t>
  </si>
  <si>
    <t>BAYLOR SCOTT &amp; WHITE TEXAS SPINE &amp; JOINT HOSPITAL</t>
  </si>
  <si>
    <t>ASCENSION SETON  SOUTHWEST</t>
  </si>
  <si>
    <t>ASCENSION SETON NORTHWEST</t>
  </si>
  <si>
    <t>DOCTORS HOSPTAL AT RENAISSANCE</t>
  </si>
  <si>
    <t>TEMPLE VA MEDICAL CENTER (VA CENTRAL TEXAS HEALTHCARE SYSTEM)</t>
  </si>
  <si>
    <t>USMD HOSPITAL AT ARLINGTON L P</t>
  </si>
  <si>
    <t>BAYLOR SURGICAL HOSPITAL AT LAS COLINAS</t>
  </si>
  <si>
    <t>QUAIL CREEK SURGICAL HOSPITAL</t>
  </si>
  <si>
    <t>LUBBOCK HEART HOSPITAL LP</t>
  </si>
  <si>
    <t>BAYLOR SCOTT AND WHITE SURGICAL HOSPITAL FORTWORTH</t>
  </si>
  <si>
    <t>BAYLOR MEDICAL CENTER AT TROPHY CLUB</t>
  </si>
  <si>
    <t>TROPHY CLUB</t>
  </si>
  <si>
    <t>BAYLOR SCOTT &amp;  WHITE MEDICAL CENTER - CENTENNIAL</t>
  </si>
  <si>
    <t>TEXAS HEALTH HARRIS METHODIST HOSPITAL SOUTHLAKE</t>
  </si>
  <si>
    <t>SOUTHLAKE</t>
  </si>
  <si>
    <t>TEXAS INSTITUTE FOR SURGERY AT PRESBYTERIAN HOSPIT</t>
  </si>
  <si>
    <t>BAYLOR SCOTT &amp; WHITE MEDICAL CENTER PLANO</t>
  </si>
  <si>
    <t>TEXAS HEALTH CENTER FOR DIAGNOSTICS &amp; SURGERY PLAN</t>
  </si>
  <si>
    <t>THE HEART HOSPITAL BAYLOR DENTON</t>
  </si>
  <si>
    <t>BAYLOR SCOTT WHITE THE HEART HOSPITAL CORINTH</t>
  </si>
  <si>
    <t>SAN ANTONIO VA MEDICAL CENTER (VA SOUTH TEXAS HEALTHCARE SYSTEM)</t>
  </si>
  <si>
    <t>PARMER COUNTY COMMUNITY HOSPITAL</t>
  </si>
  <si>
    <t>FRIONA</t>
  </si>
  <si>
    <t>PARMER</t>
  </si>
  <si>
    <t>REAGAN MEMORIAL HOSPITAL</t>
  </si>
  <si>
    <t>BIG LAKE</t>
  </si>
  <si>
    <t>REAGAN</t>
  </si>
  <si>
    <t>LIMESTONE MEDICAL CENTER</t>
  </si>
  <si>
    <t>GROESBECK</t>
  </si>
  <si>
    <t>SCHLEICHER COUNTY MEDICAL CENTER</t>
  </si>
  <si>
    <t>SCHLEICHER</t>
  </si>
  <si>
    <t>BURLESON ST JOSEPH HEALTH CENTER</t>
  </si>
  <si>
    <t>BURLESON</t>
  </si>
  <si>
    <t>KIMBLE HOSPITAL</t>
  </si>
  <si>
    <t>JUNCTION</t>
  </si>
  <si>
    <t>KIMBLE</t>
  </si>
  <si>
    <t>IRAAN GENERAL HOSPITAL</t>
  </si>
  <si>
    <t>IRAAN</t>
  </si>
  <si>
    <t>PECOS</t>
  </si>
  <si>
    <t>YOAKUM COUNTY HOSPITAL</t>
  </si>
  <si>
    <t>DENVER CITY</t>
  </si>
  <si>
    <t>YOAKUM</t>
  </si>
  <si>
    <t>MC CAMEY HOSPITAL</t>
  </si>
  <si>
    <t>MCCAMEY</t>
  </si>
  <si>
    <t>UPTON</t>
  </si>
  <si>
    <t>BALLINGER MEMORIAL HOSPITAL</t>
  </si>
  <si>
    <t>BALLINGER</t>
  </si>
  <si>
    <t>RUNNELS</t>
  </si>
  <si>
    <t>SWEENY COMMUNITY HOSPITAL</t>
  </si>
  <si>
    <t>SWEENY</t>
  </si>
  <si>
    <t>RICE MEDICAL CENTER</t>
  </si>
  <si>
    <t>EAGLE LAKE</t>
  </si>
  <si>
    <t>FISHER COUNTY HOSPITAL DISTRICT</t>
  </si>
  <si>
    <t>ROTAN</t>
  </si>
  <si>
    <t>FISHER</t>
  </si>
  <si>
    <t>WINKLER COUNTY MEMORIAL HOSPITAL</t>
  </si>
  <si>
    <t>KERMIT</t>
  </si>
  <si>
    <t>WINKLER</t>
  </si>
  <si>
    <t>NORTH RUNNELS HOSPITAL</t>
  </si>
  <si>
    <t>WINTERS</t>
  </si>
  <si>
    <t>MADISON ST JOSEPH HEALTH CENTER</t>
  </si>
  <si>
    <t>REFUGIO COUNTY MEMORIAL HOSPITAL</t>
  </si>
  <si>
    <t>REFUGIO</t>
  </si>
  <si>
    <t>STONEWALL MEMORIAL HOSPITAL DISTRICT</t>
  </si>
  <si>
    <t>ASPERMONT</t>
  </si>
  <si>
    <t>STONEWALL</t>
  </si>
  <si>
    <t>CHRISTUS MOTHER FRANCES HOSPITAL- JACKSONVILLE</t>
  </si>
  <si>
    <t>BAYSIDE COMMUNITY HOSPITAL</t>
  </si>
  <si>
    <t>ANAHUAC</t>
  </si>
  <si>
    <t>GRIMES ST JOSEPH HEALTH CENTER</t>
  </si>
  <si>
    <t>NAVASOTA</t>
  </si>
  <si>
    <t>GRIMES</t>
  </si>
  <si>
    <t>ADVENTHEALTH ROLLINS BROOK</t>
  </si>
  <si>
    <t>LAMPASAS</t>
  </si>
  <si>
    <t>LILLIAN M HUDSPETH MEMORIAL HOSPITAL</t>
  </si>
  <si>
    <t>SUTTON</t>
  </si>
  <si>
    <t>CONCHO COUNTY HOSPITAL</t>
  </si>
  <si>
    <t>CONCHO</t>
  </si>
  <si>
    <t>RICELAND MEDICAL CENTER</t>
  </si>
  <si>
    <t>WINNIE</t>
  </si>
  <si>
    <t>RANKIN HOSPITAL MEDICAL CLINIC</t>
  </si>
  <si>
    <t>MEDINA REGIONAL HOSPITAL</t>
  </si>
  <si>
    <t>HONDO</t>
  </si>
  <si>
    <t>COON MEMORIAL HOSPITAL</t>
  </si>
  <si>
    <t>DALHART</t>
  </si>
  <si>
    <t>DALLAM</t>
  </si>
  <si>
    <t>PALACIOS COMMUNITY MEDICAL CENTER</t>
  </si>
  <si>
    <t>PALACIOS</t>
  </si>
  <si>
    <t>MARTIN COUNTY HOSPITAL DISTRICT</t>
  </si>
  <si>
    <t>PARKVIEW HOSPITAL</t>
  </si>
  <si>
    <t>WHEELER</t>
  </si>
  <si>
    <t>MUENSTER MEMORIAL HOSPITAL</t>
  </si>
  <si>
    <t>MUENSTER</t>
  </si>
  <si>
    <t>W J MANGOLD MEMORIAL HOSPITAL</t>
  </si>
  <si>
    <t>LOCKNEY</t>
  </si>
  <si>
    <t>CULBERSON HOSPITAL</t>
  </si>
  <si>
    <t>VAN HORN</t>
  </si>
  <si>
    <t>CULBERSON</t>
  </si>
  <si>
    <t>THROCKMORTON COUNTY MEMORIAL HOSPITAL</t>
  </si>
  <si>
    <t>THROCKMORTON</t>
  </si>
  <si>
    <t>SHAMROCK GENERAL HOSPITAL</t>
  </si>
  <si>
    <t>SHAMROCK</t>
  </si>
  <si>
    <t>HASKELL MEMORIAL HOSPITAL</t>
  </si>
  <si>
    <t>MITCHELL COUNTY HOSPITAL DISTRICT</t>
  </si>
  <si>
    <t>COLORADO CITY</t>
  </si>
  <si>
    <t>ELECTRA MEMORIAL HOSPITAL</t>
  </si>
  <si>
    <t>ELECTRA</t>
  </si>
  <si>
    <t>HANSFORD COUNTY HOSPITAL</t>
  </si>
  <si>
    <t>SPEARMAN</t>
  </si>
  <si>
    <t>HANSFORD</t>
  </si>
  <si>
    <t>YOAKUM COMMUNITY HOSPITAL</t>
  </si>
  <si>
    <t>LAVACA</t>
  </si>
  <si>
    <t>COLEMAN COUNTY MEDICAL CENTER COMPANY</t>
  </si>
  <si>
    <t>COLEMAN</t>
  </si>
  <si>
    <t>HEART OF TEXAS MEMORIAL HOSPITAL</t>
  </si>
  <si>
    <t>BRADY</t>
  </si>
  <si>
    <t>MC CULLOCH</t>
  </si>
  <si>
    <t>SWISHER MEMORIAL HOSPITAL</t>
  </si>
  <si>
    <t>TULIA</t>
  </si>
  <si>
    <t>SWISHER</t>
  </si>
  <si>
    <t>PLAINS MEMORIAL HOSPITAL</t>
  </si>
  <si>
    <t>DIMMITT</t>
  </si>
  <si>
    <t>CASTRO</t>
  </si>
  <si>
    <t>LYNN COUNTY HOSPITAL DISTRICT</t>
  </si>
  <si>
    <t>TAHOKA</t>
  </si>
  <si>
    <t>LYNN</t>
  </si>
  <si>
    <t>HARDEMAN COUNTY MEMORIAL HOSPITAL</t>
  </si>
  <si>
    <t>QUANAH</t>
  </si>
  <si>
    <t>CRANE COUNTY HOSPITAL DISTRICT</t>
  </si>
  <si>
    <t>CRANE</t>
  </si>
  <si>
    <t>HAMILTON HOSPITAL</t>
  </si>
  <si>
    <t>YOUNG</t>
  </si>
  <si>
    <t>COLLINGSWORTH GENERAL HOSPITAL</t>
  </si>
  <si>
    <t>COLLINGSWORTH</t>
  </si>
  <si>
    <t>PORT LAVACA</t>
  </si>
  <si>
    <t>GAINES</t>
  </si>
  <si>
    <t>OCHILTREE GENERAL HOSPITAL</t>
  </si>
  <si>
    <t>PERRYTON</t>
  </si>
  <si>
    <t>OCHILTREE</t>
  </si>
  <si>
    <t>SABINE COUNTY HOSPITAL</t>
  </si>
  <si>
    <t>HEMPHILL</t>
  </si>
  <si>
    <t>CLAY COUNTY MEMORIAL HOSPITAL</t>
  </si>
  <si>
    <t>HENRIETTA</t>
  </si>
  <si>
    <t>JACKSON HEALTHCARE CENTER</t>
  </si>
  <si>
    <t>EDNA</t>
  </si>
  <si>
    <t>OTTO KAISER MEMORIAL HOSPITAL</t>
  </si>
  <si>
    <t>KENEDY</t>
  </si>
  <si>
    <t>KARNES</t>
  </si>
  <si>
    <t>ASCENSION SETON HIGHLAND LAKES</t>
  </si>
  <si>
    <t>BURNET</t>
  </si>
  <si>
    <t>COCHRAN MEMORIAL HOSPITAL</t>
  </si>
  <si>
    <t>UT HEALTH EAST TEXAS PITTSBURG HOSPITAL</t>
  </si>
  <si>
    <t>CAMP</t>
  </si>
  <si>
    <t>GOLDEN PLAINS COMMUNITY HOSPITAL</t>
  </si>
  <si>
    <t>BORGER</t>
  </si>
  <si>
    <t>TMC- BONHAM HOSPITAL</t>
  </si>
  <si>
    <t>BONHAM</t>
  </si>
  <si>
    <t>ASCENSION SETON EDGAR B DAVIS</t>
  </si>
  <si>
    <t>MULESHOE AREA MEDICAL CENTER</t>
  </si>
  <si>
    <t>MULESHOE</t>
  </si>
  <si>
    <t>BAILEY</t>
  </si>
  <si>
    <t>WARD MEMORIAL HOSPITAL</t>
  </si>
  <si>
    <t>MONAHANS</t>
  </si>
  <si>
    <t>BAYLOR SCOTT &amp; WHITE MEDICAL CENTER -TAYLOR</t>
  </si>
  <si>
    <t>LIBERTY DAYTON REGIONAL MEDICAL CENTER</t>
  </si>
  <si>
    <t>LAVACA MEDICAL CENTER</t>
  </si>
  <si>
    <t>HALLETTSVILLE</t>
  </si>
  <si>
    <t>REEVES REGIONAL HEALTH</t>
  </si>
  <si>
    <t>REEVES</t>
  </si>
  <si>
    <t>BIG BEND REGIONAL MEDICAL CENTER</t>
  </si>
  <si>
    <t>ALPINE</t>
  </si>
  <si>
    <t>BREWSTER</t>
  </si>
  <si>
    <t>CORYELL MEMORIAL HOSPITAL</t>
  </si>
  <si>
    <t>GATESVILLE</t>
  </si>
  <si>
    <t>CORYELL</t>
  </si>
  <si>
    <t>UT HEALTH EAST TEXAS QUITMAN HOSPITAL</t>
  </si>
  <si>
    <t>CHRISTUS MOTHER FRANCES HOSPITAL- WINNSBORO</t>
  </si>
  <si>
    <t>COMANCHE COUNTY MEDICAL CENTER</t>
  </si>
  <si>
    <t>COGDELL MEMORIAL HOSPITAL</t>
  </si>
  <si>
    <t>SNYDER</t>
  </si>
  <si>
    <t>SCURRY</t>
  </si>
  <si>
    <t>GOODALL WITCHER HOSPITAL</t>
  </si>
  <si>
    <t>CLIFTON</t>
  </si>
  <si>
    <t>BOSQUE</t>
  </si>
  <si>
    <t>UVALDE MEMORIAL HOSPITAL</t>
  </si>
  <si>
    <t>UVALDE</t>
  </si>
  <si>
    <t>PECOS COUNTY MEMORIAL HOSPITAL</t>
  </si>
  <si>
    <t>FORT STOCKTON</t>
  </si>
  <si>
    <t>DIMMIT REGIONAL HOSPITAL</t>
  </si>
  <si>
    <t>CARRIZO SPRINGS</t>
  </si>
  <si>
    <t>DIMMIT</t>
  </si>
  <si>
    <t>FRIO REGIONAL HOSPITAL</t>
  </si>
  <si>
    <t>PEARSALL</t>
  </si>
  <si>
    <t>FRIO</t>
  </si>
  <si>
    <t>HAMILTON GENERAL HOSPITAL</t>
  </si>
  <si>
    <t>CROCKETT MEDICAL CENTER</t>
  </si>
  <si>
    <t>CROCKETT</t>
  </si>
  <si>
    <t>KNOX CITY</t>
  </si>
  <si>
    <t>HILL REGIONAL HOSPITAL</t>
  </si>
  <si>
    <t>MID COAST MEDICAL CENTER - CENTRAL</t>
  </si>
  <si>
    <t>LLANO</t>
  </si>
  <si>
    <t>BAYLOR SCOTT &amp; WHITE HOSPITAL BRENHAM</t>
  </si>
  <si>
    <t>BRENHAM</t>
  </si>
  <si>
    <t>PAMPA REGIONAL MEDICAL CENTER</t>
  </si>
  <si>
    <t>PAMPA</t>
  </si>
  <si>
    <t>GRAY</t>
  </si>
  <si>
    <t>SEYMOUR HOSPITAL</t>
  </si>
  <si>
    <t>BAYLOR</t>
  </si>
  <si>
    <t>COOK CHILDRENS MEDICAL CENTER</t>
  </si>
  <si>
    <t>DRISCOLL CHILDRENS HOSPITAL</t>
  </si>
  <si>
    <t>CHILDRENS MEDICAL CTR OF DALLAS</t>
  </si>
  <si>
    <t>TEXAS CHILDRENS HOSPITAL</t>
  </si>
  <si>
    <t>COVENANT CHILDRENS HOSPITAL</t>
  </si>
  <si>
    <t>HEALTHBRIDGE CHILDRENS'S HOSPITAL OF HOUSTON</t>
  </si>
  <si>
    <t>DELL CHILDREN'S MEDICAL CENTER</t>
  </si>
  <si>
    <t>EL PASO CHILDREN'S HOSPITAL</t>
  </si>
  <si>
    <t>TEXAS SCOTTISH RITE HOSPITAL FOR CHILDREN</t>
  </si>
  <si>
    <t>CHILDREN'S HOSPITAL OF SAN ANTONIO</t>
  </si>
  <si>
    <t>CHILDRENS MEDICAL CENTER PLANO</t>
  </si>
  <si>
    <t>COOK CHILDRENS MEDICAL CENTER PROSPER</t>
  </si>
  <si>
    <t>PROSPER</t>
  </si>
  <si>
    <t>NEXUS CHILDRENS HOSPITAL DALLAS</t>
  </si>
  <si>
    <t>TEXAS CHILDRENS HOSPITAL NORTH AUSTIN CAMPUS</t>
  </si>
  <si>
    <t>DRISCOLL CHILDREN'S HOSPITAL RIO GRANDE VALLEY</t>
  </si>
  <si>
    <t>BIG SPRING STATE HOSPITAL</t>
  </si>
  <si>
    <t>TERRELL STATE HOSPITAL</t>
  </si>
  <si>
    <t>TERRELL</t>
  </si>
  <si>
    <t>NORTH TEXAS STATE HOSPITAL</t>
  </si>
  <si>
    <t>RUSK STATE HOSP</t>
  </si>
  <si>
    <t>SAN ANTONIO STATE HOSP  STATE SCHOOL</t>
  </si>
  <si>
    <t>MILLWOOD HOSPITAL</t>
  </si>
  <si>
    <t>RED RIVER HOSPITAL</t>
  </si>
  <si>
    <t>WEST OAKS HOSPITAL</t>
  </si>
  <si>
    <t>GLEN OAKS HOSPITAL</t>
  </si>
  <si>
    <t>LAUREL RIDGE TREATMENT CENTER</t>
  </si>
  <si>
    <t>RIVER CREST HOSP</t>
  </si>
  <si>
    <t>HICKORY TRAIL HOSPITAL</t>
  </si>
  <si>
    <t>DESOTO</t>
  </si>
  <si>
    <t>HARRIS COUNTY PSYCHIATRIC CENTER</t>
  </si>
  <si>
    <t>MEDICAL CITY MENTAL HEALTH AND WELLNESS CENTER</t>
  </si>
  <si>
    <t>AUSTIN STATE HOSPITAL</t>
  </si>
  <si>
    <t>RIO GRANDE STATE CENTER</t>
  </si>
  <si>
    <t>STARCARE SPECIALTY HEALTH /SUNRISE CANYON HOSPITAL</t>
  </si>
  <si>
    <t>MEDICAL CITY GREEN OAKS HOSPITAL</t>
  </si>
  <si>
    <t>EL PASO PSYCHIATRIC CENTER</t>
  </si>
  <si>
    <t>ALLEGIANCE BEHAVIORAL HEALTH CENTER OF PLAINVIEW</t>
  </si>
  <si>
    <t>KINGWOOD PINES HOSPITAL</t>
  </si>
  <si>
    <t>UNIVERSITY BEHAVIORAL HEALTH OF DENTON</t>
  </si>
  <si>
    <t>BEHAVIORAL HOSPITAL OF BELLAIRE</t>
  </si>
  <si>
    <t>CYPRESS CREEK HOSPITAL</t>
  </si>
  <si>
    <t>EL PASO BEHAVIORAL HEALTH SYSTEM</t>
  </si>
  <si>
    <t>OCEANS BEHAVIORAL  HOSPITAL OF PERMIAN BASIN</t>
  </si>
  <si>
    <t>CEDAR CREST HOSPITAL &amp; RTC</t>
  </si>
  <si>
    <t>OCEANS BEHAVIORAL HOSPITAL OF LONGVIEW</t>
  </si>
  <si>
    <t>LONE STAR BEHAVIORAL HEALTH CYPRESS</t>
  </si>
  <si>
    <t>CYPRESS</t>
  </si>
  <si>
    <t>CARROLLTON SPRINGS</t>
  </si>
  <si>
    <t>AUSTIN OAKS HOSPITAL</t>
  </si>
  <si>
    <t>OCEANS BEHAVIORAL HOSPITAL OF ABILENE</t>
  </si>
  <si>
    <t>OCEANS BEHAVIORAL HOSPITAL OF LUFKIN LLC</t>
  </si>
  <si>
    <t>MESA SPRINGS</t>
  </si>
  <si>
    <t>DALLAS BEHAVIORAL HEALTHCARE HOSPITAL LLC</t>
  </si>
  <si>
    <t>ROCK SPRINGS</t>
  </si>
  <si>
    <t>WELLBRIDGE HEALTHCARE FORT WORTH</t>
  </si>
  <si>
    <t>GEORGETOWN BEHAVIORAL HEALTH INSTITUTE</t>
  </si>
  <si>
    <t>WESTPARK SPRINGS LLC</t>
  </si>
  <si>
    <t>SAN ANTONIO BEHAVIORAL HEALTHCARE HOSPITAL</t>
  </si>
  <si>
    <t>CROSS CREEK HOSPITAL</t>
  </si>
  <si>
    <t>HOUSTON BEHAVIORAL HEALTHCARE HOSPITAL LLC</t>
  </si>
  <si>
    <t>OCEANS BEHAVIORAL HOSPITAL OF KATY</t>
  </si>
  <si>
    <t>SUN BEHAVIORAL HOUSTON</t>
  </si>
  <si>
    <t>PALMS BEHAVIORAL HEALTH</t>
  </si>
  <si>
    <t>WOODLAND SPRINGS</t>
  </si>
  <si>
    <t>RIO VISTA BEHAVIORAL HEALTH</t>
  </si>
  <si>
    <t>OCEANS BEHAVIORAL HOSPITAL OF PASADENA</t>
  </si>
  <si>
    <t>PERIMETER BEHAVIORAL HOSPITAL OF ARLINGTON</t>
  </si>
  <si>
    <t>PERIMETER BEHAVIORAL HOSPITAL OF DALLAS</t>
  </si>
  <si>
    <t>OCEANS BEHAVIORAL HOSPITAL OF WACO</t>
  </si>
  <si>
    <t>MEDICAL BEHAVIORAL HOSPITAL OF CLEAR LAKE, LLC</t>
  </si>
  <si>
    <t>CLEAR LAKE CITY</t>
  </si>
  <si>
    <t>CANYON CREEK BEHAVIORAL HEALTH</t>
  </si>
  <si>
    <t>CARRUS BEHAVIORAL HOSPITAL</t>
  </si>
  <si>
    <t>OCEANS BEHAVIORAL HOSPITAL OF AMARILLO</t>
  </si>
  <si>
    <t>OCEANS BEHAVIORAL HOSPITAL OF CORPUS CHRISTI</t>
  </si>
  <si>
    <t>VOYAGES BEHAVIORAL HEALTH OF SUGAR LAND</t>
  </si>
  <si>
    <t>OCEANS BEHAVIORAL HOSPITAL OF LUBBOCK</t>
  </si>
  <si>
    <t>VOYAGES BEHAVIORAL HEALTH OF CONROE</t>
  </si>
  <si>
    <t>CEDAR HILLS BEHAVIORAL</t>
  </si>
  <si>
    <t>INTERMOUNTAIN HEALTH UTAH VALLEY HOSPITAL</t>
  </si>
  <si>
    <t>PROVO</t>
  </si>
  <si>
    <t>UT</t>
  </si>
  <si>
    <t>UTAH</t>
  </si>
  <si>
    <t>HOLY CROSS HOSPITAL - SALT LAKE</t>
  </si>
  <si>
    <t>SALT LAKE CITY</t>
  </si>
  <si>
    <t>SALT LAKE</t>
  </si>
  <si>
    <t>MCKAY-DEE HOSPITAL</t>
  </si>
  <si>
    <t>OGDEN</t>
  </si>
  <si>
    <t>WEBER</t>
  </si>
  <si>
    <t>OGDEN REGIONAL MEDICAL CENTER</t>
  </si>
  <si>
    <t>LDS HOSPITAL</t>
  </si>
  <si>
    <t>CEDAR CITY HOSPITAL</t>
  </si>
  <si>
    <t>CEDAR CITY</t>
  </si>
  <si>
    <t>UNIVERSITY OF UTAH HOSPITAL AND CLINICS</t>
  </si>
  <si>
    <t>INTERMOUNTAIN MEDICAL CENTER</t>
  </si>
  <si>
    <t>CASTLEVIEW HOSPITAL</t>
  </si>
  <si>
    <t>PRICE</t>
  </si>
  <si>
    <t>MOUNTAIN WEST MEDICAL CENTER</t>
  </si>
  <si>
    <t>TOOELE</t>
  </si>
  <si>
    <t>INTERMOUNTAIN HEALTH LOGAN REGIONAL HOSPITAL</t>
  </si>
  <si>
    <t>CACHE</t>
  </si>
  <si>
    <t>BRIGHAM CITY COMMUNITY HOSPITAL</t>
  </si>
  <si>
    <t>BRIGHAM CITY</t>
  </si>
  <si>
    <t>BOX ELDER</t>
  </si>
  <si>
    <t>UINTAH BASIN MEDICAL CENTER</t>
  </si>
  <si>
    <t>DUCHESNE</t>
  </si>
  <si>
    <t>ST. GEORGE REGIONAL HOSPITAL</t>
  </si>
  <si>
    <t>ST GEORGE</t>
  </si>
  <si>
    <t>AMERICAN FORK HOSPITAL</t>
  </si>
  <si>
    <t>AMERICAN FORK</t>
  </si>
  <si>
    <t>INTERMOUNTAIN HEALTH SEVIER VALLEY HOSPITAL</t>
  </si>
  <si>
    <t>RICHFIELD</t>
  </si>
  <si>
    <t>VA SALT LAKE CITY HEALTHCARE - GEORGE E. WAHLEN VA MEDICAL CENTER</t>
  </si>
  <si>
    <t>ASHLEY REGIONAL MEDICAL CENTER</t>
  </si>
  <si>
    <t>VERNAL</t>
  </si>
  <si>
    <t>UINTAH</t>
  </si>
  <si>
    <t>BEAR RIVER VALLEY HOSPITAL</t>
  </si>
  <si>
    <t>TREMONTON</t>
  </si>
  <si>
    <t>HOLY CROSS HOSPITAL-DAVIS</t>
  </si>
  <si>
    <t>LAYTON</t>
  </si>
  <si>
    <t>LAKEVIEW HOSPITAL</t>
  </si>
  <si>
    <t>BOUNTIFUL</t>
  </si>
  <si>
    <t>OREM COMMUNITY HOSPITAL</t>
  </si>
  <si>
    <t>OREM</t>
  </si>
  <si>
    <t>INTERMOUNTAIN HEALTH ALTA VIEW HOSPITAL</t>
  </si>
  <si>
    <t>SANDY</t>
  </si>
  <si>
    <t>ST MARK'S HOSPITAL</t>
  </si>
  <si>
    <t>HOLY CROSS HOSPITAL-JORDAN VALLEY</t>
  </si>
  <si>
    <t>WEST JORDAN</t>
  </si>
  <si>
    <t>TIMPANOGOS REGIONAL HOSPITAL</t>
  </si>
  <si>
    <t>CACHE VALLEY HOSPITAL</t>
  </si>
  <si>
    <t>NORTH LOGAN</t>
  </si>
  <si>
    <t>PARK CITY HOSPITAL</t>
  </si>
  <si>
    <t>PARK CITY</t>
  </si>
  <si>
    <t>INTERMOUNTAIN HEALTH RIVERTON HOSPITAL</t>
  </si>
  <si>
    <t>RIVERTON</t>
  </si>
  <si>
    <t>LONE PEAK HOSPITAL</t>
  </si>
  <si>
    <t>DRAPER</t>
  </si>
  <si>
    <t>INTERMOUNTAIN HEALTH LAYTON HOSPITAL</t>
  </si>
  <si>
    <t>INTERMOUNTAIN HEALTH SPANISH FORK HOSPITAL</t>
  </si>
  <si>
    <t>SPANISH FORK</t>
  </si>
  <si>
    <t>WESTERN PEAKS SPECIALTY HOSPITAL</t>
  </si>
  <si>
    <t>INTERMOUNTAIN HEALTH DELTA COMMUNITY HOSPITAL</t>
  </si>
  <si>
    <t>MILLARD</t>
  </si>
  <si>
    <t>INTERMOUNTAIN HEALTH FILLMORE COMMUNITY HOSPITAL</t>
  </si>
  <si>
    <t>MOAB REGIONAL HOSPITAL</t>
  </si>
  <si>
    <t>MOAB</t>
  </si>
  <si>
    <t>INTERMOUNTAIN HEALTH SANPETE VALLEY HOSPITAL</t>
  </si>
  <si>
    <t>SANPETE</t>
  </si>
  <si>
    <t>CENTRAL VALLEY MEDICAL CENTER - CAH</t>
  </si>
  <si>
    <t>NEPHI</t>
  </si>
  <si>
    <t>JUAB</t>
  </si>
  <si>
    <t>MILFORD MEMORIAL HOSPITAL</t>
  </si>
  <si>
    <t>INTERMOUNTAIN HEALTH HEBER VALLEY HOSPITAL</t>
  </si>
  <si>
    <t>HEBER CITY</t>
  </si>
  <si>
    <t>WASATCH</t>
  </si>
  <si>
    <t>SAN JUAN HOSPITAL</t>
  </si>
  <si>
    <t>KANE COUNTY HOSPITAL</t>
  </si>
  <si>
    <t>KANAB</t>
  </si>
  <si>
    <t>BLANDING</t>
  </si>
  <si>
    <t>INTERMOUNTAIN HEALTH GARFIELD MEMORIAL HOSPITAL</t>
  </si>
  <si>
    <t>PANGUITCH</t>
  </si>
  <si>
    <t>BEAVER VALLEY HOSPITAL</t>
  </si>
  <si>
    <t>PRIMARY CHILDREN'S HOSPITAL</t>
  </si>
  <si>
    <t>UTAH STATE HOSPITAL</t>
  </si>
  <si>
    <t>MARIAN CENTER</t>
  </si>
  <si>
    <t>SALT LAKE BEHAVIORAL HEALTH</t>
  </si>
  <si>
    <t>ASPEN GROVE BEHAVIORAL HOSPITAL</t>
  </si>
  <si>
    <t>CENTRAL VERMONT MEDICAL CENTER</t>
  </si>
  <si>
    <t>BARRE</t>
  </si>
  <si>
    <t>VT</t>
  </si>
  <si>
    <t>UNIV. OF VERMONT - FLETCHER ALLEN HEALTH CARE</t>
  </si>
  <si>
    <t>CHITTENDEN</t>
  </si>
  <si>
    <t>RUTLAND REGIONAL MEDICAL CENTER</t>
  </si>
  <si>
    <t>RUTLAND</t>
  </si>
  <si>
    <t>BRATTLEBORO MEMORIAL HOSPITAL</t>
  </si>
  <si>
    <t>BRATTLEBORO</t>
  </si>
  <si>
    <t>SOUTHWESTERN VERMONT MEDICAL CENTER</t>
  </si>
  <si>
    <t>BENNINGTON</t>
  </si>
  <si>
    <t>WHITE RIVER JCT VA MEDICAL CENTER</t>
  </si>
  <si>
    <t>WHITE RIVER JUNCTION</t>
  </si>
  <si>
    <t>NORTHWESTERN MEDICAL CENTER INC</t>
  </si>
  <si>
    <t>SAINT ALBANS</t>
  </si>
  <si>
    <t>GRACE COTTAGE HOSPITAL</t>
  </si>
  <si>
    <t>TOWNSHEND</t>
  </si>
  <si>
    <t>GIFFORD MEDICAL CENTER</t>
  </si>
  <si>
    <t>MT ASCUTNEY HOSPITAL</t>
  </si>
  <si>
    <t>NORTHEASTERN VERMONT REGIONAL HOSPITAL</t>
  </si>
  <si>
    <t>SAINT JOHNSBURY</t>
  </si>
  <si>
    <t>CALEDONIA</t>
  </si>
  <si>
    <t>NORTH COUNTRY HOSPITAL AND HEALTH CENTER</t>
  </si>
  <si>
    <t>COPLEY HOSPITAL</t>
  </si>
  <si>
    <t>MORRISVILLE</t>
  </si>
  <si>
    <t>LAMOILLE</t>
  </si>
  <si>
    <t>SPRINGFIELD HOSPITAL</t>
  </si>
  <si>
    <t>PORTER HOSPITAL INC</t>
  </si>
  <si>
    <t>MIDDLEBURY</t>
  </si>
  <si>
    <t>ADDISON</t>
  </si>
  <si>
    <t>BRATTLEBORO RETREAT</t>
  </si>
  <si>
    <t>VERMONT PSYCHIATRIC CARE HOSPITAL</t>
  </si>
  <si>
    <t>ROY LESTER SCHNEIDER HOSPITAL,THE</t>
  </si>
  <si>
    <t>ST THOMAS</t>
  </si>
  <si>
    <t>VI</t>
  </si>
  <si>
    <t>SAINT THOMAS ISLAND</t>
  </si>
  <si>
    <t>GOV JUAN F LUIS HOSPITAL &amp; MEDICAL CTR</t>
  </si>
  <si>
    <t>ST CROIX</t>
  </si>
  <si>
    <t>SAINT CROIX ISLAND</t>
  </si>
  <si>
    <t>VA</t>
  </si>
  <si>
    <t>SENTARA RMH MEDICAL CENTER</t>
  </si>
  <si>
    <t>HARRISONBURG</t>
  </si>
  <si>
    <t>HARRISONBURG CITY</t>
  </si>
  <si>
    <t>WINCHESTER MEDICAL CENTER</t>
  </si>
  <si>
    <t>WINCHESTER CITY</t>
  </si>
  <si>
    <t>SENTARA NORFOLK GENERAL HOSPITAL</t>
  </si>
  <si>
    <t>NORFOLK CITY</t>
  </si>
  <si>
    <t>UNIVERSITY OF VIRGINIA MEDICAL CENTER</t>
  </si>
  <si>
    <t>CHARLOTTESVILLE</t>
  </si>
  <si>
    <t>CHARLOTTESVILLE CITY</t>
  </si>
  <si>
    <t>SENTARA HALIFAX REGIONAL HOSPITAL</t>
  </si>
  <si>
    <t>SOUTH BOSTON</t>
  </si>
  <si>
    <t>BON SECOURS MARYVIEW MEDICAL CENTER</t>
  </si>
  <si>
    <t>PORTSMOUTH CITY</t>
  </si>
  <si>
    <t>AUGUSTA HEALTH</t>
  </si>
  <si>
    <t>FISHERSVILLE</t>
  </si>
  <si>
    <t>UVA HEALTH CULPEPER MEDICAL CENTER</t>
  </si>
  <si>
    <t>CULPEPER</t>
  </si>
  <si>
    <t>Fort Belvoir Community Hospital</t>
  </si>
  <si>
    <t>Fort Belvoir</t>
  </si>
  <si>
    <t>JOHN RANDOLPH MEDICAL CENTER</t>
  </si>
  <si>
    <t>HOPEWELL</t>
  </si>
  <si>
    <t>HOPEWELL CITY</t>
  </si>
  <si>
    <t>CENTRA HEALTH -  LYNCHBURG GEN HOSPITAL</t>
  </si>
  <si>
    <t>LYNCHBURG</t>
  </si>
  <si>
    <t>LYNCHBURG CITY</t>
  </si>
  <si>
    <t>MARY WASHINGTON HOSPITAL</t>
  </si>
  <si>
    <t>FREDERICKSBURG CITY</t>
  </si>
  <si>
    <t>FAUQUIER HOSPITAL</t>
  </si>
  <si>
    <t>WARRENTON</t>
  </si>
  <si>
    <t>FAUQUIER</t>
  </si>
  <si>
    <t>CARILION MEDICAL CENTER</t>
  </si>
  <si>
    <t>ROANOKE</t>
  </si>
  <si>
    <t>ROANOKE CITY</t>
  </si>
  <si>
    <t>MEDICAL COLLEGE OF VIRGINIA HOSPITALS</t>
  </si>
  <si>
    <t>RICHMOND CITY</t>
  </si>
  <si>
    <t>WARREN MEMORIAL HOSPITAL</t>
  </si>
  <si>
    <t>FRONT ROYAL</t>
  </si>
  <si>
    <t>RIVERSIDE SHORE MEMORIAL HOSPITAL</t>
  </si>
  <si>
    <t>ONANCOCK</t>
  </si>
  <si>
    <t>ACCOMACK</t>
  </si>
  <si>
    <t>SMYTH COUNTY COMMUNITY HOSPITAL</t>
  </si>
  <si>
    <t>SMYTH</t>
  </si>
  <si>
    <t>INOVA ALEXANDRIA HOSPITAL</t>
  </si>
  <si>
    <t>ALEXANDRIA CITY</t>
  </si>
  <si>
    <t>MARY IMMACULATE HOSPITAL</t>
  </si>
  <si>
    <t>NEWPORT NEWS</t>
  </si>
  <si>
    <t>NEWPORT NEWS CITY</t>
  </si>
  <si>
    <t>CARILION NEW RIVER VALLEY MEDICAL CENTER</t>
  </si>
  <si>
    <t>CHRISTIANSBURG</t>
  </si>
  <si>
    <t>INOVA LOUDOUN HOSPITAL</t>
  </si>
  <si>
    <t>LOUDOUN</t>
  </si>
  <si>
    <t>SENTARA OBICI HOSPITAL</t>
  </si>
  <si>
    <t>SUFFOLK CITY</t>
  </si>
  <si>
    <t>NOVANT PRINCE WILLIAM MEDICAL CENTER</t>
  </si>
  <si>
    <t>MANASSAS</t>
  </si>
  <si>
    <t>MANASSAS CITY</t>
  </si>
  <si>
    <t>SENTARA LEIGH HOSPITAL</t>
  </si>
  <si>
    <t>LEWISGALE MEDICAL CENTER</t>
  </si>
  <si>
    <t>SALEM CITY</t>
  </si>
  <si>
    <t>VIRGINIA HOSPITAL CENTER</t>
  </si>
  <si>
    <t>RIVERSIDE REGIONAL MEDICAL CENTER</t>
  </si>
  <si>
    <t>JOHNSTON MEMORIAL HOSPITAL</t>
  </si>
  <si>
    <t>ABINGDON</t>
  </si>
  <si>
    <t>SENTARA VIRGINIA BEACH GENERAL HOSPITAL</t>
  </si>
  <si>
    <t>VIRGINIA BEACH</t>
  </si>
  <si>
    <t>VIRGINIA BEACH CITY</t>
  </si>
  <si>
    <t>BON SECOURS ST MARYS HOSPITAL</t>
  </si>
  <si>
    <t>CLINCH VALLEY MEDICAL CENTER</t>
  </si>
  <si>
    <t>RICHLANDS</t>
  </si>
  <si>
    <t>INOVA FAIRFAX HOSPITAL</t>
  </si>
  <si>
    <t>FALLS CHURCH</t>
  </si>
  <si>
    <t>SENTARA WILLIAMSBURG REGIONAL MEDICAL CENTER</t>
  </si>
  <si>
    <t>WILLIAMSBURG</t>
  </si>
  <si>
    <t>JAMES CITY</t>
  </si>
  <si>
    <t>BON SECOURS SOUTHSIDE MEDICAL CENTER</t>
  </si>
  <si>
    <t>PETERSBURG CITY</t>
  </si>
  <si>
    <t>BON SECOURS MEMORIAL REGIONAL MEDICAL CENTER</t>
  </si>
  <si>
    <t>MECHANICSVILLE</t>
  </si>
  <si>
    <t>HAMPTON VA MEDICAL CENTER</t>
  </si>
  <si>
    <t>HAMPTON CITY</t>
  </si>
  <si>
    <t>SOVAH HEALTH DANVILLE</t>
  </si>
  <si>
    <t>DANVILLE CITY</t>
  </si>
  <si>
    <t>SENTARA MARTHA JEFFERSON HOSPITAL</t>
  </si>
  <si>
    <t>VCU HEALTH TAPPAHANNOCK HOSPITAL</t>
  </si>
  <si>
    <t>TAPPAHANNOCK</t>
  </si>
  <si>
    <t>CENTRA BEDFORD MEMORIAL HOSPITAL</t>
  </si>
  <si>
    <t>CARILION FRANKLIN MEMORIAL HOSPITAL</t>
  </si>
  <si>
    <t>NMC Portsmouth</t>
  </si>
  <si>
    <t>Portsmouth</t>
  </si>
  <si>
    <t>SOUTHSIDE COMMUNITY HOSPITAL, INC</t>
  </si>
  <si>
    <t>FARMVILLE</t>
  </si>
  <si>
    <t>PRINCE EDWARD</t>
  </si>
  <si>
    <t>BON SECOURS SOUTHAMPTON MEMORIAL HOSPITAL</t>
  </si>
  <si>
    <t>FRANKLIN CITY</t>
  </si>
  <si>
    <t>SENTARA CAREPLEX HOSPITAL</t>
  </si>
  <si>
    <t>BON SECOURS RICHMOND COMMUNITY HOSPITAL</t>
  </si>
  <si>
    <t>BON SECOURS SOUTHERN VIRGINIA MEDICAL CENTER</t>
  </si>
  <si>
    <t>EMPORIA CITY</t>
  </si>
  <si>
    <t>SOUTH HILL</t>
  </si>
  <si>
    <t>INOVA FAIR OAKS HOSPITAL</t>
  </si>
  <si>
    <t>HIRAM W DAVIS MEDICAL CENTER</t>
  </si>
  <si>
    <t>RESTON HOSPITAL CENTER</t>
  </si>
  <si>
    <t>RESTON</t>
  </si>
  <si>
    <t>RICHMOND VA MEDICAL CENTER</t>
  </si>
  <si>
    <t>LEWISGALE HOSPITAL MONTGOMERY</t>
  </si>
  <si>
    <t>BLACKSBURG</t>
  </si>
  <si>
    <t>WYTHE COUNTY COMMUNITY HOSPITAL</t>
  </si>
  <si>
    <t>WYTHEVILLE</t>
  </si>
  <si>
    <t>WYTHE</t>
  </si>
  <si>
    <t>CJW MEDICAL CENTER</t>
  </si>
  <si>
    <t>SENTARA NORTHERN VIRGINIA MEDICAL CENTER</t>
  </si>
  <si>
    <t>WOODBRIDGE</t>
  </si>
  <si>
    <t>PRINCE WILLIAM</t>
  </si>
  <si>
    <t>LONESOME PINE HOSPITAL</t>
  </si>
  <si>
    <t>BIG STONE GAP</t>
  </si>
  <si>
    <t>WISE</t>
  </si>
  <si>
    <t>TWIN COUNTY REGIONAL HOSPITAL</t>
  </si>
  <si>
    <t>GALAX</t>
  </si>
  <si>
    <t>GALAX CITY</t>
  </si>
  <si>
    <t>LEWISGALE HOSPITAL PULASKI</t>
  </si>
  <si>
    <t>CARILION TAZEWELL COMMUNITY HOSPITAL</t>
  </si>
  <si>
    <t>HENRICO DOCTORS' HOSPITAL</t>
  </si>
  <si>
    <t>HENRICO</t>
  </si>
  <si>
    <t>SENTARA PRINCESS ANNE HOSPITAL</t>
  </si>
  <si>
    <t>SALEM VA MEDICAL CENTER</t>
  </si>
  <si>
    <t>CHESAPEAKE GENERAL HOSPITAL</t>
  </si>
  <si>
    <t>CHESAPEAKE</t>
  </si>
  <si>
    <t>CHESAPEAKE CITY</t>
  </si>
  <si>
    <t>INOVA MOUNT VERNON HOSPITAL</t>
  </si>
  <si>
    <t>LEWISGALE HOSPITAL ALLEGHANY</t>
  </si>
  <si>
    <t>LOW MOOR</t>
  </si>
  <si>
    <t>BUCHANAN GENERAL HOSPITAL</t>
  </si>
  <si>
    <t>RIVERSIDE WALTER REED HOSPITAL</t>
  </si>
  <si>
    <t>GLOUCESTER</t>
  </si>
  <si>
    <t>BON SECOURS ST FRANCIS MEDICAL CENTER</t>
  </si>
  <si>
    <t>MIDLOTHIAN</t>
  </si>
  <si>
    <t>STAFFORD HOSPITAL, LLC</t>
  </si>
  <si>
    <t>SPOTSYLVANIA REGIONAL MEDICAL CENTER</t>
  </si>
  <si>
    <t>SPOTSYLVANIA</t>
  </si>
  <si>
    <t>RIVERSIDE DOCTORS' HOSPITAL OF WILLIAMSBURG</t>
  </si>
  <si>
    <t>UVA HEALTH HAYMARKET MEDICAL CENTER</t>
  </si>
  <si>
    <t>HAYMARKET</t>
  </si>
  <si>
    <t>STONESPRINGS HOSPITAL CENTER</t>
  </si>
  <si>
    <t>DULLES</t>
  </si>
  <si>
    <t>BON SECOURS HARBOUR VIEW MEDICAL CENTER</t>
  </si>
  <si>
    <t>BATH COMMUNITY HOSPITAL</t>
  </si>
  <si>
    <t>CARILION GILES COMMUNITY HOSPITAL</t>
  </si>
  <si>
    <t>PEARISBURG</t>
  </si>
  <si>
    <t>DICKENSON COMMUNITY HOSPITAL</t>
  </si>
  <si>
    <t>CLINTWOOD</t>
  </si>
  <si>
    <t>DICKENSON</t>
  </si>
  <si>
    <t>CARILION STONEWALL JACKSON HOSPITAL</t>
  </si>
  <si>
    <t>LEXINGTON CITY</t>
  </si>
  <si>
    <t>SHENANDOAH MEMORIAL HOSPITAL</t>
  </si>
  <si>
    <t>WOODSTOCK</t>
  </si>
  <si>
    <t>PAGE MEMORIAL HOSPITAL, INC</t>
  </si>
  <si>
    <t>LURAY</t>
  </si>
  <si>
    <t>RAPPAHANNOCK GENERAL HOSPITAL</t>
  </si>
  <si>
    <t>KILMARNOCK</t>
  </si>
  <si>
    <t>LEE COUNTY COMMUNITY HOSPITAL</t>
  </si>
  <si>
    <t>PENNINGTON GAP</t>
  </si>
  <si>
    <t>CUMBERLAND HOSPITAL LLC</t>
  </si>
  <si>
    <t>NEW KENT</t>
  </si>
  <si>
    <t>CHILDRENS HOSPITAL OF THE KINGS DAUGHTERS INC</t>
  </si>
  <si>
    <t>NORTHERN VIRGINIA MENTAL HEALTH INSTI</t>
  </si>
  <si>
    <t>SOUTHERN VIRGINIA MENTAL HEALTH INSTITUTE</t>
  </si>
  <si>
    <t>STAUNTON CITY</t>
  </si>
  <si>
    <t>POPLAR SPRINGS HOSPITAL</t>
  </si>
  <si>
    <t>DOMINION HOSPITAL</t>
  </si>
  <si>
    <t>VIRGINIA BEACH PSYCHIATRIC CENTER</t>
  </si>
  <si>
    <t>SOUTHWESTERN VIRGINIA MENTAL HEALTH INSTITUTE</t>
  </si>
  <si>
    <t>THE PAVILION AT WILLIAMSBURG PLACE</t>
  </si>
  <si>
    <t>CATAWBA HOSPITAL</t>
  </si>
  <si>
    <t>WALLA WALLA</t>
  </si>
  <si>
    <t>WA</t>
  </si>
  <si>
    <t>SKAGIT VALLEY HOSPITAL</t>
  </si>
  <si>
    <t>SKAGIT</t>
  </si>
  <si>
    <t>VIRGINIA MASON MEDICAL CENTER</t>
  </si>
  <si>
    <t>SEATTLE</t>
  </si>
  <si>
    <t>KING</t>
  </si>
  <si>
    <t>ISLAND HOSPITAL</t>
  </si>
  <si>
    <t>ANACORTES</t>
  </si>
  <si>
    <t>UNIVERSITY OF WASHINGTON MEDICAL CTR</t>
  </si>
  <si>
    <t>HIGHLINE MEDICAL CENTER</t>
  </si>
  <si>
    <t>BURIEN</t>
  </si>
  <si>
    <t>PROVIDENCE REGIONAL MEDICAL CENTER EVERETT</t>
  </si>
  <si>
    <t>SNOHOMISH</t>
  </si>
  <si>
    <t>MULTICARE AUBURN MEDICAL CENTER</t>
  </si>
  <si>
    <t>CONFLUENCE HEALTH HOSPITAL</t>
  </si>
  <si>
    <t>WENATCHEE</t>
  </si>
  <si>
    <t>CHELAN</t>
  </si>
  <si>
    <t>PROVIDENCE CENTRALIA HOSPITAL</t>
  </si>
  <si>
    <t>ST CLARE HOSPITAL</t>
  </si>
  <si>
    <t>PROVIDENCE ST PETER HOSPITAL</t>
  </si>
  <si>
    <t>OLYMPIA</t>
  </si>
  <si>
    <t>SWEDISH MEDICAL CENTER / CHERRY HILL</t>
  </si>
  <si>
    <t>SWEDISH EDMONDS HOSPITAL</t>
  </si>
  <si>
    <t>EDMONDS</t>
  </si>
  <si>
    <t>SWEDISH MEDICAL CENTER</t>
  </si>
  <si>
    <t>BELLINGHAM</t>
  </si>
  <si>
    <t>WHATCOM</t>
  </si>
  <si>
    <t>GRAYS HARBOR COMMUNITY HOSPITAL</t>
  </si>
  <si>
    <t>GRAYS HARBOR</t>
  </si>
  <si>
    <t>SAMARITAN HOSPITAL</t>
  </si>
  <si>
    <t>MOSES LAKE</t>
  </si>
  <si>
    <t>YAKIMA VALLEY MEMORIAL</t>
  </si>
  <si>
    <t>YAKIMA</t>
  </si>
  <si>
    <t>ASTRIA TOPPENISH HOSPITAL</t>
  </si>
  <si>
    <t>TOPPENISH</t>
  </si>
  <si>
    <t>HARRISON MEDICAL CENTER</t>
  </si>
  <si>
    <t>SILVERDALE</t>
  </si>
  <si>
    <t>KITSAP</t>
  </si>
  <si>
    <t>PEACEHEALTH ST JOHN MEDICAL CENTER</t>
  </si>
  <si>
    <t>COWLITZ</t>
  </si>
  <si>
    <t>DEACONESS MEDICAL CENTER</t>
  </si>
  <si>
    <t>SPOKANE</t>
  </si>
  <si>
    <t>PEACEHEALTH SOUTHWEST MEDICAL CENTER</t>
  </si>
  <si>
    <t>VANCOUVER</t>
  </si>
  <si>
    <t>OVERLAKE HOSPITAL MEDICAL CENTER</t>
  </si>
  <si>
    <t>KAISER PERMANENTE CENTRAL HOSPITAL</t>
  </si>
  <si>
    <t>TRIOS HEALTH</t>
  </si>
  <si>
    <t>KENNEWICK</t>
  </si>
  <si>
    <t>PROV SACRED HRT MED CTR &amp; CHILDS HOSP.</t>
  </si>
  <si>
    <t>KADLEC REGIONAL MEDICAL CENTER</t>
  </si>
  <si>
    <t>Madigan AMC (FT Lewis)</t>
  </si>
  <si>
    <t>Joint Base Lewis-McChord</t>
  </si>
  <si>
    <t>CASCADE VALLEY HOSPITAL</t>
  </si>
  <si>
    <t>HARBORVIEW MEDICAL CENTER</t>
  </si>
  <si>
    <t>OLYMPIC MEDICAL CENTER</t>
  </si>
  <si>
    <t>PORT ANGELES</t>
  </si>
  <si>
    <t>CLALLAM</t>
  </si>
  <si>
    <t>PROVIDENCE HOLY FAMILY HOSPITAL</t>
  </si>
  <si>
    <t>MULTICARE GOOD SAMARITAN HOSPITAL</t>
  </si>
  <si>
    <t>PUYALLUP</t>
  </si>
  <si>
    <t>EVERGREENHEALTH MONROE</t>
  </si>
  <si>
    <t>VALLEY MEDICAL CENTER</t>
  </si>
  <si>
    <t>RENTON</t>
  </si>
  <si>
    <t>TACOMA</t>
  </si>
  <si>
    <t>MULTICARE VALLEY HOSPITAL</t>
  </si>
  <si>
    <t>SPOKANE VALLEY</t>
  </si>
  <si>
    <t>SPOKANE VA MEDICAL CENTER</t>
  </si>
  <si>
    <t>EVERGREENHEALTH MEDICAL CENTER</t>
  </si>
  <si>
    <t>KIRKLAND</t>
  </si>
  <si>
    <t>TACOMA GENERAL ALLENMORE HOSPITAL</t>
  </si>
  <si>
    <t>CAPITAL MEDICAL CENTER</t>
  </si>
  <si>
    <t>ST FRANCIS COMMUNITY HOSPITAL</t>
  </si>
  <si>
    <t>FEDERAL WAY</t>
  </si>
  <si>
    <t>LEGACY SALMON CREEK MEDICAL CENTER</t>
  </si>
  <si>
    <t>GIG HARBOR</t>
  </si>
  <si>
    <t>SWEDISH ISSAQUAH</t>
  </si>
  <si>
    <t>ISSAQUAH</t>
  </si>
  <si>
    <t>MULTICARE COVINGTON MEDICAL CENTER</t>
  </si>
  <si>
    <t>SEATTLE VA MEDICAL CENTER (VA PUGET SOUND HEALTHCARE SYSTEM)</t>
  </si>
  <si>
    <t>GARFIELD COUNTY PUBLIC HOSPITAL DISTRICT #1</t>
  </si>
  <si>
    <t>POMEROY</t>
  </si>
  <si>
    <t>DAYTON GENERAL HOSPITAL</t>
  </si>
  <si>
    <t>WILLAPA HARBOR HOSPITAL</t>
  </si>
  <si>
    <t>PACIFIC</t>
  </si>
  <si>
    <t>SUMMIT PACIFIC MEDICAL CENTER</t>
  </si>
  <si>
    <t>ELMA</t>
  </si>
  <si>
    <t>LINCOLN HOSPITAL</t>
  </si>
  <si>
    <t>ODESSA MEMORIAL HEALTHCARE CENTER</t>
  </si>
  <si>
    <t>COULEE MEDICAL CENTER</t>
  </si>
  <si>
    <t>GRAND COULEE</t>
  </si>
  <si>
    <t>CHEWELAH</t>
  </si>
  <si>
    <t>NEWPORT COMMUNITY HOSPITAL</t>
  </si>
  <si>
    <t>PEND OREILLE</t>
  </si>
  <si>
    <t>EAST ADAMS RURAL HOSPITAL</t>
  </si>
  <si>
    <t>RITZVILLE</t>
  </si>
  <si>
    <t>PROSSER MEMORIAL HOSPITAL</t>
  </si>
  <si>
    <t>PROSSER</t>
  </si>
  <si>
    <t>OCEAN BEACH HOSPITAL</t>
  </si>
  <si>
    <t>ILWACO</t>
  </si>
  <si>
    <t>SKYLINE HOSPITAL</t>
  </si>
  <si>
    <t>WHITE SALMON</t>
  </si>
  <si>
    <t>KLICKITAT</t>
  </si>
  <si>
    <t>KLICKITAT VALLEY HOSPITAL</t>
  </si>
  <si>
    <t>GOLDENDALE</t>
  </si>
  <si>
    <t>COLUMBIA BASIN HOSPITAL</t>
  </si>
  <si>
    <t>OTHELLO COMMUNITY HOSPITAL</t>
  </si>
  <si>
    <t>OTHELLO</t>
  </si>
  <si>
    <t>ARBOR HEALTH MORTON HOSPITAL</t>
  </si>
  <si>
    <t>QUINCY VALLEY MEDICAL CENTER</t>
  </si>
  <si>
    <t>NORTH VALLEY HOSPITAL</t>
  </si>
  <si>
    <t>TONASKET</t>
  </si>
  <si>
    <t>OKANOGAN</t>
  </si>
  <si>
    <t>FERRY COUNTY MEMORIAL HOSPITAL</t>
  </si>
  <si>
    <t>FERRY</t>
  </si>
  <si>
    <t>JEFFERSON HEALTHCARE</t>
  </si>
  <si>
    <t>PORT TOWNSEND</t>
  </si>
  <si>
    <t>THREE RIVERS HOSPITAL</t>
  </si>
  <si>
    <t>FORKS COMMUNITY HOSPITAL</t>
  </si>
  <si>
    <t>FORKS</t>
  </si>
  <si>
    <t>PROVIDENCE MOUNT CARMEL HOSPITAL</t>
  </si>
  <si>
    <t>COLVILLE</t>
  </si>
  <si>
    <t>WHITMAN HOSPITAL AND MEDICAL CENTER</t>
  </si>
  <si>
    <t>WHITMAN</t>
  </si>
  <si>
    <t>MID VALLEY HOSPITAL &amp; CLINIC</t>
  </si>
  <si>
    <t>OMAK</t>
  </si>
  <si>
    <t>PEACEHEALTH UNITED GENERAL MEDICAL CENTER</t>
  </si>
  <si>
    <t>SEDRO WOOLLEY</t>
  </si>
  <si>
    <t>ASTRIA SUNNYSIDE HOSPITAL</t>
  </si>
  <si>
    <t>SUNNYSIDE</t>
  </si>
  <si>
    <t>PULLMAN REGIONAL HOSPITAL</t>
  </si>
  <si>
    <t>PULLMAN</t>
  </si>
  <si>
    <t>TRI-STATE MEMORIAL HOSPITAL</t>
  </si>
  <si>
    <t>CLARKSTON</t>
  </si>
  <si>
    <t>ASOTIN</t>
  </si>
  <si>
    <t>KITTITAS VALLEY COMMUNITY HOSPITAL</t>
  </si>
  <si>
    <t>ELLENSBURG</t>
  </si>
  <si>
    <t>KITTITAS</t>
  </si>
  <si>
    <t>LAKE CHELAN COMMUNITY HOSPITAL</t>
  </si>
  <si>
    <t>ENUMCLAW</t>
  </si>
  <si>
    <t>MASON GENERAL HOSPITAL &amp; FAMILY OF CLINICS</t>
  </si>
  <si>
    <t>SHELTON</t>
  </si>
  <si>
    <t>LOURDES MEDICAL CENTER</t>
  </si>
  <si>
    <t>SNOQUALMIE VALLEY HOSPITAL</t>
  </si>
  <si>
    <t>SNOQUALMIE</t>
  </si>
  <si>
    <t>WHIDBEYHEALTH MEDICAL CENTER</t>
  </si>
  <si>
    <t>COUPEVILLE</t>
  </si>
  <si>
    <t>ISLAND</t>
  </si>
  <si>
    <t>PEACEHEALTH PEACE ISLAND MEDICAL CENTER</t>
  </si>
  <si>
    <t>FRIDAY HARBOR</t>
  </si>
  <si>
    <t>SEATTLE CHILDREN'S HOSPITAL</t>
  </si>
  <si>
    <t>MARY BRIDGE CHILDREN'S HOSPITAL</t>
  </si>
  <si>
    <t>BHC FAIRFAX HOSPITAL</t>
  </si>
  <si>
    <t>MEDICAL LAKE</t>
  </si>
  <si>
    <t>LOURDES COUNSELING CENTER</t>
  </si>
  <si>
    <t>NAVOS - INPATIENT SERVICES</t>
  </si>
  <si>
    <t>SMOKEY POINT BEHAVIORAL HOSPITAL</t>
  </si>
  <si>
    <t>RAINIER SPRINGS</t>
  </si>
  <si>
    <t>INLAND NORTHWEST BEHAVIORAL HEALTH</t>
  </si>
  <si>
    <t>SOUTH SOUND BEHAVIORAL HOSPITAL</t>
  </si>
  <si>
    <t>LACEY</t>
  </si>
  <si>
    <t>WELLFOUND BEHAVIORAL HEALTH HOSPITAL</t>
  </si>
  <si>
    <t>WEST VIRGINIA UNIVERSITY HOSPITALS, INC</t>
  </si>
  <si>
    <t>MORGANTOWN</t>
  </si>
  <si>
    <t>WV</t>
  </si>
  <si>
    <t>MONONGALIA</t>
  </si>
  <si>
    <t>CAMC GREENBRIER VALLEY MEDICAL CENTER, INC</t>
  </si>
  <si>
    <t>RONCEVERTE</t>
  </si>
  <si>
    <t>GREENBRIER</t>
  </si>
  <si>
    <t>UNITED HOSPITAL CENTER, INC</t>
  </si>
  <si>
    <t>ST MARYS MEDICAL CENTER</t>
  </si>
  <si>
    <t>CABELL</t>
  </si>
  <si>
    <t>BERKELEY MEDICAL CENTER</t>
  </si>
  <si>
    <t>MARTINSBURG</t>
  </si>
  <si>
    <t>RIVERS HEALTH</t>
  </si>
  <si>
    <t>POINT PLEASANT</t>
  </si>
  <si>
    <t>REYNOLDS MEMORIAL HOSPITAL, INC</t>
  </si>
  <si>
    <t>GLEN DALE</t>
  </si>
  <si>
    <t>CHARLESTON AREA MEDICAL CENTER</t>
  </si>
  <si>
    <t>KANAWHA</t>
  </si>
  <si>
    <t>WEIRTON MEDICAL CENTER, INC</t>
  </si>
  <si>
    <t>WEIRTON</t>
  </si>
  <si>
    <t>MON HEALTH MEDICAL CENTER</t>
  </si>
  <si>
    <t>THOMAS MEMORIAL HOSPITAL</t>
  </si>
  <si>
    <t>SOUTH CHARLESTON</t>
  </si>
  <si>
    <t>BECKLEY VA MEDICAL CENTER</t>
  </si>
  <si>
    <t>BECKLEY</t>
  </si>
  <si>
    <t>DAVIS MEDICAL CENTER</t>
  </si>
  <si>
    <t>ELKINS</t>
  </si>
  <si>
    <t>STONEWALL JACKSON MEMORIAL HOSPITAL</t>
  </si>
  <si>
    <t>CLARKSBURG VA MEDICAL CENTER</t>
  </si>
  <si>
    <t>CLARKSBURG</t>
  </si>
  <si>
    <t>PRINCETON COMMUNITY HOSPITAL ASSN INC</t>
  </si>
  <si>
    <t>LOGAN REGIONAL MEDICAL CENTER</t>
  </si>
  <si>
    <t>HUNTINGTON VA MEDICAL CENTER</t>
  </si>
  <si>
    <t>WHEELING HOSPITAL, INC</t>
  </si>
  <si>
    <t>WHEELING</t>
  </si>
  <si>
    <t>CABELL HUNTINGTON HOSPITAL, INC</t>
  </si>
  <si>
    <t>CAMDEN CLARK MEDICAL CENTER</t>
  </si>
  <si>
    <t>PARKERSBURG</t>
  </si>
  <si>
    <t>MARTINSBURG VA MEDICAL CENTER</t>
  </si>
  <si>
    <t>BECKLEY ARH HOSPITAL</t>
  </si>
  <si>
    <t>RALEIGH GENERAL HOSPITAL</t>
  </si>
  <si>
    <t>WETZEL COUNTY HOSPITAL</t>
  </si>
  <si>
    <t>NEW MARTINSVILLE</t>
  </si>
  <si>
    <t>WETZEL</t>
  </si>
  <si>
    <t>WELCH COMMUNITY HOSPITAL</t>
  </si>
  <si>
    <t>WELCH</t>
  </si>
  <si>
    <t>CAMC CHARLESTON SURGICAL HOSPITAL</t>
  </si>
  <si>
    <t>MON HEALTH MARION</t>
  </si>
  <si>
    <t>WHITEHALL</t>
  </si>
  <si>
    <t>WILLIAMSON MEMORIAL INC</t>
  </si>
  <si>
    <t>MINGO</t>
  </si>
  <si>
    <t>VANDALIA HEALTH BROADDUS HOSPITAL</t>
  </si>
  <si>
    <t>PHILIPPI</t>
  </si>
  <si>
    <t>WEBSTER MEMORIAL HOSPITAL</t>
  </si>
  <si>
    <t>WEBSTER SPRINGS</t>
  </si>
  <si>
    <t>MINNIE HAMILTON HEALTH SYSTEM</t>
  </si>
  <si>
    <t>GRANTSVILLE</t>
  </si>
  <si>
    <t>SISTERSVILLE GENERAL HOSPITAL</t>
  </si>
  <si>
    <t>SISTERSVILLE</t>
  </si>
  <si>
    <t>ROANE GENERAL HOSPITAL</t>
  </si>
  <si>
    <t>GRAFTON CITY HOSPITAL, INC</t>
  </si>
  <si>
    <t>BRAXTON COUNTY MEMORIAL HOSPITAL, INC</t>
  </si>
  <si>
    <t>GASSAWAY</t>
  </si>
  <si>
    <t>BRAXTON</t>
  </si>
  <si>
    <t>VALLEY HEALTH WAR MEMORIAL HOSPITAL</t>
  </si>
  <si>
    <t>BERKELEY SPRINGS</t>
  </si>
  <si>
    <t>SUMMERS COUNTY ARH HOSPITAL</t>
  </si>
  <si>
    <t>HINTON</t>
  </si>
  <si>
    <t>SUMMERS</t>
  </si>
  <si>
    <t>HAMPSHIRE MEMORIAL HOSPITAL</t>
  </si>
  <si>
    <t>ROMNEY</t>
  </si>
  <si>
    <t>PRESTON MEMORIAL HOSPITAL</t>
  </si>
  <si>
    <t>BOONE MEMORIAL HOSPITAL</t>
  </si>
  <si>
    <t>POCAHONTAS MEMORIAL HOSPITAL</t>
  </si>
  <si>
    <t>BUCKEYE</t>
  </si>
  <si>
    <t>POTOMAC VALLEY HOSPITAL</t>
  </si>
  <si>
    <t>KEYSER</t>
  </si>
  <si>
    <t>GRANT MEMORIAL HOSPITAL</t>
  </si>
  <si>
    <t>CAMC PLATEAU MEDICAL CENTER, INC</t>
  </si>
  <si>
    <t>OAK HILL</t>
  </si>
  <si>
    <t>MONTGOMERY GENERAL HOSPITAL</t>
  </si>
  <si>
    <t>JEFFERSON MEDICAL CENTER</t>
  </si>
  <si>
    <t>RANSON</t>
  </si>
  <si>
    <t>JACKSON GENERAL HOSPITAL</t>
  </si>
  <si>
    <t>ST JOSEPH'S HOSPITAL OF BUCKHANNON, INC</t>
  </si>
  <si>
    <t>BUCKHANNON</t>
  </si>
  <si>
    <t>UPSHUR</t>
  </si>
  <si>
    <t>SUMMERSVILLE REGIONAL MEDICAL CENTER</t>
  </si>
  <si>
    <t>SUMMERSVILLE</t>
  </si>
  <si>
    <t>NICHOLAS</t>
  </si>
  <si>
    <t>RIVER PARK HOSPITAL</t>
  </si>
  <si>
    <t>MILDRED MITCHELL-BATEMAN HOSPITAL</t>
  </si>
  <si>
    <t>HIGHLAND-CLARKSBURG HOSPITAL, INC</t>
  </si>
  <si>
    <t>WILLIAM R SHARPE, JR HOSPITAL</t>
  </si>
  <si>
    <t>ASPIRUS STEVENS POINT HOSPITAL &amp; CLINICS, INC.</t>
  </si>
  <si>
    <t>STEVENS POINT</t>
  </si>
  <si>
    <t>WI</t>
  </si>
  <si>
    <t>MAYO CLINIC HEALTH SYSTEM-FRANCISCAN MEDICAL CENTER INC</t>
  </si>
  <si>
    <t>WAUKESHA MEMORIAL HOSPITAL</t>
  </si>
  <si>
    <t>WAUKESHA</t>
  </si>
  <si>
    <t>ASCENSION NE WISCONSIN - ST ELIZABETH CAMPUS</t>
  </si>
  <si>
    <t>OUTAGAMIE</t>
  </si>
  <si>
    <t>MARSHFIELD MEDICAL CENTER - RICE LAKE</t>
  </si>
  <si>
    <t>RICE LAKE</t>
  </si>
  <si>
    <t>BARRON</t>
  </si>
  <si>
    <t>ASPIRUS RHINELANDER HOSPITAL</t>
  </si>
  <si>
    <t>RHINELANDER</t>
  </si>
  <si>
    <t>FROEDTERT SOUTH INC.</t>
  </si>
  <si>
    <t>KENOSHA</t>
  </si>
  <si>
    <t>THE MONROE CLINIC</t>
  </si>
  <si>
    <t>TOMAH VA MEDICAL CENTER</t>
  </si>
  <si>
    <t>TOMAH</t>
  </si>
  <si>
    <t>ASPIRUS WAUSAU HOSPITAL</t>
  </si>
  <si>
    <t>WAUSAU</t>
  </si>
  <si>
    <t>ASPIRUS RIVERVIEW HOSPITAL &amp; CLINICS INC</t>
  </si>
  <si>
    <t>WISCONSIN RAPIDS</t>
  </si>
  <si>
    <t>AURORA MEDICAL CTR MANITOWOC COUNTY</t>
  </si>
  <si>
    <t>TWO RIVERS</t>
  </si>
  <si>
    <t>MANITOWOC</t>
  </si>
  <si>
    <t>AURORA MEDICAL CENTER SHEBOYGAN COUNTY</t>
  </si>
  <si>
    <t>SHEBOYGAN</t>
  </si>
  <si>
    <t>MARSHFIELD MEDICAL CENTER</t>
  </si>
  <si>
    <t>MARSHFIELD</t>
  </si>
  <si>
    <t>AURORA MEDICAL CTR WASHINGTON COUNTY</t>
  </si>
  <si>
    <t>MILWAUKEE VA MEDICAL CENTER</t>
  </si>
  <si>
    <t>MILWAUKEE</t>
  </si>
  <si>
    <t>ASPIRUS DIVINE SAVIOR HOSPITAL</t>
  </si>
  <si>
    <t>ST NICHOLAS HOSPITAL</t>
  </si>
  <si>
    <t>THEDACARE REGIONAL MED CTR - NEENAH</t>
  </si>
  <si>
    <t>NEENAH</t>
  </si>
  <si>
    <t>BELLIN MEMORIAL HOSPITAL</t>
  </si>
  <si>
    <t>GREEN BAY</t>
  </si>
  <si>
    <t>MADISON VA MEDICAL CENTER</t>
  </si>
  <si>
    <t>DANE</t>
  </si>
  <si>
    <t>ASCENSION COLUMBIA ST MARYS HOSPITAL MILWAUKEE</t>
  </si>
  <si>
    <t>SSM HEALTH ST CLARE HOSPITAL - BARABOO</t>
  </si>
  <si>
    <t>BARABOO</t>
  </si>
  <si>
    <t>SAUK</t>
  </si>
  <si>
    <t>AURORA MEMORIAL HOSPITAL BURLINGTON</t>
  </si>
  <si>
    <t>RACINE</t>
  </si>
  <si>
    <t>OCONOMOWOC MEMORIAL HOSPITAL</t>
  </si>
  <si>
    <t>OCONOMOWOC</t>
  </si>
  <si>
    <t>ST JOSEPHS COMMUNITY HOSPITAL WEST BEND</t>
  </si>
  <si>
    <t>WEST BEND</t>
  </si>
  <si>
    <t>MERCY HEALTH SYSTEM CORP</t>
  </si>
  <si>
    <t>JANESVILLE</t>
  </si>
  <si>
    <t>MAYO CLINIC HEALTH SYSTEM EAU CLAIRE HOSPITAL</t>
  </si>
  <si>
    <t>EAU CLAIRE</t>
  </si>
  <si>
    <t>FORT MEMORIAL HOSPITAL</t>
  </si>
  <si>
    <t>FORT ATKINSON</t>
  </si>
  <si>
    <t>MARSHFIELD MEDICAL CENTER - BEAVER DAM (MMC-BD)</t>
  </si>
  <si>
    <t>BEAVER DAM</t>
  </si>
  <si>
    <t>ASCENSION ST FRANCIS HOSPITAL</t>
  </si>
  <si>
    <t>SSM HEALTH ST MARY'S HOSPITAL - MADISON</t>
  </si>
  <si>
    <t>GUNDERSEN LUTHERAN MEDICAL CENTER</t>
  </si>
  <si>
    <t>SSM HEALTH ST AGNES HOSPITAL-FOND DU LAC</t>
  </si>
  <si>
    <t>FOND DU LAC</t>
  </si>
  <si>
    <t>UNITYPOINT HEALTH - MERITER</t>
  </si>
  <si>
    <t>HOWARD YOUNG MEDICAL CENTER</t>
  </si>
  <si>
    <t>WOODRUFF</t>
  </si>
  <si>
    <t>VILAS</t>
  </si>
  <si>
    <t>SAUK PRAIRIE HOSPITAL</t>
  </si>
  <si>
    <t>PRAIRIE DU SAC</t>
  </si>
  <si>
    <t>ASCENSION ALL SAINTS HOSPITAL</t>
  </si>
  <si>
    <t>ST MARYS HOSPITAL MEDICAL CTR</t>
  </si>
  <si>
    <t>UNIVERSITY OF WI  HOSPITALS &amp; CLINICS AUTHORITY</t>
  </si>
  <si>
    <t>BELOIT HEALTH SYSTEM</t>
  </si>
  <si>
    <t>AURORA LAKELAND MEDICAL CENTER</t>
  </si>
  <si>
    <t>ELKHORN</t>
  </si>
  <si>
    <t>MENOMONEE FALLS</t>
  </si>
  <si>
    <t>HOLY FAMILY MEMORIAL</t>
  </si>
  <si>
    <t>MILE BLUFF MEDICAL CENTER</t>
  </si>
  <si>
    <t>MAUSTON</t>
  </si>
  <si>
    <t>AURORA MEDICAL CENTER BAY AREA</t>
  </si>
  <si>
    <t>MARINETTE</t>
  </si>
  <si>
    <t>WATERTOWN MEMORIAL HOSPITAL</t>
  </si>
  <si>
    <t>ASCENSION SE WISCONSIN HOSPITAL</t>
  </si>
  <si>
    <t>AURORA ST LUKES MEDICAL CENTER</t>
  </si>
  <si>
    <t>WEST ALLIS MEMORIAL HOSPITAL</t>
  </si>
  <si>
    <t>WEST ALLIS</t>
  </si>
  <si>
    <t>THEDACARE REGIONAL MEDICAL CENTER - APPLETON INC</t>
  </si>
  <si>
    <t>FROEDTERT MEMORIAL LUTHERAN HOSPITAL</t>
  </si>
  <si>
    <t>AURORA MEDICAL CENTER KENOSHA</t>
  </si>
  <si>
    <t>AURORA BAYCARE MEDICAL CTR</t>
  </si>
  <si>
    <t>ORTHOPAEDIC HOSPITAL OF WISCONSIN</t>
  </si>
  <si>
    <t>OAKLEAF SURGICAL HOSPITAL</t>
  </si>
  <si>
    <t>AURORA MEDICAL CTR OSHKOSH</t>
  </si>
  <si>
    <t>MARSHFIELD MEDICAL CENTER - WESTON</t>
  </si>
  <si>
    <t>MIDWEST ORTHOPEDIC SPECIALTY HOSPITAL</t>
  </si>
  <si>
    <t>AURORA MEDICAL CENTER - SUMMIT</t>
  </si>
  <si>
    <t>AURORA MEDICAL CENTER</t>
  </si>
  <si>
    <t>OZAUKEE</t>
  </si>
  <si>
    <t>SSM HEALTH ST MARY'S HOSPITAL - JANESVILLE</t>
  </si>
  <si>
    <t>MARSHFIELD MEDICAL CENTER - EAU CLAIRE</t>
  </si>
  <si>
    <t>MARSHFIELD MEDICAL CENTER - MINOCQUA</t>
  </si>
  <si>
    <t>MINOCQUA</t>
  </si>
  <si>
    <t>FROEDTERT COMMUNITY HOSPITAL</t>
  </si>
  <si>
    <t>NEW BERLIN</t>
  </si>
  <si>
    <t>ASCENSION WISCONSIN HOSP MENOMONEE FALLS CAMPUS</t>
  </si>
  <si>
    <t>MARSHFIELD MEDICAL CENTER - RIVER REGION</t>
  </si>
  <si>
    <t>ASPIRUS EAGLE RIVER HOSPITAL</t>
  </si>
  <si>
    <t>EAGLE RIVER</t>
  </si>
  <si>
    <t>MAYO CLINIC HEALTH SYSTEM OAKRIDGE</t>
  </si>
  <si>
    <t>OSSEO</t>
  </si>
  <si>
    <t>TREMPEALEAU</t>
  </si>
  <si>
    <t>THEDACARE MEDICAL CENTER - WILD ROSE</t>
  </si>
  <si>
    <t>WILD ROSE</t>
  </si>
  <si>
    <t>WAUSHARA</t>
  </si>
  <si>
    <t>GUNDERSEN ST JOSEPHS HOSPITAL AND CLINICS</t>
  </si>
  <si>
    <t>MAYO CLINIC HLTH SYSTM FRANCISCAN HLTHCARE SPARTA</t>
  </si>
  <si>
    <t>CHIPPEWA VALLEY HOSPITAL</t>
  </si>
  <si>
    <t>DURAND</t>
  </si>
  <si>
    <t>PEPIN</t>
  </si>
  <si>
    <t>AMERY HOSPITAL &amp; CLINIC</t>
  </si>
  <si>
    <t>AMERY</t>
  </si>
  <si>
    <t>GUNDERSEN MOUNDVIEW HOSPITAL AND CLINICS</t>
  </si>
  <si>
    <t>FRIENDSHIP</t>
  </si>
  <si>
    <t>HSHS ST CLARE MEMORIAL HOSPITAL</t>
  </si>
  <si>
    <t>OCONTO FALLS</t>
  </si>
  <si>
    <t>OCONTO</t>
  </si>
  <si>
    <t>ASPIRUS STANLEY HOSPITAL</t>
  </si>
  <si>
    <t>MEMORIAL HOSPITAL OF LAFAYETTE COUNTY</t>
  </si>
  <si>
    <t>ASPIRUS TOMAHAWK HOSPITAL</t>
  </si>
  <si>
    <t>TOMAHAWK</t>
  </si>
  <si>
    <t>MAYO CLINIC HEALTH SYSTEM CHIPPEWA VALLEY</t>
  </si>
  <si>
    <t>BLOOMER</t>
  </si>
  <si>
    <t>MAYO CLINIC HEALTH SYSTEM-NORTHLAND</t>
  </si>
  <si>
    <t>GUNDERSEN TRI-COUNTY HOSPITAL &amp; CLINICS</t>
  </si>
  <si>
    <t>ASCENSION CALUMET HOSPITAL</t>
  </si>
  <si>
    <t>CALUMET</t>
  </si>
  <si>
    <t>LADD MEMORIAL HOSPITAL</t>
  </si>
  <si>
    <t>EDGERTON HOSPITAL AND HEALTH SERVICES</t>
  </si>
  <si>
    <t>EDGERTON</t>
  </si>
  <si>
    <t>TOMAH MEMORIAL HOSPITAL</t>
  </si>
  <si>
    <t>RIPON MEDICAL CENTER</t>
  </si>
  <si>
    <t>RIPON</t>
  </si>
  <si>
    <t>GRANT REGIONAL HEALTH CENTER</t>
  </si>
  <si>
    <t>MARSHFIELD MEDICAL CENTER - NEILLSVILLE</t>
  </si>
  <si>
    <t>NEILLSVILLE</t>
  </si>
  <si>
    <t>ASPIRUS MEDFORD HOSPITAL &amp; CLINICS, INC</t>
  </si>
  <si>
    <t>FLAMBEAU HOSPITAL</t>
  </si>
  <si>
    <t>PARK FALLS</t>
  </si>
  <si>
    <t>THEDACARE MEDICAL CENTER - NEW LONDON</t>
  </si>
  <si>
    <t>WAUPACA</t>
  </si>
  <si>
    <t>WAUPUN MEMORIAL HOSPITAL</t>
  </si>
  <si>
    <t>WAUPUN</t>
  </si>
  <si>
    <t>MARSHFIELD MEDICAL CENTER - LADYSMITH</t>
  </si>
  <si>
    <t>LADYSMITH</t>
  </si>
  <si>
    <t>ST MARYS HOSPITAL SUPERIOR</t>
  </si>
  <si>
    <t>CROSSING RIVERS HEALTH MEDICAL CENTER</t>
  </si>
  <si>
    <t>PRAIRIE DU CHIEN</t>
  </si>
  <si>
    <t>BURNETT MEDICAL CENTER</t>
  </si>
  <si>
    <t>GRANTSBURG</t>
  </si>
  <si>
    <t>BURNETT</t>
  </si>
  <si>
    <t>SPOONER HEALTH SYSTEM</t>
  </si>
  <si>
    <t>SPOONER</t>
  </si>
  <si>
    <t>WASHBURN</t>
  </si>
  <si>
    <t>BLACK RIVER MEMORIAL HOSPITAL</t>
  </si>
  <si>
    <t>BLACK RIVER FALLS</t>
  </si>
  <si>
    <t>THEDACARE MEDICAL CENTER-WAUPACA</t>
  </si>
  <si>
    <t>HUDSON HOSPITAL</t>
  </si>
  <si>
    <t>ST. CROIX</t>
  </si>
  <si>
    <t>TAMARACK HEALTH HAYWARD MEDICAL CENTER</t>
  </si>
  <si>
    <t>SAWYER</t>
  </si>
  <si>
    <t>ST CROIX REGIONAL MEDICAL CENTER</t>
  </si>
  <si>
    <t>SAINT CROIX FALLS</t>
  </si>
  <si>
    <t>ASPIRUS MERRILL HOSPITAL</t>
  </si>
  <si>
    <t>MERRILL</t>
  </si>
  <si>
    <t>MAYO CLINIC HEALTH SYSTEM-RED CEDAR INC</t>
  </si>
  <si>
    <t>MENOMONIE</t>
  </si>
  <si>
    <t>RICHLAND HOSPITAL</t>
  </si>
  <si>
    <t>RICHLAND CENTER</t>
  </si>
  <si>
    <t>INDIANHEAD MEDICAL CTR</t>
  </si>
  <si>
    <t>SHELL LAKE</t>
  </si>
  <si>
    <t>STOUGHTON HOSPITAL</t>
  </si>
  <si>
    <t>STOUGHTON</t>
  </si>
  <si>
    <t>GUNDERSEN BOSCOBEL AREA HOSPITAL AND CLINICS</t>
  </si>
  <si>
    <t>BOSCOBEL</t>
  </si>
  <si>
    <t>WESTFIELDS HOSPITAL AND CLINIC</t>
  </si>
  <si>
    <t>NEW RICHMOND</t>
  </si>
  <si>
    <t>THEDACARE MEDICAL CENTER - SHAWANO</t>
  </si>
  <si>
    <t>SHAWANO</t>
  </si>
  <si>
    <t>WESTERN WISCONSIN HEALTH</t>
  </si>
  <si>
    <t>VERNON MEMORIAL HOSPITAL</t>
  </si>
  <si>
    <t>VIROQUA</t>
  </si>
  <si>
    <t>RIVER FALLS AREA HOSPITAL</t>
  </si>
  <si>
    <t>RIVER FALLS</t>
  </si>
  <si>
    <t>LANGLADE HOSPITAL</t>
  </si>
  <si>
    <t>ANTIGO</t>
  </si>
  <si>
    <t>LANGLADE</t>
  </si>
  <si>
    <t>REEDSBURG AREA MEDICAL CENTER</t>
  </si>
  <si>
    <t>REEDSBURG</t>
  </si>
  <si>
    <t>UPLAND HILLS HEALTH</t>
  </si>
  <si>
    <t>DODGEVILLE</t>
  </si>
  <si>
    <t>CUMBERLAND MEMORIAL HOSPITAL</t>
  </si>
  <si>
    <t>SOUTHWEST HEALTH CENTER</t>
  </si>
  <si>
    <t>PLATTEVILLE</t>
  </si>
  <si>
    <t>THEDACARE MEDICAL CENTER - BERLIN INC</t>
  </si>
  <si>
    <t>GREEN LAKE</t>
  </si>
  <si>
    <t>BELLIN HEALTH OCONTO HOSPITAL</t>
  </si>
  <si>
    <t>MERCY WALWORTH HOSPITAL &amp; MEDICAL CENTER</t>
  </si>
  <si>
    <t>LAKE GENEVA</t>
  </si>
  <si>
    <t>DOOR COUNTY MEDICAL CENTER</t>
  </si>
  <si>
    <t>STURGEON BAY</t>
  </si>
  <si>
    <t>DOOR</t>
  </si>
  <si>
    <t>TAMARACK HEALTH ASHLAND MEDICAL CENTER</t>
  </si>
  <si>
    <t>CHILDRENS HOSPITAL OF WISCONSIN</t>
  </si>
  <si>
    <t>CHILDRENS HOSPITAL OF WISCONSIN FOX VALLEY</t>
  </si>
  <si>
    <t>AURORA PSYCHIATRIC HOSPITAL</t>
  </si>
  <si>
    <t>WAUWATOSA</t>
  </si>
  <si>
    <t>WINNEBAGO MENTAL HEALTH INSTITUTE</t>
  </si>
  <si>
    <t>MENDOTA MENTAL HEALTH INSTITUTE</t>
  </si>
  <si>
    <t>BROWN COUNTY COMMUNITY TREATMENT CTR</t>
  </si>
  <si>
    <t>NORTH CENTRAL HEALTH CARE</t>
  </si>
  <si>
    <t>ROGERS MEMORIAL HOSPITAL</t>
  </si>
  <si>
    <t>NORWOOD HEALTH CENTER</t>
  </si>
  <si>
    <t>FOND DU LAC COUNTY ACUTE PSYCH UNIT</t>
  </si>
  <si>
    <t>WAUKESHA COUNTY MENTAL HEALTH CTR</t>
  </si>
  <si>
    <t>SBH Green Bay, LLC d/b/a WILLOW CREEK BEHAVIORAL HEALTH</t>
  </si>
  <si>
    <t>MIRAMONT BEHAVIORAL HEALTH</t>
  </si>
  <si>
    <t>MIDDLETON</t>
  </si>
  <si>
    <t>GRANITE HILLS HOSPITAL</t>
  </si>
  <si>
    <t>MENTAL HEALTH EMERGENCY CENTER, INC</t>
  </si>
  <si>
    <t>CAMPBELL COUNTY HEALTH</t>
  </si>
  <si>
    <t>GILLETTE</t>
  </si>
  <si>
    <t>WY</t>
  </si>
  <si>
    <t>SHERIDAN MEMORIAL HOSPITAL</t>
  </si>
  <si>
    <t>SAGEWEST HEALTH CARE</t>
  </si>
  <si>
    <t>BANNER WYOMING MEDICAL CENTER</t>
  </si>
  <si>
    <t>CASPER</t>
  </si>
  <si>
    <t>CHEYENNE REGIONAL MEDICAL CENTER</t>
  </si>
  <si>
    <t>LARAMIE</t>
  </si>
  <si>
    <t>ST JOHNS MEDICAL CENTER</t>
  </si>
  <si>
    <t>IVINSON MEMORIAL HOSPITAL</t>
  </si>
  <si>
    <t>SUMMIT MEDICAL CENTER</t>
  </si>
  <si>
    <t>CHEYENNE VA MEDICAL CENTER</t>
  </si>
  <si>
    <t>SHERIDAN VA MEDICAL CENTER</t>
  </si>
  <si>
    <t>SOUTH BIG HORN COUNTY HOSPITAL</t>
  </si>
  <si>
    <t>BASIN</t>
  </si>
  <si>
    <t>MEMORIAL HOSPITAL OF CONVERSE COUNTY</t>
  </si>
  <si>
    <t>CONVERSE</t>
  </si>
  <si>
    <t>WESTON COUNTY HEALTH SERVICES</t>
  </si>
  <si>
    <t>NEWCASTLE</t>
  </si>
  <si>
    <t>HOT SPRINGS COUNTY MEMORIAL HOSPITAL</t>
  </si>
  <si>
    <t>THERMOPOLIS</t>
  </si>
  <si>
    <t>PLATTE COUNTY HOSPITAL</t>
  </si>
  <si>
    <t>WASHAKIE MEDICAL CENTER</t>
  </si>
  <si>
    <t>WORLAND</t>
  </si>
  <si>
    <t>WASHAKIE</t>
  </si>
  <si>
    <t>JOHNSON COUNTY HEALTHCARE CENTER</t>
  </si>
  <si>
    <t>NORTH BIG HORN HOSPITAL DISTRICT</t>
  </si>
  <si>
    <t>LOVELL</t>
  </si>
  <si>
    <t>POWELL VALLEY HOSPITAL</t>
  </si>
  <si>
    <t>CROOK COUNTY HOSPITAL</t>
  </si>
  <si>
    <t>SUNDANCE</t>
  </si>
  <si>
    <t>CODY REGIONAL HEALTH</t>
  </si>
  <si>
    <t>CODY</t>
  </si>
  <si>
    <t>STAR VALLEY MEDICAL CENTER</t>
  </si>
  <si>
    <t>AFTON</t>
  </si>
  <si>
    <t>NIOBRARA COUNTY HOSPITAL DISTRICT</t>
  </si>
  <si>
    <t>LUSK</t>
  </si>
  <si>
    <t>NIOBRARA</t>
  </si>
  <si>
    <t>SOUTH LINCOLN MEDICAL CENTER - CAH</t>
  </si>
  <si>
    <t>KEMMERER</t>
  </si>
  <si>
    <t>MEMORIAL HOSPITAL OF CARBON COUNTY</t>
  </si>
  <si>
    <t>NORTH PLATTE VALLEY MEDICAL CENTER</t>
  </si>
  <si>
    <t>MEMORIAL HOSPITAL SWEETWATER COUNTY</t>
  </si>
  <si>
    <t>EVANSTON REGIONAL HOSPITAL</t>
  </si>
  <si>
    <t>UINTA</t>
  </si>
  <si>
    <t>WYOMING BEHAVIORAL INSTITUTE</t>
  </si>
  <si>
    <t>LBJ TROPICAL MEDICAL CENTER</t>
  </si>
  <si>
    <t>PAGO PAGO</t>
  </si>
  <si>
    <t>AS</t>
  </si>
  <si>
    <t>EASTERN DISTRICT</t>
  </si>
  <si>
    <t>GUAM MEMORIAL  HOSPITAL AUTHORITY</t>
  </si>
  <si>
    <t>TAMUNING</t>
  </si>
  <si>
    <t>GU</t>
  </si>
  <si>
    <t>GUAM</t>
  </si>
  <si>
    <t>GUAM REGIONAL MEDICAL CITY</t>
  </si>
  <si>
    <t>DEDEDO</t>
  </si>
  <si>
    <t>COMMONWEALTH HEALTH CENTER</t>
  </si>
  <si>
    <t>GARAPAN</t>
  </si>
  <si>
    <t>MP</t>
  </si>
  <si>
    <t>SAIPAN</t>
  </si>
  <si>
    <t>MEMORIAL HERMANN SURGICAL HOSPITAL KINGWOOD</t>
  </si>
  <si>
    <t>THE HOSPITAL AT WESTLAKE MEDICAL CENTER</t>
  </si>
  <si>
    <t>MEMORIAL HERMANN HOUSTON PHYSICIANS HOSPITAL</t>
  </si>
  <si>
    <t>MAYHILL HOSPITAL</t>
  </si>
  <si>
    <t>METHODIST MANSFIELD MEDICAL CENTER</t>
  </si>
  <si>
    <t>BAYLOR SCOTT &amp; WHITE THE HEART HOSPITAL PLANO</t>
  </si>
  <si>
    <t>ST LUKE'S PATIENTS MEDICAL CENTER</t>
  </si>
  <si>
    <t>BAYLOR SCOTT &amp; WHITE MEDICAL CENTER - ROUND ROCK</t>
  </si>
  <si>
    <t>ASCENSION SETON WILLIAMSON</t>
  </si>
  <si>
    <t>ASCENSION SETON CEDAR PARK</t>
  </si>
  <si>
    <t>CEDAR PARK</t>
  </si>
  <si>
    <t>TEXAS HEALTH PRESBYTERIAN HOSPITAL ROCKWALL</t>
  </si>
  <si>
    <t>ROCKWALL</t>
  </si>
  <si>
    <t>THE HOSPITALS OF PROVIDENCE - EAST CAMPUS</t>
  </si>
  <si>
    <t>NORTH CENTRAL SURGICAL CENTER LLP</t>
  </si>
  <si>
    <t>ST LUKE'S SUGAR LAND HOSPITAL</t>
  </si>
  <si>
    <t>FOUNDATION SURGICAL HOSPITAL OF SAN ANTONIO</t>
  </si>
  <si>
    <t>METHODIST HOSPITAL  STONE OAK</t>
  </si>
  <si>
    <t>ASCENSION  SETON HAYS</t>
  </si>
  <si>
    <t>KYLE</t>
  </si>
  <si>
    <t>CHI ST LUKES LAKESIDE HOSPITAL</t>
  </si>
  <si>
    <t>BAYLOR SCOTT AND WHITE MEDICAL CENTER SUNNYVALE</t>
  </si>
  <si>
    <t>SUNNYVALE</t>
  </si>
  <si>
    <t>BAYLOR EMERGENCY MEDICAL CENTER AT AUBREY</t>
  </si>
  <si>
    <t>AUBREY</t>
  </si>
  <si>
    <t>BAYLOR SCOTT AND WHITE ORTHOPEDIC AND SPINE HOSPI</t>
  </si>
  <si>
    <t>TEXAS HEALTH PRESBYTERIAN HOSPITAL FLOWER MOUND</t>
  </si>
  <si>
    <t>FLOWER MOUND</t>
  </si>
  <si>
    <t>METHODIST MCKINNEY HOSPITAL</t>
  </si>
  <si>
    <t>TEXAS HEALTH HEART &amp; VASCULAR HOSPITAL ARLINGTON</t>
  </si>
  <si>
    <t>METHODIST HOSPITAL FOR SURGERY</t>
  </si>
  <si>
    <t>ST LUKE'S HOSPITAL AT THE VINTAGE</t>
  </si>
  <si>
    <t>BAYLOR SCOTT AND WHITE SURGICAL HOSPITAL AT SHERMA</t>
  </si>
  <si>
    <t>HOUSTON METHODIST WEST HOSPITAL</t>
  </si>
  <si>
    <t>BAPTIST NEIGHBORHOOD HOSPITAL THOUSAND OAKS</t>
  </si>
  <si>
    <t>SETON MEDICAL CENTER HARKER HEIGHTS</t>
  </si>
  <si>
    <t>HARKER HEIGHTS</t>
  </si>
  <si>
    <t>BAYLOR SCOTT AND WHITE  MEDICAL CENTER  MCKINNEY</t>
  </si>
  <si>
    <t>MC KINNEY</t>
  </si>
  <si>
    <t>TEXAS HEALTH HARRIS METHODIST HOSPITAL ALLIANCE</t>
  </si>
  <si>
    <t>BAYLOR SCOTT &amp; WHITE MEDICAL CENTER- COLLEGE STATI</t>
  </si>
  <si>
    <t>COLLEGE STATION</t>
  </si>
  <si>
    <t>CRESCENT MEDICAL CENTER LANCASTER</t>
  </si>
  <si>
    <t>ASPIRE HOSPITAL</t>
  </si>
  <si>
    <t>RESOLUTE HEALTH HOSPITAL</t>
  </si>
  <si>
    <t>NEW BRAUNFELS</t>
  </si>
  <si>
    <t>COMAL</t>
  </si>
  <si>
    <t>AD HOSPITAL EAST, LLC</t>
  </si>
  <si>
    <t>MEDICAL CITY ALLIANCE</t>
  </si>
  <si>
    <t>HCA HOUSTON HEALTHCARE PEARLAND</t>
  </si>
  <si>
    <t>PEARLAND</t>
  </si>
  <si>
    <t>BAYLOR SCOTT AND WHITE EMERGENCY HOSPITAL</t>
  </si>
  <si>
    <t>BAYLOR SCOTT &amp; WHITE MEDICAL CENTER - MARBLE FALLS</t>
  </si>
  <si>
    <t>MARBLE FALLS</t>
  </si>
  <si>
    <t>BAYTOWN MEDICAL CENTER LP</t>
  </si>
  <si>
    <t>LEGENT ORTHOPEDIC + SPINE</t>
  </si>
  <si>
    <t>CLEVELAND EMERGENCY HOSPITAL</t>
  </si>
  <si>
    <t>THE HOSPITALS OF PROVIDENCE TRANSMOUNTAIN CAMPUS</t>
  </si>
  <si>
    <t>SAINT CAMILLUS MEDICAL CENTER</t>
  </si>
  <si>
    <t>HURST</t>
  </si>
  <si>
    <t>HOUSTON METHODIST THE WOODLANDS HOSPITAL</t>
  </si>
  <si>
    <t>THE HOSPITALS OF PROVIDENCE HORIZON CITY CAMPUS</t>
  </si>
  <si>
    <t>HORIZON CITY</t>
  </si>
  <si>
    <t>TEXAS CENTER FOR INFECTIOUS DISEASE</t>
  </si>
  <si>
    <t>BAYLOR SCOTT &amp; WHITE MEDICAL CENTER PFLUGERVILLE</t>
  </si>
  <si>
    <t>PFLUGERVILLE</t>
  </si>
  <si>
    <t>BAYLOR SCOTT &amp; WHITE MEDICAL CENTER - BUDA</t>
  </si>
  <si>
    <t>BUDA</t>
  </si>
  <si>
    <t>METHODIST SOUTHLAKE MEDICAL CENTER</t>
  </si>
  <si>
    <t>ALTUS LUMBERTON HOSPITAL</t>
  </si>
  <si>
    <t>ALTUS HOUSTON HOSPITAL, LP</t>
  </si>
  <si>
    <t>BAYLOR SCOTT &amp; WHITE MEDICAL CENTER- AUSTIN</t>
  </si>
  <si>
    <t>TEXAS HEALTH HOSPITAL FRISCO</t>
  </si>
  <si>
    <t>LEGENT ORTHOPEDIC HOSPITAL</t>
  </si>
  <si>
    <t>TOWNSEN MEMORIAL HOSPITAL</t>
  </si>
  <si>
    <t>THE WOODLANDS SPECIALTY HOSPITAL</t>
  </si>
  <si>
    <t>SPRING</t>
  </si>
  <si>
    <t>ELITE HOSPITAL KINGWOOD</t>
  </si>
  <si>
    <t>METHODIST MIDLOTHIAN MEDICAL CENTER</t>
  </si>
  <si>
    <t>TEXAS HEALTH HOSPITAL MANSFIELD</t>
  </si>
  <si>
    <t>ST MICHAELS MEDICAL HOSPITAL LLC</t>
  </si>
  <si>
    <t>EAST HOUSTON MEDICAL CENTER</t>
  </si>
  <si>
    <t>ADVANCED DALLAS HOSPITALS AND CLINICS</t>
  </si>
  <si>
    <t>LEGENT SURGICAL HOSPITAL PLANO</t>
  </si>
  <si>
    <t>BRUSHY CREEK FAMILY HOSPITAL LLC</t>
  </si>
  <si>
    <t>EXCEPTIONAL COMMUNITY HOSPITAL LUBBOCK</t>
  </si>
  <si>
    <t>MID COAST MEDICAL CENTER-TRINITY</t>
  </si>
  <si>
    <t>WESTOVER HILLS BAPTIST HOSPITAL</t>
  </si>
  <si>
    <t>UT HEALTH SAN ANTONIO MULTISPECIALTY &amp; RESEARCH HO</t>
  </si>
  <si>
    <t>BANDERA FAMILY HOSPITAL</t>
  </si>
  <si>
    <t>METHODIST CELINA MEDICAL CENTER</t>
  </si>
  <si>
    <t>CELINA</t>
  </si>
  <si>
    <t>HOUSTON METHODIST CYPRESS HOSPITAL</t>
  </si>
  <si>
    <t>LEGENT NORTH HOUSTON SURGICAL HOSPITAL</t>
  </si>
  <si>
    <t>BAYLOR SCOTT AND WHITE MEDICAL CENTER FRISCO AT PG</t>
  </si>
  <si>
    <t>CROSBYTON CLINIC HOSPITAL</t>
  </si>
  <si>
    <t>CROSBYTON</t>
  </si>
  <si>
    <t>FALLS COMMUNITY HOSPITAL AND CLINIC</t>
  </si>
  <si>
    <t>MARLIN</t>
  </si>
  <si>
    <t>FALLS</t>
  </si>
  <si>
    <t>ANSON GENERAL HOSPITAL</t>
  </si>
  <si>
    <t>CHI ST LUKES HEALTH MEMORIAL SAN AUGUSTINE</t>
  </si>
  <si>
    <t>SAN AUGUSTINE</t>
  </si>
  <si>
    <t>GRAHAM REGIONAL MEDICAL CENTER</t>
  </si>
  <si>
    <t>HEMPHILL COUNTY HOSPITAL</t>
  </si>
  <si>
    <t>STEPHENS MEMORIAL HOSPITAL</t>
  </si>
  <si>
    <t>EASTLAND MEMORIAL HOSPITAL</t>
  </si>
  <si>
    <t>EASTLAND</t>
  </si>
  <si>
    <t>Suggested Citation:</t>
  </si>
  <si>
    <t>Release Date: March 2026</t>
  </si>
  <si>
    <t>County</t>
  </si>
  <si>
    <t>Pop_2025</t>
  </si>
  <si>
    <t>Aleutians East Borough</t>
  </si>
  <si>
    <t>Aleutians West Census Area</t>
  </si>
  <si>
    <t>Anchorage Municipality</t>
  </si>
  <si>
    <t>Bethel Census Area</t>
  </si>
  <si>
    <t>Bristol Bay Borough</t>
  </si>
  <si>
    <t>Chugach Census Area</t>
  </si>
  <si>
    <t>Copper River Census Area</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</si>
  <si>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</si>
  <si>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</si>
  <si>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</si>
  <si>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</si>
  <si>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</si>
  <si>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</si>
  <si>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</si>
  <si>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</si>
  <si>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</si>
  <si>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</si>
  <si>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</si>
  <si>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</si>
  <si>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</si>
  <si>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</si>
  <si>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</si>
  <si>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</si>
  <si>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</si>
  <si>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</si>
  <si>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</si>
  <si>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</si>
  <si>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Wrangell City and Borough</t>
  </si>
  <si>
    <t>Yakutat City and Borough</t>
  </si>
  <si>
    <t>Yukon-Koyukuk Census Area</t>
  </si>
  <si>
    <t>Capitol Planning Region</t>
  </si>
  <si>
    <t>Greater Bridgeport Planning Region</t>
  </si>
  <si>
    <t>Lower Connecticut River Valley Planning Region</t>
  </si>
  <si>
    <t>Naugatuck Valley Planning Region</t>
  </si>
  <si>
    <t>Northeastern Connecticut Planning Region</t>
  </si>
  <si>
    <t>Northwest Hills Planning Region</t>
  </si>
  <si>
    <t>South Central Connecticut Planning Region</t>
  </si>
  <si>
    <t>Southeastern Connecticut Planning Region</t>
  </si>
  <si>
    <t>Western Connecticut Planning Region</t>
  </si>
  <si>
    <t>District of Columbia</t>
  </si>
  <si>
    <t>Acadia Parish</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</si>
  <si>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</si>
  <si>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</si>
  <si>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</si>
  <si>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</si>
  <si>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</si>
  <si>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</si>
  <si>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</si>
  <si>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</si>
  <si>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</si>
  <si>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</si>
  <si>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</si>
  <si>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</si>
  <si>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</si>
  <si>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</si>
  <si>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</si>
  <si>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</si>
  <si>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</si>
  <si>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</si>
  <si>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</si>
  <si>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</si>
  <si>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</si>
  <si>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</si>
  <si>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</si>
  <si>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</si>
  <si>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</si>
  <si>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</si>
  <si>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</si>
  <si>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</si>
  <si>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</si>
  <si>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</si>
  <si>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</si>
  <si>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</si>
  <si>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</si>
  <si>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</si>
  <si>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</si>
  <si>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</si>
  <si>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</si>
  <si>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</si>
  <si>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</si>
  <si>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</si>
  <si>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</si>
  <si>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</si>
  <si>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</si>
  <si>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</si>
  <si>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</si>
  <si>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</si>
  <si>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</si>
  <si>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</si>
  <si>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</si>
  <si>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</si>
  <si>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</si>
  <si>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</si>
  <si>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</si>
  <si>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</si>
  <si>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</si>
  <si>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</si>
  <si>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</si>
  <si>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</si>
  <si>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</si>
  <si>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</si>
  <si>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</si>
  <si>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</si>
  <si>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</si>
  <si>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Baltimore city</t>
  </si>
  <si>
    <t>St Louis city</t>
  </si>
  <si>
    <t>Carson City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</si>
  <si>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</si>
  <si>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</si>
  <si>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</si>
  <si>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</si>
  <si>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</si>
  <si>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</si>
  <si>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</si>
  <si>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</si>
  <si>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</si>
  <si>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</si>
  <si>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</si>
  <si>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</si>
  <si>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</si>
  <si>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</si>
  <si>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</si>
  <si>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</si>
  <si>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</si>
  <si>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</si>
  <si>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</si>
  <si>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</si>
  <si>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</si>
  <si>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</si>
  <si>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</si>
  <si>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</si>
  <si>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</si>
  <si>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</si>
  <si>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</si>
  <si>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</si>
  <si>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</si>
  <si>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</si>
  <si>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</si>
  <si>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</si>
  <si>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</si>
  <si>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</si>
  <si>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</si>
  <si>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</si>
  <si>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</si>
  <si>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</si>
  <si>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The Census Bureau has reviewed this data product to ensure appropriate access</t>
  </si>
  <si>
    <t>The estimates are based on the 2020 Modified Age and Race Census (MARC) file and include changes from Count Question Resolution</t>
  </si>
  <si>
    <t>Annual Estimates of the Resident Population for Counties in the United States: April 1</t>
  </si>
  <si>
    <t>Source: US Census Bureau</t>
  </si>
  <si>
    <t>City</t>
  </si>
  <si>
    <t>State_Full</t>
  </si>
  <si>
    <t>State_Abbr</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</si>
  <si>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</si>
  <si>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</si>
  <si>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</si>
  <si>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</si>
  <si>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</si>
  <si>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</si>
  <si>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</si>
  <si>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</si>
  <si>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</si>
  <si>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</si>
  <si>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</si>
  <si>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</si>
  <si>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</si>
  <si>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</si>
  <si>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</si>
  <si>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</si>
  <si>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</si>
  <si>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</si>
  <si>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</si>
  <si>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</si>
  <si>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</si>
  <si>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</si>
  <si>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</si>
  <si>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</si>
  <si>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</si>
  <si>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</si>
  <si>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</si>
  <si>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</si>
  <si>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</si>
  <si>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</si>
  <si>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</si>
  <si>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</si>
  <si>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</si>
  <si>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</si>
  <si>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</si>
  <si>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</si>
  <si>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</si>
  <si>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</si>
  <si>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</si>
  <si>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</si>
  <si>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</si>
  <si>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</si>
  <si>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</si>
  <si>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</si>
  <si>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</si>
  <si>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</si>
  <si>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</si>
  <si>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</si>
  <si>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</si>
  <si>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</si>
  <si>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use, and disclosure avoidance protection of the confidential source data used to produce this product (Data Management System (DMS) number: P-6000042 and P-7501659. Disclosure Review Board (DRB) approval number: CBDRB-FY25-0466).</t>
  </si>
  <si>
    <t>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All geographic boundaries for the 2025 population estimates series are as of January 1, 2025.</t>
  </si>
  <si>
    <t>2020 to July 1, 2025 (CO-EST2025-POP)</t>
  </si>
  <si>
    <t>Population Division</t>
  </si>
  <si>
    <t>Hampshire</t>
  </si>
  <si>
    <t>Jersey</t>
  </si>
  <si>
    <t>York</t>
  </si>
  <si>
    <t>Dakota</t>
  </si>
  <si>
    <t>Island</t>
  </si>
  <si>
    <t xml:space="preserve">State_Full </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</si>
  <si>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</si>
  <si>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</si>
  <si>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</si>
  <si>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</si>
  <si>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</si>
  <si>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</si>
  <si>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</si>
  <si>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</si>
  <si>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</si>
  <si>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</si>
  <si>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</si>
  <si>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</si>
  <si>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</si>
  <si>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</si>
  <si>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</si>
  <si>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</si>
  <si>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</si>
  <si>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</si>
  <si>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</si>
  <si>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</si>
  <si>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</si>
  <si>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</si>
  <si>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</si>
  <si>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</si>
  <si>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</si>
  <si>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</si>
  <si>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</si>
  <si>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</si>
  <si>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</si>
  <si>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</si>
  <si>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</si>
  <si>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</si>
  <si>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</si>
  <si>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</si>
  <si>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</si>
  <si>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</si>
  <si>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</si>
  <si>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</si>
  <si>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</si>
  <si>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</si>
  <si>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</si>
  <si>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</si>
  <si>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</si>
  <si>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</si>
  <si>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</si>
  <si>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</si>
  <si>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</si>
  <si>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</si>
  <si>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</si>
  <si>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</si>
  <si>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</si>
  <si>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</si>
  <si>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</si>
  <si>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</si>
  <si>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</si>
  <si>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</si>
  <si>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</si>
  <si>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</si>
  <si>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</si>
  <si>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</si>
  <si>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</si>
  <si>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</si>
  <si>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</si>
  <si>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</si>
  <si>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</si>
  <si>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</si>
  <si>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Apache</t>
  </si>
  <si>
    <t>Cochise</t>
  </si>
  <si>
    <t>Coconino</t>
  </si>
  <si>
    <t>Gila</t>
  </si>
  <si>
    <t>Graham</t>
  </si>
  <si>
    <t>Greenlee</t>
  </si>
  <si>
    <t>La Paz</t>
  </si>
  <si>
    <t>Maricopa</t>
  </si>
  <si>
    <t>Mohave</t>
  </si>
  <si>
    <t>Navajo</t>
  </si>
  <si>
    <t>Pima</t>
  </si>
  <si>
    <t>Pinal</t>
  </si>
  <si>
    <t>Santa Cruz</t>
  </si>
  <si>
    <t>Yavapai</t>
  </si>
  <si>
    <t>Yuma</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</si>
  <si>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</si>
  <si>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</si>
  <si>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</si>
  <si>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</si>
  <si>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</si>
  <si>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</si>
  <si>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</si>
  <si>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</si>
  <si>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</si>
  <si>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</si>
  <si>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</si>
  <si>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</si>
  <si>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</si>
  <si>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</si>
  <si>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</si>
  <si>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</si>
  <si>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</si>
  <si>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</si>
  <si>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</si>
  <si>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</si>
  <si>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</si>
  <si>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</si>
  <si>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</si>
  <si>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</si>
  <si>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</si>
  <si>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</si>
  <si>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</si>
  <si>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</si>
  <si>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</si>
  <si>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</si>
  <si>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</si>
  <si>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</si>
  <si>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</si>
  <si>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</si>
  <si>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</si>
  <si>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</si>
  <si>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</si>
  <si>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</si>
  <si>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</si>
  <si>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</si>
  <si>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</si>
  <si>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</si>
  <si>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</si>
  <si>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</si>
  <si>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</si>
  <si>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</si>
  <si>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</si>
  <si>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</si>
  <si>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</si>
  <si>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</si>
  <si>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</si>
  <si>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</si>
  <si>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</si>
  <si>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</si>
  <si>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</si>
  <si>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</si>
  <si>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</si>
  <si>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</si>
  <si>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</si>
  <si>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</si>
  <si>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</si>
  <si>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</si>
  <si>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</si>
  <si>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</si>
  <si>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</si>
  <si>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</si>
  <si>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</si>
  <si>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</si>
  <si>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</si>
  <si>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</si>
  <si>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</si>
  <si>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</si>
  <si>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</si>
  <si>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</si>
  <si>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</si>
  <si>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</si>
  <si>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</si>
  <si>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</si>
  <si>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</si>
  <si>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</si>
  <si>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</si>
  <si>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</si>
  <si>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</si>
  <si>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</si>
  <si>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</si>
  <si>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</si>
  <si>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</si>
  <si>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</si>
  <si>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</si>
  <si>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</si>
  <si>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</si>
  <si>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</si>
  <si>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</si>
  <si>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</si>
  <si>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</si>
  <si>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</si>
  <si>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</si>
  <si>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</si>
  <si>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</si>
  <si>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</si>
  <si>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</si>
  <si>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</si>
  <si>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</si>
  <si>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</si>
  <si>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</si>
  <si>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</si>
  <si>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</si>
  <si>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</si>
  <si>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</si>
  <si>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</si>
  <si>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</si>
  <si>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</si>
  <si>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</si>
  <si>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</si>
  <si>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</si>
  <si>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</si>
  <si>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</si>
  <si>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</si>
  <si>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</si>
  <si>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</si>
  <si>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</si>
  <si>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</si>
  <si>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</si>
  <si>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</si>
  <si>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</si>
  <si>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</si>
  <si>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</si>
  <si>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</si>
  <si>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</si>
  <si>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</si>
  <si>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</si>
  <si>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</si>
  <si>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</si>
  <si>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</si>
  <si>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</si>
  <si>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</si>
  <si>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</si>
  <si>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</si>
  <si>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</si>
  <si>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</si>
  <si>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</si>
  <si>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</si>
  <si>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</si>
  <si>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</si>
  <si>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</si>
  <si>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</si>
  <si>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</si>
  <si>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</si>
  <si>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</si>
  <si>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</si>
  <si>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</si>
  <si>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</si>
  <si>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</si>
  <si>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</si>
  <si>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</si>
  <si>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</si>
  <si>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</si>
  <si>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</si>
  <si>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</si>
  <si>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</si>
  <si>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</si>
  <si>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</si>
  <si>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</si>
  <si>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Kent</t>
  </si>
  <si>
    <t>New Castle</t>
  </si>
  <si>
    <t>Sussex</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</si>
  <si>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</si>
  <si>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</si>
  <si>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</si>
  <si>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</si>
  <si>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</si>
  <si>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</si>
  <si>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</si>
  <si>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</si>
  <si>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</si>
  <si>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</si>
  <si>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</si>
  <si>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</si>
  <si>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</si>
  <si>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</si>
  <si>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</si>
  <si>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</si>
  <si>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</si>
  <si>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</si>
  <si>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</si>
  <si>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</si>
  <si>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</si>
  <si>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</si>
  <si>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</si>
  <si>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</si>
  <si>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</si>
  <si>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</si>
  <si>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</si>
  <si>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</si>
  <si>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</si>
  <si>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</si>
  <si>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</si>
  <si>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</si>
  <si>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</si>
  <si>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</si>
  <si>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</si>
  <si>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</si>
  <si>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</si>
  <si>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</si>
  <si>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</si>
  <si>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</si>
  <si>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</si>
  <si>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</si>
  <si>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</si>
  <si>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</si>
  <si>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</si>
  <si>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</si>
  <si>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</si>
  <si>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</si>
  <si>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</si>
  <si>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</si>
  <si>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</si>
  <si>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</si>
  <si>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</si>
  <si>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</si>
  <si>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</si>
  <si>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</si>
  <si>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</si>
  <si>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</si>
  <si>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</si>
  <si>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</si>
  <si>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</si>
  <si>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</si>
  <si>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</si>
  <si>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</si>
  <si>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</si>
  <si>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</si>
  <si>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</si>
  <si>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</si>
  <si>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</si>
  <si>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</si>
  <si>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</si>
  <si>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</si>
  <si>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</si>
  <si>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</si>
  <si>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</si>
  <si>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</si>
  <si>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</si>
  <si>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</si>
  <si>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</si>
  <si>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</si>
  <si>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</si>
  <si>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</si>
  <si>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</si>
  <si>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</si>
  <si>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</si>
  <si>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</si>
  <si>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</si>
  <si>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</si>
  <si>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</si>
  <si>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</si>
  <si>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</si>
  <si>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</si>
  <si>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</si>
  <si>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</si>
  <si>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</si>
  <si>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</si>
  <si>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</si>
  <si>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</si>
  <si>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</si>
  <si>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</si>
  <si>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</si>
  <si>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</si>
  <si>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</si>
  <si>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</si>
  <si>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</si>
  <si>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</si>
  <si>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</si>
  <si>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</si>
  <si>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</si>
  <si>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</si>
  <si>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</si>
  <si>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</si>
  <si>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</si>
  <si>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</si>
  <si>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</si>
  <si>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</si>
  <si>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</si>
  <si>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</si>
  <si>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</si>
  <si>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</si>
  <si>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</si>
  <si>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</si>
  <si>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</si>
  <si>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</si>
  <si>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</si>
  <si>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</si>
  <si>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</si>
  <si>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</si>
  <si>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</si>
  <si>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</si>
  <si>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</si>
  <si>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</si>
  <si>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</si>
  <si>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</si>
  <si>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</si>
  <si>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</si>
  <si>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</si>
  <si>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</si>
  <si>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</si>
  <si>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</si>
  <si>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</si>
  <si>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</si>
  <si>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</si>
  <si>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</si>
  <si>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</si>
  <si>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</si>
  <si>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</si>
  <si>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</si>
  <si>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</si>
  <si>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</si>
  <si>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</si>
  <si>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</si>
  <si>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</si>
  <si>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</si>
  <si>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</si>
  <si>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</si>
  <si>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</si>
  <si>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Kalawao</t>
  </si>
  <si>
    <t>Kauai</t>
  </si>
  <si>
    <t>Maui</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</si>
  <si>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</si>
  <si>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</si>
  <si>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</si>
  <si>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</si>
  <si>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</si>
  <si>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</si>
  <si>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</si>
  <si>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</si>
  <si>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</si>
  <si>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</si>
  <si>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</si>
  <si>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</si>
  <si>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</si>
  <si>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</si>
  <si>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</si>
  <si>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</si>
  <si>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</si>
  <si>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</si>
  <si>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</si>
  <si>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</si>
  <si>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</si>
  <si>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</si>
  <si>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</si>
  <si>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</si>
  <si>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</si>
  <si>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</si>
  <si>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</si>
  <si>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</si>
  <si>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</si>
  <si>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</si>
  <si>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</si>
  <si>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</si>
  <si>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Alexander</t>
  </si>
  <si>
    <t>Bond</t>
  </si>
  <si>
    <t>Brown</t>
  </si>
  <si>
    <t>Bureau</t>
  </si>
  <si>
    <t>Cass</t>
  </si>
  <si>
    <t>Champaign</t>
  </si>
  <si>
    <t>Christian</t>
  </si>
  <si>
    <t>Clinton</t>
  </si>
  <si>
    <t>Coles</t>
  </si>
  <si>
    <t>Cumberland</t>
  </si>
  <si>
    <t>De Witt</t>
  </si>
  <si>
    <t>DuPage</t>
  </si>
  <si>
    <t>Edgar</t>
  </si>
  <si>
    <t>Edwards</t>
  </si>
  <si>
    <t>Ford</t>
  </si>
  <si>
    <t>Gallatin</t>
  </si>
  <si>
    <t>Grundy</t>
  </si>
  <si>
    <t>Hardin</t>
  </si>
  <si>
    <t>Henderson</t>
  </si>
  <si>
    <t>Iroquois</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</si>
  <si>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</si>
  <si>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</si>
  <si>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</si>
  <si>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</si>
  <si>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</si>
  <si>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</si>
  <si>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</si>
  <si>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</si>
  <si>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</si>
  <si>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</si>
  <si>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</si>
  <si>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</si>
  <si>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</si>
  <si>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</si>
  <si>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</si>
  <si>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</si>
  <si>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</si>
  <si>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</si>
  <si>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</si>
  <si>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</si>
  <si>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</si>
  <si>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</si>
  <si>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</si>
  <si>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</si>
  <si>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</si>
  <si>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</si>
  <si>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</si>
  <si>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</si>
  <si>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</si>
  <si>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</si>
  <si>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</si>
  <si>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Winnebago</t>
  </si>
  <si>
    <t>Woodford</t>
  </si>
  <si>
    <t>Allen</t>
  </si>
  <si>
    <t>Bartholomew</t>
  </si>
  <si>
    <t>Blackford</t>
  </si>
  <si>
    <t>Daviess</t>
  </si>
  <si>
    <t>Dearborn</t>
  </si>
  <si>
    <t>Dubois</t>
  </si>
  <si>
    <t>Elkhart</t>
  </si>
  <si>
    <t>Fountain</t>
  </si>
  <si>
    <t>Gibson</t>
  </si>
  <si>
    <t>Harrison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</si>
  <si>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</si>
  <si>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</si>
  <si>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</si>
  <si>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</si>
  <si>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</si>
  <si>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</si>
  <si>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</si>
  <si>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</si>
  <si>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</si>
  <si>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</si>
  <si>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</si>
  <si>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</si>
  <si>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</si>
  <si>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</si>
  <si>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</si>
  <si>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</si>
  <si>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</si>
  <si>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</si>
  <si>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</si>
  <si>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</si>
  <si>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</si>
  <si>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</si>
  <si>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</si>
  <si>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</si>
  <si>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</si>
  <si>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</si>
  <si>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</si>
  <si>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</si>
  <si>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</si>
  <si>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Adair</t>
  </si>
  <si>
    <t>Allamakee</t>
  </si>
  <si>
    <t>Appanoose</t>
  </si>
  <si>
    <t>Audubon</t>
  </si>
  <si>
    <t>Black Hawk</t>
  </si>
  <si>
    <t>Bremer</t>
  </si>
  <si>
    <t>Buchanan</t>
  </si>
  <si>
    <t>Buena Vista</t>
  </si>
  <si>
    <t>Cedar</t>
  </si>
  <si>
    <t>Cerro Gordo</t>
  </si>
  <si>
    <t>Chickasaw</t>
  </si>
  <si>
    <t>Davis</t>
  </si>
  <si>
    <t>Des Moines</t>
  </si>
  <si>
    <t>Dickinson</t>
  </si>
  <si>
    <t>Dubuque</t>
  </si>
  <si>
    <t>Emmet</t>
  </si>
  <si>
    <t>Guthrie</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</si>
  <si>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</si>
  <si>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</si>
  <si>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</si>
  <si>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</si>
  <si>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</si>
  <si>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</si>
  <si>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</si>
  <si>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</si>
  <si>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</si>
  <si>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</si>
  <si>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</si>
  <si>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</si>
  <si>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</si>
  <si>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</si>
  <si>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</si>
  <si>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</si>
  <si>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</si>
  <si>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</si>
  <si>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</si>
  <si>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</si>
  <si>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</si>
  <si>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</si>
  <si>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</si>
  <si>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</si>
  <si>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Winneshiek</t>
  </si>
  <si>
    <t>Woodbury</t>
  </si>
  <si>
    <t>Wright</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</si>
  <si>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</si>
  <si>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</si>
  <si>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</si>
  <si>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</si>
  <si>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</si>
  <si>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</si>
  <si>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</si>
  <si>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</si>
  <si>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</si>
  <si>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</si>
  <si>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</si>
  <si>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</si>
  <si>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</si>
  <si>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</si>
  <si>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</si>
  <si>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</si>
  <si>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</si>
  <si>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</si>
  <si>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</si>
  <si>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</si>
  <si>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</si>
  <si>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</si>
  <si>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</si>
  <si>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</si>
  <si>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</si>
  <si>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</si>
  <si>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</si>
  <si>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</si>
  <si>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</si>
  <si>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</si>
  <si>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</si>
  <si>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</si>
  <si>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</si>
  <si>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</si>
  <si>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</si>
  <si>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</si>
  <si>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</si>
  <si>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</si>
  <si>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</si>
  <si>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</si>
  <si>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</si>
  <si>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</si>
  <si>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</si>
  <si>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</si>
  <si>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</si>
  <si>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</si>
  <si>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</si>
  <si>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</si>
  <si>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</si>
  <si>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</si>
  <si>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</si>
  <si>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</si>
  <si>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</si>
  <si>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</si>
  <si>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</si>
  <si>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</si>
  <si>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</si>
  <si>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</si>
  <si>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</si>
  <si>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</si>
  <si>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</si>
  <si>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</si>
  <si>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</si>
  <si>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</si>
  <si>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</si>
  <si>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</si>
  <si>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</si>
  <si>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</si>
  <si>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</si>
  <si>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</si>
  <si>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</si>
  <si>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</si>
  <si>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</si>
  <si>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</si>
  <si>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</si>
  <si>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</si>
  <si>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</si>
  <si>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</si>
  <si>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</si>
  <si>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</si>
  <si>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</si>
  <si>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</si>
  <si>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</si>
  <si>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</si>
  <si>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</si>
  <si>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</si>
  <si>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</si>
  <si>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</si>
  <si>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</si>
  <si>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</si>
  <si>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</si>
  <si>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</si>
  <si>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</si>
  <si>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</si>
  <si>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</si>
  <si>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</si>
  <si>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</si>
  <si>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</si>
  <si>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</si>
  <si>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</si>
  <si>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</si>
  <si>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</si>
  <si>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</si>
  <si>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</si>
  <si>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</si>
  <si>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</si>
  <si>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</si>
  <si>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</si>
  <si>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</si>
  <si>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</si>
  <si>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</si>
  <si>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</si>
  <si>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</si>
  <si>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</si>
  <si>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</si>
  <si>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</si>
  <si>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</si>
  <si>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</si>
  <si>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</si>
  <si>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</si>
  <si>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</si>
  <si>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</si>
  <si>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Androscoggin</t>
  </si>
  <si>
    <t>Aroostook</t>
  </si>
  <si>
    <t>Kennebec</t>
  </si>
  <si>
    <t>Oxford</t>
  </si>
  <si>
    <t>Penobscot</t>
  </si>
  <si>
    <t>Piscataquis</t>
  </si>
  <si>
    <t>Sagadahoc</t>
  </si>
  <si>
    <t>Somerset</t>
  </si>
  <si>
    <t>Waldo</t>
  </si>
  <si>
    <t>Allegany</t>
  </si>
  <si>
    <t>Anne Arundel</t>
  </si>
  <si>
    <t>Baltimore</t>
  </si>
  <si>
    <t>Calvert</t>
  </si>
  <si>
    <t>Caroline</t>
  </si>
  <si>
    <t>Cecil</t>
  </si>
  <si>
    <t>Charles</t>
  </si>
  <si>
    <t>Dorchester</t>
  </si>
  <si>
    <t>Frederick</t>
  </si>
  <si>
    <t>Garrett</t>
  </si>
  <si>
    <t>Harford</t>
  </si>
  <si>
    <t>Prince George's</t>
  </si>
  <si>
    <t>Queen Anne's</t>
  </si>
  <si>
    <t>St Mary's</t>
  </si>
  <si>
    <t>Wicomico</t>
  </si>
  <si>
    <t>Worcester</t>
  </si>
  <si>
    <t>Barnstable</t>
  </si>
  <si>
    <t>Berkshire</t>
  </si>
  <si>
    <t>Bristol</t>
  </si>
  <si>
    <t>Dukes</t>
  </si>
  <si>
    <t>Essex</t>
  </si>
  <si>
    <t>Hampden</t>
  </si>
  <si>
    <t>Middlesex</t>
  </si>
  <si>
    <t>Nantucket</t>
  </si>
  <si>
    <t>Norfolk</t>
  </si>
  <si>
    <t>Suffolk</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</si>
  <si>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</si>
  <si>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</si>
  <si>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</si>
  <si>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</si>
  <si>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</si>
  <si>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</si>
  <si>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</si>
  <si>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</si>
  <si>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</si>
  <si>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</si>
  <si>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</si>
  <si>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</si>
  <si>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</si>
  <si>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</si>
  <si>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</si>
  <si>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</si>
  <si>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</si>
  <si>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</si>
  <si>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</si>
  <si>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</si>
  <si>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</si>
  <si>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</si>
  <si>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</si>
  <si>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</si>
  <si>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</si>
  <si>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</si>
  <si>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</si>
  <si>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</si>
  <si>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</si>
  <si>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</si>
  <si>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</si>
  <si>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</si>
  <si>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</si>
  <si>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</si>
  <si>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</si>
  <si>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</si>
  <si>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</si>
  <si>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</si>
  <si>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</si>
  <si>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</si>
  <si>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</si>
  <si>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</si>
  <si>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</si>
  <si>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</si>
  <si>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</si>
  <si>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</si>
  <si>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</si>
  <si>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</si>
  <si>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</si>
  <si>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</si>
  <si>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</si>
  <si>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</si>
  <si>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</si>
  <si>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</si>
  <si>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</si>
  <si>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</si>
  <si>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</si>
  <si>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</si>
  <si>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</si>
  <si>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</si>
  <si>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</si>
  <si>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</si>
  <si>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Aitkin</t>
  </si>
  <si>
    <t>Anoka</t>
  </si>
  <si>
    <t>Becker</t>
  </si>
  <si>
    <t>Beltrami</t>
  </si>
  <si>
    <t>Big Stone</t>
  </si>
  <si>
    <t>Blue Earth</t>
  </si>
  <si>
    <t>Carlton</t>
  </si>
  <si>
    <t>Carver</t>
  </si>
  <si>
    <t>Chisago</t>
  </si>
  <si>
    <t>Cottonwood</t>
  </si>
  <si>
    <t>Crow Wing</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</si>
  <si>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</si>
  <si>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</si>
  <si>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</si>
  <si>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</si>
  <si>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</si>
  <si>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</si>
  <si>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</si>
  <si>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</si>
  <si>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</si>
  <si>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</si>
  <si>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</si>
  <si>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</si>
  <si>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</si>
  <si>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</si>
  <si>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</si>
  <si>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</si>
  <si>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</si>
  <si>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</si>
  <si>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</si>
  <si>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</si>
  <si>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</si>
  <si>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</si>
  <si>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</si>
  <si>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</si>
  <si>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</si>
  <si>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</si>
  <si>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</si>
  <si>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</si>
  <si>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</si>
  <si>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</si>
  <si>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</si>
  <si>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</si>
  <si>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</si>
  <si>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</si>
  <si>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</si>
  <si>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</si>
  <si>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</si>
  <si>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</si>
  <si>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</si>
  <si>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</si>
  <si>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</si>
  <si>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</si>
  <si>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</si>
  <si>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</si>
  <si>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</si>
  <si>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</si>
  <si>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</si>
  <si>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</si>
  <si>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</si>
  <si>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Alcorn</t>
  </si>
  <si>
    <t>Amite</t>
  </si>
  <si>
    <t>Attala</t>
  </si>
  <si>
    <t>Bolivar</t>
  </si>
  <si>
    <t>Claiborne</t>
  </si>
  <si>
    <t>Coahoma</t>
  </si>
  <si>
    <t>Copiah</t>
  </si>
  <si>
    <t>Forrest</t>
  </si>
  <si>
    <t>George</t>
  </si>
  <si>
    <t>Grenada</t>
  </si>
  <si>
    <t>Hinds</t>
  </si>
  <si>
    <t>Humphreys</t>
  </si>
  <si>
    <t>Issaquena</t>
  </si>
  <si>
    <t>Itawamba</t>
  </si>
  <si>
    <t>Jefferson Davis</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</si>
  <si>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</si>
  <si>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</si>
  <si>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</si>
  <si>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</si>
  <si>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</si>
  <si>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</si>
  <si>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</si>
  <si>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</si>
  <si>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</si>
  <si>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</si>
  <si>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</si>
  <si>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</si>
  <si>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</si>
  <si>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</si>
  <si>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</si>
  <si>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</si>
  <si>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</si>
  <si>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</si>
  <si>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</si>
  <si>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</si>
  <si>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</si>
  <si>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</si>
  <si>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</si>
  <si>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</si>
  <si>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</si>
  <si>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</si>
  <si>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</si>
  <si>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</si>
  <si>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</si>
  <si>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</si>
  <si>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</si>
  <si>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</si>
  <si>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</si>
  <si>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</si>
  <si>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</si>
  <si>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</si>
  <si>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</si>
  <si>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</si>
  <si>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</si>
  <si>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</si>
  <si>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</si>
  <si>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</si>
  <si>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</si>
  <si>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</si>
  <si>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</si>
  <si>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</si>
  <si>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</si>
  <si>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</si>
  <si>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</si>
  <si>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</si>
  <si>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</si>
  <si>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 Charles</t>
  </si>
  <si>
    <t>Ste Genevieve</t>
  </si>
  <si>
    <t>St Francois</t>
  </si>
  <si>
    <t>Scotland</t>
  </si>
  <si>
    <t>Shannon</t>
  </si>
  <si>
    <t>Stoddard</t>
  </si>
  <si>
    <t>Taney</t>
  </si>
  <si>
    <t>Vernon</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</si>
  <si>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</si>
  <si>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</si>
  <si>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</si>
  <si>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</si>
  <si>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</si>
  <si>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</si>
  <si>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</si>
  <si>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</si>
  <si>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</si>
  <si>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</si>
  <si>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</si>
  <si>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</si>
  <si>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</si>
  <si>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</si>
  <si>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</si>
  <si>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</si>
  <si>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</si>
  <si>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</si>
  <si>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</si>
  <si>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</si>
  <si>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</si>
  <si>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</si>
  <si>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</si>
  <si>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</si>
  <si>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</si>
  <si>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</si>
  <si>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</si>
  <si>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</si>
  <si>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</si>
  <si>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</si>
  <si>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</si>
  <si>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</si>
  <si>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</si>
  <si>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</si>
  <si>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</si>
  <si>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</si>
  <si>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</si>
  <si>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</si>
  <si>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</si>
  <si>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</si>
  <si>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</si>
  <si>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</si>
  <si>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</si>
  <si>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</si>
  <si>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</si>
  <si>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</si>
  <si>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</si>
  <si>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</si>
  <si>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</si>
  <si>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</si>
  <si>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</si>
  <si>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</si>
  <si>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</si>
  <si>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</si>
  <si>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</si>
  <si>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</si>
  <si>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</si>
  <si>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</si>
  <si>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</si>
  <si>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</si>
  <si>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</si>
  <si>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</si>
  <si>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</si>
  <si>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</si>
  <si>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</si>
  <si>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</si>
  <si>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</si>
  <si>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</si>
  <si>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</si>
  <si>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</si>
  <si>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</si>
  <si>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</si>
  <si>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</si>
  <si>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</si>
  <si>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</si>
  <si>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</si>
  <si>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Churchill</t>
  </si>
  <si>
    <t>Elko</t>
  </si>
  <si>
    <t>Esmeralda</t>
  </si>
  <si>
    <t>Eureka</t>
  </si>
  <si>
    <t>Lander</t>
  </si>
  <si>
    <t>Nye</t>
  </si>
  <si>
    <t>Pershing</t>
  </si>
  <si>
    <t>Storey</t>
  </si>
  <si>
    <t>Washoe</t>
  </si>
  <si>
    <t>White Pine</t>
  </si>
  <si>
    <t>Belknap</t>
  </si>
  <si>
    <t>Cheshire</t>
  </si>
  <si>
    <t>Coos</t>
  </si>
  <si>
    <t>Grafton</t>
  </si>
  <si>
    <t>Merrimack</t>
  </si>
  <si>
    <t>Rockingham</t>
  </si>
  <si>
    <t>Strafford</t>
  </si>
  <si>
    <t>Atlantic</t>
  </si>
  <si>
    <t>Bergen</t>
  </si>
  <si>
    <t>Burlington</t>
  </si>
  <si>
    <t>Cape May</t>
  </si>
  <si>
    <t>Gloucester</t>
  </si>
  <si>
    <t>Hudson</t>
  </si>
  <si>
    <t>Hunterdon</t>
  </si>
  <si>
    <t>Monmouth</t>
  </si>
  <si>
    <t>Ocean</t>
  </si>
  <si>
    <t>Passaic</t>
  </si>
  <si>
    <t>Salem</t>
  </si>
  <si>
    <t>Bernalillo</t>
  </si>
  <si>
    <t>Catron</t>
  </si>
  <si>
    <t>Chaves</t>
  </si>
  <si>
    <t>Cibola</t>
  </si>
  <si>
    <t>Curry</t>
  </si>
  <si>
    <t>De Baca</t>
  </si>
  <si>
    <t>Doña Ana</t>
  </si>
  <si>
    <t>Eddy</t>
  </si>
  <si>
    <t>Guadalupe</t>
  </si>
  <si>
    <t>Harding</t>
  </si>
  <si>
    <t>Hidalgo</t>
  </si>
  <si>
    <t>Lea</t>
  </si>
  <si>
    <t>Los Alamos</t>
  </si>
  <si>
    <t>Luna</t>
  </si>
  <si>
    <t>McKinley</t>
  </si>
  <si>
    <t>Mora</t>
  </si>
  <si>
    <t>Quay</t>
  </si>
  <si>
    <t>Rio Arriba</t>
  </si>
  <si>
    <t>Sandoval</t>
  </si>
  <si>
    <t>Santa Fe</t>
  </si>
  <si>
    <t>Socorro</t>
  </si>
  <si>
    <t>Taos</t>
  </si>
  <si>
    <t>Torrance</t>
  </si>
  <si>
    <t>Valencia</t>
  </si>
  <si>
    <t>Albany</t>
  </si>
  <si>
    <t>Bronx</t>
  </si>
  <si>
    <t>Broome</t>
  </si>
  <si>
    <t>Cattaraugus</t>
  </si>
  <si>
    <t>Cayuga</t>
  </si>
  <si>
    <t>Chemung</t>
  </si>
  <si>
    <t>Chenango</t>
  </si>
  <si>
    <t>Cortland</t>
  </si>
  <si>
    <t>Dutchess</t>
  </si>
  <si>
    <t>Erie</t>
  </si>
  <si>
    <t>Herkimer</t>
  </si>
  <si>
    <t>Niagara</t>
  </si>
  <si>
    <t>Onondaga</t>
  </si>
  <si>
    <t>Ontario</t>
  </si>
  <si>
    <t>Orleans</t>
  </si>
  <si>
    <t>Oswego</t>
  </si>
  <si>
    <t>Queens</t>
  </si>
  <si>
    <t>Rensselaer</t>
  </si>
  <si>
    <t>Rockland</t>
  </si>
  <si>
    <t>St Lawrence</t>
  </si>
  <si>
    <t>Saratoga</t>
  </si>
  <si>
    <t>Schenectady</t>
  </si>
  <si>
    <t>Schoharie</t>
  </si>
  <si>
    <t>Seneca</t>
  </si>
  <si>
    <t>Tioga</t>
  </si>
  <si>
    <t>Tompkins</t>
  </si>
  <si>
    <t>Ulster</t>
  </si>
  <si>
    <t>Westchester</t>
  </si>
  <si>
    <t>Yates</t>
  </si>
  <si>
    <t>Alamance</t>
  </si>
  <si>
    <t>Alleghany</t>
  </si>
  <si>
    <t>Anson</t>
  </si>
  <si>
    <t>Ashe</t>
  </si>
  <si>
    <t>Avery</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</si>
  <si>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</si>
  <si>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</si>
  <si>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</si>
  <si>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</si>
  <si>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</si>
  <si>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</si>
  <si>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</si>
  <si>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</si>
  <si>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</si>
  <si>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</si>
  <si>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</si>
  <si>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</si>
  <si>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</si>
  <si>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</si>
  <si>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</si>
  <si>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</si>
  <si>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</si>
  <si>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</si>
  <si>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</si>
  <si>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</si>
  <si>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</si>
  <si>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</si>
  <si>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</si>
  <si>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</si>
  <si>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</si>
  <si>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</si>
  <si>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</si>
  <si>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</si>
  <si>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</si>
  <si>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</si>
  <si>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</si>
  <si>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</si>
  <si>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</si>
  <si>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</si>
  <si>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</si>
  <si>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</si>
  <si>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</si>
  <si>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</si>
  <si>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</si>
  <si>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</si>
  <si>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</si>
  <si>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</si>
  <si>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</si>
  <si>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</si>
  <si>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</si>
  <si>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Rutherford</t>
  </si>
  <si>
    <t>Sampson</t>
  </si>
  <si>
    <t>Stanly</t>
  </si>
  <si>
    <t>Stokes</t>
  </si>
  <si>
    <t>Surry</t>
  </si>
  <si>
    <t>Swain</t>
  </si>
  <si>
    <t>Transylvania</t>
  </si>
  <si>
    <t>Tyrrell</t>
  </si>
  <si>
    <t>Vance</t>
  </si>
  <si>
    <t>Wake</t>
  </si>
  <si>
    <t>Watauga</t>
  </si>
  <si>
    <t>Yadkin</t>
  </si>
  <si>
    <t>Yancey</t>
  </si>
  <si>
    <t>Barnes</t>
  </si>
  <si>
    <t>Benson</t>
  </si>
  <si>
    <t>Billings</t>
  </si>
  <si>
    <t>Bottineau</t>
  </si>
  <si>
    <t>Bowman</t>
  </si>
  <si>
    <t>Burleigh</t>
  </si>
  <si>
    <t>Cavalier</t>
  </si>
  <si>
    <t>Dickey</t>
  </si>
  <si>
    <t>Divide</t>
  </si>
  <si>
    <t>Dunn</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</si>
  <si>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</si>
  <si>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</si>
  <si>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</si>
  <si>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</si>
  <si>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</si>
  <si>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</si>
  <si>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</si>
  <si>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</si>
  <si>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</si>
  <si>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</si>
  <si>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</si>
  <si>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</si>
  <si>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</si>
  <si>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</si>
  <si>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</si>
  <si>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</si>
  <si>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</si>
  <si>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</si>
  <si>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</si>
  <si>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</si>
  <si>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</si>
  <si>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Ashland</t>
  </si>
  <si>
    <t>Ashtabula</t>
  </si>
  <si>
    <t>Athens</t>
  </si>
  <si>
    <t>Auglaize</t>
  </si>
  <si>
    <t>Belmont</t>
  </si>
  <si>
    <t>Clermont</t>
  </si>
  <si>
    <t>Columbiana</t>
  </si>
  <si>
    <t>Coshocton</t>
  </si>
  <si>
    <t>Cuyahoga</t>
  </si>
  <si>
    <t>Darke</t>
  </si>
  <si>
    <t>Defiance</t>
  </si>
  <si>
    <t>Fairfield</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</si>
  <si>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</si>
  <si>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</si>
  <si>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</si>
  <si>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</si>
  <si>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</si>
  <si>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</si>
  <si>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</si>
  <si>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</si>
  <si>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</si>
  <si>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</si>
  <si>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</si>
  <si>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</si>
  <si>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</si>
  <si>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</si>
  <si>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</si>
  <si>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</si>
  <si>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</si>
  <si>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</si>
  <si>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</si>
  <si>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</si>
  <si>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</si>
  <si>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</si>
  <si>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</si>
  <si>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</si>
  <si>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</si>
  <si>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</si>
  <si>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Beaver</t>
  </si>
  <si>
    <t>Beckham</t>
  </si>
  <si>
    <t>Caddo</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</si>
  <si>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</si>
  <si>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</si>
  <si>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</si>
  <si>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</si>
  <si>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</si>
  <si>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</si>
  <si>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</si>
  <si>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</si>
  <si>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</si>
  <si>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</si>
  <si>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</si>
  <si>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</si>
  <si>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</si>
  <si>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</si>
  <si>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</si>
  <si>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</si>
  <si>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</si>
  <si>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</si>
  <si>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</si>
  <si>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</si>
  <si>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</si>
  <si>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</si>
  <si>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</si>
  <si>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</si>
  <si>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</si>
  <si>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</si>
  <si>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</si>
  <si>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</si>
  <si>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</si>
  <si>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</si>
  <si>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</si>
  <si>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</si>
  <si>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</si>
  <si>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</si>
  <si>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</si>
  <si>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</si>
  <si>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</si>
  <si>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</si>
  <si>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</si>
  <si>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</si>
  <si>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</si>
  <si>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</si>
  <si>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</si>
  <si>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</si>
  <si>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</si>
  <si>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</si>
  <si>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</si>
  <si>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</si>
  <si>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</si>
  <si>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</si>
  <si>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</si>
  <si>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</si>
  <si>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</si>
  <si>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</si>
  <si>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Bedford</t>
  </si>
  <si>
    <t>Berks</t>
  </si>
  <si>
    <t>Blair</t>
  </si>
  <si>
    <t>Bucks</t>
  </si>
  <si>
    <t>Cambria</t>
  </si>
  <si>
    <t>Cameron</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</si>
  <si>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</si>
  <si>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</si>
  <si>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</si>
  <si>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</si>
  <si>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</si>
  <si>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</si>
  <si>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</si>
  <si>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</si>
  <si>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</si>
  <si>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</si>
  <si>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</si>
  <si>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</si>
  <si>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</si>
  <si>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</si>
  <si>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</si>
  <si>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</si>
  <si>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</si>
  <si>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</si>
  <si>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</si>
  <si>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</si>
  <si>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</si>
  <si>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</si>
  <si>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</si>
  <si>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</si>
  <si>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Newport</t>
  </si>
  <si>
    <t>Providence</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</si>
  <si>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</si>
  <si>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</si>
  <si>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</si>
  <si>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</si>
  <si>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</si>
  <si>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</si>
  <si>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</si>
  <si>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</si>
  <si>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</si>
  <si>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</si>
  <si>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</si>
  <si>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</si>
  <si>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</si>
  <si>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</si>
  <si>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</si>
  <si>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</si>
  <si>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</si>
  <si>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</si>
  <si>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</si>
  <si>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</si>
  <si>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</si>
  <si>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</si>
  <si>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</si>
  <si>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</si>
  <si>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</si>
  <si>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</si>
  <si>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</si>
  <si>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</si>
  <si>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</si>
  <si>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</si>
  <si>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</si>
  <si>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</si>
  <si>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</si>
  <si>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</si>
  <si>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</si>
  <si>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</si>
  <si>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</si>
  <si>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</si>
  <si>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</si>
  <si>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</si>
  <si>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</si>
  <si>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</si>
  <si>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</si>
  <si>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</si>
  <si>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</si>
  <si>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</si>
  <si>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</si>
  <si>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</si>
  <si>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</si>
  <si>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</si>
  <si>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</si>
  <si>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</si>
  <si>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</si>
  <si>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</si>
  <si>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</si>
  <si>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Oglala Lakota</t>
  </si>
  <si>
    <t>Roberts</t>
  </si>
  <si>
    <t>Sanborn</t>
  </si>
  <si>
    <t>Spink</t>
  </si>
  <si>
    <t>Stanley</t>
  </si>
  <si>
    <t>Sully</t>
  </si>
  <si>
    <t>Tripp</t>
  </si>
  <si>
    <t>Walworth</t>
  </si>
  <si>
    <t>Yankton</t>
  </si>
  <si>
    <t>Ziebach</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</si>
  <si>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</si>
  <si>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</si>
  <si>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</si>
  <si>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</si>
  <si>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</si>
  <si>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</si>
  <si>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</si>
  <si>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</si>
  <si>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</si>
  <si>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</si>
  <si>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</si>
  <si>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</si>
  <si>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</si>
  <si>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</si>
  <si>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</si>
  <si>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</si>
  <si>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</si>
  <si>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</si>
  <si>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</si>
  <si>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</si>
  <si>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</si>
  <si>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</si>
  <si>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</si>
  <si>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</si>
  <si>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</si>
  <si>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</si>
  <si>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</si>
  <si>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</si>
  <si>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</si>
  <si>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</si>
  <si>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</si>
  <si>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</si>
  <si>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</si>
  <si>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</si>
  <si>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</si>
  <si>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</si>
  <si>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</si>
  <si>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</si>
  <si>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</si>
  <si>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</si>
  <si>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</si>
  <si>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</si>
  <si>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</si>
  <si>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</si>
  <si>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</si>
  <si>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</si>
  <si>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</si>
  <si>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</si>
  <si>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</si>
  <si>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</si>
  <si>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</si>
  <si>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</si>
  <si>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</si>
  <si>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</si>
  <si>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</si>
  <si>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</si>
  <si>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</si>
  <si>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</si>
  <si>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</si>
  <si>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</si>
  <si>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</si>
  <si>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</si>
  <si>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</si>
  <si>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</si>
  <si>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</si>
  <si>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</si>
  <si>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</si>
  <si>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</si>
  <si>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</si>
  <si>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</si>
  <si>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</si>
  <si>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</si>
  <si>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</si>
  <si>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</si>
  <si>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</si>
  <si>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</si>
  <si>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</si>
  <si>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</si>
  <si>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</si>
  <si>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</si>
  <si>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</si>
  <si>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</si>
  <si>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</si>
  <si>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</si>
  <si>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</si>
  <si>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</si>
  <si>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</si>
  <si>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</si>
  <si>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</si>
  <si>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</si>
  <si>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</si>
  <si>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</si>
  <si>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</si>
  <si>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</si>
  <si>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</si>
  <si>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</si>
  <si>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</si>
  <si>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</si>
  <si>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</si>
  <si>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</si>
  <si>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</si>
  <si>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</si>
  <si>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</si>
  <si>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</si>
  <si>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</si>
  <si>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</si>
  <si>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</si>
  <si>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</si>
  <si>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</si>
  <si>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</si>
  <si>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</si>
  <si>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</si>
  <si>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</si>
  <si>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</si>
  <si>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</si>
  <si>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</si>
  <si>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</si>
  <si>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</si>
  <si>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</si>
  <si>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</si>
  <si>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</si>
  <si>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</si>
  <si>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</si>
  <si>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</si>
  <si>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</si>
  <si>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</si>
  <si>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</si>
  <si>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</si>
  <si>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</si>
  <si>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</si>
  <si>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</si>
  <si>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</si>
  <si>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</si>
  <si>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</si>
  <si>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</si>
  <si>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</si>
  <si>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</si>
  <si>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</si>
  <si>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</si>
  <si>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</si>
  <si>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</si>
  <si>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</si>
  <si>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</si>
  <si>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Red River</t>
  </si>
  <si>
    <t>Reeves</t>
  </si>
  <si>
    <t>Refugio</t>
  </si>
  <si>
    <t>Rockwall</t>
  </si>
  <si>
    <t>Runnels</t>
  </si>
  <si>
    <t>Rusk</t>
  </si>
  <si>
    <t>Sabine</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</si>
  <si>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</si>
  <si>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</si>
  <si>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</si>
  <si>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</si>
  <si>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</si>
  <si>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</si>
  <si>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</si>
  <si>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</si>
  <si>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</si>
  <si>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</si>
  <si>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</si>
  <si>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</si>
  <si>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</si>
  <si>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</si>
  <si>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</si>
  <si>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</si>
  <si>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</si>
  <si>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</si>
  <si>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</si>
  <si>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</si>
  <si>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</si>
  <si>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</si>
  <si>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</si>
  <si>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</si>
  <si>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</si>
  <si>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</si>
  <si>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</si>
  <si>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</si>
  <si>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</si>
  <si>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</si>
  <si>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</si>
  <si>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</si>
  <si>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</si>
  <si>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</si>
  <si>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</si>
  <si>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</si>
  <si>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</si>
  <si>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</si>
  <si>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</si>
  <si>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</si>
  <si>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</si>
  <si>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</si>
  <si>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</si>
  <si>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</si>
  <si>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</si>
  <si>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</si>
  <si>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</si>
  <si>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</si>
  <si>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</si>
  <si>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</si>
  <si>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</si>
  <si>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</si>
  <si>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</si>
  <si>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</si>
  <si>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</si>
  <si>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</si>
  <si>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</si>
  <si>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</si>
  <si>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</si>
  <si>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Windham</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</si>
  <si>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</si>
  <si>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</si>
  <si>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</si>
  <si>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</si>
  <si>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</si>
  <si>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</si>
  <si>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</si>
  <si>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</si>
  <si>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</si>
  <si>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</si>
  <si>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</si>
  <si>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</si>
  <si>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</si>
  <si>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</si>
  <si>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</si>
  <si>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</si>
  <si>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</si>
  <si>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</si>
  <si>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</si>
  <si>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</si>
  <si>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</si>
  <si>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</si>
  <si>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</si>
  <si>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</si>
  <si>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</si>
  <si>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</si>
  <si>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</si>
  <si>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</si>
  <si>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</si>
  <si>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</si>
  <si>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</si>
  <si>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</si>
  <si>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</si>
  <si>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</si>
  <si>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</si>
  <si>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</si>
  <si>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</si>
  <si>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</si>
  <si>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</si>
  <si>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</si>
  <si>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</si>
  <si>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</si>
  <si>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</si>
  <si>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</si>
  <si>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</si>
  <si>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</si>
  <si>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Asotin</t>
  </si>
  <si>
    <t>Chelan</t>
  </si>
  <si>
    <t>Clallam</t>
  </si>
  <si>
    <t>Cowlitz</t>
  </si>
  <si>
    <t>Ferry</t>
  </si>
  <si>
    <t>Grays Harbor</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</si>
  <si>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</si>
  <si>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</si>
  <si>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</si>
  <si>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</si>
  <si>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</si>
  <si>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</si>
  <si>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</si>
  <si>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</si>
  <si>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</si>
  <si>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</si>
  <si>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</si>
  <si>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</si>
  <si>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</si>
  <si>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</si>
  <si>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</si>
  <si>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</si>
  <si>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</si>
  <si>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</si>
  <si>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</si>
  <si>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</si>
  <si>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</si>
  <si>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</si>
  <si>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</si>
  <si>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</si>
  <si>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</si>
  <si>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</si>
  <si>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</si>
  <si>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</si>
  <si>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</si>
  <si>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</si>
  <si>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</si>
  <si>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</si>
  <si>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</si>
  <si>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</si>
  <si>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</si>
  <si>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</si>
  <si>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</si>
  <si>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</si>
  <si>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</si>
  <si>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</si>
  <si>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</si>
  <si>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Juneau</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</si>
  <si>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</si>
  <si>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</si>
  <si>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</si>
  <si>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</si>
  <si>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</si>
  <si>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</si>
  <si>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</si>
  <si>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</si>
  <si>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</si>
  <si>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</si>
  <si>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</si>
  <si>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</si>
  <si>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</si>
  <si>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</si>
  <si>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</si>
  <si>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</si>
  <si>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</si>
  <si>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</si>
  <si>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</si>
  <si>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</si>
  <si>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</si>
  <si>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</si>
  <si>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</si>
  <si>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</si>
  <si>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</si>
  <si>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</si>
  <si>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</si>
  <si>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</si>
  <si>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</si>
  <si>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</si>
  <si>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</si>
  <si>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</si>
  <si>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</si>
  <si>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</si>
  <si>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</si>
  <si>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</si>
  <si>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Desert_Flag</t>
  </si>
  <si>
    <t>Total_Hospitals</t>
  </si>
  <si>
    <t>Avg_Rating</t>
  </si>
  <si>
    <t>Emergency_Count</t>
  </si>
  <si>
    <t>Hospital_Deserts</t>
  </si>
  <si>
    <t>Avg_Population</t>
  </si>
  <si>
    <t>Rank</t>
  </si>
  <si>
    <t>Grand Total</t>
  </si>
  <si>
    <t>Count of Facility Name</t>
  </si>
  <si>
    <t>Hospitals by State-Count of Facility Name</t>
  </si>
  <si>
    <t>Hospital Ownership Breakdown</t>
  </si>
  <si>
    <t>Hospital Desert</t>
  </si>
  <si>
    <t>Hospital Deserts by State</t>
  </si>
  <si>
    <t>American Hospital Access Dashboard</t>
  </si>
  <si>
    <t>CMS Hospital General Information · U.S. Census Bureau 2025 · 5,432 facilities</t>
  </si>
  <si>
    <t xml:space="preserve">TOTAL HOSPITALS </t>
  </si>
  <si>
    <t>WITH EMERGENCY</t>
  </si>
  <si>
    <t>HOSPITAL DESERTS</t>
  </si>
  <si>
    <t>AVG STAR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</si>
</sst>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0"/>
      <name val="Aptos Narrow"/>
      <family val="2"/>
      <scheme val="minor"/>
    </font>
    <font>
      <sz val="8"/>
      <name val="Aptos Narrow"/>
      <family val="2"/>
      <scheme val="minor"/>
    </font>
    <font>
      <sz val="10"/>
      <color theme="1"/>
      <name val="Arial Unicode MS"/>
    </font>
    <font>
      <b/>
      <sz val="11"/>
      <color theme="1"/>
      <name val="Aptos Narrow"/>
      <family val="2"/>
      <scheme val="minor"/>
    </font>
    <font>
      <b/>
      <sz val="16"/>
      <color theme="0"/>
      <name val="Aptos Narrow"/>
      <family val="2"/>
      <scheme val="minor"/>
    </font>
    <font>
      <sz val="11"/>
      <color rgb="FFB5D4F4"/>
      <name val="Aptos Narrow"/>
      <family val="2"/>
      <scheme val="minor"/>
    </font>
    <font>
      <sz val="11"/>
      <name val="Aptos Narrow"/>
      <family val="2"/>
      <scheme val="minor"/>
    </font>
    <font>
      <b/>
      <sz val="18"/>
      <color theme="1"/>
      <name val="Aptos Narrow"/>
      <family val="2"/>
      <scheme val="minor"/>
    </font>
    <font>
      <b/>
      <sz val="9"/>
      <color theme="2" tint="-0.749992370372631"/>
      <name val="Aptos Narrow"/>
      <family val="2"/>
      <scheme val="minor"/>
    </font>
  </fonts>
  <fills count="5">
    <fill>
      <patternFill patternType="none"/>
    </fill>
    <fill>
      <patternFill patternType="gray125"/>
    </fill>
    <fill>
      <patternFill patternType="solid">
        <fgColor theme="9"/>
        <bgColor theme="9"/>
      </patternFill>
    </fill>
    <fill>
      <patternFill patternType="solid">
        <fgColor rgb="FF0C447C"/>
        <bgColor indexed="64"/>
      </patternFill>
    </fill>
    <fill>
      <patternFill patternType="solid">
        <fgColor rgb="FFB5D4F4"/>
        <bgColor indexed="64"/>
      </patternFill>
    </fill>
  </fills>
  <borders count="12">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7">
    <xf numFmtId="0" fontId="0" fillId="0" borderId="0" xfId="0"/>
    <xf numFmtId="0" fontId="3" fillId="0" borderId="0" xfId="0" applyFont="1"/>
    <xf numFmtId="0" fontId="0" fillId="0" borderId="0" xfId="0" applyAlignment="1">
      <alignment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0" fillId="0" borderId="0" xfId="0" applyAlignment="1">
      <alignment vertical="center" wrapText="1"/>
    </xf>
    <xf numFmtId="0" fontId="1" fillId="2" borderId="3" xfId="0" applyFont="1" applyFill="1" applyBorder="1" applyAlignment="1">
      <alignment horizontal="left" vertical="top" wrapText="1"/>
    </xf>
    <xf numFmtId="0" fontId="0" fillId="0" borderId="0" xfId="0" applyAlignment="1">
      <alignment horizontal="left" vertical="top"/>
    </xf>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left"/>
    </xf>
    <xf numFmtId="0" fontId="0" fillId="0" borderId="0" xfId="0" applyAlignment="1">
      <alignment horizontal="left" wrapText="1"/>
    </xf>
    <xf numFmtId="0" fontId="0" fillId="0" borderId="0" xfId="0" pivotButton="1" applyAlignment="1">
      <alignment wrapText="1"/>
    </xf>
    <xf numFmtId="0" fontId="7" fillId="0" borderId="0" xfId="0" applyFont="1"/>
    <xf numFmtId="0" fontId="9"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8" fillId="4" borderId="7" xfId="0" applyFont="1" applyFill="1" applyBorder="1" applyAlignment="1">
      <alignment horizontal="center" vertical="center"/>
    </xf>
    <xf numFmtId="0" fontId="8" fillId="4" borderId="0" xfId="0" applyFont="1" applyFill="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1" xfId="0" applyFont="1" applyFill="1" applyBorder="1" applyAlignment="1">
      <alignment horizontal="center" vertical="center"/>
    </xf>
    <xf numFmtId="0" fontId="5" fillId="3" borderId="0" xfId="0" applyFont="1" applyFill="1" applyAlignment="1">
      <alignment horizontal="center"/>
    </xf>
    <xf numFmtId="0" fontId="0" fillId="3" borderId="0" xfId="0" applyFill="1" applyAlignment="1">
      <alignment horizontal="center"/>
    </xf>
    <xf numFmtId="0" fontId="6" fillId="3" borderId="0" xfId="0" applyFont="1" applyFill="1" applyAlignment="1">
      <alignment horizont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0" xfId="0" applyFont="1" applyAlignment="1">
      <alignment horizontal="center" vertical="center"/>
    </xf>
    <xf numFmtId="0" fontId="9" fillId="0" borderId="8" xfId="0" applyFont="1" applyBorder="1" applyAlignment="1">
      <alignment horizontal="center" vertical="center"/>
    </xf>
  </cellXfs>
  <cellStyles count="1">
    <cellStyle name="Normal" xfId="0" builtinId="0"/>
  </cellStyles>
  <dxfs count="20">
    <dxf>
      <alignment wrapText="1"/>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B5D4F4"/>
      <color rgb="FF185FA5"/>
      <color rgb="FF0C44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[Hospital_Access_Dashboard .xlsx]Pivot_Tables!PivotTable1</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Pivot_Tables!$A$2:$A$12</c:f>
              <c:strCache>
                <c:ptCount val="10"/>
                <c:pt idx="0">
                  <c:v>CA</c:v>
                </c:pt>
                <c:pt idx="1">
                  <c:v>FL</c:v>
                </c:pt>
                <c:pt idx="2">
                  <c:v>GA</c:v>
                </c:pt>
                <c:pt idx="3">
                  <c:v>IL</c:v>
                </c:pt>
                <c:pt idx="4">
                  <c:v>IN</c:v>
                </c:pt>
                <c:pt idx="5">
                  <c:v>LA</c:v>
                </c:pt>
                <c:pt idx="6">
                  <c:v>NY</c:v>
                </c:pt>
                <c:pt idx="7">
                  <c:v>OH</c:v>
                </c:pt>
                <c:pt idx="8">
                  <c:v>PA</c:v>
                </c:pt>
                <c:pt idx="9">
                  <c:v>TX</c:v>
                </c:pt>
              </c:strCache>
            </c:strRef>
          </c:cat>
          <c:val>
            <c:numRef>
              <c:f>Pivot_Tables!$B$2:$B$12</c:f>
              <c:numCache>
                <c:formatCode>General</c:formatCode>
                <c:ptCount val="10"/>
                <c:pt idx="0">
                  <c:v>378</c:v>
                </c:pt>
                <c:pt idx="1">
                  <c:v>221</c:v>
                </c:pt>
                <c:pt idx="2">
                  <c:v>149</c:v>
                </c:pt>
                <c:pt idx="3">
                  <c:v>194</c:v>
                </c:pt>
                <c:pt idx="4">
                  <c:v>151</c:v>
                </c:pt>
                <c:pt idx="5">
                  <c:v>161</c:v>
                </c:pt>
                <c:pt idx="6">
                  <c:v>191</c:v>
                </c:pt>
                <c:pt idx="7">
                  <c:v>196</c:v>
                </c:pt>
                <c:pt idx="8">
                  <c:v>187</c:v>
                </c:pt>
                <c:pt idx="9">
                  <c:v>468</c:v>
                </c:pt>
              </c:numCache>
            </c:numRef>
          </c:val>
          <c:extLst>
            <c:ext xmlns:c16="http://schemas.microsoft.com/office/drawing/2014/chart" uri="{C3380CC4-5D6E-409C-BE32-E72D297353CC}">
              <c16:uniqueId val="{00000000-9336-405C-8761-948F3FDD7ED2}"/>
            </c:ext>
          </c:extLst>
        </c:ser>
        <c:dLbls>
          <c:dLblPos val="inEnd"/>
          <c:showLegendKey val="0"/>
          <c:showVal val="1"/>
          <c:showCatName val="0"/>
          <c:showSerName val="0"/>
          <c:showPercent val="0"/>
          <c:showBubbleSize val="0"/>
        </c:dLbls>
        <c:gapWidth val="41"/>
        <c:axId val="1079754207"/>
        <c:axId val="1079765727"/>
      </c:barChart>
      <c:catAx>
        <c:axId val="1079754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79765727"/>
        <c:crosses val="autoZero"/>
        <c:auto val="1"/>
        <c:lblAlgn val="ctr"/>
        <c:lblOffset val="100"/>
        <c:noMultiLvlLbl val="0"/>
      </c:catAx>
      <c:valAx>
        <c:axId val="1079765727"/>
        <c:scaling>
          <c:orientation val="minMax"/>
        </c:scaling>
        <c:delete val="1"/>
        <c:axPos val="l"/>
        <c:numFmt formatCode="General" sourceLinked="1"/>
        <c:majorTickMark val="none"/>
        <c:minorTickMark val="none"/>
        <c:tickLblPos val="nextTo"/>
        <c:crossAx val="1079754207"/>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Top 10 States by Average Star Rating</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1"/>
          <c:order val="1"/>
          <c:tx>
            <c:strRef>
              <c:f>Pivot_Tables!$M$1</c:f>
              <c:strCache>
                <c:ptCount val="1"/>
                <c:pt idx="0">
                  <c:v>Avg_Rating</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invertIfNegative val="0"/>
          <c:cat>
            <c:strRef>
              <c:f>Pivot_Tables!$K$2:$K$11</c:f>
              <c:strCache>
                <c:ptCount val="10"/>
                <c:pt idx="0">
                  <c:v>UT</c:v>
                </c:pt>
                <c:pt idx="1">
                  <c:v>CO</c:v>
                </c:pt>
                <c:pt idx="2">
                  <c:v>SD</c:v>
                </c:pt>
                <c:pt idx="3">
                  <c:v>WI</c:v>
                </c:pt>
                <c:pt idx="4">
                  <c:v>MN</c:v>
                </c:pt>
                <c:pt idx="5">
                  <c:v>VA</c:v>
                </c:pt>
                <c:pt idx="6">
                  <c:v>OH</c:v>
                </c:pt>
                <c:pt idx="7">
                  <c:v>ID</c:v>
                </c:pt>
                <c:pt idx="8">
                  <c:v>RI</c:v>
                </c:pt>
                <c:pt idx="9">
                  <c:v>NE</c:v>
                </c:pt>
              </c:strCache>
            </c:strRef>
          </c:cat>
          <c:val>
            <c:numRef>
              <c:f>Pivot_Tables!$M$2:$M$11</c:f>
              <c:numCache>
                <c:formatCode>General</c:formatCode>
                <c:ptCount val="10"/>
                <c:pt idx="0">
                  <c:v>4.2413793103448274</c:v>
                </c:pt>
                <c:pt idx="1">
                  <c:v>3.9591836734693877</c:v>
                </c:pt>
                <c:pt idx="2">
                  <c:v>3.8888888888888888</c:v>
                </c:pt>
                <c:pt idx="3">
                  <c:v>3.7790697674418605</c:v>
                </c:pt>
                <c:pt idx="4">
                  <c:v>3.7719298245614037</c:v>
                </c:pt>
                <c:pt idx="5">
                  <c:v>3.6842105263157894</c:v>
                </c:pt>
                <c:pt idx="6">
                  <c:v>3.578125</c:v>
                </c:pt>
                <c:pt idx="7">
                  <c:v>3.5454545454545454</c:v>
                </c:pt>
                <c:pt idx="8">
                  <c:v>3.5454545454545454</c:v>
                </c:pt>
                <c:pt idx="9">
                  <c:v>3.5</c:v>
                </c:pt>
              </c:numCache>
            </c:numRef>
          </c:val>
          <c:extLst>
            <c:ext xmlns:c16="http://schemas.microsoft.com/office/drawing/2014/chart" uri="{C3380CC4-5D6E-409C-BE32-E72D297353CC}">
              <c16:uniqueId val="{00000000-00C2-4BAA-ABD6-F49AD0772BB4}"/>
            </c:ext>
          </c:extLst>
        </c:ser>
        <c:dLbls>
          <c:showLegendKey val="0"/>
          <c:showVal val="0"/>
          <c:showCatName val="0"/>
          <c:showSerName val="0"/>
          <c:showPercent val="0"/>
          <c:showBubbleSize val="0"/>
        </c:dLbls>
        <c:gapWidth val="100"/>
        <c:overlap val="-24"/>
        <c:axId val="1079770047"/>
        <c:axId val="1079753727"/>
        <c:extLst>
          <c:ext xmlns:c15="http://schemas.microsoft.com/office/drawing/2012/chart" uri="{02D57815-91ED-43cb-92C2-25804820EDAC}">
            <c15:filteredBarSeries>
              <c15:ser>
                <c:idx val="0"/>
                <c:order val="0"/>
                <c:tx>
                  <c:strRef>
                    <c:extLst>
                      <c:ext uri="{02D57815-91ED-43cb-92C2-25804820EDAC}">
                        <c15:formulaRef>
                          <c15:sqref>Pivot_Tables!$L$1</c15:sqref>
                        </c15:formulaRef>
                      </c:ext>
                    </c:extLst>
                    <c:strCache>
                      <c:ptCount val="1"/>
                      <c:pt idx="0">
                        <c:v>Total_Hospitals</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invertIfNegative val="0"/>
                <c:cat>
                  <c:strRef>
                    <c:extLst>
                      <c:ext uri="{02D57815-91ED-43cb-92C2-25804820EDAC}">
                        <c15:formulaRef>
                          <c15:sqref>Pivot_Tables!$K$2:$K$11</c15:sqref>
                        </c15:formulaRef>
                      </c:ext>
                    </c:extLst>
                    <c:strCache>
                      <c:ptCount val="10"/>
                      <c:pt idx="0">
                        <c:v>UT</c:v>
                      </c:pt>
                      <c:pt idx="1">
                        <c:v>CO</c:v>
                      </c:pt>
                      <c:pt idx="2">
                        <c:v>SD</c:v>
                      </c:pt>
                      <c:pt idx="3">
                        <c:v>WI</c:v>
                      </c:pt>
                      <c:pt idx="4">
                        <c:v>MN</c:v>
                      </c:pt>
                      <c:pt idx="5">
                        <c:v>VA</c:v>
                      </c:pt>
                      <c:pt idx="6">
                        <c:v>OH</c:v>
                      </c:pt>
                      <c:pt idx="7">
                        <c:v>ID</c:v>
                      </c:pt>
                      <c:pt idx="8">
                        <c:v>RI</c:v>
                      </c:pt>
                      <c:pt idx="9">
                        <c:v>NE</c:v>
                      </c:pt>
                    </c:strCache>
                  </c:strRef>
                </c:cat>
                <c:val>
                  <c:numRef>
                    <c:extLst>
                      <c:ext uri="{02D57815-91ED-43cb-92C2-25804820EDAC}">
                        <c15:formulaRef>
                          <c15:sqref>Pivot_Tables!$L$2:$L$11</c15:sqref>
                        </c15:formulaRef>
                      </c:ext>
                    </c:extLst>
                    <c:numCache>
                      <c:formatCode>General</c:formatCode>
                      <c:ptCount val="10"/>
                      <c:pt idx="0">
                        <c:v>52</c:v>
                      </c:pt>
                      <c:pt idx="1">
                        <c:v>97</c:v>
                      </c:pt>
                      <c:pt idx="2">
                        <c:v>61</c:v>
                      </c:pt>
                      <c:pt idx="3">
                        <c:v>141</c:v>
                      </c:pt>
                      <c:pt idx="4">
                        <c:v>136</c:v>
                      </c:pt>
                      <c:pt idx="5">
                        <c:v>96</c:v>
                      </c:pt>
                      <c:pt idx="6">
                        <c:v>196</c:v>
                      </c:pt>
                      <c:pt idx="7">
                        <c:v>48</c:v>
                      </c:pt>
                      <c:pt idx="8">
                        <c:v>13</c:v>
                      </c:pt>
                      <c:pt idx="9">
                        <c:v>93</c:v>
                      </c:pt>
                    </c:numCache>
                  </c:numRef>
                </c:val>
                <c:extLst>
                  <c:ext xmlns:c16="http://schemas.microsoft.com/office/drawing/2014/chart" uri="{C3380CC4-5D6E-409C-BE32-E72D297353CC}">
                    <c16:uniqueId val="{00000001-00C2-4BAA-ABD6-F49AD0772BB4}"/>
                  </c:ext>
                </c:extLst>
              </c15:ser>
            </c15:filteredBarSeries>
          </c:ext>
        </c:extLst>
      </c:barChart>
      <c:catAx>
        <c:axId val="10797700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9753727"/>
        <c:crosses val="autoZero"/>
        <c:auto val="1"/>
        <c:lblAlgn val="ctr"/>
        <c:lblOffset val="100"/>
        <c:noMultiLvlLbl val="0"/>
      </c:catAx>
      <c:valAx>
        <c:axId val="107975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9770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[Hospital_Access_Dashboard .xlsx]Pivot_Tables!PivotTable4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States with Most Hospital Deserts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Pivot_Tables!$H$4:$H$14</c:f>
              <c:strCache>
                <c:ptCount val="10"/>
                <c:pt idx="0">
                  <c:v>AL</c:v>
                </c:pt>
                <c:pt idx="1">
                  <c:v>GA</c:v>
                </c:pt>
                <c:pt idx="2">
                  <c:v>LA</c:v>
                </c:pt>
                <c:pt idx="3">
                  <c:v>MI</c:v>
                </c:pt>
                <c:pt idx="4">
                  <c:v>NC</c:v>
                </c:pt>
                <c:pt idx="5">
                  <c:v>NY</c:v>
                </c:pt>
                <c:pt idx="6">
                  <c:v>OH</c:v>
                </c:pt>
                <c:pt idx="7">
                  <c:v>TN</c:v>
                </c:pt>
                <c:pt idx="8">
                  <c:v>TX</c:v>
                </c:pt>
                <c:pt idx="9">
                  <c:v>VA</c:v>
                </c:pt>
              </c:strCache>
            </c:strRef>
          </c:cat>
          <c:val>
            <c:numRef>
              <c:f>Pivot_Tables!$I$4:$I$14</c:f>
              <c:numCache>
                <c:formatCode>General</c:formatCode>
                <c:ptCount val="10"/>
                <c:pt idx="0">
                  <c:v>15</c:v>
                </c:pt>
                <c:pt idx="1">
                  <c:v>22</c:v>
                </c:pt>
                <c:pt idx="2">
                  <c:v>23</c:v>
                </c:pt>
                <c:pt idx="3">
                  <c:v>15</c:v>
                </c:pt>
                <c:pt idx="4">
                  <c:v>31</c:v>
                </c:pt>
                <c:pt idx="5">
                  <c:v>15</c:v>
                </c:pt>
                <c:pt idx="6">
                  <c:v>17</c:v>
                </c:pt>
                <c:pt idx="7">
                  <c:v>20</c:v>
                </c:pt>
                <c:pt idx="8">
                  <c:v>24</c:v>
                </c:pt>
                <c:pt idx="9">
                  <c:v>19</c:v>
                </c:pt>
              </c:numCache>
            </c:numRef>
          </c:val>
          <c:extLst>
            <c:ext xmlns:c16="http://schemas.microsoft.com/office/drawing/2014/chart" uri="{C3380CC4-5D6E-409C-BE32-E72D297353CC}">
              <c16:uniqueId val="{00000000-3F01-4F6D-8CCD-467E7C009A18}"/>
            </c:ext>
          </c:extLst>
        </c:ser>
        <c:dLbls>
          <c:dLblPos val="outEnd"/>
          <c:showLegendKey val="0"/>
          <c:showVal val="1"/>
          <c:showCatName val="0"/>
          <c:showSerName val="0"/>
          <c:showPercent val="0"/>
          <c:showBubbleSize val="0"/>
        </c:dLbls>
        <c:gapWidth val="115"/>
        <c:overlap val="-20"/>
        <c:axId val="1079771487"/>
        <c:axId val="1079776287"/>
      </c:barChart>
      <c:catAx>
        <c:axId val="1079771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776287"/>
        <c:crosses val="autoZero"/>
        <c:auto val="1"/>
        <c:lblAlgn val="ctr"/>
        <c:lblOffset val="100"/>
        <c:noMultiLvlLbl val="0"/>
      </c:catAx>
      <c:valAx>
        <c:axId val="1079776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77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[Hospital_Access_Dashboard .xlsx]Pivot_Tables!PivotTable3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Hospital Ownership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4">
              <a:tint val="41000"/>
            </a:schemeClr>
          </a:solidFill>
          <a:ln>
            <a:noFill/>
          </a:ln>
          <a:effectLst>
            <a:outerShdw blurRad="254000" sx="102000" sy="102000" algn="ctr" rotWithShape="0">
              <a:prstClr val="black">
                <a:alpha val="20000"/>
              </a:prstClr>
            </a:outerShdw>
          </a:effectLst>
        </c:spPr>
      </c:pivotFmt>
      <c:pivotFmt>
        <c:idx val="29"/>
        <c:spPr>
          <a:solidFill>
            <a:schemeClr val="accent4">
              <a:tint val="52000"/>
            </a:schemeClr>
          </a:solidFill>
          <a:ln>
            <a:noFill/>
          </a:ln>
          <a:effectLst>
            <a:outerShdw blurRad="254000" sx="102000" sy="102000" algn="ctr" rotWithShape="0">
              <a:prstClr val="black">
                <a:alpha val="20000"/>
              </a:prstClr>
            </a:outerShdw>
          </a:effectLst>
        </c:spPr>
      </c:pivotFmt>
      <c:pivotFmt>
        <c:idx val="30"/>
        <c:spPr>
          <a:solidFill>
            <a:schemeClr val="accent4">
              <a:tint val="63000"/>
            </a:schemeClr>
          </a:solidFill>
          <a:ln>
            <a:noFill/>
          </a:ln>
          <a:effectLst>
            <a:outerShdw blurRad="254000" sx="102000" sy="102000" algn="ctr" rotWithShape="0">
              <a:prstClr val="black">
                <a:alpha val="20000"/>
              </a:prstClr>
            </a:outerShdw>
          </a:effectLst>
        </c:spPr>
      </c:pivotFmt>
      <c:pivotFmt>
        <c:idx val="31"/>
        <c:spPr>
          <a:solidFill>
            <a:schemeClr val="accent4">
              <a:tint val="74000"/>
            </a:schemeClr>
          </a:solidFill>
          <a:ln>
            <a:noFill/>
          </a:ln>
          <a:effectLst>
            <a:outerShdw blurRad="254000" sx="102000" sy="102000" algn="ctr" rotWithShape="0">
              <a:prstClr val="black">
                <a:alpha val="20000"/>
              </a:prstClr>
            </a:outerShdw>
          </a:effectLst>
        </c:spPr>
        <c:dLbl>
          <c:idx val="0"/>
          <c:layout>
            <c:manualLayout>
              <c:x val="1.0951403148528405E-2"/>
              <c:y val="-2.48447123963703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4">
              <a:tint val="84000"/>
            </a:schemeClr>
          </a:solidFill>
          <a:ln>
            <a:noFill/>
          </a:ln>
          <a:effectLst>
            <a:outerShdw blurRad="254000" sx="102000" sy="102000" algn="ctr" rotWithShape="0">
              <a:prstClr val="black">
                <a:alpha val="20000"/>
              </a:prstClr>
            </a:outerShdw>
          </a:effectLst>
        </c:spPr>
        <c:dLbl>
          <c:idx val="0"/>
          <c:layout>
            <c:manualLayout>
              <c:x val="2.4640657084188913E-2"/>
              <c:y val="-2.89854977957653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4">
              <a:tint val="95000"/>
            </a:schemeClr>
          </a:solidFill>
          <a:ln>
            <a:noFill/>
          </a:ln>
          <a:effectLst>
            <a:outerShdw blurRad="254000" sx="102000" sy="102000" algn="ctr" rotWithShape="0">
              <a:prstClr val="black">
                <a:alpha val="20000"/>
              </a:prstClr>
            </a:outerShdw>
          </a:effectLst>
        </c:spPr>
        <c:dLbl>
          <c:idx val="0"/>
          <c:layout>
            <c:manualLayout>
              <c:x val="6.2970568104038324E-2"/>
              <c:y val="-7.5913522029424888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4">
              <a:shade val="94000"/>
            </a:schemeClr>
          </a:solidFill>
          <a:ln>
            <a:noFill/>
          </a:ln>
          <a:effectLst>
            <a:outerShdw blurRad="254000" sx="102000" sy="102000" algn="ctr" rotWithShape="0">
              <a:prstClr val="black">
                <a:alpha val="20000"/>
              </a:prstClr>
            </a:outerShdw>
          </a:effectLst>
        </c:spPr>
      </c:pivotFmt>
      <c:pivotFmt>
        <c:idx val="35"/>
        <c:spPr>
          <a:solidFill>
            <a:schemeClr val="accent4">
              <a:shade val="83000"/>
            </a:schemeClr>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hade val="73000"/>
            </a:schemeClr>
          </a:solidFill>
          <a:ln>
            <a:noFill/>
          </a:ln>
          <a:effectLst>
            <a:outerShdw blurRad="254000" sx="102000" sy="102000" algn="ctr" rotWithShape="0">
              <a:prstClr val="black">
                <a:alpha val="20000"/>
              </a:prstClr>
            </a:outerShdw>
          </a:effectLst>
        </c:spPr>
        <c:dLbl>
          <c:idx val="0"/>
          <c:layout>
            <c:manualLayout>
              <c:x val="2.7378507871320963E-2"/>
              <c:y val="8.695649338729598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4">
              <a:shade val="62000"/>
            </a:schemeClr>
          </a:solidFill>
          <a:ln>
            <a:noFill/>
          </a:ln>
          <a:effectLst>
            <a:outerShdw blurRad="254000" sx="102000" sy="102000" algn="ctr" rotWithShape="0">
              <a:prstClr val="black">
                <a:alpha val="20000"/>
              </a:prstClr>
            </a:outerShdw>
          </a:effectLst>
        </c:spPr>
        <c:dLbl>
          <c:idx val="0"/>
          <c:layout>
            <c:manualLayout>
              <c:x val="0"/>
              <c:y val="0.10351963498487635"/>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4">
              <a:shade val="51000"/>
            </a:schemeClr>
          </a:solidFill>
          <a:ln>
            <a:noFill/>
          </a:ln>
          <a:effectLst>
            <a:outerShdw blurRad="254000" sx="102000" sy="102000" algn="ctr" rotWithShape="0">
              <a:prstClr val="black">
                <a:alpha val="20000"/>
              </a:prstClr>
            </a:outerShdw>
          </a:effectLst>
        </c:spPr>
        <c:dLbl>
          <c:idx val="0"/>
          <c:layout>
            <c:manualLayout>
              <c:x val="-2.4640657084188913E-2"/>
              <c:y val="3.312628319516043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4">
              <a:shade val="40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Pivot_Tables!$F$1</c:f>
              <c:strCache>
                <c:ptCount val="1"/>
                <c:pt idx="0">
                  <c:v>Total</c:v>
                </c:pt>
              </c:strCache>
            </c:strRef>
          </c:tx>
          <c:dPt>
            <c:idx val="0"/>
            <c:bubble3D val="0"/>
            <c:spPr>
              <a:solidFill>
                <a:schemeClr val="accent4">
                  <a:tint val="4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CA-49C2-B5FC-6D15B817E5C7}"/>
              </c:ext>
            </c:extLst>
          </c:dPt>
          <c:dPt>
            <c:idx val="1"/>
            <c:bubble3D val="0"/>
            <c:spPr>
              <a:solidFill>
                <a:schemeClr val="accent4">
                  <a:tint val="5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CA-49C2-B5FC-6D15B817E5C7}"/>
              </c:ext>
            </c:extLst>
          </c:dPt>
          <c:dPt>
            <c:idx val="2"/>
            <c:bubble3D val="0"/>
            <c:spPr>
              <a:solidFill>
                <a:schemeClr val="accent4">
                  <a:tint val="6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CA-49C2-B5FC-6D15B817E5C7}"/>
              </c:ext>
            </c:extLst>
          </c:dPt>
          <c:dPt>
            <c:idx val="3"/>
            <c:bubble3D val="0"/>
            <c:spPr>
              <a:solidFill>
                <a:schemeClr val="accent4">
                  <a:tint val="7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0CA-49C2-B5FC-6D15B817E5C7}"/>
              </c:ext>
            </c:extLst>
          </c:dPt>
          <c:dPt>
            <c:idx val="4"/>
            <c:bubble3D val="0"/>
            <c:spPr>
              <a:solidFill>
                <a:schemeClr val="accent4">
                  <a:tint val="8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0CA-49C2-B5FC-6D15B817E5C7}"/>
              </c:ext>
            </c:extLst>
          </c:dPt>
          <c:dPt>
            <c:idx val="5"/>
            <c:bubble3D val="0"/>
            <c:spPr>
              <a:solidFill>
                <a:schemeClr val="accent4">
                  <a:tint val="9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0CA-49C2-B5FC-6D15B817E5C7}"/>
              </c:ext>
            </c:extLst>
          </c:dPt>
          <c:dPt>
            <c:idx val="6"/>
            <c:bubble3D val="0"/>
            <c:spPr>
              <a:solidFill>
                <a:schemeClr val="accent4">
                  <a:shade val="9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0CA-49C2-B5FC-6D15B817E5C7}"/>
              </c:ext>
            </c:extLst>
          </c:dPt>
          <c:dPt>
            <c:idx val="7"/>
            <c:bubble3D val="0"/>
            <c:spPr>
              <a:solidFill>
                <a:schemeClr val="accent4">
                  <a:shade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0CA-49C2-B5FC-6D15B817E5C7}"/>
              </c:ext>
            </c:extLst>
          </c:dPt>
          <c:dPt>
            <c:idx val="8"/>
            <c:bubble3D val="0"/>
            <c:spPr>
              <a:solidFill>
                <a:schemeClr val="accent4">
                  <a:shade val="7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C0CA-49C2-B5FC-6D15B817E5C7}"/>
              </c:ext>
            </c:extLst>
          </c:dPt>
          <c:dPt>
            <c:idx val="9"/>
            <c:bubble3D val="0"/>
            <c:spPr>
              <a:solidFill>
                <a:schemeClr val="accent4">
                  <a:shade val="6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C0CA-49C2-B5FC-6D15B817E5C7}"/>
              </c:ext>
            </c:extLst>
          </c:dPt>
          <c:dPt>
            <c:idx val="10"/>
            <c:bubble3D val="0"/>
            <c:spPr>
              <a:solidFill>
                <a:schemeClr val="accent4">
                  <a:shade val="51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C0CA-49C2-B5FC-6D15B817E5C7}"/>
              </c:ext>
            </c:extLst>
          </c:dPt>
          <c:dPt>
            <c:idx val="11"/>
            <c:bubble3D val="0"/>
            <c:spPr>
              <a:solidFill>
                <a:schemeClr val="accent4">
                  <a:shade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C0CA-49C2-B5FC-6D15B817E5C7}"/>
              </c:ext>
            </c:extLst>
          </c:dPt>
          <c:dLbls>
            <c:dLbl>
              <c:idx val="3"/>
              <c:layout>
                <c:manualLayout>
                  <c:x val="1.0951403148528405E-2"/>
                  <c:y val="-2.48447123963703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0CA-49C2-B5FC-6D15B817E5C7}"/>
                </c:ext>
              </c:extLst>
            </c:dLbl>
            <c:dLbl>
              <c:idx val="4"/>
              <c:layout>
                <c:manualLayout>
                  <c:x val="2.4640657084188913E-2"/>
                  <c:y val="-2.89854977957653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0CA-49C2-B5FC-6D15B817E5C7}"/>
                </c:ext>
              </c:extLst>
            </c:dLbl>
            <c:dLbl>
              <c:idx val="5"/>
              <c:layout>
                <c:manualLayout>
                  <c:x val="6.2970568104038324E-2"/>
                  <c:y val="-7.5913522029424888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0CA-49C2-B5FC-6D15B817E5C7}"/>
                </c:ext>
              </c:extLst>
            </c:dLbl>
            <c:dLbl>
              <c:idx val="7"/>
              <c:delete val="1"/>
              <c:extLst>
                <c:ext xmlns:c15="http://schemas.microsoft.com/office/drawing/2012/chart" uri="{CE6537A1-D6FC-4f65-9D91-7224C49458BB}"/>
                <c:ext xmlns:c16="http://schemas.microsoft.com/office/drawing/2014/chart" uri="{C3380CC4-5D6E-409C-BE32-E72D297353CC}">
                  <c16:uniqueId val="{0000000F-C0CA-49C2-B5FC-6D15B817E5C7}"/>
                </c:ext>
              </c:extLst>
            </c:dLbl>
            <c:dLbl>
              <c:idx val="8"/>
              <c:layout>
                <c:manualLayout>
                  <c:x val="2.7378507871320963E-2"/>
                  <c:y val="8.69564933872959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C0CA-49C2-B5FC-6D15B817E5C7}"/>
                </c:ext>
              </c:extLst>
            </c:dLbl>
            <c:dLbl>
              <c:idx val="9"/>
              <c:layout>
                <c:manualLayout>
                  <c:x val="0"/>
                  <c:y val="0.1035196349848763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C0CA-49C2-B5FC-6D15B817E5C7}"/>
                </c:ext>
              </c:extLst>
            </c:dLbl>
            <c:dLbl>
              <c:idx val="10"/>
              <c:layout>
                <c:manualLayout>
                  <c:x val="-2.4640657084188913E-2"/>
                  <c:y val="3.312628319516043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C0CA-49C2-B5FC-6D15B817E5C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Pivot_Tables!$E$2:$E$14</c:f>
              <c:strCache>
                <c:ptCount val="12"/>
                <c:pt idx="0">
                  <c:v>Department of Defense</c:v>
                </c:pt>
                <c:pt idx="1">
                  <c:v>Government - Federal</c:v>
                </c:pt>
                <c:pt idx="2">
                  <c:v>Government - Hospital District or Authority</c:v>
                </c:pt>
                <c:pt idx="3">
                  <c:v>Government - Local</c:v>
                </c:pt>
                <c:pt idx="4">
                  <c:v>Government - State</c:v>
                </c:pt>
                <c:pt idx="5">
                  <c:v>Physician</c:v>
                </c:pt>
                <c:pt idx="6">
                  <c:v>Proprietary</c:v>
                </c:pt>
                <c:pt idx="7">
                  <c:v>Tribal</c:v>
                </c:pt>
                <c:pt idx="8">
                  <c:v>Veterans Health Administration</c:v>
                </c:pt>
                <c:pt idx="9">
                  <c:v>Voluntary non-profit - Church</c:v>
                </c:pt>
                <c:pt idx="10">
                  <c:v>Voluntary non-profit - Other</c:v>
                </c:pt>
                <c:pt idx="11">
                  <c:v>Voluntary non-profit - Private</c:v>
                </c:pt>
              </c:strCache>
            </c:strRef>
          </c:cat>
          <c:val>
            <c:numRef>
              <c:f>Pivot_Tables!$F$2:$F$14</c:f>
              <c:numCache>
                <c:formatCode>General</c:formatCode>
                <c:ptCount val="12"/>
                <c:pt idx="0">
                  <c:v>32</c:v>
                </c:pt>
                <c:pt idx="1">
                  <c:v>43</c:v>
                </c:pt>
                <c:pt idx="2">
                  <c:v>516</c:v>
                </c:pt>
                <c:pt idx="3">
                  <c:v>397</c:v>
                </c:pt>
                <c:pt idx="4">
                  <c:v>209</c:v>
                </c:pt>
                <c:pt idx="5">
                  <c:v>81</c:v>
                </c:pt>
                <c:pt idx="6">
                  <c:v>1067</c:v>
                </c:pt>
                <c:pt idx="7">
                  <c:v>16</c:v>
                </c:pt>
                <c:pt idx="8">
                  <c:v>132</c:v>
                </c:pt>
                <c:pt idx="9">
                  <c:v>268</c:v>
                </c:pt>
                <c:pt idx="10">
                  <c:v>355</c:v>
                </c:pt>
                <c:pt idx="11">
                  <c:v>2316</c:v>
                </c:pt>
              </c:numCache>
            </c:numRef>
          </c:val>
          <c:extLst>
            <c:ext xmlns:c16="http://schemas.microsoft.com/office/drawing/2014/chart" uri="{C3380CC4-5D6E-409C-BE32-E72D297353CC}">
              <c16:uniqueId val="{00000018-C0CA-49C2-B5FC-6D15B817E5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
          <c:y val="0.31559966462525518"/>
          <c:w val="0.33333333333333331"/>
          <c:h val="0.4885670020414115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26</xdr:col>
      <xdr:colOff>76200</xdr:colOff>
      <xdr:row>25</xdr:row>
      <xdr:rowOff>47625</xdr:rowOff>
    </xdr:to>
    <xdr:graphicFrame macro="">
      <xdr:nvGraphicFramePr>
        <xdr:cNvPr id="4" name="Chart 3">
          <a:extLst>
            <a:ext uri="{FF2B5EF4-FFF2-40B4-BE49-F238E27FC236}">
              <a16:creationId xmlns:a16="http://schemas.microsoft.com/office/drawing/2014/main" id="{CB0CAFAC-AE5D-40E5-B2AB-3AE8D08D4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133350</xdr:colOff>
      <xdr:row>11</xdr:row>
      <xdr:rowOff>0</xdr:rowOff>
    </xdr:from>
    <xdr:to>
      <xdr:col>52</xdr:col>
      <xdr:colOff>47625</xdr:colOff>
      <xdr:row>25</xdr:row>
      <xdr:rowOff>66675</xdr:rowOff>
    </xdr:to>
    <xdr:graphicFrame macro="">
      <xdr:nvGraphicFramePr>
        <xdr:cNvPr id="5" name="Chart 4">
          <a:extLst>
            <a:ext uri="{FF2B5EF4-FFF2-40B4-BE49-F238E27FC236}">
              <a16:creationId xmlns:a16="http://schemas.microsoft.com/office/drawing/2014/main" id="{855D9774-B154-418C-9693-E5F0799FD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171450</xdr:rowOff>
    </xdr:from>
    <xdr:to>
      <xdr:col>26</xdr:col>
      <xdr:colOff>76200</xdr:colOff>
      <xdr:row>42</xdr:row>
      <xdr:rowOff>0</xdr:rowOff>
    </xdr:to>
    <xdr:graphicFrame macro="">
      <xdr:nvGraphicFramePr>
        <xdr:cNvPr id="6" name="Chart 5">
          <a:extLst>
            <a:ext uri="{FF2B5EF4-FFF2-40B4-BE49-F238E27FC236}">
              <a16:creationId xmlns:a16="http://schemas.microsoft.com/office/drawing/2014/main" id="{B303A7B8-8193-4AA3-B83E-2B0FF0405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152400</xdr:colOff>
      <xdr:row>25</xdr:row>
      <xdr:rowOff>171449</xdr:rowOff>
    </xdr:from>
    <xdr:to>
      <xdr:col>52</xdr:col>
      <xdr:colOff>85725</xdr:colOff>
      <xdr:row>42</xdr:row>
      <xdr:rowOff>0</xdr:rowOff>
    </xdr:to>
    <xdr:graphicFrame macro="">
      <xdr:nvGraphicFramePr>
        <xdr:cNvPr id="7" name="Chart 6">
          <a:extLst>
            <a:ext uri="{FF2B5EF4-FFF2-40B4-BE49-F238E27FC236}">
              <a16:creationId xmlns:a16="http://schemas.microsoft.com/office/drawing/2014/main" id="{03AF34AB-83D3-460F-B5A6-E00D6A2DE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lestine Raj" refreshedDate="46201.881435300929" createdVersion="8" refreshedVersion="8" minRefreshableVersion="3" recordCount="5433" xr:uid="{B9CAC9D4-F8E5-4C9E-AE4A-41855EBB53A4}">
  <cacheSource type="worksheet">
    <worksheetSource ref="A1:K1048576" sheet="Merged_Data"/>
  </cacheSource>
  <cacheFields count="11">
    <cacheField name="Facility Name" numFmtId="0">
      <sharedItems containsBlank="1"/>
    </cacheField>
    <cacheField name="City" numFmtId="0">
      <sharedItems containsBlank="1"/>
    </cacheField>
    <cacheField name="State" numFmtId="0">
      <sharedItems containsBlank="1" count="57">
        <s v="AL"/>
        <s v="AK"/>
        <s v="AZ"/>
        <s v="AR"/>
        <s v="CA"/>
        <s v="CO"/>
        <s v="CT"/>
        <s v="DE"/>
        <s v="DC"/>
        <s v="FL"/>
        <s v="GA"/>
        <s v="HI"/>
        <s v="ID"/>
        <s v="IL"/>
        <s v="IN"/>
        <s v="IA"/>
        <s v="KS"/>
        <s v="KY"/>
        <s v="LA"/>
        <s v="ME"/>
        <s v="MD"/>
        <s v="MA"/>
        <s v="MI"/>
        <s v="MN"/>
        <s v="MS"/>
        <s v="MO"/>
        <s v="MT"/>
        <s v="NE"/>
        <s v="NV"/>
        <s v="NH"/>
        <s v="NJ"/>
        <s v="NM"/>
        <s v="NY"/>
        <s v="NC"/>
        <s v="ND"/>
        <s v="OH"/>
        <s v="OK"/>
        <s v="OR"/>
        <s v="PA"/>
        <s v="PR"/>
        <s v="RI"/>
        <s v="SC"/>
        <s v="SD"/>
        <s v="TN"/>
        <s v="TX"/>
        <s v="UT"/>
        <s v="VT"/>
        <s v="VI"/>
        <s v="VA"/>
        <s v="WA"/>
        <s v="WV"/>
        <s v="WI"/>
        <s v="WY"/>
        <s v="AS"/>
        <s v="GU"/>
        <s v="MP"/>
        <m/>
      </sharedItems>
    </cacheField>
    <cacheField name="County" numFmtId="0">
      <sharedItems containsBlank="1"/>
    </cacheField>
    <cacheField name="Hospital Type" numFmtId="0">
      <sharedItems containsBlank="1"/>
    </cacheField>
    <cacheField name="Hospital Ownership" numFmtId="0">
      <sharedItems containsBlank="1" count="13">
        <s v="Government - Hospital District or Authority"/>
        <s v="Proprietary"/>
        <s v="Voluntary non-profit - Private"/>
        <s v="Government - State"/>
        <s v="Voluntary non-profit - Other"/>
        <s v="Government - Local"/>
        <s v="Voluntary non-profit - Church"/>
        <s v="Government - Federal"/>
        <s v="Veterans Health Administration"/>
        <s v="Tribal"/>
        <s v="Department of Defense"/>
        <s v="Physician"/>
        <m/>
      </sharedItems>
    </cacheField>
    <cacheField name="Emergency Services" numFmtId="0">
      <sharedItems containsBlank="1"/>
    </cacheField>
    <cacheField name="Hospital overall rating" numFmtId="0">
      <sharedItems containsString="0" containsBlank="1" containsNumber="1" containsInteger="1" minValue="0" maxValue="5"/>
    </cacheField>
    <cacheField name="State_Full " numFmtId="0">
      <sharedItems containsBlank="1"/>
    </cacheField>
    <cacheField name="Pop_2025" numFmtId="0">
      <sharedItems containsBlank="1" containsMixedTypes="1" containsNumber="1" containsInteger="1" minValue="1112" maxValue="9694934"/>
    </cacheField>
    <cacheField name="Desert_Flag" numFmtId="0">
      <sharedItems containsBlank="1" count="3">
        <s v="Sufficient Access"/>
        <s v="Hospital Deser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3">
  <r>
    <s v="SOUTHEAST HEALTH MEDICAL CENTER"/>
    <s v="DOTHAN"/>
    <x v="0"/>
    <s v="HOUSTON"/>
    <s v="Acute Care Hospitals"/>
    <x v="0"/>
    <s v="Yes"/>
    <n v="4"/>
    <s v="Alabama"/>
    <n v="110318"/>
    <x v="0"/>
  </r>
  <r>
    <s v="MARSHALL MEDICAL CENTERS"/>
    <s v="BOAZ"/>
    <x v="0"/>
    <s v="MARSHALL"/>
    <s v="Acute Care Hospitals"/>
    <x v="0"/>
    <s v="Yes"/>
    <n v="3"/>
    <s v="Alabama"/>
    <n v="103537"/>
    <x v="1"/>
  </r>
  <r>
    <s v="NORTH ALABAMA MEDICAL CENTER"/>
    <s v="FLORENCE"/>
    <x v="0"/>
    <s v="LAUDERDALE"/>
    <s v="Acute Care Hospitals"/>
    <x v="1"/>
    <s v="Yes"/>
    <n v="2"/>
    <s v="Alabama"/>
    <n v="97135"/>
    <x v="1"/>
  </r>
  <r>
    <s v="MIZELL MEMORIAL HOSPITAL"/>
    <s v="OPP"/>
    <x v="0"/>
    <s v="COVINGTON"/>
    <s v="Acute Care Hospitals"/>
    <x v="2"/>
    <s v="Yes"/>
    <n v="1"/>
    <s v="Alabama"/>
    <n v="37947"/>
    <x v="0"/>
  </r>
  <r>
    <s v="ST. VINCENT'S EAST"/>
    <s v="BIRMINGHAM"/>
    <x v="0"/>
    <s v="JEFFERSON"/>
    <s v="Acute Care Hospitals"/>
    <x v="2"/>
    <s v="Yes"/>
    <n v="3"/>
    <s v="Alabama"/>
    <n v="665742"/>
    <x v="0"/>
  </r>
  <r>
    <s v="DEKALB REGIONAL MEDICAL CENTER"/>
    <s v="FORT PAYNE"/>
    <x v="0"/>
    <s v="DE KALB"/>
    <s v="Acute Care Hospitals"/>
    <x v="1"/>
    <s v="Yes"/>
    <n v="2"/>
    <s v="Alabama"/>
    <s v="No Match"/>
    <x v="1"/>
  </r>
  <r>
    <s v="SHELBY BAPTIST MEDICAL CENTER"/>
    <s v="ALABASTER"/>
    <x v="0"/>
    <s v="SHELBY"/>
    <s v="Acute Care Hospitals"/>
    <x v="2"/>
    <s v="Yes"/>
    <n v="2"/>
    <s v="Alabama"/>
    <n v="238552"/>
    <x v="1"/>
  </r>
  <r>
    <s v="UAB CALLAHAN EYE HOSPITAL AUTHORITY"/>
    <s v="BIRMINGHAM"/>
    <x v="0"/>
    <s v="JEFFERSON"/>
    <s v="Acute Care Hospitals"/>
    <x v="2"/>
    <s v="Yes"/>
    <n v="0"/>
    <s v="Alabama"/>
    <n v="665742"/>
    <x v="0"/>
  </r>
  <r>
    <s v="HELEN KELLER HOSPITAL"/>
    <s v="SHEFFIELD"/>
    <x v="0"/>
    <s v="COLBERT"/>
    <s v="Acute Care Hospitals"/>
    <x v="0"/>
    <s v="Yes"/>
    <n v="2"/>
    <s v="Alabama"/>
    <n v="59474"/>
    <x v="0"/>
  </r>
  <r>
    <s v="DALE MEDICAL CENTER"/>
    <s v="OZARK"/>
    <x v="0"/>
    <s v="DALE"/>
    <s v="Acute Care Hospitals"/>
    <x v="0"/>
    <s v="Yes"/>
    <n v="0"/>
    <s v="Alabama"/>
    <n v="49912"/>
    <x v="0"/>
  </r>
  <r>
    <s v="FLOYD CHEROKEE MEDICAL CENTER"/>
    <s v="CENTRE"/>
    <x v="0"/>
    <s v="CHEROKEE"/>
    <s v="Acute Care Hospitals"/>
    <x v="1"/>
    <s v="Yes"/>
    <n v="0"/>
    <s v="Alabama"/>
    <n v="26413"/>
    <x v="0"/>
  </r>
  <r>
    <s v="BAPTIST MEDICAL CENTER SOUTH"/>
    <s v="MONTGOMERY"/>
    <x v="0"/>
    <s v="MONTGOMERY"/>
    <s v="Acute Care Hospitals"/>
    <x v="0"/>
    <s v="Yes"/>
    <n v="2"/>
    <s v="Alabama"/>
    <n v="225891"/>
    <x v="0"/>
  </r>
  <r>
    <s v="JACKSON HOSPITAL &amp; CLINIC INC"/>
    <s v="MONTGOMERY"/>
    <x v="0"/>
    <s v="MONTGOMERY"/>
    <s v="Acute Care Hospitals"/>
    <x v="2"/>
    <s v="Yes"/>
    <n v="2"/>
    <s v="Alabama"/>
    <n v="225891"/>
    <x v="0"/>
  </r>
  <r>
    <s v="THE EAST ALABAMA HEALTHCARE AUTHORITY"/>
    <s v="OPELIKA"/>
    <x v="0"/>
    <s v="LEE"/>
    <s v="Acute Care Hospitals"/>
    <x v="0"/>
    <s v="Yes"/>
    <n v="3"/>
    <s v="Alabama"/>
    <n v="189881"/>
    <x v="1"/>
  </r>
  <r>
    <s v="UNIVERSITY OF ALABAMA HOSPITAL"/>
    <s v="BIRMINGHAM"/>
    <x v="0"/>
    <s v="JEFFERSON"/>
    <s v="Acute Care Hospitals"/>
    <x v="3"/>
    <s v="Yes"/>
    <n v="2"/>
    <s v="Alabama"/>
    <n v="665742"/>
    <x v="0"/>
  </r>
  <r>
    <s v="COMMUNITY HOSPITAL INC"/>
    <s v="TALLASSEE"/>
    <x v="0"/>
    <s v="ELMORE"/>
    <s v="Acute Care Hospitals"/>
    <x v="2"/>
    <s v="Yes"/>
    <n v="0"/>
    <s v="Alabama"/>
    <n v="91577"/>
    <x v="0"/>
  </r>
  <r>
    <s v="CULLMAN REGIONAL MEDICAL CENTER"/>
    <s v="CULLMAN"/>
    <x v="0"/>
    <s v="CULLMAN"/>
    <s v="Acute Care Hospitals"/>
    <x v="0"/>
    <s v="Yes"/>
    <n v="2"/>
    <s v="Alabama"/>
    <n v="94009"/>
    <x v="0"/>
  </r>
  <r>
    <s v="ANDALUSIA HEALTH"/>
    <s v="ANDALUSIA"/>
    <x v="0"/>
    <s v="COVINGTON"/>
    <s v="Acute Care Hospitals"/>
    <x v="1"/>
    <s v="Yes"/>
    <n v="2"/>
    <s v="Alabama"/>
    <n v="37947"/>
    <x v="0"/>
  </r>
  <r>
    <s v="HUNTSVILLE HOSPITAL"/>
    <s v="HUNTSVILLE"/>
    <x v="0"/>
    <s v="MADISON"/>
    <s v="Acute Care Hospitals"/>
    <x v="0"/>
    <s v="Yes"/>
    <n v="3"/>
    <s v="Alabama"/>
    <n v="433516"/>
    <x v="0"/>
  </r>
  <r>
    <s v="GADSDEN REGIONAL MEDICAL CENTER"/>
    <s v="GADSDEN"/>
    <x v="0"/>
    <s v="ETOWAH"/>
    <s v="Acute Care Hospitals"/>
    <x v="1"/>
    <s v="Yes"/>
    <n v="2"/>
    <s v="Alabama"/>
    <n v="103886"/>
    <x v="0"/>
  </r>
  <r>
    <s v="MARION REGIONAL MEDICAL CENTER"/>
    <s v="HAMILTON"/>
    <x v="0"/>
    <s v="MARION"/>
    <s v="Acute Care Hospitals"/>
    <x v="2"/>
    <s v="Yes"/>
    <n v="3"/>
    <s v="Alabama"/>
    <n v="29097"/>
    <x v="0"/>
  </r>
  <r>
    <s v="FAYETTE MEDICAL CENTER"/>
    <s v="FAYETTE"/>
    <x v="0"/>
    <s v="FAYETTE"/>
    <s v="Acute Care Hospitals"/>
    <x v="4"/>
    <s v="Yes"/>
    <n v="4"/>
    <s v="Alabama"/>
    <n v="15872"/>
    <x v="0"/>
  </r>
  <r>
    <s v="RIVERVIEW REGIONAL MEDICAL CENTER"/>
    <s v="GADSDEN"/>
    <x v="0"/>
    <s v="ETOWAH"/>
    <s v="Acute Care Hospitals"/>
    <x v="1"/>
    <s v="Yes"/>
    <n v="3"/>
    <s v="Alabama"/>
    <n v="103886"/>
    <x v="0"/>
  </r>
  <r>
    <s v="MEDICAL CENTER ENTERPRISE"/>
    <s v="ENTERPRISE"/>
    <x v="0"/>
    <s v="COFFEE"/>
    <s v="Acute Care Hospitals"/>
    <x v="1"/>
    <s v="Yes"/>
    <n v="4"/>
    <s v="Alabama"/>
    <n v="56953"/>
    <x v="1"/>
  </r>
  <r>
    <s v="GREENE COUNTY HOSPITAL"/>
    <s v="EUTAW"/>
    <x v="0"/>
    <s v="GREENE"/>
    <s v="Acute Care Hospitals"/>
    <x v="4"/>
    <s v="Yes"/>
    <n v="0"/>
    <s v="Alabama"/>
    <n v="7067"/>
    <x v="0"/>
  </r>
  <r>
    <s v="LAKE MARTIN COMMUNITY HOSPITAL"/>
    <s v="DADEVILLE"/>
    <x v="0"/>
    <s v="TALLAPOOSA"/>
    <s v="Acute Care Hospitals"/>
    <x v="1"/>
    <s v="Yes"/>
    <n v="0"/>
    <s v="Alabama"/>
    <n v="40953"/>
    <x v="0"/>
  </r>
  <r>
    <s v="FLOWERS HOSPITAL"/>
    <s v="DOTHAN"/>
    <x v="0"/>
    <s v="HOUSTON"/>
    <s v="Acute Care Hospitals"/>
    <x v="1"/>
    <s v="Yes"/>
    <n v="2"/>
    <s v="Alabama"/>
    <n v="110318"/>
    <x v="0"/>
  </r>
  <r>
    <s v="ST VINCENT'S BIRMINGHAM"/>
    <s v="BIRMINGHAM"/>
    <x v="0"/>
    <s v="JEFFERSON"/>
    <s v="Acute Care Hospitals"/>
    <x v="2"/>
    <s v="Yes"/>
    <n v="3"/>
    <s v="Alabama"/>
    <n v="665742"/>
    <x v="0"/>
  </r>
  <r>
    <s v="BIBB MEDICAL CENTER"/>
    <s v="CENTREVILLE"/>
    <x v="0"/>
    <s v="BIBB"/>
    <s v="Acute Care Hospitals"/>
    <x v="0"/>
    <s v="Yes"/>
    <n v="0"/>
    <s v="Alabama"/>
    <n v="22262"/>
    <x v="0"/>
  </r>
  <r>
    <s v="HIGHLANDS MEDICAL CENTER"/>
    <s v="SCOTTSBORO"/>
    <x v="0"/>
    <s v="JACKSON"/>
    <s v="Acute Care Hospitals"/>
    <x v="0"/>
    <s v="Yes"/>
    <n v="3"/>
    <s v="Alabama"/>
    <n v="54281"/>
    <x v="1"/>
  </r>
  <r>
    <s v="WIREGRASS MEDICAL CENTER"/>
    <s v="GENEVA"/>
    <x v="0"/>
    <s v="GENEVA"/>
    <s v="Acute Care Hospitals"/>
    <x v="0"/>
    <s v="Yes"/>
    <n v="0"/>
    <s v="Alabama"/>
    <n v="27554"/>
    <x v="0"/>
  </r>
  <r>
    <s v="RUSSELL MEDICAL CENTER"/>
    <s v="ALEXANDER CITY"/>
    <x v="0"/>
    <s v="TALLAPOOSA"/>
    <s v="Acute Care Hospitals"/>
    <x v="2"/>
    <s v="Yes"/>
    <n v="3"/>
    <s v="Alabama"/>
    <n v="40953"/>
    <x v="0"/>
  </r>
  <r>
    <s v="CLAY COUNTY HOSPITAL"/>
    <s v="ASHLAND"/>
    <x v="0"/>
    <s v="CLAY"/>
    <s v="Acute Care Hospitals"/>
    <x v="0"/>
    <s v="Yes"/>
    <n v="0"/>
    <s v="Alabama"/>
    <n v="14207"/>
    <x v="0"/>
  </r>
  <r>
    <s v="NORTHEAST ALABAMA REGIONAL MEDICAL CENTER"/>
    <s v="ANNISTON"/>
    <x v="0"/>
    <s v="CALHOUN"/>
    <s v="Acute Care Hospitals"/>
    <x v="5"/>
    <s v="Yes"/>
    <n v="1"/>
    <s v="Alabama"/>
    <n v="115834"/>
    <x v="1"/>
  </r>
  <r>
    <s v="ATHENS LIMESTONE HOSPITAL"/>
    <s v="ATHENS"/>
    <x v="0"/>
    <s v="LIMESTONE"/>
    <s v="Acute Care Hospitals"/>
    <x v="0"/>
    <s v="Yes"/>
    <n v="2"/>
    <s v="Alabama"/>
    <n v="122928"/>
    <x v="1"/>
  </r>
  <r>
    <s v="BALDWIN HEALTH"/>
    <s v="FOLEY"/>
    <x v="0"/>
    <s v="BALDWIN"/>
    <s v="Acute Care Hospitals"/>
    <x v="1"/>
    <s v="Yes"/>
    <n v="4"/>
    <s v="Alabama"/>
    <n v="267761"/>
    <x v="0"/>
  </r>
  <r>
    <s v="DECATUR MORGAN HOSPITAL - DECATUR CAMPUS"/>
    <s v="DECATUR"/>
    <x v="0"/>
    <s v="MORGAN"/>
    <s v="Acute Care Hospitals"/>
    <x v="0"/>
    <s v="Yes"/>
    <n v="3"/>
    <s v="Alabama"/>
    <n v="126483"/>
    <x v="1"/>
  </r>
  <r>
    <s v="NORTHWEST MEDICAL CENTER"/>
    <s v="WINFIELD"/>
    <x v="0"/>
    <s v="FAYETTE"/>
    <s v="Acute Care Hospitals"/>
    <x v="1"/>
    <s v="Yes"/>
    <n v="4"/>
    <s v="Alabama"/>
    <n v="15872"/>
    <x v="0"/>
  </r>
  <r>
    <s v="USA HEALTH UNIVERSITY HOSPITAL"/>
    <s v="MOBILE"/>
    <x v="0"/>
    <s v="MOBILE"/>
    <s v="Acute Care Hospitals"/>
    <x v="3"/>
    <s v="Yes"/>
    <n v="2"/>
    <s v="Alabama"/>
    <n v="411658"/>
    <x v="0"/>
  </r>
  <r>
    <s v="WALKER BAPTIST MEDICAL CENTER"/>
    <s v="JASPER"/>
    <x v="0"/>
    <s v="WALKER"/>
    <s v="Acute Care Hospitals"/>
    <x v="1"/>
    <s v="Yes"/>
    <n v="3"/>
    <s v="Alabama"/>
    <n v="65140"/>
    <x v="1"/>
  </r>
  <r>
    <s v="USA HEALTH HCA PROVIDENCE HOSPITAL, LLC"/>
    <s v="MOBILE"/>
    <x v="0"/>
    <s v="MOBILE"/>
    <s v="Acute Care Hospitals"/>
    <x v="6"/>
    <s v="Yes"/>
    <n v="3"/>
    <s v="Alabama"/>
    <n v="411658"/>
    <x v="0"/>
  </r>
  <r>
    <s v="GROVE HILL MEMORIAL HOSPITAL"/>
    <s v="GROVE HILL"/>
    <x v="0"/>
    <s v="CLARKE"/>
    <s v="Acute Care Hospitals"/>
    <x v="0"/>
    <s v="Yes"/>
    <n v="0"/>
    <s v="Alabama"/>
    <n v="22014"/>
    <x v="0"/>
  </r>
  <r>
    <s v="DCH REGIONAL MEDICAL CENTER"/>
    <s v="TUSCALOOSA"/>
    <x v="0"/>
    <s v="TUSCALOOSA"/>
    <s v="Acute Care Hospitals"/>
    <x v="0"/>
    <s v="Yes"/>
    <n v="2"/>
    <s v="Alabama"/>
    <n v="241368"/>
    <x v="0"/>
  </r>
  <r>
    <s v="HALE COUNTY HOSPITAL"/>
    <s v="GREENSBORO"/>
    <x v="0"/>
    <s v="HALE"/>
    <s v="Acute Care Hospitals"/>
    <x v="0"/>
    <s v="Yes"/>
    <n v="0"/>
    <s v="Alabama"/>
    <n v="15194"/>
    <x v="0"/>
  </r>
  <r>
    <s v="ELMORE COMMUNITY HOSPITAL"/>
    <s v="WETUMPKA"/>
    <x v="0"/>
    <s v="ELMORE"/>
    <s v="Acute Care Hospitals"/>
    <x v="1"/>
    <s v="Yes"/>
    <n v="0"/>
    <s v="Alabama"/>
    <n v="91577"/>
    <x v="0"/>
  </r>
  <r>
    <s v="D W MCMILLAN MEMORIAL HOSPITAL"/>
    <s v="BREWTON"/>
    <x v="0"/>
    <s v="ESCAMBIA"/>
    <s v="Acute Care Hospitals"/>
    <x v="0"/>
    <s v="Yes"/>
    <n v="1"/>
    <s v="Alabama"/>
    <n v="36665"/>
    <x v="0"/>
  </r>
  <r>
    <s v="THOMAS HOSPITAL"/>
    <s v="FAIRHOPE"/>
    <x v="0"/>
    <s v="BALDWIN"/>
    <s v="Acute Care Hospitals"/>
    <x v="2"/>
    <s v="Yes"/>
    <n v="2"/>
    <s v="Alabama"/>
    <n v="267761"/>
    <x v="0"/>
  </r>
  <r>
    <s v="CITIZENS BAPTIST MEDICAL CENTER"/>
    <s v="TALLADEGA"/>
    <x v="0"/>
    <s v="TALLADEGA"/>
    <s v="Acute Care Hospitals"/>
    <x v="2"/>
    <s v="Yes"/>
    <n v="1"/>
    <s v="Alabama"/>
    <n v="81603"/>
    <x v="0"/>
  </r>
  <r>
    <s v="PRINCETON BAPTIST MEDICAL CENTER"/>
    <s v="BIRMINGHAM"/>
    <x v="0"/>
    <s v="JEFFERSON"/>
    <s v="Acute Care Hospitals"/>
    <x v="6"/>
    <s v="Yes"/>
    <n v="3"/>
    <s v="Alabama"/>
    <n v="665742"/>
    <x v="0"/>
  </r>
  <r>
    <s v="GRANDVIEW MEDICAL CENTER"/>
    <s v="BIRMINGHAM"/>
    <x v="0"/>
    <s v="JEFFERSON"/>
    <s v="Acute Care Hospitals"/>
    <x v="1"/>
    <s v="Yes"/>
    <n v="3"/>
    <s v="Alabama"/>
    <n v="665742"/>
    <x v="0"/>
  </r>
  <r>
    <s v="PRATTVILLE BAPTIST HOSPITAL"/>
    <s v="PRATTVILLE"/>
    <x v="0"/>
    <s v="AUTAUGA"/>
    <s v="Acute Care Hospitals"/>
    <x v="0"/>
    <s v="Yes"/>
    <n v="3"/>
    <s v="Alabama"/>
    <n v="61920"/>
    <x v="1"/>
  </r>
  <r>
    <s v="BULLOCK COUNTY HOSPITAL"/>
    <s v="UNION SPRINGS"/>
    <x v="0"/>
    <s v="BULLOCK"/>
    <s v="Acute Care Hospitals"/>
    <x v="1"/>
    <s v="Yes"/>
    <n v="0"/>
    <s v="Alabama"/>
    <n v="9780"/>
    <x v="0"/>
  </r>
  <r>
    <s v="WHITFIELD REGIONAL HOSPITAL"/>
    <s v="DEMOPOLIS"/>
    <x v="0"/>
    <s v="MARENGO"/>
    <s v="Acute Care Hospitals"/>
    <x v="0"/>
    <s v="Yes"/>
    <n v="2"/>
    <s v="Alabama"/>
    <n v="18311"/>
    <x v="0"/>
  </r>
  <r>
    <s v="MOBILE INFIRMARY MEDICAL CENTER"/>
    <s v="MOBILE"/>
    <x v="0"/>
    <s v="MOBILE"/>
    <s v="Acute Care Hospitals"/>
    <x v="2"/>
    <s v="Yes"/>
    <n v="2"/>
    <s v="Alabama"/>
    <n v="411658"/>
    <x v="0"/>
  </r>
  <r>
    <s v="MEDICAL WEST, AN AFFILIATE OF UAB HEALTH SYSTEM"/>
    <s v="BESSEMER"/>
    <x v="0"/>
    <s v="JEFFERSON"/>
    <s v="Acute Care Hospitals"/>
    <x v="0"/>
    <s v="Yes"/>
    <n v="3"/>
    <s v="Alabama"/>
    <n v="665742"/>
    <x v="0"/>
  </r>
  <r>
    <s v="VAUGHAN REGIONAL MEDICAL CENTER PARKWAY CAMPUS"/>
    <s v="SELMA"/>
    <x v="0"/>
    <s v="DALLAS"/>
    <s v="Acute Care Hospitals"/>
    <x v="1"/>
    <s v="Yes"/>
    <n v="2"/>
    <s v="Alabama"/>
    <n v="35140"/>
    <x v="0"/>
  </r>
  <r>
    <s v="MONROE COUNTY HOSPITAL"/>
    <s v="MONROEVILLE"/>
    <x v="0"/>
    <s v="MONROE"/>
    <s v="Acute Care Hospitals"/>
    <x v="0"/>
    <s v="Yes"/>
    <n v="1"/>
    <s v="Alabama"/>
    <n v="18965"/>
    <x v="0"/>
  </r>
  <r>
    <s v="LAKELAND COMMUNITY HOSPITAL"/>
    <s v="HALEYVILLE"/>
    <x v="0"/>
    <s v="WINSTON"/>
    <s v="Acute Care Hospitals"/>
    <x v="1"/>
    <s v="Yes"/>
    <n v="3"/>
    <s v="Alabama"/>
    <n v="23829"/>
    <x v="0"/>
  </r>
  <r>
    <s v="TROY REGIONAL MEDICAL CENTER"/>
    <s v="TROY"/>
    <x v="0"/>
    <s v="PIKE"/>
    <s v="Acute Care Hospitals"/>
    <x v="7"/>
    <s v="Yes"/>
    <n v="4"/>
    <s v="Alabama"/>
    <n v="33688"/>
    <x v="0"/>
  </r>
  <r>
    <s v="JACKSON MEDICAL CENTER"/>
    <s v="JACKSON"/>
    <x v="0"/>
    <s v="CLARKE"/>
    <s v="Acute Care Hospitals"/>
    <x v="1"/>
    <s v="Yes"/>
    <n v="0"/>
    <s v="Alabama"/>
    <n v="22014"/>
    <x v="0"/>
  </r>
  <r>
    <s v="NORTH BALDWIN INFIRMARY"/>
    <s v="BAY MINETTE"/>
    <x v="0"/>
    <s v="BALDWIN"/>
    <s v="Acute Care Hospitals"/>
    <x v="2"/>
    <s v="Yes"/>
    <n v="3"/>
    <s v="Alabama"/>
    <n v="267761"/>
    <x v="0"/>
  </r>
  <r>
    <s v="ST VINCENT'S ST CLAIR"/>
    <s v="PELL CITY"/>
    <x v="0"/>
    <s v="ST. CLAIR"/>
    <s v="Acute Care Hospitals"/>
    <x v="2"/>
    <s v="Yes"/>
    <n v="3"/>
    <s v="Alabama"/>
    <s v="No Match"/>
    <x v="1"/>
  </r>
  <r>
    <s v="CRESTWOOD MEDICAL CENTER"/>
    <s v="HUNTSVILLE"/>
    <x v="0"/>
    <s v="MADISON"/>
    <s v="Acute Care Hospitals"/>
    <x v="1"/>
    <s v="Yes"/>
    <n v="3"/>
    <s v="Alabama"/>
    <n v="433516"/>
    <x v="0"/>
  </r>
  <r>
    <s v="HILL HOSPITAL OF SUMTER COUNTY"/>
    <s v="YORK"/>
    <x v="0"/>
    <s v="SUMTER"/>
    <s v="Acute Care Hospitals"/>
    <x v="0"/>
    <s v="Yes"/>
    <n v="0"/>
    <s v="Alabama"/>
    <n v="11588"/>
    <x v="0"/>
  </r>
  <r>
    <s v="BAPTIST HEALTH BROOKWOOD HOSPITAL"/>
    <s v="VESTAVIA"/>
    <x v="0"/>
    <s v="JEFFERSON"/>
    <s v="Acute Care Hospitals"/>
    <x v="1"/>
    <s v="Yes"/>
    <n v="3"/>
    <s v="Alabama"/>
    <n v="665742"/>
    <x v="0"/>
  </r>
  <r>
    <s v="SPRINGHILL MEDICAL CENTER"/>
    <s v="MOBILE"/>
    <x v="0"/>
    <s v="MOBILE"/>
    <s v="Acute Care Hospitals"/>
    <x v="1"/>
    <s v="Yes"/>
    <n v="3"/>
    <s v="Alabama"/>
    <n v="411658"/>
    <x v="0"/>
  </r>
  <r>
    <s v="EVERGREEN MEDICAL CENTER"/>
    <s v="EVERGREEN"/>
    <x v="0"/>
    <s v="CONECUH"/>
    <s v="Acute Care Hospitals"/>
    <x v="1"/>
    <s v="Yes"/>
    <n v="3"/>
    <s v="Alabama"/>
    <n v="10899"/>
    <x v="0"/>
  </r>
  <r>
    <s v="BAPTIST MEDICAL CENTER EAST"/>
    <s v="MONTGOMERY"/>
    <x v="0"/>
    <s v="MONTGOMERY"/>
    <s v="Acute Care Hospitals"/>
    <x v="0"/>
    <s v="Yes"/>
    <n v="4"/>
    <s v="Alabama"/>
    <n v="225891"/>
    <x v="0"/>
  </r>
  <r>
    <s v="BIRMINGHAM VA MEDICAL CENTER"/>
    <s v="BIRMINGHAM"/>
    <x v="0"/>
    <s v="JEFFERSON"/>
    <s v="Acute Care - Veterans Administration"/>
    <x v="8"/>
    <s v="Yes"/>
    <n v="4"/>
    <s v="Alabama"/>
    <n v="665742"/>
    <x v="0"/>
  </r>
  <r>
    <s v="THE HEALTH CARE AUTHORITY OF THE CITY OF GREENVILLE- LV STABLER HOSPITAL"/>
    <s v="GREENVILLE"/>
    <x v="0"/>
    <s v="BUTLER"/>
    <s v="Acute Care Hospitals"/>
    <x v="1"/>
    <s v="Yes"/>
    <n v="0"/>
    <s v="Alabama"/>
    <n v="18100"/>
    <x v="0"/>
  </r>
  <r>
    <s v="NORTH ALABAMA SHOALS HOSPITAL"/>
    <s v="MUSCLE SHOALS"/>
    <x v="0"/>
    <s v="COLBERT"/>
    <s v="Acute Care Hospitals"/>
    <x v="1"/>
    <s v="Yes"/>
    <n v="0"/>
    <s v="Alabama"/>
    <n v="59474"/>
    <x v="0"/>
  </r>
  <r>
    <s v="RUSSELLVILLE HOSPITAL"/>
    <s v="RUSSELLVILLE"/>
    <x v="0"/>
    <s v="FRANKLIN"/>
    <s v="Acute Care Hospitals"/>
    <x v="1"/>
    <s v="Yes"/>
    <n v="4"/>
    <s v="Alabama"/>
    <n v="32449"/>
    <x v="0"/>
  </r>
  <r>
    <s v="COOSA VALLEY MEDICAL CENTER"/>
    <s v="SYLACAUGA"/>
    <x v="0"/>
    <s v="TALLADEGA"/>
    <s v="Acute Care Hospitals"/>
    <x v="0"/>
    <s v="Yes"/>
    <n v="3"/>
    <s v="Alabama"/>
    <n v="81603"/>
    <x v="0"/>
  </r>
  <r>
    <s v="JACK HUGHSTON MEMORIAL HOSPITAL"/>
    <s v="PHENIX CITY"/>
    <x v="0"/>
    <s v="RUSSELL"/>
    <s v="Acute Care Hospitals"/>
    <x v="3"/>
    <s v="Yes"/>
    <n v="4"/>
    <s v="Alabama"/>
    <n v="58898"/>
    <x v="1"/>
  </r>
  <r>
    <s v="ATMORE COMMUNITY HOSPITAL"/>
    <s v="ATMORE"/>
    <x v="0"/>
    <s v="ESCAMBIA"/>
    <s v="Acute Care Hospitals"/>
    <x v="0"/>
    <s v="Yes"/>
    <n v="3"/>
    <s v="Alabama"/>
    <n v="36665"/>
    <x v="0"/>
  </r>
  <r>
    <s v="ST VINCENT'S CHILTON"/>
    <s v="CLANTON"/>
    <x v="0"/>
    <s v="CHILTON"/>
    <s v="Acute Care Hospitals"/>
    <x v="6"/>
    <s v="Yes"/>
    <n v="0"/>
    <s v="Alabama"/>
    <n v="47708"/>
    <x v="0"/>
  </r>
  <r>
    <s v="VA CENTRAL ALABAMA HEALTHCARE SYSTEM - MONTGOMERY"/>
    <s v="MONTGOMERY"/>
    <x v="0"/>
    <s v="MONTGOMERY"/>
    <s v="Acute Care - Veterans Administration"/>
    <x v="8"/>
    <s v="Yes"/>
    <n v="4"/>
    <s v="Alabama"/>
    <n v="225891"/>
    <x v="0"/>
  </r>
  <r>
    <s v="TUSCALOOSA VA MEDICAL CENTER"/>
    <s v="TUSCALOOSA"/>
    <x v="0"/>
    <s v="TUSCALOOSA"/>
    <s v="Acute Care - Veterans Administration"/>
    <x v="8"/>
    <s v="No"/>
    <n v="0"/>
    <s v="Alabama"/>
    <n v="241368"/>
    <x v="0"/>
  </r>
  <r>
    <s v="BULLOCK COUNTY HOSPITAL"/>
    <s v="UNION SPRINGS"/>
    <x v="0"/>
    <s v="BULLOCK"/>
    <s v="Rural Emergency Hospital"/>
    <x v="1"/>
    <s v="Yes"/>
    <n v="0"/>
    <s v="Alabama"/>
    <n v="9780"/>
    <x v="0"/>
  </r>
  <r>
    <s v="EAMC - LANIER"/>
    <s v="VALLEY"/>
    <x v="0"/>
    <s v="CHAMBERS"/>
    <s v="Rural Emergency Hospital"/>
    <x v="0"/>
    <s v="Yes"/>
    <n v="0"/>
    <s v="Alabama"/>
    <n v="34253"/>
    <x v="0"/>
  </r>
  <r>
    <s v="J PAUL JONES HOSPITAL"/>
    <s v="CAMDEN"/>
    <x v="0"/>
    <s v="WILCOX"/>
    <s v="Rural Emergency Hospital"/>
    <x v="5"/>
    <s v="Yes"/>
    <n v="0"/>
    <s v="Alabama"/>
    <n v="9666"/>
    <x v="0"/>
  </r>
  <r>
    <s v="WASHINGTON COUNTY HOSPITAL"/>
    <s v="CHATOM"/>
    <x v="0"/>
    <s v="WASHINGTON"/>
    <s v="Critical Access Hospitals"/>
    <x v="5"/>
    <s v="Yes"/>
    <n v="0"/>
    <s v="Alabama"/>
    <n v="14822"/>
    <x v="0"/>
  </r>
  <r>
    <s v="RED BAY HOSPITAL"/>
    <s v="RED BAY"/>
    <x v="0"/>
    <s v="FRANKLIN"/>
    <s v="Critical Access Hospitals"/>
    <x v="0"/>
    <s v="Yes"/>
    <n v="0"/>
    <s v="Alabama"/>
    <n v="32449"/>
    <x v="0"/>
  </r>
  <r>
    <s v="OCHSNER CHOCTAW GENERAL"/>
    <s v="BUTLER"/>
    <x v="0"/>
    <s v="CHOCTAW"/>
    <s v="Critical Access Hospitals"/>
    <x v="2"/>
    <s v="Yes"/>
    <n v="0"/>
    <s v="Alabama"/>
    <n v="11904"/>
    <x v="0"/>
  </r>
  <r>
    <s v="ST VINCENTS BLOUNT"/>
    <s v="ONEONTA"/>
    <x v="0"/>
    <s v="BLOUNT"/>
    <s v="Critical Access Hospitals"/>
    <x v="2"/>
    <s v="No"/>
    <n v="0"/>
    <s v="Alabama"/>
    <n v="60156"/>
    <x v="1"/>
  </r>
  <r>
    <s v="TANNER MEDICAL CENTER-EAST ALABAMA"/>
    <s v="WEDOWEE"/>
    <x v="0"/>
    <s v="RANDOLPH"/>
    <s v="Critical Access Hospitals"/>
    <x v="0"/>
    <s v="Yes"/>
    <n v="0"/>
    <s v="Alabama"/>
    <n v="23163"/>
    <x v="0"/>
  </r>
  <r>
    <s v="MEDICAL CENTER BARBOUR"/>
    <s v="EUFAULA"/>
    <x v="0"/>
    <s v="BARBOUR"/>
    <s v="Critical Access Hospitals"/>
    <x v="0"/>
    <s v="Yes"/>
    <n v="0"/>
    <s v="Alabama"/>
    <n v="24607"/>
    <x v="0"/>
  </r>
  <r>
    <s v="CRENSHAW COMMUNITY HOSPITAL"/>
    <s v="LUVERNE"/>
    <x v="0"/>
    <s v="CRENSHAW"/>
    <s v="Critical Access Hospitals"/>
    <x v="0"/>
    <s v="Yes"/>
    <n v="0"/>
    <s v="Alabama"/>
    <n v="13175"/>
    <x v="0"/>
  </r>
  <r>
    <s v="WIREGRASS MEDICAL CENTER"/>
    <s v="GENEVA"/>
    <x v="0"/>
    <s v="GENEVA"/>
    <s v="Critical Access Hospitals"/>
    <x v="0"/>
    <s v="Yes"/>
    <n v="0"/>
    <s v="Alabama"/>
    <n v="27554"/>
    <x v="0"/>
  </r>
  <r>
    <s v="THE CHILDREN'S HOSPITAL OF ALABAMA"/>
    <s v="BIRMINGHAM"/>
    <x v="0"/>
    <s v="JEFFERSON"/>
    <s v="Childrens"/>
    <x v="2"/>
    <s v="Yes"/>
    <n v="0"/>
    <s v="Alabama"/>
    <n v="665742"/>
    <x v="0"/>
  </r>
  <r>
    <s v="USA HEALTH CHILDREN'S &amp; WOMEN'S HOSPITAL"/>
    <s v="MOBILE"/>
    <x v="0"/>
    <s v="MOBILE"/>
    <s v="Childrens"/>
    <x v="3"/>
    <s v="Yes"/>
    <n v="0"/>
    <s v="Alabama"/>
    <n v="411658"/>
    <x v="0"/>
  </r>
  <r>
    <s v="HILL CREST BEHAVIORAL HEALTH SERVICES"/>
    <s v="BIRMINGHAM"/>
    <x v="0"/>
    <s v="JEFFERSON"/>
    <s v="Psychiatric"/>
    <x v="1"/>
    <s v="No"/>
    <n v="0"/>
    <s v="Alabama"/>
    <n v="665742"/>
    <x v="0"/>
  </r>
  <r>
    <s v="MOUNTAIN VIEW HOSPITAL"/>
    <s v="GADSDEN"/>
    <x v="0"/>
    <s v="ETOWAH"/>
    <s v="Psychiatric"/>
    <x v="1"/>
    <s v="No"/>
    <n v="0"/>
    <s v="Alabama"/>
    <n v="103886"/>
    <x v="0"/>
  </r>
  <r>
    <s v="BRYCE HOSPITAL"/>
    <s v="TUSCALOOSA"/>
    <x v="0"/>
    <s v="TUSCALOOSA"/>
    <s v="Psychiatric"/>
    <x v="3"/>
    <s v="No"/>
    <n v="0"/>
    <s v="Alabama"/>
    <n v="241368"/>
    <x v="0"/>
  </r>
  <r>
    <s v="MARY S HARPER GERIATRIC PSYCHIATRY CENTER"/>
    <s v="TUSCALOOSA"/>
    <x v="0"/>
    <s v="TUSCALOOSA"/>
    <s v="Psychiatric"/>
    <x v="3"/>
    <s v="Yes"/>
    <n v="0"/>
    <s v="Alabama"/>
    <n v="241368"/>
    <x v="0"/>
  </r>
  <r>
    <s v="BAYPOINTE BEHAVIORAL HEALTH"/>
    <s v="MOBILE"/>
    <x v="0"/>
    <s v="MOBILE"/>
    <s v="Psychiatric"/>
    <x v="4"/>
    <s v="Yes"/>
    <n v="0"/>
    <s v="Alabama"/>
    <n v="411658"/>
    <x v="0"/>
  </r>
  <r>
    <s v="BEACON CHILDREN'S HOSPITAL"/>
    <s v="LUVERNE"/>
    <x v="0"/>
    <s v="CRENSHAW"/>
    <s v="Psychiatric"/>
    <x v="1"/>
    <s v="No"/>
    <n v="0"/>
    <s v="Alabama"/>
    <n v="13175"/>
    <x v="0"/>
  </r>
  <r>
    <s v="SANCTUARY AT THE WOODLANDS, THE"/>
    <s v="CULLMAN"/>
    <x v="0"/>
    <s v="CULLMAN"/>
    <s v="Psychiatric"/>
    <x v="1"/>
    <s v="No"/>
    <n v="0"/>
    <s v="Alabama"/>
    <n v="94009"/>
    <x v="0"/>
  </r>
  <r>
    <s v="EASTPOINTE HOSPITAL"/>
    <s v="DAPHNE"/>
    <x v="0"/>
    <s v="BALDWIN"/>
    <s v="Psychiatric"/>
    <x v="4"/>
    <s v="No"/>
    <n v="0"/>
    <s v="Alabama"/>
    <n v="267761"/>
    <x v="0"/>
  </r>
  <r>
    <s v="UNITY PSYCHIATRIC CARE - HUNTSVILLE"/>
    <s v="HUNTSVILLE"/>
    <x v="0"/>
    <s v="MADISON"/>
    <s v="Psychiatric"/>
    <x v="1"/>
    <s v="No"/>
    <n v="0"/>
    <s v="Alabama"/>
    <n v="433516"/>
    <x v="0"/>
  </r>
  <r>
    <s v="PROVIDENCE ALASKA MEDICAL CENTER"/>
    <s v="ANCHORAGE"/>
    <x v="1"/>
    <s v="ANCHORAGE"/>
    <s v="Acute Care Hospitals"/>
    <x v="6"/>
    <s v="Yes"/>
    <n v="3"/>
    <s v="Alaska"/>
    <s v="No Match"/>
    <x v="0"/>
  </r>
  <r>
    <s v="MAT-SU REGIONAL MEDICAL CENTER"/>
    <s v="PALMER"/>
    <x v="1"/>
    <s v="MATANUSKA-SUSITNA"/>
    <s v="Acute Care Hospitals"/>
    <x v="4"/>
    <s v="Yes"/>
    <n v="3"/>
    <s v="Alaska"/>
    <s v="No Match"/>
    <x v="1"/>
  </r>
  <r>
    <s v="BARTLETT REGIONAL HOSPITAL"/>
    <s v="JUNEAU"/>
    <x v="1"/>
    <s v="JUNEAU"/>
    <s v="Acute Care Hospitals"/>
    <x v="5"/>
    <s v="Yes"/>
    <n v="4"/>
    <s v="Alaska"/>
    <s v="No Match"/>
    <x v="1"/>
  </r>
  <r>
    <s v="FAIRBANKS MEMORIAL HOSPITAL"/>
    <s v="FAIRBANKS"/>
    <x v="1"/>
    <s v="FAIRBANKS NORTH STAR"/>
    <s v="Acute Care Hospitals"/>
    <x v="2"/>
    <s v="Yes"/>
    <n v="2"/>
    <s v="Alaska"/>
    <s v="No Match"/>
    <x v="0"/>
  </r>
  <r>
    <s v="ALASKA REGIONAL HOSPITAL"/>
    <s v="ANCHORAGE"/>
    <x v="1"/>
    <s v="ANCHORAGE"/>
    <s v="Acute Care Hospitals"/>
    <x v="1"/>
    <s v="Yes"/>
    <n v="1"/>
    <s v="Alaska"/>
    <s v="No Match"/>
    <x v="0"/>
  </r>
  <r>
    <s v="YUKON KUSKOKWIM DELTA REG HOSPITAL"/>
    <s v="BETHEL"/>
    <x v="1"/>
    <s v="BETHEL"/>
    <s v="Acute Care Hospitals"/>
    <x v="9"/>
    <s v="Yes"/>
    <n v="5"/>
    <s v="Alaska"/>
    <s v="No Match"/>
    <x v="1"/>
  </r>
  <r>
    <s v="CENTRAL PENINSULA GENERAL HOSPITAL"/>
    <s v="SOLDOTNA"/>
    <x v="1"/>
    <s v="KENAI PENINSULA"/>
    <s v="Acute Care Hospitals"/>
    <x v="4"/>
    <s v="Yes"/>
    <n v="2"/>
    <s v="Alaska"/>
    <s v="No Match"/>
    <x v="0"/>
  </r>
  <r>
    <s v="ALASKA NATIVE MEDICAL CENTER"/>
    <s v="ANCHORAGE"/>
    <x v="1"/>
    <s v="ANCHORAGE"/>
    <s v="Acute Care Hospitals"/>
    <x v="7"/>
    <s v="Yes"/>
    <n v="2"/>
    <s v="Alaska"/>
    <s v="No Match"/>
    <x v="0"/>
  </r>
  <r>
    <s v="673rd Medical Group (Joint Base Elmendorf-Richardson)"/>
    <s v="JBER"/>
    <x v="1"/>
    <s v="ANCHORAGE"/>
    <s v="Acute Care - Department of Defense"/>
    <x v="10"/>
    <s v="Yes"/>
    <n v="0"/>
    <s v="Alaska"/>
    <s v="No Match"/>
    <x v="0"/>
  </r>
  <r>
    <s v="Bassett ACH (FT Wainwright)"/>
    <s v="Fort Wainwright"/>
    <x v="1"/>
    <s v="FAIRBANKS NORTH STAR"/>
    <s v="Acute Care - Department of Defense"/>
    <x v="10"/>
    <s v="Yes"/>
    <n v="0"/>
    <s v="Alaska"/>
    <s v="No Match"/>
    <x v="0"/>
  </r>
  <r>
    <s v="PROVIDENCE VALDEZ MEDICAL CENTER"/>
    <s v="VALDEZ"/>
    <x v="1"/>
    <s v="VALDEZ-CORDOVA"/>
    <s v="Critical Access Hospitals"/>
    <x v="5"/>
    <s v="Yes"/>
    <n v="0"/>
    <s v="Alaska"/>
    <s v="No Match"/>
    <x v="0"/>
  </r>
  <r>
    <s v="PROVIDENCE SEWARD HOSPITAL"/>
    <s v="SEWARD"/>
    <x v="1"/>
    <s v="KENAI PENINSULA"/>
    <s v="Critical Access Hospitals"/>
    <x v="5"/>
    <s v="Yes"/>
    <n v="0"/>
    <s v="Alaska"/>
    <s v="No Match"/>
    <x v="0"/>
  </r>
  <r>
    <s v="PETERSBURG MEDICAL CENTER"/>
    <s v="PETERSBURG"/>
    <x v="1"/>
    <s v="PETERSBURG BOROUGH"/>
    <s v="Critical Access Hospitals"/>
    <x v="5"/>
    <s v="Yes"/>
    <n v="0"/>
    <s v="Alaska"/>
    <n v="3394"/>
    <x v="0"/>
  </r>
  <r>
    <s v="SEARHC WRANGELL MEDICAL CENTER &amp; LTC"/>
    <s v="WRANGELL"/>
    <x v="1"/>
    <s v="WRANGELL CITY AND BOROUGH"/>
    <s v="Critical Access Hospitals"/>
    <x v="9"/>
    <s v="Yes"/>
    <n v="0"/>
    <s v="Alaska"/>
    <n v="2007"/>
    <x v="0"/>
  </r>
  <r>
    <s v="PROVIDENCE KODIAK ISLAND MEDICAL CTR"/>
    <s v="KODIAK"/>
    <x v="1"/>
    <s v="KODIAK ISLAND BOROUGH"/>
    <s v="Critical Access Hospitals"/>
    <x v="6"/>
    <s v="Yes"/>
    <n v="0"/>
    <s v="Alaska"/>
    <n v="12387"/>
    <x v="0"/>
  </r>
  <r>
    <s v="CORDOVA COMMUNITY MEDICAL CENTER"/>
    <s v="CORDOVA"/>
    <x v="1"/>
    <s v="VALDEZ-CORDOVA"/>
    <s v="Critical Access Hospitals"/>
    <x v="5"/>
    <s v="Yes"/>
    <n v="0"/>
    <s v="Alaska"/>
    <s v="No Match"/>
    <x v="0"/>
  </r>
  <r>
    <s v="NORTON SOUND REGIONAL HOSPITAL"/>
    <s v="NOME"/>
    <x v="1"/>
    <s v="NOME"/>
    <s v="Critical Access Hospitals"/>
    <x v="9"/>
    <s v="Yes"/>
    <n v="0"/>
    <s v="Alaska"/>
    <s v="No Match"/>
    <x v="1"/>
  </r>
  <r>
    <s v="BRISTOL BAY DBA KANAKANAK HOSPITAL"/>
    <s v="DILLINGHAM"/>
    <x v="1"/>
    <s v="DILLINGHAM"/>
    <s v="Critical Access Hospitals"/>
    <x v="2"/>
    <s v="Yes"/>
    <n v="0"/>
    <s v="Alaska"/>
    <s v="No Match"/>
    <x v="1"/>
  </r>
  <r>
    <s v="MANIILAQ HEALTH CENTER"/>
    <s v="KOTZEBUE"/>
    <x v="1"/>
    <s v="NORTHWEST ARTIC BOROUGH"/>
    <s v="Critical Access Hospitals"/>
    <x v="9"/>
    <s v="Yes"/>
    <n v="0"/>
    <s v="Alaska"/>
    <s v="No Match"/>
    <x v="1"/>
  </r>
  <r>
    <s v="PEACEHEALTH KETCHIKAN MEDICAL CENTER"/>
    <s v="KETCHIKAN"/>
    <x v="1"/>
    <s v="KETCHIKAN GATEWAY"/>
    <s v="Critical Access Hospitals"/>
    <x v="6"/>
    <s v="Yes"/>
    <n v="4"/>
    <s v="Alaska"/>
    <s v="No Match"/>
    <x v="1"/>
  </r>
  <r>
    <s v="SAMUEL SIMMONDS MEMORIAL HOSPITAL"/>
    <s v="BARROW"/>
    <x v="1"/>
    <s v="NORTH SLOPE BOROUH"/>
    <s v="Critical Access Hospitals"/>
    <x v="9"/>
    <s v="Yes"/>
    <n v="0"/>
    <s v="Alaska"/>
    <s v="No Match"/>
    <x v="1"/>
  </r>
  <r>
    <s v="SOUTH PENINSULA HOSPITAL"/>
    <s v="HOMER"/>
    <x v="1"/>
    <s v="KENAI PENINSULA"/>
    <s v="Critical Access Hospitals"/>
    <x v="2"/>
    <s v="Yes"/>
    <n v="0"/>
    <s v="Alaska"/>
    <s v="No Match"/>
    <x v="0"/>
  </r>
  <r>
    <s v="SOUTHEAST ALASKA REGIONAL HEALTH CONSORTIUM"/>
    <s v="SITKA"/>
    <x v="1"/>
    <s v="SITKA BOROUGH"/>
    <s v="Critical Access Hospitals"/>
    <x v="9"/>
    <s v="Yes"/>
    <n v="3"/>
    <s v="Alaska"/>
    <s v="No Match"/>
    <x v="1"/>
  </r>
  <r>
    <s v="NORTH STAR HOSPITAL"/>
    <s v="ANCHORAGE"/>
    <x v="1"/>
    <s v="ANCHORAGE"/>
    <s v="Psychiatric"/>
    <x v="1"/>
    <s v="Yes"/>
    <n v="0"/>
    <s v="Alaska"/>
    <s v="No Match"/>
    <x v="0"/>
  </r>
  <r>
    <s v="ALASKA PSYCHIATRIC INSTITUTE"/>
    <s v="ANCHORAGE"/>
    <x v="1"/>
    <s v="ANCHORAGE"/>
    <s v="Psychiatric"/>
    <x v="3"/>
    <s v="No"/>
    <n v="0"/>
    <s v="Alaska"/>
    <s v="No Match"/>
    <x v="0"/>
  </r>
  <r>
    <s v="BANNER - UNIVERSITY MEDICAL CENTER PHOENIX"/>
    <s v="PHOENIX"/>
    <x v="2"/>
    <s v="MARICOPA"/>
    <s v="Acute Care Hospitals"/>
    <x v="4"/>
    <s v="Yes"/>
    <n v="3"/>
    <s v="Arizona"/>
    <n v="4689558"/>
    <x v="0"/>
  </r>
  <r>
    <s v="TUCSON MEDICAL CENTER"/>
    <s v="TUCSON"/>
    <x v="2"/>
    <s v="PIMA"/>
    <s v="Acute Care Hospitals"/>
    <x v="2"/>
    <s v="Yes"/>
    <n v="2"/>
    <s v="Arizona"/>
    <n v="1074685"/>
    <x v="0"/>
  </r>
  <r>
    <s v="VERDE VALLEY MEDICAL CENTER"/>
    <s v="COTTONWOOD"/>
    <x v="2"/>
    <s v="YAVAPAI"/>
    <s v="Acute Care Hospitals"/>
    <x v="2"/>
    <s v="Yes"/>
    <n v="4"/>
    <s v="Arizona"/>
    <n v="252552"/>
    <x v="0"/>
  </r>
  <r>
    <s v="ST. MARY'S HOSPITAL"/>
    <s v="TUCSON"/>
    <x v="2"/>
    <s v="PIMA"/>
    <s v="Acute Care Hospitals"/>
    <x v="2"/>
    <s v="Yes"/>
    <n v="2"/>
    <s v="Arizona"/>
    <n v="1074685"/>
    <x v="0"/>
  </r>
  <r>
    <s v="ST JOSEPH'S HOSPITAL"/>
    <s v="TUCSON"/>
    <x v="2"/>
    <s v="PIMA"/>
    <s v="Acute Care Hospitals"/>
    <x v="4"/>
    <s v="Yes"/>
    <n v="3"/>
    <s v="Arizona"/>
    <n v="1074685"/>
    <x v="0"/>
  </r>
  <r>
    <s v="YAVAPAI REGIONAL MEDICAL CENTER"/>
    <s v="PRESCOTT"/>
    <x v="2"/>
    <s v="YAVAPAI"/>
    <s v="Acute Care Hospitals"/>
    <x v="2"/>
    <s v="Yes"/>
    <n v="2"/>
    <s v="Arizona"/>
    <n v="252552"/>
    <x v="0"/>
  </r>
  <r>
    <s v="YUMA REGIONAL MEDICAL CENTER"/>
    <s v="YUMA"/>
    <x v="2"/>
    <s v="YUMA"/>
    <s v="Acute Care Hospitals"/>
    <x v="2"/>
    <s v="Yes"/>
    <n v="2"/>
    <s v="Arizona"/>
    <n v="224449"/>
    <x v="0"/>
  </r>
  <r>
    <s v="HONOR HEALTH JOHN C. LINCOLN MEDICAL CENTER"/>
    <s v="PHOENIX"/>
    <x v="2"/>
    <s v="MARICOPA"/>
    <s v="Acute Care Hospitals"/>
    <x v="2"/>
    <s v="Yes"/>
    <n v="3"/>
    <s v="Arizona"/>
    <n v="4689558"/>
    <x v="0"/>
  </r>
  <r>
    <s v="BANNER CASA GRANDE MEDICAL CENTER"/>
    <s v="CASA GRANDE"/>
    <x v="2"/>
    <s v="PINAL"/>
    <s v="Acute Care Hospitals"/>
    <x v="4"/>
    <s v="Yes"/>
    <n v="2"/>
    <s v="Arizona"/>
    <n v="539380"/>
    <x v="0"/>
  </r>
  <r>
    <s v="VALLEYWISE HEALTH MEDICAL CENTER"/>
    <s v="PHOENIX"/>
    <x v="2"/>
    <s v="MARICOPA"/>
    <s v="Acute Care Hospitals"/>
    <x v="5"/>
    <s v="No"/>
    <n v="1"/>
    <s v="Arizona"/>
    <n v="4689558"/>
    <x v="0"/>
  </r>
  <r>
    <s v="FLAGSTAFF MEDICAL CENTER"/>
    <s v="FLAGSTAFF"/>
    <x v="2"/>
    <s v="COCONINO"/>
    <s v="Acute Care Hospitals"/>
    <x v="2"/>
    <s v="Yes"/>
    <n v="4"/>
    <s v="Arizona"/>
    <n v="144368"/>
    <x v="0"/>
  </r>
  <r>
    <s v="ST JOSEPHS HOSPITAL AND MEDICAL CENTER"/>
    <s v="PHOENIX"/>
    <x v="2"/>
    <s v="MARICOPA"/>
    <s v="Acute Care Hospitals"/>
    <x v="6"/>
    <s v="Yes"/>
    <n v="4"/>
    <s v="Arizona"/>
    <n v="4689558"/>
    <x v="0"/>
  </r>
  <r>
    <s v="ABRAZO CENTRAL CAMPUS"/>
    <s v="PHOENIX"/>
    <x v="2"/>
    <s v="MARICOPA"/>
    <s v="Acute Care Hospitals"/>
    <x v="11"/>
    <s v="Yes"/>
    <n v="2"/>
    <s v="Arizona"/>
    <n v="4689558"/>
    <x v="0"/>
  </r>
  <r>
    <s v="CHANDLER REGIONAL MEDICAL CENTER"/>
    <s v="CHANDLER"/>
    <x v="2"/>
    <s v="MARICOPA"/>
    <s v="Acute Care Hospitals"/>
    <x v="2"/>
    <s v="Yes"/>
    <n v="4"/>
    <s v="Arizona"/>
    <n v="4689558"/>
    <x v="0"/>
  </r>
  <r>
    <s v="HONORHEALTH TEMPE MEDICAL CENTER"/>
    <s v="PHOENIX"/>
    <x v="2"/>
    <s v="MARICOPA"/>
    <s v="Acute Care Hospitals"/>
    <x v="1"/>
    <s v="Yes"/>
    <n v="0"/>
    <s v="Arizona"/>
    <n v="4689558"/>
    <x v="0"/>
  </r>
  <r>
    <s v="HONORHEALTH SCOTTSDALE OSBORN MEDICAL CENTER"/>
    <s v="SCOTTSDALE"/>
    <x v="2"/>
    <s v="MARICOPA"/>
    <s v="Acute Care Hospitals"/>
    <x v="1"/>
    <s v="Yes"/>
    <n v="3"/>
    <s v="Arizona"/>
    <n v="4689558"/>
    <x v="0"/>
  </r>
  <r>
    <s v="CANYON VISTA MEDICAL CENTER"/>
    <s v="SIERRA VISTA"/>
    <x v="2"/>
    <s v="COCHISE"/>
    <s v="Acute Care Hospitals"/>
    <x v="4"/>
    <s v="Yes"/>
    <n v="2"/>
    <s v="Arizona"/>
    <n v="126332"/>
    <x v="0"/>
  </r>
  <r>
    <s v="KINGMAN REGIONAL MEDICAL CENTER"/>
    <s v="KINGMAN"/>
    <x v="2"/>
    <s v="MOHAVE"/>
    <s v="Acute Care Hospitals"/>
    <x v="0"/>
    <s v="Yes"/>
    <n v="3"/>
    <s v="Arizona"/>
    <n v="228102"/>
    <x v="0"/>
  </r>
  <r>
    <s v="BANNER BOSWELL MEDICAL CENTER"/>
    <s v="SUN CITY"/>
    <x v="2"/>
    <s v="MARICOPA"/>
    <s v="Acute Care Hospitals"/>
    <x v="4"/>
    <s v="Yes"/>
    <n v="3"/>
    <s v="Arizona"/>
    <n v="4689558"/>
    <x v="0"/>
  </r>
  <r>
    <s v="SUMMIT HEALTHCARE REGIONAL MEDICAL CENTER"/>
    <s v="SHOW LOW"/>
    <x v="2"/>
    <s v="NAVAJO"/>
    <s v="Acute Care Hospitals"/>
    <x v="2"/>
    <s v="Yes"/>
    <n v="4"/>
    <s v="Arizona"/>
    <n v="109946"/>
    <x v="0"/>
  </r>
  <r>
    <s v="BANNER - UNIVERSITY MEDICAL CENTER TUCSON CAMPUS"/>
    <s v="TUCSON"/>
    <x v="2"/>
    <s v="PIMA"/>
    <s v="Acute Care Hospitals"/>
    <x v="2"/>
    <s v="Yes"/>
    <n v="3"/>
    <s v="Arizona"/>
    <n v="1074685"/>
    <x v="0"/>
  </r>
  <r>
    <s v="BANNER DESERT MEDICAL CENTER"/>
    <s v="MESA"/>
    <x v="2"/>
    <s v="MARICOPA"/>
    <s v="Acute Care Hospitals"/>
    <x v="2"/>
    <s v="Yes"/>
    <n v="2"/>
    <s v="Arizona"/>
    <n v="4689558"/>
    <x v="0"/>
  </r>
  <r>
    <s v="HAVASU REGIONAL MEDICAL CENTER"/>
    <s v="LAKE HAVASU CITY"/>
    <x v="2"/>
    <s v="MOHAVE"/>
    <s v="Acute Care Hospitals"/>
    <x v="1"/>
    <s v="Yes"/>
    <n v="3"/>
    <s v="Arizona"/>
    <n v="228102"/>
    <x v="0"/>
  </r>
  <r>
    <s v="FORT DEFIANCE INDIAN HOSPITAL"/>
    <s v="FT. DEFIANCE"/>
    <x v="2"/>
    <s v="APACHE"/>
    <s v="Acute Care Hospitals"/>
    <x v="9"/>
    <s v="Yes"/>
    <n v="0"/>
    <s v="Arizona"/>
    <n v="64445"/>
    <x v="0"/>
  </r>
  <r>
    <s v="TUBA CITY REGIONAL HEALTH CARE CORPORATION"/>
    <s v="TUBA CITY"/>
    <x v="2"/>
    <s v="COCONINO"/>
    <s v="Acute Care Hospitals"/>
    <x v="4"/>
    <s v="No"/>
    <n v="0"/>
    <s v="Arizona"/>
    <n v="144368"/>
    <x v="0"/>
  </r>
  <r>
    <s v="SELLS HOSPITAL"/>
    <s v="SELLS"/>
    <x v="2"/>
    <s v="PIMA"/>
    <s v="Acute Care Hospitals"/>
    <x v="9"/>
    <s v="Yes"/>
    <n v="0"/>
    <s v="Arizona"/>
    <n v="1074685"/>
    <x v="0"/>
  </r>
  <r>
    <s v="PHOENIX INDIAN MEDICAL CENTER"/>
    <s v="PHOENIX"/>
    <x v="2"/>
    <s v="MARICOPA"/>
    <s v="Acute Care Hospitals"/>
    <x v="7"/>
    <s v="No"/>
    <n v="0"/>
    <s v="Arizona"/>
    <n v="4689558"/>
    <x v="0"/>
  </r>
  <r>
    <s v="ABRAZO SCOTTSDALE CAMPUS"/>
    <s v="PHOENIX"/>
    <x v="2"/>
    <s v="MARICOPA"/>
    <s v="Acute Care Hospitals"/>
    <x v="1"/>
    <s v="Yes"/>
    <n v="3"/>
    <s v="Arizona"/>
    <n v="4689558"/>
    <x v="0"/>
  </r>
  <r>
    <s v="CHINLE COMPREHENSIVE HEALTH CARE FACILITY"/>
    <s v="CHINLE"/>
    <x v="2"/>
    <s v="APACHE"/>
    <s v="Acute Care Hospitals"/>
    <x v="7"/>
    <s v="Yes"/>
    <n v="0"/>
    <s v="Arizona"/>
    <n v="64445"/>
    <x v="0"/>
  </r>
  <r>
    <s v="NORTHWEST MEDICAL CENTER"/>
    <s v="TUCSON"/>
    <x v="2"/>
    <s v="PIMA"/>
    <s v="Acute Care Hospitals"/>
    <x v="1"/>
    <s v="Yes"/>
    <n v="2"/>
    <s v="Arizona"/>
    <n v="1074685"/>
    <x v="0"/>
  </r>
  <r>
    <s v="HONORHEALTH SCOTTSDALE SHEA MEDICAL CENTER"/>
    <s v="SCOTTSDALE"/>
    <x v="2"/>
    <s v="MARICOPA"/>
    <s v="Acute Care Hospitals"/>
    <x v="1"/>
    <s v="Yes"/>
    <n v="3"/>
    <s v="Arizona"/>
    <n v="4689558"/>
    <x v="0"/>
  </r>
  <r>
    <s v="BANNER BAYWOOD MEDICAL CENTER"/>
    <s v="MESA"/>
    <x v="2"/>
    <s v="MARICOPA"/>
    <s v="Acute Care Hospitals"/>
    <x v="2"/>
    <s v="Yes"/>
    <n v="2"/>
    <s v="Arizona"/>
    <n v="4689558"/>
    <x v="0"/>
  </r>
  <r>
    <s v="BANNER THUNDERBIRD MEDICAL CENTER"/>
    <s v="GLENDALE"/>
    <x v="2"/>
    <s v="MARICOPA"/>
    <s v="Acute Care Hospitals"/>
    <x v="0"/>
    <s v="No"/>
    <n v="4"/>
    <s v="Arizona"/>
    <n v="4689558"/>
    <x v="0"/>
  </r>
  <r>
    <s v="HONORHEALTH DEER VALLEY MEDICAL CENTER"/>
    <s v="PHOENIX"/>
    <x v="2"/>
    <s v="MARICOPA"/>
    <s v="Acute Care Hospitals"/>
    <x v="2"/>
    <s v="Yes"/>
    <n v="3"/>
    <s v="Arizona"/>
    <n v="4689558"/>
    <x v="0"/>
  </r>
  <r>
    <s v="BANNER DEL E. WEBB MEDICAL CENTER"/>
    <s v="SUN CITY WEST"/>
    <x v="2"/>
    <s v="MARICOPA"/>
    <s v="Acute Care Hospitals"/>
    <x v="2"/>
    <s v="Yes"/>
    <n v="3"/>
    <s v="Arizona"/>
    <n v="4689558"/>
    <x v="0"/>
  </r>
  <r>
    <s v="ABRAZO ARROWHEAD HOSPITAL"/>
    <s v="GLENDALE"/>
    <x v="2"/>
    <s v="MARICOPA"/>
    <s v="Acute Care Hospitals"/>
    <x v="1"/>
    <s v="Yes"/>
    <n v="2"/>
    <s v="Arizona"/>
    <n v="4689558"/>
    <x v="0"/>
  </r>
  <r>
    <s v="WESTERN ARIZONA REGIONAL MEDICAL CENTER"/>
    <s v="BULLHEAD CITY"/>
    <x v="2"/>
    <s v="MOHAVE"/>
    <s v="Acute Care Hospitals"/>
    <x v="1"/>
    <s v="Yes"/>
    <n v="2"/>
    <s v="Arizona"/>
    <n v="228102"/>
    <x v="0"/>
  </r>
  <r>
    <s v="MAYO CLINIC HOSPITAL"/>
    <s v="PHOENIX"/>
    <x v="2"/>
    <s v="MARICOPA"/>
    <s v="Acute Care Hospitals"/>
    <x v="2"/>
    <s v="Yes"/>
    <n v="5"/>
    <s v="Arizona"/>
    <n v="4689558"/>
    <x v="0"/>
  </r>
  <r>
    <s v="BANNER HEART HOSPITAL"/>
    <s v="MESA"/>
    <x v="2"/>
    <s v="MARICOPA"/>
    <s v="Acute Care Hospitals"/>
    <x v="2"/>
    <s v="No"/>
    <n v="2"/>
    <s v="Arizona"/>
    <n v="4689558"/>
    <x v="0"/>
  </r>
  <r>
    <s v="ARIZONA SPINE AND JOINT HOSPITAL"/>
    <s v="MESA"/>
    <x v="2"/>
    <s v="MARICOPA"/>
    <s v="Acute Care Hospitals"/>
    <x v="11"/>
    <s v="No"/>
    <n v="0"/>
    <s v="Arizona"/>
    <n v="4689558"/>
    <x v="0"/>
  </r>
  <r>
    <s v="THE CORE INSTITUTE SPECIALTY HOSP"/>
    <s v="PHOENIX"/>
    <x v="2"/>
    <s v="MARICOPA"/>
    <s v="Acute Care Hospitals"/>
    <x v="11"/>
    <s v="No"/>
    <n v="0"/>
    <s v="Arizona"/>
    <n v="4689558"/>
    <x v="0"/>
  </r>
  <r>
    <s v="ABRAZO WEST CAMPUS"/>
    <s v="GOODYEAR"/>
    <x v="2"/>
    <s v="MARICOPA"/>
    <s v="Acute Care Hospitals"/>
    <x v="1"/>
    <s v="Yes"/>
    <n v="2"/>
    <s v="Arizona"/>
    <n v="4689558"/>
    <x v="0"/>
  </r>
  <r>
    <s v="BANNER-UNIVERSITY MEDICAL CENTER SOUTH CAMPUS"/>
    <s v="TUCSON"/>
    <x v="2"/>
    <s v="PIMA"/>
    <s v="Acute Care Hospitals"/>
    <x v="2"/>
    <s v="Yes"/>
    <n v="4"/>
    <s v="Arizona"/>
    <n v="1074685"/>
    <x v="0"/>
  </r>
  <r>
    <s v="ARIZONA ORTHOPEDIC AND SURGICAL SPECIALTY HOSPITAL"/>
    <s v="PHOENIX"/>
    <x v="2"/>
    <s v="MARICOPA"/>
    <s v="Acute Care Hospitals"/>
    <x v="1"/>
    <s v="No"/>
    <n v="0"/>
    <s v="Arizona"/>
    <n v="4689558"/>
    <x v="0"/>
  </r>
  <r>
    <s v="WHITERIVER PHS INDIAN HOSPITAL"/>
    <s v="WHITERIVER"/>
    <x v="2"/>
    <s v="NAVAJO"/>
    <s v="Acute Care Hospitals"/>
    <x v="7"/>
    <s v="No"/>
    <n v="0"/>
    <s v="Arizona"/>
    <n v="109946"/>
    <x v="0"/>
  </r>
  <r>
    <s v="ORO VALLEY HOSPITAL"/>
    <s v="ORO VALLEY"/>
    <x v="2"/>
    <s v="PIMA"/>
    <s v="Acute Care Hospitals"/>
    <x v="1"/>
    <s v="Yes"/>
    <n v="3"/>
    <s v="Arizona"/>
    <n v="1074685"/>
    <x v="0"/>
  </r>
  <r>
    <s v="BANNER ESTRELLA MEDICAL CENTER"/>
    <s v="PHOENIX"/>
    <x v="2"/>
    <s v="MARICOPA"/>
    <s v="Acute Care Hospitals"/>
    <x v="2"/>
    <s v="Yes"/>
    <n v="3"/>
    <s v="Arizona"/>
    <n v="4689558"/>
    <x v="0"/>
  </r>
  <r>
    <s v="VALLEY VIEW MEDICAL CENTER"/>
    <s v="FORT MOHAVE"/>
    <x v="2"/>
    <s v="MOHAVE"/>
    <s v="Acute Care Hospitals"/>
    <x v="1"/>
    <s v="Yes"/>
    <n v="2"/>
    <s v="Arizona"/>
    <n v="228102"/>
    <x v="0"/>
  </r>
  <r>
    <s v="MERCY GILBERT MEDICAL CENTER"/>
    <s v="GILBERT"/>
    <x v="2"/>
    <s v="MARICOPA"/>
    <s v="Acute Care Hospitals"/>
    <x v="6"/>
    <s v="Yes"/>
    <n v="5"/>
    <s v="Arizona"/>
    <n v="4689558"/>
    <x v="0"/>
  </r>
  <r>
    <s v="HONORHEALTH FOUR PEAKS MEDICAL CENTER"/>
    <s v="MESA"/>
    <x v="2"/>
    <s v="MARICOPA"/>
    <s v="Acute Care Hospitals"/>
    <x v="1"/>
    <s v="Yes"/>
    <n v="2"/>
    <s v="Arizona"/>
    <n v="4689558"/>
    <x v="0"/>
  </r>
  <r>
    <s v="BANNER GATEWAY MEDICAL CENTER"/>
    <s v="GILBERT"/>
    <x v="2"/>
    <s v="MARICOPA"/>
    <s v="Acute Care Hospitals"/>
    <x v="4"/>
    <s v="Yes"/>
    <n v="3"/>
    <s v="Arizona"/>
    <n v="4689558"/>
    <x v="0"/>
  </r>
  <r>
    <s v="HONORHEALTH SCOTTSDALE THOMPSON PEAK MED CTR"/>
    <s v="SCOTTSDALE"/>
    <x v="2"/>
    <s v="MARICOPA"/>
    <s v="Acute Care Hospitals"/>
    <x v="2"/>
    <s v="Yes"/>
    <n v="5"/>
    <s v="Arizona"/>
    <n v="4689558"/>
    <x v="0"/>
  </r>
  <r>
    <s v="PHOENIX VA MEDICAL CENTER"/>
    <s v="PHOENIX"/>
    <x v="2"/>
    <s v="MARICOPA"/>
    <s v="Acute Care - Veterans Administration"/>
    <x v="8"/>
    <s v="Yes"/>
    <n v="5"/>
    <s v="Arizona"/>
    <n v="4689558"/>
    <x v="0"/>
  </r>
  <r>
    <s v="BANNER IRONWOOD MEDICAL CENTER"/>
    <s v="QUEEN CREEK"/>
    <x v="2"/>
    <s v="PINAL"/>
    <s v="Acute Care Hospitals"/>
    <x v="2"/>
    <s v="Yes"/>
    <n v="3"/>
    <s v="Arizona"/>
    <n v="539380"/>
    <x v="0"/>
  </r>
  <r>
    <s v="BANNER GOLDFIELD MEDICAL CENTER"/>
    <s v="APACHE JUNCTION"/>
    <x v="2"/>
    <s v="PINAL"/>
    <s v="Acute Care Hospitals"/>
    <x v="4"/>
    <s v="Yes"/>
    <n v="5"/>
    <s v="Arizona"/>
    <n v="539380"/>
    <x v="0"/>
  </r>
  <r>
    <s v="DIGNITY HEALTH - ARIZONA GENERAL HOSPITAL"/>
    <s v="LAVEEN"/>
    <x v="2"/>
    <s v="MARICOPA"/>
    <s v="Acute Care Hospitals"/>
    <x v="1"/>
    <s v="No"/>
    <n v="0"/>
    <s v="Arizona"/>
    <n v="4689558"/>
    <x v="0"/>
  </r>
  <r>
    <s v="CITY OF HOPE CANCER CENTER PHOENIX"/>
    <s v="GOODYEAR"/>
    <x v="2"/>
    <s v="MARICOPA"/>
    <s v="Acute Care Hospitals"/>
    <x v="1"/>
    <s v="No"/>
    <n v="4"/>
    <s v="Arizona"/>
    <n v="4689558"/>
    <x v="0"/>
  </r>
  <r>
    <s v="DIGNITY HEALTH ARIZONA GENERAL HOSPITAL"/>
    <s v="MESA"/>
    <x v="2"/>
    <s v="MARICOPA"/>
    <s v="Acute Care Hospitals"/>
    <x v="2"/>
    <s v="Yes"/>
    <n v="5"/>
    <s v="Arizona"/>
    <n v="4689558"/>
    <x v="0"/>
  </r>
  <r>
    <s v="VA S. ARIZONA HEALTHCARE SYSTEM"/>
    <s v="TUCSON"/>
    <x v="2"/>
    <s v="PIMA"/>
    <s v="Acute Care - Veterans Administration"/>
    <x v="8"/>
    <s v="Yes"/>
    <n v="5"/>
    <s v="Arizona"/>
    <n v="1074685"/>
    <x v="0"/>
  </r>
  <r>
    <s v="HONORHEALTH SONORAN CROSSING MEDICAL CENTER"/>
    <s v="PHOENIX"/>
    <x v="2"/>
    <s v="MARICOPA"/>
    <s v="Acute Care Hospitals"/>
    <x v="2"/>
    <s v="Yes"/>
    <n v="4"/>
    <s v="Arizona"/>
    <n v="4689558"/>
    <x v="0"/>
  </r>
  <r>
    <s v="BANNER OCOTILLO MEDICAL CENTER"/>
    <s v="CHANDLER"/>
    <x v="2"/>
    <s v="MARICOPA"/>
    <s v="Acute Care Hospitals"/>
    <x v="2"/>
    <s v="Yes"/>
    <n v="3"/>
    <s v="Arizona"/>
    <n v="4689558"/>
    <x v="0"/>
  </r>
  <r>
    <s v="NORTHWEST MEDICAL CENTER SAHUARITA"/>
    <s v="SAHUARITA"/>
    <x v="2"/>
    <s v="PIMA"/>
    <s v="Acute Care Hospitals"/>
    <x v="2"/>
    <s v="Yes"/>
    <n v="3"/>
    <s v="Arizona"/>
    <n v="1074685"/>
    <x v="0"/>
  </r>
  <r>
    <s v="EXCEPTIONAL COMMUNITY HOSPITAL - MARICOPA"/>
    <s v="MARICOPA"/>
    <x v="2"/>
    <s v="PINAL"/>
    <s v="Acute Care Hospitals"/>
    <x v="1"/>
    <s v="Yes"/>
    <n v="0"/>
    <s v="Arizona"/>
    <n v="539380"/>
    <x v="0"/>
  </r>
  <r>
    <s v="EAST VALLEY ER &amp; HOSPITAL"/>
    <s v="GILBERT"/>
    <x v="2"/>
    <s v="MARICOPA"/>
    <s v="Acute Care Hospitals"/>
    <x v="1"/>
    <s v="Yes"/>
    <n v="0"/>
    <s v="Arizona"/>
    <n v="4689558"/>
    <x v="0"/>
  </r>
  <r>
    <s v="EXCEPTIONAL COMMUNITY HOSPITAL YUMA"/>
    <s v="YUMA"/>
    <x v="2"/>
    <s v="YUMA"/>
    <s v="Acute Care Hospitals"/>
    <x v="1"/>
    <s v="Yes"/>
    <n v="0"/>
    <s v="Arizona"/>
    <n v="224449"/>
    <x v="0"/>
  </r>
  <r>
    <s v="EXCEPTIONAL COMMUNITY HOSPITAL BULLHEAD CITY"/>
    <s v="BULLHEAD CITY"/>
    <x v="2"/>
    <s v="MOHAVE"/>
    <s v="Acute Care Hospitals"/>
    <x v="1"/>
    <s v="Yes"/>
    <n v="0"/>
    <s v="Arizona"/>
    <n v="228102"/>
    <x v="0"/>
  </r>
  <r>
    <s v="KAYENTA ALTERNATIVE RURAL HOSPITAL"/>
    <s v="KAYENTA"/>
    <x v="2"/>
    <s v="NAVAJO"/>
    <s v="Acute Care Hospitals"/>
    <x v="7"/>
    <s v="Yes"/>
    <n v="0"/>
    <s v="Arizona"/>
    <n v="109946"/>
    <x v="0"/>
  </r>
  <r>
    <s v="VA NORTHERN ARIZONA HEALTHCARE SYSTEM"/>
    <s v="PRESCOTT"/>
    <x v="2"/>
    <s v="YAVAPAI"/>
    <s v="Acute Care - Veterans Administration"/>
    <x v="8"/>
    <s v="Yes"/>
    <n v="5"/>
    <s v="Arizona"/>
    <n v="252552"/>
    <x v="0"/>
  </r>
  <r>
    <s v="WICKENBURG COMMUNITY HOSPITAL"/>
    <s v="WICKENBURG"/>
    <x v="2"/>
    <s v="MARICOPA"/>
    <s v="Critical Access Hospitals"/>
    <x v="4"/>
    <s v="Yes"/>
    <n v="0"/>
    <s v="Arizona"/>
    <n v="4689558"/>
    <x v="0"/>
  </r>
  <r>
    <s v="BENSON HOSPITAL"/>
    <s v="BENSON"/>
    <x v="2"/>
    <s v="COCHISE"/>
    <s v="Critical Access Hospitals"/>
    <x v="2"/>
    <s v="Yes"/>
    <n v="0"/>
    <s v="Arizona"/>
    <n v="126332"/>
    <x v="0"/>
  </r>
  <r>
    <s v="NORTHERN COCHISE COMMUNITY HOSPITAL, INC."/>
    <s v="WILLCOX"/>
    <x v="2"/>
    <s v="COCHISE"/>
    <s v="Critical Access Hospitals"/>
    <x v="2"/>
    <s v="Yes"/>
    <n v="0"/>
    <s v="Arizona"/>
    <n v="126332"/>
    <x v="0"/>
  </r>
  <r>
    <s v="PAGE HOSPITAL"/>
    <s v="PAGE"/>
    <x v="2"/>
    <s v="COCONINO"/>
    <s v="Critical Access Hospitals"/>
    <x v="0"/>
    <s v="Yes"/>
    <n v="0"/>
    <s v="Arizona"/>
    <n v="144368"/>
    <x v="0"/>
  </r>
  <r>
    <s v="HOPI HEALTH CARE CENTER"/>
    <s v="POLACCA"/>
    <x v="2"/>
    <s v="NAVAJO"/>
    <s v="Critical Access Hospitals"/>
    <x v="9"/>
    <s v="No"/>
    <n v="0"/>
    <s v="Arizona"/>
    <n v="109946"/>
    <x v="0"/>
  </r>
  <r>
    <s v="PARKER INDIAN HEALTH CENTER"/>
    <s v="PARKER"/>
    <x v="2"/>
    <s v="LAPAZ"/>
    <s v="Critical Access Hospitals"/>
    <x v="7"/>
    <s v="Yes"/>
    <n v="0"/>
    <s v="Arizona"/>
    <s v="No Match"/>
    <x v="0"/>
  </r>
  <r>
    <s v="HUHU KAM MEMORIAL HOSPITAL"/>
    <s v="SACATON"/>
    <x v="2"/>
    <s v="PINAL"/>
    <s v="Critical Access Hospitals"/>
    <x v="7"/>
    <s v="Yes"/>
    <n v="0"/>
    <s v="Arizona"/>
    <n v="539380"/>
    <x v="0"/>
  </r>
  <r>
    <s v="SAGE MEMORIAL HOSPITAL"/>
    <s v="GANADO"/>
    <x v="2"/>
    <s v="APACHE"/>
    <s v="Critical Access Hospitals"/>
    <x v="2"/>
    <s v="No"/>
    <n v="0"/>
    <s v="Arizona"/>
    <n v="64445"/>
    <x v="0"/>
  </r>
  <r>
    <s v="LITTLE COLORADO MEDICAL CENTER"/>
    <s v="WINSLOW"/>
    <x v="2"/>
    <s v="NAVAJO"/>
    <s v="Critical Access Hospitals"/>
    <x v="2"/>
    <s v="Yes"/>
    <n v="0"/>
    <s v="Arizona"/>
    <n v="109946"/>
    <x v="0"/>
  </r>
  <r>
    <s v="COPPER QUEEN COMMUNITY HOSPITAL"/>
    <s v="BISBEE"/>
    <x v="2"/>
    <s v="COCHISE"/>
    <s v="Critical Access Hospitals"/>
    <x v="2"/>
    <s v="Yes"/>
    <n v="0"/>
    <s v="Arizona"/>
    <n v="126332"/>
    <x v="0"/>
  </r>
  <r>
    <s v="HOLY CROSS HOSPITAL"/>
    <s v="NOGALES"/>
    <x v="2"/>
    <s v="SANTA CRUZ"/>
    <s v="Critical Access Hospitals"/>
    <x v="1"/>
    <s v="Yes"/>
    <n v="0"/>
    <s v="Arizona"/>
    <n v="50020"/>
    <x v="1"/>
  </r>
  <r>
    <s v="COBRE VALLEY REGIONAL MEDICAL CENTER"/>
    <s v="GLOBE"/>
    <x v="2"/>
    <s v="GILA"/>
    <s v="Critical Access Hospitals"/>
    <x v="2"/>
    <s v="Yes"/>
    <n v="2"/>
    <s v="Arizona"/>
    <n v="53801"/>
    <x v="0"/>
  </r>
  <r>
    <s v="WHITE MOUNTAIN REGIONAL MEDICAL CENTER"/>
    <s v="SPRINGERVILLE"/>
    <x v="2"/>
    <s v="APACHE"/>
    <s v="Critical Access Hospitals"/>
    <x v="2"/>
    <s v="Yes"/>
    <n v="0"/>
    <s v="Arizona"/>
    <n v="64445"/>
    <x v="0"/>
  </r>
  <r>
    <s v="LA PAZ REGIONAL HOSPITAL"/>
    <s v="PARKER"/>
    <x v="2"/>
    <s v="LAPAZ"/>
    <s v="Critical Access Hospitals"/>
    <x v="2"/>
    <s v="Yes"/>
    <n v="2"/>
    <s v="Arizona"/>
    <s v="No Match"/>
    <x v="0"/>
  </r>
  <r>
    <s v="BANNER PAYSON MEDICAL CENTER"/>
    <s v="PAYSON"/>
    <x v="2"/>
    <s v="GILA"/>
    <s v="Critical Access Hospitals"/>
    <x v="4"/>
    <s v="No"/>
    <n v="4"/>
    <s v="Arizona"/>
    <n v="53801"/>
    <x v="0"/>
  </r>
  <r>
    <s v="MT. GRAHAM REGIONAL MEDICAL CENTER"/>
    <s v="SAFFORD"/>
    <x v="2"/>
    <s v="GRAHAM"/>
    <s v="Critical Access Hospitals"/>
    <x v="0"/>
    <s v="Yes"/>
    <n v="0"/>
    <s v="Arizona"/>
    <n v="40157"/>
    <x v="0"/>
  </r>
  <r>
    <s v="SAN CARLOS APACHE HEALTHCARE CORPORATION"/>
    <s v="PERIDOT"/>
    <x v="2"/>
    <s v="GILA"/>
    <s v="Critical Access Hospitals"/>
    <x v="9"/>
    <s v="Yes"/>
    <n v="0"/>
    <s v="Arizona"/>
    <n v="53801"/>
    <x v="0"/>
  </r>
  <r>
    <s v="PHOENIX CHILDREN'S HOSPITAL"/>
    <s v="PHOENIX"/>
    <x v="2"/>
    <s v="MARICOPA"/>
    <s v="Childrens"/>
    <x v="2"/>
    <s v="No"/>
    <n v="0"/>
    <s v="Arizona"/>
    <n v="4689558"/>
    <x v="0"/>
  </r>
  <r>
    <s v="BANNER BEHAVIORAL HEALTH HOSPITAL"/>
    <s v="SCOTTSDALE"/>
    <x v="2"/>
    <s v="MARICOPA"/>
    <s v="Psychiatric"/>
    <x v="2"/>
    <s v="No"/>
    <n v="0"/>
    <s v="Arizona"/>
    <n v="4689558"/>
    <x v="0"/>
  </r>
  <r>
    <s v="COLLEGE MEDICAL CENTER PHOENIX"/>
    <s v="PHOENIX"/>
    <x v="2"/>
    <s v="MARICOPA"/>
    <s v="Psychiatric"/>
    <x v="1"/>
    <s v="No"/>
    <n v="0"/>
    <s v="Arizona"/>
    <n v="4689558"/>
    <x v="0"/>
  </r>
  <r>
    <s v="HAVEN BEHAVIORAL HOSPITAL OF PHOENIX"/>
    <s v="PHOENIX"/>
    <x v="2"/>
    <s v="MARICOPA"/>
    <s v="Psychiatric"/>
    <x v="1"/>
    <s v="No"/>
    <n v="0"/>
    <s v="Arizona"/>
    <n v="4689558"/>
    <x v="0"/>
  </r>
  <r>
    <s v="ARIZONA STATE HOSPITAL"/>
    <s v="PHOENIX"/>
    <x v="2"/>
    <s v="MARICOPA"/>
    <s v="Psychiatric"/>
    <x v="3"/>
    <s v="No"/>
    <n v="0"/>
    <s v="Arizona"/>
    <n v="4689558"/>
    <x v="0"/>
  </r>
  <r>
    <s v="SONORA BEHAVIORAL HEALTH HOSPITAL"/>
    <s v="TUCSON"/>
    <x v="2"/>
    <s v="PIMA"/>
    <s v="Psychiatric"/>
    <x v="1"/>
    <s v="Yes"/>
    <n v="0"/>
    <s v="Arizona"/>
    <n v="1074685"/>
    <x v="0"/>
  </r>
  <r>
    <s v="THE GUIDANCE CENTER"/>
    <s v="FLAGSTAFF"/>
    <x v="2"/>
    <s v="COCONINO"/>
    <s v="Psychiatric"/>
    <x v="2"/>
    <s v="No"/>
    <n v="0"/>
    <s v="Arizona"/>
    <n v="144368"/>
    <x v="0"/>
  </r>
  <r>
    <s v="AURORA BEHAVIORAL HEALTH SYSTEM"/>
    <s v="GLENDALE"/>
    <x v="2"/>
    <s v="MARICOPA"/>
    <s v="Psychiatric"/>
    <x v="1"/>
    <s v="No"/>
    <n v="0"/>
    <s v="Arizona"/>
    <n v="4689558"/>
    <x v="0"/>
  </r>
  <r>
    <s v="THE HEALING PLACE"/>
    <s v="PRESCOTT"/>
    <x v="2"/>
    <s v="YAVAPAI"/>
    <s v="Psychiatric"/>
    <x v="1"/>
    <s v="No"/>
    <n v="0"/>
    <s v="Arizona"/>
    <n v="252552"/>
    <x v="0"/>
  </r>
  <r>
    <s v="VALLEY HOSPITAL"/>
    <s v="PHOENIX"/>
    <x v="2"/>
    <s v="MARICOPA"/>
    <s v="Psychiatric"/>
    <x v="1"/>
    <s v="No"/>
    <n v="0"/>
    <s v="Arizona"/>
    <n v="4689558"/>
    <x v="0"/>
  </r>
  <r>
    <s v="CHANGEPOINT PSYCHIATRIC HOSPITAL"/>
    <s v="LAKESIDE"/>
    <x v="2"/>
    <s v="NAVAJO"/>
    <s v="Psychiatric"/>
    <x v="2"/>
    <s v="No"/>
    <n v="0"/>
    <s v="Arizona"/>
    <n v="109946"/>
    <x v="0"/>
  </r>
  <r>
    <s v="AURORA BEHAVIORAL HEALTHCARE-TEMPE"/>
    <s v="TEMPE"/>
    <x v="2"/>
    <s v="MARICOPA"/>
    <s v="Psychiatric"/>
    <x v="1"/>
    <s v="No"/>
    <n v="0"/>
    <s v="Arizona"/>
    <n v="4689558"/>
    <x v="0"/>
  </r>
  <r>
    <s v="OASIS BEHAVIORAL HEALTH HOSPITAL"/>
    <s v="CHANDLER"/>
    <x v="2"/>
    <s v="MARICOPA"/>
    <s v="Psychiatric"/>
    <x v="1"/>
    <s v="No"/>
    <n v="0"/>
    <s v="Arizona"/>
    <n v="4689558"/>
    <x v="0"/>
  </r>
  <r>
    <s v="PALO VERDE BEHAVIORAL HEALTH"/>
    <s v="TUCSON"/>
    <x v="2"/>
    <s v="PIMA"/>
    <s v="Psychiatric"/>
    <x v="2"/>
    <s v="Yes"/>
    <n v="0"/>
    <s v="Arizona"/>
    <n v="1074685"/>
    <x v="0"/>
  </r>
  <r>
    <s v="QUAIL RUN BEHAVIORAL HEALTH"/>
    <s v="PHOENIX"/>
    <x v="2"/>
    <s v="MARICOPA"/>
    <s v="Psychiatric"/>
    <x v="4"/>
    <s v="No"/>
    <n v="0"/>
    <s v="Arizona"/>
    <n v="4689558"/>
    <x v="0"/>
  </r>
  <r>
    <s v="COPPER SPRINGS EAST- GILBERT"/>
    <s v="AVONDALE"/>
    <x v="2"/>
    <s v="MARICOPA"/>
    <s v="Psychiatric"/>
    <x v="1"/>
    <s v="Yes"/>
    <n v="0"/>
    <s v="Arizona"/>
    <n v="4689558"/>
    <x v="0"/>
  </r>
  <r>
    <s v="EL DORADO SPRINGS"/>
    <s v="TUCSON"/>
    <x v="2"/>
    <s v="PIMA"/>
    <s v="Psychiatric"/>
    <x v="1"/>
    <s v="No"/>
    <n v="0"/>
    <s v="Arizona"/>
    <n v="1074685"/>
    <x v="0"/>
  </r>
  <r>
    <s v="DESTINY SPRINGS HEALTHCARE"/>
    <s v="SURPRISE"/>
    <x v="2"/>
    <s v="MARICOPA"/>
    <s v="Psychiatric"/>
    <x v="11"/>
    <s v="No"/>
    <n v="0"/>
    <s v="Arizona"/>
    <n v="4689558"/>
    <x v="0"/>
  </r>
  <r>
    <s v="AVENIR BEHAVIORAL HEALTH CENTER"/>
    <s v="SURPRISE"/>
    <x v="2"/>
    <s v="MARICOPA"/>
    <s v="Psychiatric"/>
    <x v="1"/>
    <s v="No"/>
    <n v="0"/>
    <s v="Arizona"/>
    <n v="4689558"/>
    <x v="0"/>
  </r>
  <r>
    <s v="PHOENIX MEDICAL PSYCHIATRIC HOSPITAL, LLC"/>
    <s v="PHOENIX"/>
    <x v="2"/>
    <s v="MARICOPA"/>
    <s v="Psychiatric"/>
    <x v="1"/>
    <s v="No"/>
    <n v="0"/>
    <s v="Arizona"/>
    <n v="4689558"/>
    <x v="0"/>
  </r>
  <r>
    <s v="VIA LINDA BEHAVIORAL HOSPITAL"/>
    <s v="SCOTTSDALE"/>
    <x v="2"/>
    <s v="MARICOPA"/>
    <s v="Psychiatric"/>
    <x v="1"/>
    <s v="No"/>
    <n v="0"/>
    <s v="Arizona"/>
    <n v="4689558"/>
    <x v="0"/>
  </r>
  <r>
    <s v="AGAVE RIDGE BEHAVIORAL HOSPITAL"/>
    <s v="MESA"/>
    <x v="2"/>
    <s v="MARICOPA"/>
    <s v="Psychiatric"/>
    <x v="1"/>
    <s v="No"/>
    <n v="0"/>
    <s v="Arizona"/>
    <n v="4689558"/>
    <x v="0"/>
  </r>
  <r>
    <s v="SILOAM SPRINGS REGIONAL HOSPITAL"/>
    <s v="SILOAM SPRINGS"/>
    <x v="3"/>
    <s v="BENTON"/>
    <s v="Acute Care Hospitals"/>
    <x v="1"/>
    <s v="Yes"/>
    <n v="3"/>
    <s v="Arkansas"/>
    <n v="332554"/>
    <x v="0"/>
  </r>
  <r>
    <s v="JOHNSON REGIONAL MEDICAL CENTER"/>
    <s v="CLARKSVILLE"/>
    <x v="3"/>
    <s v="JOHNSON"/>
    <s v="Acute Care Hospitals"/>
    <x v="2"/>
    <s v="Yes"/>
    <n v="4"/>
    <s v="Arkansas"/>
    <n v="26225"/>
    <x v="0"/>
  </r>
  <r>
    <s v="WASHINGTON REGIONAL MEDICAL CENTER"/>
    <s v="FAYETTEVILLE"/>
    <x v="3"/>
    <s v="WASHINGTON"/>
    <s v="Acute Care Hospitals"/>
    <x v="2"/>
    <s v="Yes"/>
    <n v="4"/>
    <s v="Arkansas"/>
    <n v="271213"/>
    <x v="0"/>
  </r>
  <r>
    <s v="CHI-ST VINCENT INFIRMARY"/>
    <s v="LITTLE ROCK"/>
    <x v="3"/>
    <s v="PULASKI"/>
    <s v="Acute Care Hospitals"/>
    <x v="2"/>
    <s v="Yes"/>
    <n v="3"/>
    <s v="Arkansas"/>
    <n v="404611"/>
    <x v="0"/>
  </r>
  <r>
    <s v="MERCY HOSPITAL NORTHWEST ARKANSAS"/>
    <s v="ROGERS"/>
    <x v="3"/>
    <s v="BENTON"/>
    <s v="Acute Care Hospitals"/>
    <x v="2"/>
    <s v="Yes"/>
    <n v="5"/>
    <s v="Arkansas"/>
    <n v="332554"/>
    <x v="0"/>
  </r>
  <r>
    <s v="CHAMBERS MEMORIAL HOSPITAL"/>
    <s v="DANVILLE"/>
    <x v="3"/>
    <s v="YELL"/>
    <s v="Acute Care Hospitals"/>
    <x v="2"/>
    <s v="Yes"/>
    <n v="4"/>
    <s v="Arkansas"/>
    <n v="19956"/>
    <x v="0"/>
  </r>
  <r>
    <s v="WHITE COUNTY MEDICAL CENTER"/>
    <s v="SEARCY"/>
    <x v="3"/>
    <s v="WHITE"/>
    <s v="Acute Care Hospitals"/>
    <x v="2"/>
    <s v="Yes"/>
    <n v="2"/>
    <s v="Arkansas"/>
    <n v="80085"/>
    <x v="1"/>
  </r>
  <r>
    <s v="University of Arkansas Medical Sciences"/>
    <s v="LITTLE ROCK"/>
    <x v="3"/>
    <s v="PULASKI"/>
    <s v="Acute Care Hospitals"/>
    <x v="3"/>
    <s v="Yes"/>
    <n v="2"/>
    <s v="Arkansas"/>
    <n v="404611"/>
    <x v="0"/>
  </r>
  <r>
    <s v="NORTH ARKANSAS REGIONAL MEDICAL CENTER"/>
    <s v="HARRISON"/>
    <x v="3"/>
    <s v="BOONE"/>
    <s v="Acute Care Hospitals"/>
    <x v="2"/>
    <s v="Yes"/>
    <n v="2"/>
    <s v="Arkansas"/>
    <n v="38628"/>
    <x v="0"/>
  </r>
  <r>
    <s v="BAPTIST HEALTH - VAN BUREN"/>
    <s v="VAN BUREN"/>
    <x v="3"/>
    <s v="CRAWFORD"/>
    <s v="Acute Care Hospitals"/>
    <x v="2"/>
    <s v="Yes"/>
    <n v="0"/>
    <s v="Arkansas"/>
    <n v="62657"/>
    <x v="1"/>
  </r>
  <r>
    <s v="FORREST CITY MEDICAL CENTER"/>
    <s v="FORREST CITY"/>
    <x v="3"/>
    <s v="ST. FRANCIS"/>
    <s v="Acute Care Hospitals"/>
    <x v="1"/>
    <s v="Yes"/>
    <n v="0"/>
    <s v="Arkansas"/>
    <s v="No Match"/>
    <x v="1"/>
  </r>
  <r>
    <s v="ST BERNARDS MEDICAL CENTER"/>
    <s v="JONESBORO"/>
    <x v="3"/>
    <s v="CRAIGHEAD"/>
    <s v="Acute Care Hospitals"/>
    <x v="2"/>
    <s v="Yes"/>
    <n v="1"/>
    <s v="Arkansas"/>
    <n v="116957"/>
    <x v="0"/>
  </r>
  <r>
    <s v="NORTHWEST MEDICAL CENTER-SPRINGDALE"/>
    <s v="SPRINGDALE"/>
    <x v="3"/>
    <s v="WASHINGTON"/>
    <s v="Acute Care Hospitals"/>
    <x v="1"/>
    <s v="Yes"/>
    <n v="3"/>
    <s v="Arkansas"/>
    <n v="271213"/>
    <x v="0"/>
  </r>
  <r>
    <s v="CHI ST. VINCENT HOSPITAL HOT SPRINGS"/>
    <s v="HOT SPRINGS"/>
    <x v="3"/>
    <s v="GARLAND"/>
    <s v="Acute Care Hospitals"/>
    <x v="2"/>
    <s v="Yes"/>
    <n v="3"/>
    <s v="Arkansas"/>
    <n v="99695"/>
    <x v="0"/>
  </r>
  <r>
    <s v="BAXTER HEALTH"/>
    <s v="MOUNTAIN HOME"/>
    <x v="3"/>
    <s v="BAXTER"/>
    <s v="Acute Care Hospitals"/>
    <x v="2"/>
    <s v="Yes"/>
    <n v="2"/>
    <s v="Arkansas"/>
    <n v="42982"/>
    <x v="0"/>
  </r>
  <r>
    <s v="CONWAY REGIONAL MEDICAL CENTER, INC"/>
    <s v="CONWAY"/>
    <x v="3"/>
    <s v="FAULKNER"/>
    <s v="Acute Care Hospitals"/>
    <x v="2"/>
    <s v="Yes"/>
    <n v="2"/>
    <s v="Arkansas"/>
    <n v="133979"/>
    <x v="0"/>
  </r>
  <r>
    <s v="BAPTIST HEALTH MEDICAL CENTER NORTH LITTLE ROCK"/>
    <s v="NORTH LITTLE ROCK"/>
    <x v="3"/>
    <s v="PULASKI"/>
    <s v="Acute Care Hospitals"/>
    <x v="2"/>
    <s v="Yes"/>
    <n v="1"/>
    <s v="Arkansas"/>
    <n v="404611"/>
    <x v="0"/>
  </r>
  <r>
    <s v="ARKANSAS METHODIST MEDICAL CENTER"/>
    <s v="PARAGOULD"/>
    <x v="3"/>
    <s v="GREENE"/>
    <s v="Acute Care Hospitals"/>
    <x v="2"/>
    <s v="Yes"/>
    <n v="2"/>
    <s v="Arkansas"/>
    <n v="47411"/>
    <x v="0"/>
  </r>
  <r>
    <s v="ST MARYS REGIONAL MEDICAL CENTER"/>
    <s v="RUSSELLVILLE"/>
    <x v="3"/>
    <s v="POPE"/>
    <s v="Acute Care Hospitals"/>
    <x v="1"/>
    <s v="Yes"/>
    <n v="4"/>
    <s v="Arkansas"/>
    <n v="64976"/>
    <x v="1"/>
  </r>
  <r>
    <s v="OUACHITA COUNTY MEDICAL CENTER"/>
    <s v="CAMDEN"/>
    <x v="3"/>
    <s v="OUACHITA"/>
    <s v="Acute Care Hospitals"/>
    <x v="2"/>
    <s v="Yes"/>
    <n v="2"/>
    <s v="Arkansas"/>
    <n v="21731"/>
    <x v="0"/>
  </r>
  <r>
    <s v="BAPTIST HEALTH MEDICAL CENTER-DREW COUNTY"/>
    <s v="MONTICELLO"/>
    <x v="3"/>
    <s v="DREW"/>
    <s v="Acute Care Hospitals"/>
    <x v="2"/>
    <s v="Yes"/>
    <n v="2"/>
    <s v="Arkansas"/>
    <n v="17054"/>
    <x v="0"/>
  </r>
  <r>
    <s v="BAPTIST HEALTH - FORT SMITH"/>
    <s v="FORT SMITH"/>
    <x v="3"/>
    <s v="SEBASTIAN"/>
    <s v="Acute Care Hospitals"/>
    <x v="2"/>
    <s v="Yes"/>
    <n v="2"/>
    <s v="Arkansas"/>
    <n v="130641"/>
    <x v="0"/>
  </r>
  <r>
    <s v="MERCY HOSPITAL FORT SMITH"/>
    <s v="FORT SMITH"/>
    <x v="3"/>
    <s v="SEBASTIAN"/>
    <s v="Acute Care Hospitals"/>
    <x v="2"/>
    <s v="Yes"/>
    <n v="3"/>
    <s v="Arkansas"/>
    <n v="130641"/>
    <x v="0"/>
  </r>
  <r>
    <s v="MAGNOLIA REGIONAL MEDICAL CENTER"/>
    <s v="MAGNOLIA"/>
    <x v="3"/>
    <s v="COLUMBIA"/>
    <s v="Acute Care Hospitals"/>
    <x v="5"/>
    <s v="Yes"/>
    <n v="2"/>
    <s v="Arkansas"/>
    <n v="21894"/>
    <x v="0"/>
  </r>
  <r>
    <s v="GREAT RIVER MEDICAL CENTER"/>
    <s v="BLYTHEVILLE"/>
    <x v="3"/>
    <s v="MISSISSIPPI"/>
    <s v="Acute Care Hospitals"/>
    <x v="5"/>
    <s v="Yes"/>
    <n v="2"/>
    <s v="Arkansas"/>
    <n v="37828"/>
    <x v="0"/>
  </r>
  <r>
    <s v="JEFFERSON REGIONAL MEDICAL CENTER"/>
    <s v="PINE BLUFF"/>
    <x v="3"/>
    <s v="JEFFERSON"/>
    <s v="Acute Care Hospitals"/>
    <x v="2"/>
    <s v="Yes"/>
    <n v="1"/>
    <s v="Arkansas"/>
    <n v="62987"/>
    <x v="1"/>
  </r>
  <r>
    <s v="BAPTIST HEALTH MEDICAL CENTER-STUTTGART"/>
    <s v="STUTTGART"/>
    <x v="3"/>
    <s v="ARKANSAS"/>
    <s v="Acute Care Hospitals"/>
    <x v="2"/>
    <s v="Yes"/>
    <n v="3"/>
    <s v="Arkansas"/>
    <n v="15836"/>
    <x v="0"/>
  </r>
  <r>
    <s v="BAPTIST HEALTH MEDICAL CENTER-HOT SPRINGS COUNTY"/>
    <s v="MALVERN"/>
    <x v="3"/>
    <s v="HOT SPRING"/>
    <s v="Acute Care Hospitals"/>
    <x v="2"/>
    <s v="Yes"/>
    <n v="0"/>
    <s v="Arkansas"/>
    <n v="33451"/>
    <x v="0"/>
  </r>
  <r>
    <s v="NATIONAL PARK MEDICAL CENTER"/>
    <s v="HOT SPRINGS"/>
    <x v="3"/>
    <s v="GARLAND"/>
    <s v="Acute Care Hospitals"/>
    <x v="1"/>
    <s v="Yes"/>
    <n v="2"/>
    <s v="Arkansas"/>
    <n v="99695"/>
    <x v="0"/>
  </r>
  <r>
    <s v="SALINE MEMORIAL HOSPITAL"/>
    <s v="BENTON"/>
    <x v="3"/>
    <s v="SALINE"/>
    <s v="Acute Care Hospitals"/>
    <x v="1"/>
    <s v="Yes"/>
    <n v="3"/>
    <s v="Arkansas"/>
    <n v="133288"/>
    <x v="0"/>
  </r>
  <r>
    <s v="SOUTH ARKANSAS REGIONAL HOSPITAL LLC"/>
    <s v="EL DORADO"/>
    <x v="3"/>
    <s v="UNION"/>
    <s v="Acute Care Hospitals"/>
    <x v="1"/>
    <s v="Yes"/>
    <n v="3"/>
    <s v="Arkansas"/>
    <n v="36926"/>
    <x v="0"/>
  </r>
  <r>
    <s v="FAYETTEVILLE AR VA MEDICAL CENTER"/>
    <s v="FAYETTEVILLE"/>
    <x v="3"/>
    <s v="WASHINGTON"/>
    <s v="Acute Care - Veterans Administration"/>
    <x v="8"/>
    <s v="Yes"/>
    <n v="5"/>
    <s v="Arkansas"/>
    <n v="271213"/>
    <x v="0"/>
  </r>
  <r>
    <s v="VA CENTRAL AR. VETERANS HEALTHCARE SYSTEM LR"/>
    <s v="LITTLE ROCK"/>
    <x v="3"/>
    <s v="PULASKI"/>
    <s v="Acute Care - Veterans Administration"/>
    <x v="8"/>
    <s v="Yes"/>
    <n v="2"/>
    <s v="Arkansas"/>
    <n v="404611"/>
    <x v="0"/>
  </r>
  <r>
    <s v="BAPTIST HEALTH MEDICAL CENTER-LITTLE ROCK"/>
    <s v="LITTLE ROCK"/>
    <x v="3"/>
    <s v="PULASKI"/>
    <s v="Acute Care Hospitals"/>
    <x v="2"/>
    <s v="Yes"/>
    <n v="3"/>
    <s v="Arkansas"/>
    <n v="404611"/>
    <x v="0"/>
  </r>
  <r>
    <s v="BAPTIST MEMORIAL HOSPITAL JONESBORO, INC."/>
    <s v="JONESBORO"/>
    <x v="3"/>
    <s v="CRAIGHEAD"/>
    <s v="Acute Care Hospitals"/>
    <x v="2"/>
    <s v="Yes"/>
    <n v="3"/>
    <s v="Arkansas"/>
    <n v="116957"/>
    <x v="0"/>
  </r>
  <r>
    <s v="WHITE RIVER MEDICAL CENTER"/>
    <s v="BATESVILLE"/>
    <x v="3"/>
    <s v="INDEPENDENCE"/>
    <s v="Acute Care Hospitals"/>
    <x v="2"/>
    <s v="Yes"/>
    <n v="3"/>
    <s v="Arkansas"/>
    <n v="38785"/>
    <x v="0"/>
  </r>
  <r>
    <s v="LEVI HOSPITAL"/>
    <s v="HOT SPRINGS"/>
    <x v="3"/>
    <s v="GARLAND"/>
    <s v="Acute Care Hospitals"/>
    <x v="2"/>
    <s v="Yes"/>
    <n v="0"/>
    <s v="Arkansas"/>
    <n v="99695"/>
    <x v="0"/>
  </r>
  <r>
    <s v="ARKANSAS HEART HOSPITAL, LLC"/>
    <s v="LITTLE ROCK"/>
    <x v="3"/>
    <s v="PULASKI"/>
    <s v="Acute Care Hospitals"/>
    <x v="1"/>
    <s v="Yes"/>
    <n v="3"/>
    <s v="Arkansas"/>
    <n v="404611"/>
    <x v="0"/>
  </r>
  <r>
    <s v="ST VINCENT MEDICAL CENTER/NORTH"/>
    <s v="SHERWOOD"/>
    <x v="3"/>
    <s v="PULASKI"/>
    <s v="Acute Care Hospitals"/>
    <x v="6"/>
    <s v="Yes"/>
    <n v="4"/>
    <s v="Arkansas"/>
    <n v="404611"/>
    <x v="0"/>
  </r>
  <r>
    <s v="ARKANSAS SURGICAL HOSPITAL"/>
    <s v="NO LITTLE ROCK"/>
    <x v="3"/>
    <s v="PULASKI"/>
    <s v="Acute Care Hospitals"/>
    <x v="11"/>
    <s v="Yes"/>
    <n v="0"/>
    <s v="Arkansas"/>
    <n v="404611"/>
    <x v="0"/>
  </r>
  <r>
    <s v="SOUTHWEST ARKANSAS REGIONAL MEDICAL CENTER LLC"/>
    <s v="HOPE"/>
    <x v="3"/>
    <s v="HEMPSTEAD"/>
    <s v="Acute Care Hospitals"/>
    <x v="1"/>
    <s v="Yes"/>
    <n v="0"/>
    <s v="Arkansas"/>
    <n v="19080"/>
    <x v="0"/>
  </r>
  <r>
    <s v="BAPTIST HEALTH MEDICAL CENTER- CONWAY"/>
    <s v="CONWAY"/>
    <x v="3"/>
    <s v="FAULKNER"/>
    <s v="Acute Care Hospitals"/>
    <x v="2"/>
    <s v="Yes"/>
    <n v="2"/>
    <s v="Arkansas"/>
    <n v="133979"/>
    <x v="0"/>
  </r>
  <r>
    <s v="BAPTIST MEMORIAL HOSPITAL-CRITTENDEN, INC"/>
    <s v="WEST MEMPHIS"/>
    <x v="3"/>
    <s v="CRITTENDEN"/>
    <s v="Acute Care Hospitals"/>
    <x v="2"/>
    <s v="Yes"/>
    <n v="0"/>
    <s v="Arkansas"/>
    <n v="46210"/>
    <x v="0"/>
  </r>
  <r>
    <s v="ARKANSAS HEART HOSPITAL-ENCORE"/>
    <s v="BRYANT"/>
    <x v="3"/>
    <s v="SALINE"/>
    <s v="Acute Care Hospitals"/>
    <x v="1"/>
    <s v="Yes"/>
    <n v="2"/>
    <s v="Arkansas"/>
    <n v="133288"/>
    <x v="0"/>
  </r>
  <r>
    <s v="UNITY HEALTH - JACKSONVILLE"/>
    <s v="JACKSONVILLE"/>
    <x v="3"/>
    <s v="PULASKI"/>
    <s v="Acute Care Hospitals"/>
    <x v="2"/>
    <s v="Yes"/>
    <n v="0"/>
    <s v="Arkansas"/>
    <n v="404611"/>
    <x v="0"/>
  </r>
  <r>
    <s v="ST BERNARDS FIVE RIVERS MEDICAL CENTER"/>
    <s v="POCAHONTAS"/>
    <x v="3"/>
    <s v="RANDOLPH"/>
    <s v="Rural Emergency Hospital"/>
    <x v="2"/>
    <s v="Yes"/>
    <n v="0"/>
    <s v="Arkansas"/>
    <n v="18876"/>
    <x v="0"/>
  </r>
  <r>
    <s v="EUREKA SPRINGS HOSPITAL COMMISSION"/>
    <s v="EUREKA SPRINGS"/>
    <x v="3"/>
    <s v="CARROLL"/>
    <s v="Rural Emergency Hospital"/>
    <x v="5"/>
    <s v="Yes"/>
    <n v="0"/>
    <s v="Arkansas"/>
    <n v="29263"/>
    <x v="0"/>
  </r>
  <r>
    <s v="HELENA REGIONAL MEDICAL CENTER"/>
    <s v="HELENA"/>
    <x v="3"/>
    <s v="PHILLIPS"/>
    <s v="Rural Emergency Hospital"/>
    <x v="1"/>
    <s v="Yes"/>
    <n v="0"/>
    <s v="Arkansas"/>
    <n v="14255"/>
    <x v="0"/>
  </r>
  <r>
    <s v="SOUTH MISSISSIPPI COUNTY REGIONAL MEDICAL CENTER"/>
    <s v="OSCEOLA"/>
    <x v="3"/>
    <s v="MISSISSIPPI"/>
    <s v="Rural Emergency Hospital"/>
    <x v="5"/>
    <s v="Yes"/>
    <n v="0"/>
    <s v="Arkansas"/>
    <n v="37828"/>
    <x v="0"/>
  </r>
  <r>
    <s v="DEWITT HOSPITAL &amp; NURSING HOME, INC"/>
    <s v="DE WITT"/>
    <x v="3"/>
    <s v="ARKANSAS"/>
    <s v="Rural Emergency Hospital"/>
    <x v="2"/>
    <s v="Yes"/>
    <n v="0"/>
    <s v="Arkansas"/>
    <n v="15836"/>
    <x v="0"/>
  </r>
  <r>
    <s v="MERCY HOSPITAL PARIS"/>
    <s v="PARIS"/>
    <x v="3"/>
    <s v="LOGAN"/>
    <s v="Critical Access Hospitals"/>
    <x v="2"/>
    <s v="Yes"/>
    <n v="5"/>
    <s v="Arkansas"/>
    <n v="21633"/>
    <x v="0"/>
  </r>
  <r>
    <s v="DARDANELLE REGIONAL MEDICAL CENTER"/>
    <s v="DARDANELLE"/>
    <x v="3"/>
    <s v="YELL"/>
    <s v="Critical Access Hospitals"/>
    <x v="5"/>
    <s v="Yes"/>
    <n v="0"/>
    <s v="Arkansas"/>
    <n v="19956"/>
    <x v="0"/>
  </r>
  <r>
    <s v="MERCY HOSPITAL OZARK"/>
    <s v="OZARK"/>
    <x v="3"/>
    <s v="FRANKLIN"/>
    <s v="Critical Access Hospitals"/>
    <x v="2"/>
    <s v="Yes"/>
    <n v="0"/>
    <s v="Arkansas"/>
    <n v="17725"/>
    <x v="0"/>
  </r>
  <r>
    <s v="MERCY HOSPITAL WALDRON"/>
    <s v="WALDRON"/>
    <x v="3"/>
    <s v="SCOTT"/>
    <s v="Critical Access Hospitals"/>
    <x v="2"/>
    <s v="Yes"/>
    <n v="0"/>
    <s v="Arkansas"/>
    <n v="9965"/>
    <x v="0"/>
  </r>
  <r>
    <s v="IZARD REGIONAL HOSPITAL LLC"/>
    <s v="CALICO ROCK"/>
    <x v="3"/>
    <s v="BAXTER"/>
    <s v="Critical Access Hospitals"/>
    <x v="2"/>
    <s v="Yes"/>
    <n v="0"/>
    <s v="Arkansas"/>
    <n v="42982"/>
    <x v="0"/>
  </r>
  <r>
    <s v="CROSSRIDGE COMMUNITY HOSPITAL"/>
    <s v="WYNNE"/>
    <x v="3"/>
    <s v="CROSS"/>
    <s v="Critical Access Hospitals"/>
    <x v="2"/>
    <s v="Yes"/>
    <n v="0"/>
    <s v="Arkansas"/>
    <n v="16186"/>
    <x v="0"/>
  </r>
  <r>
    <s v="MCGEHEE HOSPITAL"/>
    <s v="MCGEHEE"/>
    <x v="3"/>
    <s v="DESHA"/>
    <s v="Critical Access Hospitals"/>
    <x v="2"/>
    <s v="Yes"/>
    <n v="0"/>
    <s v="Arkansas"/>
    <n v="9984"/>
    <x v="0"/>
  </r>
  <r>
    <s v="LAWRENCE MEMORIAL HOSPITAL"/>
    <s v="WALNUT RIDGE"/>
    <x v="3"/>
    <s v="LAWRENCE"/>
    <s v="Critical Access Hospitals"/>
    <x v="2"/>
    <s v="Yes"/>
    <n v="0"/>
    <s v="Arkansas"/>
    <n v="16273"/>
    <x v="0"/>
  </r>
  <r>
    <s v="STONE COUNTY MEDICAL CENTER"/>
    <s v="MOUNTAIN VIEW"/>
    <x v="3"/>
    <s v="STONE"/>
    <s v="Critical Access Hospitals"/>
    <x v="2"/>
    <s v="Yes"/>
    <n v="0"/>
    <s v="Arkansas"/>
    <n v="12703"/>
    <x v="0"/>
  </r>
  <r>
    <s v="HOWARD MEMORIAL HOSPITAL"/>
    <s v="NASHVILLE"/>
    <x v="3"/>
    <s v="HOWARD"/>
    <s v="Critical Access Hospitals"/>
    <x v="2"/>
    <s v="Yes"/>
    <n v="3"/>
    <s v="Arkansas"/>
    <n v="12306"/>
    <x v="0"/>
  </r>
  <r>
    <s v="BAPTIST HEALTH MEDICAL CENTER HEBER SPRINGS"/>
    <s v="HEBER SPRINGS"/>
    <x v="3"/>
    <s v="CLEBURNE"/>
    <s v="Critical Access Hospitals"/>
    <x v="2"/>
    <s v="Yes"/>
    <n v="3"/>
    <s v="Arkansas"/>
    <n v="25672"/>
    <x v="0"/>
  </r>
  <r>
    <s v="OZARK HEALTH"/>
    <s v="CLINTON"/>
    <x v="3"/>
    <s v="VAN BUREN"/>
    <s v="Critical Access Hospitals"/>
    <x v="2"/>
    <s v="Yes"/>
    <n v="4"/>
    <s v="Arkansas"/>
    <n v="16238"/>
    <x v="0"/>
  </r>
  <r>
    <s v="DALLAS COUNTY MEDICAL CENTER"/>
    <s v="FORDYCE"/>
    <x v="3"/>
    <s v="DALLAS"/>
    <s v="Critical Access Hospitals"/>
    <x v="5"/>
    <s v="Yes"/>
    <n v="0"/>
    <s v="Arkansas"/>
    <n v="6011"/>
    <x v="0"/>
  </r>
  <r>
    <s v="MERCY HOSPITAL BOONEVILLE"/>
    <s v="BOONEVILLE"/>
    <x v="3"/>
    <s v="LOGAN"/>
    <s v="Critical Access Hospitals"/>
    <x v="2"/>
    <s v="Yes"/>
    <n v="4"/>
    <s v="Arkansas"/>
    <n v="21633"/>
    <x v="0"/>
  </r>
  <r>
    <s v="LITTLE RIVER MEMORIAL HOSPITAL"/>
    <s v="ASHDOWN"/>
    <x v="3"/>
    <s v="LITTLE RIVER"/>
    <s v="Critical Access Hospitals"/>
    <x v="2"/>
    <s v="Yes"/>
    <n v="0"/>
    <s v="Arkansas"/>
    <n v="11763"/>
    <x v="0"/>
  </r>
  <r>
    <s v="BAPTIST HEALTH MEDICAL CENTER-ARKADELPHIA"/>
    <s v="ARKADELPHIA"/>
    <x v="3"/>
    <s v="CLARK"/>
    <s v="Critical Access Hospitals"/>
    <x v="2"/>
    <s v="Yes"/>
    <n v="0"/>
    <s v="Arkansas"/>
    <n v="20938"/>
    <x v="0"/>
  </r>
  <r>
    <s v="BAXTER HEALTH FULTON COUNTY HOSPITAL"/>
    <s v="SALEM"/>
    <x v="3"/>
    <s v="FULTON"/>
    <s v="Critical Access Hospitals"/>
    <x v="5"/>
    <s v="Yes"/>
    <n v="0"/>
    <s v="Arkansas"/>
    <n v="12492"/>
    <x v="0"/>
  </r>
  <r>
    <s v="ASHLEY COUNTY MEDICAL CENTER"/>
    <s v="CROSSETT"/>
    <x v="3"/>
    <s v="ASHLEY"/>
    <s v="Critical Access Hospitals"/>
    <x v="2"/>
    <s v="Yes"/>
    <n v="4"/>
    <s v="Arkansas"/>
    <n v="17831"/>
    <x v="0"/>
  </r>
  <r>
    <s v="CHI ST VINCENT MORRILTON"/>
    <s v="MORRILTON"/>
    <x v="3"/>
    <s v="CONWAY"/>
    <s v="Critical Access Hospitals"/>
    <x v="6"/>
    <s v="Yes"/>
    <n v="0"/>
    <s v="Arkansas"/>
    <n v="21393"/>
    <x v="0"/>
  </r>
  <r>
    <s v="DELTA MEMORIAL HOSPITAL"/>
    <s v="DUMAS"/>
    <x v="3"/>
    <s v="DESHA"/>
    <s v="Critical Access Hospitals"/>
    <x v="2"/>
    <s v="Yes"/>
    <n v="0"/>
    <s v="Arkansas"/>
    <n v="9984"/>
    <x v="0"/>
  </r>
  <r>
    <s v="BRADLEY COUNTY MEDICAL CENTER"/>
    <s v="WARREN"/>
    <x v="3"/>
    <s v="BRADLEY"/>
    <s v="Critical Access Hospitals"/>
    <x v="2"/>
    <s v="Yes"/>
    <n v="0"/>
    <s v="Arkansas"/>
    <n v="9828"/>
    <x v="0"/>
  </r>
  <r>
    <s v="CHICOT MEMORIAL MEDICAL CENTER"/>
    <s v="LAKE VILLAGE"/>
    <x v="3"/>
    <s v="CHICOT"/>
    <s v="Critical Access Hospitals"/>
    <x v="2"/>
    <s v="Yes"/>
    <n v="0"/>
    <s v="Arkansas"/>
    <n v="9107"/>
    <x v="0"/>
  </r>
  <r>
    <s v="MERCY HOSPITAL BERRYVILLE"/>
    <s v="BERRYVILLE"/>
    <x v="3"/>
    <s v="CARROLL"/>
    <s v="Critical Access Hospitals"/>
    <x v="2"/>
    <s v="Yes"/>
    <n v="0"/>
    <s v="Arkansas"/>
    <n v="29263"/>
    <x v="0"/>
  </r>
  <r>
    <s v="PIGGOTT COMMUNITY HOSPITAL"/>
    <s v="PIGGOTT"/>
    <x v="3"/>
    <s v="CLAY"/>
    <s v="Critical Access Hospitals"/>
    <x v="5"/>
    <s v="Yes"/>
    <n v="3"/>
    <s v="Arkansas"/>
    <n v="14052"/>
    <x v="0"/>
  </r>
  <r>
    <s v="OZARKS COMMUNITY HOSPITAL OF GRAVETTE"/>
    <s v="GRAVETTE"/>
    <x v="3"/>
    <s v="BENTON"/>
    <s v="Critical Access Hospitals"/>
    <x v="2"/>
    <s v="Yes"/>
    <n v="0"/>
    <s v="Arkansas"/>
    <n v="332554"/>
    <x v="0"/>
  </r>
  <r>
    <s v="UNITY HEALTH - NEWPORT"/>
    <s v="NEWPORT"/>
    <x v="3"/>
    <s v="JACKSON"/>
    <s v="Critical Access Hospitals"/>
    <x v="5"/>
    <s v="Yes"/>
    <n v="0"/>
    <s v="Arkansas"/>
    <n v="16741"/>
    <x v="0"/>
  </r>
  <r>
    <s v="SEVIER COUNTY MEDICAL CENTER"/>
    <s v="DE QUEEN"/>
    <x v="3"/>
    <s v="SEVIER"/>
    <s v="Critical Access Hospitals"/>
    <x v="5"/>
    <s v="Yes"/>
    <n v="0"/>
    <s v="Arkansas"/>
    <n v="15758"/>
    <x v="0"/>
  </r>
  <r>
    <s v="MENA REGIONAL HEALTH SYSTEM"/>
    <s v="MENA"/>
    <x v="3"/>
    <s v="POLK"/>
    <s v="Critical Access Hospitals"/>
    <x v="4"/>
    <s v="Yes"/>
    <n v="0"/>
    <s v="Arkansas"/>
    <n v="19486"/>
    <x v="0"/>
  </r>
  <r>
    <s v="SOUTHWEST REGIONAL MEDICAL CENTER LLC"/>
    <s v="HOPE"/>
    <x v="3"/>
    <s v="HEMPSTEAD"/>
    <s v="Critical Access Hospitals"/>
    <x v="1"/>
    <s v="Yes"/>
    <n v="0"/>
    <s v="Arkansas"/>
    <n v="19080"/>
    <x v="0"/>
  </r>
  <r>
    <s v="ARKANSAS CHILDREN'S HOSPITAL"/>
    <s v="LITTLE ROCK"/>
    <x v="3"/>
    <s v="PULASKI"/>
    <s v="Childrens"/>
    <x v="2"/>
    <s v="Yes"/>
    <n v="0"/>
    <s v="Arkansas"/>
    <n v="404611"/>
    <x v="0"/>
  </r>
  <r>
    <s v="ARKANSAS CHILDREN'S NORTHWEST, INC"/>
    <s v="SPRINGDALE"/>
    <x v="3"/>
    <s v="WASHINGTON"/>
    <s v="Childrens"/>
    <x v="2"/>
    <s v="Yes"/>
    <n v="0"/>
    <s v="Arkansas"/>
    <n v="271213"/>
    <x v="0"/>
  </r>
  <r>
    <s v="VISTA HEALTH FAYETTEVILLE"/>
    <s v="FAYETTEVILLE"/>
    <x v="3"/>
    <s v="WASHINGTON"/>
    <s v="Psychiatric"/>
    <x v="1"/>
    <s v="No"/>
    <n v="0"/>
    <s v="Arkansas"/>
    <n v="271213"/>
    <x v="0"/>
  </r>
  <r>
    <s v="BRIDGEWAY HOSPITAL"/>
    <s v="NORTH LITTLE ROCK"/>
    <x v="3"/>
    <s v="PULASKI"/>
    <s v="Psychiatric"/>
    <x v="1"/>
    <s v="No"/>
    <n v="0"/>
    <s v="Arkansas"/>
    <n v="404611"/>
    <x v="0"/>
  </r>
  <r>
    <s v="VALLEY BEHAVIORAL HEALTH SYSTEM"/>
    <s v="BARLING"/>
    <x v="3"/>
    <s v="SEBASTIAN"/>
    <s v="Psychiatric"/>
    <x v="1"/>
    <s v="No"/>
    <n v="0"/>
    <s v="Arkansas"/>
    <n v="130641"/>
    <x v="0"/>
  </r>
  <r>
    <s v="RIVENDELL BEHAVIORAL HEALTH SERVICES"/>
    <s v="BENTON"/>
    <x v="3"/>
    <s v="SALINE"/>
    <s v="Psychiatric"/>
    <x v="1"/>
    <s v="No"/>
    <n v="0"/>
    <s v="Arkansas"/>
    <n v="133288"/>
    <x v="0"/>
  </r>
  <r>
    <s v="ARKANSAS STATE HOSPITAL"/>
    <s v="LITTLE ROCK"/>
    <x v="3"/>
    <s v="PULASKI"/>
    <s v="Psychiatric"/>
    <x v="3"/>
    <s v="Yes"/>
    <n v="0"/>
    <s v="Arkansas"/>
    <n v="404611"/>
    <x v="0"/>
  </r>
  <r>
    <s v="UNITED METHODIST BEHAVIORAL HOSPITAL"/>
    <s v="MAUMELLE"/>
    <x v="3"/>
    <s v="PULASKI"/>
    <s v="Psychiatric"/>
    <x v="2"/>
    <s v="No"/>
    <n v="0"/>
    <s v="Arkansas"/>
    <n v="404611"/>
    <x v="0"/>
  </r>
  <r>
    <s v="SPRINGWOODS BEHAVIORAL HEALTH SERVICES"/>
    <s v="FAYETTEVILLE"/>
    <x v="3"/>
    <s v="WASHINGTON"/>
    <s v="Psychiatric"/>
    <x v="1"/>
    <s v="No"/>
    <n v="0"/>
    <s v="Arkansas"/>
    <n v="271213"/>
    <x v="0"/>
  </r>
  <r>
    <s v="RIVERVIEW BEHAVIORAL HEALTH"/>
    <s v="TEXARKANA"/>
    <x v="3"/>
    <s v="MILLER"/>
    <s v="Psychiatric"/>
    <x v="1"/>
    <s v="No"/>
    <n v="0"/>
    <s v="Arkansas"/>
    <n v="42357"/>
    <x v="0"/>
  </r>
  <r>
    <s v="PERIMETER BEHAVIORAL HOSPITAL OF WEST MEMPHIS"/>
    <s v="WEST MEMPHIS"/>
    <x v="3"/>
    <s v="CRITTENDEN"/>
    <s v="Psychiatric"/>
    <x v="6"/>
    <s v="No"/>
    <n v="0"/>
    <s v="Arkansas"/>
    <n v="46210"/>
    <x v="0"/>
  </r>
  <r>
    <s v="CONWAY BEHAVIORAL HEALTH"/>
    <s v="CONWAY"/>
    <x v="3"/>
    <s v="FAULKNER"/>
    <s v="Psychiatric"/>
    <x v="1"/>
    <s v="No"/>
    <n v="0"/>
    <s v="Arkansas"/>
    <n v="133979"/>
    <x v="0"/>
  </r>
  <r>
    <s v="ST ROSE HOSPITAL"/>
    <s v="HAYWARD"/>
    <x v="4"/>
    <s v="ALAMEDA"/>
    <s v="Acute Care Hospitals"/>
    <x v="6"/>
    <s v="No"/>
    <n v="1"/>
    <s v="California"/>
    <n v="1636630"/>
    <x v="0"/>
  </r>
  <r>
    <s v="PROVIDENCE ST JOSEPH HOSPITAL"/>
    <s v="EUREKA"/>
    <x v="4"/>
    <s v="HUMBOLDT"/>
    <s v="Acute Care Hospitals"/>
    <x v="2"/>
    <s v="Yes"/>
    <n v="4"/>
    <s v="California"/>
    <n v="131647"/>
    <x v="0"/>
  </r>
  <r>
    <s v="PENINSULA MEDICAL CENTER"/>
    <s v="BURLINGAME"/>
    <x v="4"/>
    <s v="SAN MATEO"/>
    <s v="Acute Care Hospitals"/>
    <x v="2"/>
    <s v="Yes"/>
    <n v="5"/>
    <s v="California"/>
    <n v="743568"/>
    <x v="0"/>
  </r>
  <r>
    <s v="CALIFORNIA PACIFIC MEDICAL CTR-DAVIES CAMPUS HOSP"/>
    <s v="SAN FRANCISCO"/>
    <x v="4"/>
    <s v="SAN FRANCISCO"/>
    <s v="Acute Care Hospitals"/>
    <x v="4"/>
    <s v="No"/>
    <n v="3"/>
    <s v="California"/>
    <n v="826079"/>
    <x v="0"/>
  </r>
  <r>
    <s v="PROVIDENCE QUEEN OF THE VALLEY MEDICAL CENTER"/>
    <s v="NAPA"/>
    <x v="4"/>
    <s v="NAPA"/>
    <s v="Acute Care Hospitals"/>
    <x v="2"/>
    <s v="Yes"/>
    <n v="4"/>
    <s v="California"/>
    <n v="132949"/>
    <x v="0"/>
  </r>
  <r>
    <s v="ADVENTIST HEALTH ST HELENA"/>
    <s v="SAINT HELENA"/>
    <x v="4"/>
    <s v="NAPA"/>
    <s v="Acute Care Hospitals"/>
    <x v="2"/>
    <s v="Yes"/>
    <n v="4"/>
    <s v="California"/>
    <n v="132949"/>
    <x v="0"/>
  </r>
  <r>
    <s v="SUTTER AMADOR HOSPITAL"/>
    <s v="JACKSON"/>
    <x v="4"/>
    <s v="AMADOR"/>
    <s v="Acute Care Hospitals"/>
    <x v="2"/>
    <s v="Yes"/>
    <n v="4"/>
    <s v="California"/>
    <n v="41876"/>
    <x v="0"/>
  </r>
  <r>
    <s v="MERCY GENERAL HOSPITAL"/>
    <s v="SACRAMENTO"/>
    <x v="4"/>
    <s v="SACRAMENTO"/>
    <s v="Acute Care Hospitals"/>
    <x v="2"/>
    <s v="Yes"/>
    <n v="3"/>
    <s v="California"/>
    <n v="1618460"/>
    <x v="0"/>
  </r>
  <r>
    <s v="RIVERSIDE COMMUNITY HOSPITAL"/>
    <s v="RIVERSIDE"/>
    <x v="4"/>
    <s v="RIVERSIDE"/>
    <s v="Acute Care Hospitals"/>
    <x v="1"/>
    <s v="Yes"/>
    <n v="2"/>
    <s v="California"/>
    <n v="2544916"/>
    <x v="0"/>
  </r>
  <r>
    <s v="PARADISE VALLEY HOSPITAL"/>
    <s v="NATIONAL CITY"/>
    <x v="4"/>
    <s v="SAN DIEGO"/>
    <s v="Acute Care Hospitals"/>
    <x v="1"/>
    <s v="Yes"/>
    <n v="3"/>
    <s v="California"/>
    <n v="3282248"/>
    <x v="0"/>
  </r>
  <r>
    <s v="UC SAN DIEGO HEALTH HILLCREST - HILLCREST MED CTR"/>
    <s v="SAN DIEGO"/>
    <x v="4"/>
    <s v="SAN DIEGO"/>
    <s v="Acute Care Hospitals"/>
    <x v="4"/>
    <s v="Yes"/>
    <n v="5"/>
    <s v="California"/>
    <n v="3282248"/>
    <x v="0"/>
  </r>
  <r>
    <s v="GROSSMONT HOSPITAL"/>
    <s v="LA MESA"/>
    <x v="4"/>
    <s v="SAN DIEGO"/>
    <s v="Acute Care Hospitals"/>
    <x v="0"/>
    <s v="Yes"/>
    <n v="4"/>
    <s v="California"/>
    <n v="3282248"/>
    <x v="0"/>
  </r>
  <r>
    <s v="MAD RIVER COMMUNITY HOSPITAL"/>
    <s v="ARCATA"/>
    <x v="4"/>
    <s v="HUMBOLDT"/>
    <s v="Acute Care Hospitals"/>
    <x v="1"/>
    <s v="Yes"/>
    <n v="1"/>
    <s v="California"/>
    <n v="131647"/>
    <x v="0"/>
  </r>
  <r>
    <s v="OROVILLE HOSPITAL"/>
    <s v="OROVILLE"/>
    <x v="4"/>
    <s v="BUTTE"/>
    <s v="Acute Care Hospitals"/>
    <x v="2"/>
    <s v="Yes"/>
    <n v="1"/>
    <s v="California"/>
    <n v="209211"/>
    <x v="0"/>
  </r>
  <r>
    <s v="BAKERSFIELD MEMORIAL HOSPITAL"/>
    <s v="BAKERSFIELD"/>
    <x v="4"/>
    <s v="KERN"/>
    <s v="Acute Care Hospitals"/>
    <x v="2"/>
    <s v="Yes"/>
    <n v="3"/>
    <s v="California"/>
    <n v="927068"/>
    <x v="0"/>
  </r>
  <r>
    <s v="SANTA CLARA VALLEY MEDICAL CENTER"/>
    <s v="SAN JOSE"/>
    <x v="4"/>
    <s v="SANTA CLARA"/>
    <s v="Acute Care Hospitals"/>
    <x v="5"/>
    <s v="Yes"/>
    <n v="2"/>
    <s v="California"/>
    <n v="1914391"/>
    <x v="0"/>
  </r>
  <r>
    <s v="ENLOE HEALTH"/>
    <s v="CHICO"/>
    <x v="4"/>
    <s v="BUTTE"/>
    <s v="Acute Care Hospitals"/>
    <x v="2"/>
    <s v="Yes"/>
    <n v="3"/>
    <s v="California"/>
    <n v="209211"/>
    <x v="0"/>
  </r>
  <r>
    <s v="LAC/OLIVE VIEW-UCLA MEDICAL CENTER"/>
    <s v="SYLMAR"/>
    <x v="4"/>
    <s v="LOS ANGELES"/>
    <s v="Acute Care Hospitals"/>
    <x v="4"/>
    <s v="Yes"/>
    <n v="2"/>
    <s v="California"/>
    <n v="9694934"/>
    <x v="0"/>
  </r>
  <r>
    <s v="ST ELIZABETH COMMUNITY HOSPITAL"/>
    <s v="RED BLUFF"/>
    <x v="4"/>
    <s v="TEHAMA"/>
    <s v="Acute Care Hospitals"/>
    <x v="6"/>
    <s v="No"/>
    <n v="4"/>
    <s v="California"/>
    <n v="64665"/>
    <x v="1"/>
  </r>
  <r>
    <s v="ALTA BATES SUMMIT MEDICAL CENTER"/>
    <s v="OAKLAND"/>
    <x v="4"/>
    <s v="ALAMEDA"/>
    <s v="Acute Care Hospitals"/>
    <x v="2"/>
    <s v="Yes"/>
    <n v="5"/>
    <s v="California"/>
    <n v="1636630"/>
    <x v="0"/>
  </r>
  <r>
    <s v="EL CENTRO REGIONAL MEDICAL CENTER"/>
    <s v="EL CENTRO"/>
    <x v="4"/>
    <s v="IMPERIAL"/>
    <s v="Acute Care Hospitals"/>
    <x v="5"/>
    <s v="Yes"/>
    <n v="1"/>
    <s v="California"/>
    <n v="181411"/>
    <x v="0"/>
  </r>
  <r>
    <s v="CALIFORNIA PACIFIC MEDICAL CENTER- VAN NESS CAMPUS"/>
    <s v="SAN FRANCISCO"/>
    <x v="4"/>
    <s v="SAN FRANCISCO"/>
    <s v="Acute Care Hospitals"/>
    <x v="2"/>
    <s v="Yes"/>
    <n v="3"/>
    <s v="California"/>
    <n v="826079"/>
    <x v="0"/>
  </r>
  <r>
    <s v="SAN GORGONIO MEMORIAL HOSPITAL"/>
    <s v="BANNING"/>
    <x v="4"/>
    <s v="RIVERSIDE"/>
    <s v="Acute Care Hospitals"/>
    <x v="0"/>
    <s v="Yes"/>
    <n v="3"/>
    <s v="California"/>
    <n v="2544916"/>
    <x v="0"/>
  </r>
  <r>
    <s v="CALIFORNIA PACIFIC MEDICAL CENTER - MISSION BERNAL"/>
    <s v="SAN FRANCISCO"/>
    <x v="4"/>
    <s v="SAN FRANCISCO"/>
    <s v="Acute Care Hospitals"/>
    <x v="6"/>
    <s v="Yes"/>
    <n v="4"/>
    <s v="California"/>
    <n v="826079"/>
    <x v="0"/>
  </r>
  <r>
    <s v="ANTELOPE VALLEY HOSPITAL"/>
    <s v="LANCASTER"/>
    <x v="4"/>
    <s v="LOS ANGELES"/>
    <s v="Acute Care Hospitals"/>
    <x v="0"/>
    <s v="Yes"/>
    <n v="1"/>
    <s v="California"/>
    <n v="9694934"/>
    <x v="0"/>
  </r>
  <r>
    <s v="KAWEAH HEALTH MEDICAL CENTER"/>
    <s v="VISALIA"/>
    <x v="4"/>
    <s v="TULARE"/>
    <s v="Acute Care Hospitals"/>
    <x v="0"/>
    <s v="Yes"/>
    <n v="3"/>
    <s v="California"/>
    <n v="485146"/>
    <x v="0"/>
  </r>
  <r>
    <s v="GLENDALE MEM HOSPITAL &amp; HLTH CENTER"/>
    <s v="GLENDALE"/>
    <x v="4"/>
    <s v="LOS ANGELES"/>
    <s v="Acute Care Hospitals"/>
    <x v="2"/>
    <s v="Yes"/>
    <n v="4"/>
    <s v="California"/>
    <n v="9694934"/>
    <x v="0"/>
  </r>
  <r>
    <s v="COMMUNITY REGIONAL MEDICAL CENTER"/>
    <s v="FRESNO"/>
    <x v="4"/>
    <s v="FRESNO"/>
    <s v="Acute Care Hospitals"/>
    <x v="2"/>
    <s v="Yes"/>
    <n v="1"/>
    <s v="California"/>
    <n v="1035456"/>
    <x v="0"/>
  </r>
  <r>
    <s v="HOLLYWOOD PRESBYTERIAN MEDICAL CENTER"/>
    <s v="LOS ANGELES"/>
    <x v="4"/>
    <s v="LOS ANGELES"/>
    <s v="Acute Care Hospitals"/>
    <x v="1"/>
    <s v="Yes"/>
    <n v="3"/>
    <s v="California"/>
    <n v="9694934"/>
    <x v="0"/>
  </r>
  <r>
    <s v="OAK VALLEY HOSPITAL DISTRICT"/>
    <s v="OAKDALE"/>
    <x v="4"/>
    <s v="STANISLAUS"/>
    <s v="Acute Care Hospitals"/>
    <x v="0"/>
    <s v="Yes"/>
    <n v="1"/>
    <s v="California"/>
    <n v="557719"/>
    <x v="0"/>
  </r>
  <r>
    <s v="PROVIDENCE ST. JOSEPH HOSPITAL"/>
    <s v="ORANGE"/>
    <x v="4"/>
    <s v="ORANGE"/>
    <s v="Acute Care Hospitals"/>
    <x v="6"/>
    <s v="Yes"/>
    <n v="4"/>
    <s v="California"/>
    <n v="3149507"/>
    <x v="0"/>
  </r>
  <r>
    <s v="KAISER FOUNDATION HOSPITAL - SOUTH SAN FRANCISCO"/>
    <s v="SOUTH SAN FRANCISCO"/>
    <x v="4"/>
    <s v="SAN MATEO"/>
    <s v="Acute Care Hospitals"/>
    <x v="2"/>
    <s v="Yes"/>
    <n v="4"/>
    <s v="California"/>
    <n v="743568"/>
    <x v="0"/>
  </r>
  <r>
    <s v="KAISER FOUNDATION HOSPITAL-SANTA CLARA"/>
    <s v="SANTA CLARA"/>
    <x v="4"/>
    <s v="SANTA CLARA"/>
    <s v="Acute Care Hospitals"/>
    <x v="2"/>
    <s v="Yes"/>
    <n v="2"/>
    <s v="California"/>
    <n v="1914391"/>
    <x v="0"/>
  </r>
  <r>
    <s v="KAISER FOUNDATION HOSPITAL - WALNUT CREEK"/>
    <s v="WALNUT CREEK"/>
    <x v="4"/>
    <s v="CONTRA COSTA"/>
    <s v="Acute Care Hospitals"/>
    <x v="2"/>
    <s v="Yes"/>
    <n v="3"/>
    <s v="California"/>
    <n v="1170070"/>
    <x v="0"/>
  </r>
  <r>
    <s v="KAISER FOUNDATION HOSPITAL AND REHAB CENTER"/>
    <s v="VALLEJO"/>
    <x v="4"/>
    <s v="SOLANO"/>
    <s v="Acute Care Hospitals"/>
    <x v="2"/>
    <s v="No"/>
    <n v="2"/>
    <s v="California"/>
    <n v="455376"/>
    <x v="0"/>
  </r>
  <r>
    <s v="KAISER FOUNDATION HOSPITAL - OAKLAND/RICHMOND"/>
    <s v="OAKLAND"/>
    <x v="4"/>
    <s v="ALAMEDA"/>
    <s v="Acute Care Hospitals"/>
    <x v="2"/>
    <s v="Yes"/>
    <n v="2"/>
    <s v="California"/>
    <n v="1636630"/>
    <x v="0"/>
  </r>
  <r>
    <s v="KAISER FOUNDATION HOSPITAL - SAN FRANCISCO"/>
    <s v="SAN FRANCISCO"/>
    <x v="4"/>
    <s v="SAN FRANCISCO"/>
    <s v="Acute Care Hospitals"/>
    <x v="2"/>
    <s v="Yes"/>
    <n v="4"/>
    <s v="California"/>
    <n v="826079"/>
    <x v="0"/>
  </r>
  <r>
    <s v="SCRIPPS MERCY HOSPITAL"/>
    <s v="SAN DIEGO"/>
    <x v="4"/>
    <s v="SAN DIEGO"/>
    <s v="Acute Care Hospitals"/>
    <x v="2"/>
    <s v="Yes"/>
    <n v="4"/>
    <s v="California"/>
    <n v="3282248"/>
    <x v="0"/>
  </r>
  <r>
    <s v="PROVIDENCE LITTLE CO OF MARY MED CTR SAN PEDRO"/>
    <s v="SAN PEDRO"/>
    <x v="4"/>
    <s v="LOS ANGELES"/>
    <s v="Acute Care Hospitals"/>
    <x v="2"/>
    <s v="No"/>
    <n v="4"/>
    <s v="California"/>
    <n v="9694934"/>
    <x v="0"/>
  </r>
  <r>
    <s v="ST JOHNS REGIONAL MEDICAL CENTER"/>
    <s v="OXNARD"/>
    <x v="4"/>
    <s v="VENTURA"/>
    <s v="Acute Care Hospitals"/>
    <x v="2"/>
    <s v="Yes"/>
    <n v="4"/>
    <s v="California"/>
    <n v="830851"/>
    <x v="0"/>
  </r>
  <r>
    <s v="ST JOSEPH'S MEDICAL CENTER OF STOCKTON"/>
    <s v="STOCKTON"/>
    <x v="4"/>
    <s v="SAN JOAQUIN"/>
    <s v="Acute Care Hospitals"/>
    <x v="2"/>
    <s v="Yes"/>
    <n v="3"/>
    <s v="California"/>
    <n v="823815"/>
    <x v="0"/>
  </r>
  <r>
    <s v="COMMUNITY HOSPITAL OF SAN BERNARDINO"/>
    <s v="SAN BERNARDINO"/>
    <x v="4"/>
    <s v="SAN BERNARDINO"/>
    <s v="Acute Care Hospitals"/>
    <x v="2"/>
    <s v="Yes"/>
    <n v="3"/>
    <s v="California"/>
    <n v="2224091"/>
    <x v="0"/>
  </r>
  <r>
    <s v="SONOMA VALLEY HOSPITAL"/>
    <s v="SONOMA"/>
    <x v="4"/>
    <s v="SONOMA"/>
    <s v="Acute Care Hospitals"/>
    <x v="0"/>
    <s v="Yes"/>
    <n v="2"/>
    <s v="California"/>
    <n v="486444"/>
    <x v="0"/>
  </r>
  <r>
    <s v="COMMUNITY HOSPITAL OF HUNTINGTON PARK"/>
    <s v="HUNTINGTON PARK"/>
    <x v="4"/>
    <s v="LOS ANGELES"/>
    <s v="Acute Care Hospitals"/>
    <x v="1"/>
    <s v="Yes"/>
    <n v="1"/>
    <s v="California"/>
    <n v="9694934"/>
    <x v="0"/>
  </r>
  <r>
    <s v="SAINT AGNES MEDICAL CENTER"/>
    <s v="FRESNO"/>
    <x v="4"/>
    <s v="FRESNO"/>
    <s v="Acute Care Hospitals"/>
    <x v="6"/>
    <s v="Yes"/>
    <n v="2"/>
    <s v="California"/>
    <n v="1035456"/>
    <x v="0"/>
  </r>
  <r>
    <s v="SAN ANTONIO REGIONAL HOSPITAL"/>
    <s v="UPLAND"/>
    <x v="4"/>
    <s v="SAN BERNARDINO"/>
    <s v="Acute Care Hospitals"/>
    <x v="4"/>
    <s v="Yes"/>
    <n v="3"/>
    <s v="California"/>
    <n v="2224091"/>
    <x v="0"/>
  </r>
  <r>
    <s v="SHARP MEMORIAL HOSPITAL"/>
    <s v="SAN DIEGO"/>
    <x v="4"/>
    <s v="SAN DIEGO"/>
    <s v="Acute Care Hospitals"/>
    <x v="2"/>
    <s v="Yes"/>
    <n v="4"/>
    <s v="California"/>
    <n v="3282248"/>
    <x v="0"/>
  </r>
  <r>
    <s v="SUTTER SOLANO MEDICAL CENTER"/>
    <s v="VALLEJO"/>
    <x v="4"/>
    <s v="SOLANO"/>
    <s v="Acute Care Hospitals"/>
    <x v="2"/>
    <s v="Yes"/>
    <n v="3"/>
    <s v="California"/>
    <n v="455376"/>
    <x v="0"/>
  </r>
  <r>
    <s v="PARKVIEW COMMUNITY HOSPITAL MEDICAL CENTER"/>
    <s v="RIVERSIDE"/>
    <x v="4"/>
    <s v="RIVERSIDE"/>
    <s v="Acute Care Hospitals"/>
    <x v="1"/>
    <s v="Yes"/>
    <n v="3"/>
    <s v="California"/>
    <n v="2544916"/>
    <x v="0"/>
  </r>
  <r>
    <s v="ADVENTIST HEALTH WHITE MEMORIAL"/>
    <s v="LOS ANGELES"/>
    <x v="4"/>
    <s v="LOS ANGELES"/>
    <s v="Acute Care Hospitals"/>
    <x v="6"/>
    <s v="No"/>
    <n v="3"/>
    <s v="California"/>
    <n v="9694934"/>
    <x v="0"/>
  </r>
  <r>
    <s v="SAINT FRANCIS MEDICAL CENTER"/>
    <s v="LYNWOOD"/>
    <x v="4"/>
    <s v="LOS ANGELES"/>
    <s v="Acute Care Hospitals"/>
    <x v="6"/>
    <s v="No"/>
    <n v="3"/>
    <s v="California"/>
    <n v="9694934"/>
    <x v="0"/>
  </r>
  <r>
    <s v="MARIAN REGIONAL MEDICAL CENTER"/>
    <s v="SANTA MARIA"/>
    <x v="4"/>
    <s v="SANTA BARBARA"/>
    <s v="Acute Care Hospitals"/>
    <x v="6"/>
    <s v="Yes"/>
    <n v="3"/>
    <s v="California"/>
    <n v="442065"/>
    <x v="0"/>
  </r>
  <r>
    <s v="SUTTER MEDICAL CENTER, SACRAMENTO"/>
    <s v="SACRAMENTO"/>
    <x v="4"/>
    <s v="SACRAMENTO"/>
    <s v="Acute Care Hospitals"/>
    <x v="2"/>
    <s v="Yes"/>
    <n v="4"/>
    <s v="California"/>
    <n v="1618460"/>
    <x v="0"/>
  </r>
  <r>
    <s v="LOMPOC VALLEY MEDICAL CENTER"/>
    <s v="LOMPOC"/>
    <x v="4"/>
    <s v="SANTA BARBARA"/>
    <s v="Acute Care Hospitals"/>
    <x v="0"/>
    <s v="Yes"/>
    <n v="1"/>
    <s v="California"/>
    <n v="442065"/>
    <x v="0"/>
  </r>
  <r>
    <s v="SANTA MONICA - UCLA MED CTR &amp; ORTHOPAEDIC HOSPITAL"/>
    <s v="SANTA MONICA"/>
    <x v="4"/>
    <s v="LOS ANGELES"/>
    <s v="Acute Care Hospitals"/>
    <x v="2"/>
    <s v="Yes"/>
    <n v="5"/>
    <s v="California"/>
    <n v="9694934"/>
    <x v="0"/>
  </r>
  <r>
    <s v="SAN MATEO MEDICAL CENTER"/>
    <s v="SAN MATEO"/>
    <x v="4"/>
    <s v="SAN MATEO"/>
    <s v="Acute Care Hospitals"/>
    <x v="5"/>
    <s v="Yes"/>
    <n v="0"/>
    <s v="California"/>
    <n v="743568"/>
    <x v="0"/>
  </r>
  <r>
    <s v="PALOMAR HEALTH DOWNTOWN CAMPUS"/>
    <s v="ESCONDIDO"/>
    <x v="4"/>
    <s v="SAN DIEGO"/>
    <s v="Acute Care Hospitals"/>
    <x v="0"/>
    <s v="Yes"/>
    <n v="3"/>
    <s v="California"/>
    <n v="3282248"/>
    <x v="0"/>
  </r>
  <r>
    <s v="NORTHRIDGE HOSPITAL MEDICAL CENTER"/>
    <s v="NORTHRIDGE"/>
    <x v="4"/>
    <s v="LOS ANGELES"/>
    <s v="Acute Care Hospitals"/>
    <x v="2"/>
    <s v="Yes"/>
    <n v="4"/>
    <s v="California"/>
    <n v="9694934"/>
    <x v="0"/>
  </r>
  <r>
    <s v="DOCTORS HOSPITAL OF MANTECA"/>
    <s v="MANTECA"/>
    <x v="4"/>
    <s v="SAN JOAQUIN"/>
    <s v="Acute Care Hospitals"/>
    <x v="4"/>
    <s v="Yes"/>
    <n v="2"/>
    <s v="California"/>
    <n v="823815"/>
    <x v="0"/>
  </r>
  <r>
    <s v="ADVENTIST HEALTH HANFORD"/>
    <s v="HANFORD"/>
    <x v="4"/>
    <s v="KINGS"/>
    <s v="Acute Care Hospitals"/>
    <x v="6"/>
    <s v="Yes"/>
    <n v="3"/>
    <s v="California"/>
    <n v="154327"/>
    <x v="1"/>
  </r>
  <r>
    <s v="DAMERON HOSPITAL"/>
    <s v="STOCKTON"/>
    <x v="4"/>
    <s v="SAN JOAQUIN"/>
    <s v="Acute Care Hospitals"/>
    <x v="4"/>
    <s v="Yes"/>
    <n v="2"/>
    <s v="California"/>
    <n v="823815"/>
    <x v="0"/>
  </r>
  <r>
    <s v="USC VERDUGO HILLS HOSPITAL"/>
    <s v="GLENDALE"/>
    <x v="4"/>
    <s v="LOS ANGELES"/>
    <s v="Acute Care Hospitals"/>
    <x v="2"/>
    <s v="Yes"/>
    <n v="4"/>
    <s v="California"/>
    <n v="9694934"/>
    <x v="0"/>
  </r>
  <r>
    <s v="REGIONAL MEDICAL CENTER OF SAN JOSE"/>
    <s v="SAN JOSE"/>
    <x v="4"/>
    <s v="SANTA CLARA"/>
    <s v="Acute Care Hospitals"/>
    <x v="7"/>
    <s v="Yes"/>
    <n v="3"/>
    <s v="California"/>
    <n v="1914391"/>
    <x v="0"/>
  </r>
  <r>
    <s v="VALLEY PRESBYTERIAN HOSPITAL"/>
    <s v="VAN NUYS"/>
    <x v="4"/>
    <s v="LOS ANGELES"/>
    <s v="Acute Care Hospitals"/>
    <x v="4"/>
    <s v="Yes"/>
    <n v="1"/>
    <s v="California"/>
    <n v="9694934"/>
    <x v="0"/>
  </r>
  <r>
    <s v="WOODLAND MEMORIAL HOSPITAL"/>
    <s v="WOODLAND"/>
    <x v="4"/>
    <s v="YOLO"/>
    <s v="Acute Care Hospitals"/>
    <x v="4"/>
    <s v="Yes"/>
    <n v="5"/>
    <s v="California"/>
    <n v="224410"/>
    <x v="0"/>
  </r>
  <r>
    <s v="TRI-CITY MEDICAL CENTER"/>
    <s v="OCEANSIDE"/>
    <x v="4"/>
    <s v="SAN DIEGO"/>
    <s v="Acute Care Hospitals"/>
    <x v="0"/>
    <s v="Yes"/>
    <n v="1"/>
    <s v="California"/>
    <n v="3282248"/>
    <x v="0"/>
  </r>
  <r>
    <s v="ST BERNARDINE MEDICAL CENTER"/>
    <s v="SAN BERNARDINO"/>
    <x v="4"/>
    <s v="SAN BERNARDINO"/>
    <s v="Acute Care Hospitals"/>
    <x v="2"/>
    <s v="Yes"/>
    <n v="2"/>
    <s v="California"/>
    <n v="2224091"/>
    <x v="0"/>
  </r>
  <r>
    <s v="NOVATO COMMUNITY HOSPITAL"/>
    <s v="NOVATO"/>
    <x v="4"/>
    <s v="MARIN"/>
    <s v="Acute Care Hospitals"/>
    <x v="2"/>
    <s v="Yes"/>
    <n v="5"/>
    <s v="California"/>
    <n v="253694"/>
    <x v="0"/>
  </r>
  <r>
    <s v="SAN GABRIEL VALLEY MEDICAL CENTER"/>
    <s v="SAN GABRIEL"/>
    <x v="4"/>
    <s v="LOS ANGELES"/>
    <s v="Acute Care Hospitals"/>
    <x v="1"/>
    <s v="Yes"/>
    <n v="4"/>
    <s v="California"/>
    <n v="9694934"/>
    <x v="0"/>
  </r>
  <r>
    <s v="ADVENTIST HEALTH AND RIDEOUT"/>
    <s v="MARYSVILLE"/>
    <x v="4"/>
    <s v="YUBA"/>
    <s v="Acute Care Hospitals"/>
    <x v="7"/>
    <s v="Yes"/>
    <n v="2"/>
    <s v="California"/>
    <n v="88691"/>
    <x v="1"/>
  </r>
  <r>
    <s v="SOUTHERN CALIFORNIA HOSPITAL AT HOLLYWOOD"/>
    <s v="HOLLYWOOD"/>
    <x v="4"/>
    <s v="LOS ANGELES"/>
    <s v="Acute Care Hospitals"/>
    <x v="1"/>
    <s v="Yes"/>
    <n v="3"/>
    <s v="California"/>
    <n v="9694934"/>
    <x v="0"/>
  </r>
  <r>
    <s v="PETALUMA VALLEY HOSPITAL"/>
    <s v="PETALUMA"/>
    <x v="4"/>
    <s v="SONOMA"/>
    <s v="Acute Care Hospitals"/>
    <x v="4"/>
    <s v="No"/>
    <n v="4"/>
    <s v="California"/>
    <n v="486444"/>
    <x v="0"/>
  </r>
  <r>
    <s v="KAISER FOUNDATION HOSPITAL - PANORAMA CITY"/>
    <s v="PANORAMA CITY"/>
    <x v="4"/>
    <s v="LOS ANGELES"/>
    <s v="Acute Care Hospitals"/>
    <x v="2"/>
    <s v="No"/>
    <n v="4"/>
    <s v="California"/>
    <n v="9694934"/>
    <x v="0"/>
  </r>
  <r>
    <s v="KAISER FOUNDATION HOSPITAL - LOS ANGELES"/>
    <s v="LOS ANGELES"/>
    <x v="4"/>
    <s v="LOS ANGELES"/>
    <s v="Acute Care Hospitals"/>
    <x v="4"/>
    <s v="No"/>
    <n v="5"/>
    <s v="California"/>
    <n v="9694934"/>
    <x v="0"/>
  </r>
  <r>
    <s v="KAISER FOUNDATION HOSPITAL - DOWNEY"/>
    <s v="DOWNEY"/>
    <x v="4"/>
    <s v="LOS ANGELES"/>
    <s v="Acute Care Hospitals"/>
    <x v="4"/>
    <s v="No"/>
    <n v="4"/>
    <s v="California"/>
    <n v="9694934"/>
    <x v="0"/>
  </r>
  <r>
    <s v="KAISER FOUNDATION HOSPITAL FONTANA/ONTARIO"/>
    <s v="FONTANA"/>
    <x v="4"/>
    <s v="SAN BERNARDINO"/>
    <s v="Acute Care Hospitals"/>
    <x v="2"/>
    <s v="Yes"/>
    <n v="3"/>
    <s v="California"/>
    <n v="2224091"/>
    <x v="0"/>
  </r>
  <r>
    <s v="COMMUNITY HOSPITAL OF THE MONTEREY PENINSULA"/>
    <s v="MONTEREY"/>
    <x v="4"/>
    <s v="MONTEREY"/>
    <s v="Acute Care Hospitals"/>
    <x v="2"/>
    <s v="Yes"/>
    <n v="4"/>
    <s v="California"/>
    <n v="433729"/>
    <x v="0"/>
  </r>
  <r>
    <s v="CALIFORNIA HOSPITAL MEDICAL CENTER LA"/>
    <s v="LOS ANGELES"/>
    <x v="4"/>
    <s v="LOS ANGELES"/>
    <s v="Acute Care Hospitals"/>
    <x v="4"/>
    <s v="Yes"/>
    <n v="2"/>
    <s v="California"/>
    <n v="9694934"/>
    <x v="0"/>
  </r>
  <r>
    <s v="SIERRA NEVADA MEMORIAL HOSPITAL"/>
    <s v="GRASS VALLEY"/>
    <x v="4"/>
    <s v="NEVADA"/>
    <s v="Acute Care Hospitals"/>
    <x v="4"/>
    <s v="Yes"/>
    <n v="3"/>
    <s v="California"/>
    <n v="101911"/>
    <x v="0"/>
  </r>
  <r>
    <s v="UCSF HEALTH SAINT FRANCIS HOSPITAL"/>
    <s v="SAN FRANCISCO"/>
    <x v="4"/>
    <s v="SAN FRANCISCO"/>
    <s v="Acute Care Hospitals"/>
    <x v="2"/>
    <s v="Yes"/>
    <n v="3"/>
    <s v="California"/>
    <n v="826079"/>
    <x v="0"/>
  </r>
  <r>
    <s v="ENCINO HOSPITAL MEDICAL CENTER"/>
    <s v="ENCINO"/>
    <x v="4"/>
    <s v="LOS ANGELES"/>
    <s v="Acute Care Hospitals"/>
    <x v="1"/>
    <s v="No"/>
    <n v="3"/>
    <s v="California"/>
    <n v="9694934"/>
    <x v="0"/>
  </r>
  <r>
    <s v="VENTURA COUNTY MEDICAL CENTER"/>
    <s v="VENTURA"/>
    <x v="4"/>
    <s v="VENTURA"/>
    <s v="Acute Care Hospitals"/>
    <x v="5"/>
    <s v="Yes"/>
    <n v="2"/>
    <s v="California"/>
    <n v="830851"/>
    <x v="0"/>
  </r>
  <r>
    <s v="60th Medical Group (Travis AFB)"/>
    <s v="Travis AFB"/>
    <x v="4"/>
    <s v="SOLANO"/>
    <s v="Acute Care - Department of Defense"/>
    <x v="10"/>
    <s v="Yes"/>
    <n v="0"/>
    <s v="California"/>
    <n v="455376"/>
    <x v="0"/>
  </r>
  <r>
    <s v="SAN JOAQUIN GENERAL HOSPITAL"/>
    <s v="FRENCH CAMP"/>
    <x v="4"/>
    <s v="SAN JOAQUIN"/>
    <s v="Acute Care Hospitals"/>
    <x v="5"/>
    <s v="Yes"/>
    <n v="2"/>
    <s v="California"/>
    <n v="823815"/>
    <x v="0"/>
  </r>
  <r>
    <s v="PROVIDENCE ST. JUDE MEDICAL CENTER"/>
    <s v="FULLERTON"/>
    <x v="4"/>
    <s v="ORANGE"/>
    <s v="Acute Care Hospitals"/>
    <x v="6"/>
    <s v="Yes"/>
    <n v="4"/>
    <s v="California"/>
    <n v="3149507"/>
    <x v="0"/>
  </r>
  <r>
    <s v="PIH HEALTH HOSPITAL-WHITTIER"/>
    <s v="WHITTIER"/>
    <x v="4"/>
    <s v="LOS ANGELES"/>
    <s v="Acute Care Hospitals"/>
    <x v="2"/>
    <s v="Yes"/>
    <n v="4"/>
    <s v="California"/>
    <n v="9694934"/>
    <x v="0"/>
  </r>
  <r>
    <s v="PROVIDENCE SANTA ROSA MEMORIAL HOSPITAL"/>
    <s v="SANTA ROSA"/>
    <x v="4"/>
    <s v="SONOMA"/>
    <s v="Acute Care Hospitals"/>
    <x v="2"/>
    <s v="Yes"/>
    <n v="3"/>
    <s v="California"/>
    <n v="486444"/>
    <x v="0"/>
  </r>
  <r>
    <s v="EMANUEL MEDICAL CENTER"/>
    <s v="TURLOCK"/>
    <x v="4"/>
    <s v="STANISLAUS"/>
    <s v="Acute Care Hospitals"/>
    <x v="1"/>
    <s v="Yes"/>
    <n v="2"/>
    <s v="California"/>
    <n v="557719"/>
    <x v="0"/>
  </r>
  <r>
    <s v="JOHN MUIR MEDICAL CENTER - WALNUT CREEK CAMPUS"/>
    <s v="WALNUT CREEK"/>
    <x v="4"/>
    <s v="CONTRA COSTA"/>
    <s v="Acute Care Hospitals"/>
    <x v="4"/>
    <s v="Yes"/>
    <n v="2"/>
    <s v="California"/>
    <n v="1170070"/>
    <x v="0"/>
  </r>
  <r>
    <s v="ST MARY MEDICAL CENTER"/>
    <s v="LONG BEACH"/>
    <x v="4"/>
    <s v="LOS ANGELES"/>
    <s v="Acute Care Hospitals"/>
    <x v="6"/>
    <s v="Yes"/>
    <n v="5"/>
    <s v="California"/>
    <n v="9694934"/>
    <x v="0"/>
  </r>
  <r>
    <s v="ADVENTIST HEALTH REEDLEY"/>
    <s v="REEDLEY"/>
    <x v="4"/>
    <s v="FRESNO"/>
    <s v="Acute Care Hospitals"/>
    <x v="2"/>
    <s v="No"/>
    <n v="0"/>
    <s v="California"/>
    <n v="1035456"/>
    <x v="0"/>
  </r>
  <r>
    <s v="WATSONVILLE COMMUNITY HOSPITAL"/>
    <s v="WATSONVILLE"/>
    <x v="4"/>
    <s v="SANTA CRUZ"/>
    <s v="Acute Care Hospitals"/>
    <x v="1"/>
    <s v="Yes"/>
    <n v="2"/>
    <s v="California"/>
    <n v="258852"/>
    <x v="0"/>
  </r>
  <r>
    <s v="WASHINGTON HOSPITAL"/>
    <s v="FREMONT"/>
    <x v="4"/>
    <s v="ALAMEDA"/>
    <s v="Acute Care Hospitals"/>
    <x v="0"/>
    <s v="Yes"/>
    <n v="2"/>
    <s v="California"/>
    <n v="1636630"/>
    <x v="0"/>
  </r>
  <r>
    <s v="SEQUOIA HOSPITAL"/>
    <s v="REDWOOD CITY"/>
    <x v="4"/>
    <s v="SAN MATEO"/>
    <s v="Acute Care Hospitals"/>
    <x v="2"/>
    <s v="Yes"/>
    <n v="5"/>
    <s v="California"/>
    <n v="743568"/>
    <x v="0"/>
  </r>
  <r>
    <s v="PALMDALE REGIONAL MEDICAL CENTER"/>
    <s v="PALMDALE"/>
    <x v="4"/>
    <s v="LOS ANGELES"/>
    <s v="Acute Care Hospitals"/>
    <x v="1"/>
    <s v="Yes"/>
    <n v="3"/>
    <s v="California"/>
    <n v="9694934"/>
    <x v="0"/>
  </r>
  <r>
    <s v="NH Camp Pendleton"/>
    <s v="Camp Pendleton"/>
    <x v="4"/>
    <s v="SAN DIEGO"/>
    <s v="Acute Care - Department of Defense"/>
    <x v="10"/>
    <s v="Yes"/>
    <n v="0"/>
    <s v="California"/>
    <n v="3282248"/>
    <x v="0"/>
  </r>
  <r>
    <s v="ALAMEDA HOSPITAL"/>
    <s v="ALAMEDA"/>
    <x v="4"/>
    <s v="ALAMEDA"/>
    <s v="Acute Care Hospitals"/>
    <x v="0"/>
    <s v="Yes"/>
    <n v="4"/>
    <s v="California"/>
    <n v="1636630"/>
    <x v="0"/>
  </r>
  <r>
    <s v="SHARP CHULA VISTA MEDICAL CENTER"/>
    <s v="CHULA VISTA"/>
    <x v="4"/>
    <s v="SAN DIEGO"/>
    <s v="Acute Care Hospitals"/>
    <x v="1"/>
    <s v="Yes"/>
    <n v="4"/>
    <s v="California"/>
    <n v="3282248"/>
    <x v="0"/>
  </r>
  <r>
    <s v="HOAG MEMORIAL HOSPITAL PRESBYTERIAN"/>
    <s v="NEWPORT BEACH"/>
    <x v="4"/>
    <s v="ORANGE"/>
    <s v="Acute Care Hospitals"/>
    <x v="2"/>
    <s v="Yes"/>
    <n v="5"/>
    <s v="California"/>
    <n v="3149507"/>
    <x v="0"/>
  </r>
  <r>
    <s v="AHMC ANAHEIM REGIONAL MEDICAL CENTER"/>
    <s v="ANAHEIM"/>
    <x v="4"/>
    <s v="ORANGE"/>
    <s v="Acute Care Hospitals"/>
    <x v="2"/>
    <s v="Yes"/>
    <n v="4"/>
    <s v="California"/>
    <n v="3149507"/>
    <x v="0"/>
  </r>
  <r>
    <s v="ZUCKERBERG SAN FRANCISCO GENERAL HOSP &amp; TRAUMA CTR"/>
    <s v="SAN FRANCISCO"/>
    <x v="4"/>
    <s v="SAN FRANCISCO"/>
    <s v="Acute Care Hospitals"/>
    <x v="5"/>
    <s v="Yes"/>
    <n v="2"/>
    <s v="California"/>
    <n v="826079"/>
    <x v="0"/>
  </r>
  <r>
    <s v="NMC San Diego"/>
    <s v="San Diego"/>
    <x v="4"/>
    <s v="SAN DIEGO"/>
    <s v="Acute Care - Department of Defense"/>
    <x v="10"/>
    <s v="Yes"/>
    <n v="0"/>
    <s v="California"/>
    <n v="3282248"/>
    <x v="0"/>
  </r>
  <r>
    <s v="GARDEN GROVE HOSPITAL &amp; MEDICAL CENTER"/>
    <s v="GARDEN GROVE"/>
    <x v="4"/>
    <s v="ORANGE"/>
    <s v="Acute Care Hospitals"/>
    <x v="1"/>
    <s v="Yes"/>
    <n v="2"/>
    <s v="California"/>
    <n v="3149507"/>
    <x v="0"/>
  </r>
  <r>
    <s v="POMONA VALLEY HOSPITAL MEDICAL CENTER"/>
    <s v="POMONA"/>
    <x v="4"/>
    <s v="LOS ANGELES"/>
    <s v="Acute Care Hospitals"/>
    <x v="2"/>
    <s v="Yes"/>
    <n v="3"/>
    <s v="California"/>
    <n v="9694934"/>
    <x v="0"/>
  </r>
  <r>
    <s v="FRENCH HOSPITAL MEDICAL CENTER"/>
    <s v="SAN LUIS OBISPO"/>
    <x v="4"/>
    <s v="SAN LUIS OBISPO"/>
    <s v="Acute Care Hospitals"/>
    <x v="2"/>
    <s v="Yes"/>
    <n v="5"/>
    <s v="California"/>
    <n v="282367"/>
    <x v="0"/>
  </r>
  <r>
    <s v="SHARP CORONADO HOSPITAL AND HLTHCR CTR"/>
    <s v="CORONADO"/>
    <x v="4"/>
    <s v="SAN DIEGO"/>
    <s v="Acute Care Hospitals"/>
    <x v="1"/>
    <s v="Yes"/>
    <n v="4"/>
    <s v="California"/>
    <n v="3282248"/>
    <x v="0"/>
  </r>
  <r>
    <s v="PROVIDENCE SAINT JOSEPH MEDICAL CTR"/>
    <s v="BURBANK"/>
    <x v="4"/>
    <s v="LOS ANGELES"/>
    <s v="Acute Care Hospitals"/>
    <x v="6"/>
    <s v="Yes"/>
    <n v="3"/>
    <s v="California"/>
    <n v="9694934"/>
    <x v="0"/>
  </r>
  <r>
    <s v="ADVENTIST HEALTH SIMI VALLEY"/>
    <s v="SIMI VALLEY"/>
    <x v="4"/>
    <s v="VENTURA"/>
    <s v="Acute Care Hospitals"/>
    <x v="2"/>
    <s v="Yes"/>
    <n v="2"/>
    <s v="California"/>
    <n v="830851"/>
    <x v="0"/>
  </r>
  <r>
    <s v="USC ARCADIA HOSPITAL"/>
    <s v="ARCADIA"/>
    <x v="4"/>
    <s v="LOS ANGELES"/>
    <s v="Acute Care Hospitals"/>
    <x v="2"/>
    <s v="Yes"/>
    <n v="3"/>
    <s v="California"/>
    <n v="9694934"/>
    <x v="0"/>
  </r>
  <r>
    <s v="GLENDALE ADVENTIST MEDICAL CENTER"/>
    <s v="GLENDALE"/>
    <x v="4"/>
    <s v="LOS ANGELES"/>
    <s v="Acute Care Hospitals"/>
    <x v="2"/>
    <s v="Yes"/>
    <n v="4"/>
    <s v="California"/>
    <n v="9694934"/>
    <x v="0"/>
  </r>
  <r>
    <s v="DOMINICAN HOSPITAL"/>
    <s v="SANTA CRUZ"/>
    <x v="4"/>
    <s v="SANTA CRUZ"/>
    <s v="Acute Care Hospitals"/>
    <x v="2"/>
    <s v="Yes"/>
    <n v="4"/>
    <s v="California"/>
    <n v="258852"/>
    <x v="0"/>
  </r>
  <r>
    <s v="DESERT REGIONAL MEDICAL CENTER"/>
    <s v="PALM SPRINGS"/>
    <x v="4"/>
    <s v="RIVERSIDE"/>
    <s v="Acute Care Hospitals"/>
    <x v="1"/>
    <s v="Yes"/>
    <n v="2"/>
    <s v="California"/>
    <n v="2544916"/>
    <x v="0"/>
  </r>
  <r>
    <s v="ARROWHEAD REGIONAL MEDICAL CENTER"/>
    <s v="COLTON"/>
    <x v="4"/>
    <s v="SAN BERNARDINO"/>
    <s v="Acute Care Hospitals"/>
    <x v="5"/>
    <s v="Yes"/>
    <n v="2"/>
    <s v="California"/>
    <n v="2224091"/>
    <x v="0"/>
  </r>
  <r>
    <s v="NATIVIDAD MEDICAL CENTER"/>
    <s v="SALINAS"/>
    <x v="4"/>
    <s v="MONTEREY"/>
    <s v="Acute Care Hospitals"/>
    <x v="5"/>
    <s v="Yes"/>
    <n v="3"/>
    <s v="California"/>
    <n v="433729"/>
    <x v="0"/>
  </r>
  <r>
    <s v="MARSHALL MEDICAL CENTER"/>
    <s v="PLACERVILLE"/>
    <x v="4"/>
    <s v="EL DORADO"/>
    <s v="Acute Care Hospitals"/>
    <x v="2"/>
    <s v="Yes"/>
    <n v="4"/>
    <s v="California"/>
    <n v="192323"/>
    <x v="0"/>
  </r>
  <r>
    <s v="GOOD SAMARITAN HOSPITAL, LP"/>
    <s v="BAKERSFIELD"/>
    <x v="4"/>
    <s v="KERN"/>
    <s v="Acute Care Hospitals"/>
    <x v="1"/>
    <s v="No"/>
    <n v="0"/>
    <s v="California"/>
    <n v="927068"/>
    <x v="0"/>
  </r>
  <r>
    <s v="FRESNO VA MEDICAL CENTER (VA CENTRAL CALIFORNIA HEALTHCARE SYSTEM)"/>
    <s v="FRESNO"/>
    <x v="4"/>
    <s v="FRESNO"/>
    <s v="Acute Care - Veterans Administration"/>
    <x v="8"/>
    <s v="Yes"/>
    <n v="5"/>
    <s v="California"/>
    <n v="1035456"/>
    <x v="0"/>
  </r>
  <r>
    <s v="SIERRA VIEW MEDICAL CENTER"/>
    <s v="PORTERVILLE"/>
    <x v="4"/>
    <s v="TULARE"/>
    <s v="Acute Care Hospitals"/>
    <x v="2"/>
    <s v="Yes"/>
    <n v="3"/>
    <s v="California"/>
    <n v="485146"/>
    <x v="0"/>
  </r>
  <r>
    <s v="RONALD REAGAN UCLA MEDICAL CENTER"/>
    <s v="LOS ANGELES"/>
    <x v="4"/>
    <s v="LOS ANGELES"/>
    <s v="Acute Care Hospitals"/>
    <x v="3"/>
    <s v="Yes"/>
    <n v="4"/>
    <s v="California"/>
    <n v="9694934"/>
    <x v="0"/>
  </r>
  <r>
    <s v="REDLANDS COMMUNITY HOSPITAL"/>
    <s v="REDLANDS"/>
    <x v="4"/>
    <s v="SAN BERNARDINO"/>
    <s v="Acute Care Hospitals"/>
    <x v="2"/>
    <s v="Yes"/>
    <n v="2"/>
    <s v="California"/>
    <n v="2224091"/>
    <x v="0"/>
  </r>
  <r>
    <s v="CONTRA COSTA REGIONAL MEDICAL CENTER"/>
    <s v="MARTINEZ"/>
    <x v="4"/>
    <s v="CONTRA COSTA"/>
    <s v="Acute Care Hospitals"/>
    <x v="5"/>
    <s v="Yes"/>
    <n v="4"/>
    <s v="California"/>
    <n v="1170070"/>
    <x v="0"/>
  </r>
  <r>
    <s v="PROVIDENCE HOLY CROSS MEDICAL CENTER"/>
    <s v="MISSION HILLS"/>
    <x v="4"/>
    <s v="LOS ANGELES"/>
    <s v="Acute Care Hospitals"/>
    <x v="6"/>
    <s v="Yes"/>
    <n v="4"/>
    <s v="California"/>
    <n v="9694934"/>
    <x v="0"/>
  </r>
  <r>
    <s v="HI-DESERT MEDICAL CENTER"/>
    <s v="JOSHUA TREE"/>
    <x v="4"/>
    <s v="SAN BERNARDINO"/>
    <s v="Acute Care Hospitals"/>
    <x v="0"/>
    <s v="Yes"/>
    <n v="2"/>
    <s v="California"/>
    <n v="2224091"/>
    <x v="0"/>
  </r>
  <r>
    <s v="VA LONG BEACH HEALTHCARE SYSTEM"/>
    <s v="LONG BEACH"/>
    <x v="4"/>
    <s v="LOS ANGELES"/>
    <s v="Acute Care - Veterans Administration"/>
    <x v="8"/>
    <s v="Yes"/>
    <n v="4"/>
    <s v="California"/>
    <n v="9694934"/>
    <x v="0"/>
  </r>
  <r>
    <s v="MERCY MEDICAL CENTER REDDING"/>
    <s v="REDDING"/>
    <x v="4"/>
    <s v="SHASTA"/>
    <s v="Acute Care Hospitals"/>
    <x v="2"/>
    <s v="Yes"/>
    <n v="2"/>
    <s v="California"/>
    <n v="181648"/>
    <x v="0"/>
  </r>
  <r>
    <s v="ALHAMBRA HOSPITAL MEDICAL CENTER"/>
    <s v="ALHAMBRA"/>
    <x v="4"/>
    <s v="LOS ANGELES"/>
    <s v="Acute Care Hospitals"/>
    <x v="1"/>
    <s v="No"/>
    <n v="4"/>
    <s v="California"/>
    <n v="9694934"/>
    <x v="0"/>
  </r>
  <r>
    <s v="STANFORD HEALTH CARE TRI-VALLEY"/>
    <s v="PLEASANTON"/>
    <x v="4"/>
    <s v="ALAMEDA"/>
    <s v="Acute Care Hospitals"/>
    <x v="2"/>
    <s v="Yes"/>
    <n v="5"/>
    <s v="California"/>
    <n v="1636630"/>
    <x v="0"/>
  </r>
  <r>
    <s v="AHMC SETON MEDICAL CENTER"/>
    <s v="DALY CITY"/>
    <x v="4"/>
    <s v="SAN MATEO"/>
    <s v="Acute Care Hospitals"/>
    <x v="6"/>
    <s v="Yes"/>
    <n v="1"/>
    <s v="California"/>
    <n v="743568"/>
    <x v="0"/>
  </r>
  <r>
    <s v="SAINT JOHN'S HEALTH CENTER"/>
    <s v="SANTA MONICA"/>
    <x v="4"/>
    <s v="LOS ANGELES"/>
    <s v="Acute Care Hospitals"/>
    <x v="2"/>
    <s v="Yes"/>
    <n v="4"/>
    <s v="California"/>
    <n v="9694934"/>
    <x v="0"/>
  </r>
  <r>
    <s v="SUTTER SANTA ROSA REGIONAL HOSPITAL"/>
    <s v="SANTA ROSA"/>
    <x v="4"/>
    <s v="SONOMA"/>
    <s v="Acute Care Hospitals"/>
    <x v="4"/>
    <s v="Yes"/>
    <n v="5"/>
    <s v="California"/>
    <n v="486444"/>
    <x v="0"/>
  </r>
  <r>
    <s v="RIVERSIDE UNIVERSITY HEALTH SYSTEM-MEDICAL CENTER"/>
    <s v="MORENO VALLEY"/>
    <x v="4"/>
    <s v="RIVERSIDE"/>
    <s v="Acute Care Hospitals"/>
    <x v="5"/>
    <s v="Yes"/>
    <n v="3"/>
    <s v="California"/>
    <n v="2544916"/>
    <x v="0"/>
  </r>
  <r>
    <s v="MERCY HOSPITAL"/>
    <s v="BAKERSFIELD"/>
    <x v="4"/>
    <s v="KERN"/>
    <s v="Acute Care Hospitals"/>
    <x v="4"/>
    <s v="Yes"/>
    <n v="3"/>
    <s v="California"/>
    <n v="927068"/>
    <x v="0"/>
  </r>
  <r>
    <s v="BARSTOW COMMUNITY HOSPITAL"/>
    <s v="BARSTOW"/>
    <x v="4"/>
    <s v="SAN BERNARDINO"/>
    <s v="Acute Care Hospitals"/>
    <x v="1"/>
    <s v="Yes"/>
    <n v="1"/>
    <s v="California"/>
    <n v="2224091"/>
    <x v="0"/>
  </r>
  <r>
    <s v="PROVIDENCE ST MARY MEDICAL CENTER"/>
    <s v="APPLE VALLEY"/>
    <x v="4"/>
    <s v="SAN BERNARDINO"/>
    <s v="Acute Care Hospitals"/>
    <x v="2"/>
    <s v="Yes"/>
    <n v="2"/>
    <s v="California"/>
    <n v="2224091"/>
    <x v="0"/>
  </r>
  <r>
    <s v="ADVENTIST HEALTH UKIAH VALLEY"/>
    <s v="UKIAH"/>
    <x v="4"/>
    <s v="MENDOCINO"/>
    <s v="Acute Care Hospitals"/>
    <x v="2"/>
    <s v="Yes"/>
    <n v="4"/>
    <s v="California"/>
    <n v="88122"/>
    <x v="0"/>
  </r>
  <r>
    <s v="ALTA BATES SUMMIT MEDICAL CENTER - ALTA BATES CAMP"/>
    <s v="BERKELEY"/>
    <x v="4"/>
    <s v="ALAMEDA"/>
    <s v="Acute Care Hospitals"/>
    <x v="2"/>
    <s v="Yes"/>
    <n v="4"/>
    <s v="California"/>
    <n v="1636630"/>
    <x v="0"/>
  </r>
  <r>
    <s v="EL CAMINO HEALTH"/>
    <s v="MOUNTAIN VIEW"/>
    <x v="4"/>
    <s v="SANTA CLARA"/>
    <s v="Acute Care Hospitals"/>
    <x v="0"/>
    <s v="Yes"/>
    <n v="4"/>
    <s v="California"/>
    <n v="1914391"/>
    <x v="0"/>
  </r>
  <r>
    <s v="SUTTER ROSEVILLE MEDICAL CENTER"/>
    <s v="ROSEVILLE"/>
    <x v="4"/>
    <s v="PLACER"/>
    <s v="Acute Care Hospitals"/>
    <x v="2"/>
    <s v="Yes"/>
    <n v="5"/>
    <s v="California"/>
    <n v="442081"/>
    <x v="0"/>
  </r>
  <r>
    <s v="VA N CALIFORNIA HEALTHCARE SYSTEM"/>
    <s v="MATHER"/>
    <x v="4"/>
    <s v="SACRAMENTO"/>
    <s v="Acute Care - Veterans Administration"/>
    <x v="8"/>
    <s v="Yes"/>
    <n v="4"/>
    <s v="California"/>
    <n v="1618460"/>
    <x v="0"/>
  </r>
  <r>
    <s v="SUTTER TRACY COMMUNITY HOSPITAL"/>
    <s v="TRACY"/>
    <x v="4"/>
    <s v="SAN JOAQUIN"/>
    <s v="Acute Care Hospitals"/>
    <x v="1"/>
    <s v="Yes"/>
    <n v="4"/>
    <s v="California"/>
    <n v="823815"/>
    <x v="0"/>
  </r>
  <r>
    <s v="KERN MEDICAL CENTER"/>
    <s v="BAKERSFIELD"/>
    <x v="4"/>
    <s v="KERN"/>
    <s v="Acute Care Hospitals"/>
    <x v="0"/>
    <s v="Yes"/>
    <n v="1"/>
    <s v="California"/>
    <n v="927068"/>
    <x v="0"/>
  </r>
  <r>
    <s v="PALO ALTO VA MEDICAL CENTER"/>
    <s v="PALO ALTO"/>
    <x v="4"/>
    <s v="SANTA CLARA"/>
    <s v="Acute Care - Veterans Administration"/>
    <x v="8"/>
    <s v="Yes"/>
    <n v="5"/>
    <s v="California"/>
    <n v="1914391"/>
    <x v="0"/>
  </r>
  <r>
    <s v="HIGHLAND HOSPITAL"/>
    <s v="OAKLAND"/>
    <x v="4"/>
    <s v="ALAMEDA"/>
    <s v="Acute Care Hospitals"/>
    <x v="0"/>
    <s v="Yes"/>
    <n v="1"/>
    <s v="California"/>
    <n v="1636630"/>
    <x v="0"/>
  </r>
  <r>
    <s v="SCRIPPS MEMORIAL HOSPITAL LA JOLLA"/>
    <s v="LA JOLLA"/>
    <x v="4"/>
    <s v="SAN DIEGO"/>
    <s v="Acute Care Hospitals"/>
    <x v="11"/>
    <s v="Yes"/>
    <n v="5"/>
    <s v="California"/>
    <n v="3282248"/>
    <x v="0"/>
  </r>
  <r>
    <s v="LOMA LINDA UNIVERSITY MEDICAL CENTER"/>
    <s v="LOMA LINDA"/>
    <x v="4"/>
    <s v="SAN BERNARDINO"/>
    <s v="Acute Care Hospitals"/>
    <x v="2"/>
    <s v="Yes"/>
    <n v="4"/>
    <s v="California"/>
    <n v="2224091"/>
    <x v="0"/>
  </r>
  <r>
    <s v="CORONA REGIONAL MEDICAL CENTER"/>
    <s v="CORONA"/>
    <x v="4"/>
    <s v="RIVERSIDE"/>
    <s v="Acute Care Hospitals"/>
    <x v="1"/>
    <s v="Yes"/>
    <n v="3"/>
    <s v="California"/>
    <n v="2544916"/>
    <x v="0"/>
  </r>
  <r>
    <s v="SALINAS VALLEY MEMORIAL HOSPITAL"/>
    <s v="SALINAS"/>
    <x v="4"/>
    <s v="MONTEREY"/>
    <s v="Acute Care Hospitals"/>
    <x v="4"/>
    <s v="Yes"/>
    <n v="4"/>
    <s v="California"/>
    <n v="433729"/>
    <x v="0"/>
  </r>
  <r>
    <s v="ADVENTIST HEALTH SONORA"/>
    <s v="SONORA"/>
    <x v="4"/>
    <s v="TUOLUMNE"/>
    <s v="Acute Care Hospitals"/>
    <x v="6"/>
    <s v="No"/>
    <n v="3"/>
    <s v="California"/>
    <n v="53160"/>
    <x v="1"/>
  </r>
  <r>
    <s v="ADVENTIST HEALTH LODI MEMORIAL"/>
    <s v="LODI"/>
    <x v="4"/>
    <s v="SAN JOAQUIN"/>
    <s v="Acute Care Hospitals"/>
    <x v="4"/>
    <s v="Yes"/>
    <n v="3"/>
    <s v="California"/>
    <n v="823815"/>
    <x v="0"/>
  </r>
  <r>
    <s v="PIONEERS MEMORIAL HEALTHCARE DISTRICT"/>
    <s v="BRAWLEY"/>
    <x v="4"/>
    <s v="IMPERIAL"/>
    <s v="Acute Care Hospitals"/>
    <x v="0"/>
    <s v="Yes"/>
    <n v="3"/>
    <s v="California"/>
    <n v="181411"/>
    <x v="0"/>
  </r>
  <r>
    <s v="UCI HEALTH-ORANGE"/>
    <s v="ORANGE"/>
    <x v="4"/>
    <s v="ORANGE"/>
    <s v="Acute Care Hospitals"/>
    <x v="5"/>
    <s v="Yes"/>
    <n v="4"/>
    <s v="California"/>
    <n v="3149507"/>
    <x v="0"/>
  </r>
  <r>
    <s v="ADVENTIST HEALTH WHITE MEMORIAL MONTEBELLO"/>
    <s v="MONTEBELLO"/>
    <x v="4"/>
    <s v="LOS ANGELES"/>
    <s v="Acute Care Hospitals"/>
    <x v="2"/>
    <s v="Yes"/>
    <n v="3"/>
    <s v="California"/>
    <n v="9694934"/>
    <x v="0"/>
  </r>
  <r>
    <s v="TORRANCE MEMORIAL MEDICAL CENTER"/>
    <s v="TORRANCE"/>
    <x v="4"/>
    <s v="LOS ANGELES"/>
    <s v="Acute Care Hospitals"/>
    <x v="4"/>
    <s v="Yes"/>
    <n v="5"/>
    <s v="California"/>
    <n v="9694934"/>
    <x v="0"/>
  </r>
  <r>
    <s v="BARTON MEMORIAL HOSPITAL"/>
    <s v="SOUTH LAKE TAHOE"/>
    <x v="4"/>
    <s v="EL DORADO"/>
    <s v="Acute Care Hospitals"/>
    <x v="2"/>
    <s v="Yes"/>
    <n v="3"/>
    <s v="California"/>
    <n v="192323"/>
    <x v="0"/>
  </r>
  <r>
    <s v="PROVIDENCE LITTLE COMPANY OF MARY MED CTR TORRANCE"/>
    <s v="TORRANCE"/>
    <x v="4"/>
    <s v="LOS ANGELES"/>
    <s v="Acute Care Hospitals"/>
    <x v="6"/>
    <s v="No"/>
    <n v="5"/>
    <s v="California"/>
    <n v="9694934"/>
    <x v="0"/>
  </r>
  <r>
    <s v="GOLETA VALLEY COTTAGE HOSPITAL"/>
    <s v="SANTA BARBARA"/>
    <x v="4"/>
    <s v="SANTA BARBARA"/>
    <s v="Acute Care Hospitals"/>
    <x v="4"/>
    <s v="Yes"/>
    <n v="5"/>
    <s v="California"/>
    <n v="442065"/>
    <x v="0"/>
  </r>
  <r>
    <s v="MARINHEALTH MEDICAL CENTER"/>
    <s v="GREENBRAE"/>
    <x v="4"/>
    <s v="MARIN"/>
    <s v="Acute Care Hospitals"/>
    <x v="0"/>
    <s v="Yes"/>
    <n v="5"/>
    <s v="California"/>
    <n v="253694"/>
    <x v="0"/>
  </r>
  <r>
    <s v="NORTHBAY MEDICAL CENTER"/>
    <s v="FAIRFIELD"/>
    <x v="4"/>
    <s v="SOLANO"/>
    <s v="Acute Care Hospitals"/>
    <x v="2"/>
    <s v="Yes"/>
    <n v="2"/>
    <s v="California"/>
    <n v="455376"/>
    <x v="0"/>
  </r>
  <r>
    <s v="LOS ANGELES GENERAL MEDICAL CENTER"/>
    <s v="LOS ANGELES"/>
    <x v="4"/>
    <s v="LOS ANGELES"/>
    <s v="Acute Care Hospitals"/>
    <x v="5"/>
    <s v="Yes"/>
    <n v="2"/>
    <s v="California"/>
    <n v="9694934"/>
    <x v="0"/>
  </r>
  <r>
    <s v="LAC/HARBOR-UCLA MED CENTER"/>
    <s v="TORRANCE"/>
    <x v="4"/>
    <s v="LOS ANGELES"/>
    <s v="Acute Care Hospitals"/>
    <x v="5"/>
    <s v="Yes"/>
    <n v="1"/>
    <s v="California"/>
    <n v="9694934"/>
    <x v="0"/>
  </r>
  <r>
    <s v="PACIFICA HOSPITAL OF THE VALLEY"/>
    <s v="SUN VALLEY"/>
    <x v="4"/>
    <s v="LOS ANGELES"/>
    <s v="Acute Care Hospitals"/>
    <x v="1"/>
    <s v="Yes"/>
    <n v="0"/>
    <s v="California"/>
    <n v="9694934"/>
    <x v="0"/>
  </r>
  <r>
    <s v="GOOD SAMARITAN HOSPITAL"/>
    <s v="SAN JOSE"/>
    <x v="4"/>
    <s v="SANTA CLARA"/>
    <s v="Acute Care Hospitals"/>
    <x v="1"/>
    <s v="Yes"/>
    <n v="2"/>
    <s v="California"/>
    <n v="1914391"/>
    <x v="0"/>
  </r>
  <r>
    <s v="EMANATE HEALTH INTER-COMMUNITY HOSPITAL"/>
    <s v="COVINA"/>
    <x v="4"/>
    <s v="LOS ANGELES"/>
    <s v="Acute Care Hospitals"/>
    <x v="1"/>
    <s v="Yes"/>
    <n v="1"/>
    <s v="California"/>
    <n v="9694934"/>
    <x v="0"/>
  </r>
  <r>
    <s v="HEMET GLOBAL MEDICAL CENTER"/>
    <s v="HEMET"/>
    <x v="4"/>
    <s v="RIVERSIDE"/>
    <s v="Acute Care Hospitals"/>
    <x v="1"/>
    <s v="Yes"/>
    <n v="1"/>
    <s v="California"/>
    <n v="2544916"/>
    <x v="0"/>
  </r>
  <r>
    <s v="PIH HEALTH DOWNEY HOSPITAL"/>
    <s v="DOWNEY"/>
    <x v="4"/>
    <s v="LOS ANGELES"/>
    <s v="Acute Care Hospitals"/>
    <x v="2"/>
    <s v="Yes"/>
    <n v="4"/>
    <s v="California"/>
    <n v="9694934"/>
    <x v="0"/>
  </r>
  <r>
    <s v="COMMUNITY MEMORIAL HOSPITAL - VENTURA"/>
    <s v="VENTURA"/>
    <x v="4"/>
    <s v="VENTURA"/>
    <s v="Acute Care Hospitals"/>
    <x v="2"/>
    <s v="Yes"/>
    <n v="4"/>
    <s v="California"/>
    <n v="830851"/>
    <x v="0"/>
  </r>
  <r>
    <s v="SANTA BARBARA COTTAGE HOSPITAL"/>
    <s v="SANTA BARBARA"/>
    <x v="4"/>
    <s v="SANTA BARBARA"/>
    <s v="Acute Care Hospitals"/>
    <x v="2"/>
    <s v="Yes"/>
    <n v="4"/>
    <s v="California"/>
    <n v="442065"/>
    <x v="0"/>
  </r>
  <r>
    <s v="NH Twentynine Palms"/>
    <s v="Twentynine Palms"/>
    <x v="4"/>
    <s v="SAN BERNARDINO"/>
    <s v="Acute Care - Department of Defense"/>
    <x v="10"/>
    <s v="Yes"/>
    <n v="0"/>
    <s v="California"/>
    <n v="2224091"/>
    <x v="0"/>
  </r>
  <r>
    <s v="CHINESE HOSPITAL"/>
    <s v="SAN FRANCISCO"/>
    <x v="4"/>
    <s v="SAN FRANCISCO"/>
    <s v="Acute Care Hospitals"/>
    <x v="2"/>
    <s v="Yes"/>
    <n v="2"/>
    <s v="California"/>
    <n v="826079"/>
    <x v="0"/>
  </r>
  <r>
    <s v="KAISER FOUNDATION HOSPITAL - SOUTH BAY"/>
    <s v="HARBOR CITY"/>
    <x v="4"/>
    <s v="LOS ANGELES"/>
    <s v="Acute Care Hospitals"/>
    <x v="4"/>
    <s v="No"/>
    <n v="3"/>
    <s v="California"/>
    <n v="9694934"/>
    <x v="0"/>
  </r>
  <r>
    <s v="MERCY HOSPITAL OF FOLSOM"/>
    <s v="FOLSOM"/>
    <x v="4"/>
    <s v="SACRAMENTO"/>
    <s v="Acute Care Hospitals"/>
    <x v="2"/>
    <s v="Yes"/>
    <n v="4"/>
    <s v="California"/>
    <n v="1618460"/>
    <x v="0"/>
  </r>
  <r>
    <s v="SUTTER COAST HOSPITAL"/>
    <s v="CRESCENT CITY"/>
    <x v="4"/>
    <s v="DEL NORTE"/>
    <s v="Acute Care Hospitals"/>
    <x v="0"/>
    <s v="No"/>
    <n v="2"/>
    <s v="California"/>
    <n v="26410"/>
    <x v="0"/>
  </r>
  <r>
    <s v="Weed ACH (FT Irwin)"/>
    <s v="Fort Irwin"/>
    <x v="4"/>
    <s v="SAN BERNARDINO"/>
    <s v="Acute Care - Department of Defense"/>
    <x v="10"/>
    <s v="Yes"/>
    <n v="0"/>
    <s v="California"/>
    <n v="2224091"/>
    <x v="0"/>
  </r>
  <r>
    <s v="SCRIPPS GREEN HOSPITAL"/>
    <s v="LA JOLLA"/>
    <x v="4"/>
    <s v="SAN DIEGO"/>
    <s v="Acute Care Hospitals"/>
    <x v="4"/>
    <s v="No"/>
    <n v="5"/>
    <s v="California"/>
    <n v="3282248"/>
    <x v="0"/>
  </r>
  <r>
    <s v="KAISER FOUNDATION HOSPITAL - SACRAMENTO"/>
    <s v="SACRAMENTO"/>
    <x v="4"/>
    <s v="SACRAMENTO"/>
    <s v="Acute Care Hospitals"/>
    <x v="2"/>
    <s v="Yes"/>
    <n v="4"/>
    <s v="California"/>
    <n v="1618460"/>
    <x v="0"/>
  </r>
  <r>
    <s v="WEST ANAHEIM MEDICAL CENTER"/>
    <s v="ANAHEIM"/>
    <x v="4"/>
    <s v="ORANGE"/>
    <s v="Acute Care Hospitals"/>
    <x v="1"/>
    <s v="Yes"/>
    <n v="2"/>
    <s v="California"/>
    <n v="3149507"/>
    <x v="0"/>
  </r>
  <r>
    <s v="HUNTINGTON HOSPITAL"/>
    <s v="PASADENA"/>
    <x v="4"/>
    <s v="LOS ANGELES"/>
    <s v="Acute Care Hospitals"/>
    <x v="4"/>
    <s v="Yes"/>
    <n v="0"/>
    <s v="California"/>
    <n v="9694934"/>
    <x v="0"/>
  </r>
  <r>
    <s v="STANFORD HEALTH CARE"/>
    <s v="STANFORD"/>
    <x v="4"/>
    <s v="SANTA CLARA"/>
    <s v="Acute Care Hospitals"/>
    <x v="2"/>
    <s v="Yes"/>
    <n v="5"/>
    <s v="California"/>
    <n v="1914391"/>
    <x v="0"/>
  </r>
  <r>
    <s v="MERCY MEDICAL CENTER"/>
    <s v="MERCED"/>
    <x v="4"/>
    <s v="MERCED"/>
    <s v="Acute Care Hospitals"/>
    <x v="2"/>
    <s v="Yes"/>
    <n v="3"/>
    <s v="California"/>
    <n v="297260"/>
    <x v="0"/>
  </r>
  <r>
    <s v="UCSF MEDICAL CENTER"/>
    <s v="SAN FRANCISCO"/>
    <x v="4"/>
    <s v="SAN FRANCISCO"/>
    <s v="Acute Care Hospitals"/>
    <x v="4"/>
    <s v="Yes"/>
    <n v="4"/>
    <s v="California"/>
    <n v="826079"/>
    <x v="0"/>
  </r>
  <r>
    <s v="ADVENTIST HEALTH BAKERSFIELD"/>
    <s v="BAKERSFIELD"/>
    <x v="4"/>
    <s v="KERN"/>
    <s v="Acute Care Hospitals"/>
    <x v="2"/>
    <s v="Yes"/>
    <n v="2"/>
    <s v="California"/>
    <n v="927068"/>
    <x v="0"/>
  </r>
  <r>
    <s v="UCSF HEALTH ST. MARY'S HOSPITAL"/>
    <s v="SAN FRANCISCO"/>
    <x v="4"/>
    <s v="SAN FRANCISCO"/>
    <s v="Acute Care Hospitals"/>
    <x v="2"/>
    <s v="Yes"/>
    <n v="4"/>
    <s v="California"/>
    <n v="826079"/>
    <x v="0"/>
  </r>
  <r>
    <s v="DOCTORS MEDICAL CENTER"/>
    <s v="MODESTO"/>
    <x v="4"/>
    <s v="STANISLAUS"/>
    <s v="Acute Care Hospitals"/>
    <x v="1"/>
    <s v="Yes"/>
    <n v="1"/>
    <s v="California"/>
    <n v="557719"/>
    <x v="0"/>
  </r>
  <r>
    <s v="MEMORIAL HOSPITAL OF GARDENA"/>
    <s v="GARDENA"/>
    <x v="4"/>
    <s v="LOS ANGELES"/>
    <s v="Acute Care Hospitals"/>
    <x v="1"/>
    <s v="Yes"/>
    <n v="1"/>
    <s v="California"/>
    <n v="9694934"/>
    <x v="0"/>
  </r>
  <r>
    <s v="PIH HEALTH GOOD SAMARITAN HOSPITAL"/>
    <s v="LOS ANGELES"/>
    <x v="4"/>
    <s v="LOS ANGELES"/>
    <s v="Acute Care Hospitals"/>
    <x v="1"/>
    <s v="No"/>
    <n v="2"/>
    <s v="California"/>
    <n v="9694934"/>
    <x v="0"/>
  </r>
  <r>
    <s v="UCLA WEST VALLEY MEDICAL CENTER"/>
    <s v="WEST HILLS"/>
    <x v="4"/>
    <s v="LOS ANGELES"/>
    <s v="Acute Care Hospitals"/>
    <x v="1"/>
    <s v="Yes"/>
    <n v="2"/>
    <s v="California"/>
    <n v="9694934"/>
    <x v="0"/>
  </r>
  <r>
    <s v="MEMORIALCARE LONG BEACH MEDICAL CENTER"/>
    <s v="LONG BEACH"/>
    <x v="4"/>
    <s v="LOS ANGELES"/>
    <s v="Acute Care Hospitals"/>
    <x v="4"/>
    <s v="No"/>
    <n v="2"/>
    <s v="California"/>
    <n v="9694934"/>
    <x v="0"/>
  </r>
  <r>
    <s v="EDEN MEDICAL CENTER"/>
    <s v="CASTRO VALLEY"/>
    <x v="4"/>
    <s v="ALAMEDA"/>
    <s v="Acute Care Hospitals"/>
    <x v="4"/>
    <s v="Yes"/>
    <n v="4"/>
    <s v="California"/>
    <n v="1636630"/>
    <x v="0"/>
  </r>
  <r>
    <s v="CLOVIS COMMUNITY MEDICAL CENTER"/>
    <s v="CLOVIS"/>
    <x v="4"/>
    <s v="FRESNO"/>
    <s v="Acute Care Hospitals"/>
    <x v="2"/>
    <s v="Yes"/>
    <n v="2"/>
    <s v="California"/>
    <n v="1035456"/>
    <x v="0"/>
  </r>
  <r>
    <s v="JOHN MUIR MEDICAL CENTER - CONCORD CAMPUS"/>
    <s v="CONCORD"/>
    <x v="4"/>
    <s v="CONTRA COSTA"/>
    <s v="Acute Care Hospitals"/>
    <x v="2"/>
    <s v="Yes"/>
    <n v="4"/>
    <s v="California"/>
    <n v="1170070"/>
    <x v="0"/>
  </r>
  <r>
    <s v="SUTTER AUBURN FAITH HOSPITAL"/>
    <s v="AUBURN"/>
    <x v="4"/>
    <s v="PLACER"/>
    <s v="Acute Care Hospitals"/>
    <x v="2"/>
    <s v="Yes"/>
    <n v="5"/>
    <s v="California"/>
    <n v="442081"/>
    <x v="0"/>
  </r>
  <r>
    <s v="SCRIPPS MEMORIAL HOSPITAL - ENCINITAS"/>
    <s v="ENCINITAS"/>
    <x v="4"/>
    <s v="SAN DIEGO"/>
    <s v="Acute Care Hospitals"/>
    <x v="2"/>
    <s v="Yes"/>
    <n v="4"/>
    <s v="California"/>
    <n v="3282248"/>
    <x v="0"/>
  </r>
  <r>
    <s v="ADVENTIST HEALTH SIERRA VISTA"/>
    <s v="SAN LUIS OBISPO"/>
    <x v="4"/>
    <s v="SAN LUIS OBISPO"/>
    <s v="Acute Care Hospitals"/>
    <x v="1"/>
    <s v="Yes"/>
    <n v="3"/>
    <s v="California"/>
    <n v="282367"/>
    <x v="0"/>
  </r>
  <r>
    <s v="KAISER FOUNDATION HOSPITAL"/>
    <s v="SAN RAFAEL"/>
    <x v="4"/>
    <s v="MARIN"/>
    <s v="Acute Care Hospitals"/>
    <x v="2"/>
    <s v="Yes"/>
    <n v="4"/>
    <s v="California"/>
    <n v="253694"/>
    <x v="0"/>
  </r>
  <r>
    <s v="KAISER FOUNDATION HOSPITAL - FREMONT"/>
    <s v="FREMONT"/>
    <x v="4"/>
    <s v="ALAMEDA"/>
    <s v="Acute Care Hospitals"/>
    <x v="2"/>
    <s v="Yes"/>
    <n v="4"/>
    <s v="California"/>
    <n v="1636630"/>
    <x v="0"/>
  </r>
  <r>
    <s v="KAISER FOUNDATION HOSPITAL - SAN DIEGO"/>
    <s v="SAN DIEGO"/>
    <x v="4"/>
    <s v="SAN DIEGO"/>
    <s v="Acute Care Hospitals"/>
    <x v="2"/>
    <s v="Yes"/>
    <n v="4"/>
    <s v="California"/>
    <n v="3282248"/>
    <x v="0"/>
  </r>
  <r>
    <s v="MERCY SAN JUAN MEDICAL CENTER"/>
    <s v="CARMICHAEL"/>
    <x v="4"/>
    <s v="SACRAMENTO"/>
    <s v="Acute Care Hospitals"/>
    <x v="2"/>
    <s v="Yes"/>
    <n v="3"/>
    <s v="California"/>
    <n v="1618460"/>
    <x v="0"/>
  </r>
  <r>
    <s v="VICTOR VALLEY GLOBAL MEDICAL CENTER"/>
    <s v="VICTORVILLE"/>
    <x v="4"/>
    <s v="SAN BERNARDINO"/>
    <s v="Acute Care Hospitals"/>
    <x v="2"/>
    <s v="Yes"/>
    <n v="1"/>
    <s v="California"/>
    <n v="2224091"/>
    <x v="0"/>
  </r>
  <r>
    <s v="SUTTER DELTA MEDICAL CENTER"/>
    <s v="ANTIOCH"/>
    <x v="4"/>
    <s v="CONTRA COSTA"/>
    <s v="Acute Care Hospitals"/>
    <x v="2"/>
    <s v="Yes"/>
    <n v="3"/>
    <s v="California"/>
    <n v="1170070"/>
    <x v="0"/>
  </r>
  <r>
    <s v="HUNTINGTON BEACH HOSPITAL"/>
    <s v="HUNTINGTON BEACH"/>
    <x v="4"/>
    <s v="ORANGE"/>
    <s v="Acute Care Hospitals"/>
    <x v="1"/>
    <s v="Yes"/>
    <n v="1"/>
    <s v="California"/>
    <n v="3149507"/>
    <x v="0"/>
  </r>
  <r>
    <s v="MEMORIAL HOSPITAL LOS BANOS"/>
    <s v="LOS BANOS"/>
    <x v="4"/>
    <s v="MERCED"/>
    <s v="Acute Care Hospitals"/>
    <x v="2"/>
    <s v="Yes"/>
    <n v="3"/>
    <s v="California"/>
    <n v="297260"/>
    <x v="0"/>
  </r>
  <r>
    <s v="JOHN F KENNEDY MEMORIAL HOSPITAL"/>
    <s v="INDIO"/>
    <x v="4"/>
    <s v="RIVERSIDE"/>
    <s v="Acute Care Hospitals"/>
    <x v="1"/>
    <s v="Yes"/>
    <n v="2"/>
    <s v="California"/>
    <n v="2544916"/>
    <x v="0"/>
  </r>
  <r>
    <s v="SUTTER DAVIS HOSPITAL"/>
    <s v="DAVIS"/>
    <x v="4"/>
    <s v="YOLO"/>
    <s v="Acute Care Hospitals"/>
    <x v="2"/>
    <s v="Yes"/>
    <n v="4"/>
    <s v="California"/>
    <n v="224410"/>
    <x v="0"/>
  </r>
  <r>
    <s v="KAISER FOUNDATION HOSPITAL - REDWOOD CITY"/>
    <s v="REDWOOD CITY"/>
    <x v="4"/>
    <s v="SAN MATEO"/>
    <s v="Acute Care Hospitals"/>
    <x v="2"/>
    <s v="Yes"/>
    <n v="4"/>
    <s v="California"/>
    <n v="743568"/>
    <x v="0"/>
  </r>
  <r>
    <s v="COLLEGE HOSPITAL COSTA MESA"/>
    <s v="COSTA MESA"/>
    <x v="4"/>
    <s v="ORANGE"/>
    <s v="Acute Care Hospitals"/>
    <x v="1"/>
    <s v="No"/>
    <n v="0"/>
    <s v="California"/>
    <n v="3149507"/>
    <x v="0"/>
  </r>
  <r>
    <s v="PORTERVILLE DEVELOPMENTAL CENTER"/>
    <s v="PORTERVILLE"/>
    <x v="4"/>
    <s v="TULARE"/>
    <s v="Acute Care Hospitals"/>
    <x v="3"/>
    <s v="No"/>
    <n v="0"/>
    <s v="California"/>
    <n v="485146"/>
    <x v="0"/>
  </r>
  <r>
    <s v="LOS ROBLES HOSPITAL &amp; MEDICAL CENTER"/>
    <s v="THOUSAND OAKS"/>
    <x v="4"/>
    <s v="VENTURA"/>
    <s v="Acute Care Hospitals"/>
    <x v="1"/>
    <s v="Yes"/>
    <n v="4"/>
    <s v="California"/>
    <n v="830851"/>
    <x v="0"/>
  </r>
  <r>
    <s v="UCI HEALTH - LOS ALAMITOS"/>
    <s v="LOS ALAMITOS"/>
    <x v="4"/>
    <s v="ORANGE"/>
    <s v="Acute Care Hospitals"/>
    <x v="1"/>
    <s v="Yes"/>
    <n v="1"/>
    <s v="California"/>
    <n v="3149507"/>
    <x v="0"/>
  </r>
  <r>
    <s v="MEMORIAL MEDICAL CENTER"/>
    <s v="MODESTO"/>
    <x v="4"/>
    <s v="STANISLAUS"/>
    <s v="Acute Care Hospitals"/>
    <x v="2"/>
    <s v="Yes"/>
    <n v="3"/>
    <s v="California"/>
    <n v="557719"/>
    <x v="0"/>
  </r>
  <r>
    <s v="KAISER FOUNDATION HOSPITAL - WEST LA"/>
    <s v="LOS ANGELES"/>
    <x v="4"/>
    <s v="LOS ANGELES"/>
    <s v="Acute Care Hospitals"/>
    <x v="2"/>
    <s v="No"/>
    <n v="3"/>
    <s v="California"/>
    <n v="9694934"/>
    <x v="0"/>
  </r>
  <r>
    <s v="PROVIDENCE MISSION HOSPITAL"/>
    <s v="MISSION VIEJO"/>
    <x v="4"/>
    <s v="ORANGE"/>
    <s v="Acute Care Hospitals"/>
    <x v="2"/>
    <s v="Yes"/>
    <n v="5"/>
    <s v="California"/>
    <n v="3149507"/>
    <x v="0"/>
  </r>
  <r>
    <s v="UCI HEALTH - FOUNTAIN VALLEY"/>
    <s v="FOUNTAIN VALLEY"/>
    <x v="4"/>
    <s v="ORANGE"/>
    <s v="Acute Care Hospitals"/>
    <x v="1"/>
    <s v="No"/>
    <n v="2"/>
    <s v="California"/>
    <n v="3149507"/>
    <x v="0"/>
  </r>
  <r>
    <s v="EISENHOWER MEDICAL CENTER"/>
    <s v="RANCHO MIRAGE"/>
    <x v="4"/>
    <s v="RIVERSIDE"/>
    <s v="Acute Care Hospitals"/>
    <x v="1"/>
    <s v="Yes"/>
    <n v="4"/>
    <s v="California"/>
    <n v="2544916"/>
    <x v="0"/>
  </r>
  <r>
    <s v="LA PALMA INTERCOMMUNITY HOSPITAL"/>
    <s v="LA PALMA"/>
    <x v="4"/>
    <s v="ORANGE"/>
    <s v="Acute Care Hospitals"/>
    <x v="1"/>
    <s v="No"/>
    <n v="3"/>
    <s v="California"/>
    <n v="3149507"/>
    <x v="0"/>
  </r>
  <r>
    <s v="UCI HEALTH-LAKEWOOD"/>
    <s v="LAKEWOOD"/>
    <x v="4"/>
    <s v="LOS ANGELES"/>
    <s v="Acute Care Hospitals"/>
    <x v="1"/>
    <s v="Yes"/>
    <n v="2"/>
    <s v="California"/>
    <n v="9694934"/>
    <x v="0"/>
  </r>
  <r>
    <s v="CHINO VALLEY MEDICAL CENTER"/>
    <s v="CHINO"/>
    <x v="4"/>
    <s v="SAN BERNARDINO"/>
    <s v="Acute Care Hospitals"/>
    <x v="1"/>
    <s v="Yes"/>
    <n v="4"/>
    <s v="California"/>
    <n v="2224091"/>
    <x v="0"/>
  </r>
  <r>
    <s v="SAN DIMAS COMMUNITY HOSPITAL"/>
    <s v="SAN DIMAS"/>
    <x v="4"/>
    <s v="LOS ANGELES"/>
    <s v="Acute Care Hospitals"/>
    <x v="1"/>
    <s v="Yes"/>
    <n v="2"/>
    <s v="California"/>
    <n v="9694934"/>
    <x v="0"/>
  </r>
  <r>
    <s v="METHODIST HOSPITAL OF SACRAMENTO"/>
    <s v="SACRAMENTO"/>
    <x v="4"/>
    <s v="SACRAMENTO"/>
    <s v="Acute Care Hospitals"/>
    <x v="2"/>
    <s v="Yes"/>
    <n v="3"/>
    <s v="California"/>
    <n v="1618460"/>
    <x v="0"/>
  </r>
  <r>
    <s v="EMANATE HEALTH FOOTHILL PRESBYTERIAN HOSPITAL"/>
    <s v="GLENDORA"/>
    <x v="4"/>
    <s v="LOS ANGELES"/>
    <s v="Acute Care Hospitals"/>
    <x v="2"/>
    <s v="No"/>
    <n v="3"/>
    <s v="California"/>
    <n v="9694934"/>
    <x v="0"/>
  </r>
  <r>
    <s v="UNIVERSITY OF CALIFORNIA DAVIS MEDICAL CENTER"/>
    <s v="SACRAMENTO"/>
    <x v="4"/>
    <s v="SACRAMENTO"/>
    <s v="Acute Care Hospitals"/>
    <x v="0"/>
    <s v="Yes"/>
    <n v="4"/>
    <s v="California"/>
    <n v="1618460"/>
    <x v="0"/>
  </r>
  <r>
    <s v="MEMORIALCARE SADDLEBACK MEDICAL CENTER"/>
    <s v="LAGUNA HILLS"/>
    <x v="4"/>
    <s v="ORANGE"/>
    <s v="Acute Care Hospitals"/>
    <x v="2"/>
    <s v="Yes"/>
    <n v="4"/>
    <s v="California"/>
    <n v="3149507"/>
    <x v="0"/>
  </r>
  <r>
    <s v="KAISER FOUNDATION HOSPITAL-SAN JOSE"/>
    <s v="SAN JOSE"/>
    <x v="4"/>
    <s v="SANTA CLARA"/>
    <s v="Acute Care Hospitals"/>
    <x v="2"/>
    <s v="Yes"/>
    <n v="3"/>
    <s v="California"/>
    <n v="1914391"/>
    <x v="0"/>
  </r>
  <r>
    <s v="ADVENTIST HEALTH DELANO"/>
    <s v="DELANO"/>
    <x v="4"/>
    <s v="KERN"/>
    <s v="Acute Care Hospitals"/>
    <x v="1"/>
    <s v="Yes"/>
    <n v="2"/>
    <s v="California"/>
    <n v="927068"/>
    <x v="0"/>
  </r>
  <r>
    <s v="KAISER FOUNDATION HOSPITAL - ORANGE COUNTY - ANAHEIM"/>
    <s v="ANAHEIM"/>
    <x v="4"/>
    <s v="ORANGE"/>
    <s v="Acute Care Hospitals"/>
    <x v="2"/>
    <s v="Yes"/>
    <n v="4"/>
    <s v="California"/>
    <n v="3149507"/>
    <x v="0"/>
  </r>
  <r>
    <s v="HENRY MAYO NEWHALL  HOSPITAL"/>
    <s v="VALENCIA"/>
    <x v="4"/>
    <s v="LOS ANGELES"/>
    <s v="Acute Care Hospitals"/>
    <x v="2"/>
    <s v="No"/>
    <n v="2"/>
    <s v="California"/>
    <n v="9694934"/>
    <x v="0"/>
  </r>
  <r>
    <s v="CEDARS-SINAI MEDICAL CENTER"/>
    <s v="LOS ANGELES"/>
    <x v="4"/>
    <s v="LOS ANGELES"/>
    <s v="Acute Care Hospitals"/>
    <x v="4"/>
    <s v="Yes"/>
    <n v="5"/>
    <s v="California"/>
    <n v="9694934"/>
    <x v="0"/>
  </r>
  <r>
    <s v="ADVENTIST HEALTH TWIN CITIES"/>
    <s v="TEMPLETON"/>
    <x v="4"/>
    <s v="SAN LUIS OBISPO"/>
    <s v="Acute Care Hospitals"/>
    <x v="1"/>
    <s v="Yes"/>
    <n v="2"/>
    <s v="California"/>
    <n v="282367"/>
    <x v="0"/>
  </r>
  <r>
    <s v="PALOMAR MEDICAL CENTER POWAY"/>
    <s v="POWAY"/>
    <x v="4"/>
    <s v="SAN DIEGO"/>
    <s v="Acute Care Hospitals"/>
    <x v="0"/>
    <s v="Yes"/>
    <n v="4"/>
    <s v="California"/>
    <n v="3282248"/>
    <x v="0"/>
  </r>
  <r>
    <s v="EAST LOS ANGELES DOCTORS HOSPITAL"/>
    <s v="LOS ANGELES"/>
    <x v="4"/>
    <s v="LOS ANGELES"/>
    <s v="Acute Care Hospitals"/>
    <x v="1"/>
    <s v="Yes"/>
    <n v="1"/>
    <s v="California"/>
    <n v="9694934"/>
    <x v="0"/>
  </r>
  <r>
    <s v="LOS ANGELES COMMUNITY HOSPITAL"/>
    <s v="LOS ANGELES"/>
    <x v="4"/>
    <s v="LOS ANGELES"/>
    <s v="Acute Care Hospitals"/>
    <x v="1"/>
    <s v="Yes"/>
    <n v="3"/>
    <s v="California"/>
    <n v="9694934"/>
    <x v="0"/>
  </r>
  <r>
    <s v="LAGUNA HONDA HOSPITAL &amp; REHABILITATION CENTER"/>
    <s v="SAN FRANCISCO"/>
    <x v="4"/>
    <s v="SAN FRANCISCO"/>
    <s v="Acute Care Hospitals"/>
    <x v="5"/>
    <s v="No"/>
    <n v="0"/>
    <s v="California"/>
    <n v="826079"/>
    <x v="0"/>
  </r>
  <r>
    <s v="KAISER FOUNDATION HOSP SO SACRAMENTO"/>
    <s v="SACRAMENTO"/>
    <x v="4"/>
    <s v="SACRAMENTO"/>
    <s v="Acute Care Hospitals"/>
    <x v="2"/>
    <s v="Yes"/>
    <n v="2"/>
    <s v="California"/>
    <n v="1618460"/>
    <x v="0"/>
  </r>
  <r>
    <s v="KAISER FOUNDATION HOSPITAL - WOODLAND HILLS"/>
    <s v="WOODLAND HILLS"/>
    <x v="4"/>
    <s v="LOS ANGELES"/>
    <s v="Acute Care Hospitals"/>
    <x v="2"/>
    <s v="No"/>
    <n v="4"/>
    <s v="California"/>
    <n v="9694934"/>
    <x v="0"/>
  </r>
  <r>
    <s v="MEMORIALCARE ORANGE COAST MEDICAL CENTER"/>
    <s v="FOUNTAIN VALLEY"/>
    <x v="4"/>
    <s v="ORANGE"/>
    <s v="Acute Care Hospitals"/>
    <x v="1"/>
    <s v="Yes"/>
    <n v="4"/>
    <s v="California"/>
    <n v="3149507"/>
    <x v="0"/>
  </r>
  <r>
    <s v="MENIFEE GLOBAL MEDICAL CENTER"/>
    <s v="SUN CITY"/>
    <x v="4"/>
    <s v="RIVERSIDE"/>
    <s v="Acute Care Hospitals"/>
    <x v="1"/>
    <s v="Yes"/>
    <n v="0"/>
    <s v="California"/>
    <n v="2544916"/>
    <x v="0"/>
  </r>
  <r>
    <s v="KAISER FOUNDATION HOSPITAL, RIVERSIDE"/>
    <s v="RIVERSIDE"/>
    <x v="4"/>
    <s v="RIVERSIDE"/>
    <s v="Acute Care Hospitals"/>
    <x v="2"/>
    <s v="Yes"/>
    <n v="4"/>
    <s v="California"/>
    <n v="2544916"/>
    <x v="0"/>
  </r>
  <r>
    <s v="SAN RAMON REGIONAL MEDICAL CENTER"/>
    <s v="SAN RAMON"/>
    <x v="4"/>
    <s v="CONTRA COSTA"/>
    <s v="Acute Care Hospitals"/>
    <x v="1"/>
    <s v="Yes"/>
    <n v="4"/>
    <s v="California"/>
    <n v="1170070"/>
    <x v="0"/>
  </r>
  <r>
    <s v="KAISER FOUNDATION HOSPITAL-SANTA ROSA"/>
    <s v="SANTA ROSA"/>
    <x v="4"/>
    <s v="SONOMA"/>
    <s v="Acute Care Hospitals"/>
    <x v="2"/>
    <s v="Yes"/>
    <n v="3"/>
    <s v="California"/>
    <n v="486444"/>
    <x v="0"/>
  </r>
  <r>
    <s v="KECK HOSPITAL OF USC"/>
    <s v="LOS ANGELES"/>
    <x v="4"/>
    <s v="LOS ANGELES"/>
    <s v="Acute Care Hospitals"/>
    <x v="4"/>
    <s v="No"/>
    <n v="5"/>
    <s v="California"/>
    <n v="9694934"/>
    <x v="0"/>
  </r>
  <r>
    <s v="PATIENTS' HOSPITAL OF REDDING"/>
    <s v="REDDING"/>
    <x v="4"/>
    <s v="SHASTA"/>
    <s v="Acute Care Hospitals"/>
    <x v="1"/>
    <s v="No"/>
    <n v="0"/>
    <s v="California"/>
    <n v="181648"/>
    <x v="0"/>
  </r>
  <r>
    <s v="SOUTHWEST HEALTHCARE RANCHO SPRINGS HOSPITAL"/>
    <s v="MURRIETA"/>
    <x v="4"/>
    <s v="RIVERSIDE"/>
    <s v="Acute Care Hospitals"/>
    <x v="1"/>
    <s v="Yes"/>
    <n v="3"/>
    <s v="California"/>
    <n v="2544916"/>
    <x v="0"/>
  </r>
  <r>
    <s v="MISSION COMMUNITY HOSPITAL"/>
    <s v="PANORAMA CITY"/>
    <x v="4"/>
    <s v="LOS ANGELES"/>
    <s v="Acute Care Hospitals"/>
    <x v="2"/>
    <s v="No"/>
    <n v="3"/>
    <s v="California"/>
    <n v="9694934"/>
    <x v="0"/>
  </r>
  <r>
    <s v="FRESNO SURGICAL HOSPITAL"/>
    <s v="FRESNO"/>
    <x v="4"/>
    <s v="FRESNO"/>
    <s v="Acute Care Hospitals"/>
    <x v="1"/>
    <s v="No"/>
    <n v="0"/>
    <s v="California"/>
    <n v="1035456"/>
    <x v="0"/>
  </r>
  <r>
    <s v="DESERT VALLEY HOSPITAL"/>
    <s v="VICTORVILLE"/>
    <x v="4"/>
    <s v="SAN BERNARDINO"/>
    <s v="Acute Care Hospitals"/>
    <x v="1"/>
    <s v="Yes"/>
    <n v="3"/>
    <s v="California"/>
    <n v="2224091"/>
    <x v="0"/>
  </r>
  <r>
    <s v="KAISER FOUNDATION HOSPITAL - FRESNO"/>
    <s v="FRESNO"/>
    <x v="4"/>
    <s v="FRESNO"/>
    <s v="Acute Care Hospitals"/>
    <x v="2"/>
    <s v="Yes"/>
    <n v="4"/>
    <s v="California"/>
    <n v="1035456"/>
    <x v="0"/>
  </r>
  <r>
    <s v="SUTTER MATERNITY &amp; SURGERY CENTER OF SANTA CRUZ"/>
    <s v="SANTA CRUZ"/>
    <x v="4"/>
    <s v="SANTA CRUZ"/>
    <s v="Acute Care Hospitals"/>
    <x v="2"/>
    <s v="No"/>
    <n v="0"/>
    <s v="California"/>
    <n v="258852"/>
    <x v="0"/>
  </r>
  <r>
    <s v="LAC/RANCHO LOS AMIGOS NATIONAL REHABILITATION  CTR"/>
    <s v="DOWNEY"/>
    <x v="4"/>
    <s v="LOS ANGELES"/>
    <s v="Acute Care Hospitals"/>
    <x v="5"/>
    <s v="No"/>
    <n v="3"/>
    <s v="California"/>
    <n v="9694934"/>
    <x v="0"/>
  </r>
  <r>
    <s v="KAISER FOUNDATION HOSPITAL - BALDWIN PARK"/>
    <s v="BALDWIN PARK"/>
    <x v="4"/>
    <s v="LOS ANGELES"/>
    <s v="Acute Care Hospitals"/>
    <x v="4"/>
    <s v="No"/>
    <n v="3"/>
    <s v="California"/>
    <n v="9694934"/>
    <x v="0"/>
  </r>
  <r>
    <s v="STANISLAUS SURGICAL HOSPITAL"/>
    <s v="MODESTO"/>
    <x v="4"/>
    <s v="STANISLAUS"/>
    <s v="Acute Care Hospitals"/>
    <x v="2"/>
    <s v="No"/>
    <n v="0"/>
    <s v="California"/>
    <n v="557719"/>
    <x v="0"/>
  </r>
  <r>
    <s v="WHITTIER HOSPITAL MEDICAL CENTER"/>
    <s v="WHITTIER"/>
    <x v="4"/>
    <s v="LOS ANGELES"/>
    <s v="Acute Care Hospitals"/>
    <x v="1"/>
    <s v="Yes"/>
    <n v="4"/>
    <s v="California"/>
    <n v="9694934"/>
    <x v="0"/>
  </r>
  <r>
    <s v="MONTEREY PARK HOSPITAL"/>
    <s v="MONTEREY PARK"/>
    <x v="4"/>
    <s v="LOS ANGELES"/>
    <s v="Acute Care Hospitals"/>
    <x v="1"/>
    <s v="No"/>
    <n v="2"/>
    <s v="California"/>
    <n v="9694934"/>
    <x v="0"/>
  </r>
  <r>
    <s v="GARFIELD MEDICAL CENTER"/>
    <s v="MONTEREY PARK"/>
    <x v="4"/>
    <s v="LOS ANGELES"/>
    <s v="Acute Care Hospitals"/>
    <x v="1"/>
    <s v="Yes"/>
    <n v="1"/>
    <s v="California"/>
    <n v="9694934"/>
    <x v="0"/>
  </r>
  <r>
    <s v="GREATER EL MONTE COMMUNITY HOSPITAL"/>
    <s v="SOUTH EL MONTE"/>
    <x v="4"/>
    <s v="LOS ANGELES"/>
    <s v="Acute Care Hospitals"/>
    <x v="2"/>
    <s v="No"/>
    <n v="2"/>
    <s v="California"/>
    <n v="9694934"/>
    <x v="0"/>
  </r>
  <r>
    <s v="CENTINELA HOSPITAL MEDICAL CENTER"/>
    <s v="INGLEWOOD"/>
    <x v="4"/>
    <s v="LOS ANGELES"/>
    <s v="Acute Care Hospitals"/>
    <x v="1"/>
    <s v="No"/>
    <n v="2"/>
    <s v="California"/>
    <n v="9694934"/>
    <x v="0"/>
  </r>
  <r>
    <s v="CEDAR-SINAI MARINA DEL REY HOSPITAL"/>
    <s v="MARINA DEL REY"/>
    <x v="4"/>
    <s v="LOS ANGELES"/>
    <s v="Acute Care Hospitals"/>
    <x v="1"/>
    <s v="Yes"/>
    <n v="4"/>
    <s v="California"/>
    <n v="9694934"/>
    <x v="0"/>
  </r>
  <r>
    <s v="ANAHEIM GLOBAL MEDICAL CENTER"/>
    <s v="ANAHEIM"/>
    <x v="4"/>
    <s v="ORANGE"/>
    <s v="Acute Care Hospitals"/>
    <x v="1"/>
    <s v="No"/>
    <n v="2"/>
    <s v="California"/>
    <n v="3149507"/>
    <x v="0"/>
  </r>
  <r>
    <s v="CHAPMAN GLOBAL MEDICAL CENTER"/>
    <s v="ORANGE"/>
    <x v="4"/>
    <s v="ORANGE"/>
    <s v="Acute Care Hospitals"/>
    <x v="1"/>
    <s v="No"/>
    <n v="2"/>
    <s v="California"/>
    <n v="3149507"/>
    <x v="0"/>
  </r>
  <r>
    <s v="ORANGE COUNTY GLOBAL MEDICAL CENTER"/>
    <s v="SANTA ANA"/>
    <x v="4"/>
    <s v="ORANGE"/>
    <s v="Acute Care Hospitals"/>
    <x v="1"/>
    <s v="Yes"/>
    <n v="2"/>
    <s v="California"/>
    <n v="3149507"/>
    <x v="0"/>
  </r>
  <r>
    <s v="COASTAL COMMUNITIES HOSPITAL"/>
    <s v="SANTA ANA"/>
    <x v="4"/>
    <s v="ORANGE"/>
    <s v="Acute Care Hospitals"/>
    <x v="1"/>
    <s v="Yes"/>
    <n v="1"/>
    <s v="California"/>
    <n v="3149507"/>
    <x v="0"/>
  </r>
  <r>
    <s v="KAISER FOUNDATION HOSPITAL MANTECA"/>
    <s v="MANTECA"/>
    <x v="4"/>
    <s v="SAN JOAQUIN"/>
    <s v="Acute Care Hospitals"/>
    <x v="2"/>
    <s v="Yes"/>
    <n v="4"/>
    <s v="California"/>
    <n v="823815"/>
    <x v="0"/>
  </r>
  <r>
    <s v="SHERMAN OAKS HOSPITAL"/>
    <s v="SHERMAN OAKS"/>
    <x v="4"/>
    <s v="LOS ANGELES"/>
    <s v="Acute Care Hospitals"/>
    <x v="2"/>
    <s v="Yes"/>
    <n v="2"/>
    <s v="California"/>
    <n v="9694934"/>
    <x v="0"/>
  </r>
  <r>
    <s v="MONTCLAIR HOSPITAL MEDICAL CENTER"/>
    <s v="MONTCLAIR"/>
    <x v="4"/>
    <s v="SAN BERNARDINO"/>
    <s v="Acute Care Hospitals"/>
    <x v="2"/>
    <s v="Yes"/>
    <n v="3"/>
    <s v="California"/>
    <n v="2224091"/>
    <x v="0"/>
  </r>
  <r>
    <s v="KAISER FOUNDATION HOSPITAL - ANTIOCH"/>
    <s v="ANTIOCH"/>
    <x v="4"/>
    <s v="CONTRA COSTA"/>
    <s v="Acute Care Hospitals"/>
    <x v="2"/>
    <s v="Yes"/>
    <n v="1"/>
    <s v="California"/>
    <n v="1170070"/>
    <x v="0"/>
  </r>
  <r>
    <s v="PROVIDENCE CEDARS SINAI TARZANA MEDICAL CENTER"/>
    <s v="TARZANA"/>
    <x v="4"/>
    <s v="LOS ANGELES"/>
    <s v="Acute Care Hospitals"/>
    <x v="2"/>
    <s v="Yes"/>
    <n v="3"/>
    <s v="California"/>
    <n v="9694934"/>
    <x v="0"/>
  </r>
  <r>
    <s v="L A DOWNTOWN MEDICAL CENTER"/>
    <s v="LOS ANGELES"/>
    <x v="4"/>
    <s v="LOS ANGELES"/>
    <s v="Acute Care Hospitals"/>
    <x v="1"/>
    <s v="No"/>
    <n v="3"/>
    <s v="California"/>
    <n v="9694934"/>
    <x v="0"/>
  </r>
  <r>
    <s v="SHASTA REGIONAL MEDICAL CENTER"/>
    <s v="REDDING"/>
    <x v="4"/>
    <s v="SHASTA"/>
    <s v="Acute Care Hospitals"/>
    <x v="1"/>
    <s v="Yes"/>
    <n v="2"/>
    <s v="California"/>
    <n v="181648"/>
    <x v="0"/>
  </r>
  <r>
    <s v="KAISER FOUNDATION HOSPITAL-MORENO VALLEY"/>
    <s v="MORENO VALLEY"/>
    <x v="4"/>
    <s v="RIVERSIDE"/>
    <s v="Acute Care Hospitals"/>
    <x v="2"/>
    <s v="Yes"/>
    <n v="4"/>
    <s v="California"/>
    <n v="2544916"/>
    <x v="0"/>
  </r>
  <r>
    <s v="SUTTER SURGICAL HOSPITAL - NORTH VALLEY"/>
    <s v="YUBA CITY"/>
    <x v="4"/>
    <s v="SUTTER"/>
    <s v="Acute Care Hospitals"/>
    <x v="11"/>
    <s v="No"/>
    <n v="0"/>
    <s v="California"/>
    <n v="98787"/>
    <x v="1"/>
  </r>
  <r>
    <s v="KAISER FOUNDATION HOSPITAL - VACAVILLE"/>
    <s v="VACAVILLE"/>
    <x v="4"/>
    <s v="SOLANO"/>
    <s v="Acute Care Hospitals"/>
    <x v="2"/>
    <s v="Yes"/>
    <n v="4"/>
    <s v="California"/>
    <n v="455376"/>
    <x v="0"/>
  </r>
  <r>
    <s v="HOAG ORTHOPEDIC INSTITUTE"/>
    <s v="IRVINE"/>
    <x v="4"/>
    <s v="ORANGE"/>
    <s v="Acute Care Hospitals"/>
    <x v="1"/>
    <s v="No"/>
    <n v="0"/>
    <s v="California"/>
    <n v="3149507"/>
    <x v="0"/>
  </r>
  <r>
    <s v="LOMA LINDA UNIVERSITY MEDICAL CENTER-MURRIETA"/>
    <s v="MURRIETA"/>
    <x v="4"/>
    <s v="RIVERSIDE"/>
    <s v="Acute Care Hospitals"/>
    <x v="2"/>
    <s v="Yes"/>
    <n v="2"/>
    <s v="California"/>
    <n v="2544916"/>
    <x v="0"/>
  </r>
  <r>
    <s v="COAST PLAZA HOSPITAL"/>
    <s v="NORWALK"/>
    <x v="4"/>
    <s v="LOS ANGELES"/>
    <s v="Acute Care Hospitals"/>
    <x v="1"/>
    <s v="Yes"/>
    <n v="1"/>
    <s v="California"/>
    <n v="9694934"/>
    <x v="0"/>
  </r>
  <r>
    <s v="KAISER FOUNDATION HOSPITAL - ROSEVILLE"/>
    <s v="ROSEVILLE"/>
    <x v="4"/>
    <s v="PLACER"/>
    <s v="Acute Care Hospitals"/>
    <x v="2"/>
    <s v="Yes"/>
    <n v="4"/>
    <s v="California"/>
    <n v="442081"/>
    <x v="0"/>
  </r>
  <r>
    <s v="TEMECULA VALLEY HOSPITAL"/>
    <s v="TEMECULA"/>
    <x v="4"/>
    <s v="RIVERSIDE"/>
    <s v="Acute Care Hospitals"/>
    <x v="1"/>
    <s v="Yes"/>
    <n v="4"/>
    <s v="California"/>
    <n v="2544916"/>
    <x v="0"/>
  </r>
  <r>
    <s v="COLLEGE MEDICAL CENTER"/>
    <s v="LONG BEACH"/>
    <x v="4"/>
    <s v="LOS ANGELES"/>
    <s v="Acute Care Hospitals"/>
    <x v="1"/>
    <s v="Yes"/>
    <n v="3"/>
    <s v="California"/>
    <n v="9694934"/>
    <x v="0"/>
  </r>
  <r>
    <s v="KAISER FOUNDATION HOSPITAL - SAN LEANDRO"/>
    <s v="SAN LEANDRO"/>
    <x v="4"/>
    <s v="ALAMEDA"/>
    <s v="Acute Care Hospitals"/>
    <x v="2"/>
    <s v="Yes"/>
    <n v="2"/>
    <s v="California"/>
    <n v="1636630"/>
    <x v="0"/>
  </r>
  <r>
    <s v="LOMA LINDA UNIVERSITY CHILDREN'S HOSPITAL"/>
    <s v="LOMA LINDA"/>
    <x v="4"/>
    <s v="SAN BERNARDINO"/>
    <s v="Acute Care Hospitals"/>
    <x v="6"/>
    <s v="No"/>
    <n v="3"/>
    <s v="California"/>
    <n v="2224091"/>
    <x v="0"/>
  </r>
  <r>
    <s v="MARTIN LUTHER KING, JR. COMMUNITY HOSPITAL"/>
    <s v="LOS ANGELES"/>
    <x v="4"/>
    <s v="LOS ANGELES"/>
    <s v="Acute Care Hospitals"/>
    <x v="2"/>
    <s v="Yes"/>
    <n v="4"/>
    <s v="California"/>
    <n v="9694934"/>
    <x v="0"/>
  </r>
  <r>
    <s v="FOOTHILL REGIONAL MEDICAL CENTER"/>
    <s v="TUSTIN"/>
    <x v="4"/>
    <s v="ORANGE"/>
    <s v="Acute Care Hospitals"/>
    <x v="1"/>
    <s v="No"/>
    <n v="3"/>
    <s v="California"/>
    <n v="3149507"/>
    <x v="0"/>
  </r>
  <r>
    <s v="CASA COLINA HOSPITAL"/>
    <s v="POMONA"/>
    <x v="4"/>
    <s v="LOS ANGELES"/>
    <s v="Acute Care Hospitals"/>
    <x v="2"/>
    <s v="No"/>
    <n v="0"/>
    <s v="California"/>
    <n v="9694934"/>
    <x v="0"/>
  </r>
  <r>
    <s v="COLUSA MEDICAL CENTER"/>
    <s v="COLUSA"/>
    <x v="4"/>
    <s v="COLUSA"/>
    <s v="Acute Care Hospitals"/>
    <x v="1"/>
    <s v="Yes"/>
    <n v="1"/>
    <s v="California"/>
    <n v="21836"/>
    <x v="0"/>
  </r>
  <r>
    <s v="ADVENTIST HEALTH TULARE"/>
    <s v="TULARE"/>
    <x v="4"/>
    <s v="TULARE"/>
    <s v="Acute Care Hospitals"/>
    <x v="2"/>
    <s v="Yes"/>
    <n v="3"/>
    <s v="California"/>
    <n v="485146"/>
    <x v="0"/>
  </r>
  <r>
    <s v="DOCS SURGICAL HOSPITAL"/>
    <s v="LOS ANGELES"/>
    <x v="4"/>
    <s v="LOS ANGELES"/>
    <s v="Acute Care Hospitals"/>
    <x v="11"/>
    <s v="No"/>
    <n v="0"/>
    <s v="California"/>
    <n v="9694934"/>
    <x v="0"/>
  </r>
  <r>
    <s v="ANAHEIM COMMUNITY HOSPITAL, LLC"/>
    <s v="ANAHEIM"/>
    <x v="4"/>
    <s v="ORANGE"/>
    <s v="Acute Care Hospitals"/>
    <x v="1"/>
    <s v="No"/>
    <n v="0"/>
    <s v="California"/>
    <n v="3149507"/>
    <x v="0"/>
  </r>
  <r>
    <s v="KAISER FOUNDATION HOSPITAL - SAN MARCOS"/>
    <s v="SAN MARCOS"/>
    <x v="4"/>
    <s v="SAN DIEGO"/>
    <s v="Acute Care Hospitals"/>
    <x v="2"/>
    <s v="Yes"/>
    <n v="4"/>
    <s v="California"/>
    <n v="3282248"/>
    <x v="0"/>
  </r>
  <r>
    <s v="MADERA COMMUNITY HOSPITAL"/>
    <s v="MADERA"/>
    <x v="4"/>
    <s v="MADERA"/>
    <s v="Acute Care Hospitals"/>
    <x v="2"/>
    <s v="Yes"/>
    <n v="0"/>
    <s v="California"/>
    <n v="167927"/>
    <x v="0"/>
  </r>
  <r>
    <s v="VA SAN DIEGO HEALTHCARE SYSTEM"/>
    <s v="SAN DIEGO"/>
    <x v="4"/>
    <s v="SAN DIEGO"/>
    <s v="Acute Care - Veterans Administration"/>
    <x v="8"/>
    <s v="Yes"/>
    <n v="5"/>
    <s v="California"/>
    <n v="3282248"/>
    <x v="0"/>
  </r>
  <r>
    <s v="LOMA LINDA VA MEDICAL CENTER"/>
    <s v="LOMA LINDA"/>
    <x v="4"/>
    <s v="SAN BERNARDINO"/>
    <s v="Acute Care - Veterans Administration"/>
    <x v="8"/>
    <s v="Yes"/>
    <n v="3"/>
    <s v="California"/>
    <n v="2224091"/>
    <x v="0"/>
  </r>
  <r>
    <s v="VA GREATER LOS ANGELES HEALTHCARE SYSTEM"/>
    <s v="LOS ANGELES"/>
    <x v="4"/>
    <s v="LOS ANGELES"/>
    <s v="Acute Care - Veterans Administration"/>
    <x v="8"/>
    <s v="Yes"/>
    <n v="3"/>
    <s v="California"/>
    <n v="9694934"/>
    <x v="0"/>
  </r>
  <r>
    <s v="EASTERN PLUMAS HOSPITAL - PORTOLA CAMPUS"/>
    <s v="PORTOLA"/>
    <x v="4"/>
    <s v="PLUMAS"/>
    <s v="Critical Access Hospitals"/>
    <x v="0"/>
    <s v="Yes"/>
    <n v="0"/>
    <s v="California"/>
    <n v="18583"/>
    <x v="0"/>
  </r>
  <r>
    <s v="ADVENTIST HEALTH TEHACHAPI VALLEY"/>
    <s v="TEHACHAPI"/>
    <x v="4"/>
    <s v="KERN"/>
    <s v="Critical Access Hospitals"/>
    <x v="2"/>
    <s v="Yes"/>
    <n v="3"/>
    <s v="California"/>
    <n v="927068"/>
    <x v="0"/>
  </r>
  <r>
    <s v="SOUTHERN INYO HOSPITAL"/>
    <s v="LONE PINE"/>
    <x v="4"/>
    <s v="INYO"/>
    <s v="Critical Access Hospitals"/>
    <x v="0"/>
    <s v="Yes"/>
    <n v="0"/>
    <s v="California"/>
    <n v="18158"/>
    <x v="0"/>
  </r>
  <r>
    <s v="MAMMOTH HOSPITAL"/>
    <s v="MAMMOTH LAKES"/>
    <x v="4"/>
    <s v="MONO"/>
    <s v="Critical Access Hospitals"/>
    <x v="0"/>
    <s v="Yes"/>
    <n v="0"/>
    <s v="California"/>
    <n v="12505"/>
    <x v="0"/>
  </r>
  <r>
    <s v="JOHN C FREMONT HEALTHCARE DISTRICT"/>
    <s v="MARIPOSA"/>
    <x v="4"/>
    <s v="MARIPOSA"/>
    <s v="Critical Access Hospitals"/>
    <x v="0"/>
    <s v="Yes"/>
    <n v="0"/>
    <s v="California"/>
    <n v="16918"/>
    <x v="0"/>
  </r>
  <r>
    <s v="MAYERS MEMORIAL HOSPITAL"/>
    <s v="FALL RIVER MILLS"/>
    <x v="4"/>
    <s v="SHASTA"/>
    <s v="Critical Access Hospitals"/>
    <x v="0"/>
    <s v="Yes"/>
    <n v="0"/>
    <s v="California"/>
    <n v="181648"/>
    <x v="0"/>
  </r>
  <r>
    <s v="GLENN MEDICAL CENTER"/>
    <s v="WILLOWS"/>
    <x v="4"/>
    <s v="GLENN"/>
    <s v="Critical Access Hospitals"/>
    <x v="1"/>
    <s v="Yes"/>
    <n v="0"/>
    <s v="California"/>
    <n v="28141"/>
    <x v="0"/>
  </r>
  <r>
    <s v="CATALINA ISLAND MEDICAL CENTER"/>
    <s v="AVALON"/>
    <x v="4"/>
    <s v="LOS ANGELES"/>
    <s v="Critical Access Hospitals"/>
    <x v="2"/>
    <s v="Yes"/>
    <n v="0"/>
    <s v="California"/>
    <n v="9694934"/>
    <x v="0"/>
  </r>
  <r>
    <s v="SURPRISE VALLEY COMMUNITY HOSPITAL"/>
    <s v="CEDARVILLE"/>
    <x v="4"/>
    <s v="MODOC"/>
    <s v="Critical Access Hospitals"/>
    <x v="0"/>
    <s v="Yes"/>
    <n v="0"/>
    <s v="California"/>
    <n v="8426"/>
    <x v="0"/>
  </r>
  <r>
    <s v="JEROLD PHELPS COMMUNITY HOSPITAL"/>
    <s v="GARBERVILLE"/>
    <x v="4"/>
    <s v="HUMBOLDT"/>
    <s v="Critical Access Hospitals"/>
    <x v="0"/>
    <s v="Yes"/>
    <n v="0"/>
    <s v="California"/>
    <n v="131647"/>
    <x v="0"/>
  </r>
  <r>
    <s v="SAN FRANCISCO VA MEDICAL CENTER"/>
    <s v="SAN FRANCISCO"/>
    <x v="4"/>
    <s v="SAN FRANCISCO"/>
    <s v="Acute Care - Veterans Administration"/>
    <x v="8"/>
    <s v="Yes"/>
    <n v="4"/>
    <s v="California"/>
    <n v="826079"/>
    <x v="0"/>
  </r>
  <r>
    <s v="ADVENTIST HEALTH HOWARD MEMORIAL"/>
    <s v="WILLITS"/>
    <x v="4"/>
    <s v="MENDOCINO"/>
    <s v="Critical Access Hospitals"/>
    <x v="2"/>
    <s v="No"/>
    <n v="5"/>
    <s v="California"/>
    <n v="88122"/>
    <x v="0"/>
  </r>
  <r>
    <s v="ORCHARD HOSPITAL"/>
    <s v="GRIDLEY"/>
    <x v="4"/>
    <s v="BUTTE"/>
    <s v="Critical Access Hospitals"/>
    <x v="2"/>
    <s v="Yes"/>
    <n v="0"/>
    <s v="California"/>
    <n v="209211"/>
    <x v="0"/>
  </r>
  <r>
    <s v="MOUNTAINS COMMUNITY HOSPITAL"/>
    <s v="LAKE ARROWHEAD"/>
    <x v="4"/>
    <s v="SAN BERNARDINO"/>
    <s v="Critical Access Hospitals"/>
    <x v="0"/>
    <s v="Yes"/>
    <n v="0"/>
    <s v="California"/>
    <n v="2224091"/>
    <x v="0"/>
  </r>
  <r>
    <s v="KERN VALLEY HEALTHCARE DISTRICT"/>
    <s v="LAKE ISABELLA"/>
    <x v="4"/>
    <s v="KERN"/>
    <s v="Critical Access Hospitals"/>
    <x v="0"/>
    <s v="Yes"/>
    <n v="3"/>
    <s v="California"/>
    <n v="927068"/>
    <x v="0"/>
  </r>
  <r>
    <s v="TRINITY HOSPITAL"/>
    <s v="WEAVERVILLE"/>
    <x v="4"/>
    <s v="TRINITY"/>
    <s v="Critical Access Hospitals"/>
    <x v="0"/>
    <s v="Yes"/>
    <n v="0"/>
    <s v="California"/>
    <n v="15720"/>
    <x v="0"/>
  </r>
  <r>
    <s v="FAIRCHILD MEDICAL CENTER"/>
    <s v="YREKA"/>
    <x v="4"/>
    <s v="SISKIYOU"/>
    <s v="Critical Access Hospitals"/>
    <x v="4"/>
    <s v="Yes"/>
    <n v="2"/>
    <s v="California"/>
    <n v="42013"/>
    <x v="0"/>
  </r>
  <r>
    <s v="ADVENTIST HEALTH CLEARLAKE"/>
    <s v="CLEARLAKE"/>
    <x v="4"/>
    <s v="LAKE"/>
    <s v="Critical Access Hospitals"/>
    <x v="2"/>
    <s v="Yes"/>
    <n v="2"/>
    <s v="California"/>
    <n v="67772"/>
    <x v="0"/>
  </r>
  <r>
    <s v="PROVIDENCE REDWOOD MEMORIAL HOSPITAL"/>
    <s v="FORTUNA"/>
    <x v="4"/>
    <s v="HUMBOLDT"/>
    <s v="Critical Access Hospitals"/>
    <x v="2"/>
    <s v="Yes"/>
    <n v="4"/>
    <s v="California"/>
    <n v="131647"/>
    <x v="0"/>
  </r>
  <r>
    <s v="MERCY MEDICAL CENTER OF MT SHASTA"/>
    <s v="MOUNT SHASTA"/>
    <x v="4"/>
    <s v="SISKIYOU"/>
    <s v="Critical Access Hospitals"/>
    <x v="4"/>
    <s v="Yes"/>
    <n v="4"/>
    <s v="California"/>
    <n v="42013"/>
    <x v="0"/>
  </r>
  <r>
    <s v="BANNER LASSEN MEDICAL CENTER"/>
    <s v="SUSANVILLE"/>
    <x v="4"/>
    <s v="LASSEN"/>
    <s v="Critical Access Hospitals"/>
    <x v="2"/>
    <s v="Yes"/>
    <n v="3"/>
    <s v="California"/>
    <n v="28117"/>
    <x v="0"/>
  </r>
  <r>
    <s v="HEALDSBURG HOSPITAL"/>
    <s v="HEALDSBURG"/>
    <x v="4"/>
    <s v="SONOMA"/>
    <s v="Critical Access Hospitals"/>
    <x v="2"/>
    <s v="Yes"/>
    <n v="0"/>
    <s v="California"/>
    <n v="486444"/>
    <x v="0"/>
  </r>
  <r>
    <s v="COLORADO RIVER MEDICAL CENTER"/>
    <s v="NEEDLES"/>
    <x v="4"/>
    <s v="SAN BERNARDINO"/>
    <s v="Critical Access Hospitals"/>
    <x v="2"/>
    <s v="Yes"/>
    <n v="0"/>
    <s v="California"/>
    <n v="2224091"/>
    <x v="0"/>
  </r>
  <r>
    <s v="NORTHERN INYO HOSPITAL"/>
    <s v="BISHOP"/>
    <x v="4"/>
    <s v="INYO"/>
    <s v="Critical Access Hospitals"/>
    <x v="0"/>
    <s v="Yes"/>
    <n v="3"/>
    <s v="California"/>
    <n v="18158"/>
    <x v="0"/>
  </r>
  <r>
    <s v="ADVENTIST HEALTH MENDOCINO COAST"/>
    <s v="FORT BRAGG"/>
    <x v="4"/>
    <s v="MENDOCINO"/>
    <s v="Critical Access Hospitals"/>
    <x v="2"/>
    <s v="Yes"/>
    <n v="3"/>
    <s v="California"/>
    <n v="88122"/>
    <x v="0"/>
  </r>
  <r>
    <s v="PLUMAS DISTRICT HOSPITAL"/>
    <s v="QUINCY"/>
    <x v="4"/>
    <s v="PLUMAS"/>
    <s v="Critical Access Hospitals"/>
    <x v="0"/>
    <s v="Yes"/>
    <n v="0"/>
    <s v="California"/>
    <n v="18583"/>
    <x v="0"/>
  </r>
  <r>
    <s v="SENECA DISTRICT HOSPITAL"/>
    <s v="CHESTER"/>
    <x v="4"/>
    <s v="PLUMAS"/>
    <s v="Critical Access Hospitals"/>
    <x v="0"/>
    <s v="Yes"/>
    <n v="0"/>
    <s v="California"/>
    <n v="18583"/>
    <x v="0"/>
  </r>
  <r>
    <s v="TAHOE FOREST HOSPITAL"/>
    <s v="TRUCKEE"/>
    <x v="4"/>
    <s v="NEVADA"/>
    <s v="Critical Access Hospitals"/>
    <x v="0"/>
    <s v="Yes"/>
    <n v="3"/>
    <s v="California"/>
    <n v="101911"/>
    <x v="0"/>
  </r>
  <r>
    <s v="SUTTER LAKESIDE HOSPITAL"/>
    <s v="LAKEPORT"/>
    <x v="4"/>
    <s v="LAKE"/>
    <s v="Critical Access Hospitals"/>
    <x v="2"/>
    <s v="Yes"/>
    <n v="4"/>
    <s v="California"/>
    <n v="67772"/>
    <x v="0"/>
  </r>
  <r>
    <s v="MODOC MEDICAL CENTER"/>
    <s v="ALTURAS"/>
    <x v="4"/>
    <s v="MODOC"/>
    <s v="Critical Access Hospitals"/>
    <x v="0"/>
    <s v="Yes"/>
    <n v="4"/>
    <s v="California"/>
    <n v="8426"/>
    <x v="0"/>
  </r>
  <r>
    <s v="SANTA YNEZ VALLEY COTTAGE HOSPITAL"/>
    <s v="SOLVANG"/>
    <x v="4"/>
    <s v="SANTA BARBARA"/>
    <s v="Critical Access Hospitals"/>
    <x v="2"/>
    <s v="Yes"/>
    <n v="0"/>
    <s v="California"/>
    <n v="442065"/>
    <x v="0"/>
  </r>
  <r>
    <s v="MARK TWAIN MEDICAL CENTER"/>
    <s v="SAN ANDREAS"/>
    <x v="4"/>
    <s v="CALAVERAS"/>
    <s v="Critical Access Hospitals"/>
    <x v="4"/>
    <s v="No"/>
    <n v="3"/>
    <s v="California"/>
    <n v="46605"/>
    <x v="0"/>
  </r>
  <r>
    <s v="RIDGECREST REGIONAL HOSPITAL"/>
    <s v="RIDGECREST"/>
    <x v="4"/>
    <s v="KERN"/>
    <s v="Critical Access Hospitals"/>
    <x v="2"/>
    <s v="Yes"/>
    <n v="0"/>
    <s v="California"/>
    <n v="927068"/>
    <x v="0"/>
  </r>
  <r>
    <s v="COMMUNITY MEMORIAL HOSPITAL - OJAI"/>
    <s v="OJAI"/>
    <x v="4"/>
    <s v="VENTURA"/>
    <s v="Critical Access Hospitals"/>
    <x v="2"/>
    <s v="Yes"/>
    <n v="0"/>
    <s v="California"/>
    <n v="830851"/>
    <x v="0"/>
  </r>
  <r>
    <s v="BEAR VALLEY COMMUNITY HOSPITAL"/>
    <s v="BIG BEAR LAKE"/>
    <x v="4"/>
    <s v="SAN BERNARDINO"/>
    <s v="Critical Access Hospitals"/>
    <x v="0"/>
    <s v="Yes"/>
    <n v="0"/>
    <s v="California"/>
    <n v="2224091"/>
    <x v="0"/>
  </r>
  <r>
    <s v="SOUTHERN MONTEREY COUNTY MEMORIAL HOSPITAL"/>
    <s v="KING CITY"/>
    <x v="4"/>
    <s v="MONTEREY"/>
    <s v="Critical Access Hospitals"/>
    <x v="4"/>
    <s v="Yes"/>
    <n v="0"/>
    <s v="California"/>
    <n v="433729"/>
    <x v="0"/>
  </r>
  <r>
    <s v="HAZEL HAWKINS MEMORIAL HOSPITAL"/>
    <s v="HOLLISTER"/>
    <x v="4"/>
    <s v="SANTA CLARA"/>
    <s v="Critical Access Hospitals"/>
    <x v="0"/>
    <s v="Yes"/>
    <n v="0"/>
    <s v="California"/>
    <n v="1914391"/>
    <x v="0"/>
  </r>
  <r>
    <s v="COALINGA REGIONAL MEDICAL CENTER"/>
    <s v="COALINGA"/>
    <x v="4"/>
    <s v="FRESNO"/>
    <s v="Critical Access Hospitals"/>
    <x v="0"/>
    <s v="Yes"/>
    <n v="0"/>
    <s v="California"/>
    <n v="1035456"/>
    <x v="0"/>
  </r>
  <r>
    <s v="PALO VERDE HOSPITAL"/>
    <s v="BLYTHE"/>
    <x v="4"/>
    <s v="RIVERSIDE"/>
    <s v="Critical Access Hospitals"/>
    <x v="0"/>
    <s v="No"/>
    <n v="0"/>
    <s v="California"/>
    <n v="2544916"/>
    <x v="0"/>
  </r>
  <r>
    <s v="VALLEY CHILDREN'S HOSPITAL"/>
    <s v="MADERA"/>
    <x v="4"/>
    <s v="MADERA"/>
    <s v="Childrens"/>
    <x v="2"/>
    <s v="Yes"/>
    <n v="0"/>
    <s v="California"/>
    <n v="167927"/>
    <x v="0"/>
  </r>
  <r>
    <s v="UCSF BENIOFF CHILDREN'S HOSPITAL OAKLAND"/>
    <s v="OAKLAND"/>
    <x v="4"/>
    <s v="ALAMEDA"/>
    <s v="Childrens"/>
    <x v="2"/>
    <s v="Yes"/>
    <n v="0"/>
    <s v="California"/>
    <n v="1636630"/>
    <x v="0"/>
  </r>
  <r>
    <s v="CHILDREN'S HOSP OF LOS ANGELES"/>
    <s v="LOS ANGELES"/>
    <x v="4"/>
    <s v="LOS ANGELES"/>
    <s v="Childrens"/>
    <x v="2"/>
    <s v="Yes"/>
    <n v="0"/>
    <s v="California"/>
    <n v="9694934"/>
    <x v="0"/>
  </r>
  <r>
    <s v="RADY CHILDREN'S HOSPITAL - SAN DIEGO"/>
    <s v="SAN DIEGO"/>
    <x v="4"/>
    <s v="SAN DIEGO"/>
    <s v="Childrens"/>
    <x v="4"/>
    <s v="No"/>
    <n v="0"/>
    <s v="California"/>
    <n v="3282248"/>
    <x v="0"/>
  </r>
  <r>
    <s v="CHILDREN'S HOSPITAL OF ORANGE COUNTY"/>
    <s v="ORANGE"/>
    <x v="4"/>
    <s v="ORANGE"/>
    <s v="Childrens"/>
    <x v="4"/>
    <s v="No"/>
    <n v="0"/>
    <s v="California"/>
    <n v="3149507"/>
    <x v="0"/>
  </r>
  <r>
    <s v="LUCILE SALTER PACKARD CHILDREN'S HSP AT STANFORD"/>
    <s v="PALO ALTO"/>
    <x v="4"/>
    <s v="SANTA CLARA"/>
    <s v="Childrens"/>
    <x v="2"/>
    <s v="No"/>
    <n v="0"/>
    <s v="California"/>
    <n v="1914391"/>
    <x v="0"/>
  </r>
  <r>
    <s v="CHILDREN'S HOSPITAL AT MISSION"/>
    <s v="MISSION VIEJO"/>
    <x v="4"/>
    <s v="ORANGE"/>
    <s v="Childrens"/>
    <x v="2"/>
    <s v="Yes"/>
    <n v="0"/>
    <s v="California"/>
    <n v="3149507"/>
    <x v="0"/>
  </r>
  <r>
    <s v="HEALTHBRIDGE CHILDREN'S HOSPITAL - ORANGE"/>
    <s v="ORANGE"/>
    <x v="4"/>
    <s v="ORANGE"/>
    <s v="Childrens"/>
    <x v="1"/>
    <s v="No"/>
    <n v="0"/>
    <s v="California"/>
    <n v="3149507"/>
    <x v="0"/>
  </r>
  <r>
    <s v="MEMORIAL CARE MILLER CHILDREN'S &amp;  WOMEN'S HOSP LB"/>
    <s v="LONG BEACH"/>
    <x v="4"/>
    <s v="LOS ANGELES"/>
    <s v="Childrens"/>
    <x v="4"/>
    <s v="No"/>
    <n v="0"/>
    <s v="California"/>
    <n v="9694934"/>
    <x v="0"/>
  </r>
  <r>
    <s v="SHRINERS HOSPITALS FOR CHILDREN NORTHERN CALIF"/>
    <s v="SACRAMENTO"/>
    <x v="4"/>
    <s v="SACRAMENTO"/>
    <s v="Childrens"/>
    <x v="2"/>
    <s v="No"/>
    <n v="0"/>
    <s v="California"/>
    <n v="1618460"/>
    <x v="0"/>
  </r>
  <r>
    <s v="RESNICK NEUROPSYCHIATRIC HOSPITAL AT UCLA"/>
    <s v="LOS ANGELES"/>
    <x v="4"/>
    <s v="LOS ANGELES"/>
    <s v="Psychiatric"/>
    <x v="3"/>
    <s v="Yes"/>
    <n v="0"/>
    <s v="California"/>
    <n v="9694934"/>
    <x v="0"/>
  </r>
  <r>
    <s v="GATEWAYS HOSP  MENTAL HEALTH CTR"/>
    <s v="LOS ANGELES"/>
    <x v="4"/>
    <s v="LOS ANGELES"/>
    <s v="Psychiatric"/>
    <x v="1"/>
    <s v="No"/>
    <n v="0"/>
    <s v="California"/>
    <n v="9694934"/>
    <x v="0"/>
  </r>
  <r>
    <s v="BHC ALHAMBRA HOSPITAL"/>
    <s v="ROSEMEAD"/>
    <x v="4"/>
    <s v="LOS ANGELES"/>
    <s v="Psychiatric"/>
    <x v="1"/>
    <s v="No"/>
    <n v="0"/>
    <s v="California"/>
    <n v="9694934"/>
    <x v="0"/>
  </r>
  <r>
    <s v="DEL AMO HOSPITAL"/>
    <s v="TORRANCE"/>
    <x v="4"/>
    <s v="LOS ANGELES"/>
    <s v="Psychiatric"/>
    <x v="1"/>
    <s v="Yes"/>
    <n v="0"/>
    <s v="California"/>
    <n v="9694934"/>
    <x v="0"/>
  </r>
  <r>
    <s v="COLLEGE HOSPITAL"/>
    <s v="CERRITOS"/>
    <x v="4"/>
    <s v="LOS ANGELES"/>
    <s v="Psychiatric"/>
    <x v="1"/>
    <s v="No"/>
    <n v="0"/>
    <s v="California"/>
    <n v="9694934"/>
    <x v="0"/>
  </r>
  <r>
    <s v="AURORA CHARTER OAK"/>
    <s v="COVINA"/>
    <x v="4"/>
    <s v="LOS ANGELES"/>
    <s v="Psychiatric"/>
    <x v="6"/>
    <s v="Yes"/>
    <n v="0"/>
    <s v="California"/>
    <n v="9694934"/>
    <x v="0"/>
  </r>
  <r>
    <s v="ADVENTIST HEALTH VALLEJO"/>
    <s v="VALLEJO"/>
    <x v="4"/>
    <s v="SOLANO"/>
    <s v="Psychiatric"/>
    <x v="2"/>
    <s v="No"/>
    <n v="0"/>
    <s v="California"/>
    <n v="455376"/>
    <x v="0"/>
  </r>
  <r>
    <s v="ALVARADO PARKWAY INSTITUTE BEHAVIORAL HEALTH SYSTE"/>
    <s v="LA MESA"/>
    <x v="4"/>
    <s v="SAN DIEGO"/>
    <s v="Psychiatric"/>
    <x v="2"/>
    <s v="No"/>
    <n v="0"/>
    <s v="California"/>
    <n v="3282248"/>
    <x v="0"/>
  </r>
  <r>
    <s v="AURORA VISTA DEL MAR HOSPITAL"/>
    <s v="VENTURA"/>
    <x v="4"/>
    <s v="VENTURA"/>
    <s v="Psychiatric"/>
    <x v="1"/>
    <s v="No"/>
    <n v="0"/>
    <s v="California"/>
    <n v="830851"/>
    <x v="0"/>
  </r>
  <r>
    <s v="AURORA LAS ENCINAS"/>
    <s v="PASADENA"/>
    <x v="4"/>
    <s v="LOS ANGELES"/>
    <s v="Psychiatric"/>
    <x v="1"/>
    <s v="No"/>
    <n v="0"/>
    <s v="California"/>
    <n v="9694934"/>
    <x v="0"/>
  </r>
  <r>
    <s v="BHC SIERRA VISTA HOSPITAL, INC"/>
    <s v="SACRAMENTO"/>
    <x v="4"/>
    <s v="SACRAMENTO"/>
    <s v="Psychiatric"/>
    <x v="1"/>
    <s v="No"/>
    <n v="0"/>
    <s v="California"/>
    <n v="1618460"/>
    <x v="0"/>
  </r>
  <r>
    <s v="JEWISH HOME &amp; REHAB CENTER"/>
    <s v="SAN FRANCISCO"/>
    <x v="4"/>
    <s v="SAN FRANCISCO"/>
    <s v="Psychiatric"/>
    <x v="2"/>
    <s v="No"/>
    <n v="0"/>
    <s v="California"/>
    <n v="826079"/>
    <x v="0"/>
  </r>
  <r>
    <s v="AURORA SAN DIEGO"/>
    <s v="SAN DIEGO"/>
    <x v="4"/>
    <s v="SAN DIEGO"/>
    <s v="Psychiatric"/>
    <x v="1"/>
    <s v="No"/>
    <n v="0"/>
    <s v="California"/>
    <n v="3282248"/>
    <x v="0"/>
  </r>
  <r>
    <s v="SUTTER CENTER FOR PSYCHIATRY"/>
    <s v="SACRAMENTO"/>
    <x v="4"/>
    <s v="SACRAMENTO"/>
    <s v="Psychiatric"/>
    <x v="2"/>
    <s v="No"/>
    <n v="0"/>
    <s v="California"/>
    <n v="1618460"/>
    <x v="0"/>
  </r>
  <r>
    <s v="HERITAGE OAKS HOSPITAL"/>
    <s v="SACRAMENTO"/>
    <x v="4"/>
    <s v="SACRAMENTO"/>
    <s v="Psychiatric"/>
    <x v="1"/>
    <s v="Yes"/>
    <n v="0"/>
    <s v="California"/>
    <n v="1618460"/>
    <x v="0"/>
  </r>
  <r>
    <s v="BHC FREMONT HOSPITAL INC"/>
    <s v="FREMONT"/>
    <x v="4"/>
    <s v="ALAMEDA"/>
    <s v="Psychiatric"/>
    <x v="1"/>
    <s v="No"/>
    <n v="0"/>
    <s v="California"/>
    <n v="1636630"/>
    <x v="0"/>
  </r>
  <r>
    <s v="CANYON RIDGE HOSPITAL"/>
    <s v="CHINO"/>
    <x v="4"/>
    <s v="SAN BERNARDINO"/>
    <s v="Psychiatric"/>
    <x v="1"/>
    <s v="No"/>
    <n v="0"/>
    <s v="California"/>
    <n v="2224091"/>
    <x v="0"/>
  </r>
  <r>
    <s v="DEPT OF STATE HOSPITALS - NAPA"/>
    <s v="NAPA"/>
    <x v="4"/>
    <s v="NAPA"/>
    <s v="Psychiatric"/>
    <x v="3"/>
    <s v="No"/>
    <n v="0"/>
    <s v="California"/>
    <n v="132949"/>
    <x v="0"/>
  </r>
  <r>
    <s v="ST JOSEPH'S BEHAVIORAL HEALTH CENTER"/>
    <s v="STOCKTON"/>
    <x v="4"/>
    <s v="SAN JOAQUIN"/>
    <s v="Psychiatric"/>
    <x v="2"/>
    <s v="No"/>
    <n v="0"/>
    <s v="California"/>
    <n v="823815"/>
    <x v="0"/>
  </r>
  <r>
    <s v="SEMPERVIRENS"/>
    <s v="EUREKA"/>
    <x v="4"/>
    <s v="HUMBOLDT"/>
    <s v="Psychiatric"/>
    <x v="5"/>
    <s v="Yes"/>
    <n v="0"/>
    <s v="California"/>
    <n v="131647"/>
    <x v="0"/>
  </r>
  <r>
    <s v="SANTA BARBARA COUNTY PSYCHIATRIC HEALTH FACILITY"/>
    <s v="SANTA BARBARA"/>
    <x v="4"/>
    <s v="SANTA BARBARA"/>
    <s v="Psychiatric"/>
    <x v="5"/>
    <s v="No"/>
    <n v="0"/>
    <s v="California"/>
    <n v="442065"/>
    <x v="0"/>
  </r>
  <r>
    <s v="PACIFIC GROVE HOSPITAL"/>
    <s v="RIVERSIDE"/>
    <x v="4"/>
    <s v="RIVERSIDE"/>
    <s v="Psychiatric"/>
    <x v="1"/>
    <s v="No"/>
    <n v="0"/>
    <s v="California"/>
    <n v="2544916"/>
    <x v="0"/>
  </r>
  <r>
    <s v="JOHN MUIR BEHAVIORAL HEALTH CENTER"/>
    <s v="CONCORD"/>
    <x v="4"/>
    <s v="CONTRA COSTA"/>
    <s v="Psychiatric"/>
    <x v="2"/>
    <s v="Yes"/>
    <n v="0"/>
    <s v="California"/>
    <n v="1170070"/>
    <x v="0"/>
  </r>
  <r>
    <s v="DEPT OF STATE HOSPITALS - METROPOLITAN - PSY"/>
    <s v="NORWALK"/>
    <x v="4"/>
    <s v="LOS ANGELES"/>
    <s v="Psychiatric"/>
    <x v="3"/>
    <s v="Yes"/>
    <n v="0"/>
    <s v="California"/>
    <n v="9694934"/>
    <x v="0"/>
  </r>
  <r>
    <s v="UCSF LANGLEY PORTER PSYCHIATRIC HOSPITAL AND CLINICS"/>
    <s v="SAN FRANCISCO"/>
    <x v="4"/>
    <s v="SAN FRANCISCO"/>
    <s v="Psychiatric"/>
    <x v="3"/>
    <s v="No"/>
    <n v="0"/>
    <s v="California"/>
    <n v="826079"/>
    <x v="0"/>
  </r>
  <r>
    <s v="SHARP MESA VISTA HOSPITAL"/>
    <s v="SAN DIEGO"/>
    <x v="4"/>
    <s v="SAN DIEGO"/>
    <s v="Psychiatric"/>
    <x v="2"/>
    <s v="No"/>
    <n v="0"/>
    <s v="California"/>
    <n v="3282248"/>
    <x v="0"/>
  </r>
  <r>
    <s v="TELECARE HERITAGE PSYCHIATRIC HEALTH FACILITY"/>
    <s v="OAKLAND"/>
    <x v="4"/>
    <s v="ALAMEDA"/>
    <s v="Psychiatric"/>
    <x v="1"/>
    <s v="No"/>
    <n v="0"/>
    <s v="California"/>
    <n v="1636630"/>
    <x v="0"/>
  </r>
  <r>
    <s v="JOYCE EISENBERG KEEFER MEDICAL CENTER"/>
    <s v="RESEDA"/>
    <x v="4"/>
    <s v="LOS ANGELES"/>
    <s v="Psychiatric"/>
    <x v="2"/>
    <s v="No"/>
    <n v="0"/>
    <s v="California"/>
    <n v="9694934"/>
    <x v="0"/>
  </r>
  <r>
    <s v="TARZANA TREATMENT CENTER"/>
    <s v="TARZANA"/>
    <x v="4"/>
    <s v="LOS ANGELES"/>
    <s v="Psychiatric"/>
    <x v="2"/>
    <s v="No"/>
    <n v="0"/>
    <s v="California"/>
    <n v="9694934"/>
    <x v="0"/>
  </r>
  <r>
    <s v="WILLOW ROCK CENTER"/>
    <s v="SAN LEANDRO"/>
    <x v="4"/>
    <s v="ALAMEDA"/>
    <s v="Psychiatric"/>
    <x v="1"/>
    <s v="No"/>
    <n v="0"/>
    <s v="California"/>
    <n v="1636630"/>
    <x v="0"/>
  </r>
  <r>
    <s v="KAISER PERMANENTE PSYCHIATRIC HEALTH FACILITY-SANT"/>
    <s v="SANTA CLARA"/>
    <x v="4"/>
    <s v="SANTA CLARA"/>
    <s v="Psychiatric"/>
    <x v="1"/>
    <s v="Yes"/>
    <n v="0"/>
    <s v="California"/>
    <n v="1914391"/>
    <x v="0"/>
  </r>
  <r>
    <s v="AURORA BEHAVIORAL HEALTHCARE-SANTA ROSA, LLC"/>
    <s v="SANTA ROSA"/>
    <x v="4"/>
    <s v="SONOMA"/>
    <s v="Psychiatric"/>
    <x v="1"/>
    <s v="No"/>
    <n v="0"/>
    <s v="California"/>
    <n v="486444"/>
    <x v="0"/>
  </r>
  <r>
    <s v="SANTA CRUZ COUNTY PSYCHIATRIC HEALTH FACILITY"/>
    <s v="SANTA CRUZ"/>
    <x v="4"/>
    <s v="SANTA CRUZ"/>
    <s v="Psychiatric"/>
    <x v="1"/>
    <s v="No"/>
    <n v="0"/>
    <s v="California"/>
    <n v="258852"/>
    <x v="0"/>
  </r>
  <r>
    <s v="OCEAN VIEW PSYCHIATRIC HEALTH FACILITY"/>
    <s v="LONG BEACH"/>
    <x v="4"/>
    <s v="LOS ANGELES"/>
    <s v="Psychiatric"/>
    <x v="1"/>
    <s v="No"/>
    <n v="0"/>
    <s v="California"/>
    <n v="9694934"/>
    <x v="0"/>
  </r>
  <r>
    <s v="SAN JOSE BEHAVIORAL HEALTH"/>
    <s v="SAN JOSE"/>
    <x v="4"/>
    <s v="SANTA CLARA"/>
    <s v="Psychiatric"/>
    <x v="1"/>
    <s v="No"/>
    <n v="0"/>
    <s v="California"/>
    <n v="1914391"/>
    <x v="0"/>
  </r>
  <r>
    <s v="BAKERSFIELD BEHAVIORAL HEALTHCARE HOSPITAL, LLC"/>
    <s v="BAKERSFIELD"/>
    <x v="4"/>
    <s v="KERN"/>
    <s v="Psychiatric"/>
    <x v="1"/>
    <s v="No"/>
    <n v="0"/>
    <s v="California"/>
    <n v="927068"/>
    <x v="0"/>
  </r>
  <r>
    <s v="GLENDORA  HOSPITAL"/>
    <s v="GLENDORA"/>
    <x v="4"/>
    <s v="LOS ANGELES"/>
    <s v="Psychiatric"/>
    <x v="2"/>
    <s v="No"/>
    <n v="0"/>
    <s v="California"/>
    <n v="9694934"/>
    <x v="0"/>
  </r>
  <r>
    <s v="ALISO RIDGE BEHAVIORAL HEALTH, LLC"/>
    <s v="ALISO VIEJO"/>
    <x v="4"/>
    <s v="ORANGE"/>
    <s v="Psychiatric"/>
    <x v="1"/>
    <s v="No"/>
    <n v="0"/>
    <s v="California"/>
    <n v="3149507"/>
    <x v="0"/>
  </r>
  <r>
    <s v="SACRAMENTO BEHAVIORAL HEALTHCARE HOSPITAL, LLC"/>
    <s v="NORTH SACRAMENTO"/>
    <x v="4"/>
    <s v="SACRAMENTO"/>
    <s v="Psychiatric"/>
    <x v="1"/>
    <s v="No"/>
    <n v="0"/>
    <s v="California"/>
    <n v="1618460"/>
    <x v="0"/>
  </r>
  <r>
    <s v="RIVER VISTA BEHAVIORAL HEALTH"/>
    <s v="MADERA"/>
    <x v="4"/>
    <s v="MADERA"/>
    <s v="Psychiatric"/>
    <x v="1"/>
    <s v="No"/>
    <n v="0"/>
    <s v="California"/>
    <n v="167927"/>
    <x v="0"/>
  </r>
  <r>
    <s v="BANNER NORTH COLORADO MEDICAL CENTER"/>
    <s v="GREELEY"/>
    <x v="5"/>
    <s v="WELD"/>
    <s v="Acute Care Hospitals"/>
    <x v="2"/>
    <s v="Yes"/>
    <n v="4"/>
    <s v="Colorado"/>
    <n v="378426"/>
    <x v="0"/>
  </r>
  <r>
    <s v="LONGMONT UNITED HOSPITAL"/>
    <s v="LONGMONT"/>
    <x v="5"/>
    <s v="BOULDER"/>
    <s v="Acute Care Hospitals"/>
    <x v="2"/>
    <s v="Yes"/>
    <n v="3"/>
    <s v="Colorado"/>
    <n v="328560"/>
    <x v="0"/>
  </r>
  <r>
    <s v="INTERMOUNTAIN HEALTH PLATTE VALLEY HOSPITAL"/>
    <s v="BRIGHTON"/>
    <x v="5"/>
    <s v="ADAMS"/>
    <s v="Acute Care Hospitals"/>
    <x v="2"/>
    <s v="Yes"/>
    <n v="3"/>
    <s v="Colorado"/>
    <n v="554668"/>
    <x v="0"/>
  </r>
  <r>
    <s v="MONTROSE REGIONAL HEALTH"/>
    <s v="MONTROSE"/>
    <x v="5"/>
    <s v="MONTROSE"/>
    <s v="Acute Care Hospitals"/>
    <x v="2"/>
    <s v="Yes"/>
    <n v="4"/>
    <s v="Colorado"/>
    <n v="44591"/>
    <x v="0"/>
  </r>
  <r>
    <s v="SAN LUIS VALLEY REGIONAL  MEDICAL CENTER"/>
    <s v="ALAMOSA"/>
    <x v="5"/>
    <s v="ALAMOSA"/>
    <s v="Acute Care Hospitals"/>
    <x v="2"/>
    <s v="Yes"/>
    <n v="3"/>
    <s v="Colorado"/>
    <n v="16688"/>
    <x v="0"/>
  </r>
  <r>
    <s v="LUTHERAN MEDICAL CENTER"/>
    <s v="WHEAT RIDGE"/>
    <x v="5"/>
    <s v="JEFFERSON"/>
    <s v="Acute Care Hospitals"/>
    <x v="2"/>
    <s v="Yes"/>
    <n v="4"/>
    <s v="Colorado"/>
    <n v="580451"/>
    <x v="0"/>
  </r>
  <r>
    <s v="POUDRE VALLEY HOSPITAL"/>
    <s v="FORT COLLINS"/>
    <x v="5"/>
    <s v="LARIMER"/>
    <s v="Acute Care Hospitals"/>
    <x v="2"/>
    <s v="Yes"/>
    <n v="5"/>
    <s v="Colorado"/>
    <n v="377292"/>
    <x v="0"/>
  </r>
  <r>
    <s v="DENVER HEALTH &amp; HOSPITAL AUTHORITY"/>
    <s v="DENVER"/>
    <x v="5"/>
    <s v="DENVER"/>
    <s v="Acute Care Hospitals"/>
    <x v="3"/>
    <s v="Yes"/>
    <n v="3"/>
    <s v="Colorado"/>
    <n v="740613"/>
    <x v="0"/>
  </r>
  <r>
    <s v="ST MARY-CORWIN HOSPITAL"/>
    <s v="PUEBLO"/>
    <x v="5"/>
    <s v="PUEBLO"/>
    <s v="Acute Care Hospitals"/>
    <x v="6"/>
    <s v="No"/>
    <n v="4"/>
    <s v="Colorado"/>
    <n v="169277"/>
    <x v="0"/>
  </r>
  <r>
    <s v="MERCY REGIONAL MEDICAL CENTER"/>
    <s v="DURANGO"/>
    <x v="5"/>
    <s v="LA PLATA"/>
    <s v="Acute Care Hospitals"/>
    <x v="6"/>
    <s v="Yes"/>
    <n v="5"/>
    <s v="Colorado"/>
    <n v="56898"/>
    <x v="0"/>
  </r>
  <r>
    <s v="HCA HEALTHONE PRESBYTERIAN ST LUKE'S"/>
    <s v="DENVER"/>
    <x v="5"/>
    <s v="DENVER"/>
    <s v="Acute Care Hospitals"/>
    <x v="3"/>
    <s v="Yes"/>
    <n v="2"/>
    <s v="Colorado"/>
    <n v="740613"/>
    <x v="0"/>
  </r>
  <r>
    <s v="CENTURA HEALTH-ST ANTHONY HOSPITAL"/>
    <s v="LAKEWOOD"/>
    <x v="5"/>
    <s v="JEFFERSON"/>
    <s v="Acute Care Hospitals"/>
    <x v="6"/>
    <s v="Yes"/>
    <n v="4"/>
    <s v="Colorado"/>
    <n v="580451"/>
    <x v="0"/>
  </r>
  <r>
    <s v="PARKVIEW MEDICAL CENTER, INC"/>
    <s v="PUEBLO"/>
    <x v="5"/>
    <s v="PUEBLO"/>
    <s v="Acute Care Hospitals"/>
    <x v="2"/>
    <s v="Yes"/>
    <n v="3"/>
    <s v="Colorado"/>
    <n v="169277"/>
    <x v="0"/>
  </r>
  <r>
    <s v="UCH-MEMORIAL HEALTH SYSTEM"/>
    <s v="COLORADO SPRINGS"/>
    <x v="5"/>
    <s v="EL PASO"/>
    <s v="Acute Care Hospitals"/>
    <x v="5"/>
    <s v="Yes"/>
    <n v="4"/>
    <s v="Colorado"/>
    <n v="757040"/>
    <x v="0"/>
  </r>
  <r>
    <s v="INTERMOUNTAIN HEALTH ST. MARY'S REGIONAL HOSPITAL"/>
    <s v="GRAND JUNCTION"/>
    <x v="5"/>
    <s v="MESA"/>
    <s v="Acute Care Hospitals"/>
    <x v="6"/>
    <s v="Yes"/>
    <n v="4"/>
    <s v="Colorado"/>
    <n v="162845"/>
    <x v="0"/>
  </r>
  <r>
    <s v="UNIVERSITY OF COLORADO HOSPITAL AUTHORITY"/>
    <s v="AURORA"/>
    <x v="5"/>
    <s v="ADAMS"/>
    <s v="Acute Care Hospitals"/>
    <x v="0"/>
    <s v="Yes"/>
    <n v="5"/>
    <s v="Colorado"/>
    <n v="554668"/>
    <x v="0"/>
  </r>
  <r>
    <s v="BOULDER COMMUNITY HEALTH"/>
    <s v="BOULDER"/>
    <x v="5"/>
    <s v="BOULDER"/>
    <s v="Acute Care Hospitals"/>
    <x v="2"/>
    <s v="Yes"/>
    <n v="4"/>
    <s v="Colorado"/>
    <n v="328560"/>
    <x v="0"/>
  </r>
  <r>
    <s v="SAINT JOSEPH HOSPITAL"/>
    <s v="DENVER"/>
    <x v="5"/>
    <s v="DENVER"/>
    <s v="Acute Care Hospitals"/>
    <x v="2"/>
    <s v="Yes"/>
    <n v="5"/>
    <s v="Colorado"/>
    <n v="740613"/>
    <x v="0"/>
  </r>
  <r>
    <s v="BANNER NORTH CO MEDICAL CENTER - LOVELAND CAMPUS"/>
    <s v="LOVELAND"/>
    <x v="5"/>
    <s v="LARIMER"/>
    <s v="Acute Care Hospitals"/>
    <x v="2"/>
    <s v="Yes"/>
    <n v="3"/>
    <s v="Colorado"/>
    <n v="377292"/>
    <x v="0"/>
  </r>
  <r>
    <s v="CENTURA HEALTH-PENROSE ST FRANCIS HEALTH SERVICES"/>
    <s v="COLORADO SPRINGS"/>
    <x v="5"/>
    <s v="EL PASO"/>
    <s v="Acute Care Hospitals"/>
    <x v="2"/>
    <s v="Yes"/>
    <n v="3"/>
    <s v="Colorado"/>
    <n v="757040"/>
    <x v="0"/>
  </r>
  <r>
    <s v="HCA HEALTHONE ROSE"/>
    <s v="DENVER"/>
    <x v="5"/>
    <s v="DENVER"/>
    <s v="Acute Care Hospitals"/>
    <x v="1"/>
    <s v="Yes"/>
    <n v="4"/>
    <s v="Colorado"/>
    <n v="740613"/>
    <x v="0"/>
  </r>
  <r>
    <s v="HCA-HEALTHONE DBA SWEDISH MEDICAL CENTER"/>
    <s v="ENGLEWOOD"/>
    <x v="5"/>
    <s v="ARAPAHOE"/>
    <s v="Acute Care Hospitals"/>
    <x v="1"/>
    <s v="Yes"/>
    <n v="4"/>
    <s v="Colorado"/>
    <n v="673820"/>
    <x v="0"/>
  </r>
  <r>
    <s v="Evans ACH (FT Carson)"/>
    <s v="Fort Carson"/>
    <x v="5"/>
    <s v="EL PASO"/>
    <s v="Acute Care - Department of Defense"/>
    <x v="10"/>
    <s v="Yes"/>
    <n v="0"/>
    <s v="Colorado"/>
    <n v="757040"/>
    <x v="0"/>
  </r>
  <r>
    <s v="ST ELIZABETH HOSPITAL"/>
    <s v="FORT MORGAN"/>
    <x v="5"/>
    <s v="MORGAN"/>
    <s v="Acute Care Hospitals"/>
    <x v="4"/>
    <s v="Yes"/>
    <n v="4"/>
    <s v="Colorado"/>
    <n v="30306"/>
    <x v="0"/>
  </r>
  <r>
    <s v="UCHEALTH YAMPA VALLEY MEDICAL CENTER"/>
    <s v="STEAMBOAT SPRINGS"/>
    <x v="5"/>
    <s v="ROUTT"/>
    <s v="Acute Care Hospitals"/>
    <x v="2"/>
    <s v="Yes"/>
    <n v="0"/>
    <s v="Colorado"/>
    <n v="25329"/>
    <x v="0"/>
  </r>
  <r>
    <s v="COMMUNITY HOSPITAL"/>
    <s v="GRAND JUNCTION"/>
    <x v="5"/>
    <s v="MESA"/>
    <s v="Acute Care Hospitals"/>
    <x v="2"/>
    <s v="Yes"/>
    <n v="4"/>
    <s v="Colorado"/>
    <n v="162845"/>
    <x v="0"/>
  </r>
  <r>
    <s v="VA EASTERN COLORADO HEALTHCARE SYSTEM"/>
    <s v="AURORA"/>
    <x v="5"/>
    <s v="ADAMS"/>
    <s v="Acute Care - Veterans Administration"/>
    <x v="8"/>
    <s v="Yes"/>
    <n v="5"/>
    <s v="Colorado"/>
    <n v="554668"/>
    <x v="0"/>
  </r>
  <r>
    <s v="AdventHealth Porter"/>
    <s v="DENVER"/>
    <x v="5"/>
    <s v="DENVER"/>
    <s v="Acute Care Hospitals"/>
    <x v="2"/>
    <s v="Yes"/>
    <n v="4"/>
    <s v="Colorado"/>
    <n v="740613"/>
    <x v="0"/>
  </r>
  <r>
    <s v="HCA HEALTHONE MOUNTAIN RIDGE"/>
    <s v="THORNTON"/>
    <x v="5"/>
    <s v="ADAMS"/>
    <s v="Acute Care Hospitals"/>
    <x v="2"/>
    <s v="Yes"/>
    <n v="3"/>
    <s v="Colorado"/>
    <n v="554668"/>
    <x v="0"/>
  </r>
  <r>
    <s v="DELTA COUNTY MEMORIAL HOSPITAL"/>
    <s v="DELTA"/>
    <x v="5"/>
    <s v="DELTA"/>
    <s v="Acute Care Hospitals"/>
    <x v="5"/>
    <s v="Yes"/>
    <n v="3"/>
    <s v="Colorado"/>
    <n v="32178"/>
    <x v="0"/>
  </r>
  <r>
    <s v="VALLEY VIEW HOSPITAL ASSOCIATION"/>
    <s v="GLENWOOD SPRINGS"/>
    <x v="5"/>
    <s v="GARFIELD"/>
    <s v="Acute Care Hospitals"/>
    <x v="2"/>
    <s v="Yes"/>
    <n v="4"/>
    <s v="Colorado"/>
    <n v="63474"/>
    <x v="0"/>
  </r>
  <r>
    <s v="STERLING REGIONAL MEDCENTER"/>
    <s v="STERLING"/>
    <x v="5"/>
    <s v="LOGAN"/>
    <s v="Acute Care Hospitals"/>
    <x v="2"/>
    <s v="Yes"/>
    <n v="3"/>
    <s v="Colorado"/>
    <n v="20654"/>
    <x v="0"/>
  </r>
  <r>
    <s v="GRAND JUNCTION VA MEDICAL CENTER"/>
    <s v="GRAND JUNCTION"/>
    <x v="5"/>
    <s v="MESA"/>
    <s v="Acute Care - Veterans Administration"/>
    <x v="8"/>
    <s v="Yes"/>
    <n v="5"/>
    <s v="Colorado"/>
    <n v="162845"/>
    <x v="0"/>
  </r>
  <r>
    <s v="VAIL HEALTH HOSPITAL"/>
    <s v="VAIL"/>
    <x v="5"/>
    <s v="EAGLE"/>
    <s v="Acute Care Hospitals"/>
    <x v="4"/>
    <s v="Yes"/>
    <n v="5"/>
    <s v="Colorado"/>
    <n v="54291"/>
    <x v="1"/>
  </r>
  <r>
    <s v="THE MEDICAL CENTER OF AURORA &amp; SOUTH HOSPITAL"/>
    <s v="AURORA"/>
    <x v="5"/>
    <s v="ARAPAHOE"/>
    <s v="Acute Care Hospitals"/>
    <x v="1"/>
    <s v="Yes"/>
    <n v="4"/>
    <s v="Colorado"/>
    <n v="673820"/>
    <x v="0"/>
  </r>
  <r>
    <s v="ADVENTHEALTH AVISTA"/>
    <s v="LOUISVILLE"/>
    <x v="5"/>
    <s v="BOULDER"/>
    <s v="Acute Care Hospitals"/>
    <x v="6"/>
    <s v="No"/>
    <n v="4"/>
    <s v="Colorado"/>
    <n v="328560"/>
    <x v="0"/>
  </r>
  <r>
    <s v="CENTURA HEALTH-ST ANTHONY NORTH HEALTH CAMPUS"/>
    <s v="WESTMINSTER"/>
    <x v="5"/>
    <s v="BROOMFIELD"/>
    <s v="Acute Care Hospitals"/>
    <x v="2"/>
    <s v="Yes"/>
    <n v="5"/>
    <s v="Colorado"/>
    <n v="79174"/>
    <x v="1"/>
  </r>
  <r>
    <s v="NATIONAL JEWISH HEALTH"/>
    <s v="DENVER"/>
    <x v="5"/>
    <s v="DENVER"/>
    <s v="Acute Care Hospitals"/>
    <x v="2"/>
    <s v="Yes"/>
    <n v="0"/>
    <s v="Colorado"/>
    <n v="740613"/>
    <x v="0"/>
  </r>
  <r>
    <s v="SKY RIDGE MEDICAL CENTER"/>
    <s v="LONE TREE"/>
    <x v="5"/>
    <s v="DOUGLAS"/>
    <s v="Acute Care Hospitals"/>
    <x v="4"/>
    <s v="Yes"/>
    <n v="3"/>
    <s v="Colorado"/>
    <n v="399396"/>
    <x v="0"/>
  </r>
  <r>
    <s v="AdventHealth Littleton"/>
    <s v="LITTLETON"/>
    <x v="5"/>
    <s v="ARAPAHOE"/>
    <s v="Acute Care Hospitals"/>
    <x v="6"/>
    <s v="Yes"/>
    <n v="4"/>
    <s v="Colorado"/>
    <n v="673820"/>
    <x v="0"/>
  </r>
  <r>
    <s v="AdventHealth Parker"/>
    <s v="PARKER"/>
    <x v="5"/>
    <s v="DOUGLAS"/>
    <s v="Acute Care Hospitals"/>
    <x v="2"/>
    <s v="Yes"/>
    <n v="5"/>
    <s v="Colorado"/>
    <n v="399396"/>
    <x v="0"/>
  </r>
  <r>
    <s v="GOOD SAMARITAN MEDICAL CENTER LLC"/>
    <s v="LAFAYETTE"/>
    <x v="5"/>
    <s v="BOULDER"/>
    <s v="Acute Care Hospitals"/>
    <x v="2"/>
    <s v="Yes"/>
    <n v="4"/>
    <s v="Colorado"/>
    <n v="328560"/>
    <x v="0"/>
  </r>
  <r>
    <s v="ANIMAS SURGICAL HOSPITAL, LLC"/>
    <s v="DURANGO"/>
    <x v="5"/>
    <s v="LA PLATA"/>
    <s v="Acute Care Hospitals"/>
    <x v="11"/>
    <s v="Yes"/>
    <n v="0"/>
    <s v="Colorado"/>
    <n v="56898"/>
    <x v="0"/>
  </r>
  <r>
    <s v="ST ANTHONY SUMMIT MEDICAL CENTER"/>
    <s v="FRISCO"/>
    <x v="5"/>
    <s v="SUMMIT"/>
    <s v="Acute Care Hospitals"/>
    <x v="6"/>
    <s v="Yes"/>
    <n v="0"/>
    <s v="Colorado"/>
    <n v="31517"/>
    <x v="0"/>
  </r>
  <r>
    <s v="MEDICAL CENTER OF THE ROCKIES"/>
    <s v="LOVELAND"/>
    <x v="5"/>
    <s v="LARIMER"/>
    <s v="Acute Care Hospitals"/>
    <x v="2"/>
    <s v="Yes"/>
    <n v="5"/>
    <s v="Colorado"/>
    <n v="377292"/>
    <x v="0"/>
  </r>
  <r>
    <s v="ORTHOCOLORADO HOSP AT ST ANTHONY MED CAMPUS"/>
    <s v="LAKEWOOD"/>
    <x v="5"/>
    <s v="JEFFERSON"/>
    <s v="Acute Care Hospitals"/>
    <x v="1"/>
    <s v="Yes"/>
    <n v="0"/>
    <s v="Colorado"/>
    <n v="580451"/>
    <x v="0"/>
  </r>
  <r>
    <s v="ADVENTHEALTH CASTLE ROCK"/>
    <s v="CASTLE ROCK"/>
    <x v="5"/>
    <s v="DOUGLAS"/>
    <s v="Acute Care Hospitals"/>
    <x v="2"/>
    <s v="Yes"/>
    <n v="5"/>
    <s v="Colorado"/>
    <n v="399396"/>
    <x v="0"/>
  </r>
  <r>
    <s v="BANNER FORT COLLINS MEDICAL CENTER"/>
    <s v="FORT COLLINS"/>
    <x v="5"/>
    <s v="LARIMER"/>
    <s v="Acute Care Hospitals"/>
    <x v="4"/>
    <s v="Yes"/>
    <n v="0"/>
    <s v="Colorado"/>
    <n v="377292"/>
    <x v="0"/>
  </r>
  <r>
    <s v="LONGS PEAK HOSPITAL"/>
    <s v="LONGMONT"/>
    <x v="5"/>
    <s v="BOULDER"/>
    <s v="Acute Care Hospitals"/>
    <x v="2"/>
    <s v="Yes"/>
    <n v="5"/>
    <s v="Colorado"/>
    <n v="328560"/>
    <x v="0"/>
  </r>
  <r>
    <s v="UCHEALTH BROOMFIELD HOSPITAL"/>
    <s v="BROOMFIELD"/>
    <x v="5"/>
    <s v="JEFFERSON"/>
    <s v="Acute Care Hospitals"/>
    <x v="1"/>
    <s v="Yes"/>
    <n v="0"/>
    <s v="Colorado"/>
    <n v="580451"/>
    <x v="0"/>
  </r>
  <r>
    <s v="UCHEALTH GRANDVIEW HOSPITAL"/>
    <s v="COLORADO SPRINGS"/>
    <x v="5"/>
    <s v="EL PASO"/>
    <s v="Acute Care Hospitals"/>
    <x v="2"/>
    <s v="Yes"/>
    <n v="0"/>
    <s v="Colorado"/>
    <n v="757040"/>
    <x v="0"/>
  </r>
  <r>
    <s v="UCHEALTH GREELEY HOSPITAL"/>
    <s v="GREELEY"/>
    <x v="5"/>
    <s v="WELD"/>
    <s v="Acute Care Hospitals"/>
    <x v="2"/>
    <s v="Yes"/>
    <n v="4"/>
    <s v="Colorado"/>
    <n v="378426"/>
    <x v="0"/>
  </r>
  <r>
    <s v="UCHEALTH HIGHLANDS RANCH HOSPITAL"/>
    <s v="HIGHLANDS RANCH"/>
    <x v="5"/>
    <s v="DOUGLAS"/>
    <s v="Acute Care Hospitals"/>
    <x v="2"/>
    <s v="Yes"/>
    <n v="5"/>
    <s v="Colorado"/>
    <n v="399396"/>
    <x v="0"/>
  </r>
  <r>
    <s v="ST FRANCIS HOSPITAL - INTERQUEST"/>
    <s v="COLORADO SPRINGS"/>
    <x v="5"/>
    <s v="EL PASO"/>
    <s v="Acute Care Hospitals"/>
    <x v="2"/>
    <s v="Yes"/>
    <n v="0"/>
    <s v="Colorado"/>
    <n v="757040"/>
    <x v="0"/>
  </r>
  <r>
    <s v="WEISBROD MEMORIAL COUNTY HOSPITAL"/>
    <s v="EADS"/>
    <x v="5"/>
    <s v="KIOWA"/>
    <s v="Critical Access Hospitals"/>
    <x v="0"/>
    <s v="Yes"/>
    <n v="0"/>
    <s v="Colorado"/>
    <n v="1412"/>
    <x v="0"/>
  </r>
  <r>
    <s v="RIO GRANDE HOSPITAL"/>
    <s v="DEL NORTE"/>
    <x v="5"/>
    <s v="RIO GRANDE"/>
    <s v="Critical Access Hospitals"/>
    <x v="1"/>
    <s v="Yes"/>
    <n v="4"/>
    <s v="Colorado"/>
    <n v="11087"/>
    <x v="0"/>
  </r>
  <r>
    <s v="FAMILY HEALTH WEST HOSPITAL"/>
    <s v="FRUITA"/>
    <x v="5"/>
    <s v="MESA"/>
    <s v="Critical Access Hospitals"/>
    <x v="2"/>
    <s v="Yes"/>
    <n v="0"/>
    <s v="Colorado"/>
    <n v="162845"/>
    <x v="0"/>
  </r>
  <r>
    <s v="EAST MORGAN COUNTY HOSPITAL"/>
    <s v="BRUSH"/>
    <x v="5"/>
    <s v="MORGAN"/>
    <s v="Critical Access Hospitals"/>
    <x v="2"/>
    <s v="Yes"/>
    <n v="0"/>
    <s v="Colorado"/>
    <n v="30306"/>
    <x v="0"/>
  </r>
  <r>
    <s v="HAXTUN HOSPITAL DISTRICT"/>
    <s v="HAXTUN"/>
    <x v="5"/>
    <s v="PHILLIPS"/>
    <s v="Critical Access Hospitals"/>
    <x v="0"/>
    <s v="Yes"/>
    <n v="0"/>
    <s v="Colorado"/>
    <n v="4420"/>
    <x v="0"/>
  </r>
  <r>
    <s v="MELISSA MEMORIAL HOSPITAL"/>
    <s v="HOLYOKE"/>
    <x v="5"/>
    <s v="PHILLIPS"/>
    <s v="Critical Access Hospitals"/>
    <x v="0"/>
    <s v="Yes"/>
    <n v="0"/>
    <s v="Colorado"/>
    <n v="4420"/>
    <x v="0"/>
  </r>
  <r>
    <s v="LINCOLN HEALTH HOSPITAL"/>
    <s v="HUGO"/>
    <x v="5"/>
    <s v="LINCOLN"/>
    <s v="Critical Access Hospitals"/>
    <x v="4"/>
    <s v="Yes"/>
    <n v="0"/>
    <s v="Colorado"/>
    <n v="5645"/>
    <x v="0"/>
  </r>
  <r>
    <s v="RANGELY DISTRICT HOSPITAL"/>
    <s v="RANGELY"/>
    <x v="5"/>
    <s v="RIO BLANCO"/>
    <s v="Critical Access Hospitals"/>
    <x v="0"/>
    <s v="Yes"/>
    <n v="0"/>
    <s v="Colorado"/>
    <n v="6683"/>
    <x v="0"/>
  </r>
  <r>
    <s v="SAN LUIS VALLEY HEALTH CONEJOS COUNTY HOSPITAL"/>
    <s v="LA JARA"/>
    <x v="5"/>
    <s v="CONEJOS"/>
    <s v="Critical Access Hospitals"/>
    <x v="2"/>
    <s v="No"/>
    <n v="0"/>
    <s v="Colorado"/>
    <n v="7529"/>
    <x v="0"/>
  </r>
  <r>
    <s v="WRAY COMMUNITY DISTRICT HOSPITAL"/>
    <s v="WRAY"/>
    <x v="5"/>
    <s v="YUMA"/>
    <s v="Critical Access Hospitals"/>
    <x v="0"/>
    <s v="Yes"/>
    <n v="0"/>
    <s v="Colorado"/>
    <n v="9896"/>
    <x v="0"/>
  </r>
  <r>
    <s v="SEDGWICK COUNTY MEMORIAL HOSPITAL"/>
    <s v="JULESBURG"/>
    <x v="5"/>
    <s v="SEDGWICK"/>
    <s v="Critical Access Hospitals"/>
    <x v="5"/>
    <s v="Yes"/>
    <n v="0"/>
    <s v="Colorado"/>
    <n v="2247"/>
    <x v="0"/>
  </r>
  <r>
    <s v="SOUTHEAST COLORADO HOSPITAL DISTRICT"/>
    <s v="SPRINGFIELD"/>
    <x v="5"/>
    <s v="BACA"/>
    <s v="Critical Access Hospitals"/>
    <x v="0"/>
    <s v="Yes"/>
    <n v="0"/>
    <s v="Colorado"/>
    <n v="3347"/>
    <x v="0"/>
  </r>
  <r>
    <s v="ESTES PARK MEDICAL CENTER"/>
    <s v="ESTES PARK"/>
    <x v="5"/>
    <s v="LARIMER"/>
    <s v="Critical Access Hospitals"/>
    <x v="0"/>
    <s v="Yes"/>
    <n v="0"/>
    <s v="Colorado"/>
    <n v="377292"/>
    <x v="0"/>
  </r>
  <r>
    <s v="KIT CARSON COUNTY MEMORIAL HOSPITAL"/>
    <s v="BURLINGTON"/>
    <x v="5"/>
    <s v="KIT CARSON"/>
    <s v="Critical Access Hospitals"/>
    <x v="0"/>
    <s v="Yes"/>
    <n v="0"/>
    <s v="Colorado"/>
    <n v="7069"/>
    <x v="0"/>
  </r>
  <r>
    <s v="MEMORIAL HOSPITAL, THE"/>
    <s v="CRAIG"/>
    <x v="5"/>
    <s v="MOFFAT"/>
    <s v="Critical Access Hospitals"/>
    <x v="5"/>
    <s v="Yes"/>
    <n v="0"/>
    <s v="Colorado"/>
    <n v="13122"/>
    <x v="0"/>
  </r>
  <r>
    <s v="YUMA DISTRICT HOSPITAL"/>
    <s v="YUMA"/>
    <x v="5"/>
    <s v="YUMA"/>
    <s v="Critical Access Hospitals"/>
    <x v="0"/>
    <s v="Yes"/>
    <n v="0"/>
    <s v="Colorado"/>
    <n v="9896"/>
    <x v="0"/>
  </r>
  <r>
    <s v="SPANISH PEAKS REGIONAL HEALTH CENTER"/>
    <s v="WALSENBURG"/>
    <x v="5"/>
    <s v="HUERFANO"/>
    <s v="Critical Access Hospitals"/>
    <x v="0"/>
    <s v="Yes"/>
    <n v="0"/>
    <s v="Colorado"/>
    <n v="7011"/>
    <x v="0"/>
  </r>
  <r>
    <s v="GRAND RIVER HOSPITAL DISTRICT"/>
    <s v="RIFLE"/>
    <x v="5"/>
    <s v="GARFIELD"/>
    <s v="Critical Access Hospitals"/>
    <x v="0"/>
    <s v="Yes"/>
    <n v="0"/>
    <s v="Colorado"/>
    <n v="63474"/>
    <x v="0"/>
  </r>
  <r>
    <s v="MIDDLE PARK MEDICAL CENTER"/>
    <s v="KREMMLING"/>
    <x v="5"/>
    <s v="GRAND"/>
    <s v="Critical Access Hospitals"/>
    <x v="0"/>
    <s v="Yes"/>
    <n v="0"/>
    <s v="Colorado"/>
    <n v="16496"/>
    <x v="0"/>
  </r>
  <r>
    <s v="ST VINCENT GENERAL HOSPITAL DISTRICT"/>
    <s v="LEADVILLE"/>
    <x v="5"/>
    <s v="LAKE"/>
    <s v="Critical Access Hospitals"/>
    <x v="0"/>
    <s v="Yes"/>
    <n v="0"/>
    <s v="Colorado"/>
    <n v="7552"/>
    <x v="0"/>
  </r>
  <r>
    <s v="GUNNISON VALLEY HOSPITAL"/>
    <s v="GUNNISON"/>
    <x v="5"/>
    <s v="GUNNISON"/>
    <s v="Critical Access Hospitals"/>
    <x v="5"/>
    <s v="Yes"/>
    <n v="0"/>
    <s v="Colorado"/>
    <n v="17439"/>
    <x v="0"/>
  </r>
  <r>
    <s v="MT SAN RAFAEL HOSPITAL"/>
    <s v="TRINIDAD"/>
    <x v="5"/>
    <s v="LAS ANIMAS"/>
    <s v="Critical Access Hospitals"/>
    <x v="2"/>
    <s v="Yes"/>
    <n v="5"/>
    <s v="Colorado"/>
    <n v="14391"/>
    <x v="0"/>
  </r>
  <r>
    <s v="HEART OF THE ROCKIES REGIONAL MEDICAL CENTER"/>
    <s v="SALIDA"/>
    <x v="5"/>
    <s v="CHAFFEE"/>
    <s v="Critical Access Hospitals"/>
    <x v="0"/>
    <s v="Yes"/>
    <n v="1"/>
    <s v="Colorado"/>
    <n v="20831"/>
    <x v="0"/>
  </r>
  <r>
    <s v="PROWERS MEDICAL CENTER"/>
    <s v="LAMAR"/>
    <x v="5"/>
    <s v="PROWERS"/>
    <s v="Critical Access Hospitals"/>
    <x v="0"/>
    <s v="Yes"/>
    <n v="0"/>
    <s v="Colorado"/>
    <n v="11884"/>
    <x v="0"/>
  </r>
  <r>
    <s v="ASPEN VALLEY HOSPITAL"/>
    <s v="ASPEN"/>
    <x v="5"/>
    <s v="PITKIN"/>
    <s v="Critical Access Hospitals"/>
    <x v="0"/>
    <s v="Yes"/>
    <n v="0"/>
    <s v="Colorado"/>
    <n v="16625"/>
    <x v="0"/>
  </r>
  <r>
    <s v="EASTERN RIO BLANCO COUNTY HEALTH SERVICE DISTRICT"/>
    <s v="MEEKER"/>
    <x v="5"/>
    <s v="RIO BLANCO"/>
    <s v="Critical Access Hospitals"/>
    <x v="0"/>
    <s v="Yes"/>
    <n v="0"/>
    <s v="Colorado"/>
    <n v="6683"/>
    <x v="0"/>
  </r>
  <r>
    <s v="UCHEALTH PIKES PEAK REGIONAL HOSPITAL"/>
    <s v="WOODLAND PARK"/>
    <x v="5"/>
    <s v="TELLER"/>
    <s v="Critical Access Hospitals"/>
    <x v="2"/>
    <s v="Yes"/>
    <n v="0"/>
    <s v="Colorado"/>
    <n v="24756"/>
    <x v="0"/>
  </r>
  <r>
    <s v="SOUTHWEST MEMORIAL HOSPITAL"/>
    <s v="CORTEZ"/>
    <x v="5"/>
    <s v="MONTEZUMA"/>
    <s v="Critical Access Hospitals"/>
    <x v="2"/>
    <s v="Yes"/>
    <n v="4"/>
    <s v="Colorado"/>
    <n v="26678"/>
    <x v="0"/>
  </r>
  <r>
    <s v="PAGOSA SPRINGS MEDICAL CENTER"/>
    <s v="PAGOSA SPRINGS"/>
    <x v="5"/>
    <s v="ARCHULETA"/>
    <s v="Critical Access Hospitals"/>
    <x v="0"/>
    <s v="Yes"/>
    <n v="0"/>
    <s v="Colorado"/>
    <n v="14306"/>
    <x v="0"/>
  </r>
  <r>
    <s v="ARKANSAS VALLEY REGIONAL MEDICAL CENTER"/>
    <s v="LAJUNA"/>
    <x v="5"/>
    <s v="OTERO"/>
    <s v="Critical Access Hospitals"/>
    <x v="2"/>
    <s v="Yes"/>
    <n v="0"/>
    <s v="Colorado"/>
    <n v="17683"/>
    <x v="0"/>
  </r>
  <r>
    <s v="KEEFE MEMORIAL HOSPITAL"/>
    <s v="CHEYENNE WELLS"/>
    <x v="5"/>
    <s v="CHEYENNE"/>
    <s v="Critical Access Hospitals"/>
    <x v="0"/>
    <s v="Yes"/>
    <n v="0"/>
    <s v="Colorado"/>
    <n v="1713"/>
    <x v="0"/>
  </r>
  <r>
    <s v="ST THOMAS MORE HOSPITAL"/>
    <s v="CANON CITY"/>
    <x v="5"/>
    <s v="FREMONT"/>
    <s v="Critical Access Hospitals"/>
    <x v="2"/>
    <s v="Yes"/>
    <n v="4"/>
    <s v="Colorado"/>
    <n v="50039"/>
    <x v="1"/>
  </r>
  <r>
    <s v="CHILDREN'S HOSPITAL COLORADO"/>
    <s v="AURORA"/>
    <x v="5"/>
    <s v="ADAMS"/>
    <s v="Childrens"/>
    <x v="2"/>
    <s v="Yes"/>
    <n v="0"/>
    <s v="Colorado"/>
    <n v="554668"/>
    <x v="0"/>
  </r>
  <r>
    <s v="CHILDREN'S HOSPITAL COLORADO - COLORADO SPRINGS"/>
    <s v="COLORADO SPRINGS"/>
    <x v="5"/>
    <s v="EL PASO"/>
    <s v="Childrens"/>
    <x v="2"/>
    <s v="Yes"/>
    <n v="0"/>
    <s v="Colorado"/>
    <n v="757040"/>
    <x v="0"/>
  </r>
  <r>
    <s v="COLORADO MENTAL HEALTH HOSPITAL IN PUEBLO"/>
    <s v="PUEBLO"/>
    <x v="5"/>
    <s v="PUEBLO"/>
    <s v="Psychiatric"/>
    <x v="3"/>
    <s v="Yes"/>
    <n v="0"/>
    <s v="Colorado"/>
    <n v="169277"/>
    <x v="0"/>
  </r>
  <r>
    <s v="COLORADO MENTAL HEALTH HOSPITAL IN FORT LOGAN"/>
    <s v="DENVER"/>
    <x v="5"/>
    <s v="DENVER"/>
    <s v="Psychiatric"/>
    <x v="4"/>
    <s v="No"/>
    <n v="0"/>
    <s v="Colorado"/>
    <n v="740613"/>
    <x v="0"/>
  </r>
  <r>
    <s v="CENTENNIAL PEAKS HOSPITAL"/>
    <s v="LOUISVILLE"/>
    <x v="5"/>
    <s v="BOULDER"/>
    <s v="Psychiatric"/>
    <x v="0"/>
    <s v="No"/>
    <n v="0"/>
    <s v="Colorado"/>
    <n v="328560"/>
    <x v="0"/>
  </r>
  <r>
    <s v="CEDAR SPRINGS HOSPITAL"/>
    <s v="COLORADO SPRINGS"/>
    <x v="5"/>
    <s v="EL PASO"/>
    <s v="Psychiatric"/>
    <x v="1"/>
    <s v="Yes"/>
    <n v="0"/>
    <s v="Colorado"/>
    <n v="757040"/>
    <x v="0"/>
  </r>
  <r>
    <s v="HIGHLANDS BEHAVIORAL HEALTH SYSTEM"/>
    <s v="LITTLETON"/>
    <x v="5"/>
    <s v="DOUGLAS"/>
    <s v="Psychiatric"/>
    <x v="1"/>
    <s v="No"/>
    <n v="0"/>
    <s v="Colorado"/>
    <n v="399396"/>
    <x v="0"/>
  </r>
  <r>
    <s v="PEAK VIEW BEHAVIORAL HEALTH"/>
    <s v="COLORADO SPRINGS"/>
    <x v="5"/>
    <s v="EL PASO"/>
    <s v="Psychiatric"/>
    <x v="1"/>
    <s v="Yes"/>
    <n v="0"/>
    <s v="Colorado"/>
    <n v="757040"/>
    <x v="0"/>
  </r>
  <r>
    <s v="DENVER SPRINGS"/>
    <s v="ENGLEWOOD"/>
    <x v="5"/>
    <s v="ARAPAHOE"/>
    <s v="Psychiatric"/>
    <x v="1"/>
    <s v="No"/>
    <n v="0"/>
    <s v="Colorado"/>
    <n v="673820"/>
    <x v="0"/>
  </r>
  <r>
    <s v="JOHNSTOWN HEIGHTS BEHAVIORAL HEALTH"/>
    <s v="JOHNSTOWN"/>
    <x v="5"/>
    <s v="WELD"/>
    <s v="Psychiatric"/>
    <x v="1"/>
    <s v="No"/>
    <n v="0"/>
    <s v="Colorado"/>
    <n v="378426"/>
    <x v="0"/>
  </r>
  <r>
    <s v="WEST PINES BEHAVIORAL HOSPITAL"/>
    <s v="WESTMINSTER"/>
    <x v="5"/>
    <s v="ADAMS"/>
    <s v="Psychiatric"/>
    <x v="1"/>
    <s v="No"/>
    <n v="0"/>
    <s v="Colorado"/>
    <n v="554668"/>
    <x v="0"/>
  </r>
  <r>
    <s v="ST FRANCIS HOSPITAL &amp; MEDICAL CENTER"/>
    <s v="HARTFORD"/>
    <x v="6"/>
    <s v="HARTFORD"/>
    <s v="Acute Care Hospitals"/>
    <x v="6"/>
    <s v="Yes"/>
    <n v="2"/>
    <s v="Connecticut"/>
    <s v="No Match"/>
    <x v="0"/>
  </r>
  <r>
    <s v="DAY KIMBALL HOSPITAL"/>
    <s v="PUTNAM"/>
    <x v="6"/>
    <s v="WINDHAM"/>
    <s v="Acute Care Hospitals"/>
    <x v="2"/>
    <s v="Yes"/>
    <n v="2"/>
    <s v="Connecticut"/>
    <s v="No Match"/>
    <x v="0"/>
  </r>
  <r>
    <s v="SHARON HOSPITAL"/>
    <s v="SHARON"/>
    <x v="6"/>
    <s v="LITCHFIELD"/>
    <s v="Acute Care Hospitals"/>
    <x v="1"/>
    <s v="Yes"/>
    <n v="5"/>
    <s v="Connecticut"/>
    <s v="No Match"/>
    <x v="0"/>
  </r>
  <r>
    <s v="WATERBURY HOSPITAL"/>
    <s v="WATERBURY"/>
    <x v="6"/>
    <s v="NEW HAVEN"/>
    <s v="Acute Care Hospitals"/>
    <x v="1"/>
    <s v="Yes"/>
    <n v="2"/>
    <s v="Connecticut"/>
    <s v="No Match"/>
    <x v="0"/>
  </r>
  <r>
    <s v="STAMFORD HOSPITAL"/>
    <s v="STAMFORD"/>
    <x v="6"/>
    <s v="FAIRFIELD"/>
    <s v="Acute Care Hospitals"/>
    <x v="2"/>
    <s v="Yes"/>
    <n v="5"/>
    <s v="Connecticut"/>
    <s v="No Match"/>
    <x v="0"/>
  </r>
  <r>
    <s v="LAWRENCE &amp; MEMORIAL HOSPITAL"/>
    <s v="NEW LONDON"/>
    <x v="6"/>
    <s v="NEW LONDON"/>
    <s v="Acute Care Hospitals"/>
    <x v="2"/>
    <s v="Yes"/>
    <n v="3"/>
    <s v="Connecticut"/>
    <s v="No Match"/>
    <x v="0"/>
  </r>
  <r>
    <s v="JOHNSON MEMORIAL HOSPITAL"/>
    <s v="STAFFORD SPRINGS"/>
    <x v="6"/>
    <s v="TOLLAND"/>
    <s v="Acute Care Hospitals"/>
    <x v="2"/>
    <s v="Yes"/>
    <n v="3"/>
    <s v="Connecticut"/>
    <s v="No Match"/>
    <x v="0"/>
  </r>
  <r>
    <s v="BRIDGEPORT HOSPITAL"/>
    <s v="BRIDGEPORT"/>
    <x v="6"/>
    <s v="FAIRFIELD"/>
    <s v="Acute Care Hospitals"/>
    <x v="2"/>
    <s v="Yes"/>
    <n v="4"/>
    <s v="Connecticut"/>
    <s v="No Match"/>
    <x v="0"/>
  </r>
  <r>
    <s v="CHARLOTTE HUNGERFORD HOSPITAL"/>
    <s v="TORRINGTON"/>
    <x v="6"/>
    <s v="LITCHFIELD"/>
    <s v="Acute Care Hospitals"/>
    <x v="2"/>
    <s v="Yes"/>
    <n v="3"/>
    <s v="Connecticut"/>
    <s v="No Match"/>
    <x v="0"/>
  </r>
  <r>
    <s v="SAINT MARY'S HOSPITAL"/>
    <s v="WATERBURY"/>
    <x v="6"/>
    <s v="NEW HAVEN"/>
    <s v="Acute Care Hospitals"/>
    <x v="6"/>
    <s v="Yes"/>
    <n v="3"/>
    <s v="Connecticut"/>
    <s v="No Match"/>
    <x v="0"/>
  </r>
  <r>
    <s v="MIDSTATE MEDICAL CENTER"/>
    <s v="MERIDEN"/>
    <x v="6"/>
    <s v="NEW HAVEN"/>
    <s v="Acute Care Hospitals"/>
    <x v="2"/>
    <s v="Yes"/>
    <n v="4"/>
    <s v="Connecticut"/>
    <s v="No Match"/>
    <x v="0"/>
  </r>
  <r>
    <s v="GREENWICH HOSPITAL ASSOCIATION -"/>
    <s v="GREENWICH"/>
    <x v="6"/>
    <s v="FAIRFIELD"/>
    <s v="Acute Care Hospitals"/>
    <x v="2"/>
    <s v="Yes"/>
    <n v="5"/>
    <s v="Connecticut"/>
    <s v="No Match"/>
    <x v="0"/>
  </r>
  <r>
    <s v="MIDDLESEX HOSPITAL"/>
    <s v="MIDDLETOWN"/>
    <x v="6"/>
    <s v="MIDDLESEX"/>
    <s v="Acute Care Hospitals"/>
    <x v="2"/>
    <s v="Yes"/>
    <n v="3"/>
    <s v="Connecticut"/>
    <s v="No Match"/>
    <x v="0"/>
  </r>
  <r>
    <s v="WINDHAM COMMUNITY MEMORIAL HOSPITAL"/>
    <s v="WILLIMANTIC"/>
    <x v="6"/>
    <s v="WINDHAM"/>
    <s v="Acute Care Hospitals"/>
    <x v="2"/>
    <s v="Yes"/>
    <n v="3"/>
    <s v="Connecticut"/>
    <s v="No Match"/>
    <x v="0"/>
  </r>
  <r>
    <s v="YALE-NEW HAVEN HOSPITAL"/>
    <s v="NEW HAVEN"/>
    <x v="6"/>
    <s v="NEW HAVEN"/>
    <s v="Acute Care Hospitals"/>
    <x v="2"/>
    <s v="Yes"/>
    <n v="5"/>
    <s v="Connecticut"/>
    <s v="No Match"/>
    <x v="0"/>
  </r>
  <r>
    <s v="WILLIAM W BACKUS HOSPITAL"/>
    <s v="NORWICH"/>
    <x v="6"/>
    <s v="NEW LONDON"/>
    <s v="Acute Care Hospitals"/>
    <x v="4"/>
    <s v="Yes"/>
    <n v="4"/>
    <s v="Connecticut"/>
    <s v="No Match"/>
    <x v="0"/>
  </r>
  <r>
    <s v="HARTFORD HOSPITAL"/>
    <s v="HARTFORD"/>
    <x v="6"/>
    <s v="HARTFORD"/>
    <s v="Acute Care Hospitals"/>
    <x v="2"/>
    <s v="Yes"/>
    <n v="4"/>
    <s v="Connecticut"/>
    <s v="No Match"/>
    <x v="0"/>
  </r>
  <r>
    <s v="MANCHESTER MEMORIAL HOSPITAL"/>
    <s v="MANCHESTER"/>
    <x v="6"/>
    <s v="HARTFORD"/>
    <s v="Acute Care Hospitals"/>
    <x v="1"/>
    <s v="Yes"/>
    <n v="4"/>
    <s v="Connecticut"/>
    <s v="No Match"/>
    <x v="0"/>
  </r>
  <r>
    <s v="ST VINCENT'S MEDICAL CENTER"/>
    <s v="BRIDGEPORT"/>
    <x v="6"/>
    <s v="FAIRFIELD"/>
    <s v="Acute Care Hospitals"/>
    <x v="2"/>
    <s v="Yes"/>
    <n v="4"/>
    <s v="Connecticut"/>
    <s v="No Match"/>
    <x v="0"/>
  </r>
  <r>
    <s v="BRISTOL HOSPITAL"/>
    <s v="BRISTOL"/>
    <x v="6"/>
    <s v="HARTFORD"/>
    <s v="Acute Care Hospitals"/>
    <x v="2"/>
    <s v="Yes"/>
    <n v="2"/>
    <s v="Connecticut"/>
    <s v="No Match"/>
    <x v="0"/>
  </r>
  <r>
    <s v="GRIFFIN HOSPITAL"/>
    <s v="DERBY"/>
    <x v="6"/>
    <s v="NEW HAVEN"/>
    <s v="Acute Care Hospitals"/>
    <x v="4"/>
    <s v="Yes"/>
    <n v="4"/>
    <s v="Connecticut"/>
    <s v="No Match"/>
    <x v="0"/>
  </r>
  <r>
    <s v="DANBURY HOSPITAL"/>
    <s v="DANBURY"/>
    <x v="6"/>
    <s v="FAIRFIELD"/>
    <s v="Acute Care Hospitals"/>
    <x v="2"/>
    <s v="Yes"/>
    <n v="4"/>
    <s v="Connecticut"/>
    <s v="No Match"/>
    <x v="0"/>
  </r>
  <r>
    <s v="NORWALK HOSPITAL"/>
    <s v="NORWALK"/>
    <x v="6"/>
    <s v="FAIRFIELD"/>
    <s v="Acute Care Hospitals"/>
    <x v="2"/>
    <s v="Yes"/>
    <n v="3"/>
    <s v="Connecticut"/>
    <s v="No Match"/>
    <x v="0"/>
  </r>
  <r>
    <s v="THE HOSPITAL OF CENTRAL CONNECTICUT"/>
    <s v="NEW BRITAIN"/>
    <x v="6"/>
    <s v="HARTFORD"/>
    <s v="Acute Care Hospitals"/>
    <x v="4"/>
    <s v="Yes"/>
    <n v="2"/>
    <s v="Connecticut"/>
    <s v="No Match"/>
    <x v="0"/>
  </r>
  <r>
    <s v="JOHN DEMPSEY HOSPITAL OF THE UNIVERSITY OF CONNECT"/>
    <s v="FARMINGTON"/>
    <x v="6"/>
    <s v="HARTFORD"/>
    <s v="Acute Care Hospitals"/>
    <x v="5"/>
    <s v="Yes"/>
    <n v="3"/>
    <s v="Connecticut"/>
    <s v="No Match"/>
    <x v="0"/>
  </r>
  <r>
    <s v="THE CONNECTICUT HOSPICE INC."/>
    <s v="BRANFORD"/>
    <x v="6"/>
    <s v="NEW HAVEN"/>
    <s v="Acute Care Hospitals"/>
    <x v="2"/>
    <s v="No"/>
    <n v="0"/>
    <s v="Connecticut"/>
    <s v="No Match"/>
    <x v="0"/>
  </r>
  <r>
    <s v="WEST HAVEN VA MEDICAL CENTER"/>
    <s v="WEST HAVEN"/>
    <x v="6"/>
    <s v="NEW HAVEN"/>
    <s v="Acute Care - Veterans Administration"/>
    <x v="8"/>
    <s v="Yes"/>
    <n v="3"/>
    <s v="Connecticut"/>
    <s v="No Match"/>
    <x v="0"/>
  </r>
  <r>
    <s v="CONNECTICUT CHILDRENS MEDICAL CENTER"/>
    <s v="HARTFORD"/>
    <x v="6"/>
    <s v="HARTFORD"/>
    <s v="Childrens"/>
    <x v="2"/>
    <s v="Yes"/>
    <n v="0"/>
    <s v="Connecticut"/>
    <s v="No Match"/>
    <x v="0"/>
  </r>
  <r>
    <s v="CONNECTICUT VALLEY HOSP"/>
    <s v="MIDDLETOWN"/>
    <x v="6"/>
    <s v="MIDDLESEX"/>
    <s v="Psychiatric"/>
    <x v="3"/>
    <s v="No"/>
    <n v="0"/>
    <s v="Connecticut"/>
    <s v="No Match"/>
    <x v="0"/>
  </r>
  <r>
    <s v="NATCHAUG HOSPITAL"/>
    <s v="MANSFIELD CENTER"/>
    <x v="6"/>
    <s v="TOLLAND"/>
    <s v="Psychiatric"/>
    <x v="2"/>
    <s v="No"/>
    <n v="0"/>
    <s v="Connecticut"/>
    <s v="No Match"/>
    <x v="0"/>
  </r>
  <r>
    <s v="CONNECTICUT MENTAL HEALTH CENTER"/>
    <s v="NEW HAVEN"/>
    <x v="6"/>
    <s v="NEW HAVEN"/>
    <s v="Psychiatric"/>
    <x v="3"/>
    <s v="No"/>
    <n v="0"/>
    <s v="Connecticut"/>
    <s v="No Match"/>
    <x v="0"/>
  </r>
  <r>
    <s v="SOUTHWEST CONNECTICUT MENTAL HEALTH SYSTEM"/>
    <s v="BRIDGEPORT"/>
    <x v="6"/>
    <s v="FAIRFIELD"/>
    <s v="Psychiatric"/>
    <x v="3"/>
    <s v="No"/>
    <n v="0"/>
    <s v="Connecticut"/>
    <s v="No Match"/>
    <x v="0"/>
  </r>
  <r>
    <s v="SILVER HILL HOSPITAL INC"/>
    <s v="NEW CANAAN"/>
    <x v="6"/>
    <s v="FAIRFIELD"/>
    <s v="Psychiatric"/>
    <x v="7"/>
    <s v="No"/>
    <n v="0"/>
    <s v="Connecticut"/>
    <s v="No Match"/>
    <x v="0"/>
  </r>
  <r>
    <s v="ALBERT J SOLNIT CHILDREN'S CENTER - SOUTH CAMPUS"/>
    <s v="MIDDLETOWN"/>
    <x v="6"/>
    <s v="MIDDLESEX"/>
    <s v="Psychiatric"/>
    <x v="3"/>
    <s v="No"/>
    <n v="0"/>
    <s v="Connecticut"/>
    <s v="No Match"/>
    <x v="0"/>
  </r>
  <r>
    <s v="MASONICARE HEALTH CENTER"/>
    <s v="WALLINGFORD"/>
    <x v="6"/>
    <s v="NEW HAVEN"/>
    <s v="Psychiatric"/>
    <x v="2"/>
    <s v="No"/>
    <n v="0"/>
    <s v="Connecticut"/>
    <s v="No Match"/>
    <x v="0"/>
  </r>
  <r>
    <s v="HEBREW HOME AND HOSPITAL"/>
    <s v="WEST HARTFORD"/>
    <x v="6"/>
    <s v="HARTFORD"/>
    <s v="Psychiatric"/>
    <x v="2"/>
    <s v="No"/>
    <n v="0"/>
    <s v="Connecticut"/>
    <s v="No Match"/>
    <x v="0"/>
  </r>
  <r>
    <s v="CHRISTIANA HOSPITAL"/>
    <s v="NEWARK"/>
    <x v="7"/>
    <s v="NEW CASTLE"/>
    <s v="Acute Care Hospitals"/>
    <x v="2"/>
    <s v="Yes"/>
    <n v="4"/>
    <s v="Delaware"/>
    <n v="588026"/>
    <x v="0"/>
  </r>
  <r>
    <s v="ST FRANCIS HOSPITAL"/>
    <s v="WILMINGTON"/>
    <x v="7"/>
    <s v="NEW CASTLE"/>
    <s v="Acute Care Hospitals"/>
    <x v="2"/>
    <s v="Yes"/>
    <n v="3"/>
    <s v="Delaware"/>
    <n v="588026"/>
    <x v="0"/>
  </r>
  <r>
    <s v="BAYHEALTH MEDICAL CENTER, KENT CAMPUS"/>
    <s v="DOVER"/>
    <x v="7"/>
    <s v="KENT"/>
    <s v="Acute Care Hospitals"/>
    <x v="2"/>
    <s v="Yes"/>
    <n v="2"/>
    <s v="Delaware"/>
    <n v="194786"/>
    <x v="0"/>
  </r>
  <r>
    <s v="TIDALHEALTH NANTICOKE, INC."/>
    <s v="SEAFORD"/>
    <x v="7"/>
    <s v="SUSSEX"/>
    <s v="Acute Care Hospitals"/>
    <x v="2"/>
    <s v="Yes"/>
    <n v="3"/>
    <s v="Delaware"/>
    <n v="277140"/>
    <x v="0"/>
  </r>
  <r>
    <s v="BEEBE MEDICAL CENTER"/>
    <s v="LEWES"/>
    <x v="7"/>
    <s v="SUSSEX"/>
    <s v="Acute Care Hospitals"/>
    <x v="2"/>
    <s v="Yes"/>
    <n v="3"/>
    <s v="Delaware"/>
    <n v="277140"/>
    <x v="0"/>
  </r>
  <r>
    <s v="BAYHEALTH HOSPITAL, SUSSEX CAMPUS"/>
    <s v="MILFORD"/>
    <x v="7"/>
    <s v="SUSSEX"/>
    <s v="Acute Care Hospitals"/>
    <x v="2"/>
    <s v="Yes"/>
    <n v="3"/>
    <s v="Delaware"/>
    <n v="277140"/>
    <x v="0"/>
  </r>
  <r>
    <s v="WILMINGTON VA MEDICAL CENTER"/>
    <s v="WILMINGTON"/>
    <x v="7"/>
    <s v="NEW CASTLE"/>
    <s v="Acute Care - Veterans Administration"/>
    <x v="8"/>
    <s v="Yes"/>
    <n v="4"/>
    <s v="Delaware"/>
    <n v="588026"/>
    <x v="0"/>
  </r>
  <r>
    <s v="NEMOURS CHILDREN'S HOSPITAL, DELAWARE"/>
    <s v="WILMINGTON"/>
    <x v="7"/>
    <s v="NEW CASTLE"/>
    <s v="Childrens"/>
    <x v="2"/>
    <s v="Yes"/>
    <n v="0"/>
    <s v="Delaware"/>
    <n v="588026"/>
    <x v="0"/>
  </r>
  <r>
    <s v="DELAWARE PSYCHIATRIC CENTER"/>
    <s v="NEW CASTLE"/>
    <x v="7"/>
    <s v="NEW CASTLE"/>
    <s v="Psychiatric"/>
    <x v="3"/>
    <s v="No"/>
    <n v="0"/>
    <s v="Delaware"/>
    <n v="588026"/>
    <x v="0"/>
  </r>
  <r>
    <s v="ROCKFORD CENTER"/>
    <s v="NEWARK"/>
    <x v="7"/>
    <s v="NEW CASTLE"/>
    <s v="Psychiatric"/>
    <x v="1"/>
    <s v="Yes"/>
    <n v="0"/>
    <s v="Delaware"/>
    <n v="588026"/>
    <x v="0"/>
  </r>
  <r>
    <s v="MEADOWWOOD BEHAVIORAL HEALTH SYSTEM"/>
    <s v="NEW CASTLE"/>
    <x v="7"/>
    <s v="NEW CASTLE"/>
    <s v="Psychiatric"/>
    <x v="1"/>
    <s v="No"/>
    <n v="0"/>
    <s v="Delaware"/>
    <n v="588026"/>
    <x v="0"/>
  </r>
  <r>
    <s v="DOVER BEHAVIORAL HEALTH SYSTEM"/>
    <s v="DOVER"/>
    <x v="7"/>
    <s v="KENT"/>
    <s v="Psychiatric"/>
    <x v="1"/>
    <s v="No"/>
    <n v="0"/>
    <s v="Delaware"/>
    <n v="194786"/>
    <x v="0"/>
  </r>
  <r>
    <s v="SUN BEHAVIORAL DELAWARE LLC"/>
    <s v="GEORGETOWN"/>
    <x v="7"/>
    <s v="SUSSEX"/>
    <s v="Psychiatric"/>
    <x v="1"/>
    <s v="No"/>
    <n v="0"/>
    <s v="Delaware"/>
    <n v="277140"/>
    <x v="0"/>
  </r>
  <r>
    <s v="GEORGE WASHINGTON UNIV HOSPITAL"/>
    <s v="WASHINGTON"/>
    <x v="8"/>
    <s v="THE DISTRICT"/>
    <s v="Acute Care Hospitals"/>
    <x v="1"/>
    <s v="Yes"/>
    <n v="2"/>
    <s v="No Match"/>
    <s v="No Match"/>
    <x v="0"/>
  </r>
  <r>
    <s v="HOWARD UNIVERSITY HOSPITAL CORP"/>
    <s v="WASHINGTON"/>
    <x v="8"/>
    <s v="THE DISTRICT"/>
    <s v="Acute Care Hospitals"/>
    <x v="4"/>
    <s v="No"/>
    <n v="1"/>
    <s v="No Match"/>
    <s v="No Match"/>
    <x v="0"/>
  </r>
  <r>
    <s v="MEDSTAR GEORGETOWN UNIVERSITY HOSPITAL"/>
    <s v="WASHINGTON"/>
    <x v="8"/>
    <s v="THE DISTRICT"/>
    <s v="Acute Care Hospitals"/>
    <x v="1"/>
    <s v="Yes"/>
    <n v="3"/>
    <s v="No Match"/>
    <s v="No Match"/>
    <x v="0"/>
  </r>
  <r>
    <s v="SIBLEY MEMORIAL HOSPITAL"/>
    <s v="WASHINGTON"/>
    <x v="8"/>
    <s v="THE DISTRICT"/>
    <s v="Acute Care Hospitals"/>
    <x v="4"/>
    <s v="Yes"/>
    <n v="5"/>
    <s v="No Match"/>
    <s v="No Match"/>
    <x v="0"/>
  </r>
  <r>
    <s v="UNITED MEDICAL CENTER"/>
    <s v="WASHINGTON"/>
    <x v="8"/>
    <s v="THE DISTRICT"/>
    <s v="Acute Care Hospitals"/>
    <x v="1"/>
    <s v="Yes"/>
    <n v="3"/>
    <s v="No Match"/>
    <s v="No Match"/>
    <x v="0"/>
  </r>
  <r>
    <s v="MEDSTAR WASHINGTON HOSPITAL CENTER"/>
    <s v="WASHINGTON"/>
    <x v="8"/>
    <s v="THE DISTRICT"/>
    <s v="Acute Care Hospitals"/>
    <x v="4"/>
    <s v="Yes"/>
    <n v="3"/>
    <s v="No Match"/>
    <s v="No Match"/>
    <x v="0"/>
  </r>
  <r>
    <s v="WASHINGTON DC VA MEDICAL CENTER"/>
    <s v="WASHINGTON"/>
    <x v="8"/>
    <s v="THE DISTRICT"/>
    <s v="Acute Care - Veterans Administration"/>
    <x v="8"/>
    <s v="Yes"/>
    <n v="3"/>
    <s v="No Match"/>
    <s v="No Match"/>
    <x v="0"/>
  </r>
  <r>
    <s v="CHILDREN'S NATIONAL HOSPITAL"/>
    <s v="WASHINGTON"/>
    <x v="8"/>
    <s v="THE DISTRICT"/>
    <s v="Childrens"/>
    <x v="2"/>
    <s v="Yes"/>
    <n v="0"/>
    <s v="No Match"/>
    <s v="No Match"/>
    <x v="0"/>
  </r>
  <r>
    <s v="ST ELIZABETHS HOSPITAL"/>
    <s v="WASHINGTON"/>
    <x v="8"/>
    <s v="THE DISTRICT"/>
    <s v="Psychiatric"/>
    <x v="3"/>
    <s v="No"/>
    <n v="0"/>
    <s v="No Match"/>
    <s v="No Match"/>
    <x v="0"/>
  </r>
  <r>
    <s v="PSYCHIATRIC INSTITUTE OF WASHINGTON"/>
    <s v="WASHINGTON"/>
    <x v="8"/>
    <s v="THE DISTRICT"/>
    <s v="Psychiatric"/>
    <x v="2"/>
    <s v="No"/>
    <n v="0"/>
    <s v="No Match"/>
    <s v="No Match"/>
    <x v="0"/>
  </r>
  <r>
    <s v="SHANDS JACKSONVILLE"/>
    <s v="JACKSONVILLE"/>
    <x v="9"/>
    <s v="DUVAL"/>
    <s v="Acute Care Hospitals"/>
    <x v="2"/>
    <s v="Yes"/>
    <n v="4"/>
    <s v="Florida"/>
    <n v="1062963"/>
    <x v="0"/>
  </r>
  <r>
    <s v="BETHESDA HOSPITAL EAST"/>
    <s v="BOYNTON BEACH"/>
    <x v="9"/>
    <s v="PALM BEACH"/>
    <s v="Acute Care Hospitals"/>
    <x v="2"/>
    <s v="Yes"/>
    <n v="2"/>
    <s v="Florida"/>
    <n v="1575726"/>
    <x v="0"/>
  </r>
  <r>
    <s v="ORLANDO HEALTH"/>
    <s v="ORLANDO"/>
    <x v="9"/>
    <s v="ORANGE"/>
    <s v="Acute Care Hospitals"/>
    <x v="2"/>
    <s v="Yes"/>
    <n v="4"/>
    <s v="Florida"/>
    <n v="1528002"/>
    <x v="0"/>
  </r>
  <r>
    <s v="ADVENTHEALTH ORLANDO"/>
    <s v="ORLANDO"/>
    <x v="9"/>
    <s v="ORANGE"/>
    <s v="Acute Care Hospitals"/>
    <x v="2"/>
    <s v="Yes"/>
    <n v="3"/>
    <s v="Florida"/>
    <n v="1528002"/>
    <x v="0"/>
  </r>
  <r>
    <s v="BAPTIST HOSPITAL OF MIAMI"/>
    <s v="MIAMI"/>
    <x v="9"/>
    <s v="MIAMI-DADE"/>
    <s v="Acute Care Hospitals"/>
    <x v="2"/>
    <s v="Yes"/>
    <n v="5"/>
    <s v="Florida"/>
    <n v="2802029"/>
    <x v="0"/>
  </r>
  <r>
    <s v="LEE MEMORIAL HOSPITAL"/>
    <s v="FORT MYERS"/>
    <x v="9"/>
    <s v="LEE"/>
    <s v="Acute Care Hospitals"/>
    <x v="0"/>
    <s v="Yes"/>
    <n v="5"/>
    <s v="Florida"/>
    <n v="875607"/>
    <x v="0"/>
  </r>
  <r>
    <s v="ADVENTHEALTH NEW SMYRNA BEACH"/>
    <s v="NEW SMYRNA BEACH"/>
    <x v="9"/>
    <s v="VOLUSIA"/>
    <s v="Acute Care Hospitals"/>
    <x v="6"/>
    <s v="Yes"/>
    <n v="4"/>
    <s v="Florida"/>
    <n v="606573"/>
    <x v="0"/>
  </r>
  <r>
    <s v="HALIFAX HEALTH MEDICAL CENTER"/>
    <s v="DAYTONA BEACH"/>
    <x v="9"/>
    <s v="VOLUSIA"/>
    <s v="Acute Care Hospitals"/>
    <x v="0"/>
    <s v="Yes"/>
    <n v="2"/>
    <s v="Florida"/>
    <n v="606573"/>
    <x v="0"/>
  </r>
  <r>
    <s v="NAPLES COMMUNITY HOSPITAL"/>
    <s v="NAPLES"/>
    <x v="9"/>
    <s v="COLLIER"/>
    <s v="Acute Care Hospitals"/>
    <x v="2"/>
    <s v="Yes"/>
    <n v="3"/>
    <s v="Florida"/>
    <n v="417131"/>
    <x v="0"/>
  </r>
  <r>
    <s v="HOLMES REGIONAL MEDICAL CENTER"/>
    <s v="MELBOURNE"/>
    <x v="9"/>
    <s v="BREVARD"/>
    <s v="Acute Care Hospitals"/>
    <x v="2"/>
    <s v="Yes"/>
    <n v="4"/>
    <s v="Florida"/>
    <n v="663982"/>
    <x v="0"/>
  </r>
  <r>
    <s v="JACKSON HEALTH SYSTEM"/>
    <s v="MIAMI"/>
    <x v="9"/>
    <s v="MIAMI-DADE"/>
    <s v="Acute Care Hospitals"/>
    <x v="0"/>
    <s v="Yes"/>
    <n v="1"/>
    <s v="Florida"/>
    <n v="2802029"/>
    <x v="0"/>
  </r>
  <r>
    <s v="HCA FLORIDA CITRUS HOSPITAL"/>
    <s v="INVERNESS"/>
    <x v="9"/>
    <s v="CITRUS"/>
    <s v="Acute Care Hospitals"/>
    <x v="0"/>
    <s v="Yes"/>
    <n v="2"/>
    <s v="Florida"/>
    <n v="171666"/>
    <x v="0"/>
  </r>
  <r>
    <s v="SACRED HEART HOSPITAL"/>
    <s v="PENSACOLA"/>
    <x v="9"/>
    <s v="ESCAMBIA"/>
    <s v="Acute Care Hospitals"/>
    <x v="2"/>
    <s v="Yes"/>
    <n v="4"/>
    <s v="Florida"/>
    <n v="333834"/>
    <x v="0"/>
  </r>
  <r>
    <s v="ASCENSION SACRED HEART BAY"/>
    <s v="PANAMA CITY"/>
    <x v="9"/>
    <s v="BAY"/>
    <s v="Acute Care Hospitals"/>
    <x v="2"/>
    <s v="Yes"/>
    <n v="3"/>
    <s v="Florida"/>
    <n v="204479"/>
    <x v="0"/>
  </r>
  <r>
    <s v="PARRISH MEDICAL CENTER"/>
    <s v="TITUSVILLE"/>
    <x v="9"/>
    <s v="BREVARD"/>
    <s v="Acute Care Hospitals"/>
    <x v="0"/>
    <s v="Yes"/>
    <n v="2"/>
    <s v="Florida"/>
    <n v="663982"/>
    <x v="0"/>
  </r>
  <r>
    <s v="NORTH SHORE MEDICAL CENTER"/>
    <s v="MIAMI"/>
    <x v="9"/>
    <s v="MIAMI-DADE"/>
    <s v="Acute Care Hospitals"/>
    <x v="1"/>
    <s v="Yes"/>
    <n v="1"/>
    <s v="Florida"/>
    <n v="2802029"/>
    <x v="0"/>
  </r>
  <r>
    <s v="ORLANDO HEALTH-HEALTH CENTRAL HOSPITAL"/>
    <s v="OCOEE"/>
    <x v="9"/>
    <s v="ORANGE"/>
    <s v="Acute Care Hospitals"/>
    <x v="3"/>
    <s v="Yes"/>
    <n v="3"/>
    <s v="Florida"/>
    <n v="1528002"/>
    <x v="0"/>
  </r>
  <r>
    <s v="ORLANDO HEALTH BAYFRONT HOSPITAL"/>
    <s v="SAINT PETERSBURG"/>
    <x v="9"/>
    <s v="PINELLAS"/>
    <s v="Acute Care Hospitals"/>
    <x v="2"/>
    <s v="Yes"/>
    <n v="2"/>
    <s v="Florida"/>
    <n v="948563"/>
    <x v="0"/>
  </r>
  <r>
    <s v="MOUNT SINAI MEDICAL CENTER OF FLORIDA, INC"/>
    <s v="MIAMI BEACH"/>
    <x v="9"/>
    <s v="MIAMI-DADE"/>
    <s v="Acute Care Hospitals"/>
    <x v="2"/>
    <s v="Yes"/>
    <n v="3"/>
    <s v="Florida"/>
    <n v="2802029"/>
    <x v="0"/>
  </r>
  <r>
    <s v="MANATEE MEMORIAL HOSPITAL"/>
    <s v="BRADENTON"/>
    <x v="9"/>
    <s v="MANATEE"/>
    <s v="Acute Care Hospitals"/>
    <x v="1"/>
    <s v="Yes"/>
    <n v="3"/>
    <s v="Florida"/>
    <n v="468200"/>
    <x v="0"/>
  </r>
  <r>
    <s v="MEMORIAL REGIONAL HOSPITAL"/>
    <s v="HOLLYWOOD"/>
    <x v="9"/>
    <s v="BROWARD"/>
    <s v="Acute Care Hospitals"/>
    <x v="0"/>
    <s v="Yes"/>
    <n v="3"/>
    <s v="Florida"/>
    <n v="2013317"/>
    <x v="0"/>
  </r>
  <r>
    <s v="BROWARD HEALTH MEDICAL CENTER"/>
    <s v="FORT LAUDERDALE"/>
    <x v="9"/>
    <s v="BROWARD"/>
    <s v="Acute Care Hospitals"/>
    <x v="0"/>
    <s v="Yes"/>
    <n v="3"/>
    <s v="Florida"/>
    <n v="2013317"/>
    <x v="0"/>
  </r>
  <r>
    <s v="ASCENSION ST VINCENT'S RIVERSIDE"/>
    <s v="JACKSONVILLE"/>
    <x v="9"/>
    <s v="DUVAL"/>
    <s v="Acute Care Hospitals"/>
    <x v="2"/>
    <s v="Yes"/>
    <n v="3"/>
    <s v="Florida"/>
    <n v="1062963"/>
    <x v="0"/>
  </r>
  <r>
    <s v="MEASE DUNEDIN HOSPITAL"/>
    <s v="DUNEDIN"/>
    <x v="9"/>
    <s v="PINELLAS"/>
    <s v="Acute Care Hospitals"/>
    <x v="2"/>
    <s v="Yes"/>
    <n v="4"/>
    <s v="Florida"/>
    <n v="948563"/>
    <x v="0"/>
  </r>
  <r>
    <s v="CLEVELAND CLINIC MARTIN NORTH HOSPITAL"/>
    <s v="STUART"/>
    <x v="9"/>
    <s v="MARTIN"/>
    <s v="Acute Care Hospitals"/>
    <x v="2"/>
    <s v="Yes"/>
    <n v="3"/>
    <s v="Florida"/>
    <n v="166272"/>
    <x v="0"/>
  </r>
  <r>
    <s v="ADVENTHEALTH DELAND"/>
    <s v="DELAND"/>
    <x v="9"/>
    <s v="VOLUSIA"/>
    <s v="Acute Care Hospitals"/>
    <x v="6"/>
    <s v="Yes"/>
    <n v="4"/>
    <s v="Florida"/>
    <n v="606573"/>
    <x v="0"/>
  </r>
  <r>
    <s v="Adventhealth Zephyrhills"/>
    <s v="ZEPHYRHILLS"/>
    <x v="9"/>
    <s v="PASCO"/>
    <s v="Acute Care Hospitals"/>
    <x v="6"/>
    <s v="Yes"/>
    <n v="4"/>
    <s v="Florida"/>
    <n v="674516"/>
    <x v="0"/>
  </r>
  <r>
    <s v="HCA FLORIDA HIGHLANDS HOSPITAL"/>
    <s v="SEBRING"/>
    <x v="9"/>
    <s v="HIGHLANDS"/>
    <s v="Acute Care Hospitals"/>
    <x v="1"/>
    <s v="Yes"/>
    <n v="3"/>
    <s v="Florida"/>
    <n v="111122"/>
    <x v="0"/>
  </r>
  <r>
    <s v="LARKIN COMMUNITY HOSPITAL PALM SPRINGS CAMPUS"/>
    <s v="HIALEAH"/>
    <x v="9"/>
    <s v="MIAMI-DADE"/>
    <s v="Acute Care Hospitals"/>
    <x v="2"/>
    <s v="Yes"/>
    <n v="4"/>
    <s v="Florida"/>
    <n v="2802029"/>
    <x v="0"/>
  </r>
  <r>
    <s v="ORLANDO HEALTH SOUTH LAKE HOSPITAL"/>
    <s v="CLERMONT"/>
    <x v="9"/>
    <s v="LAKE"/>
    <s v="Acute Care Hospitals"/>
    <x v="0"/>
    <s v="Yes"/>
    <n v="3"/>
    <s v="Florida"/>
    <n v="456068"/>
    <x v="0"/>
  </r>
  <r>
    <s v="WINTER HAVEN HOSPITAL"/>
    <s v="WINTER HAVEN"/>
    <x v="9"/>
    <s v="POLK"/>
    <s v="Acute Care Hospitals"/>
    <x v="2"/>
    <s v="Yes"/>
    <n v="3"/>
    <s v="Florida"/>
    <n v="874790"/>
    <x v="0"/>
  </r>
  <r>
    <s v="HIALEAH HOSPITAL"/>
    <s v="HIALEAH"/>
    <x v="9"/>
    <s v="MIAMI-DADE"/>
    <s v="Acute Care Hospitals"/>
    <x v="1"/>
    <s v="Yes"/>
    <n v="3"/>
    <s v="Florida"/>
    <n v="2802029"/>
    <x v="0"/>
  </r>
  <r>
    <s v="HCA FLORIDA TWIN CITIES HOSPITAL"/>
    <s v="NICEVILLE"/>
    <x v="9"/>
    <s v="OKALOOSA"/>
    <s v="Acute Care Hospitals"/>
    <x v="1"/>
    <s v="Yes"/>
    <n v="5"/>
    <s v="Florida"/>
    <n v="221810"/>
    <x v="0"/>
  </r>
  <r>
    <s v="ADVENTHEALTH NORTH PINELLAS"/>
    <s v="TARPON SPRINGS"/>
    <x v="9"/>
    <s v="PINELLAS"/>
    <s v="Acute Care Hospitals"/>
    <x v="4"/>
    <s v="Yes"/>
    <n v="4"/>
    <s v="Florida"/>
    <n v="948563"/>
    <x v="0"/>
  </r>
  <r>
    <s v="ADVENTHEALTH WATERMAN"/>
    <s v="TAVARES"/>
    <x v="9"/>
    <s v="LAKE"/>
    <s v="Acute Care Hospitals"/>
    <x v="6"/>
    <s v="No"/>
    <n v="4"/>
    <s v="Florida"/>
    <n v="456068"/>
    <x v="0"/>
  </r>
  <r>
    <s v="ADVENTHEALTH OCALA"/>
    <s v="OCALA"/>
    <x v="9"/>
    <s v="MARION"/>
    <s v="Acute Care Hospitals"/>
    <x v="0"/>
    <s v="Yes"/>
    <n v="4"/>
    <s v="Florida"/>
    <n v="442660"/>
    <x v="0"/>
  </r>
  <r>
    <s v="MORTON PLANT NORTH BAY HOSPITAL"/>
    <s v="NEW PORT RICHEY"/>
    <x v="9"/>
    <s v="PASCO"/>
    <s v="Acute Care Hospitals"/>
    <x v="2"/>
    <s v="Yes"/>
    <n v="3"/>
    <s v="Florida"/>
    <n v="674516"/>
    <x v="0"/>
  </r>
  <r>
    <s v="ST ANTHONYS HOSPITAL"/>
    <s v="SAINT PETERSBURG"/>
    <x v="9"/>
    <s v="PINELLAS"/>
    <s v="Acute Care Hospitals"/>
    <x v="6"/>
    <s v="Yes"/>
    <n v="3"/>
    <s v="Florida"/>
    <n v="948563"/>
    <x v="0"/>
  </r>
  <r>
    <s v="ADVENTHEALTH DAYTONA BEACH"/>
    <s v="DAYTONA BEACH"/>
    <x v="9"/>
    <s v="VOLUSIA"/>
    <s v="Acute Care Hospitals"/>
    <x v="6"/>
    <s v="Yes"/>
    <n v="5"/>
    <s v="Florida"/>
    <n v="606573"/>
    <x v="0"/>
  </r>
  <r>
    <s v="AdventHealth Carrollwood"/>
    <s v="TAMPA"/>
    <x v="9"/>
    <s v="HILLSBOROUGH"/>
    <s v="Acute Care Hospitals"/>
    <x v="6"/>
    <s v="Yes"/>
    <n v="3"/>
    <s v="Florida"/>
    <n v="1574115"/>
    <x v="0"/>
  </r>
  <r>
    <s v="TAMPA GENERAL HOSPITAL BROOKSVILLE"/>
    <s v="BROOKSVILLE"/>
    <x v="9"/>
    <s v="HERNANDO"/>
    <s v="Acute Care Hospitals"/>
    <x v="6"/>
    <s v="Yes"/>
    <n v="1"/>
    <s v="Florida"/>
    <n v="221701"/>
    <x v="0"/>
  </r>
  <r>
    <s v="ADVENTHEALTH FISH MEMORIAL"/>
    <s v="ORANGE CITY"/>
    <x v="9"/>
    <s v="VOLUSIA"/>
    <s v="Acute Care Hospitals"/>
    <x v="6"/>
    <s v="Yes"/>
    <n v="5"/>
    <s v="Florida"/>
    <n v="606573"/>
    <x v="0"/>
  </r>
  <r>
    <s v="HOLY CROSS HOSPITAL"/>
    <s v="FT LAUDERDALE"/>
    <x v="9"/>
    <s v="BROWARD"/>
    <s v="Acute Care Hospitals"/>
    <x v="6"/>
    <s v="Yes"/>
    <n v="4"/>
    <s v="Florida"/>
    <n v="2013317"/>
    <x v="0"/>
  </r>
  <r>
    <s v="ST JOSEPHS HOSPITAL"/>
    <s v="TAMPA"/>
    <x v="9"/>
    <s v="HILLSBOROUGH"/>
    <s v="Acute Care Hospitals"/>
    <x v="6"/>
    <s v="Yes"/>
    <n v="4"/>
    <s v="Florida"/>
    <n v="1574115"/>
    <x v="0"/>
  </r>
  <r>
    <s v="Adventhealth Port Charlotte"/>
    <s v="PORT CHARLOTTE"/>
    <x v="9"/>
    <s v="CHARLOTTE"/>
    <s v="Acute Care Hospitals"/>
    <x v="1"/>
    <s v="Yes"/>
    <n v="1"/>
    <s v="Florida"/>
    <n v="217212"/>
    <x v="0"/>
  </r>
  <r>
    <s v="HCA FLORIDA JFK HOSPITAL"/>
    <s v="ATLANTIS"/>
    <x v="9"/>
    <s v="PALM BEACH"/>
    <s v="Acute Care Hospitals"/>
    <x v="1"/>
    <s v="Yes"/>
    <n v="2"/>
    <s v="Florida"/>
    <n v="1575726"/>
    <x v="0"/>
  </r>
  <r>
    <s v="UF HEALTH LEESBURG HOSPITAL"/>
    <s v="LEESBURG"/>
    <x v="9"/>
    <s v="LAKE"/>
    <s v="Acute Care Hospitals"/>
    <x v="2"/>
    <s v="Yes"/>
    <n v="3"/>
    <s v="Florida"/>
    <n v="456068"/>
    <x v="0"/>
  </r>
  <r>
    <s v="BROWARD HEALTH NORTH"/>
    <s v="DEERFIELD BEACH"/>
    <x v="9"/>
    <s v="BROWARD"/>
    <s v="Acute Care Hospitals"/>
    <x v="0"/>
    <s v="Yes"/>
    <n v="3"/>
    <s v="Florida"/>
    <n v="2013317"/>
    <x v="0"/>
  </r>
  <r>
    <s v="SARASOTA MEMORIAL HOSPITAL"/>
    <s v="SARASOTA"/>
    <x v="9"/>
    <s v="SARASOTA"/>
    <s v="Acute Care Hospitals"/>
    <x v="0"/>
    <s v="Yes"/>
    <n v="5"/>
    <s v="Florida"/>
    <n v="479958"/>
    <x v="0"/>
  </r>
  <r>
    <s v="BAPTIST HEALTH MEDICAL CENTER - JACKSONVILLE"/>
    <s v="JACKSONVILLE"/>
    <x v="9"/>
    <s v="DUVAL"/>
    <s v="Acute Care Hospitals"/>
    <x v="2"/>
    <s v="Yes"/>
    <n v="4"/>
    <s v="Florida"/>
    <n v="1062963"/>
    <x v="0"/>
  </r>
  <r>
    <s v="FLAGLER HOSPITAL"/>
    <s v="SAINT AUGUSTINE"/>
    <x v="9"/>
    <s v="ST. JOHNS"/>
    <s v="Acute Care Hospitals"/>
    <x v="2"/>
    <s v="Yes"/>
    <n v="3"/>
    <s v="Florida"/>
    <s v="No Match"/>
    <x v="0"/>
  </r>
  <r>
    <s v="BAPTIST HOSPITAL"/>
    <s v="PENSACOLA"/>
    <x v="9"/>
    <s v="ESCAMBIA"/>
    <s v="Acute Care Hospitals"/>
    <x v="2"/>
    <s v="Yes"/>
    <n v="4"/>
    <s v="Florida"/>
    <n v="333834"/>
    <x v="0"/>
  </r>
  <r>
    <s v="ADVENTHEALTH LAKE WALES"/>
    <s v="LAKE WALES"/>
    <x v="9"/>
    <s v="POLK"/>
    <s v="Acute Care Hospitals"/>
    <x v="1"/>
    <s v="Yes"/>
    <n v="2"/>
    <s v="Florida"/>
    <n v="874790"/>
    <x v="0"/>
  </r>
  <r>
    <s v="BAY PINES VA MEDICAL CENTER"/>
    <s v="BAY PINES"/>
    <x v="9"/>
    <s v="PINELLAS"/>
    <s v="Acute Care - Veterans Administration"/>
    <x v="8"/>
    <s v="Yes"/>
    <n v="3"/>
    <s v="Florida"/>
    <n v="948563"/>
    <x v="0"/>
  </r>
  <r>
    <s v="CLEVELAND CLINIC INDIAN RIVER HOSPITAL"/>
    <s v="VERO BEACH"/>
    <x v="9"/>
    <s v="INDIAN RIVER"/>
    <s v="Acute Care Hospitals"/>
    <x v="2"/>
    <s v="Yes"/>
    <n v="4"/>
    <s v="Florida"/>
    <n v="172799"/>
    <x v="0"/>
  </r>
  <r>
    <s v="HCA FLORIDA LEHIGH HOSPITAL"/>
    <s v="LEHIGH ACRES"/>
    <x v="9"/>
    <s v="LEE"/>
    <s v="Acute Care Hospitals"/>
    <x v="1"/>
    <s v="Yes"/>
    <n v="2"/>
    <s v="Florida"/>
    <n v="875607"/>
    <x v="0"/>
  </r>
  <r>
    <s v="ADVENTHEALTH SEBRING"/>
    <s v="SEBRING"/>
    <x v="9"/>
    <s v="HIGHLANDS"/>
    <s v="Acute Care Hospitals"/>
    <x v="2"/>
    <s v="Yes"/>
    <n v="3"/>
    <s v="Florida"/>
    <n v="111122"/>
    <x v="0"/>
  </r>
  <r>
    <s v="HCA FLORIDA OSCEOLA HOSPITAL"/>
    <s v="KISSIMMEE"/>
    <x v="9"/>
    <s v="OSCEOLA"/>
    <s v="Acute Care Hospitals"/>
    <x v="1"/>
    <s v="Yes"/>
    <n v="2"/>
    <s v="Florida"/>
    <n v="481718"/>
    <x v="0"/>
  </r>
  <r>
    <s v="UF HEALTH SHANDS HOSPITAL"/>
    <s v="GAINESVILLE"/>
    <x v="9"/>
    <s v="ALACHUA"/>
    <s v="Acute Care Hospitals"/>
    <x v="2"/>
    <s v="Yes"/>
    <n v="5"/>
    <s v="Florida"/>
    <n v="290028"/>
    <x v="0"/>
  </r>
  <r>
    <s v="BAPTIST MEDICAL CENTER  BEACHES"/>
    <s v="JACKSONVILLE BEACH"/>
    <x v="9"/>
    <s v="DUVAL"/>
    <s v="Acute Care Hospitals"/>
    <x v="2"/>
    <s v="Yes"/>
    <n v="4"/>
    <s v="Florida"/>
    <n v="1062963"/>
    <x v="0"/>
  </r>
  <r>
    <s v="AdventHealth Palm Coast"/>
    <s v="PALM COAST"/>
    <x v="9"/>
    <s v="FLAGLER"/>
    <s v="Acute Care Hospitals"/>
    <x v="6"/>
    <s v="Yes"/>
    <n v="5"/>
    <s v="Florida"/>
    <n v="140360"/>
    <x v="0"/>
  </r>
  <r>
    <s v="BARTOW REGIONAL MEDICAL CENTER"/>
    <s v="BARTOW"/>
    <x v="9"/>
    <s v="POLK"/>
    <s v="Acute Care Hospitals"/>
    <x v="1"/>
    <s v="Yes"/>
    <n v="3"/>
    <s v="Florida"/>
    <n v="874790"/>
    <x v="0"/>
  </r>
  <r>
    <s v="NORTH OKALOOSA MEDICAL CENTER"/>
    <s v="CRESTVIEW"/>
    <x v="9"/>
    <s v="OKALOOSA"/>
    <s v="Acute Care Hospitals"/>
    <x v="2"/>
    <s v="Yes"/>
    <n v="3"/>
    <s v="Florida"/>
    <n v="221810"/>
    <x v="0"/>
  </r>
  <r>
    <s v="SANTA ROSA MEDICAL CENTER"/>
    <s v="MILTON"/>
    <x v="9"/>
    <s v="SANTA ROSA"/>
    <s v="Acute Care Hospitals"/>
    <x v="1"/>
    <s v="Yes"/>
    <n v="4"/>
    <s v="Florida"/>
    <n v="211115"/>
    <x v="0"/>
  </r>
  <r>
    <s v="HOMESTEAD HOSPITAL"/>
    <s v="HOMESTEAD"/>
    <x v="9"/>
    <s v="MIAMI-DADE"/>
    <s v="Acute Care Hospitals"/>
    <x v="2"/>
    <s v="Yes"/>
    <n v="4"/>
    <s v="Florida"/>
    <n v="2802029"/>
    <x v="0"/>
  </r>
  <r>
    <s v="HCA FLORIDA PASADENA HOSPITAL A PART OF HCA FLORID"/>
    <s v="SAINT PETERSBURG"/>
    <x v="9"/>
    <s v="PINELLAS"/>
    <s v="Acute Care Hospitals"/>
    <x v="1"/>
    <s v="Yes"/>
    <n v="4"/>
    <s v="Florida"/>
    <n v="948563"/>
    <x v="0"/>
  </r>
  <r>
    <s v="MORTON PLANT HOSPITAL"/>
    <s v="CLEARWATER"/>
    <x v="9"/>
    <s v="PINELLAS"/>
    <s v="Acute Care Hospitals"/>
    <x v="2"/>
    <s v="Yes"/>
    <n v="4"/>
    <s v="Florida"/>
    <n v="948563"/>
    <x v="0"/>
  </r>
  <r>
    <s v="TAMPA GENERAL HOSPITAL"/>
    <s v="TAMPA"/>
    <x v="9"/>
    <s v="HILLSBOROUGH"/>
    <s v="Acute Care Hospitals"/>
    <x v="2"/>
    <s v="Yes"/>
    <n v="3"/>
    <s v="Florida"/>
    <n v="1574115"/>
    <x v="0"/>
  </r>
  <r>
    <s v="LAKESIDE MEDICAL CENTER"/>
    <s v="BELLE GLADE"/>
    <x v="9"/>
    <s v="PALM BEACH"/>
    <s v="Acute Care Hospitals"/>
    <x v="0"/>
    <s v="Yes"/>
    <n v="0"/>
    <s v="Florida"/>
    <n v="1575726"/>
    <x v="0"/>
  </r>
  <r>
    <s v="HCA FLORIDA AVENTURA HOSPITAL"/>
    <s v="AVENTURA"/>
    <x v="9"/>
    <s v="MIAMI-DADE"/>
    <s v="Acute Care Hospitals"/>
    <x v="2"/>
    <s v="Yes"/>
    <n v="3"/>
    <s v="Florida"/>
    <n v="2802029"/>
    <x v="0"/>
  </r>
  <r>
    <s v="SOUTH FLORIDA BAPTIST HOSPITAL"/>
    <s v="PLANT CITY"/>
    <x v="9"/>
    <s v="HILLSBOROUGH"/>
    <s v="Acute Care Hospitals"/>
    <x v="2"/>
    <s v="Yes"/>
    <n v="3"/>
    <s v="Florida"/>
    <n v="1574115"/>
    <x v="0"/>
  </r>
  <r>
    <s v="ED FRASER MEMORIAL HOSPITAL"/>
    <s v="MACCLENNY"/>
    <x v="9"/>
    <s v="BAKER"/>
    <s v="Acute Care Hospitals"/>
    <x v="2"/>
    <s v="Yes"/>
    <n v="1"/>
    <s v="Florida"/>
    <n v="29737"/>
    <x v="0"/>
  </r>
  <r>
    <s v="TALLAHASSEE MEMORIAL HEALTHCARE"/>
    <s v="TALLAHASSEE"/>
    <x v="9"/>
    <s v="LEON"/>
    <s v="Acute Care Hospitals"/>
    <x v="2"/>
    <s v="Yes"/>
    <n v="3"/>
    <s v="Florida"/>
    <n v="299048"/>
    <x v="0"/>
  </r>
  <r>
    <s v="ADVENTHEALTH HEART OF FLORIDA"/>
    <s v="DAVENPORT"/>
    <x v="9"/>
    <s v="POLK"/>
    <s v="Acute Care Hospitals"/>
    <x v="1"/>
    <s v="Yes"/>
    <n v="3"/>
    <s v="Florida"/>
    <n v="874790"/>
    <x v="0"/>
  </r>
  <r>
    <s v="NH Jacksonville"/>
    <s v="Jacksonville"/>
    <x v="9"/>
    <s v="DUVAL"/>
    <s v="Acute Care - Department of Defense"/>
    <x v="10"/>
    <s v="Yes"/>
    <n v="0"/>
    <s v="Florida"/>
    <n v="1062963"/>
    <x v="0"/>
  </r>
  <r>
    <s v="BAPTIST MEDICAL CENTER - NASSAU"/>
    <s v="FERNANDINA BEACH"/>
    <x v="9"/>
    <s v="NASSAU"/>
    <s v="Acute Care Hospitals"/>
    <x v="2"/>
    <s v="Yes"/>
    <n v="4"/>
    <s v="Florida"/>
    <n v="106879"/>
    <x v="1"/>
  </r>
  <r>
    <s v="JACKSON HOSPITAL"/>
    <s v="MARIANNA"/>
    <x v="9"/>
    <s v="JACKSON"/>
    <s v="Acute Care Hospitals"/>
    <x v="0"/>
    <s v="Yes"/>
    <n v="1"/>
    <s v="Florida"/>
    <n v="49629"/>
    <x v="0"/>
  </r>
  <r>
    <s v="LOWER KEYS MEDICAL CENTER"/>
    <s v="KEY WEST"/>
    <x v="9"/>
    <s v="MONROE"/>
    <s v="Acute Care Hospitals"/>
    <x v="1"/>
    <s v="Yes"/>
    <n v="4"/>
    <s v="Florida"/>
    <n v="80406"/>
    <x v="0"/>
  </r>
  <r>
    <s v="MAYO CLINIC"/>
    <s v="JACKSONVILLE"/>
    <x v="9"/>
    <s v="DUVAL"/>
    <s v="Acute Care Hospitals"/>
    <x v="2"/>
    <s v="Yes"/>
    <n v="5"/>
    <s v="Florida"/>
    <n v="1062963"/>
    <x v="0"/>
  </r>
  <r>
    <s v="SOUTH MIAMI HOSPITAL"/>
    <s v="MIAMI"/>
    <x v="9"/>
    <s v="MIAMI-DADE"/>
    <s v="Acute Care Hospitals"/>
    <x v="2"/>
    <s v="Yes"/>
    <n v="4"/>
    <s v="Florida"/>
    <n v="2802029"/>
    <x v="0"/>
  </r>
  <r>
    <s v="HCA FLORIDA LAKE CITY HOSPITAL"/>
    <s v="LAKE CITY"/>
    <x v="9"/>
    <s v="COLUMBIA"/>
    <s v="Acute Care Hospitals"/>
    <x v="1"/>
    <s v="Yes"/>
    <n v="3"/>
    <s v="Florida"/>
    <n v="74094"/>
    <x v="0"/>
  </r>
  <r>
    <s v="LAKELAND REGIONAL MEDICAL CENTER"/>
    <s v="LAKELAND"/>
    <x v="9"/>
    <s v="POLK"/>
    <s v="Acute Care Hospitals"/>
    <x v="2"/>
    <s v="Yes"/>
    <n v="1"/>
    <s v="Florida"/>
    <n v="874790"/>
    <x v="0"/>
  </r>
  <r>
    <s v="VA NORTH FLORIDA/SOUTH GEORGIA HEALTHCARE SYSTEM - LAKE CITY"/>
    <s v="LAKE CITY"/>
    <x v="9"/>
    <s v="COLUMBIA"/>
    <s v="Acute Care - Veterans Administration"/>
    <x v="8"/>
    <s v="Yes"/>
    <n v="0"/>
    <s v="Florida"/>
    <n v="74094"/>
    <x v="0"/>
  </r>
  <r>
    <s v="CENTRAL FLORIDA LAKE MONROE HOSPITAL"/>
    <s v="SANFORD"/>
    <x v="9"/>
    <s v="SEMINOLE"/>
    <s v="Acute Care Hospitals"/>
    <x v="1"/>
    <s v="Yes"/>
    <n v="2"/>
    <s v="Florida"/>
    <n v="491884"/>
    <x v="0"/>
  </r>
  <r>
    <s v="HCA FLORIDA SARASOTA DOCTORS HOSPITAL"/>
    <s v="SARASOTA"/>
    <x v="9"/>
    <s v="SARASOTA"/>
    <s v="Acute Care Hospitals"/>
    <x v="1"/>
    <s v="Yes"/>
    <n v="4"/>
    <s v="Florida"/>
    <n v="479958"/>
    <x v="0"/>
  </r>
  <r>
    <s v="HCA FLORIDA MERCY HOSPITAL"/>
    <s v="PLANTATION"/>
    <x v="9"/>
    <s v="BROWARD"/>
    <s v="Acute Care Hospitals"/>
    <x v="2"/>
    <s v="Yes"/>
    <n v="2"/>
    <s v="Florida"/>
    <n v="2013317"/>
    <x v="0"/>
  </r>
  <r>
    <s v="BOCA RATON REGIONAL HOSPITAL"/>
    <s v="BOCA RATON"/>
    <x v="9"/>
    <s v="PALM BEACH"/>
    <s v="Acute Care Hospitals"/>
    <x v="2"/>
    <s v="Yes"/>
    <n v="2"/>
    <s v="Florida"/>
    <n v="1575726"/>
    <x v="0"/>
  </r>
  <r>
    <s v="ADVENTHEALTH TAMPA"/>
    <s v="TAMPA"/>
    <x v="9"/>
    <s v="HILLSBOROUGH"/>
    <s v="Acute Care Hospitals"/>
    <x v="2"/>
    <s v="Yes"/>
    <n v="3"/>
    <s v="Florida"/>
    <n v="1574115"/>
    <x v="0"/>
  </r>
  <r>
    <s v="DESOTO MEMORIAL HOSPITAL"/>
    <s v="ARCADIA"/>
    <x v="9"/>
    <s v="DE SOTO"/>
    <s v="Acute Care Hospitals"/>
    <x v="2"/>
    <s v="Yes"/>
    <n v="2"/>
    <s v="Florida"/>
    <s v="No Match"/>
    <x v="1"/>
  </r>
  <r>
    <s v="PALM BEACH GARDENS MEDICAL CENTER"/>
    <s v="PALM BEACH GARDENS"/>
    <x v="9"/>
    <s v="PALM BEACH"/>
    <s v="Acute Care Hospitals"/>
    <x v="1"/>
    <s v="Yes"/>
    <n v="2"/>
    <s v="Florida"/>
    <n v="1575726"/>
    <x v="0"/>
  </r>
  <r>
    <s v="CAPE CANAVERAL HOSPITAL"/>
    <s v="COCOA BEACH"/>
    <x v="9"/>
    <s v="BREVARD"/>
    <s v="Acute Care Hospitals"/>
    <x v="2"/>
    <s v="Yes"/>
    <n v="3"/>
    <s v="Florida"/>
    <n v="663982"/>
    <x v="0"/>
  </r>
  <r>
    <s v="HCA FLORIDA MEMORIAL HOSPITAL"/>
    <s v="JACKSONVILLE"/>
    <x v="9"/>
    <s v="DUVAL"/>
    <s v="Acute Care Hospitals"/>
    <x v="1"/>
    <s v="Yes"/>
    <n v="2"/>
    <s v="Florida"/>
    <n v="1062963"/>
    <x v="0"/>
  </r>
  <r>
    <s v="HCA FLORIDA ST PETERSBURG HOSPITAL"/>
    <s v="SAINT PETERSBURG"/>
    <x v="9"/>
    <s v="PINELLAS"/>
    <s v="Acute Care Hospitals"/>
    <x v="1"/>
    <s v="Yes"/>
    <n v="2"/>
    <s v="Florida"/>
    <n v="948563"/>
    <x v="0"/>
  </r>
  <r>
    <s v="LARKIN COMMUNITY HOSPITAL"/>
    <s v="SOUTH MIAMI"/>
    <x v="9"/>
    <s v="MIAMI-DADE"/>
    <s v="Acute Care Hospitals"/>
    <x v="1"/>
    <s v="Yes"/>
    <n v="1"/>
    <s v="Florida"/>
    <n v="2802029"/>
    <x v="0"/>
  </r>
  <r>
    <s v="CORAL GABLES HOSPITAL"/>
    <s v="CORAL GABLES"/>
    <x v="9"/>
    <s v="MIAMI-DADE"/>
    <s v="Acute Care Hospitals"/>
    <x v="1"/>
    <s v="Yes"/>
    <n v="3"/>
    <s v="Florida"/>
    <n v="2802029"/>
    <x v="0"/>
  </r>
  <r>
    <s v="PALMETTO GENERAL HOSPITAL"/>
    <s v="HIALEAH"/>
    <x v="9"/>
    <s v="MIAMI-DADE"/>
    <s v="Acute Care Hospitals"/>
    <x v="1"/>
    <s v="Yes"/>
    <n v="2"/>
    <s v="Florida"/>
    <n v="2802029"/>
    <x v="0"/>
  </r>
  <r>
    <s v="HCA FLORIDA NORTHWEST HOSPITAL"/>
    <s v="MARGATE"/>
    <x v="9"/>
    <s v="BROWARD"/>
    <s v="Acute Care Hospitals"/>
    <x v="1"/>
    <s v="Yes"/>
    <n v="2"/>
    <s v="Florida"/>
    <n v="2013317"/>
    <x v="0"/>
  </r>
  <r>
    <s v="HCA FLORIDA TRINITY HOSPITAL"/>
    <s v="TRINITY"/>
    <x v="9"/>
    <s v="PASCO"/>
    <s v="Acute Care Hospitals"/>
    <x v="1"/>
    <s v="Yes"/>
    <n v="2"/>
    <s v="Florida"/>
    <n v="674516"/>
    <x v="0"/>
  </r>
  <r>
    <s v="BROWARD HEALTH IMPERIAL POINT"/>
    <s v="FORT LAUDERDALE"/>
    <x v="9"/>
    <s v="BROWARD"/>
    <s v="Acute Care Hospitals"/>
    <x v="0"/>
    <s v="No"/>
    <n v="3"/>
    <s v="Florida"/>
    <n v="2013317"/>
    <x v="0"/>
  </r>
  <r>
    <s v="HCA FLORIDA NORTH FLORIDA HOSPITAL"/>
    <s v="GAINESVILLE"/>
    <x v="9"/>
    <s v="ALACHUA"/>
    <s v="Acute Care Hospitals"/>
    <x v="1"/>
    <s v="Yes"/>
    <n v="3"/>
    <s v="Florida"/>
    <n v="290028"/>
    <x v="0"/>
  </r>
  <r>
    <s v="HCA FLORIDA SOUTH TAMPA HOSPITAL"/>
    <s v="TAMPA"/>
    <x v="9"/>
    <s v="HILLSBOROUGH"/>
    <s v="Acute Care Hospitals"/>
    <x v="1"/>
    <s v="Yes"/>
    <n v="5"/>
    <s v="Florida"/>
    <n v="1574115"/>
    <x v="0"/>
  </r>
  <r>
    <s v="HCA FLORIDA KENDALL HOSPITAL"/>
    <s v="MIAMI"/>
    <x v="9"/>
    <s v="MIAMI-DADE"/>
    <s v="Acute Care Hospitals"/>
    <x v="1"/>
    <s v="Yes"/>
    <n v="4"/>
    <s v="Florida"/>
    <n v="2802029"/>
    <x v="0"/>
  </r>
  <r>
    <s v="ADVENTHEALTH DADE CITY"/>
    <s v="DADE CITY"/>
    <x v="9"/>
    <s v="PASCO"/>
    <s v="Acute Care Hospitals"/>
    <x v="1"/>
    <s v="No"/>
    <n v="4"/>
    <s v="Florida"/>
    <n v="674516"/>
    <x v="0"/>
  </r>
  <r>
    <s v="MARION COMMUNTIY HOSPITAL"/>
    <s v="OCALA"/>
    <x v="9"/>
    <s v="MARION"/>
    <s v="Acute Care Hospitals"/>
    <x v="1"/>
    <s v="Yes"/>
    <n v="1"/>
    <s v="Florida"/>
    <n v="442660"/>
    <x v="0"/>
  </r>
  <r>
    <s v="HCA FLORIDA BLAKE HOSPITAL"/>
    <s v="BRADENTON"/>
    <x v="9"/>
    <s v="MANATEE"/>
    <s v="Acute Care Hospitals"/>
    <x v="1"/>
    <s v="Yes"/>
    <n v="2"/>
    <s v="Florida"/>
    <n v="468200"/>
    <x v="0"/>
  </r>
  <r>
    <s v="ORLANDO HEALTH SEBASTIAN RIVER HOSPITAL"/>
    <s v="SEBASTIAN"/>
    <x v="9"/>
    <s v="INDIAN RIVER"/>
    <s v="Acute Care Hospitals"/>
    <x v="2"/>
    <s v="Yes"/>
    <n v="4"/>
    <s v="Florida"/>
    <n v="172799"/>
    <x v="0"/>
  </r>
  <r>
    <s v="96th Medical Group (Eglin AFB)"/>
    <s v="Eglin AFB"/>
    <x v="9"/>
    <s v="OKALOOSA"/>
    <s v="Acute Care - Department of Defense"/>
    <x v="10"/>
    <s v="Yes"/>
    <n v="0"/>
    <s v="Florida"/>
    <n v="221810"/>
    <x v="0"/>
  </r>
  <r>
    <s v="GULF COAST MEDICAL CENTER LEE HEALTH"/>
    <s v="FORT MYERS"/>
    <x v="9"/>
    <s v="LEE"/>
    <s v="Acute Care Hospitals"/>
    <x v="0"/>
    <s v="Yes"/>
    <n v="4"/>
    <s v="Florida"/>
    <n v="875607"/>
    <x v="0"/>
  </r>
  <r>
    <s v="HCA FLORIDA FORT WALTON-DESTIN HOSPITAL"/>
    <s v="FORT WALTON BEACH"/>
    <x v="9"/>
    <s v="OKALOOSA"/>
    <s v="Acute Care Hospitals"/>
    <x v="1"/>
    <s v="Yes"/>
    <n v="3"/>
    <s v="Florida"/>
    <n v="221810"/>
    <x v="0"/>
  </r>
  <r>
    <s v="UNIVERSITY HOSPITAL AND MEDICAL CENTER"/>
    <s v="TAMARAC"/>
    <x v="9"/>
    <s v="BROWARD"/>
    <s v="Acute Care Hospitals"/>
    <x v="1"/>
    <s v="Yes"/>
    <n v="2"/>
    <s v="Florida"/>
    <n v="2013317"/>
    <x v="0"/>
  </r>
  <r>
    <s v="HCA FLORIDA ORANGE PARK HOSPITAL"/>
    <s v="ORANGE PARK"/>
    <x v="9"/>
    <s v="CLAY"/>
    <s v="Acute Care Hospitals"/>
    <x v="4"/>
    <s v="Yes"/>
    <n v="3"/>
    <s v="Florida"/>
    <n v="239593"/>
    <x v="0"/>
  </r>
  <r>
    <s v="WESTSIDE REGIONAL MEDICAL CENTER"/>
    <s v="PLANTATION"/>
    <x v="9"/>
    <s v="BROWARD"/>
    <s v="Acute Care Hospitals"/>
    <x v="1"/>
    <s v="No"/>
    <n v="2"/>
    <s v="Florida"/>
    <n v="2013317"/>
    <x v="0"/>
  </r>
  <r>
    <s v="MEMORIAL HOSPITAL PEMBROKE"/>
    <s v="PEMBROKE PINES"/>
    <x v="9"/>
    <s v="BROWARD"/>
    <s v="Acute Care Hospitals"/>
    <x v="0"/>
    <s v="Yes"/>
    <n v="4"/>
    <s v="Florida"/>
    <n v="2013317"/>
    <x v="0"/>
  </r>
  <r>
    <s v="HCA FLORIDA WEST HOSPITAL"/>
    <s v="PENSACOLA"/>
    <x v="9"/>
    <s v="ESCAMBIA"/>
    <s v="Acute Care Hospitals"/>
    <x v="1"/>
    <s v="Yes"/>
    <n v="3"/>
    <s v="Florida"/>
    <n v="333834"/>
    <x v="0"/>
  </r>
  <r>
    <s v="HCA FLORIDA PUTNAM HOSPITAL"/>
    <s v="PALATKA"/>
    <x v="9"/>
    <s v="PUTNAM"/>
    <s v="Acute Care Hospitals"/>
    <x v="1"/>
    <s v="Yes"/>
    <n v="2"/>
    <s v="Florida"/>
    <n v="77734"/>
    <x v="1"/>
  </r>
  <r>
    <s v="HCA FLORIDA FAWCETT HOSPITAL"/>
    <s v="PORT CHARLOTTE"/>
    <x v="9"/>
    <s v="CHARLOTTE"/>
    <s v="Acute Care Hospitals"/>
    <x v="1"/>
    <s v="Yes"/>
    <n v="1"/>
    <s v="Florida"/>
    <n v="217212"/>
    <x v="0"/>
  </r>
  <r>
    <s v="HCA FLORIDA NORTHSIDE HOSPITAL"/>
    <s v="SAINT PETERSBURG"/>
    <x v="9"/>
    <s v="PINELLAS"/>
    <s v="Acute Care Hospitals"/>
    <x v="1"/>
    <s v="Yes"/>
    <n v="1"/>
    <s v="Florida"/>
    <n v="948563"/>
    <x v="0"/>
  </r>
  <r>
    <s v="HCA FLORIDA GULF COAST HOSPITAL"/>
    <s v="PANAMA CITY"/>
    <x v="9"/>
    <s v="BAY"/>
    <s v="Acute Care Hospitals"/>
    <x v="1"/>
    <s v="Yes"/>
    <n v="2"/>
    <s v="Florida"/>
    <n v="204479"/>
    <x v="0"/>
  </r>
  <r>
    <s v="HCA FLORIDA BRANDON HOSPITAL"/>
    <s v="BRANDON"/>
    <x v="9"/>
    <s v="HILLSBOROUGH"/>
    <s v="Acute Care Hospitals"/>
    <x v="1"/>
    <s v="Yes"/>
    <n v="3"/>
    <s v="Florida"/>
    <n v="1574115"/>
    <x v="0"/>
  </r>
  <r>
    <s v="CAPE CORAL HOSPITAL"/>
    <s v="CAPE CORAL"/>
    <x v="9"/>
    <s v="LEE"/>
    <s v="Acute Care Hospitals"/>
    <x v="0"/>
    <s v="Yes"/>
    <n v="3"/>
    <s v="Florida"/>
    <n v="875607"/>
    <x v="0"/>
  </r>
  <r>
    <s v="HCA FLORIDA LAWNWOOD HOSPITAL"/>
    <s v="FORT PIERCE"/>
    <x v="9"/>
    <s v="ST. LUCIE"/>
    <s v="Acute Care Hospitals"/>
    <x v="1"/>
    <s v="Yes"/>
    <n v="1"/>
    <s v="Florida"/>
    <s v="No Match"/>
    <x v="0"/>
  </r>
  <r>
    <s v="HCA FLORIDA LARGO HOSPITAL"/>
    <s v="LARGO"/>
    <x v="9"/>
    <s v="PINELLAS"/>
    <s v="Acute Care Hospitals"/>
    <x v="1"/>
    <s v="Yes"/>
    <n v="2"/>
    <s v="Florida"/>
    <n v="948563"/>
    <x v="0"/>
  </r>
  <r>
    <s v="TAMPA GENERAL HOSPITAL CRYSTAL RIVER"/>
    <s v="CRYSTAL RIVER"/>
    <x v="9"/>
    <s v="CITRUS"/>
    <s v="Acute Care Hospitals"/>
    <x v="2"/>
    <s v="No"/>
    <n v="2"/>
    <s v="Florida"/>
    <n v="171666"/>
    <x v="0"/>
  </r>
  <r>
    <s v="HCA FLORIDA RAULERSON HOSPITAL"/>
    <s v="OKEECHOBEE"/>
    <x v="9"/>
    <s v="OKEECHOBEE"/>
    <s v="Acute Care Hospitals"/>
    <x v="1"/>
    <s v="No"/>
    <n v="3"/>
    <s v="Florida"/>
    <n v="42608"/>
    <x v="0"/>
  </r>
  <r>
    <s v="JUPITER MEDICAL CENTER"/>
    <s v="JUPITER"/>
    <x v="9"/>
    <s v="PALM BEACH"/>
    <s v="Acute Care Hospitals"/>
    <x v="2"/>
    <s v="Yes"/>
    <n v="4"/>
    <s v="Florida"/>
    <n v="1575726"/>
    <x v="0"/>
  </r>
  <r>
    <s v="HCA FLORIDA CAPITAL HOSPITAL"/>
    <s v="TALLAHASSEE"/>
    <x v="9"/>
    <s v="LEON"/>
    <s v="Acute Care Hospitals"/>
    <x v="1"/>
    <s v="Yes"/>
    <n v="2"/>
    <s v="Florida"/>
    <n v="299048"/>
    <x v="0"/>
  </r>
  <r>
    <s v="HCA FLORIDA BAYONET POINT HOSPITAL"/>
    <s v="HUDSON"/>
    <x v="9"/>
    <s v="PASCO"/>
    <s v="Acute Care Hospitals"/>
    <x v="1"/>
    <s v="Yes"/>
    <n v="2"/>
    <s v="Florida"/>
    <n v="674516"/>
    <x v="0"/>
  </r>
  <r>
    <s v="DELRAY MEDICAL CENTER"/>
    <s v="DELRAY BEACH"/>
    <x v="9"/>
    <s v="PALM BEACH"/>
    <s v="Acute Care Hospitals"/>
    <x v="1"/>
    <s v="Yes"/>
    <n v="1"/>
    <s v="Florida"/>
    <n v="1575726"/>
    <x v="0"/>
  </r>
  <r>
    <s v="HCA FLORIDA SOUTH SHORE HOSPITAL"/>
    <s v="SUN CITY CENTER"/>
    <x v="9"/>
    <s v="HILLSBOROUGH"/>
    <s v="Acute Care Hospitals"/>
    <x v="1"/>
    <s v="Yes"/>
    <n v="2"/>
    <s v="Florida"/>
    <n v="1574115"/>
    <x v="0"/>
  </r>
  <r>
    <s v="ST LUCIE MEDICAL CENTER"/>
    <s v="PORT SAINT LUCIE"/>
    <x v="9"/>
    <s v="ST. LUCIE"/>
    <s v="Acute Care Hospitals"/>
    <x v="1"/>
    <s v="Yes"/>
    <n v="1"/>
    <s v="Florida"/>
    <s v="No Match"/>
    <x v="0"/>
  </r>
  <r>
    <s v="HCA FLORIDA OAK HILL HOSPITAL"/>
    <s v="BROOKSVILLE"/>
    <x v="9"/>
    <s v="HERNANDO"/>
    <s v="Acute Care Hospitals"/>
    <x v="1"/>
    <s v="Yes"/>
    <n v="1"/>
    <s v="Florida"/>
    <n v="221701"/>
    <x v="0"/>
  </r>
  <r>
    <s v="MEASE COUNTRYSIDE HOSPITAL"/>
    <s v="SAFETY HARBOR"/>
    <x v="9"/>
    <s v="PINELLAS"/>
    <s v="Acute Care Hospitals"/>
    <x v="2"/>
    <s v="Yes"/>
    <n v="4"/>
    <s v="Florida"/>
    <n v="948563"/>
    <x v="0"/>
  </r>
  <r>
    <s v="GULF BREEZE HOSPITAL"/>
    <s v="GULF BREEZE"/>
    <x v="9"/>
    <s v="SANTA ROSA"/>
    <s v="Acute Care Hospitals"/>
    <x v="4"/>
    <s v="Yes"/>
    <n v="4"/>
    <s v="Florida"/>
    <n v="211115"/>
    <x v="0"/>
  </r>
  <r>
    <s v="HCA FLORIDA ENGLEWOOD HOSPITAL"/>
    <s v="ENGLEWOOD"/>
    <x v="9"/>
    <s v="SARASOTA"/>
    <s v="Acute Care Hospitals"/>
    <x v="1"/>
    <s v="Yes"/>
    <n v="3"/>
    <s v="Florida"/>
    <n v="479958"/>
    <x v="0"/>
  </r>
  <r>
    <s v="WEST BOCA MEDICAL CENTER"/>
    <s v="BOCA RATON"/>
    <x v="9"/>
    <s v="PALM BEACH"/>
    <s v="Acute Care Hospitals"/>
    <x v="1"/>
    <s v="Yes"/>
    <n v="3"/>
    <s v="Florida"/>
    <n v="1575726"/>
    <x v="0"/>
  </r>
  <r>
    <s v="HCA FLORIDA PALMS WEST HOSPITAL"/>
    <s v="LOXAHATCHEE"/>
    <x v="9"/>
    <s v="PALM BEACH"/>
    <s v="Acute Care Hospitals"/>
    <x v="1"/>
    <s v="Yes"/>
    <n v="2"/>
    <s v="Florida"/>
    <n v="1575726"/>
    <x v="0"/>
  </r>
  <r>
    <s v="WELLINGTON REGIONAL MEDICAL CENTER"/>
    <s v="WELLINGTON"/>
    <x v="9"/>
    <s v="PALM BEACH"/>
    <s v="Acute Care Hospitals"/>
    <x v="1"/>
    <s v="Yes"/>
    <n v="2"/>
    <s v="Florida"/>
    <n v="1575726"/>
    <x v="0"/>
  </r>
  <r>
    <s v="BROWARD HEALTH CORAL SPRINGS"/>
    <s v="CORAL SPRINGS"/>
    <x v="9"/>
    <s v="BROWARD"/>
    <s v="Acute Care Hospitals"/>
    <x v="0"/>
    <s v="Yes"/>
    <n v="4"/>
    <s v="Florida"/>
    <n v="2013317"/>
    <x v="0"/>
  </r>
  <r>
    <s v="DOUGLAS GARDENS HOSPITAL"/>
    <s v="MIAMI"/>
    <x v="9"/>
    <s v="MIAMI-DADE"/>
    <s v="Acute Care Hospitals"/>
    <x v="2"/>
    <s v="No"/>
    <n v="0"/>
    <s v="Florida"/>
    <n v="2802029"/>
    <x v="0"/>
  </r>
  <r>
    <s v="MEMORIAL HOSPITAL WEST"/>
    <s v="PEMBROKE PINES"/>
    <x v="9"/>
    <s v="BROWARD"/>
    <s v="Acute Care Hospitals"/>
    <x v="0"/>
    <s v="Yes"/>
    <n v="3"/>
    <s v="Florida"/>
    <n v="2013317"/>
    <x v="0"/>
  </r>
  <r>
    <s v="KERALTY HOSPITAL"/>
    <s v="MIAMI"/>
    <x v="9"/>
    <s v="MIAMI-DADE"/>
    <s v="Acute Care Hospitals"/>
    <x v="1"/>
    <s v="Yes"/>
    <n v="2"/>
    <s v="Florida"/>
    <n v="2802029"/>
    <x v="0"/>
  </r>
  <r>
    <s v="MEMORIAL HOSPITAL MIRAMAR"/>
    <s v="MIRAMAR"/>
    <x v="9"/>
    <s v="BROWARD"/>
    <s v="Acute Care Hospitals"/>
    <x v="0"/>
    <s v="Yes"/>
    <n v="5"/>
    <s v="Florida"/>
    <n v="2013317"/>
    <x v="0"/>
  </r>
  <r>
    <s v="PHYSICIANS REGIONAL MEDICAL CENTER - PINE RIDGE"/>
    <s v="NAPLES"/>
    <x v="9"/>
    <s v="COLLIER"/>
    <s v="Acute Care Hospitals"/>
    <x v="1"/>
    <s v="Yes"/>
    <n v="2"/>
    <s v="Florida"/>
    <n v="417131"/>
    <x v="0"/>
  </r>
  <r>
    <s v="GOOD SAMARITAN MEDICAL CENTER"/>
    <s v="WEST PALM BEACH"/>
    <x v="9"/>
    <s v="PALM BEACH"/>
    <s v="Acute Care Hospitals"/>
    <x v="1"/>
    <s v="Yes"/>
    <n v="2"/>
    <s v="Florida"/>
    <n v="1575726"/>
    <x v="0"/>
  </r>
  <r>
    <s v="ST MARY'S MEDICAL CENTER"/>
    <s v="WEST PALM BEACH"/>
    <x v="9"/>
    <s v="PALM BEACH"/>
    <s v="Acute Care Hospitals"/>
    <x v="1"/>
    <s v="Yes"/>
    <n v="1"/>
    <s v="Florida"/>
    <n v="1575726"/>
    <x v="0"/>
  </r>
  <r>
    <s v="CLEVELAND CLINIC HOSPITAL"/>
    <s v="WESTON"/>
    <x v="9"/>
    <s v="BROWARD"/>
    <s v="Acute Care Hospitals"/>
    <x v="2"/>
    <s v="Yes"/>
    <n v="5"/>
    <s v="Florida"/>
    <n v="2013317"/>
    <x v="0"/>
  </r>
  <r>
    <s v="VILLAGES REGIONAL HOSPITAL, THE"/>
    <s v="THE VILLAGES"/>
    <x v="9"/>
    <s v="LAKE"/>
    <s v="Acute Care Hospitals"/>
    <x v="2"/>
    <s v="Yes"/>
    <n v="4"/>
    <s v="Florida"/>
    <n v="456068"/>
    <x v="0"/>
  </r>
  <r>
    <s v="ORLANDO HEALTH MELBOURNE HOSPITAL"/>
    <s v="MELBOURNE"/>
    <x v="9"/>
    <s v="BREVARD"/>
    <s v="Acute Care Hospitals"/>
    <x v="2"/>
    <s v="Yes"/>
    <n v="3"/>
    <s v="Florida"/>
    <n v="663982"/>
    <x v="0"/>
  </r>
  <r>
    <s v="SACRED HEART HOSPITAL ON THE EMERALD COAST"/>
    <s v="MIRAMAR BEACH"/>
    <x v="9"/>
    <s v="WALTON"/>
    <s v="Acute Care Hospitals"/>
    <x v="4"/>
    <s v="Yes"/>
    <n v="3"/>
    <s v="Florida"/>
    <n v="93288"/>
    <x v="0"/>
  </r>
  <r>
    <s v="DOCTORS HOSPITAL"/>
    <s v="CORAL GABLES"/>
    <x v="9"/>
    <s v="MIAMI-DADE"/>
    <s v="Acute Care Hospitals"/>
    <x v="4"/>
    <s v="Yes"/>
    <n v="5"/>
    <s v="Florida"/>
    <n v="2802029"/>
    <x v="0"/>
  </r>
  <r>
    <s v="FLORIDA STATE HOSPITAL UNIT 31 MED"/>
    <s v="CHATTAHOOCHEE"/>
    <x v="9"/>
    <s v="GADSDEN"/>
    <s v="Acute Care Hospitals"/>
    <x v="3"/>
    <s v="No"/>
    <n v="0"/>
    <s v="Florida"/>
    <n v="44298"/>
    <x v="0"/>
  </r>
  <r>
    <s v="LAKEWOOD RANCH MEDICAL CENTER"/>
    <s v="BRADENTON"/>
    <x v="9"/>
    <s v="MANATEE"/>
    <s v="Acute Care Hospitals"/>
    <x v="1"/>
    <s v="Yes"/>
    <n v="4"/>
    <s v="Florida"/>
    <n v="468200"/>
    <x v="0"/>
  </r>
  <r>
    <s v="ORLANDO HEALTH ST CLOUD HOSPITAL"/>
    <s v="SAINT CLOUD"/>
    <x v="9"/>
    <s v="OSCEOLA"/>
    <s v="Acute Care Hospitals"/>
    <x v="1"/>
    <s v="Yes"/>
    <n v="2"/>
    <s v="Florida"/>
    <n v="481718"/>
    <x v="0"/>
  </r>
  <r>
    <s v="ASCENSION ST VINCENT'S SOUTHSIDE"/>
    <s v="JACKSONVILLE"/>
    <x v="9"/>
    <s v="DUVAL"/>
    <s v="Acute Care Hospitals"/>
    <x v="2"/>
    <s v="Yes"/>
    <n v="4"/>
    <s v="Florida"/>
    <n v="1062963"/>
    <x v="0"/>
  </r>
  <r>
    <s v="ASCENSION SACRED HEART GULF"/>
    <s v="PORT SAINT JOE"/>
    <x v="9"/>
    <s v="GULF"/>
    <s v="Acute Care Hospitals"/>
    <x v="2"/>
    <s v="Yes"/>
    <n v="3"/>
    <s v="Florida"/>
    <n v="15943"/>
    <x v="0"/>
  </r>
  <r>
    <s v="WEST KENDALL BAPTIST HOSPITAL"/>
    <s v="MIAMI"/>
    <x v="9"/>
    <s v="MIAMI-DADE"/>
    <s v="Acute Care Hospitals"/>
    <x v="2"/>
    <s v="Yes"/>
    <n v="5"/>
    <s v="Florida"/>
    <n v="2802029"/>
    <x v="0"/>
  </r>
  <r>
    <s v="VIERA HOSPITAL"/>
    <s v="MELBOURNE"/>
    <x v="9"/>
    <s v="BREVARD"/>
    <s v="Acute Care Hospitals"/>
    <x v="2"/>
    <s v="Yes"/>
    <n v="5"/>
    <s v="Florida"/>
    <n v="663982"/>
    <x v="0"/>
  </r>
  <r>
    <s v="PALM BAY HOSPITAL"/>
    <s v="PALM BAY"/>
    <x v="9"/>
    <s v="BREVARD"/>
    <s v="Acute Care Hospitals"/>
    <x v="1"/>
    <s v="Yes"/>
    <n v="3"/>
    <s v="Florida"/>
    <n v="663982"/>
    <x v="0"/>
  </r>
  <r>
    <s v="ADVENTHEALTH WESLEY CHAPEL"/>
    <s v="WESLEY CHAPEL"/>
    <x v="9"/>
    <s v="PASCO"/>
    <s v="Acute Care Hospitals"/>
    <x v="2"/>
    <s v="Yes"/>
    <n v="5"/>
    <s v="Florida"/>
    <n v="674516"/>
    <x v="0"/>
  </r>
  <r>
    <s v="HCA FLORIDA POINCIANA HOSPITAL"/>
    <s v="KISSIMMEE"/>
    <x v="9"/>
    <s v="OSCEOLA"/>
    <s v="Acute Care Hospitals"/>
    <x v="1"/>
    <s v="Yes"/>
    <n v="2"/>
    <s v="Florida"/>
    <n v="481718"/>
    <x v="0"/>
  </r>
  <r>
    <s v="ASCENSION ST VINCENT'S CLAY COUNTY"/>
    <s v="MIDDLEBURG"/>
    <x v="9"/>
    <s v="CLAY"/>
    <s v="Acute Care Hospitals"/>
    <x v="2"/>
    <s v="Yes"/>
    <n v="3"/>
    <s v="Florida"/>
    <n v="239593"/>
    <x v="0"/>
  </r>
  <r>
    <s v="OVIEDO MEDICAL CENTER"/>
    <s v="OVIEDO"/>
    <x v="9"/>
    <s v="SEMINOLE"/>
    <s v="Acute Care Hospitals"/>
    <x v="1"/>
    <s v="Yes"/>
    <n v="3"/>
    <s v="Florida"/>
    <n v="491884"/>
    <x v="0"/>
  </r>
  <r>
    <s v="HALIFAX HEALTH /UF HEALTH MEDICAL CENTER OF DELTON"/>
    <s v="DELTONA"/>
    <x v="9"/>
    <s v="VOLUSIA"/>
    <s v="Acute Care Hospitals"/>
    <x v="5"/>
    <s v="Yes"/>
    <n v="0"/>
    <s v="Florida"/>
    <n v="606573"/>
    <x v="0"/>
  </r>
  <r>
    <s v="UCF LAKE NONA HOSPITAL"/>
    <s v="ORLANDO"/>
    <x v="9"/>
    <s v="ORANGE"/>
    <s v="Acute Care Hospitals"/>
    <x v="1"/>
    <s v="Yes"/>
    <n v="3"/>
    <s v="Florida"/>
    <n v="1528002"/>
    <x v="0"/>
  </r>
  <r>
    <s v="SARASOTA MEMORIAL HOSPITAL - VENICE"/>
    <s v="NORTH VENICE"/>
    <x v="9"/>
    <s v="SARASOTA"/>
    <s v="Acute Care Hospitals"/>
    <x v="0"/>
    <s v="Yes"/>
    <n v="5"/>
    <s v="Florida"/>
    <n v="479958"/>
    <x v="0"/>
  </r>
  <r>
    <s v="HCA FLORIDA UNIVERSITY HOSPITAL"/>
    <s v="DAVIE"/>
    <x v="9"/>
    <s v="BROWARD"/>
    <s v="Acute Care Hospitals"/>
    <x v="1"/>
    <s v="Yes"/>
    <n v="3"/>
    <s v="Florida"/>
    <n v="2013317"/>
    <x v="0"/>
  </r>
  <r>
    <s v="ASCENSION ST VINCENT'S ST JOHNS COUNTY"/>
    <s v="ST. JOHNS"/>
    <x v="9"/>
    <s v="ST. JOHNS"/>
    <s v="Acute Care Hospitals"/>
    <x v="2"/>
    <s v="Yes"/>
    <n v="4"/>
    <s v="Florida"/>
    <s v="No Match"/>
    <x v="0"/>
  </r>
  <r>
    <s v="BAYCARE HOSPITAL WESLEY CHAPEL"/>
    <s v="WESLEY CHAPEL"/>
    <x v="9"/>
    <s v="PASCO"/>
    <s v="Acute Care Hospitals"/>
    <x v="1"/>
    <s v="Yes"/>
    <n v="0"/>
    <s v="Florida"/>
    <n v="674516"/>
    <x v="0"/>
  </r>
  <r>
    <s v="ADVENTHEALTH PALM COAST PARKWAY"/>
    <s v="PALM COAST"/>
    <x v="9"/>
    <s v="FLAGLER"/>
    <s v="Acute Care Hospitals"/>
    <x v="2"/>
    <s v="Yes"/>
    <n v="4"/>
    <s v="Florida"/>
    <n v="140360"/>
    <x v="0"/>
  </r>
  <r>
    <s v="ADVENTHEALTH RIVERVIEW"/>
    <s v="RIVERVIEW"/>
    <x v="9"/>
    <s v="HILLSBOROUGH"/>
    <s v="Acute Care Hospitals"/>
    <x v="2"/>
    <s v="Yes"/>
    <n v="0"/>
    <s v="Florida"/>
    <n v="1574115"/>
    <x v="0"/>
  </r>
  <r>
    <s v="NORTH WALTON DOCTORS HOSPITAL"/>
    <s v="DEFUNIAK SPRINGS"/>
    <x v="9"/>
    <s v="WALTON"/>
    <s v="Acute Care Hospitals"/>
    <x v="11"/>
    <s v="Yes"/>
    <n v="0"/>
    <s v="Florida"/>
    <n v="93288"/>
    <x v="0"/>
  </r>
  <r>
    <s v="VA NORTH FLORIDA/SOUTH GEORGIA HEALTHCARE SYSTEM - GAINESVILLE"/>
    <s v="GAINESVILLE"/>
    <x v="9"/>
    <s v="ALACHUA"/>
    <s v="Acute Care - Veterans Administration"/>
    <x v="8"/>
    <s v="Yes"/>
    <n v="4"/>
    <s v="Florida"/>
    <n v="290028"/>
    <x v="0"/>
  </r>
  <r>
    <s v="TAMPA VA MEDICAL CENTER"/>
    <s v="TAMPA"/>
    <x v="9"/>
    <s v="HILLSBOROUGH"/>
    <s v="Acute Care - Veterans Administration"/>
    <x v="8"/>
    <s v="Yes"/>
    <n v="4"/>
    <s v="Florida"/>
    <n v="1574115"/>
    <x v="0"/>
  </r>
  <r>
    <s v="MIAMI VA MEDICAL CENTER"/>
    <s v="MIAMI"/>
    <x v="9"/>
    <s v="MIAMI-DADE"/>
    <s v="Acute Care - Veterans Administration"/>
    <x v="8"/>
    <s v="Yes"/>
    <n v="4"/>
    <s v="Florida"/>
    <n v="2802029"/>
    <x v="0"/>
  </r>
  <r>
    <s v="W PALM BEACH VA MEDICAL CENTER"/>
    <s v="WEST PALM BEACH"/>
    <x v="9"/>
    <s v="PALM BEACH"/>
    <s v="Acute Care - Veterans Administration"/>
    <x v="8"/>
    <s v="Yes"/>
    <n v="3"/>
    <s v="Florida"/>
    <n v="1575726"/>
    <x v="0"/>
  </r>
  <r>
    <s v="ORLANDO VA MEDICAL CENTER"/>
    <s v="ORLANDO"/>
    <x v="9"/>
    <s v="ORANGE"/>
    <s v="Acute Care - Veterans Administration"/>
    <x v="8"/>
    <s v="Yes"/>
    <n v="5"/>
    <s v="Florida"/>
    <n v="1528002"/>
    <x v="0"/>
  </r>
  <r>
    <s v="ADVENTHEALTH WAUCHULA"/>
    <s v="WAUCHULA"/>
    <x v="9"/>
    <s v="HARDEE"/>
    <s v="Critical Access Hospitals"/>
    <x v="2"/>
    <s v="Yes"/>
    <n v="0"/>
    <s v="Florida"/>
    <n v="25932"/>
    <x v="0"/>
  </r>
  <r>
    <s v="LAKE BUTLER HOSPITAL"/>
    <s v="LAKE BUTLER"/>
    <x v="9"/>
    <s v="UNION"/>
    <s v="Critical Access Hospitals"/>
    <x v="1"/>
    <s v="Yes"/>
    <n v="0"/>
    <s v="Florida"/>
    <n v="16250"/>
    <x v="0"/>
  </r>
  <r>
    <s v="CALHOUN-LIBERTY HOSPITAL"/>
    <s v="BLOUNTSTOWN"/>
    <x v="9"/>
    <s v="CALHOUN"/>
    <s v="Critical Access Hospitals"/>
    <x v="2"/>
    <s v="Yes"/>
    <n v="0"/>
    <s v="Florida"/>
    <n v="13289"/>
    <x v="0"/>
  </r>
  <r>
    <s v="GEORGE E WEEMS MEMORIAL HOSPITAL"/>
    <s v="APALACHICOLA"/>
    <x v="9"/>
    <s v="FRANKLIN"/>
    <s v="Critical Access Hospitals"/>
    <x v="5"/>
    <s v="Yes"/>
    <n v="0"/>
    <s v="Florida"/>
    <n v="13029"/>
    <x v="0"/>
  </r>
  <r>
    <s v="DOCTORS MEMORIAL HOSPITAL"/>
    <s v="BONIFAY"/>
    <x v="9"/>
    <s v="HOLMES"/>
    <s v="Critical Access Hospitals"/>
    <x v="0"/>
    <s v="No"/>
    <n v="2"/>
    <s v="Florida"/>
    <n v="20119"/>
    <x v="0"/>
  </r>
  <r>
    <s v="NORTHWEST FLORIDA COMMUNITY HOSPITAL"/>
    <s v="CHIPLEY"/>
    <x v="9"/>
    <s v="WASHINGTON"/>
    <s v="Critical Access Hospitals"/>
    <x v="2"/>
    <s v="Yes"/>
    <n v="2"/>
    <s v="Florida"/>
    <n v="26695"/>
    <x v="0"/>
  </r>
  <r>
    <s v="HENDRY REGIONAL MEDICAL CENTER"/>
    <s v="CLEWISTON"/>
    <x v="9"/>
    <s v="HENDRY"/>
    <s v="Critical Access Hospitals"/>
    <x v="4"/>
    <s v="Yes"/>
    <n v="0"/>
    <s v="Florida"/>
    <n v="48276"/>
    <x v="0"/>
  </r>
  <r>
    <s v="MADISON COUNTY MEMORIAL HOSPITAL"/>
    <s v="MADISON"/>
    <x v="9"/>
    <s v="MADISON"/>
    <s v="Critical Access Hospitals"/>
    <x v="0"/>
    <s v="Yes"/>
    <n v="0"/>
    <s v="Florida"/>
    <n v="18759"/>
    <x v="0"/>
  </r>
  <r>
    <s v="FISHERMEN'S COMMUNITY HOSPITAL"/>
    <s v="MARATHON"/>
    <x v="9"/>
    <s v="MONROE"/>
    <s v="Critical Access Hospitals"/>
    <x v="2"/>
    <s v="Yes"/>
    <n v="0"/>
    <s v="Florida"/>
    <n v="80406"/>
    <x v="0"/>
  </r>
  <r>
    <s v="MARINERS HOSPITAL"/>
    <s v="TAVERNIER"/>
    <x v="9"/>
    <s v="MONROE"/>
    <s v="Critical Access Hospitals"/>
    <x v="2"/>
    <s v="Yes"/>
    <n v="5"/>
    <s v="Florida"/>
    <n v="80406"/>
    <x v="0"/>
  </r>
  <r>
    <s v="DOCTORS MEMORIAL HOSPITAL INC"/>
    <s v="PERRY"/>
    <x v="9"/>
    <s v="TAYLOR"/>
    <s v="Critical Access Hospitals"/>
    <x v="2"/>
    <s v="Yes"/>
    <n v="0"/>
    <s v="Florida"/>
    <n v="21210"/>
    <x v="0"/>
  </r>
  <r>
    <s v="JAY HOSPITAL"/>
    <s v="JAY"/>
    <x v="9"/>
    <s v="SANTA ROSA"/>
    <s v="Critical Access Hospitals"/>
    <x v="2"/>
    <s v="Yes"/>
    <n v="0"/>
    <s v="Florida"/>
    <n v="211115"/>
    <x v="0"/>
  </r>
  <r>
    <s v="JOHNS HOPKINS ALL CHILDREN'S HOSPITAL"/>
    <s v="SAINT PETERSBURG"/>
    <x v="9"/>
    <s v="PINELLAS"/>
    <s v="Childrens"/>
    <x v="2"/>
    <s v="Yes"/>
    <n v="0"/>
    <s v="Florida"/>
    <n v="948563"/>
    <x v="0"/>
  </r>
  <r>
    <s v="NICKLAUS CHILDREN'S HOSPITAL"/>
    <s v="MIAMI"/>
    <x v="9"/>
    <s v="MIAMI-DADE"/>
    <s v="Childrens"/>
    <x v="2"/>
    <s v="Yes"/>
    <n v="0"/>
    <s v="Florida"/>
    <n v="2802029"/>
    <x v="0"/>
  </r>
  <r>
    <s v="NEMOURS CHILDRENS HOSPITAL, FLORIDA"/>
    <s v="ORLANDO"/>
    <x v="9"/>
    <s v="ORANGE"/>
    <s v="Childrens"/>
    <x v="2"/>
    <s v="Yes"/>
    <n v="0"/>
    <s v="Florida"/>
    <n v="1528002"/>
    <x v="0"/>
  </r>
  <r>
    <s v="FLORIDA STATE HOSPITAL UNIT 14 PSYCH"/>
    <s v="CHATTAHOOCHEE"/>
    <x v="9"/>
    <s v="GADSDEN"/>
    <s v="Psychiatric"/>
    <x v="3"/>
    <s v="No"/>
    <n v="0"/>
    <s v="Florida"/>
    <n v="44298"/>
    <x v="0"/>
  </r>
  <r>
    <s v="SOUTH FLORIDA STATE HOSPITAL"/>
    <s v="PEMBROKE PINES"/>
    <x v="9"/>
    <s v="BROWARD"/>
    <s v="Psychiatric"/>
    <x v="5"/>
    <s v="Yes"/>
    <n v="0"/>
    <s v="Florida"/>
    <n v="2013317"/>
    <x v="0"/>
  </r>
  <r>
    <s v="NORTHEAST FLORIDA STATE HOSPITAL"/>
    <s v="MACCLENNY"/>
    <x v="9"/>
    <s v="BAKER"/>
    <s v="Psychiatric"/>
    <x v="3"/>
    <s v="No"/>
    <n v="0"/>
    <s v="Florida"/>
    <n v="29737"/>
    <x v="0"/>
  </r>
  <r>
    <s v="RIVER POINT BEHAVIORAL HEALTH"/>
    <s v="JACKSONVILLE"/>
    <x v="9"/>
    <s v="DUVAL"/>
    <s v="Psychiatric"/>
    <x v="1"/>
    <s v="No"/>
    <n v="0"/>
    <s v="Florida"/>
    <n v="1062963"/>
    <x v="0"/>
  </r>
  <r>
    <s v="WINDMOOR HEALTHCARE OF CLEARWATER"/>
    <s v="CLEARWATER"/>
    <x v="9"/>
    <s v="PINELLAS"/>
    <s v="Psychiatric"/>
    <x v="1"/>
    <s v="No"/>
    <n v="0"/>
    <s v="Florida"/>
    <n v="948563"/>
    <x v="0"/>
  </r>
  <r>
    <s v="LIFESTREAM BEHAVIORAL CENTER"/>
    <s v="LEESBURG"/>
    <x v="9"/>
    <s v="LAKE"/>
    <s v="Psychiatric"/>
    <x v="1"/>
    <s v="No"/>
    <n v="0"/>
    <s v="Florida"/>
    <n v="456068"/>
    <x v="0"/>
  </r>
  <r>
    <s v="CIRCLES OF CARE, INC"/>
    <s v="MELBOURNE"/>
    <x v="9"/>
    <s v="BREVARD"/>
    <s v="Psychiatric"/>
    <x v="2"/>
    <s v="No"/>
    <n v="0"/>
    <s v="Florida"/>
    <n v="663982"/>
    <x v="0"/>
  </r>
  <r>
    <s v="FORT LAUDERDALE BEHAVIORAL HEALTH CENTER"/>
    <s v="OAKLAND PARK"/>
    <x v="9"/>
    <s v="BROWARD"/>
    <s v="Psychiatric"/>
    <x v="1"/>
    <s v="No"/>
    <n v="0"/>
    <s v="Florida"/>
    <n v="2013317"/>
    <x v="0"/>
  </r>
  <r>
    <s v="CENTERSTONE OF FLORIDA"/>
    <s v="BRADENTON"/>
    <x v="9"/>
    <s v="MANATEE"/>
    <s v="Psychiatric"/>
    <x v="2"/>
    <s v="No"/>
    <n v="0"/>
    <s v="Florida"/>
    <n v="468200"/>
    <x v="0"/>
  </r>
  <r>
    <s v="SOUTHERN WINDS HOSPITAL"/>
    <s v="HIALEAH"/>
    <x v="9"/>
    <s v="MIAMI-DADE"/>
    <s v="Psychiatric"/>
    <x v="1"/>
    <s v="No"/>
    <n v="0"/>
    <s v="Florida"/>
    <n v="2802029"/>
    <x v="0"/>
  </r>
  <r>
    <s v="SPRINGBROOK HOSPITAL"/>
    <s v="BROOKSVILLE"/>
    <x v="9"/>
    <s v="HERNANDO"/>
    <s v="Psychiatric"/>
    <x v="2"/>
    <s v="No"/>
    <n v="0"/>
    <s v="Florida"/>
    <n v="221701"/>
    <x v="0"/>
  </r>
  <r>
    <s v="EASTSIDE PSYCHIATRIC HOSPITAL"/>
    <s v="TALLAHASSEE"/>
    <x v="9"/>
    <s v="LEON"/>
    <s v="Psychiatric"/>
    <x v="2"/>
    <s v="No"/>
    <n v="0"/>
    <s v="Florida"/>
    <n v="299048"/>
    <x v="0"/>
  </r>
  <r>
    <s v="WILLOUGH AT NAPLES, THE"/>
    <s v="NAPLES"/>
    <x v="9"/>
    <s v="COLLIER"/>
    <s v="Psychiatric"/>
    <x v="1"/>
    <s v="No"/>
    <n v="0"/>
    <s v="Florida"/>
    <n v="417131"/>
    <x v="0"/>
  </r>
  <r>
    <s v="ASPIRE HEALTH PARTNERS"/>
    <s v="ORLANDO"/>
    <x v="9"/>
    <s v="ORANGE"/>
    <s v="Psychiatric"/>
    <x v="2"/>
    <s v="No"/>
    <n v="0"/>
    <s v="Florida"/>
    <n v="1528002"/>
    <x v="0"/>
  </r>
  <r>
    <s v="WEKIVA SPRINGS"/>
    <s v="JACKSONVILLE"/>
    <x v="9"/>
    <s v="DUVAL"/>
    <s v="Psychiatric"/>
    <x v="1"/>
    <s v="No"/>
    <n v="0"/>
    <s v="Florida"/>
    <n v="1062963"/>
    <x v="0"/>
  </r>
  <r>
    <s v="PORT ST LUCIE HOSPITAL"/>
    <s v="PORT SAINT LUCIE"/>
    <x v="9"/>
    <s v="ST. LUCIE"/>
    <s v="Psychiatric"/>
    <x v="1"/>
    <s v="Yes"/>
    <n v="0"/>
    <s v="Florida"/>
    <s v="No Match"/>
    <x v="0"/>
  </r>
  <r>
    <s v="THE VINES HOSPITAL"/>
    <s v="OCALA"/>
    <x v="9"/>
    <s v="MARION"/>
    <s v="Psychiatric"/>
    <x v="1"/>
    <s v="No"/>
    <n v="0"/>
    <s v="Florida"/>
    <n v="442660"/>
    <x v="0"/>
  </r>
  <r>
    <s v="CENTRAL FLORIDA BEHAVIORAL HOSPITAL"/>
    <s v="ORLANDO"/>
    <x v="9"/>
    <s v="ORANGE"/>
    <s v="Psychiatric"/>
    <x v="1"/>
    <s v="No"/>
    <n v="0"/>
    <s v="Florida"/>
    <n v="1528002"/>
    <x v="0"/>
  </r>
  <r>
    <s v="EMERALD COAST BEHAVIORAL HOSPITAL"/>
    <s v="PANAMA CITY"/>
    <x v="9"/>
    <s v="BAY"/>
    <s v="Psychiatric"/>
    <x v="1"/>
    <s v="No"/>
    <n v="0"/>
    <s v="Florida"/>
    <n v="204479"/>
    <x v="0"/>
  </r>
  <r>
    <s v="PARK ROYAL HOSPITAL"/>
    <s v="FORT MYERS"/>
    <x v="9"/>
    <s v="LEE"/>
    <s v="Psychiatric"/>
    <x v="1"/>
    <s v="No"/>
    <n v="0"/>
    <s v="Florida"/>
    <n v="875607"/>
    <x v="0"/>
  </r>
  <r>
    <s v="NORTH TAMPA BEHAVIORAL HEALTH"/>
    <s v="WESLEY CHAPEL"/>
    <x v="9"/>
    <s v="PASCO"/>
    <s v="Psychiatric"/>
    <x v="1"/>
    <s v="No"/>
    <n v="0"/>
    <s v="Florida"/>
    <n v="674516"/>
    <x v="0"/>
  </r>
  <r>
    <s v="UNIVERSITY BEHAVIORAL CENTER"/>
    <s v="ORLANDO"/>
    <x v="9"/>
    <s v="ORANGE"/>
    <s v="Psychiatric"/>
    <x v="2"/>
    <s v="No"/>
    <n v="0"/>
    <s v="Florida"/>
    <n v="1528002"/>
    <x v="0"/>
  </r>
  <r>
    <s v="SUNCOAST BEHAVIORAL HEALTH CENTER"/>
    <s v="BRADENTON"/>
    <x v="9"/>
    <s v="MANATEE"/>
    <s v="Psychiatric"/>
    <x v="1"/>
    <s v="No"/>
    <n v="0"/>
    <s v="Florida"/>
    <n v="468200"/>
    <x v="0"/>
  </r>
  <r>
    <s v="LARKIN COMMUNITY HOSPITAL BEHAVIORAL HEALTH SRVS"/>
    <s v="HOLLYWOOD"/>
    <x v="9"/>
    <s v="BROWARD"/>
    <s v="Psychiatric"/>
    <x v="1"/>
    <s v="No"/>
    <n v="0"/>
    <s v="Florida"/>
    <n v="2013317"/>
    <x v="0"/>
  </r>
  <r>
    <s v="CORAL SHORES BEHAVIORAL HEALTH"/>
    <s v="STUART"/>
    <x v="9"/>
    <s v="MARTIN"/>
    <s v="Psychiatric"/>
    <x v="4"/>
    <s v="No"/>
    <n v="0"/>
    <s v="Florida"/>
    <n v="166272"/>
    <x v="0"/>
  </r>
  <r>
    <s v="BLACKBERRY CENTER - OGLETHORPE OF ORLANDO"/>
    <s v="SAINT CLOUD"/>
    <x v="9"/>
    <s v="OSCEOLA"/>
    <s v="Psychiatric"/>
    <x v="2"/>
    <s v="No"/>
    <n v="0"/>
    <s v="Florida"/>
    <n v="481718"/>
    <x v="0"/>
  </r>
  <r>
    <s v="PALM POINT BEHAVIORAL HEALTH"/>
    <s v="TITUSVILLE"/>
    <x v="9"/>
    <s v="BREVARD"/>
    <s v="Psychiatric"/>
    <x v="1"/>
    <s v="No"/>
    <n v="0"/>
    <s v="Florida"/>
    <n v="663982"/>
    <x v="0"/>
  </r>
  <r>
    <s v="NEUROBEHAVIORAL HOSPITAL OF THE PALM BEACHES-NORTH"/>
    <s v="MAGNONIA PARK"/>
    <x v="9"/>
    <s v="PALM BEACH"/>
    <s v="Psychiatric"/>
    <x v="2"/>
    <s v="No"/>
    <n v="0"/>
    <s v="Florida"/>
    <n v="1575726"/>
    <x v="0"/>
  </r>
  <r>
    <s v="NEUROBEHAVIORAL HOSPITAL OF THE PALM BEACHES-SOUTH"/>
    <s v="BOYNTON BEACH"/>
    <x v="9"/>
    <s v="PALM BEACH"/>
    <s v="Psychiatric"/>
    <x v="2"/>
    <s v="No"/>
    <n v="0"/>
    <s v="Florida"/>
    <n v="1575726"/>
    <x v="0"/>
  </r>
  <r>
    <s v="NORTH PORT BEHAVIORAL HEALTH"/>
    <s v="NORTH PORT"/>
    <x v="9"/>
    <s v="SARASOTA"/>
    <s v="Psychiatric"/>
    <x v="1"/>
    <s v="No"/>
    <n v="0"/>
    <s v="Florida"/>
    <n v="479958"/>
    <x v="0"/>
  </r>
  <r>
    <s v="HAMILTON MEDICAL CENTER"/>
    <s v="DALTON"/>
    <x v="10"/>
    <s v="WHITFIELD"/>
    <s v="Acute Care Hospitals"/>
    <x v="2"/>
    <s v="No"/>
    <n v="3"/>
    <s v="Georgia"/>
    <n v="106212"/>
    <x v="1"/>
  </r>
  <r>
    <s v="UPSON REGIONAL MEDICAL CENTER"/>
    <s v="THOMASTON"/>
    <x v="10"/>
    <s v="UPSON"/>
    <s v="Acute Care Hospitals"/>
    <x v="4"/>
    <s v="Yes"/>
    <n v="1"/>
    <s v="Georgia"/>
    <n v="28500"/>
    <x v="0"/>
  </r>
  <r>
    <s v="Memorial Satilla Health"/>
    <s v="WAYCROSS"/>
    <x v="10"/>
    <s v="WARE"/>
    <s v="Acute Care Hospitals"/>
    <x v="2"/>
    <s v="Yes"/>
    <n v="3"/>
    <s v="Georgia"/>
    <n v="36906"/>
    <x v="0"/>
  </r>
  <r>
    <s v="NORTHSIDE HOSPITAL FORSYTH"/>
    <s v="CUMMING"/>
    <x v="10"/>
    <s v="FORSYTH"/>
    <s v="Acute Care Hospitals"/>
    <x v="2"/>
    <s v="Yes"/>
    <n v="4"/>
    <s v="Georgia"/>
    <n v="282805"/>
    <x v="1"/>
  </r>
  <r>
    <s v="ST MARY'S HOSPITAL"/>
    <s v="ATHENS"/>
    <x v="10"/>
    <s v="CLARKE"/>
    <s v="Acute Care Hospitals"/>
    <x v="2"/>
    <s v="Yes"/>
    <n v="1"/>
    <s v="Georgia"/>
    <n v="129921"/>
    <x v="0"/>
  </r>
  <r>
    <s v="PHOEBE PUTNEY MEMORIAL HOSPITAL"/>
    <s v="ALBANY"/>
    <x v="10"/>
    <s v="DOUGHERTY"/>
    <s v="Acute Care Hospitals"/>
    <x v="0"/>
    <s v="Yes"/>
    <n v="2"/>
    <s v="Georgia"/>
    <n v="82616"/>
    <x v="0"/>
  </r>
  <r>
    <s v="NORTHSIDE HOSPITAL CHEROKEE"/>
    <s v="CANTON"/>
    <x v="10"/>
    <s v="CHEROKEE"/>
    <s v="Acute Care Hospitals"/>
    <x v="4"/>
    <s v="Yes"/>
    <n v="4"/>
    <s v="Georgia"/>
    <n v="299273"/>
    <x v="1"/>
  </r>
  <r>
    <s v="EMORY UNIVERSITY HOSPITAL"/>
    <s v="ATLANTA"/>
    <x v="10"/>
    <s v="DE KALB"/>
    <s v="Acute Care Hospitals"/>
    <x v="2"/>
    <s v="Yes"/>
    <n v="4"/>
    <s v="Georgia"/>
    <s v="No Match"/>
    <x v="0"/>
  </r>
  <r>
    <s v="TANNER MEDICAL CENTER - CARROLLTON"/>
    <s v="CARROLLTON"/>
    <x v="10"/>
    <s v="CARROLL"/>
    <s v="Acute Care Hospitals"/>
    <x v="0"/>
    <s v="No"/>
    <n v="2"/>
    <s v="Georgia"/>
    <n v="131036"/>
    <x v="0"/>
  </r>
  <r>
    <s v="TANNER MEDICAL CENTER VILLA RICA"/>
    <s v="VILLA RICA"/>
    <x v="10"/>
    <s v="CARROLL"/>
    <s v="Acute Care Hospitals"/>
    <x v="0"/>
    <s v="Yes"/>
    <n v="3"/>
    <s v="Georgia"/>
    <n v="131036"/>
    <x v="0"/>
  </r>
  <r>
    <s v="WELLSTAR WEST GEORGIA MEDICAL CENTER"/>
    <s v="LAGRANGE"/>
    <x v="10"/>
    <s v="TROUP"/>
    <s v="Acute Care Hospitals"/>
    <x v="2"/>
    <s v="Yes"/>
    <n v="5"/>
    <s v="Georgia"/>
    <n v="72844"/>
    <x v="1"/>
  </r>
  <r>
    <s v="PIEDMONT NEWTON HOSPITAL"/>
    <s v="COVINGTON"/>
    <x v="10"/>
    <s v="NEWTON"/>
    <s v="Acute Care Hospitals"/>
    <x v="2"/>
    <s v="Yes"/>
    <n v="3"/>
    <s v="Georgia"/>
    <n v="125583"/>
    <x v="1"/>
  </r>
  <r>
    <s v="ADVENTHEALTH GORDON"/>
    <s v="CALHOUN"/>
    <x v="10"/>
    <s v="GORDON"/>
    <s v="Acute Care Hospitals"/>
    <x v="6"/>
    <s v="No"/>
    <n v="3"/>
    <s v="Georgia"/>
    <n v="61701"/>
    <x v="1"/>
  </r>
  <r>
    <s v="CANDLER HOSPITAL"/>
    <s v="SAVANNAH"/>
    <x v="10"/>
    <s v="CHATHAM"/>
    <s v="Acute Care Hospitals"/>
    <x v="4"/>
    <s v="Yes"/>
    <n v="2"/>
    <s v="Georgia"/>
    <n v="311855"/>
    <x v="0"/>
  </r>
  <r>
    <s v="SOUTHEAST GEORGIA HEALTH SYSTEM- BRUNSWICK CAMPUS"/>
    <s v="BRUNSWICK"/>
    <x v="10"/>
    <s v="GLYNN"/>
    <s v="Acute Care Hospitals"/>
    <x v="0"/>
    <s v="No"/>
    <n v="2"/>
    <s v="Georgia"/>
    <n v="87599"/>
    <x v="0"/>
  </r>
  <r>
    <s v="TY COBB REGIONAL MEDICAL CENTER, LLC"/>
    <s v="LAVONIA"/>
    <x v="10"/>
    <s v="FRANKLIN"/>
    <s v="Acute Care Hospitals"/>
    <x v="2"/>
    <s v="Yes"/>
    <n v="3"/>
    <s v="Georgia"/>
    <n v="25948"/>
    <x v="0"/>
  </r>
  <r>
    <s v="PIEDMONT AUGUSTA HOSPITAL"/>
    <s v="AUGUSTA"/>
    <x v="10"/>
    <s v="RICHMOND"/>
    <s v="Acute Care Hospitals"/>
    <x v="0"/>
    <s v="Yes"/>
    <n v="2"/>
    <s v="Georgia"/>
    <n v="206559"/>
    <x v="0"/>
  </r>
  <r>
    <s v="NORTHEAST GEORGIA MEDICAL CENTER, INC"/>
    <s v="GAINESVILLE"/>
    <x v="10"/>
    <s v="HALL"/>
    <s v="Acute Care Hospitals"/>
    <x v="5"/>
    <s v="Yes"/>
    <n v="3"/>
    <s v="Georgia"/>
    <n v="226568"/>
    <x v="1"/>
  </r>
  <r>
    <s v="PIEDMONT CARTERSVILLE MEDICAL CENTER"/>
    <s v="CARTERSVILLE"/>
    <x v="10"/>
    <s v="BARTOW"/>
    <s v="Acute Care Hospitals"/>
    <x v="2"/>
    <s v="Yes"/>
    <n v="3"/>
    <s v="Georgia"/>
    <n v="120800"/>
    <x v="1"/>
  </r>
  <r>
    <s v="WELLSTAR SPALDING MEDICAL CENTER"/>
    <s v="GRIFFIN"/>
    <x v="10"/>
    <s v="SPALDING"/>
    <s v="Acute Care Hospitals"/>
    <x v="1"/>
    <s v="Yes"/>
    <n v="2"/>
    <s v="Georgia"/>
    <n v="70775"/>
    <x v="1"/>
  </r>
  <r>
    <s v="STEPHENS COUNTY HOSPITAL"/>
    <s v="TOCCOA"/>
    <x v="10"/>
    <s v="STEPHENS"/>
    <s v="Acute Care Hospitals"/>
    <x v="0"/>
    <s v="Yes"/>
    <n v="2"/>
    <s v="Georgia"/>
    <n v="27854"/>
    <x v="0"/>
  </r>
  <r>
    <s v="WELLSTAR MCG HEALTH, AFFILIATED WITH MED COL"/>
    <s v="AUGUSTA"/>
    <x v="10"/>
    <s v="RICHMOND"/>
    <s v="Acute Care Hospitals"/>
    <x v="4"/>
    <s v="Yes"/>
    <n v="1"/>
    <s v="Georgia"/>
    <n v="206559"/>
    <x v="0"/>
  </r>
  <r>
    <s v="WELLSTAR KENNESTONE REGIONAL MEDICAL CENTER"/>
    <s v="MARIETTA"/>
    <x v="10"/>
    <s v="COBB"/>
    <s v="Acute Care Hospitals"/>
    <x v="0"/>
    <s v="Yes"/>
    <n v="4"/>
    <s v="Georgia"/>
    <n v="793345"/>
    <x v="0"/>
  </r>
  <r>
    <s v="SAVANNAH HEALTH SERVICES LLC DBA MEMORIAL HEALTH UNIVERSITY MEDICAL CENTER"/>
    <s v="SAVANNAH"/>
    <x v="10"/>
    <s v="CHATHAM"/>
    <s v="Acute Care Hospitals"/>
    <x v="4"/>
    <s v="Yes"/>
    <n v="1"/>
    <s v="Georgia"/>
    <n v="311855"/>
    <x v="0"/>
  </r>
  <r>
    <s v="ARCHBOLD MEMORIAL HOSPITAL"/>
    <s v="THOMASVILLE"/>
    <x v="10"/>
    <s v="THOMAS"/>
    <s v="Acute Care Hospitals"/>
    <x v="2"/>
    <s v="Yes"/>
    <n v="2"/>
    <s v="Georgia"/>
    <n v="46368"/>
    <x v="0"/>
  </r>
  <r>
    <s v="NORTHEAST GEORGIA MEDICAL CENTER HABERSHAM"/>
    <s v="DEMOREST"/>
    <x v="10"/>
    <s v="HABERSHAM"/>
    <s v="Acute Care Hospitals"/>
    <x v="0"/>
    <s v="Yes"/>
    <n v="3"/>
    <s v="Georgia"/>
    <n v="50416"/>
    <x v="1"/>
  </r>
  <r>
    <s v="WELLSTAR PAULDING MEDICAL CENTER"/>
    <s v="HIRAM"/>
    <x v="10"/>
    <s v="PAULDING"/>
    <s v="Acute Care Hospitals"/>
    <x v="4"/>
    <s v="No"/>
    <n v="4"/>
    <s v="Georgia"/>
    <n v="190996"/>
    <x v="1"/>
  </r>
  <r>
    <s v="ST JOSEPH'S HOSPITAL - SAVANNAH"/>
    <s v="SAVANNAH"/>
    <x v="10"/>
    <s v="CHATHAM"/>
    <s v="Acute Care Hospitals"/>
    <x v="2"/>
    <s v="Yes"/>
    <n v="2"/>
    <s v="Georgia"/>
    <n v="311855"/>
    <x v="0"/>
  </r>
  <r>
    <s v="PHOEBE SUMTER MEDICAL CENTER"/>
    <s v="AMERICUS"/>
    <x v="10"/>
    <s v="SUMTER"/>
    <s v="Acute Care Hospitals"/>
    <x v="0"/>
    <s v="Yes"/>
    <n v="3"/>
    <s v="Georgia"/>
    <n v="28801"/>
    <x v="0"/>
  </r>
  <r>
    <s v="NGMC BARROW, LLC"/>
    <s v="WINDER"/>
    <x v="10"/>
    <s v="BARROW"/>
    <s v="Acute Care Hospitals"/>
    <x v="1"/>
    <s v="Yes"/>
    <n v="4"/>
    <s v="Georgia"/>
    <n v="99773"/>
    <x v="1"/>
  </r>
  <r>
    <s v="PIEDMONT WALTON HOSPITAL"/>
    <s v="MONROE"/>
    <x v="10"/>
    <s v="WALTON"/>
    <s v="Acute Care Hospitals"/>
    <x v="1"/>
    <s v="Yes"/>
    <n v="4"/>
    <s v="Georgia"/>
    <n v="112696"/>
    <x v="0"/>
  </r>
  <r>
    <s v="ADVENTHEALTH MURRAY"/>
    <s v="CHATSWORTH"/>
    <x v="10"/>
    <s v="MURRAY"/>
    <s v="Acute Care Hospitals"/>
    <x v="2"/>
    <s v="No"/>
    <n v="5"/>
    <s v="Georgia"/>
    <n v="41607"/>
    <x v="0"/>
  </r>
  <r>
    <s v="UNION GENERAL HOSPITAL"/>
    <s v="BLAIRSVILLE"/>
    <x v="10"/>
    <s v="UNION"/>
    <s v="Acute Care Hospitals"/>
    <x v="5"/>
    <s v="No"/>
    <n v="3"/>
    <s v="Georgia"/>
    <n v="27859"/>
    <x v="0"/>
  </r>
  <r>
    <s v="ATRIUM HEALTH FLOYD MEDICAL CENTER"/>
    <s v="ROME"/>
    <x v="10"/>
    <s v="FLOYD"/>
    <s v="Acute Care Hospitals"/>
    <x v="0"/>
    <s v="No"/>
    <n v="2"/>
    <s v="Georgia"/>
    <n v="101378"/>
    <x v="0"/>
  </r>
  <r>
    <s v="PIEDMONT COLUMBUS REGIONAL MIDTOWN"/>
    <s v="COLUMBUS"/>
    <x v="10"/>
    <s v="MUSCOGEE"/>
    <s v="Acute Care Hospitals"/>
    <x v="4"/>
    <s v="Yes"/>
    <n v="2"/>
    <s v="Georgia"/>
    <n v="202171"/>
    <x v="0"/>
  </r>
  <r>
    <s v="EMORY HOUSTON HOSPITAL WARNER ROBINS"/>
    <s v="WARNER ROBINS"/>
    <x v="10"/>
    <s v="HOUSTON"/>
    <s v="Acute Care Hospitals"/>
    <x v="2"/>
    <s v="Yes"/>
    <n v="2"/>
    <s v="Georgia"/>
    <n v="178214"/>
    <x v="1"/>
  </r>
  <r>
    <s v="APPLING HEALTHCARE"/>
    <s v="BAXLEY"/>
    <x v="10"/>
    <s v="APPLING"/>
    <s v="Acute Care Hospitals"/>
    <x v="0"/>
    <s v="Yes"/>
    <n v="0"/>
    <s v="Georgia"/>
    <n v="19100"/>
    <x v="0"/>
  </r>
  <r>
    <s v="DORMINY MEDICAL CENTER"/>
    <s v="FITZGERALD"/>
    <x v="10"/>
    <s v="BEN HILL"/>
    <s v="Acute Care Hospitals"/>
    <x v="5"/>
    <s v="Yes"/>
    <n v="0"/>
    <s v="Georgia"/>
    <n v="17099"/>
    <x v="0"/>
  </r>
  <r>
    <s v="PIEDMONT ATHENS REGIONAL MEDICAL CENTER"/>
    <s v="ATHENS"/>
    <x v="10"/>
    <s v="CLARKE"/>
    <s v="Acute Care Hospitals"/>
    <x v="4"/>
    <s v="No"/>
    <n v="4"/>
    <s v="Georgia"/>
    <n v="129921"/>
    <x v="0"/>
  </r>
  <r>
    <s v="EAST GEORGIA REGIONAL MEDICAL CENTER"/>
    <s v="STATESBORO"/>
    <x v="10"/>
    <s v="BULLOCH"/>
    <s v="Acute Care Hospitals"/>
    <x v="1"/>
    <s v="Yes"/>
    <n v="3"/>
    <s v="Georgia"/>
    <n v="86949"/>
    <x v="1"/>
  </r>
  <r>
    <s v="EMORY DECATUR HOSPITAL"/>
    <s v="DECATUR"/>
    <x v="10"/>
    <s v="DE KALB"/>
    <s v="Acute Care Hospitals"/>
    <x v="2"/>
    <s v="No"/>
    <n v="2"/>
    <s v="Georgia"/>
    <s v="No Match"/>
    <x v="0"/>
  </r>
  <r>
    <s v="EMORY UNIVERSITY HOSPITAL MIDTOWN"/>
    <s v="ATLANTA"/>
    <x v="10"/>
    <s v="FULTON"/>
    <s v="Acute Care Hospitals"/>
    <x v="2"/>
    <s v="Yes"/>
    <n v="2"/>
    <s v="Georgia"/>
    <n v="1098791"/>
    <x v="0"/>
  </r>
  <r>
    <s v="GRADY MEMORIAL HOSPITAL"/>
    <s v="ATLANTA"/>
    <x v="10"/>
    <s v="FULTON"/>
    <s v="Acute Care Hospitals"/>
    <x v="2"/>
    <s v="Yes"/>
    <n v="2"/>
    <s v="Georgia"/>
    <n v="1098791"/>
    <x v="0"/>
  </r>
  <r>
    <s v="SAINT JOSEPH'S HOSPITAL OF ATLANTA, INC"/>
    <s v="ATLANTA"/>
    <x v="10"/>
    <s v="FULTON"/>
    <s v="Acute Care Hospitals"/>
    <x v="2"/>
    <s v="Yes"/>
    <n v="3"/>
    <s v="Georgia"/>
    <n v="1098791"/>
    <x v="0"/>
  </r>
  <r>
    <s v="PIEDMONT HOSPITAL, INC"/>
    <s v="ATLANTA"/>
    <x v="10"/>
    <s v="FULTON"/>
    <s v="Acute Care Hospitals"/>
    <x v="7"/>
    <s v="No"/>
    <n v="4"/>
    <s v="Georgia"/>
    <n v="1098791"/>
    <x v="0"/>
  </r>
  <r>
    <s v="WASHINGTON COUNTY REGIONAL MEDICAL CENTER"/>
    <s v="SANDERSVILLE"/>
    <x v="10"/>
    <s v="WASHINGTON"/>
    <s v="Acute Care Hospitals"/>
    <x v="0"/>
    <s v="No"/>
    <n v="0"/>
    <s v="Georgia"/>
    <n v="19453"/>
    <x v="0"/>
  </r>
  <r>
    <s v="NORTHSIDE HOSPITAL GWINNETT"/>
    <s v="LAWRENCEVILLE"/>
    <x v="10"/>
    <s v="GWINNETT"/>
    <s v="Acute Care Hospitals"/>
    <x v="0"/>
    <s v="Yes"/>
    <n v="3"/>
    <s v="Georgia"/>
    <n v="1018099"/>
    <x v="0"/>
  </r>
  <r>
    <s v="COFFEE REGIONAL MEDICAL CENTER, INC"/>
    <s v="DOUGLAS"/>
    <x v="10"/>
    <s v="ATKINSON"/>
    <s v="Acute Care Hospitals"/>
    <x v="0"/>
    <s v="Yes"/>
    <n v="3"/>
    <s v="Georgia"/>
    <n v="8454"/>
    <x v="0"/>
  </r>
  <r>
    <s v="PIEDMONT ROCKDALE HOSPITAL"/>
    <s v="CONYERS"/>
    <x v="10"/>
    <s v="ROCKDALE"/>
    <s v="Acute Care Hospitals"/>
    <x v="1"/>
    <s v="No"/>
    <n v="3"/>
    <s v="Georgia"/>
    <n v="98416"/>
    <x v="1"/>
  </r>
  <r>
    <s v="DODGE COUNTY HOSPITAL"/>
    <s v="EASTMAN"/>
    <x v="10"/>
    <s v="DODGE"/>
    <s v="Acute Care Hospitals"/>
    <x v="0"/>
    <s v="Yes"/>
    <n v="0"/>
    <s v="Georgia"/>
    <n v="19663"/>
    <x v="0"/>
  </r>
  <r>
    <s v="TIFT REGIONAL MEDICAL CENTER"/>
    <s v="TIFTON"/>
    <x v="10"/>
    <s v="TIFT"/>
    <s v="Acute Care Hospitals"/>
    <x v="0"/>
    <s v="No"/>
    <n v="3"/>
    <s v="Georgia"/>
    <n v="42254"/>
    <x v="0"/>
  </r>
  <r>
    <s v="JEFFERSON HOSPITAL"/>
    <s v="LOUISVILLE"/>
    <x v="10"/>
    <s v="JEFFERSON"/>
    <s v="Acute Care Hospitals"/>
    <x v="0"/>
    <s v="Yes"/>
    <n v="0"/>
    <s v="Georgia"/>
    <n v="15011"/>
    <x v="0"/>
  </r>
  <r>
    <s v="SOUTHWELL MEDICAL, A CAMPUS OF TRMC"/>
    <s v="ADEL"/>
    <x v="10"/>
    <s v="COOK"/>
    <s v="Acute Care Hospitals"/>
    <x v="1"/>
    <s v="No"/>
    <n v="0"/>
    <s v="Georgia"/>
    <n v="18232"/>
    <x v="0"/>
  </r>
  <r>
    <s v="CRISP REGIONAL HOSPITAL"/>
    <s v="CORDELE"/>
    <x v="10"/>
    <s v="CRISP"/>
    <s v="Acute Care Hospitals"/>
    <x v="1"/>
    <s v="Yes"/>
    <n v="2"/>
    <s v="Georgia"/>
    <n v="19237"/>
    <x v="0"/>
  </r>
  <r>
    <s v="COLQUITT REGIONAL MEDICAL CENTER"/>
    <s v="MOULTRIE"/>
    <x v="10"/>
    <s v="COLQUITT"/>
    <s v="Acute Care Hospitals"/>
    <x v="0"/>
    <s v="No"/>
    <n v="4"/>
    <s v="Georgia"/>
    <n v="47438"/>
    <x v="0"/>
  </r>
  <r>
    <s v="ATRIUM HEALTH NAVICENT THE MEDICAL CENTER"/>
    <s v="MACON"/>
    <x v="10"/>
    <s v="BIBB"/>
    <s v="Acute Care Hospitals"/>
    <x v="0"/>
    <s v="Yes"/>
    <n v="2"/>
    <s v="Georgia"/>
    <n v="157556"/>
    <x v="0"/>
  </r>
  <r>
    <s v="EMANUEL MEDICAL CENTER"/>
    <s v="SWAINSBORO"/>
    <x v="10"/>
    <s v="EMANUEL"/>
    <s v="Acute Care Hospitals"/>
    <x v="0"/>
    <s v="Yes"/>
    <n v="4"/>
    <s v="Georgia"/>
    <n v="23147"/>
    <x v="0"/>
  </r>
  <r>
    <s v="UNIVERSITY MCDUFFIE COUNTY REGIONAL MEDICAL CENTER"/>
    <s v="THOMSON"/>
    <x v="10"/>
    <s v="MC DUFFIE"/>
    <s v="Acute Care Hospitals"/>
    <x v="0"/>
    <s v="Yes"/>
    <n v="0"/>
    <s v="Georgia"/>
    <s v="No Match"/>
    <x v="1"/>
  </r>
  <r>
    <s v="BURKE MEDICAL CENTER"/>
    <s v="WAYNESBORO"/>
    <x v="10"/>
    <s v="BURKE"/>
    <s v="Acute Care Hospitals"/>
    <x v="1"/>
    <s v="No"/>
    <n v="0"/>
    <s v="Georgia"/>
    <n v="24408"/>
    <x v="0"/>
  </r>
  <r>
    <s v="GRADY GENERAL HOSPITAL"/>
    <s v="CAIRO"/>
    <x v="10"/>
    <s v="GRADY"/>
    <s v="Acute Care Hospitals"/>
    <x v="2"/>
    <s v="No"/>
    <n v="0"/>
    <s v="Georgia"/>
    <n v="26590"/>
    <x v="0"/>
  </r>
  <r>
    <s v="SGMC HEALTH"/>
    <s v="VALDOSTA"/>
    <x v="10"/>
    <s v="LOWNDES"/>
    <s v="Acute Care Hospitals"/>
    <x v="0"/>
    <s v="Yes"/>
    <n v="2"/>
    <s v="Georgia"/>
    <n v="122867"/>
    <x v="0"/>
  </r>
  <r>
    <s v="WAYNE MEMORIAL HOSPITAL"/>
    <s v="JESUP"/>
    <x v="10"/>
    <s v="WAYNE"/>
    <s v="Acute Care Hospitals"/>
    <x v="0"/>
    <s v="Yes"/>
    <n v="3"/>
    <s v="Georgia"/>
    <n v="32481"/>
    <x v="0"/>
  </r>
  <r>
    <s v="FAIRVIEW PARK HOSPITAL"/>
    <s v="DUBLIN"/>
    <x v="10"/>
    <s v="LAURENS"/>
    <s v="Acute Care Hospitals"/>
    <x v="1"/>
    <s v="Yes"/>
    <n v="4"/>
    <s v="Georgia"/>
    <n v="51041"/>
    <x v="0"/>
  </r>
  <r>
    <s v="MEMORIAL HEALTH MEADOWS HOSPITAL"/>
    <s v="VIDALIA"/>
    <x v="10"/>
    <s v="TOOMBS"/>
    <s v="Acute Care Hospitals"/>
    <x v="1"/>
    <s v="Yes"/>
    <n v="5"/>
    <s v="Georgia"/>
    <n v="27545"/>
    <x v="0"/>
  </r>
  <r>
    <s v="ST FRANCIS HOSPITAL- EMORY HEALTHCARE"/>
    <s v="COLUMBUS"/>
    <x v="10"/>
    <s v="MUSCOGEE"/>
    <s v="Acute Care Hospitals"/>
    <x v="2"/>
    <s v="No"/>
    <n v="3"/>
    <s v="Georgia"/>
    <n v="202171"/>
    <x v="0"/>
  </r>
  <r>
    <s v="MEMORIAL HOSPITAL AND MANOR"/>
    <s v="BAINBRIDGE"/>
    <x v="10"/>
    <s v="DECATUR"/>
    <s v="Acute Care Hospitals"/>
    <x v="0"/>
    <s v="Yes"/>
    <n v="1"/>
    <s v="Georgia"/>
    <n v="29432"/>
    <x v="0"/>
  </r>
  <r>
    <s v="EVANS MEMORIAL HOSPITAL"/>
    <s v="CLAXTON"/>
    <x v="10"/>
    <s v="EVANS"/>
    <s v="Acute Care Hospitals"/>
    <x v="0"/>
    <s v="Yes"/>
    <n v="0"/>
    <s v="Georgia"/>
    <n v="11028"/>
    <x v="0"/>
  </r>
  <r>
    <s v="WELLSTAR COBB MEDICAL CENTER"/>
    <s v="AUSTELL"/>
    <x v="10"/>
    <s v="COBB"/>
    <s v="Acute Care Hospitals"/>
    <x v="4"/>
    <s v="No"/>
    <n v="3"/>
    <s v="Georgia"/>
    <n v="793345"/>
    <x v="0"/>
  </r>
  <r>
    <s v="SOUTHEAST GEORGIA HEALTH SYSTEM -- CAMDEN CAMPUS"/>
    <s v="SAINT MARYS"/>
    <x v="10"/>
    <s v="CAMDEN"/>
    <s v="Acute Care Hospitals"/>
    <x v="0"/>
    <s v="Yes"/>
    <n v="4"/>
    <s v="Georgia"/>
    <n v="60143"/>
    <x v="1"/>
  </r>
  <r>
    <s v="NAVICENT HEALTH BALDWIN"/>
    <s v="MILLEDGEVILLE"/>
    <x v="10"/>
    <s v="BALDWIN"/>
    <s v="Acute Care Hospitals"/>
    <x v="1"/>
    <s v="Yes"/>
    <n v="2"/>
    <s v="Georgia"/>
    <n v="44029"/>
    <x v="0"/>
  </r>
  <r>
    <s v="NORTHSIDE HOSPITAL"/>
    <s v="ATLANTA"/>
    <x v="10"/>
    <s v="FULTON"/>
    <s v="Acute Care Hospitals"/>
    <x v="2"/>
    <s v="Yes"/>
    <n v="3"/>
    <s v="Georgia"/>
    <n v="1098791"/>
    <x v="0"/>
  </r>
  <r>
    <s v="COLISEUM MEDICAL CENTERS, LLC, DBA"/>
    <s v="MACON"/>
    <x v="10"/>
    <s v="BIBB"/>
    <s v="Acute Care Hospitals"/>
    <x v="2"/>
    <s v="Yes"/>
    <n v="3"/>
    <s v="Georgia"/>
    <n v="157556"/>
    <x v="0"/>
  </r>
  <r>
    <s v="SOUTHERN REGIONAL MEDICAL CENTER"/>
    <s v="RIVERDALE"/>
    <x v="10"/>
    <s v="CLAYTON"/>
    <s v="Acute Care Hospitals"/>
    <x v="2"/>
    <s v="Yes"/>
    <n v="1"/>
    <s v="Georgia"/>
    <n v="297471"/>
    <x v="0"/>
  </r>
  <r>
    <s v="ADVENTHEALTH REDMOND"/>
    <s v="ROME"/>
    <x v="10"/>
    <s v="FLOYD"/>
    <s v="Acute Care Hospitals"/>
    <x v="1"/>
    <s v="No"/>
    <n v="4"/>
    <s v="Georgia"/>
    <n v="101378"/>
    <x v="0"/>
  </r>
  <r>
    <s v="DOCTORS HOSPITAL"/>
    <s v="AUGUSTA"/>
    <x v="10"/>
    <s v="RICHMOND"/>
    <s v="Acute Care Hospitals"/>
    <x v="1"/>
    <s v="Yes"/>
    <n v="3"/>
    <s v="Georgia"/>
    <n v="206559"/>
    <x v="0"/>
  </r>
  <r>
    <s v="WELLSTAR DOUGLAS MEDICAL CENTER"/>
    <s v="DOUGLASVILLE"/>
    <x v="10"/>
    <s v="DOUGLAS"/>
    <s v="Acute Care Hospitals"/>
    <x v="2"/>
    <s v="Yes"/>
    <n v="3"/>
    <s v="Georgia"/>
    <n v="154293"/>
    <x v="1"/>
  </r>
  <r>
    <s v="FLINT RIVER COMMUNITY HOSPITAL"/>
    <s v="MONTEZUMA"/>
    <x v="10"/>
    <s v="DOOLY"/>
    <s v="Acute Care Hospitals"/>
    <x v="2"/>
    <s v="No"/>
    <n v="0"/>
    <s v="Georgia"/>
    <n v="11156"/>
    <x v="0"/>
  </r>
  <r>
    <s v="PIEDMONT HENRY HOSPITAL"/>
    <s v="STOCKBRIDGE"/>
    <x v="10"/>
    <s v="HENRY"/>
    <s v="Acute Care Hospitals"/>
    <x v="0"/>
    <s v="No"/>
    <n v="2"/>
    <s v="Georgia"/>
    <n v="264922"/>
    <x v="1"/>
  </r>
  <r>
    <s v="PIEDMONT EASTSIDE MEDICAL CENTER"/>
    <s v="SNELLVILLE"/>
    <x v="10"/>
    <s v="GWINNETT"/>
    <s v="Acute Care Hospitals"/>
    <x v="1"/>
    <s v="Yes"/>
    <n v="2"/>
    <s v="Georgia"/>
    <n v="1018099"/>
    <x v="0"/>
  </r>
  <r>
    <s v="DONALSONVILLE HOSPITAL INC"/>
    <s v="DONALSONVILLE"/>
    <x v="10"/>
    <s v="SEMINOLE"/>
    <s v="Acute Care Hospitals"/>
    <x v="2"/>
    <s v="No"/>
    <n v="0"/>
    <s v="Georgia"/>
    <n v="9162"/>
    <x v="0"/>
  </r>
  <r>
    <s v="WELLSTAR NORTH FULTON MEDICAL CENTER"/>
    <s v="ROSWELL"/>
    <x v="10"/>
    <s v="FULTON"/>
    <s v="Acute Care Hospitals"/>
    <x v="1"/>
    <s v="No"/>
    <n v="2"/>
    <s v="Georgia"/>
    <n v="1098791"/>
    <x v="0"/>
  </r>
  <r>
    <s v="PIEDMONT COLUMBUS REGIONAL NORTHSIDE"/>
    <s v="COLUMBUS"/>
    <x v="10"/>
    <s v="MUSCOGEE"/>
    <s v="Acute Care Hospitals"/>
    <x v="1"/>
    <s v="No"/>
    <n v="5"/>
    <s v="Georgia"/>
    <n v="202171"/>
    <x v="0"/>
  </r>
  <r>
    <s v="PIEDMONT MACON NORTH HOSPITAL"/>
    <s v="MACON"/>
    <x v="10"/>
    <s v="BIBB"/>
    <s v="Acute Care Hospitals"/>
    <x v="1"/>
    <s v="Yes"/>
    <n v="4"/>
    <s v="Georgia"/>
    <n v="157556"/>
    <x v="0"/>
  </r>
  <r>
    <s v="TURNING POINT HOSPITAL"/>
    <s v="MOULTRIE"/>
    <x v="10"/>
    <s v="COLQUITT"/>
    <s v="Acute Care Hospitals"/>
    <x v="1"/>
    <s v="No"/>
    <n v="0"/>
    <s v="Georgia"/>
    <n v="47438"/>
    <x v="0"/>
  </r>
  <r>
    <s v="PIEDMONT FAYETTE HOSPITAL"/>
    <s v="FAYETTEVILLE"/>
    <x v="10"/>
    <s v="FAYETTE"/>
    <s v="Acute Care Hospitals"/>
    <x v="2"/>
    <s v="Yes"/>
    <n v="3"/>
    <s v="Georgia"/>
    <n v="125156"/>
    <x v="1"/>
  </r>
  <r>
    <s v="PIEDMONT MOUNTAINSIDE HOSPITAL INC"/>
    <s v="JASPER"/>
    <x v="10"/>
    <s v="PICKENS"/>
    <s v="Acute Care Hospitals"/>
    <x v="4"/>
    <s v="No"/>
    <n v="4"/>
    <s v="Georgia"/>
    <n v="37167"/>
    <x v="0"/>
  </r>
  <r>
    <s v="EMORY HILLANDALE HOSPITAL"/>
    <s v="LITHONIA"/>
    <x v="10"/>
    <s v="DE KALB"/>
    <s v="Acute Care Hospitals"/>
    <x v="0"/>
    <s v="Yes"/>
    <n v="1"/>
    <s v="Georgia"/>
    <s v="No Match"/>
    <x v="0"/>
  </r>
  <r>
    <s v="PIEDMONT NEWNAN HOSPITAL, INC"/>
    <s v="NEWNAN"/>
    <x v="10"/>
    <s v="COWETA"/>
    <s v="Acute Care Hospitals"/>
    <x v="2"/>
    <s v="Yes"/>
    <n v="4"/>
    <s v="Georgia"/>
    <n v="160240"/>
    <x v="0"/>
  </r>
  <r>
    <s v="EMORY JOHNS CREEK HOSPITAL"/>
    <s v="JOHNS CREEK"/>
    <x v="10"/>
    <s v="GWINNETT"/>
    <s v="Acute Care Hospitals"/>
    <x v="1"/>
    <s v="Yes"/>
    <n v="4"/>
    <s v="Georgia"/>
    <n v="1018099"/>
    <x v="0"/>
  </r>
  <r>
    <s v="SOUTHEASTERN REGIONAL MEDICAL CENTER, INC"/>
    <s v="NEWNAN"/>
    <x v="10"/>
    <s v="COWETA"/>
    <s v="Acute Care Hospitals"/>
    <x v="1"/>
    <s v="No"/>
    <n v="5"/>
    <s v="Georgia"/>
    <n v="160240"/>
    <x v="0"/>
  </r>
  <r>
    <s v="SGMC BERRIEN CAMPUS"/>
    <s v="NASHVILLE"/>
    <x v="10"/>
    <s v="BERRIEN"/>
    <s v="Acute Care Hospitals"/>
    <x v="0"/>
    <s v="Yes"/>
    <n v="0"/>
    <s v="Georgia"/>
    <n v="18932"/>
    <x v="0"/>
  </r>
  <r>
    <s v="CHI MEMORIAL HOSPITAL- GEORGIA"/>
    <s v="RINGGOLD"/>
    <x v="10"/>
    <s v="CATOOSA"/>
    <s v="Acute Care Hospitals"/>
    <x v="2"/>
    <s v="Yes"/>
    <n v="3"/>
    <s v="Georgia"/>
    <n v="69628"/>
    <x v="1"/>
  </r>
  <r>
    <s v="NORTHEAST GEORGIA MEDICAL CENTER LUMPKIN"/>
    <s v="DAHLONEGA"/>
    <x v="10"/>
    <s v="LUMPKIN"/>
    <s v="Acute Care Hospitals"/>
    <x v="4"/>
    <s v="Yes"/>
    <n v="5"/>
    <s v="Georgia"/>
    <n v="36178"/>
    <x v="0"/>
  </r>
  <r>
    <s v="NORTHSIDE HOSPITAL DULUTH"/>
    <s v="DULUTH"/>
    <x v="10"/>
    <s v="GWINNETT"/>
    <s v="Acute Care Hospitals"/>
    <x v="2"/>
    <s v="Yes"/>
    <n v="4"/>
    <s v="Georgia"/>
    <n v="1018099"/>
    <x v="0"/>
  </r>
  <r>
    <s v="SOUTH GEORGIA SPECIALTY HOSPITAL"/>
    <s v="ALBANY"/>
    <x v="10"/>
    <s v="DOUGHERTY"/>
    <s v="Acute Care Hospitals"/>
    <x v="1"/>
    <s v="No"/>
    <n v="0"/>
    <s v="Georgia"/>
    <n v="82616"/>
    <x v="0"/>
  </r>
  <r>
    <s v="TAYLOR REGIONAL HOSPITAL"/>
    <s v="HAWKINSVILLE"/>
    <x v="10"/>
    <s v="PULASKI"/>
    <s v="Acute Care Hospitals"/>
    <x v="2"/>
    <s v="Yes"/>
    <n v="0"/>
    <s v="Georgia"/>
    <n v="10172"/>
    <x v="0"/>
  </r>
  <r>
    <s v="DECATUR (ATLANTA) VA MEDICAL CENTER"/>
    <s v="DECATUR"/>
    <x v="10"/>
    <s v="DE KALB"/>
    <s v="Acute Care - Veterans Administration"/>
    <x v="8"/>
    <s v="Yes"/>
    <n v="3"/>
    <s v="Georgia"/>
    <s v="No Match"/>
    <x v="0"/>
  </r>
  <r>
    <s v="AUGUSTA VA MEDICAL CENTER"/>
    <s v="AUGUSTA"/>
    <x v="10"/>
    <s v="RICHMOND"/>
    <s v="Acute Care - Veterans Administration"/>
    <x v="8"/>
    <s v="Yes"/>
    <n v="4"/>
    <s v="Georgia"/>
    <n v="206559"/>
    <x v="0"/>
  </r>
  <r>
    <s v="DUBLIN VA MEDICAL CENTER"/>
    <s v="DUBLIN"/>
    <x v="10"/>
    <s v="LAURENS"/>
    <s v="Acute Care - Veterans Administration"/>
    <x v="8"/>
    <s v="Yes"/>
    <n v="0"/>
    <s v="Georgia"/>
    <n v="51041"/>
    <x v="0"/>
  </r>
  <r>
    <s v="Martin ACH (FT Benning)"/>
    <s v="Fort Benning"/>
    <x v="10"/>
    <s v="CHATTAHOOCHEE"/>
    <s v="Acute Care - Department of Defense"/>
    <x v="10"/>
    <s v="Yes"/>
    <n v="0"/>
    <s v="Georgia"/>
    <n v="8465"/>
    <x v="0"/>
  </r>
  <r>
    <s v="Dwight Eisenhower AMC (FT Gordon)"/>
    <s v="Fort Gordon"/>
    <x v="10"/>
    <s v="RICHMOND"/>
    <s v="Acute Care - Department of Defense"/>
    <x v="10"/>
    <s v="Yes"/>
    <n v="0"/>
    <s v="Georgia"/>
    <n v="206559"/>
    <x v="0"/>
  </r>
  <r>
    <s v="Winn ACH (FT Stewart)"/>
    <s v="Fort Stewart"/>
    <x v="10"/>
    <s v="LIBERTY"/>
    <s v="Acute Care - Department of Defense"/>
    <x v="10"/>
    <s v="Yes"/>
    <n v="0"/>
    <s v="Georgia"/>
    <n v="70313"/>
    <x v="0"/>
  </r>
  <r>
    <s v="IRWIN COUNTY HOSPITAL"/>
    <s v="OCILLA"/>
    <x v="10"/>
    <s v="IRWIN"/>
    <s v="Rural Emergency Hospital"/>
    <x v="0"/>
    <s v="Yes"/>
    <n v="0"/>
    <s v="Georgia"/>
    <n v="9020"/>
    <x v="0"/>
  </r>
  <r>
    <s v="BLECKLEY MEMORIAL HOSPITAL"/>
    <s v="COCHRAN"/>
    <x v="10"/>
    <s v="BLECKLEY"/>
    <s v="Critical Access Hospitals"/>
    <x v="0"/>
    <s v="Yes"/>
    <n v="0"/>
    <s v="Georgia"/>
    <n v="12866"/>
    <x v="0"/>
  </r>
  <r>
    <s v="JASPER MEMORIAL HOSPITAL"/>
    <s v="MONTICELLO"/>
    <x v="10"/>
    <s v="JASPER"/>
    <s v="Critical Access Hospitals"/>
    <x v="5"/>
    <s v="Yes"/>
    <n v="0"/>
    <s v="Georgia"/>
    <n v="17632"/>
    <x v="0"/>
  </r>
  <r>
    <s v="MORGAN MEDICAL CENTER"/>
    <s v="MADISON"/>
    <x v="10"/>
    <s v="MORGAN"/>
    <s v="Critical Access Hospitals"/>
    <x v="0"/>
    <s v="Yes"/>
    <n v="0"/>
    <s v="Georgia"/>
    <n v="22095"/>
    <x v="0"/>
  </r>
  <r>
    <s v="MILLER COUNTY HOSPITAL"/>
    <s v="COLQUITT"/>
    <x v="10"/>
    <s v="MILLER"/>
    <s v="Critical Access Hospitals"/>
    <x v="0"/>
    <s v="Yes"/>
    <n v="0"/>
    <s v="Georgia"/>
    <n v="5812"/>
    <x v="0"/>
  </r>
  <r>
    <s v="EFFINGHAM HEALTH SYSTEM"/>
    <s v="SPRINGFIELD"/>
    <x v="10"/>
    <s v="EFFINGHAM"/>
    <s v="Critical Access Hospitals"/>
    <x v="0"/>
    <s v="Yes"/>
    <n v="0"/>
    <s v="Georgia"/>
    <n v="74397"/>
    <x v="1"/>
  </r>
  <r>
    <s v="CLINCH MEMORIAL HOSPITAL"/>
    <s v="HOMERVILLE"/>
    <x v="10"/>
    <s v="CLINCH"/>
    <s v="Critical Access Hospitals"/>
    <x v="0"/>
    <s v="Yes"/>
    <n v="0"/>
    <s v="Georgia"/>
    <n v="6847"/>
    <x v="0"/>
  </r>
  <r>
    <s v="ATRIUM HEALTH NAVICENT PEACH"/>
    <s v="BYRON"/>
    <x v="10"/>
    <s v="PEACH"/>
    <s v="Critical Access Hospitals"/>
    <x v="2"/>
    <s v="Yes"/>
    <n v="1"/>
    <s v="Georgia"/>
    <n v="29877"/>
    <x v="0"/>
  </r>
  <r>
    <s v="JENKINS COUNTY MEDICAL CENTER"/>
    <s v="MILLEN"/>
    <x v="10"/>
    <s v="JENKINS"/>
    <s v="Critical Access Hospitals"/>
    <x v="1"/>
    <s v="Yes"/>
    <n v="0"/>
    <s v="Georgia"/>
    <n v="8843"/>
    <x v="0"/>
  </r>
  <r>
    <s v="OPTIM MEDICAL CENTER - SCREVEN"/>
    <s v="SYLVANIA"/>
    <x v="10"/>
    <s v="SCREVEN"/>
    <s v="Critical Access Hospitals"/>
    <x v="1"/>
    <s v="Yes"/>
    <n v="0"/>
    <s v="Georgia"/>
    <n v="14408"/>
    <x v="0"/>
  </r>
  <r>
    <s v="PUTNAM GENERAL HOSPITAL"/>
    <s v="EATONTON"/>
    <x v="10"/>
    <s v="PUTNAM"/>
    <s v="Critical Access Hospitals"/>
    <x v="0"/>
    <s v="Yes"/>
    <n v="0"/>
    <s v="Georgia"/>
    <n v="23722"/>
    <x v="0"/>
  </r>
  <r>
    <s v="LIFEBRITE COMMUNITY HOSPITAL OF EARLY"/>
    <s v="BLAKELY"/>
    <x v="10"/>
    <s v="EARLY"/>
    <s v="Critical Access Hospitals"/>
    <x v="2"/>
    <s v="Yes"/>
    <n v="0"/>
    <s v="Georgia"/>
    <n v="10455"/>
    <x v="0"/>
  </r>
  <r>
    <s v="WARM SPRINGS MEDICAL CENTER"/>
    <s v="WARM SPRINGS"/>
    <x v="10"/>
    <s v="MERIWETHER"/>
    <s v="Critical Access Hospitals"/>
    <x v="4"/>
    <s v="No"/>
    <n v="0"/>
    <s v="Georgia"/>
    <n v="21516"/>
    <x v="0"/>
  </r>
  <r>
    <s v="MONROE COUNTY HOSPITAL"/>
    <s v="FORSYTH"/>
    <x v="10"/>
    <s v="MONROE"/>
    <s v="Critical Access Hospitals"/>
    <x v="0"/>
    <s v="Yes"/>
    <n v="0"/>
    <s v="Georgia"/>
    <n v="32023"/>
    <x v="0"/>
  </r>
  <r>
    <s v="WELLSTAR SYLVAN GROVE MEDICAL CENTER"/>
    <s v="JACKSON"/>
    <x v="10"/>
    <s v="BUTTS"/>
    <s v="Critical Access Hospitals"/>
    <x v="0"/>
    <s v="No"/>
    <n v="0"/>
    <s v="Georgia"/>
    <n v="27218"/>
    <x v="0"/>
  </r>
  <r>
    <s v="HIGGINS GENERAL HOSPITAL"/>
    <s v="BREMEN"/>
    <x v="10"/>
    <s v="HARALSON"/>
    <s v="Critical Access Hospitals"/>
    <x v="0"/>
    <s v="No"/>
    <n v="0"/>
    <s v="Georgia"/>
    <n v="33066"/>
    <x v="0"/>
  </r>
  <r>
    <s v="OPTIM MEDICAL CENTER - TATTNALL"/>
    <s v="REIDSVILLE"/>
    <x v="10"/>
    <s v="TATTNALL"/>
    <s v="Critical Access Hospitals"/>
    <x v="1"/>
    <s v="Yes"/>
    <n v="0"/>
    <s v="Georgia"/>
    <n v="24376"/>
    <x v="0"/>
  </r>
  <r>
    <s v="CHATUGE REGIONAL HOSPITAL"/>
    <s v="HIAWASSEE"/>
    <x v="10"/>
    <s v="TOWNS"/>
    <s v="Critical Access Hospitals"/>
    <x v="0"/>
    <s v="Yes"/>
    <n v="0"/>
    <s v="Georgia"/>
    <n v="13285"/>
    <x v="0"/>
  </r>
  <r>
    <s v="WILLS MEMORIAL HOSPITAL"/>
    <s v="WASHINGTON"/>
    <x v="10"/>
    <s v="WILKES"/>
    <s v="Critical Access Hospitals"/>
    <x v="0"/>
    <s v="Yes"/>
    <n v="0"/>
    <s v="Georgia"/>
    <n v="9540"/>
    <x v="0"/>
  </r>
  <r>
    <s v="SGMC HEALTH LANIER"/>
    <s v="LAKELAND"/>
    <x v="10"/>
    <s v="LANIER"/>
    <s v="Critical Access Hospitals"/>
    <x v="0"/>
    <s v="Yes"/>
    <n v="0"/>
    <s v="Georgia"/>
    <n v="10623"/>
    <x v="0"/>
  </r>
  <r>
    <s v="BACON COUNTY HOSPITAL"/>
    <s v="ALMA"/>
    <x v="10"/>
    <s v="BACON"/>
    <s v="Critical Access Hospitals"/>
    <x v="4"/>
    <s v="No"/>
    <n v="0"/>
    <s v="Georgia"/>
    <n v="11070"/>
    <x v="0"/>
  </r>
  <r>
    <s v="PHOEBE WORTH MEDICAL CENTER"/>
    <s v="SYLVESTER"/>
    <x v="10"/>
    <s v="WORTH"/>
    <s v="Critical Access Hospitals"/>
    <x v="2"/>
    <s v="Yes"/>
    <n v="0"/>
    <s v="Georgia"/>
    <n v="20059"/>
    <x v="0"/>
  </r>
  <r>
    <s v="ST MARYS GOOD SAMARITAN HOSPITAL"/>
    <s v="GREENSBORO"/>
    <x v="10"/>
    <s v="GREENE"/>
    <s v="Critical Access Hospitals"/>
    <x v="1"/>
    <s v="Yes"/>
    <n v="4"/>
    <s v="Georgia"/>
    <n v="21367"/>
    <x v="0"/>
  </r>
  <r>
    <s v="ATRIUM HEALTH FLOYD POLK MEDICAL CENTER"/>
    <s v="CEDARTOWN"/>
    <x v="10"/>
    <s v="POLK"/>
    <s v="Critical Access Hospitals"/>
    <x v="2"/>
    <s v="Yes"/>
    <n v="0"/>
    <s v="Georgia"/>
    <n v="45514"/>
    <x v="0"/>
  </r>
  <r>
    <s v="ARCHBOLD MITCHELL"/>
    <s v="CAMILLA"/>
    <x v="10"/>
    <s v="MITCHELL"/>
    <s v="Critical Access Hospitals"/>
    <x v="0"/>
    <s v="Yes"/>
    <n v="0"/>
    <s v="Georgia"/>
    <n v="20467"/>
    <x v="0"/>
  </r>
  <r>
    <s v="ARCHBOLD BROOKS"/>
    <s v="QUITMAN"/>
    <x v="10"/>
    <s v="BROOKS"/>
    <s v="Critical Access Hospitals"/>
    <x v="0"/>
    <s v="Yes"/>
    <n v="0"/>
    <s v="Georgia"/>
    <n v="16101"/>
    <x v="0"/>
  </r>
  <r>
    <s v="JEFF DAVIS HOSPITAL"/>
    <s v="HAZLEHURST"/>
    <x v="10"/>
    <s v="JEFF DAVIS"/>
    <s v="Critical Access Hospitals"/>
    <x v="0"/>
    <s v="Yes"/>
    <n v="0"/>
    <s v="Georgia"/>
    <n v="15219"/>
    <x v="0"/>
  </r>
  <r>
    <s v="CANDLER COUNTY HOSPITAL"/>
    <s v="METTER"/>
    <x v="10"/>
    <s v="CANDLER"/>
    <s v="Critical Access Hospitals"/>
    <x v="1"/>
    <s v="Yes"/>
    <n v="0"/>
    <s v="Georgia"/>
    <n v="11275"/>
    <x v="0"/>
  </r>
  <r>
    <s v="LIBERTY REGIONAL MEDICAL CENTER"/>
    <s v="HINESVILLE"/>
    <x v="10"/>
    <s v="LIBERTY"/>
    <s v="Critical Access Hospitals"/>
    <x v="0"/>
    <s v="Yes"/>
    <n v="0"/>
    <s v="Georgia"/>
    <n v="70313"/>
    <x v="0"/>
  </r>
  <r>
    <s v="MOUNTAIN LAKES MEDICAL CENTER"/>
    <s v="CLAYTON"/>
    <x v="10"/>
    <s v="RABUN"/>
    <s v="Critical Access Hospitals"/>
    <x v="1"/>
    <s v="Yes"/>
    <n v="0"/>
    <s v="Georgia"/>
    <n v="17764"/>
    <x v="0"/>
  </r>
  <r>
    <s v="ELBERT MEMORIAL HOSPITAL"/>
    <s v="ELBERTON"/>
    <x v="10"/>
    <s v="ELBERT"/>
    <s v="Critical Access Hospitals"/>
    <x v="0"/>
    <s v="No"/>
    <n v="0"/>
    <s v="Georgia"/>
    <n v="20072"/>
    <x v="0"/>
  </r>
  <r>
    <s v="BLUE RIDGE MEDICAL CENTER"/>
    <s v="BLUE RIDGE"/>
    <x v="10"/>
    <s v="FANNIN"/>
    <s v="Critical Access Hospitals"/>
    <x v="4"/>
    <s v="Yes"/>
    <n v="0"/>
    <s v="Georgia"/>
    <n v="26111"/>
    <x v="0"/>
  </r>
  <r>
    <s v="ATHUR M BLANK HOSPITAL"/>
    <s v="ATLANTA"/>
    <x v="10"/>
    <s v="DE KALB"/>
    <s v="Childrens"/>
    <x v="2"/>
    <s v="Yes"/>
    <n v="0"/>
    <s v="Georgia"/>
    <s v="No Match"/>
    <x v="0"/>
  </r>
  <r>
    <s v="CHILDREN'S HEALTHCARE OF ATLANTA AT SCOTTISH RITE"/>
    <s v="ATLANTA"/>
    <x v="10"/>
    <s v="FULTON"/>
    <s v="Childrens"/>
    <x v="4"/>
    <s v="Yes"/>
    <n v="0"/>
    <s v="Georgia"/>
    <n v="1098791"/>
    <x v="0"/>
  </r>
  <r>
    <s v="SUMMITRIDGE CENTER- PSYCHIATRY &amp; ADDICTIVE MED"/>
    <s v="LAWRENCEVILLE"/>
    <x v="10"/>
    <s v="GWINNETT"/>
    <s v="Psychiatric"/>
    <x v="1"/>
    <s v="No"/>
    <n v="0"/>
    <s v="Georgia"/>
    <n v="1018099"/>
    <x v="0"/>
  </r>
  <r>
    <s v="COASTAL HARBOR TREATMENT CENTER"/>
    <s v="SAVANNAH"/>
    <x v="10"/>
    <s v="CHATHAM"/>
    <s v="Psychiatric"/>
    <x v="1"/>
    <s v="No"/>
    <n v="0"/>
    <s v="Georgia"/>
    <n v="311855"/>
    <x v="0"/>
  </r>
  <r>
    <s v="PEACHFORD BEHAVIORAL HEALTH SYSTEM OF ATLANTA"/>
    <s v="ATLANTA"/>
    <x v="10"/>
    <s v="DE KALB"/>
    <s v="Psychiatric"/>
    <x v="1"/>
    <s v="Yes"/>
    <n v="0"/>
    <s v="Georgia"/>
    <s v="No Match"/>
    <x v="0"/>
  </r>
  <r>
    <s v="RIDGEVIEW INSTITUTE"/>
    <s v="SMYRNA"/>
    <x v="10"/>
    <s v="COBB"/>
    <s v="Psychiatric"/>
    <x v="1"/>
    <s v="No"/>
    <n v="0"/>
    <s v="Georgia"/>
    <n v="793345"/>
    <x v="0"/>
  </r>
  <r>
    <s v="WEST CENTRAL GEORGIA REGIONAL HOSPITAL"/>
    <s v="COLUMBUS"/>
    <x v="10"/>
    <s v="MUSCOGEE"/>
    <s v="Psychiatric"/>
    <x v="3"/>
    <s v="No"/>
    <n v="0"/>
    <s v="Georgia"/>
    <n v="202171"/>
    <x v="0"/>
  </r>
  <r>
    <s v="ST SIMONS-BY-THE-SEA"/>
    <s v="SAINT SIMONS ISLAND"/>
    <x v="10"/>
    <s v="GLYNN"/>
    <s v="Psychiatric"/>
    <x v="7"/>
    <s v="No"/>
    <n v="0"/>
    <s v="Georgia"/>
    <n v="87599"/>
    <x v="0"/>
  </r>
  <r>
    <s v="GEORGIA REGIONAL HOSPITAL ATLANTA"/>
    <s v="DECATUR"/>
    <x v="10"/>
    <s v="DE KALB"/>
    <s v="Psychiatric"/>
    <x v="3"/>
    <s v="No"/>
    <n v="0"/>
    <s v="Georgia"/>
    <s v="No Match"/>
    <x v="0"/>
  </r>
  <r>
    <s v="GEORGIA REGIONAL HOSP SAVANNAH"/>
    <s v="SAVANNAH"/>
    <x v="10"/>
    <s v="CHATHAM"/>
    <s v="Psychiatric"/>
    <x v="3"/>
    <s v="Yes"/>
    <n v="0"/>
    <s v="Georgia"/>
    <n v="311855"/>
    <x v="0"/>
  </r>
  <r>
    <s v="EAST CENTRAL REGIONAL HOSPITAL"/>
    <s v="AUGUSTA"/>
    <x v="10"/>
    <s v="RICHMOND"/>
    <s v="Psychiatric"/>
    <x v="3"/>
    <s v="No"/>
    <n v="0"/>
    <s v="Georgia"/>
    <n v="206559"/>
    <x v="0"/>
  </r>
  <r>
    <s v="SO CRESCENT BEH HLTH SYS - ANCHOR HOSPITAL CAMPUS"/>
    <s v="COLLEGE PARK"/>
    <x v="10"/>
    <s v="FULTON"/>
    <s v="Psychiatric"/>
    <x v="0"/>
    <s v="No"/>
    <n v="0"/>
    <s v="Georgia"/>
    <n v="1098791"/>
    <x v="0"/>
  </r>
  <r>
    <s v="RIVERWOODS BEHAVIORAL HEALTH SYSTEM"/>
    <s v="RIVERDALE"/>
    <x v="10"/>
    <s v="CLAYTON"/>
    <s v="Psychiatric"/>
    <x v="1"/>
    <s v="No"/>
    <n v="0"/>
    <s v="Georgia"/>
    <n v="297471"/>
    <x v="0"/>
  </r>
  <r>
    <s v="GREENLEAF CENTER"/>
    <s v="VALDOSTA"/>
    <x v="10"/>
    <s v="LOWNDES"/>
    <s v="Psychiatric"/>
    <x v="1"/>
    <s v="No"/>
    <n v="0"/>
    <s v="Georgia"/>
    <n v="122867"/>
    <x v="0"/>
  </r>
  <r>
    <s v="RIDGEVIEW INSTITUTE MONROE"/>
    <s v="MONROE"/>
    <x v="10"/>
    <s v="WALTON"/>
    <s v="Psychiatric"/>
    <x v="1"/>
    <s v="No"/>
    <n v="0"/>
    <s v="Georgia"/>
    <n v="112696"/>
    <x v="0"/>
  </r>
  <r>
    <s v="THE QUEENS MEDICAL CENTER"/>
    <s v="HONOLULU"/>
    <x v="11"/>
    <s v="HONOLULU"/>
    <s v="Acute Care Hospitals"/>
    <x v="2"/>
    <s v="Yes"/>
    <n v="3"/>
    <s v="Hawaii"/>
    <n v="988703"/>
    <x v="0"/>
  </r>
  <r>
    <s v="MAUI MEMORIAL MEDICAL CENTER"/>
    <s v="WAILUKU"/>
    <x v="11"/>
    <s v="MAUI"/>
    <s v="Acute Care Hospitals"/>
    <x v="3"/>
    <s v="No"/>
    <n v="2"/>
    <s v="Hawaii"/>
    <n v="160592"/>
    <x v="0"/>
  </r>
  <r>
    <s v="HILO BENIOFF MEDICAL CENTER"/>
    <s v="HILO"/>
    <x v="11"/>
    <s v="HAWAII"/>
    <s v="Acute Care Hospitals"/>
    <x v="3"/>
    <s v="Yes"/>
    <n v="3"/>
    <s v="Hawaii"/>
    <n v="210043"/>
    <x v="0"/>
  </r>
  <r>
    <s v="ADVENTIST HEALTH CASTLE"/>
    <s v="KAILUA"/>
    <x v="11"/>
    <s v="HONOLULU"/>
    <s v="Acute Care Hospitals"/>
    <x v="6"/>
    <s v="Yes"/>
    <n v="4"/>
    <s v="Hawaii"/>
    <n v="988703"/>
    <x v="0"/>
  </r>
  <r>
    <s v="KUAKINI MEDICAL CENTER"/>
    <s v="HONOLULU"/>
    <x v="11"/>
    <s v="HONOLULU"/>
    <s v="Acute Care Hospitals"/>
    <x v="2"/>
    <s v="Yes"/>
    <n v="4"/>
    <s v="Hawaii"/>
    <n v="988703"/>
    <x v="0"/>
  </r>
  <r>
    <s v="KAISER FOUNDATION HOSPITAL"/>
    <s v="HONOLULU"/>
    <x v="11"/>
    <s v="HONOLULU"/>
    <s v="Acute Care Hospitals"/>
    <x v="2"/>
    <s v="Yes"/>
    <n v="4"/>
    <s v="Hawaii"/>
    <n v="988703"/>
    <x v="0"/>
  </r>
  <r>
    <s v="WILCOX MEMORIAL HOSPITAL"/>
    <s v="LIHUE"/>
    <x v="11"/>
    <s v="KAUAI"/>
    <s v="Acute Care Hospitals"/>
    <x v="7"/>
    <s v="Yes"/>
    <n v="2"/>
    <s v="Hawaii"/>
    <n v="73400"/>
    <x v="0"/>
  </r>
  <r>
    <s v="KONA COMMUNITY HOSPITAL"/>
    <s v="KEALAKEKUA"/>
    <x v="11"/>
    <s v="HAWAII"/>
    <s v="Acute Care Hospitals"/>
    <x v="3"/>
    <s v="Yes"/>
    <n v="2"/>
    <s v="Hawaii"/>
    <n v="210043"/>
    <x v="0"/>
  </r>
  <r>
    <s v="Tripler AMC (FT Shafter)"/>
    <s v="Honolulu"/>
    <x v="11"/>
    <s v="HONOLULU"/>
    <s v="Acute Care - Department of Defense"/>
    <x v="10"/>
    <s v="Yes"/>
    <n v="0"/>
    <s v="Hawaii"/>
    <n v="988703"/>
    <x v="0"/>
  </r>
  <r>
    <s v="STRAUB CLINIC AND HOSPITAL"/>
    <s v="HONOLULU"/>
    <x v="11"/>
    <s v="HONOLULU"/>
    <s v="Acute Care Hospitals"/>
    <x v="1"/>
    <s v="Yes"/>
    <n v="4"/>
    <s v="Hawaii"/>
    <n v="988703"/>
    <x v="0"/>
  </r>
  <r>
    <s v="PALI MOMI MEDICAL CENTER"/>
    <s v="AIEA"/>
    <x v="11"/>
    <s v="HONOLULU"/>
    <s v="Acute Care Hospitals"/>
    <x v="1"/>
    <s v="Yes"/>
    <n v="4"/>
    <s v="Hawaii"/>
    <n v="988703"/>
    <x v="0"/>
  </r>
  <r>
    <s v="NORTH HAWAII COMMUNITY HOSPITAL, INC"/>
    <s v="KAMUELA"/>
    <x v="11"/>
    <s v="HAWAII"/>
    <s v="Acute Care Hospitals"/>
    <x v="2"/>
    <s v="Yes"/>
    <n v="3"/>
    <s v="Hawaii"/>
    <n v="210043"/>
    <x v="0"/>
  </r>
  <r>
    <s v="KAUAI VETERANS MEMORIAL HOSPITAL"/>
    <s v="WAIMEA"/>
    <x v="11"/>
    <s v="KAUAI"/>
    <s v="Critical Access Hospitals"/>
    <x v="3"/>
    <s v="Yes"/>
    <n v="0"/>
    <s v="Hawaii"/>
    <n v="73400"/>
    <x v="0"/>
  </r>
  <r>
    <s v="KAU HOSPITAL"/>
    <s v="PAHALA"/>
    <x v="11"/>
    <s v="HAWAII"/>
    <s v="Critical Access Hospitals"/>
    <x v="3"/>
    <s v="Yes"/>
    <n v="0"/>
    <s v="Hawaii"/>
    <n v="210043"/>
    <x v="0"/>
  </r>
  <r>
    <s v="KOHALA HOSPITAL"/>
    <s v="KAPAAU"/>
    <x v="11"/>
    <s v="HAWAII"/>
    <s v="Critical Access Hospitals"/>
    <x v="3"/>
    <s v="Yes"/>
    <n v="0"/>
    <s v="Hawaii"/>
    <n v="210043"/>
    <x v="0"/>
  </r>
  <r>
    <s v="MOLOKAI GENERAL HOSPITAL"/>
    <s v="KAUNAKAKAI"/>
    <x v="11"/>
    <s v="MAUI"/>
    <s v="Critical Access Hospitals"/>
    <x v="2"/>
    <s v="Yes"/>
    <n v="0"/>
    <s v="Hawaii"/>
    <n v="160592"/>
    <x v="0"/>
  </r>
  <r>
    <s v="KAHUKU MEDICAL CENTER"/>
    <s v="KAHUKU"/>
    <x v="11"/>
    <s v="HONOLULU"/>
    <s v="Critical Access Hospitals"/>
    <x v="4"/>
    <s v="Yes"/>
    <n v="0"/>
    <s v="Hawaii"/>
    <n v="988703"/>
    <x v="0"/>
  </r>
  <r>
    <s v="LANAI COMMUNITY HOSPITAL"/>
    <s v="LANAI CITY"/>
    <x v="11"/>
    <s v="MAUI"/>
    <s v="Critical Access Hospitals"/>
    <x v="2"/>
    <s v="Yes"/>
    <n v="0"/>
    <s v="Hawaii"/>
    <n v="160592"/>
    <x v="0"/>
  </r>
  <r>
    <s v="SAMUEL MAHELONA MEMORIAL HOSPITAL"/>
    <s v="KAPAA"/>
    <x v="11"/>
    <s v="KAUAI"/>
    <s v="Critical Access Hospitals"/>
    <x v="3"/>
    <s v="Yes"/>
    <n v="0"/>
    <s v="Hawaii"/>
    <n v="73400"/>
    <x v="0"/>
  </r>
  <r>
    <s v="HONOKA'A HOSPITAL AND SKILLED NURSING"/>
    <s v="HONOKAA"/>
    <x v="11"/>
    <s v="HAWAII"/>
    <s v="Critical Access Hospitals"/>
    <x v="3"/>
    <s v="Yes"/>
    <n v="0"/>
    <s v="Hawaii"/>
    <n v="210043"/>
    <x v="0"/>
  </r>
  <r>
    <s v="KULA HOSPITAL"/>
    <s v="KULA"/>
    <x v="11"/>
    <s v="MAUI"/>
    <s v="Critical Access Hospitals"/>
    <x v="2"/>
    <s v="Yes"/>
    <n v="0"/>
    <s v="Hawaii"/>
    <n v="160592"/>
    <x v="0"/>
  </r>
  <r>
    <s v="KAPIOLANI MEDICAL CENTER FOR WOMEN &amp; CHILDREN"/>
    <s v="HONOLULU"/>
    <x v="11"/>
    <s v="HONOLULU"/>
    <s v="Childrens"/>
    <x v="2"/>
    <s v="Yes"/>
    <n v="0"/>
    <s v="Hawaii"/>
    <n v="988703"/>
    <x v="0"/>
  </r>
  <r>
    <s v="SHRINERS HOSPITAL FOR CHILDREN"/>
    <s v="HONOLULU"/>
    <x v="11"/>
    <s v="HONOLULU"/>
    <s v="Childrens"/>
    <x v="2"/>
    <s v="No"/>
    <n v="0"/>
    <s v="Hawaii"/>
    <n v="988703"/>
    <x v="0"/>
  </r>
  <r>
    <s v="KAHI MOHALA"/>
    <s v="EWA BEACH"/>
    <x v="11"/>
    <s v="HONOLULU"/>
    <s v="Psychiatric"/>
    <x v="2"/>
    <s v="No"/>
    <n v="0"/>
    <s v="Hawaii"/>
    <n v="988703"/>
    <x v="0"/>
  </r>
  <r>
    <s v="ST LUKES MAGIC VALLEY MEDICAL CENTER"/>
    <s v="TWIN FALLS"/>
    <x v="12"/>
    <s v="TWIN FALLS"/>
    <s v="Acute Care Hospitals"/>
    <x v="2"/>
    <s v="Yes"/>
    <n v="4"/>
    <s v="Idaho"/>
    <n v="97539"/>
    <x v="1"/>
  </r>
  <r>
    <s v="ST JOSEPH REGIONAL MEDICAL CENTER"/>
    <s v="LEWISTON"/>
    <x v="12"/>
    <s v="NEZ PERCE"/>
    <s v="Acute Care Hospitals"/>
    <x v="2"/>
    <s v="Yes"/>
    <n v="2"/>
    <s v="Idaho"/>
    <n v="42905"/>
    <x v="0"/>
  </r>
  <r>
    <s v="ST LUKE'S REGIONAL MEDICAL CENTER"/>
    <s v="BOISE"/>
    <x v="12"/>
    <s v="ADA"/>
    <s v="Acute Care Hospitals"/>
    <x v="2"/>
    <s v="Yes"/>
    <n v="5"/>
    <s v="Idaho"/>
    <n v="546141"/>
    <x v="0"/>
  </r>
  <r>
    <s v="SAINT ALPHONSUS REGIONAL MEDICAL CENTER"/>
    <s v="BOISE"/>
    <x v="12"/>
    <s v="ADA"/>
    <s v="Acute Care Hospitals"/>
    <x v="6"/>
    <s v="Yes"/>
    <n v="3"/>
    <s v="Idaho"/>
    <n v="546141"/>
    <x v="0"/>
  </r>
  <r>
    <s v="SAINT ALPHONSUS MEDICAL CENTER - NAMPA"/>
    <s v="NAMPA"/>
    <x v="12"/>
    <s v="CANYON"/>
    <s v="Acute Care Hospitals"/>
    <x v="6"/>
    <s v="Yes"/>
    <n v="3"/>
    <s v="Idaho"/>
    <n v="275123"/>
    <x v="0"/>
  </r>
  <r>
    <s v="WEST VALLEY MEDICAL CENTER"/>
    <s v="CALDWELL"/>
    <x v="12"/>
    <s v="CANYON"/>
    <s v="Acute Care Hospitals"/>
    <x v="1"/>
    <s v="Yes"/>
    <n v="5"/>
    <s v="Idaho"/>
    <n v="275123"/>
    <x v="0"/>
  </r>
  <r>
    <s v="EASTERN IDAHO REGIONAL MEDICAL CENTER"/>
    <s v="IDAHO FALLS"/>
    <x v="12"/>
    <s v="BONNEVILLE"/>
    <s v="Acute Care Hospitals"/>
    <x v="1"/>
    <s v="Yes"/>
    <n v="3"/>
    <s v="Idaho"/>
    <n v="135771"/>
    <x v="0"/>
  </r>
  <r>
    <s v="MADISON MEMORIAL HOSPITAL"/>
    <s v="REXBURG"/>
    <x v="12"/>
    <s v="MADISON"/>
    <s v="Acute Care Hospitals"/>
    <x v="5"/>
    <s v="Yes"/>
    <n v="0"/>
    <s v="Idaho"/>
    <n v="55172"/>
    <x v="1"/>
  </r>
  <r>
    <s v="PORTNEUF MEDICAL CENTER"/>
    <s v="POCATELLO"/>
    <x v="12"/>
    <s v="BANNOCK"/>
    <s v="Acute Care Hospitals"/>
    <x v="1"/>
    <s v="Yes"/>
    <n v="4"/>
    <s v="Idaho"/>
    <n v="91591"/>
    <x v="1"/>
  </r>
  <r>
    <s v="BOISE VA MEDICAL CENTER"/>
    <s v="BOISE"/>
    <x v="12"/>
    <s v="ADA"/>
    <s v="Acute Care - Veterans Administration"/>
    <x v="8"/>
    <s v="Yes"/>
    <n v="5"/>
    <s v="Idaho"/>
    <n v="546141"/>
    <x v="0"/>
  </r>
  <r>
    <s v="KOOTENAI HEALTH"/>
    <s v="COEUR D'ALENE"/>
    <x v="12"/>
    <s v="KOOTENAI"/>
    <s v="Acute Care Hospitals"/>
    <x v="0"/>
    <s v="Yes"/>
    <n v="4"/>
    <s v="Idaho"/>
    <n v="191864"/>
    <x v="0"/>
  </r>
  <r>
    <s v="TREASURE VALLEY HOSPITAL"/>
    <s v="BOISE"/>
    <x v="12"/>
    <s v="ADA"/>
    <s v="Acute Care Hospitals"/>
    <x v="1"/>
    <s v="No"/>
    <n v="0"/>
    <s v="Idaho"/>
    <n v="546141"/>
    <x v="0"/>
  </r>
  <r>
    <s v="MOUNTAIN VIEW HOSPITAL"/>
    <s v="IDAHO FALLS"/>
    <x v="12"/>
    <s v="BONNEVILLE"/>
    <s v="Acute Care Hospitals"/>
    <x v="11"/>
    <s v="Yes"/>
    <n v="3"/>
    <s v="Idaho"/>
    <n v="135771"/>
    <x v="0"/>
  </r>
  <r>
    <s v="NORTHWEST SPECIALTY HOSPITAL"/>
    <s v="POST FALLS"/>
    <x v="12"/>
    <s v="KOOTENAI"/>
    <s v="Acute Care Hospitals"/>
    <x v="1"/>
    <s v="No"/>
    <n v="0"/>
    <s v="Idaho"/>
    <n v="191864"/>
    <x v="0"/>
  </r>
  <r>
    <s v="ST LUKE'S NAMPA MEDICAL CENTER"/>
    <s v="NAMPA"/>
    <x v="12"/>
    <s v="CANYON"/>
    <s v="Acute Care Hospitals"/>
    <x v="2"/>
    <s v="Yes"/>
    <n v="5"/>
    <s v="Idaho"/>
    <n v="275123"/>
    <x v="0"/>
  </r>
  <r>
    <s v="GROVE CREEK MEDICAL CENTER"/>
    <s v="BLACKFOOT"/>
    <x v="12"/>
    <s v="BINGHAM"/>
    <s v="Acute Care Hospitals"/>
    <x v="2"/>
    <s v="No"/>
    <n v="0"/>
    <s v="Idaho"/>
    <n v="51153"/>
    <x v="0"/>
  </r>
  <r>
    <s v="IDAHO FALLS COMMUNITY HOSPITAL, LLC"/>
    <s v="IDAHO FALLS"/>
    <x v="12"/>
    <s v="BONNEVILLE"/>
    <s v="Acute Care Hospitals"/>
    <x v="1"/>
    <s v="Yes"/>
    <n v="4"/>
    <s v="Idaho"/>
    <n v="135771"/>
    <x v="0"/>
  </r>
  <r>
    <s v="CASCADE MEDICAL CENTER"/>
    <s v="CASCADE"/>
    <x v="12"/>
    <s v="VALLEY"/>
    <s v="Rural Emergency Hospital"/>
    <x v="0"/>
    <s v="Yes"/>
    <n v="0"/>
    <s v="Idaho"/>
    <n v="12831"/>
    <x v="0"/>
  </r>
  <r>
    <s v="BOUNDARY COMMUNITY HOSPITAL"/>
    <s v="BONNERS FERRY"/>
    <x v="12"/>
    <s v="BOUNDARY"/>
    <s v="Critical Access Hospitals"/>
    <x v="4"/>
    <s v="Yes"/>
    <n v="0"/>
    <s v="Idaho"/>
    <n v="13997"/>
    <x v="0"/>
  </r>
  <r>
    <s v="NORTH CANYON MEDICAL CENTER"/>
    <s v="GOODING"/>
    <x v="12"/>
    <s v="GOODING"/>
    <s v="Critical Access Hospitals"/>
    <x v="2"/>
    <s v="No"/>
    <n v="0"/>
    <s v="Idaho"/>
    <n v="16446"/>
    <x v="0"/>
  </r>
  <r>
    <s v="NELL J REDFIELD MEMORIAL HOSPITAL"/>
    <s v="MALAD CITY"/>
    <x v="12"/>
    <s v="ONEIDA"/>
    <s v="Critical Access Hospitals"/>
    <x v="5"/>
    <s v="Yes"/>
    <n v="0"/>
    <s v="Idaho"/>
    <n v="5085"/>
    <x v="0"/>
  </r>
  <r>
    <s v="POWER COUNTY HOSPITAL DISTRICT"/>
    <s v="AMERICAN FALLS"/>
    <x v="12"/>
    <s v="POWER"/>
    <s v="Critical Access Hospitals"/>
    <x v="0"/>
    <s v="Yes"/>
    <n v="0"/>
    <s v="Idaho"/>
    <n v="8246"/>
    <x v="0"/>
  </r>
  <r>
    <s v="STEELE MEMORIAL MEDICAL CENTER"/>
    <s v="SALMON"/>
    <x v="12"/>
    <s v="LEMHI"/>
    <s v="Critical Access Hospitals"/>
    <x v="5"/>
    <s v="Yes"/>
    <n v="3"/>
    <s v="Idaho"/>
    <n v="8474"/>
    <x v="0"/>
  </r>
  <r>
    <s v="WEISER MEMORIAL HOSPITAL"/>
    <s v="WEISER"/>
    <x v="12"/>
    <s v="WASHINGTON"/>
    <s v="Critical Access Hospitals"/>
    <x v="0"/>
    <s v="Yes"/>
    <n v="0"/>
    <s v="Idaho"/>
    <n v="11583"/>
    <x v="0"/>
  </r>
  <r>
    <s v="CARIBOU MEDICAL CENTER"/>
    <s v="SODA SPRINGS"/>
    <x v="12"/>
    <s v="CARIBOU"/>
    <s v="Critical Access Hospitals"/>
    <x v="5"/>
    <s v="Yes"/>
    <n v="0"/>
    <s v="Idaho"/>
    <n v="7252"/>
    <x v="0"/>
  </r>
  <r>
    <s v="ST LUKE'S JEROME"/>
    <s v="JEROME"/>
    <x v="12"/>
    <s v="JEROME"/>
    <s v="Critical Access Hospitals"/>
    <x v="2"/>
    <s v="Yes"/>
    <n v="0"/>
    <s v="Idaho"/>
    <n v="26362"/>
    <x v="0"/>
  </r>
  <r>
    <s v="ST LUKE'S ELMORE MEDICAL CENTER"/>
    <s v="MOUNTAIN HOME"/>
    <x v="12"/>
    <s v="ELMORE"/>
    <s v="Critical Access Hospitals"/>
    <x v="2"/>
    <s v="Yes"/>
    <n v="5"/>
    <s v="Idaho"/>
    <n v="29465"/>
    <x v="0"/>
  </r>
  <r>
    <s v="ST LUKE'S MCCALL"/>
    <s v="MCCALL"/>
    <x v="12"/>
    <s v="VALLEY"/>
    <s v="Critical Access Hospitals"/>
    <x v="1"/>
    <s v="Yes"/>
    <n v="0"/>
    <s v="Idaho"/>
    <n v="12831"/>
    <x v="0"/>
  </r>
  <r>
    <s v="TETON VALLEY HOSPITAL"/>
    <s v="DRIGGS"/>
    <x v="12"/>
    <s v="TETON"/>
    <s v="Critical Access Hospitals"/>
    <x v="2"/>
    <s v="Yes"/>
    <n v="0"/>
    <s v="Idaho"/>
    <n v="13254"/>
    <x v="0"/>
  </r>
  <r>
    <s v="SHOSHONE MEDICAL CENTER"/>
    <s v="KELLOGG"/>
    <x v="12"/>
    <s v="SHOSHONE"/>
    <s v="Critical Access Hospitals"/>
    <x v="0"/>
    <s v="Yes"/>
    <n v="3"/>
    <s v="Idaho"/>
    <n v="14130"/>
    <x v="0"/>
  </r>
  <r>
    <s v="SYRINGA GENERAL HOSPITAL"/>
    <s v="GRANGEVILLE"/>
    <x v="12"/>
    <s v="IDAHO"/>
    <s v="Critical Access Hospitals"/>
    <x v="2"/>
    <s v="Yes"/>
    <n v="0"/>
    <s v="Idaho"/>
    <n v="17874"/>
    <x v="0"/>
  </r>
  <r>
    <s v="BEAR LAKE MEMORIAL HOSPITAL"/>
    <s v="MONTPELIER"/>
    <x v="12"/>
    <s v="BEAR LAKE"/>
    <s v="Critical Access Hospitals"/>
    <x v="5"/>
    <s v="Yes"/>
    <n v="0"/>
    <s v="Idaho"/>
    <n v="6727"/>
    <x v="0"/>
  </r>
  <r>
    <s v="BENEWAH COMMUNITY HOSPITAL"/>
    <s v="SAINT MARIES"/>
    <x v="12"/>
    <s v="BENEWAH"/>
    <s v="Critical Access Hospitals"/>
    <x v="5"/>
    <s v="Yes"/>
    <n v="0"/>
    <s v="Idaho"/>
    <n v="10508"/>
    <x v="0"/>
  </r>
  <r>
    <s v="VALOR HEALTH"/>
    <s v="EMMETT"/>
    <x v="12"/>
    <s v="GEM"/>
    <s v="Critical Access Hospitals"/>
    <x v="5"/>
    <s v="Yes"/>
    <n v="0"/>
    <s v="Idaho"/>
    <n v="21773"/>
    <x v="0"/>
  </r>
  <r>
    <s v="MINIDOKA MEMORIAL HOSPITAL"/>
    <s v="RUPERT"/>
    <x v="12"/>
    <s v="MINIDOKA"/>
    <s v="Critical Access Hospitals"/>
    <x v="5"/>
    <s v="Yes"/>
    <n v="0"/>
    <s v="Idaho"/>
    <n v="22911"/>
    <x v="0"/>
  </r>
  <r>
    <s v="CLEARWATER VALLEY HOSPITAL &amp; CLINICS"/>
    <s v="OROFINO"/>
    <x v="12"/>
    <s v="CLEARWATER"/>
    <s v="Critical Access Hospitals"/>
    <x v="2"/>
    <s v="Yes"/>
    <n v="2"/>
    <s v="Idaho"/>
    <n v="9118"/>
    <x v="0"/>
  </r>
  <r>
    <s v="ST MARY'S HOSPITAL"/>
    <s v="COTTONWOOD"/>
    <x v="12"/>
    <s v="IDAHO"/>
    <s v="Critical Access Hospitals"/>
    <x v="2"/>
    <s v="Yes"/>
    <n v="0"/>
    <s v="Idaho"/>
    <n v="17874"/>
    <x v="0"/>
  </r>
  <r>
    <s v="FRANKLIN COUNTY MEDICAL CENTER"/>
    <s v="PRESTON"/>
    <x v="12"/>
    <s v="FRANKLIN"/>
    <s v="Critical Access Hospitals"/>
    <x v="4"/>
    <s v="Yes"/>
    <n v="3"/>
    <s v="Idaho"/>
    <n v="15889"/>
    <x v="0"/>
  </r>
  <r>
    <s v="ST LUKE'S WOOD RIVER MEDICAL CENTER"/>
    <s v="KETCHUM"/>
    <x v="12"/>
    <s v="BLAINE"/>
    <s v="Critical Access Hospitals"/>
    <x v="2"/>
    <s v="Yes"/>
    <n v="4"/>
    <s v="Idaho"/>
    <n v="25517"/>
    <x v="0"/>
  </r>
  <r>
    <s v="LOST RIVERS MEDICAL CENTER"/>
    <s v="ARCO"/>
    <x v="12"/>
    <s v="BUTTE"/>
    <s v="Critical Access Hospitals"/>
    <x v="0"/>
    <s v="Yes"/>
    <n v="0"/>
    <s v="Idaho"/>
    <n v="2783"/>
    <x v="0"/>
  </r>
  <r>
    <s v="BINGHAM MEMORIAL HOSPITAL"/>
    <s v="BLACKFOOT"/>
    <x v="12"/>
    <s v="BINGHAM"/>
    <s v="Critical Access Hospitals"/>
    <x v="2"/>
    <s v="Yes"/>
    <n v="0"/>
    <s v="Idaho"/>
    <n v="51153"/>
    <x v="0"/>
  </r>
  <r>
    <s v="CASSIA REGIONAL HOSPITAL"/>
    <s v="BURLEY"/>
    <x v="12"/>
    <s v="CASSIA"/>
    <s v="Critical Access Hospitals"/>
    <x v="2"/>
    <s v="Yes"/>
    <n v="3"/>
    <s v="Idaho"/>
    <n v="26397"/>
    <x v="0"/>
  </r>
  <r>
    <s v="GRITMAN MEDICAL CENTER"/>
    <s v="MOSCOW"/>
    <x v="12"/>
    <s v="LATAH"/>
    <s v="Critical Access Hospitals"/>
    <x v="2"/>
    <s v="Yes"/>
    <n v="3"/>
    <s v="Idaho"/>
    <n v="41842"/>
    <x v="0"/>
  </r>
  <r>
    <s v="BONNER GENERAL HOSPITAL"/>
    <s v="SANDPOINT"/>
    <x v="12"/>
    <s v="BONNER"/>
    <s v="Critical Access Hospitals"/>
    <x v="2"/>
    <s v="Yes"/>
    <n v="2"/>
    <s v="Idaho"/>
    <n v="54420"/>
    <x v="1"/>
  </r>
  <r>
    <s v="INTERMOUNTAIN HOSPITAL"/>
    <s v="BOISE"/>
    <x v="12"/>
    <s v="ADA"/>
    <s v="Psychiatric"/>
    <x v="1"/>
    <s v="No"/>
    <n v="0"/>
    <s v="Idaho"/>
    <n v="546141"/>
    <x v="0"/>
  </r>
  <r>
    <s v="LIFEWAYS HOSPITAL"/>
    <s v="BOISE"/>
    <x v="12"/>
    <s v="ADA"/>
    <s v="Psychiatric"/>
    <x v="2"/>
    <s v="No"/>
    <n v="0"/>
    <s v="Idaho"/>
    <n v="546141"/>
    <x v="0"/>
  </r>
  <r>
    <s v="STATE HOSPITAL SOUTH"/>
    <s v="BLACKFOOT"/>
    <x v="12"/>
    <s v="BINGHAM"/>
    <s v="Psychiatric"/>
    <x v="3"/>
    <s v="No"/>
    <n v="0"/>
    <s v="Idaho"/>
    <n v="51153"/>
    <x v="0"/>
  </r>
  <r>
    <s v="COTTONWOOD CREEK BEHAVIORAL HOSPITAL"/>
    <s v="MERIDIAN"/>
    <x v="12"/>
    <s v="ADA"/>
    <s v="Psychiatric"/>
    <x v="1"/>
    <s v="No"/>
    <n v="0"/>
    <s v="Idaho"/>
    <n v="546141"/>
    <x v="0"/>
  </r>
  <r>
    <s v="GRAHAM HOSPITAL ASSOCIATION"/>
    <s v="CANTON"/>
    <x v="13"/>
    <s v="FULTON"/>
    <s v="Acute Care Hospitals"/>
    <x v="2"/>
    <s v="Yes"/>
    <n v="3"/>
    <s v="Illinois"/>
    <n v="32901"/>
    <x v="0"/>
  </r>
  <r>
    <s v="ALTON MEMORIAL HOSPITAL"/>
    <s v="ALTON"/>
    <x v="13"/>
    <s v="MADISON"/>
    <s v="Acute Care Hospitals"/>
    <x v="2"/>
    <s v="Yes"/>
    <n v="4"/>
    <s v="Illinois"/>
    <n v="263110"/>
    <x v="0"/>
  </r>
  <r>
    <s v="SAINT JOSEPH MEDICAL CENTER"/>
    <s v="JOLIET"/>
    <x v="13"/>
    <s v="WILL"/>
    <s v="Acute Care Hospitals"/>
    <x v="6"/>
    <s v="Yes"/>
    <n v="1"/>
    <s v="Illinois"/>
    <n v="712253"/>
    <x v="0"/>
  </r>
  <r>
    <s v="LOYOLA GOTTLIEB MEMORIAL HOSPITAL"/>
    <s v="MELROSE PARK"/>
    <x v="13"/>
    <s v="COOK"/>
    <s v="Acute Care Hospitals"/>
    <x v="2"/>
    <s v="Yes"/>
    <n v="3"/>
    <s v="Illinois"/>
    <n v="5194625"/>
    <x v="0"/>
  </r>
  <r>
    <s v="NORTHSHORE UNIVERSITY HEALTHSYSTEM - EVANSTON HOSPITAL"/>
    <s v="EVANSTON"/>
    <x v="13"/>
    <s v="COOK"/>
    <s v="Acute Care Hospitals"/>
    <x v="4"/>
    <s v="Yes"/>
    <n v="5"/>
    <s v="Illinois"/>
    <n v="5194625"/>
    <x v="0"/>
  </r>
  <r>
    <s v="HERRIN HOSPITAL"/>
    <s v="HERRIN"/>
    <x v="13"/>
    <s v="WILLIAMSON"/>
    <s v="Acute Care Hospitals"/>
    <x v="2"/>
    <s v="Yes"/>
    <n v="1"/>
    <s v="Illinois"/>
    <n v="67225"/>
    <x v="0"/>
  </r>
  <r>
    <s v="OSF SAINT KATHARINE MEDICAL CENTER"/>
    <s v="DIXON"/>
    <x v="13"/>
    <s v="LEE"/>
    <s v="Acute Care Hospitals"/>
    <x v="2"/>
    <s v="Yes"/>
    <n v="2"/>
    <s v="Illinois"/>
    <n v="32914"/>
    <x v="0"/>
  </r>
  <r>
    <s v="CARLE HEALTH PROCTOR HOSPITAL"/>
    <s v="PEORIA"/>
    <x v="13"/>
    <s v="LA SALLE"/>
    <s v="Acute Care Hospitals"/>
    <x v="2"/>
    <s v="Yes"/>
    <n v="3"/>
    <s v="Illinois"/>
    <s v="No Match"/>
    <x v="0"/>
  </r>
  <r>
    <s v="BLESSING HOSPITAL"/>
    <s v="QUINCY"/>
    <x v="13"/>
    <s v="ADAMS"/>
    <s v="Acute Care Hospitals"/>
    <x v="2"/>
    <s v="Yes"/>
    <n v="4"/>
    <s v="Illinois"/>
    <n v="64267"/>
    <x v="1"/>
  </r>
  <r>
    <s v="MT SINAI HOSPITAL MEDICAL CENTER"/>
    <s v="CHICAGO"/>
    <x v="13"/>
    <s v="COOK"/>
    <s v="Acute Care Hospitals"/>
    <x v="2"/>
    <s v="Yes"/>
    <n v="1"/>
    <s v="Illinois"/>
    <n v="5194625"/>
    <x v="0"/>
  </r>
  <r>
    <s v="COPLEY MEMORIAL HOSPITAL"/>
    <s v="AURORA"/>
    <x v="13"/>
    <s v="KANE"/>
    <s v="Acute Care Hospitals"/>
    <x v="2"/>
    <s v="Yes"/>
    <n v="4"/>
    <s v="Illinois"/>
    <n v="525757"/>
    <x v="0"/>
  </r>
  <r>
    <s v="ADVOCATE SHERMAN HOSPITAL"/>
    <s v="ELGIN"/>
    <x v="13"/>
    <s v="KANE"/>
    <s v="Acute Care Hospitals"/>
    <x v="2"/>
    <s v="Yes"/>
    <n v="4"/>
    <s v="Illinois"/>
    <n v="525757"/>
    <x v="0"/>
  </r>
  <r>
    <s v="ST ANTHONYS MEMORIAL HOSPITAL"/>
    <s v="EFFINGHAM"/>
    <x v="13"/>
    <s v="EFFINGHAM"/>
    <s v="Acute Care Hospitals"/>
    <x v="6"/>
    <s v="Yes"/>
    <n v="3"/>
    <s v="Illinois"/>
    <n v="34519"/>
    <x v="0"/>
  </r>
  <r>
    <s v="SSM HEALTH ST MARY'S HOSPITAL -CENTRALIA"/>
    <s v="CENTRALIA"/>
    <x v="13"/>
    <s v="MARION"/>
    <s v="Acute Care Hospitals"/>
    <x v="6"/>
    <s v="Yes"/>
    <n v="3"/>
    <s v="Illinois"/>
    <n v="36382"/>
    <x v="0"/>
  </r>
  <r>
    <s v="JESSE BROWN VA MEDICAL CENTER - VA CHICAGO HEALTHCARE SYSTEM"/>
    <s v="CHICAGO"/>
    <x v="13"/>
    <s v="COOK"/>
    <s v="Acute Care - Veterans Administration"/>
    <x v="8"/>
    <s v="Yes"/>
    <n v="4"/>
    <s v="Illinois"/>
    <n v="5194625"/>
    <x v="0"/>
  </r>
  <r>
    <s v="CGH MEDICAL CENTER"/>
    <s v="STERLING"/>
    <x v="13"/>
    <s v="WHITESIDE"/>
    <s v="Acute Care Hospitals"/>
    <x v="5"/>
    <s v="Yes"/>
    <n v="1"/>
    <s v="Illinois"/>
    <n v="54121"/>
    <x v="0"/>
  </r>
  <r>
    <s v="GOOD SAMARITAN REGIONAL HLTH CENTER"/>
    <s v="MOUNT VERNON"/>
    <x v="13"/>
    <s v="JEFFERSON"/>
    <s v="Acute Care Hospitals"/>
    <x v="2"/>
    <s v="Yes"/>
    <n v="4"/>
    <s v="Illinois"/>
    <n v="36147"/>
    <x v="0"/>
  </r>
  <r>
    <s v="ADVOCATE TRINITY HOSPITAL"/>
    <s v="CHICAGO"/>
    <x v="13"/>
    <s v="COOK"/>
    <s v="Acute Care Hospitals"/>
    <x v="6"/>
    <s v="Yes"/>
    <n v="2"/>
    <s v="Illinois"/>
    <n v="5194625"/>
    <x v="0"/>
  </r>
  <r>
    <s v="WEST SUBURBAN MEDICAL CENTER"/>
    <s v="OAK PARK"/>
    <x v="13"/>
    <s v="COOK"/>
    <s v="Acute Care Hospitals"/>
    <x v="4"/>
    <s v="No"/>
    <n v="1"/>
    <s v="Illinois"/>
    <n v="5194625"/>
    <x v="0"/>
  </r>
  <r>
    <s v="VA ILLIANA HEALTHCARE SYSTEM - DANVILLE"/>
    <s v="DANVILLE"/>
    <x v="13"/>
    <s v="VERMILION"/>
    <s v="Acute Care - Veterans Administration"/>
    <x v="8"/>
    <s v="No"/>
    <n v="0"/>
    <s v="Illinois"/>
    <n v="71259"/>
    <x v="0"/>
  </r>
  <r>
    <s v="OSF SAINT ANTHONY'S HEALTH CENTER"/>
    <s v="ALTON"/>
    <x v="13"/>
    <s v="MADISON"/>
    <s v="Acute Care Hospitals"/>
    <x v="6"/>
    <s v="No"/>
    <n v="4"/>
    <s v="Illinois"/>
    <n v="263110"/>
    <x v="0"/>
  </r>
  <r>
    <s v="ST JOHNS HOSPITAL"/>
    <s v="SPRINGFIELD"/>
    <x v="13"/>
    <s v="SANGAMON"/>
    <s v="Acute Care Hospitals"/>
    <x v="6"/>
    <s v="Yes"/>
    <n v="2"/>
    <s v="Illinois"/>
    <n v="194170"/>
    <x v="0"/>
  </r>
  <r>
    <s v="MACNEAL  HOSPITAL"/>
    <s v="BERWYN"/>
    <x v="13"/>
    <s v="COOK"/>
    <s v="Acute Care Hospitals"/>
    <x v="1"/>
    <s v="Yes"/>
    <n v="3"/>
    <s v="Illinois"/>
    <n v="5194625"/>
    <x v="0"/>
  </r>
  <r>
    <s v="JERSEY COMMUNITY HOSPITAL"/>
    <s v="JERSEYVILLE"/>
    <x v="13"/>
    <s v="JERSEY"/>
    <s v="Acute Care Hospitals"/>
    <x v="5"/>
    <s v="Yes"/>
    <n v="3"/>
    <s v="Illinois"/>
    <n v="21160"/>
    <x v="0"/>
  </r>
  <r>
    <s v="PALOS COMMUNITY HOSPITAL"/>
    <s v="PALOS HEIGHTS"/>
    <x v="13"/>
    <s v="COOK"/>
    <s v="Acute Care Hospitals"/>
    <x v="2"/>
    <s v="Yes"/>
    <n v="4"/>
    <s v="Illinois"/>
    <n v="5194625"/>
    <x v="0"/>
  </r>
  <r>
    <s v="RUSH OAK PARK HOSPITAL"/>
    <s v="OAK PARK"/>
    <x v="13"/>
    <s v="COOK"/>
    <s v="Acute Care Hospitals"/>
    <x v="6"/>
    <s v="Yes"/>
    <n v="4"/>
    <s v="Illinois"/>
    <n v="5194625"/>
    <x v="0"/>
  </r>
  <r>
    <s v="ST MARY MEDICAL CENTER"/>
    <s v="GALESBURG"/>
    <x v="13"/>
    <s v="KNOX"/>
    <s v="Acute Care Hospitals"/>
    <x v="6"/>
    <s v="Yes"/>
    <n v="2"/>
    <s v="Illinois"/>
    <n v="47767"/>
    <x v="0"/>
  </r>
  <r>
    <s v="UCHICAGO MEDICINE ADVENTHEALTH LA GRANGE"/>
    <s v="LA GRANGE"/>
    <x v="13"/>
    <s v="COOK"/>
    <s v="Acute Care Hospitals"/>
    <x v="6"/>
    <s v="Yes"/>
    <n v="5"/>
    <s v="Illinois"/>
    <n v="5194625"/>
    <x v="0"/>
  </r>
  <r>
    <s v="SAINT FRANCIS MEDICAL CENTER"/>
    <s v="PEORIA"/>
    <x v="13"/>
    <s v="PEORIA"/>
    <s v="Acute Care Hospitals"/>
    <x v="2"/>
    <s v="Yes"/>
    <n v="2"/>
    <s v="Illinois"/>
    <n v="178553"/>
    <x v="0"/>
  </r>
  <r>
    <s v="ROSELAND COMMUNITY HOSPITAL"/>
    <s v="CHICAGO"/>
    <x v="13"/>
    <s v="COOK"/>
    <s v="Acute Care Hospitals"/>
    <x v="2"/>
    <s v="Yes"/>
    <n v="1"/>
    <s v="Illinois"/>
    <n v="5194625"/>
    <x v="0"/>
  </r>
  <r>
    <s v="TOUCHETTE REGIONAL HOSPITAL INC"/>
    <s v="CENTREVILLE"/>
    <x v="13"/>
    <s v="ST. CLAIR"/>
    <s v="Acute Care Hospitals"/>
    <x v="2"/>
    <s v="Yes"/>
    <n v="0"/>
    <s v="Illinois"/>
    <s v="No Match"/>
    <x v="0"/>
  </r>
  <r>
    <s v="HINES VA MEDICAL CENTER"/>
    <s v="HINES"/>
    <x v="13"/>
    <s v="COOK"/>
    <s v="Acute Care - Veterans Administration"/>
    <x v="8"/>
    <s v="Yes"/>
    <n v="3"/>
    <s v="Illinois"/>
    <n v="5194625"/>
    <x v="0"/>
  </r>
  <r>
    <s v="SAINT FRANCIS HOSPITAL-EVANSTON"/>
    <s v="EVANSTON"/>
    <x v="13"/>
    <s v="COOK"/>
    <s v="Acute Care Hospitals"/>
    <x v="6"/>
    <s v="Yes"/>
    <n v="2"/>
    <s v="Illinois"/>
    <n v="5194625"/>
    <x v="0"/>
  </r>
  <r>
    <s v="LOUIS A WEISS MEMORIAL HOSPITAL"/>
    <s v="CHICAGO"/>
    <x v="13"/>
    <s v="COOK"/>
    <s v="Acute Care Hospitals"/>
    <x v="1"/>
    <s v="Yes"/>
    <n v="1"/>
    <s v="Illinois"/>
    <n v="5194625"/>
    <x v="0"/>
  </r>
  <r>
    <s v="LORETTO HOSPITAL"/>
    <s v="CHICAGO"/>
    <x v="13"/>
    <s v="COOK"/>
    <s v="Acute Care Hospitals"/>
    <x v="4"/>
    <s v="Yes"/>
    <n v="0"/>
    <s v="Illinois"/>
    <n v="5194625"/>
    <x v="0"/>
  </r>
  <r>
    <s v="VISTA MEDICAL CENTER EAST"/>
    <s v="WAUKEGAN"/>
    <x v="13"/>
    <s v="LAKE"/>
    <s v="Acute Care Hospitals"/>
    <x v="1"/>
    <s v="Yes"/>
    <n v="2"/>
    <s v="Illinois"/>
    <n v="719339"/>
    <x v="0"/>
  </r>
  <r>
    <s v="THE UNIVERSITY OF CHICAGO MEDICAL CENTER"/>
    <s v="CHICAGO"/>
    <x v="13"/>
    <s v="COOK"/>
    <s v="Acute Care Hospitals"/>
    <x v="2"/>
    <s v="Yes"/>
    <n v="4"/>
    <s v="Illinois"/>
    <n v="5194625"/>
    <x v="0"/>
  </r>
  <r>
    <s v="MC DONOUGH DISTRICT HOSPITAL"/>
    <s v="MACOMB"/>
    <x v="13"/>
    <s v="MC DONOUGH"/>
    <s v="Acute Care Hospitals"/>
    <x v="0"/>
    <s v="Yes"/>
    <n v="3"/>
    <s v="Illinois"/>
    <s v="No Match"/>
    <x v="1"/>
  </r>
  <r>
    <s v="MARION IL VA MEDICAL CENTER"/>
    <s v="MARION"/>
    <x v="13"/>
    <s v="WILLIAMSON"/>
    <s v="Acute Care - Veterans Administration"/>
    <x v="8"/>
    <s v="Yes"/>
    <n v="3"/>
    <s v="Illinois"/>
    <n v="67225"/>
    <x v="0"/>
  </r>
  <r>
    <s v="CARLE FOUNDATION HOSPITAL"/>
    <s v="URBANA"/>
    <x v="13"/>
    <s v="CHAMPAIGN"/>
    <s v="Acute Care Hospitals"/>
    <x v="2"/>
    <s v="Yes"/>
    <n v="2"/>
    <s v="Illinois"/>
    <n v="209972"/>
    <x v="0"/>
  </r>
  <r>
    <s v="OSF SACRED HEART MEDICAL CENTER"/>
    <s v="DANVILLE"/>
    <x v="13"/>
    <s v="VERMILION"/>
    <s v="Acute Care Hospitals"/>
    <x v="6"/>
    <s v="Yes"/>
    <n v="2"/>
    <s v="Illinois"/>
    <n v="71259"/>
    <x v="0"/>
  </r>
  <r>
    <s v="SAINT ANTHONY HOSPITAL"/>
    <s v="CHICAGO"/>
    <x v="13"/>
    <s v="COOK"/>
    <s v="Acute Care Hospitals"/>
    <x v="2"/>
    <s v="Yes"/>
    <n v="2"/>
    <s v="Illinois"/>
    <n v="5194625"/>
    <x v="0"/>
  </r>
  <r>
    <s v="MIDWESTERN REGION MED CENTER, INC"/>
    <s v="ZION"/>
    <x v="13"/>
    <s v="LAKE"/>
    <s v="Acute Care Hospitals"/>
    <x v="1"/>
    <s v="Yes"/>
    <n v="4"/>
    <s v="Illinois"/>
    <n v="719339"/>
    <x v="0"/>
  </r>
  <r>
    <s v="MORRIS HOSPITAL &amp; HEALTHCARE CENTERS"/>
    <s v="MORRIS"/>
    <x v="13"/>
    <s v="GRUNDY"/>
    <s v="Acute Care Hospitals"/>
    <x v="2"/>
    <s v="Yes"/>
    <n v="4"/>
    <s v="Illinois"/>
    <n v="54052"/>
    <x v="1"/>
  </r>
  <r>
    <s v="ST BERNARD HOSPITAL"/>
    <s v="CHICAGO"/>
    <x v="13"/>
    <s v="COOK"/>
    <s v="Acute Care Hospitals"/>
    <x v="6"/>
    <s v="Yes"/>
    <n v="1"/>
    <s v="Illinois"/>
    <n v="5194625"/>
    <x v="0"/>
  </r>
  <r>
    <s v="OSF SAINT ELIZABETH MDL CTR"/>
    <s v="PERU"/>
    <x v="13"/>
    <s v="LA SALLE"/>
    <s v="Acute Care Hospitals"/>
    <x v="2"/>
    <s v="Yes"/>
    <n v="3"/>
    <s v="Illinois"/>
    <s v="No Match"/>
    <x v="0"/>
  </r>
  <r>
    <s v="OSF HEART OF MARY MEDICAL CENTER"/>
    <s v="URBANA"/>
    <x v="13"/>
    <s v="CHAMPAIGN"/>
    <s v="Acute Care Hospitals"/>
    <x v="6"/>
    <s v="Yes"/>
    <n v="3"/>
    <s v="Illinois"/>
    <n v="209972"/>
    <x v="0"/>
  </r>
  <r>
    <s v="SWEDISH HOSPITAL"/>
    <s v="CHICAGO"/>
    <x v="13"/>
    <s v="COOK"/>
    <s v="Acute Care Hospitals"/>
    <x v="6"/>
    <s v="Yes"/>
    <n v="3"/>
    <s v="Illinois"/>
    <n v="5194625"/>
    <x v="0"/>
  </r>
  <r>
    <s v="THOREK MEMORIAL HOSPITAL"/>
    <s v="CHICAGO"/>
    <x v="13"/>
    <s v="COOK"/>
    <s v="Acute Care Hospitals"/>
    <x v="2"/>
    <s v="Yes"/>
    <n v="0"/>
    <s v="Illinois"/>
    <n v="5194625"/>
    <x v="0"/>
  </r>
  <r>
    <s v="NORTHWESTERN MEDICINE MCHENRY"/>
    <s v="MCHENRY"/>
    <x v="13"/>
    <s v="MC HENRY"/>
    <s v="Acute Care Hospitals"/>
    <x v="4"/>
    <s v="Yes"/>
    <n v="5"/>
    <s v="Illinois"/>
    <s v="No Match"/>
    <x v="0"/>
  </r>
  <r>
    <s v="AMITA HEALTH RESURRECTION MEDICAL CENTER"/>
    <s v="CHICAGO"/>
    <x v="13"/>
    <s v="COOK"/>
    <s v="Acute Care Hospitals"/>
    <x v="6"/>
    <s v="Yes"/>
    <n v="3"/>
    <s v="Illinois"/>
    <n v="5194625"/>
    <x v="0"/>
  </r>
  <r>
    <s v="RUSH UNIVERSITY MEDICAL CENTER"/>
    <s v="CHICAGO"/>
    <x v="13"/>
    <s v="COOK"/>
    <s v="Acute Care Hospitals"/>
    <x v="2"/>
    <s v="Yes"/>
    <n v="5"/>
    <s v="Illinois"/>
    <n v="5194625"/>
    <x v="0"/>
  </r>
  <r>
    <s v="CARLE HEALTH PEKIN HOSPITAL"/>
    <s v="PEKIN"/>
    <x v="13"/>
    <s v="TAZEWELL"/>
    <s v="Acute Care Hospitals"/>
    <x v="2"/>
    <s v="Yes"/>
    <n v="3"/>
    <s v="Illinois"/>
    <n v="130049"/>
    <x v="0"/>
  </r>
  <r>
    <s v="UCHICAGO MEDICINE ADVENTHEALTH HINSDALE"/>
    <s v="HINSDALE"/>
    <x v="13"/>
    <s v="DU PAGE"/>
    <s v="Acute Care Hospitals"/>
    <x v="2"/>
    <s v="Yes"/>
    <n v="5"/>
    <s v="Illinois"/>
    <s v="No Match"/>
    <x v="0"/>
  </r>
  <r>
    <s v="JOHN H STROGER JR HOSPITAL"/>
    <s v="CHICAGO"/>
    <x v="13"/>
    <s v="COOK"/>
    <s v="Acute Care Hospitals"/>
    <x v="5"/>
    <s v="Yes"/>
    <n v="2"/>
    <s v="Illinois"/>
    <n v="5194625"/>
    <x v="0"/>
  </r>
  <r>
    <s v="GATEWAY REGIONAL MEDICAL CENTER"/>
    <s v="GRANITE CITY"/>
    <x v="13"/>
    <s v="MADISON"/>
    <s v="Acute Care Hospitals"/>
    <x v="4"/>
    <s v="Yes"/>
    <n v="2"/>
    <s v="Illinois"/>
    <n v="263110"/>
    <x v="0"/>
  </r>
  <r>
    <s v="CARLE BROMENN MEDICAL CENTER"/>
    <s v="NORMAL"/>
    <x v="13"/>
    <s v="MC LEAN"/>
    <s v="Acute Care Hospitals"/>
    <x v="6"/>
    <s v="Yes"/>
    <n v="3"/>
    <s v="Illinois"/>
    <s v="No Match"/>
    <x v="0"/>
  </r>
  <r>
    <s v="NORTHWESTERN LAKE FOREST HOSPITAL"/>
    <s v="LAKE FOREST"/>
    <x v="13"/>
    <s v="LAKE"/>
    <s v="Acute Care Hospitals"/>
    <x v="4"/>
    <s v="Yes"/>
    <n v="5"/>
    <s v="Illinois"/>
    <n v="719339"/>
    <x v="0"/>
  </r>
  <r>
    <s v="HOLY CROSS HOSPITAL"/>
    <s v="CHICAGO"/>
    <x v="13"/>
    <s v="COOK"/>
    <s v="Acute Care Hospitals"/>
    <x v="2"/>
    <s v="Yes"/>
    <n v="2"/>
    <s v="Illinois"/>
    <n v="5194625"/>
    <x v="0"/>
  </r>
  <r>
    <s v="DECATUR MEMORIAL HOSPITAL"/>
    <s v="DECATUR"/>
    <x v="13"/>
    <s v="MACON"/>
    <s v="Acute Care Hospitals"/>
    <x v="4"/>
    <s v="Yes"/>
    <n v="3"/>
    <s v="Illinois"/>
    <n v="99300"/>
    <x v="0"/>
  </r>
  <r>
    <s v="HSHS HOLY FAMILY HOSPITAL INC"/>
    <s v="GREENVILLE"/>
    <x v="13"/>
    <s v="BOND"/>
    <s v="Acute Care Hospitals"/>
    <x v="6"/>
    <s v="Yes"/>
    <n v="3"/>
    <s v="Illinois"/>
    <n v="16959"/>
    <x v="0"/>
  </r>
  <r>
    <s v="ST JOSEPHS HOSPITAL"/>
    <s v="BREESE"/>
    <x v="13"/>
    <s v="CLINTON"/>
    <s v="Acute Care Hospitals"/>
    <x v="6"/>
    <s v="Yes"/>
    <n v="4"/>
    <s v="Illinois"/>
    <n v="37128"/>
    <x v="0"/>
  </r>
  <r>
    <s v="MEMORIAL MEDICAL CENTER"/>
    <s v="SPRINGFIELD"/>
    <x v="13"/>
    <s v="SANGAMON"/>
    <s v="Acute Care Hospitals"/>
    <x v="2"/>
    <s v="Yes"/>
    <n v="3"/>
    <s v="Illinois"/>
    <n v="194170"/>
    <x v="0"/>
  </r>
  <r>
    <s v="UNIVERSITY OF ILLINOIS HOSPITAL AND CLINICS"/>
    <s v="CHICAGO"/>
    <x v="13"/>
    <s v="COOK"/>
    <s v="Acute Care Hospitals"/>
    <x v="3"/>
    <s v="Yes"/>
    <n v="4"/>
    <s v="Illinois"/>
    <n v="5194625"/>
    <x v="0"/>
  </r>
  <r>
    <s v="PRESENCE ST MARYS HOSPITAL"/>
    <s v="KANKAKEE"/>
    <x v="13"/>
    <s v="KANKAKEE"/>
    <s v="Acute Care Hospitals"/>
    <x v="6"/>
    <s v="Yes"/>
    <n v="4"/>
    <s v="Illinois"/>
    <n v="105525"/>
    <x v="0"/>
  </r>
  <r>
    <s v="INSIGHT HOSPITAL AND MEDICAL CENTER CHICAGO"/>
    <s v="CHICAGO"/>
    <x v="13"/>
    <s v="COOK"/>
    <s v="Acute Care Hospitals"/>
    <x v="2"/>
    <s v="Yes"/>
    <n v="1"/>
    <s v="Illinois"/>
    <n v="5194625"/>
    <x v="0"/>
  </r>
  <r>
    <s v="FHN MEMORIAL HOSPITAL"/>
    <s v="FREEPORT"/>
    <x v="13"/>
    <s v="STEPHENSON"/>
    <s v="Acute Care Hospitals"/>
    <x v="2"/>
    <s v="Yes"/>
    <n v="3"/>
    <s v="Illinois"/>
    <n v="43220"/>
    <x v="0"/>
  </r>
  <r>
    <s v="SAINT JAMES HOSPITAL"/>
    <s v="PONTIAC"/>
    <x v="13"/>
    <s v="LIVINGSTON"/>
    <s v="Acute Care Hospitals"/>
    <x v="6"/>
    <s v="No"/>
    <n v="4"/>
    <s v="Illinois"/>
    <n v="35057"/>
    <x v="0"/>
  </r>
  <r>
    <s v="ST JOSEPH MEDICAL CENTER"/>
    <s v="BLOOMINGTON"/>
    <x v="13"/>
    <s v="MC LEAN"/>
    <s v="Acute Care Hospitals"/>
    <x v="6"/>
    <s v="Yes"/>
    <n v="2"/>
    <s v="Illinois"/>
    <s v="No Match"/>
    <x v="0"/>
  </r>
  <r>
    <s v="MEMORIAL HOSPITAL OF CARBONDALE"/>
    <s v="CARBONDALE"/>
    <x v="13"/>
    <s v="JACKSON"/>
    <s v="Acute Care Hospitals"/>
    <x v="2"/>
    <s v="Yes"/>
    <n v="1"/>
    <s v="Illinois"/>
    <n v="52501"/>
    <x v="0"/>
  </r>
  <r>
    <s v="ST MARYS HOSPITAL"/>
    <s v="DECATUR"/>
    <x v="13"/>
    <s v="MACON"/>
    <s v="Acute Care Hospitals"/>
    <x v="2"/>
    <s v="Yes"/>
    <n v="1"/>
    <s v="Illinois"/>
    <n v="99300"/>
    <x v="0"/>
  </r>
  <r>
    <s v="FRANCISCAN HEALTH OLYMPIA &amp; CHICAGO HEIGHTS"/>
    <s v="OLYMPIA FIELDS"/>
    <x v="13"/>
    <s v="COOK"/>
    <s v="Acute Care Hospitals"/>
    <x v="6"/>
    <s v="Yes"/>
    <n v="3"/>
    <s v="Illinois"/>
    <n v="5194625"/>
    <x v="0"/>
  </r>
  <r>
    <s v="PRESENCE MERCY MEDICAL CENTER"/>
    <s v="AURORA"/>
    <x v="13"/>
    <s v="KANE"/>
    <s v="Acute Care Hospitals"/>
    <x v="2"/>
    <s v="Yes"/>
    <n v="3"/>
    <s v="Illinois"/>
    <n v="525757"/>
    <x v="0"/>
  </r>
  <r>
    <s v="JACKSON PARK HOSPITAL"/>
    <s v="CHICAGO"/>
    <x v="13"/>
    <s v="COOK"/>
    <s v="Acute Care Hospitals"/>
    <x v="2"/>
    <s v="Yes"/>
    <n v="1"/>
    <s v="Illinois"/>
    <n v="5194625"/>
    <x v="0"/>
  </r>
  <r>
    <s v="OSF LITTLE COMPANY OF MARY MEDICAL CENTER"/>
    <s v="EVERGREEN PARK"/>
    <x v="13"/>
    <s v="COOK"/>
    <s v="Acute Care Hospitals"/>
    <x v="4"/>
    <s v="Yes"/>
    <n v="2"/>
    <s v="Illinois"/>
    <n v="5194625"/>
    <x v="0"/>
  </r>
  <r>
    <s v="PRESENCE SAINTS MARY AND ELIZABETH MEDICAL CENTER"/>
    <s v="CHICAGO"/>
    <x v="13"/>
    <s v="COOK"/>
    <s v="Acute Care Hospitals"/>
    <x v="6"/>
    <s v="Yes"/>
    <n v="3"/>
    <s v="Illinois"/>
    <n v="5194625"/>
    <x v="0"/>
  </r>
  <r>
    <s v="SOUTH SHORE HOSPITAL"/>
    <s v="CHICAGO"/>
    <x v="13"/>
    <s v="COOK"/>
    <s v="Acute Care Hospitals"/>
    <x v="2"/>
    <s v="Yes"/>
    <n v="0"/>
    <s v="Illinois"/>
    <n v="5194625"/>
    <x v="0"/>
  </r>
  <r>
    <s v="ADVOCATE ILLINOIS MASONIC MEDICAL CENTER"/>
    <s v="CHICAGO"/>
    <x v="13"/>
    <s v="COOK"/>
    <s v="Acute Care Hospitals"/>
    <x v="2"/>
    <s v="Yes"/>
    <n v="3"/>
    <s v="Illinois"/>
    <n v="5194625"/>
    <x v="0"/>
  </r>
  <r>
    <s v="HEARTLAND REGIONAL MEDICAL CENTER"/>
    <s v="MARION"/>
    <x v="13"/>
    <s v="WILLIAMSON"/>
    <s v="Acute Care Hospitals"/>
    <x v="1"/>
    <s v="Yes"/>
    <n v="2"/>
    <s v="Illinois"/>
    <n v="67225"/>
    <x v="0"/>
  </r>
  <r>
    <s v="MEMORIAL HOSPITAL"/>
    <s v="BELLEVILLE"/>
    <x v="13"/>
    <s v="ST. CLAIR"/>
    <s v="Acute Care Hospitals"/>
    <x v="2"/>
    <s v="Yes"/>
    <n v="5"/>
    <s v="Illinois"/>
    <s v="No Match"/>
    <x v="0"/>
  </r>
  <r>
    <s v="RIVERSIDE MEDICAL CENTER"/>
    <s v="KANKAKEE"/>
    <x v="13"/>
    <s v="KANKAKEE"/>
    <s v="Acute Care Hospitals"/>
    <x v="2"/>
    <s v="Yes"/>
    <n v="4"/>
    <s v="Illinois"/>
    <n v="105525"/>
    <x v="0"/>
  </r>
  <r>
    <s v="HSHS ST ELIZABETH'S HOSPITAL"/>
    <s v="O FALLON"/>
    <x v="13"/>
    <s v="ST. CLAIR"/>
    <s v="Acute Care Hospitals"/>
    <x v="6"/>
    <s v="Yes"/>
    <n v="4"/>
    <s v="Illinois"/>
    <s v="No Match"/>
    <x v="0"/>
  </r>
  <r>
    <s v="SARAH BUSH LINCOLN HEALTH CENTER"/>
    <s v="MATTOON"/>
    <x v="13"/>
    <s v="COLES"/>
    <s v="Acute Care Hospitals"/>
    <x v="2"/>
    <s v="Yes"/>
    <n v="3"/>
    <s v="Illinois"/>
    <n v="46607"/>
    <x v="0"/>
  </r>
  <r>
    <s v="INGALLS MEMORIAL HOSPITAL"/>
    <s v="HARVEY"/>
    <x v="13"/>
    <s v="COOK"/>
    <s v="Acute Care Hospitals"/>
    <x v="11"/>
    <s v="Yes"/>
    <n v="2"/>
    <s v="Illinois"/>
    <n v="5194625"/>
    <x v="0"/>
  </r>
  <r>
    <s v="METHODIST HOSPITAL OF CHICAGO"/>
    <s v="CHICAGO"/>
    <x v="13"/>
    <s v="COOK"/>
    <s v="Acute Care Hospitals"/>
    <x v="2"/>
    <s v="Yes"/>
    <n v="0"/>
    <s v="Illinois"/>
    <n v="5194625"/>
    <x v="0"/>
  </r>
  <r>
    <s v="ELMHURST MEMORIAL HOSPITAL"/>
    <s v="ELMHURST"/>
    <x v="13"/>
    <s v="DU PAGE"/>
    <s v="Acute Care Hospitals"/>
    <x v="1"/>
    <s v="Yes"/>
    <n v="3"/>
    <s v="Illinois"/>
    <s v="No Match"/>
    <x v="0"/>
  </r>
  <r>
    <s v="ADVOCATE CONDELL MEDICAL CENTER"/>
    <s v="LIBERTYVILLE"/>
    <x v="13"/>
    <s v="LAKE"/>
    <s v="Acute Care Hospitals"/>
    <x v="2"/>
    <s v="Yes"/>
    <n v="4"/>
    <s v="Illinois"/>
    <n v="719339"/>
    <x v="0"/>
  </r>
  <r>
    <s v="HUMBOLDT PARK HEALTH"/>
    <s v="CHICAGO"/>
    <x v="13"/>
    <s v="COOK"/>
    <s v="Acute Care Hospitals"/>
    <x v="2"/>
    <s v="Yes"/>
    <n v="1"/>
    <s v="Illinois"/>
    <n v="5194625"/>
    <x v="0"/>
  </r>
  <r>
    <s v="ADVOCATE CHRIST HOSPITAL &amp; MEDICAL CENTER"/>
    <s v="OAK LAWN"/>
    <x v="13"/>
    <s v="COOK"/>
    <s v="Acute Care Hospitals"/>
    <x v="6"/>
    <s v="Yes"/>
    <n v="3"/>
    <s v="Illinois"/>
    <n v="5194625"/>
    <x v="0"/>
  </r>
  <r>
    <s v="CARLE HEALTH METHODIST HOSPITAL"/>
    <s v="PEORIA"/>
    <x v="13"/>
    <s v="PEORIA"/>
    <s v="Acute Care Hospitals"/>
    <x v="2"/>
    <s v="Yes"/>
    <n v="2"/>
    <s v="Illinois"/>
    <n v="178553"/>
    <x v="0"/>
  </r>
  <r>
    <s v="HARRISBURG MEDICAL CENTER"/>
    <s v="HARRISBURG"/>
    <x v="13"/>
    <s v="SALINE"/>
    <s v="Acute Care Hospitals"/>
    <x v="4"/>
    <s v="Yes"/>
    <n v="2"/>
    <s v="Illinois"/>
    <n v="22772"/>
    <x v="0"/>
  </r>
  <r>
    <s v="NORTHWESTERN MEDICINE DELNOR COMMUNITY HOSPITAL"/>
    <s v="GENEVA"/>
    <x v="13"/>
    <s v="KANE"/>
    <s v="Acute Care Hospitals"/>
    <x v="2"/>
    <s v="Yes"/>
    <n v="5"/>
    <s v="Illinois"/>
    <n v="525757"/>
    <x v="0"/>
  </r>
  <r>
    <s v="SILVER CROSS HOSPITAL  AND MEDICAL CENTERS"/>
    <s v="NEW LENOX"/>
    <x v="13"/>
    <s v="WILL"/>
    <s v="Acute Care Hospitals"/>
    <x v="2"/>
    <s v="Yes"/>
    <n v="5"/>
    <s v="Illinois"/>
    <n v="712253"/>
    <x v="0"/>
  </r>
  <r>
    <s v="SAINT JOSEPH HOSPITAL-ELGIN"/>
    <s v="ELGIN"/>
    <x v="13"/>
    <s v="KANE"/>
    <s v="Acute Care Hospitals"/>
    <x v="6"/>
    <s v="Yes"/>
    <n v="4"/>
    <s v="Illinois"/>
    <n v="525757"/>
    <x v="0"/>
  </r>
  <r>
    <s v="ADVOCATE LUTHERAN GENERAL HOSPITAL"/>
    <s v="PARK RIDGE"/>
    <x v="13"/>
    <s v="COOK"/>
    <s v="Acute Care Hospitals"/>
    <x v="6"/>
    <s v="Yes"/>
    <n v="4"/>
    <s v="Illinois"/>
    <n v="5194625"/>
    <x v="0"/>
  </r>
  <r>
    <s v="PRESENCE SAINT JOSEPH HOSPITAL - CHICAGO"/>
    <s v="CHICAGO"/>
    <x v="13"/>
    <s v="COOK"/>
    <s v="Acute Care Hospitals"/>
    <x v="6"/>
    <s v="Yes"/>
    <n v="4"/>
    <s v="Illinois"/>
    <n v="5194625"/>
    <x v="0"/>
  </r>
  <r>
    <s v="UW HEALTH"/>
    <s v="ROCKFORD"/>
    <x v="13"/>
    <s v="WINNEBAGO"/>
    <s v="Acute Care Hospitals"/>
    <x v="2"/>
    <s v="Yes"/>
    <n v="3"/>
    <s v="Illinois"/>
    <n v="283674"/>
    <x v="0"/>
  </r>
  <r>
    <s v="EDWARD HOSPITAL"/>
    <s v="NAPERVILLE"/>
    <x v="13"/>
    <s v="DU PAGE"/>
    <s v="Acute Care Hospitals"/>
    <x v="2"/>
    <s v="Yes"/>
    <n v="3"/>
    <s v="Illinois"/>
    <s v="No Match"/>
    <x v="0"/>
  </r>
  <r>
    <s v="SAINT ANTHONY MEDICAL CENTER"/>
    <s v="ROCKFORD"/>
    <x v="13"/>
    <s v="WINNEBAGO"/>
    <s v="Acute Care Hospitals"/>
    <x v="6"/>
    <s v="Yes"/>
    <n v="2"/>
    <s v="Illinois"/>
    <n v="283674"/>
    <x v="0"/>
  </r>
  <r>
    <s v="JAVON BEA HOSPITAL"/>
    <s v="ROCKFORD"/>
    <x v="13"/>
    <s v="WINNEBAGO"/>
    <s v="Acute Care Hospitals"/>
    <x v="2"/>
    <s v="Yes"/>
    <n v="3"/>
    <s v="Illinois"/>
    <n v="283674"/>
    <x v="0"/>
  </r>
  <r>
    <s v="NORTHWESTERN MEDICINE CENTRAL DUPAGE HOSPITAL"/>
    <s v="WINFIELD"/>
    <x v="13"/>
    <s v="DU PAGE"/>
    <s v="Acute Care Hospitals"/>
    <x v="2"/>
    <s v="Yes"/>
    <n v="5"/>
    <s v="Illinois"/>
    <s v="No Match"/>
    <x v="0"/>
  </r>
  <r>
    <s v="COMMUNITY FIRST MEDICAL CENTER"/>
    <s v="CHICAGO"/>
    <x v="13"/>
    <s v="COOK"/>
    <s v="Acute Care Hospitals"/>
    <x v="1"/>
    <s v="Yes"/>
    <n v="2"/>
    <s v="Illinois"/>
    <n v="5194625"/>
    <x v="0"/>
  </r>
  <r>
    <s v="NORTHWEST COMMUNITY HOSPITAL 1"/>
    <s v="ARLINGTON HEIGHTS"/>
    <x v="13"/>
    <s v="COOK"/>
    <s v="Acute Care Hospitals"/>
    <x v="2"/>
    <s v="Yes"/>
    <n v="4"/>
    <s v="Illinois"/>
    <n v="5194625"/>
    <x v="0"/>
  </r>
  <r>
    <s v="ALEXIAN BROTHERS MEDICAL CENTER 1"/>
    <s v="ELK GROVE VILLAGE"/>
    <x v="13"/>
    <s v="COOK"/>
    <s v="Acute Care Hospitals"/>
    <x v="2"/>
    <s v="Yes"/>
    <n v="3"/>
    <s v="Illinois"/>
    <n v="5194625"/>
    <x v="0"/>
  </r>
  <r>
    <s v="GENESIS HLTH SYSTEM DBA GENESIS MDL CTR-ILLINI"/>
    <s v="SILVIS"/>
    <x v="13"/>
    <s v="ROCK ISLAND"/>
    <s v="Acute Care Hospitals"/>
    <x v="5"/>
    <s v="Yes"/>
    <n v="2"/>
    <s v="Illinois"/>
    <n v="141869"/>
    <x v="0"/>
  </r>
  <r>
    <s v="LOYOLA UNIVERSITY MEDICAL CENTER"/>
    <s v="MAYWOOD"/>
    <x v="13"/>
    <s v="COOK"/>
    <s v="Acute Care Hospitals"/>
    <x v="2"/>
    <s v="Yes"/>
    <n v="2"/>
    <s v="Illinois"/>
    <n v="5194625"/>
    <x v="0"/>
  </r>
  <r>
    <s v="TRINITY ROCK ISLAND"/>
    <s v="ROCK ISLAND"/>
    <x v="13"/>
    <s v="ROCK ISLAND"/>
    <s v="Acute Care Hospitals"/>
    <x v="2"/>
    <s v="Yes"/>
    <n v="3"/>
    <s v="Illinois"/>
    <n v="141869"/>
    <x v="0"/>
  </r>
  <r>
    <s v="NORTHWESTERN MEMORIAL HOSPITAL"/>
    <s v="CHICAGO"/>
    <x v="13"/>
    <s v="COOK"/>
    <s v="Acute Care Hospitals"/>
    <x v="2"/>
    <s v="Yes"/>
    <n v="5"/>
    <s v="Illinois"/>
    <n v="5194625"/>
    <x v="0"/>
  </r>
  <r>
    <s v="NORTHWESTERN MEDICINE KISHWAUKEE HOSPITAL"/>
    <s v="DEKALB"/>
    <x v="13"/>
    <s v="DE KALB"/>
    <s v="Acute Care Hospitals"/>
    <x v="2"/>
    <s v="Yes"/>
    <n v="5"/>
    <s v="Illinois"/>
    <s v="No Match"/>
    <x v="0"/>
  </r>
  <r>
    <s v="ADVOCATE GOOD SAMARITAN HOSPITAL"/>
    <s v="DOWNERS GROVE"/>
    <x v="13"/>
    <s v="DU PAGE"/>
    <s v="Acute Care Hospitals"/>
    <x v="2"/>
    <s v="Yes"/>
    <n v="4"/>
    <s v="Illinois"/>
    <s v="No Match"/>
    <x v="0"/>
  </r>
  <r>
    <s v="ANDERSON HOSPITAL"/>
    <s v="MARYVILLE"/>
    <x v="13"/>
    <s v="MADISON"/>
    <s v="Acute Care Hospitals"/>
    <x v="2"/>
    <s v="Yes"/>
    <n v="3"/>
    <s v="Illinois"/>
    <n v="263110"/>
    <x v="0"/>
  </r>
  <r>
    <s v="ST ALEXIUS MEDICAL CENTER"/>
    <s v="HOFFMAN ESTATES"/>
    <x v="13"/>
    <s v="COOK"/>
    <s v="Acute Care Hospitals"/>
    <x v="6"/>
    <s v="Yes"/>
    <n v="5"/>
    <s v="Illinois"/>
    <n v="5194625"/>
    <x v="0"/>
  </r>
  <r>
    <s v="ADVOCATE GOOD SHEPHERD HOSPITAL"/>
    <s v="BARRINGTON"/>
    <x v="13"/>
    <s v="LAKE"/>
    <s v="Acute Care Hospitals"/>
    <x v="2"/>
    <s v="Yes"/>
    <n v="5"/>
    <s v="Illinois"/>
    <n v="719339"/>
    <x v="0"/>
  </r>
  <r>
    <s v="UCHICAGO MEDICINE ADVENTHEALTH GLENOAKS"/>
    <s v="GLENDALE HEIGHTS"/>
    <x v="13"/>
    <s v="DU PAGE"/>
    <s v="Acute Care Hospitals"/>
    <x v="4"/>
    <s v="Yes"/>
    <n v="3"/>
    <s v="Illinois"/>
    <s v="No Match"/>
    <x v="0"/>
  </r>
  <r>
    <s v="DEACONESS ILLINOIS CROSSROADS"/>
    <s v="MOUNT VERNON"/>
    <x v="13"/>
    <s v="JEFFERSON"/>
    <s v="Acute Care Hospitals"/>
    <x v="1"/>
    <s v="Yes"/>
    <n v="0"/>
    <s v="Illinois"/>
    <n v="36147"/>
    <x v="0"/>
  </r>
  <r>
    <s v="PROVIDENT HOSPITAL OF CHICAGO"/>
    <s v="CHICAGO"/>
    <x v="13"/>
    <s v="COOK"/>
    <s v="Acute Care Hospitals"/>
    <x v="5"/>
    <s v="Yes"/>
    <n v="0"/>
    <s v="Illinois"/>
    <n v="5194625"/>
    <x v="0"/>
  </r>
  <r>
    <s v="UCHICAGO MEDICINE ADVENTHEALTH BOLINGBROOK"/>
    <s v="BOLINGBROOK"/>
    <x v="13"/>
    <s v="WILL"/>
    <s v="Acute Care Hospitals"/>
    <x v="2"/>
    <s v="Yes"/>
    <n v="3"/>
    <s v="Illinois"/>
    <n v="712253"/>
    <x v="0"/>
  </r>
  <r>
    <s v="MERCYHEALTH HOSPITAL &amp; PHYSICIAN CLINIC-CRYSTAL LA"/>
    <s v="CRYSTAL LAKE"/>
    <x v="13"/>
    <s v="MC HENRY"/>
    <s v="Acute Care Hospitals"/>
    <x v="2"/>
    <s v="Yes"/>
    <n v="0"/>
    <s v="Illinois"/>
    <s v="No Match"/>
    <x v="0"/>
  </r>
  <r>
    <s v="NORTH CHICAGO VA MEDICAL CENTER"/>
    <s v="NORTH CHICAGO"/>
    <x v="13"/>
    <s v="LAKE"/>
    <s v="Acute Care - Veterans Administration"/>
    <x v="8"/>
    <s v="Yes"/>
    <n v="4"/>
    <s v="Illinois"/>
    <n v="719339"/>
    <x v="0"/>
  </r>
  <r>
    <s v="THOMAS H BOYD MEMORIAL HOSPITAL"/>
    <s v="CARROLLTON"/>
    <x v="13"/>
    <s v="GREENE"/>
    <s v="Critical Access Hospitals"/>
    <x v="5"/>
    <s v="Yes"/>
    <n v="0"/>
    <s v="Illinois"/>
    <n v="11313"/>
    <x v="0"/>
  </r>
  <r>
    <s v="KIRBY MEDICAL CENTER"/>
    <s v="MONTICELLO"/>
    <x v="13"/>
    <s v="PIATT"/>
    <s v="Critical Access Hospitals"/>
    <x v="2"/>
    <s v="Yes"/>
    <n v="0"/>
    <s v="Illinois"/>
    <n v="16791"/>
    <x v="0"/>
  </r>
  <r>
    <s v="MIDWEST MEDICAL CENTER"/>
    <s v="GALENA"/>
    <x v="13"/>
    <s v="JO DAVIESS"/>
    <s v="Critical Access Hospitals"/>
    <x v="2"/>
    <s v="Yes"/>
    <n v="0"/>
    <s v="Illinois"/>
    <n v="21594"/>
    <x v="0"/>
  </r>
  <r>
    <s v="WARNER HOSPITAL AND HEALTH SERVICES"/>
    <s v="CLINTON"/>
    <x v="13"/>
    <s v="DE WITT"/>
    <s v="Critical Access Hospitals"/>
    <x v="5"/>
    <s v="Yes"/>
    <n v="0"/>
    <s v="Illinois"/>
    <n v="15118"/>
    <x v="0"/>
  </r>
  <r>
    <s v="GENESIS MEDICAL CENTER, ALEDO"/>
    <s v="ALEDO"/>
    <x v="13"/>
    <s v="MERCER"/>
    <s v="Critical Access Hospitals"/>
    <x v="2"/>
    <s v="Yes"/>
    <n v="0"/>
    <s v="Illinois"/>
    <n v="15229"/>
    <x v="0"/>
  </r>
  <r>
    <s v="MEMORIAL HOSPITAL"/>
    <s v="CARTHAGE"/>
    <x v="13"/>
    <s v="HANCOCK"/>
    <s v="Critical Access Hospitals"/>
    <x v="2"/>
    <s v="Yes"/>
    <n v="4"/>
    <s v="Illinois"/>
    <n v="16803"/>
    <x v="0"/>
  </r>
  <r>
    <s v="COMMUNITY HOSPITAL OF STAUNTON"/>
    <s v="STAUNTON"/>
    <x v="13"/>
    <s v="MACOUPIN"/>
    <s v="Critical Access Hospitals"/>
    <x v="2"/>
    <s v="Yes"/>
    <n v="0"/>
    <s v="Illinois"/>
    <n v="43748"/>
    <x v="0"/>
  </r>
  <r>
    <s v="PINCKNEYVILLE COMMUNITY HOSPITAL"/>
    <s v="PINCKNEYVILLE"/>
    <x v="13"/>
    <s v="PERRY"/>
    <s v="Critical Access Hospitals"/>
    <x v="0"/>
    <s v="Yes"/>
    <n v="0"/>
    <s v="Illinois"/>
    <n v="20160"/>
    <x v="0"/>
  </r>
  <r>
    <s v="WASHINGTON COUNTY HOSPITAL"/>
    <s v="NASHVILLE"/>
    <x v="13"/>
    <s v="WASHINGTON"/>
    <s v="Critical Access Hospitals"/>
    <x v="0"/>
    <s v="Yes"/>
    <n v="0"/>
    <s v="Illinois"/>
    <n v="13564"/>
    <x v="0"/>
  </r>
  <r>
    <s v="CARLE EUREKA  HOSPITAL"/>
    <s v="EUREKA"/>
    <x v="13"/>
    <s v="WOODFORD"/>
    <s v="Critical Access Hospitals"/>
    <x v="2"/>
    <s v="Yes"/>
    <n v="0"/>
    <s v="Illinois"/>
    <n v="38111"/>
    <x v="0"/>
  </r>
  <r>
    <s v="OSF SAINT PAUL MEDICAL CENTER"/>
    <s v="MENDOTA"/>
    <x v="13"/>
    <s v="LA SALLE"/>
    <s v="Critical Access Hospitals"/>
    <x v="6"/>
    <s v="Yes"/>
    <n v="3"/>
    <s v="Illinois"/>
    <s v="No Match"/>
    <x v="0"/>
  </r>
  <r>
    <s v="FAIRFIELD MEMORIAL HOSPITAL 1"/>
    <s v="FAIRFIELD"/>
    <x v="13"/>
    <s v="WAYNE"/>
    <s v="Critical Access Hospitals"/>
    <x v="2"/>
    <s v="Yes"/>
    <n v="3"/>
    <s v="Illinois"/>
    <n v="15882"/>
    <x v="0"/>
  </r>
  <r>
    <s v="ROCHELLE COMMUNITY HOSPITAL"/>
    <s v="ROCHELLE"/>
    <x v="13"/>
    <s v="OGLE"/>
    <s v="Critical Access Hospitals"/>
    <x v="2"/>
    <s v="Yes"/>
    <n v="0"/>
    <s v="Illinois"/>
    <n v="51399"/>
    <x v="1"/>
  </r>
  <r>
    <s v="MASON DISTRICT HOSPITAL"/>
    <s v="HAVANA"/>
    <x v="13"/>
    <s v="MASON"/>
    <s v="Critical Access Hospitals"/>
    <x v="0"/>
    <s v="Yes"/>
    <n v="0"/>
    <s v="Illinois"/>
    <n v="12411"/>
    <x v="0"/>
  </r>
  <r>
    <s v="ILLINI COMMUNITY HOSPITAL"/>
    <s v="PITTSFIELD"/>
    <x v="13"/>
    <s v="PIKE"/>
    <s v="Critical Access Hospitals"/>
    <x v="2"/>
    <s v="Yes"/>
    <n v="3"/>
    <s v="Illinois"/>
    <n v="14231"/>
    <x v="0"/>
  </r>
  <r>
    <s v="CARLE HOOPESTON REGIONAL HEALTH CENTER"/>
    <s v="HOOPESTON"/>
    <x v="13"/>
    <s v="VERMILION"/>
    <s v="Critical Access Hospitals"/>
    <x v="2"/>
    <s v="Yes"/>
    <n v="0"/>
    <s v="Illinois"/>
    <n v="71259"/>
    <x v="0"/>
  </r>
  <r>
    <s v="GIBSON COMMUNITY HOSPITAL"/>
    <s v="GIBSON CITY"/>
    <x v="13"/>
    <s v="FORD"/>
    <s v="Critical Access Hospitals"/>
    <x v="2"/>
    <s v="Yes"/>
    <n v="4"/>
    <s v="Illinois"/>
    <n v="13216"/>
    <x v="0"/>
  </r>
  <r>
    <s v="OSF HOLY FAMILY MEDICAL CENTER"/>
    <s v="MONMOUTH"/>
    <x v="13"/>
    <s v="WARREN"/>
    <s v="Critical Access Hospitals"/>
    <x v="6"/>
    <s v="Yes"/>
    <n v="4"/>
    <s v="Illinois"/>
    <n v="16222"/>
    <x v="0"/>
  </r>
  <r>
    <s v="HAMMOND HENRY HOSPITAL"/>
    <s v="GENESEO"/>
    <x v="13"/>
    <s v="HENRY"/>
    <s v="Critical Access Hospitals"/>
    <x v="0"/>
    <s v="Yes"/>
    <n v="0"/>
    <s v="Illinois"/>
    <n v="48095"/>
    <x v="0"/>
  </r>
  <r>
    <s v="PARIS COMMUNITY HOSPITAL"/>
    <s v="PARIS"/>
    <x v="13"/>
    <s v="EDGAR"/>
    <s v="Critical Access Hospitals"/>
    <x v="2"/>
    <s v="Yes"/>
    <n v="3"/>
    <s v="Illinois"/>
    <n v="16323"/>
    <x v="0"/>
  </r>
  <r>
    <s v="FRANKLIN HOSPITAL"/>
    <s v="BENTON"/>
    <x v="13"/>
    <s v="FRANKLIN"/>
    <s v="Critical Access Hospitals"/>
    <x v="0"/>
    <s v="Yes"/>
    <n v="0"/>
    <s v="Illinois"/>
    <n v="36916"/>
    <x v="0"/>
  </r>
  <r>
    <s v="ABRAHAM LINCOLN MEMORIAL HOSPITAL"/>
    <s v="LINCOLN"/>
    <x v="13"/>
    <s v="LOGAN"/>
    <s v="Critical Access Hospitals"/>
    <x v="2"/>
    <s v="Yes"/>
    <n v="4"/>
    <s v="Illinois"/>
    <n v="27182"/>
    <x v="0"/>
  </r>
  <r>
    <s v="MASSAC MEMORIAL HOSPITAL"/>
    <s v="METROPOLIS"/>
    <x v="13"/>
    <s v="MASSAC"/>
    <s v="Critical Access Hospitals"/>
    <x v="0"/>
    <s v="Yes"/>
    <n v="2"/>
    <s v="Illinois"/>
    <n v="13502"/>
    <x v="0"/>
  </r>
  <r>
    <s v="FERRELL HOSPITAL COMMUNITY FOUNDATIONS"/>
    <s v="ELDORADO"/>
    <x v="13"/>
    <s v="SALINE"/>
    <s v="Critical Access Hospitals"/>
    <x v="2"/>
    <s v="Yes"/>
    <n v="1"/>
    <s v="Illinois"/>
    <n v="22772"/>
    <x v="0"/>
  </r>
  <r>
    <s v="OSF SAINT LUKE MEDICAL CENTER"/>
    <s v="KEWANEE"/>
    <x v="13"/>
    <s v="HENRY"/>
    <s v="Critical Access Hospitals"/>
    <x v="2"/>
    <s v="Yes"/>
    <n v="4"/>
    <s v="Illinois"/>
    <n v="48095"/>
    <x v="0"/>
  </r>
  <r>
    <s v="HAMILTON MEMORIAL HOSPITAL"/>
    <s v="MCLEANSBORO"/>
    <x v="13"/>
    <s v="HAMILTON"/>
    <s v="Critical Access Hospitals"/>
    <x v="0"/>
    <s v="Yes"/>
    <n v="3"/>
    <s v="Illinois"/>
    <n v="7859"/>
    <x v="0"/>
  </r>
  <r>
    <s v="WABASH GENERAL HOSPITAL 1"/>
    <s v="MOUNT CARMEL"/>
    <x v="13"/>
    <s v="WABASH"/>
    <s v="Critical Access Hospitals"/>
    <x v="0"/>
    <s v="Yes"/>
    <n v="0"/>
    <s v="Illinois"/>
    <n v="10907"/>
    <x v="0"/>
  </r>
  <r>
    <s v="HARDIN COUNTY GENERAL HOSPITAL &amp; CLINIC"/>
    <s v="ROSICLARE"/>
    <x v="13"/>
    <s v="HARDIN"/>
    <s v="Critical Access Hospitals"/>
    <x v="2"/>
    <s v="Yes"/>
    <n v="1"/>
    <s v="Illinois"/>
    <n v="3588"/>
    <x v="0"/>
  </r>
  <r>
    <s v="MORRISON COMMUNITY HOSPITAL"/>
    <s v="MORRISON"/>
    <x v="13"/>
    <s v="WHITESIDE"/>
    <s v="Critical Access Hospitals"/>
    <x v="0"/>
    <s v="Yes"/>
    <n v="0"/>
    <s v="Illinois"/>
    <n v="54121"/>
    <x v="0"/>
  </r>
  <r>
    <s v="HOPEDALE HOSPITAL"/>
    <s v="HOPEDALE"/>
    <x v="13"/>
    <s v="TAZEWELL"/>
    <s v="Critical Access Hospitals"/>
    <x v="2"/>
    <s v="Yes"/>
    <n v="0"/>
    <s v="Illinois"/>
    <n v="130049"/>
    <x v="0"/>
  </r>
  <r>
    <s v="MARSHALL BROWNING HOSPITAL"/>
    <s v="DU QUOIN"/>
    <x v="13"/>
    <s v="PERRY"/>
    <s v="Critical Access Hospitals"/>
    <x v="2"/>
    <s v="Yes"/>
    <n v="0"/>
    <s v="Illinois"/>
    <n v="20160"/>
    <x v="0"/>
  </r>
  <r>
    <s v="HILLSBORO AREA HOSPITAL"/>
    <s v="HILLSBORO"/>
    <x v="13"/>
    <s v="MONTGOMERY"/>
    <s v="Critical Access Hospitals"/>
    <x v="2"/>
    <s v="Yes"/>
    <n v="0"/>
    <s v="Illinois"/>
    <n v="28076"/>
    <x v="0"/>
  </r>
  <r>
    <s v="SARAH D CULBERTSON MEMORIAL HOSPITAL"/>
    <s v="RUSHVILLE"/>
    <x v="13"/>
    <s v="SCHUYLER"/>
    <s v="Critical Access Hospitals"/>
    <x v="0"/>
    <s v="Yes"/>
    <n v="0"/>
    <s v="Illinois"/>
    <n v="6657"/>
    <x v="0"/>
  </r>
  <r>
    <s v="ST JOSEPH MEMORIAL HOSPITAL"/>
    <s v="MURPHYSBORO"/>
    <x v="13"/>
    <s v="JACKSON"/>
    <s v="Critical Access Hospitals"/>
    <x v="2"/>
    <s v="Yes"/>
    <n v="0"/>
    <s v="Illinois"/>
    <n v="52501"/>
    <x v="0"/>
  </r>
  <r>
    <s v="MERCY HARVARD HOSPITAL"/>
    <s v="HARVARD"/>
    <x v="13"/>
    <s v="MC HENRY"/>
    <s v="Critical Access Hospitals"/>
    <x v="2"/>
    <s v="Yes"/>
    <n v="0"/>
    <s v="Illinois"/>
    <s v="No Match"/>
    <x v="0"/>
  </r>
  <r>
    <s v="ST JOSEPH'S HOSPITAL"/>
    <s v="HIGHLAND"/>
    <x v="13"/>
    <s v="MADISON"/>
    <s v="Critical Access Hospitals"/>
    <x v="6"/>
    <s v="Yes"/>
    <n v="3"/>
    <s v="Illinois"/>
    <n v="263110"/>
    <x v="0"/>
  </r>
  <r>
    <s v="OSF SAINT CLARE MEDICAL CENTER"/>
    <s v="PRINCETON"/>
    <x v="13"/>
    <s v="BUREAU"/>
    <s v="Critical Access Hospitals"/>
    <x v="6"/>
    <s v="Yes"/>
    <n v="2"/>
    <s v="Illinois"/>
    <n v="32510"/>
    <x v="0"/>
  </r>
  <r>
    <s v="MEMORIAL HOSPITAL"/>
    <s v="CHESTER"/>
    <x v="13"/>
    <s v="RANDOLPH"/>
    <s v="Critical Access Hospitals"/>
    <x v="0"/>
    <s v="Yes"/>
    <n v="0"/>
    <s v="Illinois"/>
    <n v="29921"/>
    <x v="0"/>
  </r>
  <r>
    <s v="TAYLORVILLE MEMORIAL HOSPITAL"/>
    <s v="TAYLORVILLE"/>
    <x v="13"/>
    <s v="CHRISTIAN"/>
    <s v="Critical Access Hospitals"/>
    <x v="2"/>
    <s v="Yes"/>
    <n v="2"/>
    <s v="Illinois"/>
    <n v="33443"/>
    <x v="0"/>
  </r>
  <r>
    <s v="VALLEY WEST COMMUNITY HOSPITAL"/>
    <s v="SANDWICH"/>
    <x v="13"/>
    <s v="DE KALB"/>
    <s v="Critical Access Hospitals"/>
    <x v="2"/>
    <s v="Yes"/>
    <n v="4"/>
    <s v="Illinois"/>
    <s v="No Match"/>
    <x v="0"/>
  </r>
  <r>
    <s v="PANA COMMUNITY HOSPITAL"/>
    <s v="PANA"/>
    <x v="13"/>
    <s v="CHRISTIAN"/>
    <s v="Critical Access Hospitals"/>
    <x v="2"/>
    <s v="Yes"/>
    <n v="4"/>
    <s v="Illinois"/>
    <n v="33443"/>
    <x v="0"/>
  </r>
  <r>
    <s v="DEACONESS ILLINOIS UNION COUNTY"/>
    <s v="ANNA"/>
    <x v="13"/>
    <s v="UNION"/>
    <s v="Critical Access Hospitals"/>
    <x v="1"/>
    <s v="Yes"/>
    <n v="0"/>
    <s v="Illinois"/>
    <n v="16656"/>
    <x v="0"/>
  </r>
  <r>
    <s v="CRAWFORD MEMORIAL HOSPITAL"/>
    <s v="ROBINSON"/>
    <x v="13"/>
    <s v="CRAWFORD"/>
    <s v="Critical Access Hospitals"/>
    <x v="0"/>
    <s v="Yes"/>
    <n v="4"/>
    <s v="Illinois"/>
    <n v="18648"/>
    <x v="0"/>
  </r>
  <r>
    <s v="LAWRENCE COUNTY MEMORIAL HOSPITAL"/>
    <s v="LAWRENCEVILLE"/>
    <x v="13"/>
    <s v="LAWRENCE"/>
    <s v="Critical Access Hospitals"/>
    <x v="2"/>
    <s v="Yes"/>
    <n v="0"/>
    <s v="Illinois"/>
    <n v="13790"/>
    <x v="0"/>
  </r>
  <r>
    <s v="SALEM TOWNSHIP HOSPITAL"/>
    <s v="SALEM"/>
    <x v="13"/>
    <s v="MARION"/>
    <s v="Critical Access Hospitals"/>
    <x v="5"/>
    <s v="Yes"/>
    <n v="4"/>
    <s v="Illinois"/>
    <n v="36382"/>
    <x v="0"/>
  </r>
  <r>
    <s v="FAYETTE COUNTY HOSPITAL"/>
    <s v="VANDALIA"/>
    <x v="13"/>
    <s v="FAYETTE"/>
    <s v="Critical Access Hospitals"/>
    <x v="4"/>
    <s v="Yes"/>
    <n v="0"/>
    <s v="Illinois"/>
    <n v="20790"/>
    <x v="0"/>
  </r>
  <r>
    <s v="CARLINVILLE AREA HOSPITAL"/>
    <s v="CARLINVILLE"/>
    <x v="13"/>
    <s v="MACOUPIN"/>
    <s v="Critical Access Hospitals"/>
    <x v="2"/>
    <s v="Yes"/>
    <n v="2"/>
    <s v="Illinois"/>
    <n v="43748"/>
    <x v="0"/>
  </r>
  <r>
    <s v="RED BUD REGIONAL HOSPITAL"/>
    <s v="RED BUD"/>
    <x v="13"/>
    <s v="RANDOLPH"/>
    <s v="Critical Access Hospitals"/>
    <x v="1"/>
    <s v="Yes"/>
    <n v="4"/>
    <s v="Illinois"/>
    <n v="29921"/>
    <x v="0"/>
  </r>
  <r>
    <s v="SPARTA COMMUNITY HOSPITAL"/>
    <s v="SPARTA"/>
    <x v="13"/>
    <s v="RANDOLPH"/>
    <s v="Critical Access Hospitals"/>
    <x v="0"/>
    <s v="Yes"/>
    <n v="3"/>
    <s v="Illinois"/>
    <n v="29921"/>
    <x v="0"/>
  </r>
  <r>
    <s v="ST FRANCIS HOSPITAL"/>
    <s v="LITCHFIELD"/>
    <x v="13"/>
    <s v="MONTGOMERY"/>
    <s v="Critical Access Hospitals"/>
    <x v="6"/>
    <s v="Yes"/>
    <n v="2"/>
    <s v="Illinois"/>
    <n v="28076"/>
    <x v="0"/>
  </r>
  <r>
    <s v="CLAY COUNTY HOSPITAL"/>
    <s v="FLORA"/>
    <x v="13"/>
    <s v="CLAY"/>
    <s v="Critical Access Hospitals"/>
    <x v="5"/>
    <s v="Yes"/>
    <n v="3"/>
    <s v="Illinois"/>
    <n v="12793"/>
    <x v="0"/>
  </r>
  <r>
    <s v="JACKSONVILLE MEMORIAL HOSPITAL"/>
    <s v="JACKSONVILLE"/>
    <x v="13"/>
    <s v="MORGAN"/>
    <s v="Critical Access Hospitals"/>
    <x v="2"/>
    <s v="Yes"/>
    <n v="0"/>
    <s v="Illinois"/>
    <n v="32515"/>
    <x v="0"/>
  </r>
  <r>
    <s v="IROQUOIS MEMORIAL HOSPITAL"/>
    <s v="WATSEKA"/>
    <x v="13"/>
    <s v="IROQUOIS"/>
    <s v="Critical Access Hospitals"/>
    <x v="2"/>
    <s v="Yes"/>
    <n v="0"/>
    <s v="Illinois"/>
    <n v="26150"/>
    <x v="0"/>
  </r>
  <r>
    <s v="HSHS GOOD SHEPHERD HOSPITAL INC"/>
    <s v="SHELBYVILLE"/>
    <x v="13"/>
    <s v="SHELBY"/>
    <s v="Critical Access Hospitals"/>
    <x v="2"/>
    <s v="Yes"/>
    <n v="0"/>
    <s v="Illinois"/>
    <n v="20576"/>
    <x v="0"/>
  </r>
  <r>
    <s v="CARLE RICHLAND MEMORIAL HOSPITAL"/>
    <s v="OLNEY"/>
    <x v="13"/>
    <s v="RICHLAND"/>
    <s v="Critical Access Hospitals"/>
    <x v="2"/>
    <s v="Yes"/>
    <n v="2"/>
    <s v="Illinois"/>
    <n v="15219"/>
    <x v="0"/>
  </r>
  <r>
    <s v="ANN &amp; ROBERT H LURIE CHILDRENS HOSPITAL OF CHICAGO"/>
    <s v="CHICAGO"/>
    <x v="13"/>
    <s v="COOK"/>
    <s v="Childrens"/>
    <x v="2"/>
    <s v="Yes"/>
    <n v="0"/>
    <s v="Illinois"/>
    <n v="5194625"/>
    <x v="0"/>
  </r>
  <r>
    <s v="LARABIDA CHILDRENS HOSPITAL I"/>
    <s v="CHICAGO"/>
    <x v="13"/>
    <s v="COOK"/>
    <s v="Childrens"/>
    <x v="2"/>
    <s v="No"/>
    <n v="0"/>
    <s v="Illinois"/>
    <n v="5194625"/>
    <x v="0"/>
  </r>
  <r>
    <s v="SHRINERS HOSPITAL FOR CHILDREN"/>
    <s v="CHICAGO"/>
    <x v="13"/>
    <s v="COOK"/>
    <s v="Childrens"/>
    <x v="2"/>
    <s v="No"/>
    <n v="0"/>
    <s v="Illinois"/>
    <n v="5194625"/>
    <x v="0"/>
  </r>
  <r>
    <s v="AERIES HEALTHCARE OF ILLINOIS, INC., DBA RIVEREDGE HOSPITAL"/>
    <s v="FOREST PARK"/>
    <x v="13"/>
    <s v="COOK"/>
    <s v="Psychiatric"/>
    <x v="1"/>
    <s v="No"/>
    <n v="0"/>
    <s v="Illinois"/>
    <n v="5194625"/>
    <x v="0"/>
  </r>
  <r>
    <s v="CHICAGO READ MENTAL HEALTH CENTER"/>
    <s v="CHICAGO"/>
    <x v="13"/>
    <s v="COOK"/>
    <s v="Psychiatric"/>
    <x v="3"/>
    <s v="No"/>
    <n v="0"/>
    <s v="Illinois"/>
    <n v="5194625"/>
    <x v="0"/>
  </r>
  <r>
    <s v="ALTON MENTAL HEALTH CENTER"/>
    <s v="ALTON"/>
    <x v="13"/>
    <s v="MADISON"/>
    <s v="Psychiatric"/>
    <x v="3"/>
    <s v="No"/>
    <n v="0"/>
    <s v="Illinois"/>
    <n v="263110"/>
    <x v="0"/>
  </r>
  <r>
    <s v="ANDREW MCFARLAND MENTAL HLTH CTR"/>
    <s v="SPRINGFIELD"/>
    <x v="13"/>
    <s v="SANGAMON"/>
    <s v="Psychiatric"/>
    <x v="3"/>
    <s v="No"/>
    <n v="0"/>
    <s v="Illinois"/>
    <n v="194170"/>
    <x v="0"/>
  </r>
  <r>
    <s v="HARTGROVE HOSPITAL"/>
    <s v="CHICAGO"/>
    <x v="13"/>
    <s v="COOK"/>
    <s v="Psychiatric"/>
    <x v="1"/>
    <s v="Yes"/>
    <n v="0"/>
    <s v="Illinois"/>
    <n v="5194625"/>
    <x v="0"/>
  </r>
  <r>
    <s v="MADDEN MENTAL HEALTH CENTER"/>
    <s v="HINES"/>
    <x v="13"/>
    <s v="COOK"/>
    <s v="Psychiatric"/>
    <x v="3"/>
    <s v="No"/>
    <n v="0"/>
    <s v="Illinois"/>
    <n v="5194625"/>
    <x v="0"/>
  </r>
  <r>
    <s v="THE PAVILION"/>
    <s v="CHAMPAIGN"/>
    <x v="13"/>
    <s v="CHAMPAIGN"/>
    <s v="Psychiatric"/>
    <x v="2"/>
    <s v="No"/>
    <n v="0"/>
    <s v="Illinois"/>
    <n v="209972"/>
    <x v="0"/>
  </r>
  <r>
    <s v="ALEXIAN BROTHERS BEHAVIORAL HLTH HOSP"/>
    <s v="HOFFMAN ESTATES"/>
    <x v="13"/>
    <s v="COOK"/>
    <s v="Psychiatric"/>
    <x v="6"/>
    <s v="No"/>
    <n v="0"/>
    <s v="Illinois"/>
    <n v="5194625"/>
    <x v="0"/>
  </r>
  <r>
    <s v="BHC STREAMWOOD HOSPITAL INC"/>
    <s v="STREAMWOOD"/>
    <x v="13"/>
    <s v="COOK"/>
    <s v="Psychiatric"/>
    <x v="1"/>
    <s v="No"/>
    <n v="0"/>
    <s v="Illinois"/>
    <n v="5194625"/>
    <x v="0"/>
  </r>
  <r>
    <s v="LINDEN OAKS AT EDWARD"/>
    <s v="NAPERVILLE"/>
    <x v="13"/>
    <s v="DU PAGE"/>
    <s v="Psychiatric"/>
    <x v="2"/>
    <s v="No"/>
    <n v="0"/>
    <s v="Illinois"/>
    <s v="No Match"/>
    <x v="0"/>
  </r>
  <r>
    <s v="ELGIN MENTAL HEALTH CENTER"/>
    <s v="ELGIN"/>
    <x v="13"/>
    <s v="KANE"/>
    <s v="Psychiatric"/>
    <x v="3"/>
    <s v="Yes"/>
    <n v="0"/>
    <s v="Illinois"/>
    <n v="525757"/>
    <x v="0"/>
  </r>
  <r>
    <s v="CHOATE MENTAL HEALTH &amp; DEVELOPMENT CTR"/>
    <s v="ANNA"/>
    <x v="13"/>
    <s v="UNION"/>
    <s v="Psychiatric"/>
    <x v="3"/>
    <s v="No"/>
    <n v="0"/>
    <s v="Illinois"/>
    <n v="16656"/>
    <x v="0"/>
  </r>
  <r>
    <s v="GARFIELD PARK HOSPITAL"/>
    <s v="CHICAGO"/>
    <x v="13"/>
    <s v="COOK"/>
    <s v="Psychiatric"/>
    <x v="1"/>
    <s v="No"/>
    <n v="0"/>
    <s v="Illinois"/>
    <n v="5194625"/>
    <x v="0"/>
  </r>
  <r>
    <s v="CHICAGO BEHAVIORAL HOSPITAL"/>
    <s v="DES PLAINES"/>
    <x v="13"/>
    <s v="COOK"/>
    <s v="Psychiatric"/>
    <x v="1"/>
    <s v="No"/>
    <n v="0"/>
    <s v="Illinois"/>
    <n v="5194625"/>
    <x v="0"/>
  </r>
  <r>
    <s v="SILVER OAKS BEHAVIORAL HOSPITAL"/>
    <s v="NEW LENOX"/>
    <x v="13"/>
    <s v="WILL"/>
    <s v="Psychiatric"/>
    <x v="1"/>
    <s v="Yes"/>
    <n v="0"/>
    <s v="Illinois"/>
    <n v="712253"/>
    <x v="0"/>
  </r>
  <r>
    <s v="LAKE BEHAVIORAL HOSPITAL"/>
    <s v="WAUKEGAN"/>
    <x v="13"/>
    <s v="LAKE"/>
    <s v="Psychiatric"/>
    <x v="1"/>
    <s v="No"/>
    <n v="0"/>
    <s v="Illinois"/>
    <n v="719339"/>
    <x v="0"/>
  </r>
  <r>
    <s v="MONTROSE BEHAVIORAL HEALTH HOSPITAL"/>
    <s v="CHICAGO"/>
    <x v="13"/>
    <s v="COOK"/>
    <s v="Psychiatric"/>
    <x v="1"/>
    <s v="Yes"/>
    <n v="0"/>
    <s v="Illinois"/>
    <n v="5194625"/>
    <x v="0"/>
  </r>
  <r>
    <s v="JOHNSON MEMORIAL HOSPITAL"/>
    <s v="FRANKLIN"/>
    <x v="14"/>
    <s v="JOHNSON"/>
    <s v="Acute Care Hospitals"/>
    <x v="5"/>
    <s v="Yes"/>
    <n v="5"/>
    <s v="Indiana"/>
    <n v="174262"/>
    <x v="0"/>
  </r>
  <r>
    <s v="METHODIST HOSPITALS INC"/>
    <s v="GARY"/>
    <x v="14"/>
    <s v="LAKE"/>
    <s v="Acute Care Hospitals"/>
    <x v="2"/>
    <s v="Yes"/>
    <n v="1"/>
    <s v="Indiana"/>
    <n v="504612"/>
    <x v="0"/>
  </r>
  <r>
    <s v="HENDRICKS REGIONAL HEALTH"/>
    <s v="DANVILLE"/>
    <x v="14"/>
    <s v="HENDRICKS"/>
    <s v="Acute Care Hospitals"/>
    <x v="5"/>
    <s v="Yes"/>
    <n v="5"/>
    <s v="Indiana"/>
    <n v="193510"/>
    <x v="0"/>
  </r>
  <r>
    <s v="NORTHWEST HEALTH-LA PORTE"/>
    <s v="LA PORTE"/>
    <x v="14"/>
    <s v="LA PORTE"/>
    <s v="Acute Care Hospitals"/>
    <x v="2"/>
    <s v="Yes"/>
    <n v="3"/>
    <s v="Indiana"/>
    <s v="No Match"/>
    <x v="0"/>
  </r>
  <r>
    <s v="COMMUNITY HOWARD REGIONAL HEALTH INC."/>
    <s v="KOKOMO"/>
    <x v="14"/>
    <s v="HOWARD"/>
    <s v="Acute Care Hospitals"/>
    <x v="2"/>
    <s v="Yes"/>
    <n v="4"/>
    <s v="Indiana"/>
    <n v="83904"/>
    <x v="0"/>
  </r>
  <r>
    <s v="ST CATHERINE HOSPITAL INC"/>
    <s v="EAST CHICAGO"/>
    <x v="14"/>
    <s v="LAKE"/>
    <s v="Acute Care Hospitals"/>
    <x v="2"/>
    <s v="Yes"/>
    <n v="4"/>
    <s v="Indiana"/>
    <n v="504612"/>
    <x v="0"/>
  </r>
  <r>
    <s v="NORTON CLARK HOSPITAL"/>
    <s v="JEFFERSONVILLE"/>
    <x v="14"/>
    <s v="CLARK"/>
    <s v="Acute Care Hospitals"/>
    <x v="4"/>
    <s v="Yes"/>
    <n v="3"/>
    <s v="Indiana"/>
    <n v="130451"/>
    <x v="0"/>
  </r>
  <r>
    <s v="ASCENSION ST VINCENT KOKOMO"/>
    <s v="KOKOMO"/>
    <x v="14"/>
    <s v="HOWARD"/>
    <s v="Acute Care Hospitals"/>
    <x v="6"/>
    <s v="Yes"/>
    <n v="4"/>
    <s v="Indiana"/>
    <n v="83904"/>
    <x v="0"/>
  </r>
  <r>
    <s v="MARION GENERAL HOSPITAL"/>
    <s v="MARION"/>
    <x v="14"/>
    <s v="GRANT"/>
    <s v="Acute Care Hospitals"/>
    <x v="2"/>
    <s v="Yes"/>
    <n v="3"/>
    <s v="Indiana"/>
    <n v="66524"/>
    <x v="0"/>
  </r>
  <r>
    <s v="SAINT JOSEPH REGIONAL MEDICAL CENTER"/>
    <s v="MISHAWAKA"/>
    <x v="14"/>
    <s v="ST. JOSEPH"/>
    <s v="Acute Care Hospitals"/>
    <x v="2"/>
    <s v="Yes"/>
    <n v="2"/>
    <s v="Indiana"/>
    <s v="No Match"/>
    <x v="0"/>
  </r>
  <r>
    <s v="FRANCISCAN HEALTH MICHIGAN CITY"/>
    <s v="MICHIGAN CITY"/>
    <x v="14"/>
    <s v="LA PORTE"/>
    <s v="Acute Care Hospitals"/>
    <x v="6"/>
    <s v="Yes"/>
    <n v="3"/>
    <s v="Indiana"/>
    <s v="No Match"/>
    <x v="0"/>
  </r>
  <r>
    <s v="LUTHERAN HOSPITAL OF INDIANA"/>
    <s v="FORT WAYNE"/>
    <x v="14"/>
    <s v="ALLEN"/>
    <s v="Acute Care Hospitals"/>
    <x v="1"/>
    <s v="Yes"/>
    <n v="3"/>
    <s v="Indiana"/>
    <n v="402329"/>
    <x v="0"/>
  </r>
  <r>
    <s v="ELKHART GENERAL HOSPITAL"/>
    <s v="ELKHART"/>
    <x v="14"/>
    <s v="ELKHART"/>
    <s v="Acute Care Hospitals"/>
    <x v="5"/>
    <s v="Yes"/>
    <n v="4"/>
    <s v="Indiana"/>
    <n v="208774"/>
    <x v="0"/>
  </r>
  <r>
    <s v="PARKVIEW REGIONAL MEDICAL CENTER"/>
    <s v="FORT WAYNE"/>
    <x v="14"/>
    <s v="ALLEN"/>
    <s v="Acute Care Hospitals"/>
    <x v="2"/>
    <s v="Yes"/>
    <n v="3"/>
    <s v="Indiana"/>
    <n v="402329"/>
    <x v="0"/>
  </r>
  <r>
    <s v="FRANCISCAN HEALTH CRAWFORDSVILLE"/>
    <s v="CRAWFORDSVILLE"/>
    <x v="14"/>
    <s v="MONTGOMERY"/>
    <s v="Acute Care Hospitals"/>
    <x v="6"/>
    <s v="Yes"/>
    <n v="5"/>
    <s v="Indiana"/>
    <n v="38954"/>
    <x v="0"/>
  </r>
  <r>
    <s v="UNION HOSPITAL INC"/>
    <s v="TERRE HAUTE"/>
    <x v="14"/>
    <s v="VIGO"/>
    <s v="Acute Care Hospitals"/>
    <x v="2"/>
    <s v="Yes"/>
    <n v="3"/>
    <s v="Indiana"/>
    <n v="106512"/>
    <x v="0"/>
  </r>
  <r>
    <s v="ESKENAZI HEALTH"/>
    <s v="INDIANAPOLIS"/>
    <x v="14"/>
    <s v="MARION"/>
    <s v="Acute Care Hospitals"/>
    <x v="5"/>
    <s v="Yes"/>
    <n v="3"/>
    <s v="Indiana"/>
    <n v="992196"/>
    <x v="0"/>
  </r>
  <r>
    <s v="GOSHEN HOSPITAL"/>
    <s v="GOSHEN"/>
    <x v="14"/>
    <s v="ELKHART"/>
    <s v="Acute Care Hospitals"/>
    <x v="2"/>
    <s v="Yes"/>
    <n v="3"/>
    <s v="Indiana"/>
    <n v="208774"/>
    <x v="0"/>
  </r>
  <r>
    <s v="HENRY COUNTY MEMORIAL HOSPITAL"/>
    <s v="NEW CASTLE"/>
    <x v="14"/>
    <s v="HENRY"/>
    <s v="Acute Care Hospitals"/>
    <x v="5"/>
    <s v="Yes"/>
    <n v="4"/>
    <s v="Indiana"/>
    <n v="49137"/>
    <x v="0"/>
  </r>
  <r>
    <s v="ST MARY MEDICAL CENTER INC"/>
    <s v="HOBART"/>
    <x v="14"/>
    <s v="LAKE"/>
    <s v="Acute Care Hospitals"/>
    <x v="2"/>
    <s v="Yes"/>
    <n v="3"/>
    <s v="Indiana"/>
    <n v="504612"/>
    <x v="0"/>
  </r>
  <r>
    <s v="NORTHWEST HEALTH - PORTER"/>
    <s v="VALPARAISO"/>
    <x v="14"/>
    <s v="PORTER"/>
    <s v="Acute Care Hospitals"/>
    <x v="1"/>
    <s v="Yes"/>
    <n v="2"/>
    <s v="Indiana"/>
    <n v="176049"/>
    <x v="0"/>
  </r>
  <r>
    <s v="HANCOCK REGIONAL HOSPITAL"/>
    <s v="GREENFIELD"/>
    <x v="14"/>
    <s v="HANCOCK"/>
    <s v="Acute Care Hospitals"/>
    <x v="5"/>
    <s v="Yes"/>
    <n v="4"/>
    <s v="Indiana"/>
    <n v="90969"/>
    <x v="1"/>
  </r>
  <r>
    <s v="INDIANAPOLIS VA MEDICAL CENTER"/>
    <s v="INDIANAPOLIS"/>
    <x v="14"/>
    <s v="MARION"/>
    <s v="Acute Care - Veterans Administration"/>
    <x v="8"/>
    <s v="Yes"/>
    <n v="3"/>
    <s v="Indiana"/>
    <n v="992196"/>
    <x v="0"/>
  </r>
  <r>
    <s v="GOOD SAMARITAN HOSPITAL"/>
    <s v="VINCENNES"/>
    <x v="14"/>
    <s v="KNOX"/>
    <s v="Acute Care Hospitals"/>
    <x v="4"/>
    <s v="Yes"/>
    <n v="2"/>
    <s v="Indiana"/>
    <n v="35652"/>
    <x v="0"/>
  </r>
  <r>
    <s v="BAPTIST HEALTH FLOYD"/>
    <s v="NEW ALBANY"/>
    <x v="14"/>
    <s v="FLOYD"/>
    <s v="Acute Care Hospitals"/>
    <x v="2"/>
    <s v="Yes"/>
    <n v="3"/>
    <s v="Indiana"/>
    <n v="82153"/>
    <x v="0"/>
  </r>
  <r>
    <s v="PARKVIEW DEKALB HOSPITAL"/>
    <s v="AUBURN"/>
    <x v="14"/>
    <s v="DE KALB"/>
    <s v="Acute Care Hospitals"/>
    <x v="2"/>
    <s v="Yes"/>
    <n v="3"/>
    <s v="Indiana"/>
    <s v="No Match"/>
    <x v="0"/>
  </r>
  <r>
    <s v="TERRE HAUTE REGIONAL HOSPITAL"/>
    <s v="TERRE HAUTE"/>
    <x v="14"/>
    <s v="VIGO"/>
    <s v="Acute Care Hospitals"/>
    <x v="1"/>
    <s v="Yes"/>
    <n v="2"/>
    <s v="Indiana"/>
    <n v="106512"/>
    <x v="0"/>
  </r>
  <r>
    <s v="ST JOSEPH HEALTH SYSTEM, LLC"/>
    <s v="FORT WAYNE"/>
    <x v="14"/>
    <s v="ALLEN"/>
    <s v="Acute Care Hospitals"/>
    <x v="1"/>
    <s v="Yes"/>
    <n v="4"/>
    <s v="Indiana"/>
    <n v="402329"/>
    <x v="0"/>
  </r>
  <r>
    <s v="REID HEALTH"/>
    <s v="RICHMOND"/>
    <x v="14"/>
    <s v="WAYNE"/>
    <s v="Acute Care Hospitals"/>
    <x v="2"/>
    <s v="Yes"/>
    <n v="2"/>
    <s v="Indiana"/>
    <n v="66169"/>
    <x v="0"/>
  </r>
  <r>
    <s v="VA N. INDIANA HEALTHCARE SYSTEM"/>
    <s v="MARION"/>
    <x v="14"/>
    <s v="GRANT"/>
    <s v="Acute Care - Veterans Administration"/>
    <x v="8"/>
    <s v="Yes"/>
    <n v="5"/>
    <s v="Indiana"/>
    <n v="66524"/>
    <x v="0"/>
  </r>
  <r>
    <s v="INDIANA UNIVERSITY HEALTH BLOOMINGTON HOSPITAL"/>
    <s v="BLOOMINGTON"/>
    <x v="14"/>
    <s v="MONROE"/>
    <s v="Acute Care Hospitals"/>
    <x v="2"/>
    <s v="Yes"/>
    <n v="3"/>
    <s v="Indiana"/>
    <n v="143345"/>
    <x v="0"/>
  </r>
  <r>
    <s v="INDIANA UNIVERSITY HEALTH"/>
    <s v="INDIANAPOLIS"/>
    <x v="14"/>
    <s v="MARION"/>
    <s v="Acute Care Hospitals"/>
    <x v="2"/>
    <s v="Yes"/>
    <n v="3"/>
    <s v="Indiana"/>
    <n v="992196"/>
    <x v="0"/>
  </r>
  <r>
    <s v="FRANCISCAN HEALTH MOORESVILLE"/>
    <s v="MOORESVILLE"/>
    <x v="14"/>
    <s v="MORGAN"/>
    <s v="Acute Care Hospitals"/>
    <x v="6"/>
    <s v="Yes"/>
    <n v="5"/>
    <s v="Indiana"/>
    <n v="74967"/>
    <x v="1"/>
  </r>
  <r>
    <s v="MEMORIAL HOSPITAL OF SOUTH BEND"/>
    <s v="SOUTH BEND"/>
    <x v="14"/>
    <s v="ST. JOSEPH"/>
    <s v="Acute Care Hospitals"/>
    <x v="2"/>
    <s v="Yes"/>
    <n v="2"/>
    <s v="Indiana"/>
    <s v="No Match"/>
    <x v="0"/>
  </r>
  <r>
    <s v="RIVERVIEW HEALTH"/>
    <s v="NOBLESVILLE"/>
    <x v="14"/>
    <s v="HAMILTON"/>
    <s v="Acute Care Hospitals"/>
    <x v="5"/>
    <s v="Yes"/>
    <n v="4"/>
    <s v="Indiana"/>
    <n v="387036"/>
    <x v="0"/>
  </r>
  <r>
    <s v="DAVIESS COMMUNITY HOSPITAL"/>
    <s v="WASHINGTON"/>
    <x v="14"/>
    <s v="DAVIESS"/>
    <s v="Acute Care Hospitals"/>
    <x v="5"/>
    <s v="Yes"/>
    <n v="3"/>
    <s v="Indiana"/>
    <n v="34209"/>
    <x v="0"/>
  </r>
  <r>
    <s v="SCHNECK MEDICAL CENTER"/>
    <s v="SEYMOUR"/>
    <x v="14"/>
    <s v="JACKSON"/>
    <s v="Acute Care Hospitals"/>
    <x v="5"/>
    <s v="Yes"/>
    <n v="4"/>
    <s v="Indiana"/>
    <n v="47370"/>
    <x v="0"/>
  </r>
  <r>
    <s v="NORTON-KING'S DAUGHTERS' HEALTH"/>
    <s v="MADISON"/>
    <x v="14"/>
    <s v="JEFFERSON"/>
    <s v="Acute Care Hospitals"/>
    <x v="2"/>
    <s v="Yes"/>
    <n v="2"/>
    <s v="Indiana"/>
    <n v="33279"/>
    <x v="0"/>
  </r>
  <r>
    <s v="MEMORIAL HOSPITAL"/>
    <s v="LOGANSPORT"/>
    <x v="14"/>
    <s v="CASS"/>
    <s v="Acute Care Hospitals"/>
    <x v="5"/>
    <s v="Yes"/>
    <n v="4"/>
    <s v="Indiana"/>
    <n v="37836"/>
    <x v="0"/>
  </r>
  <r>
    <s v="COMMUNITY HOSPITAL EAST"/>
    <s v="INDIANAPOLIS"/>
    <x v="14"/>
    <s v="MARION"/>
    <s v="Acute Care Hospitals"/>
    <x v="2"/>
    <s v="Yes"/>
    <n v="3"/>
    <s v="Indiana"/>
    <n v="992196"/>
    <x v="0"/>
  </r>
  <r>
    <s v="BLUFFTON REGIONAL MEDICAL CENTER"/>
    <s v="BLUFFTON"/>
    <x v="14"/>
    <s v="WELLS"/>
    <s v="Acute Care Hospitals"/>
    <x v="1"/>
    <s v="Yes"/>
    <n v="4"/>
    <s v="Indiana"/>
    <n v="28883"/>
    <x v="0"/>
  </r>
  <r>
    <s v="SAINT JOSEPH REGIONAL MEDICAL CENTER - PLYMOUTH"/>
    <s v="PLYMOUTH"/>
    <x v="14"/>
    <s v="MARSHALL"/>
    <s v="Acute Care Hospitals"/>
    <x v="6"/>
    <s v="Yes"/>
    <n v="4"/>
    <s v="Indiana"/>
    <n v="46599"/>
    <x v="0"/>
  </r>
  <r>
    <s v="DEACONESS HOSPITAL INC"/>
    <s v="EVANSVILLE"/>
    <x v="14"/>
    <s v="VANDERBURGH"/>
    <s v="Acute Care Hospitals"/>
    <x v="2"/>
    <s v="Yes"/>
    <n v="2"/>
    <s v="Indiana"/>
    <n v="181995"/>
    <x v="0"/>
  </r>
  <r>
    <s v="ASCENSION ST VINCENT HOSPITAL"/>
    <s v="INDIANAPOLIS"/>
    <x v="14"/>
    <s v="MARION"/>
    <s v="Acute Care Hospitals"/>
    <x v="6"/>
    <s v="Yes"/>
    <n v="2"/>
    <s v="Indiana"/>
    <n v="992196"/>
    <x v="0"/>
  </r>
  <r>
    <s v="ST ELIZABETH DEARBORN HOSPITAL"/>
    <s v="LAWRENCEBURG"/>
    <x v="14"/>
    <s v="DEARBORN"/>
    <s v="Acute Care Hospitals"/>
    <x v="5"/>
    <s v="Yes"/>
    <n v="5"/>
    <s v="Indiana"/>
    <n v="51609"/>
    <x v="0"/>
  </r>
  <r>
    <s v="ASCENSION ST VINCENT ANDERSON"/>
    <s v="ANDERSON"/>
    <x v="14"/>
    <s v="MADISON"/>
    <s v="Acute Care Hospitals"/>
    <x v="2"/>
    <s v="Yes"/>
    <n v="2"/>
    <s v="Indiana"/>
    <n v="135088"/>
    <x v="0"/>
  </r>
  <r>
    <s v="INDIANA UNIVERSITY HEALTH BALL MEMORIAL HOSPITAL"/>
    <s v="MUNCIE"/>
    <x v="14"/>
    <s v="DELAWARE"/>
    <s v="Acute Care Hospitals"/>
    <x v="2"/>
    <s v="Yes"/>
    <n v="3"/>
    <s v="Indiana"/>
    <n v="113106"/>
    <x v="1"/>
  </r>
  <r>
    <s v="FRANCISCAN HEALTH DYER"/>
    <s v="DYER"/>
    <x v="14"/>
    <s v="LAKE"/>
    <s v="Acute Care Hospitals"/>
    <x v="6"/>
    <s v="Yes"/>
    <n v="2"/>
    <s v="Indiana"/>
    <n v="504612"/>
    <x v="0"/>
  </r>
  <r>
    <s v="PARKVIEW HUNTINGTON HOSPITAL"/>
    <s v="HUNTINGTON"/>
    <x v="14"/>
    <s v="HUNTINGTON"/>
    <s v="Acute Care Hospitals"/>
    <x v="2"/>
    <s v="Yes"/>
    <n v="4"/>
    <s v="Indiana"/>
    <n v="37224"/>
    <x v="0"/>
  </r>
  <r>
    <s v="MAJOR HOSPITAL"/>
    <s v="SHELBYVILLE"/>
    <x v="14"/>
    <s v="SHELBY"/>
    <s v="Acute Care Hospitals"/>
    <x v="5"/>
    <s v="Yes"/>
    <n v="4"/>
    <s v="Indiana"/>
    <n v="45882"/>
    <x v="0"/>
  </r>
  <r>
    <s v="ASCENSION ST VINCENT EVANSVILLE"/>
    <s v="EVANSVILLE"/>
    <x v="14"/>
    <s v="VANDERBURGH"/>
    <s v="Acute Care Hospitals"/>
    <x v="2"/>
    <s v="Yes"/>
    <n v="4"/>
    <s v="Indiana"/>
    <n v="181995"/>
    <x v="0"/>
  </r>
  <r>
    <s v="PARKVIEW WHITLEY HOSPITAL"/>
    <s v="COLUMBIA CITY"/>
    <x v="14"/>
    <s v="WHITLEY"/>
    <s v="Acute Care Hospitals"/>
    <x v="2"/>
    <s v="Yes"/>
    <n v="4"/>
    <s v="Indiana"/>
    <n v="35046"/>
    <x v="0"/>
  </r>
  <r>
    <s v="NORTHWEST HEALTH - STARKE"/>
    <s v="KNOX"/>
    <x v="14"/>
    <s v="STARKE"/>
    <s v="Acute Care Hospitals"/>
    <x v="1"/>
    <s v="Yes"/>
    <n v="1"/>
    <s v="Indiana"/>
    <n v="23425"/>
    <x v="0"/>
  </r>
  <r>
    <s v="WITHAM HEALTH SERVICES"/>
    <s v="LEBANON"/>
    <x v="14"/>
    <s v="BOONE"/>
    <s v="Acute Care Hospitals"/>
    <x v="5"/>
    <s v="Yes"/>
    <n v="4"/>
    <s v="Indiana"/>
    <n v="80689"/>
    <x v="1"/>
  </r>
  <r>
    <s v="FRANCISCAN HEALTH LAFAYETTE"/>
    <s v="LAFAYETTE"/>
    <x v="14"/>
    <s v="TIPPECANOE"/>
    <s v="Acute Care Hospitals"/>
    <x v="6"/>
    <s v="Yes"/>
    <n v="3"/>
    <s v="Indiana"/>
    <n v="190456"/>
    <x v="0"/>
  </r>
  <r>
    <s v="COLUMBUS REGIONAL HOSPITAL"/>
    <s v="COLUMBUS"/>
    <x v="14"/>
    <s v="BARTHOLOMEW"/>
    <s v="Acute Care Hospitals"/>
    <x v="5"/>
    <s v="Yes"/>
    <n v="4"/>
    <s v="Indiana"/>
    <n v="85729"/>
    <x v="1"/>
  </r>
  <r>
    <s v="COMMUNITY HOSPITAL OF ANDERSON AND MADISON COUNTY"/>
    <s v="ANDERSON"/>
    <x v="14"/>
    <s v="MADISON"/>
    <s v="Acute Care Hospitals"/>
    <x v="2"/>
    <s v="Yes"/>
    <n v="3"/>
    <s v="Indiana"/>
    <n v="135088"/>
    <x v="0"/>
  </r>
  <r>
    <s v="MEMORIAL HOSPITAL AND HEALTH CARE CENTER"/>
    <s v="JASPER"/>
    <x v="14"/>
    <s v="DUBOIS"/>
    <s v="Acute Care Hospitals"/>
    <x v="2"/>
    <s v="Yes"/>
    <n v="4"/>
    <s v="Indiana"/>
    <n v="44016"/>
    <x v="0"/>
  </r>
  <r>
    <s v="COMMUNITY HOSPITAL"/>
    <s v="MUNSTER"/>
    <x v="14"/>
    <s v="LAKE"/>
    <s v="Acute Care Hospitals"/>
    <x v="2"/>
    <s v="Yes"/>
    <n v="3"/>
    <s v="Indiana"/>
    <n v="504612"/>
    <x v="0"/>
  </r>
  <r>
    <s v="FRANCISCAN HEALTH CROWN POINT"/>
    <s v="CROWN POINT"/>
    <x v="14"/>
    <s v="LAKE"/>
    <s v="Acute Care Hospitals"/>
    <x v="6"/>
    <s v="Yes"/>
    <n v="3"/>
    <s v="Indiana"/>
    <n v="504612"/>
    <x v="0"/>
  </r>
  <r>
    <s v="COMMUNITY HOSPITAL SOUTH, INC."/>
    <s v="INDIANAPOLIS"/>
    <x v="14"/>
    <s v="MARION"/>
    <s v="Acute Care Hospitals"/>
    <x v="2"/>
    <s v="Yes"/>
    <n v="3"/>
    <s v="Indiana"/>
    <n v="992196"/>
    <x v="0"/>
  </r>
  <r>
    <s v="KOSCIUSKO COMMUNITY HOSPITAL"/>
    <s v="WARSAW"/>
    <x v="14"/>
    <s v="KOSCIUSKO"/>
    <s v="Acute Care Hospitals"/>
    <x v="1"/>
    <s v="Yes"/>
    <n v="4"/>
    <s v="Indiana"/>
    <n v="80892"/>
    <x v="0"/>
  </r>
  <r>
    <s v="PARKVIEW NOBLE HOSPITAL"/>
    <s v="KENDALLVILLE"/>
    <x v="14"/>
    <s v="NOBLE"/>
    <s v="Acute Care Hospitals"/>
    <x v="2"/>
    <s v="Yes"/>
    <n v="3"/>
    <s v="Indiana"/>
    <n v="47937"/>
    <x v="0"/>
  </r>
  <r>
    <s v="THE WOMEN'S HOSPITAL"/>
    <s v="NEWBURGH"/>
    <x v="14"/>
    <s v="WARRICK"/>
    <s v="Acute Care Hospitals"/>
    <x v="1"/>
    <s v="Yes"/>
    <n v="5"/>
    <s v="Indiana"/>
    <n v="66803"/>
    <x v="0"/>
  </r>
  <r>
    <s v="DUPONT HOSPITAL LLC"/>
    <s v="FORT WAYNE"/>
    <x v="14"/>
    <s v="ALLEN"/>
    <s v="Acute Care Hospitals"/>
    <x v="1"/>
    <s v="Yes"/>
    <n v="4"/>
    <s v="Indiana"/>
    <n v="402329"/>
    <x v="0"/>
  </r>
  <r>
    <s v="ST VINCENT HEART CENTER"/>
    <s v="CARMEL"/>
    <x v="14"/>
    <s v="HAMILTON"/>
    <s v="Acute Care Hospitals"/>
    <x v="1"/>
    <s v="Yes"/>
    <n v="5"/>
    <s v="Indiana"/>
    <n v="387036"/>
    <x v="0"/>
  </r>
  <r>
    <s v="ASCENSION ST VINCENT CARMEL"/>
    <s v="CARMEL"/>
    <x v="14"/>
    <s v="HAMILTON"/>
    <s v="Acute Care Hospitals"/>
    <x v="2"/>
    <s v="Yes"/>
    <n v="3"/>
    <s v="Indiana"/>
    <n v="387036"/>
    <x v="0"/>
  </r>
  <r>
    <s v="IU HEALTH WEST HOSPITAL"/>
    <s v="AVON"/>
    <x v="14"/>
    <s v="HENDRICKS"/>
    <s v="Acute Care Hospitals"/>
    <x v="1"/>
    <s v="Yes"/>
    <n v="4"/>
    <s v="Indiana"/>
    <n v="193510"/>
    <x v="0"/>
  </r>
  <r>
    <s v="ORTHOINDY HOSPITAL"/>
    <s v="INDIANAPOLIS"/>
    <x v="14"/>
    <s v="MARION"/>
    <s v="Acute Care Hospitals"/>
    <x v="11"/>
    <s v="No"/>
    <n v="0"/>
    <s v="Indiana"/>
    <n v="992196"/>
    <x v="0"/>
  </r>
  <r>
    <s v="INDIANA UNIVERSITY HEALTH NORTH HOSPITAL"/>
    <s v="CARMEL"/>
    <x v="14"/>
    <s v="HAMILTON"/>
    <s v="Acute Care Hospitals"/>
    <x v="2"/>
    <s v="Yes"/>
    <n v="4"/>
    <s v="Indiana"/>
    <n v="387036"/>
    <x v="0"/>
  </r>
  <r>
    <s v="FRANCISCAN HEALTH INDIANAPOLIS"/>
    <s v="INDIANAPOLIS"/>
    <x v="14"/>
    <s v="MARION"/>
    <s v="Acute Care Hospitals"/>
    <x v="6"/>
    <s v="Yes"/>
    <n v="4"/>
    <s v="Indiana"/>
    <n v="992196"/>
    <x v="0"/>
  </r>
  <r>
    <s v="FRANCISCAN HEALTH MUNSTER"/>
    <s v="MUNSTER"/>
    <x v="14"/>
    <s v="LAKE"/>
    <s v="Acute Care Hospitals"/>
    <x v="2"/>
    <s v="Yes"/>
    <n v="3"/>
    <s v="Indiana"/>
    <n v="504612"/>
    <x v="0"/>
  </r>
  <r>
    <s v="PINNACLE HOSPITAL"/>
    <s v="CROWN POINT"/>
    <x v="14"/>
    <s v="LAKE"/>
    <s v="Acute Care Hospitals"/>
    <x v="11"/>
    <s v="No"/>
    <n v="0"/>
    <s v="Indiana"/>
    <n v="504612"/>
    <x v="0"/>
  </r>
  <r>
    <s v="ORTHOPAEDIC HOSPITAL AT PARKVIEW NORTH"/>
    <s v="FORT WAYNE"/>
    <x v="14"/>
    <s v="ALLEN"/>
    <s v="Acute Care Hospitals"/>
    <x v="2"/>
    <s v="Yes"/>
    <n v="0"/>
    <s v="Indiana"/>
    <n v="402329"/>
    <x v="0"/>
  </r>
  <r>
    <s v="THE ORTHOPAEDIC HOSPITAL OF LUTHERAN HEALTH NETWOR"/>
    <s v="FT WAYNE"/>
    <x v="14"/>
    <s v="ALLEN"/>
    <s v="Acute Care Hospitals"/>
    <x v="1"/>
    <s v="No"/>
    <n v="0"/>
    <s v="Indiana"/>
    <n v="402329"/>
    <x v="0"/>
  </r>
  <r>
    <s v="COMMUNITY HOSPITAL NORTH"/>
    <s v="INDIANAPOLIS"/>
    <x v="14"/>
    <s v="MARION"/>
    <s v="Acute Care Hospitals"/>
    <x v="2"/>
    <s v="Yes"/>
    <n v="3"/>
    <s v="Indiana"/>
    <n v="992196"/>
    <x v="0"/>
  </r>
  <r>
    <s v="PHYSICIANS' MEDICAL CENTER LLC"/>
    <s v="NEW ALBANY"/>
    <x v="14"/>
    <s v="FLOYD"/>
    <s v="Acute Care Hospitals"/>
    <x v="11"/>
    <s v="No"/>
    <n v="0"/>
    <s v="Indiana"/>
    <n v="82153"/>
    <x v="0"/>
  </r>
  <r>
    <s v="INDIANA UNIVERSITY HEALTH ARNETT HOSPITAL"/>
    <s v="LAFAYETTE"/>
    <x v="14"/>
    <s v="TIPPECANOE"/>
    <s v="Acute Care Hospitals"/>
    <x v="2"/>
    <s v="Yes"/>
    <n v="4"/>
    <s v="Indiana"/>
    <n v="190456"/>
    <x v="0"/>
  </r>
  <r>
    <s v="UNITY PHYSICIANS HOSPITAL"/>
    <s v="MISHAWAKA"/>
    <x v="14"/>
    <s v="ST. JOSEPH"/>
    <s v="Acute Care Hospitals"/>
    <x v="11"/>
    <s v="No"/>
    <n v="0"/>
    <s v="Indiana"/>
    <s v="No Match"/>
    <x v="0"/>
  </r>
  <r>
    <s v="FAIRBANKS"/>
    <s v="INDIANAPOLIS"/>
    <x v="14"/>
    <s v="MARION"/>
    <s v="Acute Care Hospitals"/>
    <x v="2"/>
    <s v="No"/>
    <n v="0"/>
    <s v="Indiana"/>
    <n v="992196"/>
    <x v="0"/>
  </r>
  <r>
    <s v="ASCENSION ST VINCENT FISHERS"/>
    <s v="FISHERS"/>
    <x v="14"/>
    <s v="HAMILTON"/>
    <s v="Acute Care Hospitals"/>
    <x v="2"/>
    <s v="Yes"/>
    <n v="4"/>
    <s v="Indiana"/>
    <n v="387036"/>
    <x v="0"/>
  </r>
  <r>
    <s v="MONROE HOSPITAL"/>
    <s v="BLOOMINGTON"/>
    <x v="14"/>
    <s v="MONROE"/>
    <s v="Acute Care Hospitals"/>
    <x v="1"/>
    <s v="Yes"/>
    <n v="4"/>
    <s v="Indiana"/>
    <n v="143345"/>
    <x v="0"/>
  </r>
  <r>
    <s v="FRANCISCAN HEALTH ORTHOPEDIC HOSPITAL CARMEL"/>
    <s v="CARMEL"/>
    <x v="14"/>
    <s v="HAMILTON"/>
    <s v="Acute Care Hospitals"/>
    <x v="6"/>
    <s v="No"/>
    <n v="0"/>
    <s v="Indiana"/>
    <n v="387036"/>
    <x v="0"/>
  </r>
  <r>
    <s v="UCHICAGO MEDICINE NORTHWEST INDIANA"/>
    <s v="CROWN POINT"/>
    <x v="14"/>
    <s v="LAKE"/>
    <s v="Acute Care Hospitals"/>
    <x v="2"/>
    <s v="Yes"/>
    <n v="0"/>
    <s v="Indiana"/>
    <n v="504612"/>
    <x v="0"/>
  </r>
  <r>
    <s v="COMMUNITY HOSPITAL OF BREMEN INC"/>
    <s v="BREMEN"/>
    <x v="14"/>
    <s v="MARSHALL"/>
    <s v="Critical Access Hospitals"/>
    <x v="2"/>
    <s v="Yes"/>
    <n v="0"/>
    <s v="Indiana"/>
    <n v="46599"/>
    <x v="0"/>
  </r>
  <r>
    <s v="ASCENSION ST VINCENT RANDOLPH"/>
    <s v="WINCHESTER"/>
    <x v="14"/>
    <s v="RANDOLPH"/>
    <s v="Critical Access Hospitals"/>
    <x v="2"/>
    <s v="Yes"/>
    <n v="0"/>
    <s v="Indiana"/>
    <n v="24438"/>
    <x v="0"/>
  </r>
  <r>
    <s v="ASCENSION ST VINCENT JENNINGS"/>
    <s v="NORTH VERNON"/>
    <x v="14"/>
    <s v="JENNINGS"/>
    <s v="Critical Access Hospitals"/>
    <x v="6"/>
    <s v="Yes"/>
    <n v="0"/>
    <s v="Indiana"/>
    <n v="27622"/>
    <x v="0"/>
  </r>
  <r>
    <s v="RUSH MEMORIAL HOSPITAL"/>
    <s v="RUSHVILLE"/>
    <x v="14"/>
    <s v="RUSH"/>
    <s v="Critical Access Hospitals"/>
    <x v="5"/>
    <s v="Yes"/>
    <n v="0"/>
    <s v="Indiana"/>
    <n v="16767"/>
    <x v="0"/>
  </r>
  <r>
    <s v="PULASKI MEMORIAL HOSPITAL"/>
    <s v="WINAMAC"/>
    <x v="14"/>
    <s v="PULASKI"/>
    <s v="Critical Access Hospitals"/>
    <x v="4"/>
    <s v="Yes"/>
    <n v="0"/>
    <s v="Indiana"/>
    <n v="12463"/>
    <x v="0"/>
  </r>
  <r>
    <s v="INDIANA UNIVERSITY HEALTH PAOLI HOSPITAL"/>
    <s v="PAOLI"/>
    <x v="14"/>
    <s v="ORANGE"/>
    <s v="Critical Access Hospitals"/>
    <x v="2"/>
    <s v="Yes"/>
    <n v="0"/>
    <s v="Indiana"/>
    <n v="19834"/>
    <x v="0"/>
  </r>
  <r>
    <s v="ASCENSION ST VINCENT WILLIAMSPORT"/>
    <s v="WILLIAMSPORT"/>
    <x v="14"/>
    <s v="WARREN"/>
    <s v="Critical Access Hospitals"/>
    <x v="6"/>
    <s v="Yes"/>
    <n v="0"/>
    <s v="Indiana"/>
    <n v="8474"/>
    <x v="0"/>
  </r>
  <r>
    <s v="ASCENSION ST VINCENT MERCY"/>
    <s v="ELWOOD"/>
    <x v="14"/>
    <s v="MADISON"/>
    <s v="Critical Access Hospitals"/>
    <x v="6"/>
    <s v="Yes"/>
    <n v="0"/>
    <s v="Indiana"/>
    <n v="135088"/>
    <x v="0"/>
  </r>
  <r>
    <s v="ASCENSION ST VINCENT CLAY"/>
    <s v="BRAZIL"/>
    <x v="14"/>
    <s v="CLAY"/>
    <s v="Critical Access Hospitals"/>
    <x v="2"/>
    <s v="Yes"/>
    <n v="0"/>
    <s v="Indiana"/>
    <n v="26410"/>
    <x v="0"/>
  </r>
  <r>
    <s v="PARKVIEW WABASH HOSPITAL, INC"/>
    <s v="WABASH"/>
    <x v="14"/>
    <s v="WABASH"/>
    <s v="Critical Access Hospitals"/>
    <x v="2"/>
    <s v="Yes"/>
    <n v="3"/>
    <s v="Indiana"/>
    <n v="30713"/>
    <x v="0"/>
  </r>
  <r>
    <s v="INDIANA UNIVERSITY HEALTH TIPTON HOSPITAL INC"/>
    <s v="TIPTON"/>
    <x v="14"/>
    <s v="TIPTON"/>
    <s v="Critical Access Hospitals"/>
    <x v="4"/>
    <s v="Yes"/>
    <n v="3"/>
    <s v="Indiana"/>
    <n v="15319"/>
    <x v="0"/>
  </r>
  <r>
    <s v="INDIANA UNIVERSITY HEALTH WHITE MEMORIAL HOSPITAL"/>
    <s v="MONTICELLO"/>
    <x v="14"/>
    <s v="WHITE"/>
    <s v="Critical Access Hospitals"/>
    <x v="2"/>
    <s v="Yes"/>
    <n v="5"/>
    <s v="Indiana"/>
    <n v="25164"/>
    <x v="0"/>
  </r>
  <r>
    <s v="WOODLAWN HOSPITAL"/>
    <s v="ROCHESTER"/>
    <x v="14"/>
    <s v="FULTON"/>
    <s v="Critical Access Hospitals"/>
    <x v="5"/>
    <s v="Yes"/>
    <n v="3"/>
    <s v="Indiana"/>
    <n v="20091"/>
    <x v="0"/>
  </r>
  <r>
    <s v="ASCENSION ST VINCENT SALEM"/>
    <s v="SALEM"/>
    <x v="14"/>
    <s v="WASHINGTON"/>
    <s v="Critical Access Hospitals"/>
    <x v="2"/>
    <s v="Yes"/>
    <n v="0"/>
    <s v="Indiana"/>
    <n v="28383"/>
    <x v="0"/>
  </r>
  <r>
    <s v="CAMERON MEMORIAL COMMUNITY HOSPITAL INC"/>
    <s v="ANGOLA"/>
    <x v="14"/>
    <s v="STEUBEN"/>
    <s v="Critical Access Hospitals"/>
    <x v="2"/>
    <s v="Yes"/>
    <n v="3"/>
    <s v="Indiana"/>
    <n v="34799"/>
    <x v="0"/>
  </r>
  <r>
    <s v="INDIANA UNIVERSITY HEALTH FRANKFORT INC"/>
    <s v="FRANKFORT"/>
    <x v="14"/>
    <s v="CLINTON"/>
    <s v="Critical Access Hospitals"/>
    <x v="2"/>
    <s v="Yes"/>
    <n v="0"/>
    <s v="Indiana"/>
    <n v="33322"/>
    <x v="0"/>
  </r>
  <r>
    <s v="GREENE COUNTY GENERAL HOSPITAL"/>
    <s v="LINTON"/>
    <x v="14"/>
    <s v="GREENE"/>
    <s v="Critical Access Hospitals"/>
    <x v="5"/>
    <s v="Yes"/>
    <n v="4"/>
    <s v="Indiana"/>
    <n v="31165"/>
    <x v="0"/>
  </r>
  <r>
    <s v="DUKES MEMORIAL HOSPITAL"/>
    <s v="PERU"/>
    <x v="14"/>
    <s v="MIAMI"/>
    <s v="Critical Access Hospitals"/>
    <x v="1"/>
    <s v="Yes"/>
    <n v="2"/>
    <s v="Indiana"/>
    <n v="34487"/>
    <x v="0"/>
  </r>
  <r>
    <s v="GIBSON GENERAL HOSPITAL"/>
    <s v="PRINCETON"/>
    <x v="14"/>
    <s v="GIBSON"/>
    <s v="Critical Access Hospitals"/>
    <x v="2"/>
    <s v="Yes"/>
    <n v="0"/>
    <s v="Indiana"/>
    <n v="33091"/>
    <x v="0"/>
  </r>
  <r>
    <s v="INDIANA UNIVERSITY HEALTH JAY, INC."/>
    <s v="PORTLAND"/>
    <x v="14"/>
    <s v="JAY"/>
    <s v="Critical Access Hospitals"/>
    <x v="5"/>
    <s v="Yes"/>
    <n v="5"/>
    <s v="Indiana"/>
    <n v="20118"/>
    <x v="0"/>
  </r>
  <r>
    <s v="PERRY COUNTY MEMORIAL HOSPITAL"/>
    <s v="TELL CITY"/>
    <x v="14"/>
    <s v="PERRY"/>
    <s v="Critical Access Hospitals"/>
    <x v="4"/>
    <s v="Yes"/>
    <n v="2"/>
    <s v="Indiana"/>
    <n v="19389"/>
    <x v="0"/>
  </r>
  <r>
    <s v="PARKVIEW LAGRANGE HOSPITAL"/>
    <s v="LAGRANGE"/>
    <x v="14"/>
    <s v="LAGRANGE"/>
    <s v="Critical Access Hospitals"/>
    <x v="2"/>
    <s v="Yes"/>
    <n v="5"/>
    <s v="Indiana"/>
    <n v="41305"/>
    <x v="0"/>
  </r>
  <r>
    <s v="FRANCISCAN HEALTH RENSSELAER, INC"/>
    <s v="RENSSELAER"/>
    <x v="14"/>
    <s v="JASPER"/>
    <s v="Critical Access Hospitals"/>
    <x v="2"/>
    <s v="Yes"/>
    <n v="0"/>
    <s v="Indiana"/>
    <n v="33894"/>
    <x v="0"/>
  </r>
  <r>
    <s v="ASCENSION ST VINCENT WARRICK"/>
    <s v="BOONVILLE"/>
    <x v="14"/>
    <s v="WARRICK"/>
    <s v="Critical Access Hospitals"/>
    <x v="2"/>
    <s v="Yes"/>
    <n v="0"/>
    <s v="Indiana"/>
    <n v="66803"/>
    <x v="0"/>
  </r>
  <r>
    <s v="UNION HOSPITAL CLINTON"/>
    <s v="CLINTON"/>
    <x v="14"/>
    <s v="VERMILLION"/>
    <s v="Critical Access Hospitals"/>
    <x v="2"/>
    <s v="Yes"/>
    <n v="2"/>
    <s v="Indiana"/>
    <n v="15488"/>
    <x v="0"/>
  </r>
  <r>
    <s v="SULLIVAN COUNTY COMMUNITY HOSPITAL"/>
    <s v="SULLIVAN"/>
    <x v="14"/>
    <s v="SULLIVAN"/>
    <s v="Critical Access Hospitals"/>
    <x v="5"/>
    <s v="Yes"/>
    <n v="0"/>
    <s v="Indiana"/>
    <n v="20831"/>
    <x v="0"/>
  </r>
  <r>
    <s v="INDIANA UNIVERSITY HEALTH BEDFORD HOSPITAL"/>
    <s v="BEDFORD"/>
    <x v="14"/>
    <s v="LAWRENCE"/>
    <s v="Critical Access Hospitals"/>
    <x v="2"/>
    <s v="Yes"/>
    <n v="3"/>
    <s v="Indiana"/>
    <n v="45568"/>
    <x v="0"/>
  </r>
  <r>
    <s v="MARGARET MARY COMMUNITY HOSPITAL INC"/>
    <s v="BATESVILLE"/>
    <x v="14"/>
    <s v="FRANKLIN"/>
    <s v="Critical Access Hospitals"/>
    <x v="2"/>
    <s v="Yes"/>
    <n v="0"/>
    <s v="Indiana"/>
    <n v="23286"/>
    <x v="0"/>
  </r>
  <r>
    <s v="ADAMS MEMORIAL HOSPITAL"/>
    <s v="DECATUR"/>
    <x v="14"/>
    <s v="ADAMS"/>
    <s v="Critical Access Hospitals"/>
    <x v="5"/>
    <s v="Yes"/>
    <n v="0"/>
    <s v="Indiana"/>
    <n v="36650"/>
    <x v="0"/>
  </r>
  <r>
    <s v="HARRISON COUNTY HOSPITAL"/>
    <s v="CORYDON"/>
    <x v="14"/>
    <s v="HARRISON"/>
    <s v="Critical Access Hospitals"/>
    <x v="5"/>
    <s v="Yes"/>
    <n v="3"/>
    <s v="Indiana"/>
    <n v="40437"/>
    <x v="0"/>
  </r>
  <r>
    <s v="DECATUR COUNTY MEMORIAL HOSPITAL"/>
    <s v="GREENSBURG"/>
    <x v="14"/>
    <s v="DECATUR"/>
    <s v="Critical Access Hospitals"/>
    <x v="5"/>
    <s v="Yes"/>
    <n v="3"/>
    <s v="Indiana"/>
    <n v="26576"/>
    <x v="0"/>
  </r>
  <r>
    <s v="PUTNAM COUNTY HOSPITAL"/>
    <s v="GREENCASTLE"/>
    <x v="14"/>
    <s v="PUTNAM"/>
    <s v="Critical Access Hospitals"/>
    <x v="5"/>
    <s v="Yes"/>
    <n v="5"/>
    <s v="Indiana"/>
    <n v="37876"/>
    <x v="0"/>
  </r>
  <r>
    <s v="NORTON SCOTT HOSPITAL"/>
    <s v="SCOTTSBURG"/>
    <x v="14"/>
    <s v="SCOTT"/>
    <s v="Critical Access Hospitals"/>
    <x v="1"/>
    <s v="Yes"/>
    <n v="2"/>
    <s v="Indiana"/>
    <n v="25053"/>
    <x v="0"/>
  </r>
  <r>
    <s v="WABASH VALLEY ALLIANCE, INC. / RIVER BEND HOSPITAL"/>
    <s v="WEST LAFAYETTE"/>
    <x v="14"/>
    <s v="TIPPECANOE"/>
    <s v="Psychiatric"/>
    <x v="2"/>
    <s v="No"/>
    <n v="0"/>
    <s v="Indiana"/>
    <n v="190456"/>
    <x v="0"/>
  </r>
  <r>
    <s v="NEURODIAGNOSTIC INSTITUTE"/>
    <s v="INDIANAPOLIS"/>
    <x v="14"/>
    <s v="MARION"/>
    <s v="Psychiatric"/>
    <x v="3"/>
    <s v="Yes"/>
    <n v="0"/>
    <s v="Indiana"/>
    <n v="992196"/>
    <x v="0"/>
  </r>
  <r>
    <s v="HAMILTON CENTER INC"/>
    <s v="TERRE HAUTE"/>
    <x v="14"/>
    <s v="VIGO"/>
    <s v="Psychiatric"/>
    <x v="2"/>
    <s v="No"/>
    <n v="0"/>
    <s v="Indiana"/>
    <n v="106512"/>
    <x v="0"/>
  </r>
  <r>
    <s v="INCOMPASS HEALTHCARE"/>
    <s v="LAWRENCEBURG"/>
    <x v="14"/>
    <s v="DEARBORN"/>
    <s v="Psychiatric"/>
    <x v="2"/>
    <s v="No"/>
    <n v="0"/>
    <s v="Indiana"/>
    <n v="51609"/>
    <x v="0"/>
  </r>
  <r>
    <s v="OTIS R BOWEN CENTER FOR HUMAN SERVICES INC"/>
    <s v="PIERCETON"/>
    <x v="14"/>
    <s v="KOSCIUSKO"/>
    <s v="Psychiatric"/>
    <x v="2"/>
    <s v="No"/>
    <n v="0"/>
    <s v="Indiana"/>
    <n v="80892"/>
    <x v="0"/>
  </r>
  <r>
    <s v="RICHMOND STATE HOSPITAL"/>
    <s v="RICHMOND"/>
    <x v="14"/>
    <s v="WAYNE"/>
    <s v="Psychiatric"/>
    <x v="1"/>
    <s v="Yes"/>
    <n v="0"/>
    <s v="Indiana"/>
    <n v="66169"/>
    <x v="0"/>
  </r>
  <r>
    <s v="MADISON STATE HOSPITAL"/>
    <s v="MADISON"/>
    <x v="14"/>
    <s v="JEFFERSON"/>
    <s v="Psychiatric"/>
    <x v="3"/>
    <s v="Yes"/>
    <n v="0"/>
    <s v="Indiana"/>
    <n v="33279"/>
    <x v="0"/>
  </r>
  <r>
    <s v="REGIONAL MENTAL HEALTH CENTER"/>
    <s v="MERRILLVILLE"/>
    <x v="14"/>
    <s v="LAKE"/>
    <s v="Psychiatric"/>
    <x v="2"/>
    <s v="Yes"/>
    <n v="0"/>
    <s v="Indiana"/>
    <n v="504612"/>
    <x v="0"/>
  </r>
  <r>
    <s v="GRANT-BLACKFORD MENTAL HEALTH, INC"/>
    <s v="MARION"/>
    <x v="14"/>
    <s v="GRANT"/>
    <s v="Psychiatric"/>
    <x v="2"/>
    <s v="No"/>
    <n v="0"/>
    <s v="Indiana"/>
    <n v="66524"/>
    <x v="0"/>
  </r>
  <r>
    <s v="VALLE VISTA HEALTH SYSTEM"/>
    <s v="GREENWOOD"/>
    <x v="14"/>
    <s v="JOHNSON"/>
    <s v="Psychiatric"/>
    <x v="1"/>
    <s v="No"/>
    <n v="0"/>
    <s v="Indiana"/>
    <n v="174262"/>
    <x v="0"/>
  </r>
  <r>
    <s v="OAKLAWN PSYCHIATRIC CENTER INC"/>
    <s v="GOSHEN"/>
    <x v="14"/>
    <s v="ELKHART"/>
    <s v="Psychiatric"/>
    <x v="2"/>
    <s v="No"/>
    <n v="0"/>
    <s v="Indiana"/>
    <n v="208774"/>
    <x v="0"/>
  </r>
  <r>
    <s v="4C HEALTH"/>
    <s v="LOGANSPORT"/>
    <x v="14"/>
    <s v="CASS"/>
    <s v="Psychiatric"/>
    <x v="2"/>
    <s v="No"/>
    <n v="0"/>
    <s v="Indiana"/>
    <n v="37836"/>
    <x v="0"/>
  </r>
  <r>
    <s v="BLOOMINGTON MEADOWS HOSPITAL"/>
    <s v="BLOOMINGTON"/>
    <x v="14"/>
    <s v="MONROE"/>
    <s v="Psychiatric"/>
    <x v="1"/>
    <s v="No"/>
    <n v="0"/>
    <s v="Indiana"/>
    <n v="143345"/>
    <x v="0"/>
  </r>
  <r>
    <s v="MICHIANA BEHAVIORAL HEALTH CENTER"/>
    <s v="PLYMOUTH"/>
    <x v="14"/>
    <s v="MARSHALL"/>
    <s v="Psychiatric"/>
    <x v="4"/>
    <s v="Yes"/>
    <n v="0"/>
    <s v="Indiana"/>
    <n v="46599"/>
    <x v="0"/>
  </r>
  <r>
    <s v="NORTHEASTERN CENTER"/>
    <s v="AUBURN"/>
    <x v="14"/>
    <s v="DE KALB"/>
    <s v="Psychiatric"/>
    <x v="2"/>
    <s v="No"/>
    <n v="0"/>
    <s v="Indiana"/>
    <s v="No Match"/>
    <x v="0"/>
  </r>
  <r>
    <s v="WELLSTONE REGIONAL HOSPITAL"/>
    <s v="JEFFERSONVILLE"/>
    <x v="14"/>
    <s v="CLARK"/>
    <s v="Psychiatric"/>
    <x v="1"/>
    <s v="Yes"/>
    <n v="0"/>
    <s v="Indiana"/>
    <n v="130451"/>
    <x v="0"/>
  </r>
  <r>
    <s v="PORTER-STARKE SERVICES INC"/>
    <s v="VALPARAISO"/>
    <x v="14"/>
    <s v="PORTER"/>
    <s v="Psychiatric"/>
    <x v="2"/>
    <s v="No"/>
    <n v="0"/>
    <s v="Indiana"/>
    <n v="176049"/>
    <x v="0"/>
  </r>
  <r>
    <s v="HARSHA BEHAVIORAL CENTER INC"/>
    <s v="TERRE HAUTE"/>
    <x v="14"/>
    <s v="VIGO"/>
    <s v="Psychiatric"/>
    <x v="4"/>
    <s v="No"/>
    <n v="0"/>
    <s v="Indiana"/>
    <n v="106512"/>
    <x v="0"/>
  </r>
  <r>
    <s v="BRENTWOOD MEADOWS LLC"/>
    <s v="NEWBURGH"/>
    <x v="14"/>
    <s v="WARRICK"/>
    <s v="Psychiatric"/>
    <x v="2"/>
    <s v="No"/>
    <n v="0"/>
    <s v="Indiana"/>
    <n v="66803"/>
    <x v="0"/>
  </r>
  <r>
    <s v="EVANSVILLE STATE HOSPITAL"/>
    <s v="EVANSVILLE"/>
    <x v="14"/>
    <s v="VANDERBURGH"/>
    <s v="Psychiatric"/>
    <x v="3"/>
    <s v="No"/>
    <n v="0"/>
    <s v="Indiana"/>
    <n v="181995"/>
    <x v="0"/>
  </r>
  <r>
    <s v="OPTIONS BEHAVIORAL HEALTH SYSTEM"/>
    <s v="INDIANAPOLIS"/>
    <x v="14"/>
    <s v="MARION"/>
    <s v="Psychiatric"/>
    <x v="1"/>
    <s v="No"/>
    <n v="0"/>
    <s v="Indiana"/>
    <n v="992196"/>
    <x v="0"/>
  </r>
  <r>
    <s v="DOCTORS NEUROPSYCHIATRIC HOSPITAL"/>
    <s v="BREMEN"/>
    <x v="14"/>
    <s v="MARSHALL"/>
    <s v="Psychiatric"/>
    <x v="1"/>
    <s v="No"/>
    <n v="0"/>
    <s v="Indiana"/>
    <n v="46599"/>
    <x v="0"/>
  </r>
  <r>
    <s v="SYCAMORE SPRINGS"/>
    <s v="LAFAYETTE"/>
    <x v="14"/>
    <s v="TIPPECANOE"/>
    <s v="Psychiatric"/>
    <x v="1"/>
    <s v="No"/>
    <n v="0"/>
    <s v="Indiana"/>
    <n v="190456"/>
    <x v="0"/>
  </r>
  <r>
    <s v="PARK CENTER, INC"/>
    <s v="FORT WAYNE"/>
    <x v="14"/>
    <s v="ALLEN"/>
    <s v="Psychiatric"/>
    <x v="2"/>
    <s v="No"/>
    <n v="0"/>
    <s v="Indiana"/>
    <n v="402329"/>
    <x v="0"/>
  </r>
  <r>
    <s v="MEDICAL BEHAVIORAL HOSPITAL - MISHAWAKA"/>
    <s v="MISHAWAKA"/>
    <x v="14"/>
    <s v="ST. JOSEPH"/>
    <s v="Psychiatric"/>
    <x v="1"/>
    <s v="No"/>
    <n v="0"/>
    <s v="Indiana"/>
    <s v="No Match"/>
    <x v="0"/>
  </r>
  <r>
    <s v="NEUROPSYCHIATRIC HOSPITAL OF INDIANAPOLIS, LLC"/>
    <s v="INDIANAPOLIS"/>
    <x v="14"/>
    <s v="MARION"/>
    <s v="Psychiatric"/>
    <x v="1"/>
    <s v="No"/>
    <n v="0"/>
    <s v="Indiana"/>
    <n v="992196"/>
    <x v="0"/>
  </r>
  <r>
    <s v="ASSURANCE HEALTH PSYCHIATRIC HOSPITAL"/>
    <s v="INDIANAPOLIS"/>
    <x v="14"/>
    <s v="MARION"/>
    <s v="Psychiatric"/>
    <x v="1"/>
    <s v="No"/>
    <n v="0"/>
    <s v="Indiana"/>
    <n v="992196"/>
    <x v="0"/>
  </r>
  <r>
    <s v="NEURO BEHAVIORAL HOSPITAL"/>
    <s v="CROWN POINT"/>
    <x v="14"/>
    <s v="LAKE"/>
    <s v="Psychiatric"/>
    <x v="1"/>
    <s v="No"/>
    <n v="0"/>
    <s v="Indiana"/>
    <n v="504612"/>
    <x v="0"/>
  </r>
  <r>
    <s v="BRIGHTWELL BEHAVIORAL HEALTH"/>
    <s v="CLARKSVILLE"/>
    <x v="14"/>
    <s v="CLARK"/>
    <s v="Psychiatric"/>
    <x v="1"/>
    <s v="No"/>
    <n v="0"/>
    <s v="Indiana"/>
    <n v="130451"/>
    <x v="0"/>
  </r>
  <r>
    <s v="HENDRICKS BEHAVIORAL HOSPITAL"/>
    <s v="PLAINFIELD"/>
    <x v="14"/>
    <s v="HENDRICKS"/>
    <s v="Psychiatric"/>
    <x v="1"/>
    <s v="No"/>
    <n v="0"/>
    <s v="Indiana"/>
    <n v="193510"/>
    <x v="0"/>
  </r>
  <r>
    <s v="MEDICAL BEHAVIORAL HOSPITAL OF INDIANAPOLIS"/>
    <s v="GREENWOOD"/>
    <x v="14"/>
    <s v="JOHNSON"/>
    <s v="Psychiatric"/>
    <x v="1"/>
    <s v="No"/>
    <n v="0"/>
    <s v="Indiana"/>
    <n v="174262"/>
    <x v="0"/>
  </r>
  <r>
    <s v="MAPLE HEIGHTS BEHAVIORAL HEALTH"/>
    <s v="FORT WAYNE"/>
    <x v="14"/>
    <s v="ALLEN"/>
    <s v="Psychiatric"/>
    <x v="1"/>
    <s v="Yes"/>
    <n v="0"/>
    <s v="Indiana"/>
    <n v="402329"/>
    <x v="0"/>
  </r>
  <r>
    <s v="ETHAN CROSSING ADDICTION CAMPUS OF INDIANAPOLIS"/>
    <s v="INDIANAPOLIS"/>
    <x v="14"/>
    <s v="MARION"/>
    <s v="Psychiatric"/>
    <x v="1"/>
    <s v="No"/>
    <n v="0"/>
    <s v="Indiana"/>
    <n v="992196"/>
    <x v="0"/>
  </r>
  <r>
    <s v="MISSION BEHAVIORAL HEALTH HOSPITAL"/>
    <s v="HUNTINGBURG"/>
    <x v="14"/>
    <s v="DUBOIS"/>
    <s v="Psychiatric"/>
    <x v="1"/>
    <s v="No"/>
    <n v="0"/>
    <s v="Indiana"/>
    <n v="44016"/>
    <x v="0"/>
  </r>
  <r>
    <s v="UNITYPOINT HEALTH - MARSHALLTOWN"/>
    <s v="MARSHALLTOWN"/>
    <x v="15"/>
    <s v="MARSHALL"/>
    <s v="Acute Care Hospitals"/>
    <x v="2"/>
    <s v="Yes"/>
    <n v="3"/>
    <s v="Iowa"/>
    <n v="39890"/>
    <x v="0"/>
  </r>
  <r>
    <s v="TRINITY MUSCATINE"/>
    <s v="MUSCATINE"/>
    <x v="15"/>
    <s v="MUSCATINE"/>
    <s v="Acute Care Hospitals"/>
    <x v="2"/>
    <s v="Yes"/>
    <n v="4"/>
    <s v="Iowa"/>
    <n v="41853"/>
    <x v="0"/>
  </r>
  <r>
    <s v="TRINITY REGIONAL MEDICAL CENTER"/>
    <s v="FORT DODGE"/>
    <x v="15"/>
    <s v="WEBSTER"/>
    <s v="Acute Care Hospitals"/>
    <x v="2"/>
    <s v="Yes"/>
    <n v="2"/>
    <s v="Iowa"/>
    <n v="36838"/>
    <x v="0"/>
  </r>
  <r>
    <s v="CHI HEALTH MERCY COUNCIL BLUFFS"/>
    <s v="COUNCIL BLUFFS"/>
    <x v="15"/>
    <s v="POTTAWATTAMIE"/>
    <s v="Acute Care Hospitals"/>
    <x v="2"/>
    <s v="Yes"/>
    <n v="5"/>
    <s v="Iowa"/>
    <n v="92996"/>
    <x v="0"/>
  </r>
  <r>
    <s v="UNIVERSITY OF IOWA HEALTH CARE MEDICAL CENTER DOWN"/>
    <s v="IOWA CITY"/>
    <x v="15"/>
    <s v="JOHNSON"/>
    <s v="Acute Care Hospitals"/>
    <x v="6"/>
    <s v="Yes"/>
    <n v="4"/>
    <s v="Iowa"/>
    <n v="160044"/>
    <x v="0"/>
  </r>
  <r>
    <s v="MARY GREELEY MEDICAL CENTER"/>
    <s v="AMES"/>
    <x v="15"/>
    <s v="STORY"/>
    <s v="Acute Care Hospitals"/>
    <x v="5"/>
    <s v="Yes"/>
    <n v="4"/>
    <s v="Iowa"/>
    <n v="101291"/>
    <x v="0"/>
  </r>
  <r>
    <s v="MERCYONE NEWTON MEDICAL CENTER"/>
    <s v="NEWTON"/>
    <x v="15"/>
    <s v="JASPER"/>
    <s v="Acute Care Hospitals"/>
    <x v="2"/>
    <s v="Yes"/>
    <n v="4"/>
    <s v="Iowa"/>
    <n v="38153"/>
    <x v="0"/>
  </r>
  <r>
    <s v="GENESIS MEDICAL CENTER-DAVENPORT"/>
    <s v="DAVENPORT"/>
    <x v="15"/>
    <s v="SCOTT"/>
    <s v="Acute Care Hospitals"/>
    <x v="2"/>
    <s v="Yes"/>
    <n v="2"/>
    <s v="Iowa"/>
    <n v="175259"/>
    <x v="0"/>
  </r>
  <r>
    <s v="VA CENTRAL IOWA HEALTHCARE SYSTEM"/>
    <s v="DES MOINES"/>
    <x v="15"/>
    <s v="POLK"/>
    <s v="Acute Care - Veterans Administration"/>
    <x v="8"/>
    <s v="Yes"/>
    <n v="4"/>
    <s v="Iowa"/>
    <n v="516546"/>
    <x v="0"/>
  </r>
  <r>
    <s v="SARTORI MEMORIAL HOSPITAL, INC"/>
    <s v="CEDAR FALLS"/>
    <x v="15"/>
    <s v="BLACK HAWK"/>
    <s v="Acute Care Hospitals"/>
    <x v="6"/>
    <s v="Yes"/>
    <n v="0"/>
    <s v="Iowa"/>
    <n v="131532"/>
    <x v="0"/>
  </r>
  <r>
    <s v="ST LUKES HOSPITAL"/>
    <s v="CEDAR RAPIDS"/>
    <x v="15"/>
    <s v="LINN"/>
    <s v="Acute Care Hospitals"/>
    <x v="2"/>
    <s v="Yes"/>
    <n v="4"/>
    <s v="Iowa"/>
    <n v="232028"/>
    <x v="0"/>
  </r>
  <r>
    <s v="METHODIST JENNIE EDMUNDSON"/>
    <s v="COUNCIL BLUFFS"/>
    <x v="15"/>
    <s v="POTTAWATTAMIE"/>
    <s v="Acute Care Hospitals"/>
    <x v="2"/>
    <s v="Yes"/>
    <n v="3"/>
    <s v="Iowa"/>
    <n v="92996"/>
    <x v="0"/>
  </r>
  <r>
    <s v="IOWA CITY VA MEDICAL CENTER"/>
    <s v="IOWA CITY"/>
    <x v="15"/>
    <s v="JOHNSON"/>
    <s v="Acute Care - Veterans Administration"/>
    <x v="8"/>
    <s v="Yes"/>
    <n v="5"/>
    <s v="Iowa"/>
    <n v="160044"/>
    <x v="0"/>
  </r>
  <r>
    <s v="SOUTHEAST IOWA REGIONAL MEDICAL CENTER"/>
    <s v="WEST BURLINGTON"/>
    <x v="15"/>
    <s v="DES MOINES"/>
    <s v="Acute Care Hospitals"/>
    <x v="2"/>
    <s v="Yes"/>
    <n v="4"/>
    <s v="Iowa"/>
    <n v="38077"/>
    <x v="0"/>
  </r>
  <r>
    <s v="UNIVERSITY OF IOWA HOSPITAL &amp; CLINICS"/>
    <s v="IOWA CITY"/>
    <x v="15"/>
    <s v="JOHNSON"/>
    <s v="Acute Care Hospitals"/>
    <x v="3"/>
    <s v="Yes"/>
    <n v="2"/>
    <s v="Iowa"/>
    <n v="160044"/>
    <x v="0"/>
  </r>
  <r>
    <s v="MERCYONE NORTH IOWA MEDICAL CENTER"/>
    <s v="MASON CITY"/>
    <x v="15"/>
    <s v="CERRO GORDO"/>
    <s v="Acute Care Hospitals"/>
    <x v="2"/>
    <s v="Yes"/>
    <n v="2"/>
    <s v="Iowa"/>
    <n v="42372"/>
    <x v="0"/>
  </r>
  <r>
    <s v="MERCYONE WATERLOO MEDICAL CENTER"/>
    <s v="WATERLOO"/>
    <x v="15"/>
    <s v="BLACK HAWK"/>
    <s v="Acute Care Hospitals"/>
    <x v="6"/>
    <s v="Yes"/>
    <n v="4"/>
    <s v="Iowa"/>
    <n v="131532"/>
    <x v="0"/>
  </r>
  <r>
    <s v="MERCYONE DUBUQUE MEDICAL CENTER"/>
    <s v="DUBUQUE"/>
    <x v="15"/>
    <s v="DUBUQUE"/>
    <s v="Acute Care Hospitals"/>
    <x v="6"/>
    <s v="Yes"/>
    <n v="3"/>
    <s v="Iowa"/>
    <n v="99381"/>
    <x v="0"/>
  </r>
  <r>
    <s v="MERCY MEDICAL CENTER - CEDAR RAPIDS"/>
    <s v="CEDAR RAPIDS"/>
    <x v="15"/>
    <s v="LINN"/>
    <s v="Acute Care Hospitals"/>
    <x v="6"/>
    <s v="Yes"/>
    <n v="4"/>
    <s v="Iowa"/>
    <n v="232028"/>
    <x v="0"/>
  </r>
  <r>
    <s v="MERCYONE CLINTON MEDICAL CENTER"/>
    <s v="CLINTON"/>
    <x v="15"/>
    <s v="CLINTON"/>
    <s v="Acute Care Hospitals"/>
    <x v="2"/>
    <s v="Yes"/>
    <n v="4"/>
    <s v="Iowa"/>
    <n v="46002"/>
    <x v="0"/>
  </r>
  <r>
    <s v="UNITYPOINT HEALTH - DES MOINES IOWA METHODIST MEDI"/>
    <s v="DES MOINES"/>
    <x v="15"/>
    <s v="POLK"/>
    <s v="Acute Care Hospitals"/>
    <x v="2"/>
    <s v="Yes"/>
    <n v="3"/>
    <s v="Iowa"/>
    <n v="516546"/>
    <x v="0"/>
  </r>
  <r>
    <s v="MERCYONE DES MOINES MEDICAL CENTER"/>
    <s v="DES MOINES"/>
    <x v="15"/>
    <s v="POLK"/>
    <s v="Acute Care Hospitals"/>
    <x v="2"/>
    <s v="Yes"/>
    <n v="1"/>
    <s v="Iowa"/>
    <n v="516546"/>
    <x v="0"/>
  </r>
  <r>
    <s v="OTTUMWA REGIONAL HEALTH CENTER"/>
    <s v="OTTUMWA"/>
    <x v="15"/>
    <s v="WAPELLO"/>
    <s v="Acute Care Hospitals"/>
    <x v="1"/>
    <s v="Yes"/>
    <n v="2"/>
    <s v="Iowa"/>
    <n v="35210"/>
    <x v="0"/>
  </r>
  <r>
    <s v="BROADLAWNS MEDICAL CENTER"/>
    <s v="DES MOINES"/>
    <x v="15"/>
    <s v="POLK"/>
    <s v="Acute Care Hospitals"/>
    <x v="5"/>
    <s v="Yes"/>
    <n v="3"/>
    <s v="Iowa"/>
    <n v="516546"/>
    <x v="0"/>
  </r>
  <r>
    <s v="TRINITY - BETTENDORF"/>
    <s v="BETTENDORF"/>
    <x v="15"/>
    <s v="SCOTT"/>
    <s v="Acute Care Hospitals"/>
    <x v="2"/>
    <s v="Yes"/>
    <n v="3"/>
    <s v="Iowa"/>
    <n v="175259"/>
    <x v="0"/>
  </r>
  <r>
    <s v="ALLEN HOSPITAL"/>
    <s v="WATERLOO"/>
    <x v="15"/>
    <s v="BLACK HAWK"/>
    <s v="Acute Care Hospitals"/>
    <x v="2"/>
    <s v="Yes"/>
    <n v="3"/>
    <s v="Iowa"/>
    <n v="131532"/>
    <x v="0"/>
  </r>
  <r>
    <s v="SPENCER MUNICIPAL HOSPITAL"/>
    <s v="SPENCER"/>
    <x v="15"/>
    <s v="CLAY"/>
    <s v="Acute Care Hospitals"/>
    <x v="5"/>
    <s v="Yes"/>
    <n v="4"/>
    <s v="Iowa"/>
    <n v="16202"/>
    <x v="0"/>
  </r>
  <r>
    <s v="FINLEY HOSPITAL"/>
    <s v="DUBUQUE"/>
    <x v="15"/>
    <s v="DUBUQUE"/>
    <s v="Acute Care Hospitals"/>
    <x v="2"/>
    <s v="Yes"/>
    <n v="3"/>
    <s v="Iowa"/>
    <n v="99381"/>
    <x v="0"/>
  </r>
  <r>
    <s v="LAKES REGIONAL HEALTHCARE"/>
    <s v="SPIRIT LAKE"/>
    <x v="15"/>
    <s v="DICKINSON"/>
    <s v="Acute Care Hospitals"/>
    <x v="5"/>
    <s v="Yes"/>
    <n v="2"/>
    <s v="Iowa"/>
    <n v="18077"/>
    <x v="0"/>
  </r>
  <r>
    <s v="ST LUKES REGIONAL MEDICAL CENTER"/>
    <s v="SIOUX CITY"/>
    <x v="15"/>
    <s v="WOODBURY"/>
    <s v="Acute Care Hospitals"/>
    <x v="2"/>
    <s v="Yes"/>
    <n v="2"/>
    <s v="Iowa"/>
    <n v="106649"/>
    <x v="0"/>
  </r>
  <r>
    <s v="GRINNELL REGIONAL MEDICAL CENTER"/>
    <s v="GRINNELL"/>
    <x v="15"/>
    <s v="POWESHIEK"/>
    <s v="Acute Care Hospitals"/>
    <x v="2"/>
    <s v="Yes"/>
    <n v="2"/>
    <s v="Iowa"/>
    <n v="18368"/>
    <x v="0"/>
  </r>
  <r>
    <s v="MERCYONE SIOUXLAND MEDICAL CENTER"/>
    <s v="SIOUX CITY"/>
    <x v="15"/>
    <s v="WOODBURY"/>
    <s v="Acute Care Hospitals"/>
    <x v="2"/>
    <s v="Yes"/>
    <n v="2"/>
    <s v="Iowa"/>
    <n v="106649"/>
    <x v="0"/>
  </r>
  <r>
    <s v="IOWA SPECIALTY HOSPITAL - BELMOND"/>
    <s v="BELMOND"/>
    <x v="15"/>
    <s v="WRIGHT"/>
    <s v="Critical Access Hospitals"/>
    <x v="5"/>
    <s v="Yes"/>
    <n v="0"/>
    <s v="Iowa"/>
    <n v="12801"/>
    <x v="0"/>
  </r>
  <r>
    <s v="IOWA SPECIALTY HOSPITAL - CLARION"/>
    <s v="CLARION"/>
    <x v="15"/>
    <s v="WRIGHT"/>
    <s v="Critical Access Hospitals"/>
    <x v="5"/>
    <s v="Yes"/>
    <n v="0"/>
    <s v="Iowa"/>
    <n v="12801"/>
    <x v="0"/>
  </r>
  <r>
    <s v="GRUNDY COUNTY MEMORIAL HOSPITAL"/>
    <s v="GRUNDY CENTER"/>
    <x v="15"/>
    <s v="GRUNDY"/>
    <s v="Critical Access Hospitals"/>
    <x v="4"/>
    <s v="Yes"/>
    <n v="0"/>
    <s v="Iowa"/>
    <n v="12361"/>
    <x v="0"/>
  </r>
  <r>
    <s v="CHI HEALTH - MERCY CORNING"/>
    <s v="CORNING"/>
    <x v="15"/>
    <s v="ADAMS"/>
    <s v="Critical Access Hospitals"/>
    <x v="6"/>
    <s v="Yes"/>
    <n v="3"/>
    <s v="Iowa"/>
    <n v="3617"/>
    <x v="0"/>
  </r>
  <r>
    <s v="POCAHONTAS COMMUNITY HOSPITAL"/>
    <s v="POCAHONTAS"/>
    <x v="15"/>
    <s v="POCAHONTAS"/>
    <s v="Critical Access Hospitals"/>
    <x v="5"/>
    <s v="Yes"/>
    <n v="0"/>
    <s v="Iowa"/>
    <n v="6819"/>
    <x v="0"/>
  </r>
  <r>
    <s v="JONES REGIONAL MEDICAL CENTER"/>
    <s v="ANAMOSA"/>
    <x v="15"/>
    <s v="JONES"/>
    <s v="Critical Access Hospitals"/>
    <x v="2"/>
    <s v="Yes"/>
    <n v="4"/>
    <s v="Iowa"/>
    <n v="21253"/>
    <x v="0"/>
  </r>
  <r>
    <s v="HANCOCK COUNTY HEALTH SYSTEM"/>
    <s v="BRITT"/>
    <x v="15"/>
    <s v="HANCOCK"/>
    <s v="Critical Access Hospitals"/>
    <x v="5"/>
    <s v="Yes"/>
    <n v="0"/>
    <s v="Iowa"/>
    <n v="10528"/>
    <x v="0"/>
  </r>
  <r>
    <s v="FRANKLIN GENERAL HOSPITAL"/>
    <s v="HAMPTON"/>
    <x v="15"/>
    <s v="FRANKLIN"/>
    <s v="Critical Access Hospitals"/>
    <x v="5"/>
    <s v="Yes"/>
    <n v="0"/>
    <s v="Iowa"/>
    <n v="9868"/>
    <x v="0"/>
  </r>
  <r>
    <s v="CHI HEALTH MISSOURI VALLEY"/>
    <s v="MISSOURI VALLEY"/>
    <x v="15"/>
    <s v="HARRISON"/>
    <s v="Critical Access Hospitals"/>
    <x v="2"/>
    <s v="Yes"/>
    <n v="4"/>
    <s v="Iowa"/>
    <n v="14623"/>
    <x v="0"/>
  </r>
  <r>
    <s v="ADAIR COUNTY MEMORIAL HOSPITAL"/>
    <s v="GREENFIELD"/>
    <x v="15"/>
    <s v="ADAIR"/>
    <s v="Critical Access Hospitals"/>
    <x v="5"/>
    <s v="Yes"/>
    <n v="0"/>
    <s v="Iowa"/>
    <n v="7403"/>
    <x v="0"/>
  </r>
  <r>
    <s v="HAWARDEN REGIONAL HEALTHCARE"/>
    <s v="HAWARDEN"/>
    <x v="15"/>
    <s v="SIOUX"/>
    <s v="Critical Access Hospitals"/>
    <x v="5"/>
    <s v="Yes"/>
    <n v="0"/>
    <s v="Iowa"/>
    <n v="36774"/>
    <x v="0"/>
  </r>
  <r>
    <s v="GUTTENBERG MUNICIPAL HOSPITAL"/>
    <s v="GUTTENBERG"/>
    <x v="15"/>
    <s v="CLAYTON"/>
    <s v="Critical Access Hospitals"/>
    <x v="5"/>
    <s v="Yes"/>
    <n v="0"/>
    <s v="Iowa"/>
    <n v="16845"/>
    <x v="0"/>
  </r>
  <r>
    <s v="GENESIS MEDICAL CENTER-DEWITT"/>
    <s v="DEWITT"/>
    <x v="15"/>
    <s v="CLINTON"/>
    <s v="Critical Access Hospitals"/>
    <x v="2"/>
    <s v="Yes"/>
    <n v="0"/>
    <s v="Iowa"/>
    <n v="46002"/>
    <x v="0"/>
  </r>
  <r>
    <s v="GUTHRIE COUNTY HOSPITAL"/>
    <s v="GUTHRIE CENTER"/>
    <x v="15"/>
    <s v="GUTHRIE"/>
    <s v="Critical Access Hospitals"/>
    <x v="4"/>
    <s v="Yes"/>
    <n v="0"/>
    <s v="Iowa"/>
    <n v="10782"/>
    <x v="0"/>
  </r>
  <r>
    <s v="KEOKUK COUNTY HEALTH CENTER"/>
    <s v="SIGOURNEY"/>
    <x v="15"/>
    <s v="KEOKUK"/>
    <s v="Critical Access Hospitals"/>
    <x v="0"/>
    <s v="Yes"/>
    <n v="0"/>
    <s v="Iowa"/>
    <n v="9797"/>
    <x v="0"/>
  </r>
  <r>
    <s v="GUNDERSEN PALMER LUTHERAN HOSPITAL AND CLINICS"/>
    <s v="WEST UNION"/>
    <x v="15"/>
    <s v="FAYETTE"/>
    <s v="Critical Access Hospitals"/>
    <x v="2"/>
    <s v="Yes"/>
    <n v="5"/>
    <s v="Iowa"/>
    <n v="19047"/>
    <x v="0"/>
  </r>
  <r>
    <s v="COMPASS MEMORIAL HEALTHCARE"/>
    <s v="MARENGO"/>
    <x v="15"/>
    <s v="IOWA"/>
    <s v="Critical Access Hospitals"/>
    <x v="2"/>
    <s v="Yes"/>
    <n v="4"/>
    <s v="Iowa"/>
    <n v="16504"/>
    <x v="0"/>
  </r>
  <r>
    <s v="VETERANS MEMORIAL HOSPITAL"/>
    <s v="WAUKON"/>
    <x v="15"/>
    <s v="ALLAMAKEE"/>
    <s v="Critical Access Hospitals"/>
    <x v="5"/>
    <s v="Yes"/>
    <n v="0"/>
    <s v="Iowa"/>
    <n v="14238"/>
    <x v="0"/>
  </r>
  <r>
    <s v="MERCYONE ELKADER MEDICAL CENTER"/>
    <s v="ELKADER"/>
    <x v="15"/>
    <s v="CLAYTON"/>
    <s v="Critical Access Hospitals"/>
    <x v="2"/>
    <s v="Yes"/>
    <n v="0"/>
    <s v="Iowa"/>
    <n v="16845"/>
    <x v="0"/>
  </r>
  <r>
    <s v="COMMUNITY MEMORIAL HOSPITAL MEDICAL CENTER"/>
    <s v="SUMNER"/>
    <x v="15"/>
    <s v="BREMER"/>
    <s v="Critical Access Hospitals"/>
    <x v="2"/>
    <s v="Yes"/>
    <n v="0"/>
    <s v="Iowa"/>
    <n v="25296"/>
    <x v="0"/>
  </r>
  <r>
    <s v="AVERA MERRILL PIONEER HOSPITAL"/>
    <s v="ROCK RAPIDS"/>
    <x v="15"/>
    <s v="LYON"/>
    <s v="Critical Access Hospitals"/>
    <x v="2"/>
    <s v="Yes"/>
    <n v="0"/>
    <s v="Iowa"/>
    <n v="12354"/>
    <x v="0"/>
  </r>
  <r>
    <s v="DALLAS COUNTY HOSPITAL"/>
    <s v="PERRY"/>
    <x v="15"/>
    <s v="DALLAS"/>
    <s v="Critical Access Hospitals"/>
    <x v="5"/>
    <s v="Yes"/>
    <n v="0"/>
    <s v="Iowa"/>
    <n v="118457"/>
    <x v="1"/>
  </r>
  <r>
    <s v="MITCHELL COUNTY REGIONAL HEALTH"/>
    <s v="OSAGE"/>
    <x v="15"/>
    <s v="MITCHELL"/>
    <s v="Critical Access Hospitals"/>
    <x v="7"/>
    <s v="No"/>
    <n v="3"/>
    <s v="Iowa"/>
    <n v="10650"/>
    <x v="0"/>
  </r>
  <r>
    <s v="GEORGE C GRAPE COMMUNITY HOSPITAL"/>
    <s v="HAMBURG"/>
    <x v="15"/>
    <s v="FREMONT"/>
    <s v="Critical Access Hospitals"/>
    <x v="2"/>
    <s v="Yes"/>
    <n v="0"/>
    <s v="Iowa"/>
    <n v="6522"/>
    <x v="0"/>
  </r>
  <r>
    <s v="GREENE COUNTY MEDICAL CENTER"/>
    <s v="JEFFERSON"/>
    <x v="15"/>
    <s v="GREENE"/>
    <s v="Critical Access Hospitals"/>
    <x v="5"/>
    <s v="Yes"/>
    <n v="0"/>
    <s v="Iowa"/>
    <n v="8658"/>
    <x v="0"/>
  </r>
  <r>
    <s v="MADISON COUNTY HEALTH CARE SYSTEM"/>
    <s v="WINTERSET"/>
    <x v="15"/>
    <s v="MADISON"/>
    <s v="Critical Access Hospitals"/>
    <x v="5"/>
    <s v="Yes"/>
    <n v="0"/>
    <s v="Iowa"/>
    <n v="17270"/>
    <x v="0"/>
  </r>
  <r>
    <s v="DAVIS COUNTY HOSPITAL"/>
    <s v="BLOOMFIELD"/>
    <x v="15"/>
    <s v="DAVIS"/>
    <s v="Critical Access Hospitals"/>
    <x v="5"/>
    <s v="Yes"/>
    <n v="0"/>
    <s v="Iowa"/>
    <n v="9230"/>
    <x v="0"/>
  </r>
  <r>
    <s v="REGIONAL HEALTH SERVICES OF HOWARD COUNTY"/>
    <s v="CRESCO"/>
    <x v="15"/>
    <s v="HOWARD"/>
    <s v="Critical Access Hospitals"/>
    <x v="5"/>
    <s v="Yes"/>
    <n v="4"/>
    <s v="Iowa"/>
    <n v="9415"/>
    <x v="0"/>
  </r>
  <r>
    <s v="JACKSON COUNTY REGIONAL HEALTH CENTER"/>
    <s v="MAQUOKETA"/>
    <x v="15"/>
    <s v="JACKSON"/>
    <s v="Critical Access Hospitals"/>
    <x v="5"/>
    <s v="Yes"/>
    <n v="0"/>
    <s v="Iowa"/>
    <n v="19288"/>
    <x v="0"/>
  </r>
  <r>
    <s v="AUDUBON COUNTY MEMORIAL HOSPITAL"/>
    <s v="AUDUBON"/>
    <x v="15"/>
    <s v="AUDUBON"/>
    <s v="Critical Access Hospitals"/>
    <x v="5"/>
    <s v="Yes"/>
    <n v="0"/>
    <s v="Iowa"/>
    <n v="5509"/>
    <x v="0"/>
  </r>
  <r>
    <s v="MERCY MEDICAL CENTER-NEW HAMPTON"/>
    <s v="NEW HAMPTON"/>
    <x v="15"/>
    <s v="CHICKASAW"/>
    <s v="Critical Access Hospitals"/>
    <x v="6"/>
    <s v="Yes"/>
    <n v="0"/>
    <s v="Iowa"/>
    <n v="11663"/>
    <x v="0"/>
  </r>
  <r>
    <s v="MANNING REGIONAL HEALTHCARE CENTER"/>
    <s v="MANNING"/>
    <x v="15"/>
    <s v="CARROLL"/>
    <s v="Critical Access Hospitals"/>
    <x v="2"/>
    <s v="No"/>
    <n v="0"/>
    <s v="Iowa"/>
    <n v="20303"/>
    <x v="0"/>
  </r>
  <r>
    <s v="STORY COUNTY HOSPITAL"/>
    <s v="NEVADA"/>
    <x v="15"/>
    <s v="STORY"/>
    <s v="Critical Access Hospitals"/>
    <x v="5"/>
    <s v="Yes"/>
    <n v="0"/>
    <s v="Iowa"/>
    <n v="101291"/>
    <x v="0"/>
  </r>
  <r>
    <s v="HUMBOLDT COUNTY MEMORIAL HOSPITAL"/>
    <s v="HUMBOLDT"/>
    <x v="15"/>
    <s v="HUMBOLDT"/>
    <s v="Critical Access Hospitals"/>
    <x v="4"/>
    <s v="Yes"/>
    <n v="0"/>
    <s v="Iowa"/>
    <n v="9409"/>
    <x v="0"/>
  </r>
  <r>
    <s v="BUCHANAN COUNTY HEALTH CENTER"/>
    <s v="INDEPENDENCE"/>
    <x v="15"/>
    <s v="BUCHANAN"/>
    <s v="Critical Access Hospitals"/>
    <x v="5"/>
    <s v="Yes"/>
    <n v="0"/>
    <s v="Iowa"/>
    <n v="20883"/>
    <x v="0"/>
  </r>
  <r>
    <s v="HEGG MEMORIAL HEALTH CENTER"/>
    <s v="ROCK VALLEY"/>
    <x v="15"/>
    <s v="SIOUX"/>
    <s v="Critical Access Hospitals"/>
    <x v="2"/>
    <s v="Yes"/>
    <n v="0"/>
    <s v="Iowa"/>
    <n v="36774"/>
    <x v="0"/>
  </r>
  <r>
    <s v="VAN BUREN COUNTY HOSPITAL"/>
    <s v="KEOSAUQUA"/>
    <x v="15"/>
    <s v="VAN BUREN"/>
    <s v="Critical Access Hospitals"/>
    <x v="5"/>
    <s v="Yes"/>
    <n v="0"/>
    <s v="Iowa"/>
    <n v="7131"/>
    <x v="0"/>
  </r>
  <r>
    <s v="MERCYONE OELWEIN MEDICAL CENTER"/>
    <s v="OELWEIN"/>
    <x v="15"/>
    <s v="FAYETTE"/>
    <s v="Critical Access Hospitals"/>
    <x v="2"/>
    <s v="Yes"/>
    <n v="0"/>
    <s v="Iowa"/>
    <n v="19047"/>
    <x v="0"/>
  </r>
  <r>
    <s v="WAVERLY HEALTH CENTER"/>
    <s v="WAVERLY"/>
    <x v="15"/>
    <s v="BREMER"/>
    <s v="Critical Access Hospitals"/>
    <x v="5"/>
    <s v="Yes"/>
    <n v="5"/>
    <s v="Iowa"/>
    <n v="25296"/>
    <x v="0"/>
  </r>
  <r>
    <s v="DECATUR COUNTY HOSPITAL"/>
    <s v="LEON"/>
    <x v="15"/>
    <s v="DECATUR"/>
    <s v="Critical Access Hospitals"/>
    <x v="5"/>
    <s v="Yes"/>
    <n v="0"/>
    <s v="Iowa"/>
    <n v="7655"/>
    <x v="0"/>
  </r>
  <r>
    <s v="LUCAS COUNTY HEALTH CENTER"/>
    <s v="CHARITON"/>
    <x v="15"/>
    <s v="LUCAS"/>
    <s v="Critical Access Hospitals"/>
    <x v="4"/>
    <s v="Yes"/>
    <n v="0"/>
    <s v="Iowa"/>
    <n v="8847"/>
    <x v="0"/>
  </r>
  <r>
    <s v="MONROE COUNTY HOSPITAL"/>
    <s v="ALBIA"/>
    <x v="15"/>
    <s v="MONROE"/>
    <s v="Critical Access Hospitals"/>
    <x v="5"/>
    <s v="Yes"/>
    <n v="0"/>
    <s v="Iowa"/>
    <n v="7406"/>
    <x v="0"/>
  </r>
  <r>
    <s v="REGIONAL MEDICAL CENTER"/>
    <s v="MANCHESTER"/>
    <x v="15"/>
    <s v="DELAWARE"/>
    <s v="Critical Access Hospitals"/>
    <x v="5"/>
    <s v="Yes"/>
    <n v="4"/>
    <s v="Iowa"/>
    <n v="17674"/>
    <x v="0"/>
  </r>
  <r>
    <s v="WASHINGTON COUNTY HOSPITAL AND CLINICS"/>
    <s v="WASHINGTON"/>
    <x v="15"/>
    <s v="WASHINGTON"/>
    <s v="Critical Access Hospitals"/>
    <x v="5"/>
    <s v="Yes"/>
    <n v="0"/>
    <s v="Iowa"/>
    <n v="22667"/>
    <x v="0"/>
  </r>
  <r>
    <s v="OSCEOLA COMMUNITY HOSPITAL"/>
    <s v="SIBLEY"/>
    <x v="15"/>
    <s v="OSCEOLA"/>
    <s v="Critical Access Hospitals"/>
    <x v="2"/>
    <s v="Yes"/>
    <n v="0"/>
    <s v="Iowa"/>
    <n v="5980"/>
    <x v="0"/>
  </r>
  <r>
    <s v="SIOUX CENTER HEALTH"/>
    <s v="SIOUX CENTER"/>
    <x v="15"/>
    <s v="SIOUX"/>
    <s v="Critical Access Hospitals"/>
    <x v="2"/>
    <s v="Yes"/>
    <n v="0"/>
    <s v="Iowa"/>
    <n v="36774"/>
    <x v="0"/>
  </r>
  <r>
    <s v="FLOYD COUNTY MEDICAL CENTER"/>
    <s v="CHARLES CITY"/>
    <x v="15"/>
    <s v="FLOYD"/>
    <s v="Critical Access Hospitals"/>
    <x v="5"/>
    <s v="Yes"/>
    <n v="3"/>
    <s v="Iowa"/>
    <n v="14901"/>
    <x v="0"/>
  </r>
  <r>
    <s v="CLARKE COUNTY HOSPITAL"/>
    <s v="OSCEOLA"/>
    <x v="15"/>
    <s v="CLARKE"/>
    <s v="Critical Access Hospitals"/>
    <x v="4"/>
    <s v="Yes"/>
    <n v="5"/>
    <s v="Iowa"/>
    <n v="9574"/>
    <x v="0"/>
  </r>
  <r>
    <s v="VIRGINIA GAY HOSPITAL"/>
    <s v="VINTON"/>
    <x v="15"/>
    <s v="BENTON"/>
    <s v="Critical Access Hospitals"/>
    <x v="2"/>
    <s v="Yes"/>
    <n v="4"/>
    <s v="Iowa"/>
    <n v="26004"/>
    <x v="0"/>
  </r>
  <r>
    <s v="STEWART MEMORIAL COMMUNITY HOSPITAL"/>
    <s v="LAKE CITY"/>
    <x v="15"/>
    <s v="CALHOUN"/>
    <s v="Critical Access Hospitals"/>
    <x v="2"/>
    <s v="Yes"/>
    <n v="0"/>
    <s v="Iowa"/>
    <n v="9562"/>
    <x v="0"/>
  </r>
  <r>
    <s v="AVERA HOLY FAMILY HOSPITAL"/>
    <s v="ESTHERVILLE"/>
    <x v="15"/>
    <s v="EMMET"/>
    <s v="Critical Access Hospitals"/>
    <x v="2"/>
    <s v="Yes"/>
    <n v="2"/>
    <s v="Iowa"/>
    <n v="9107"/>
    <x v="0"/>
  </r>
  <r>
    <s v="CLARINDA REGIONAL HEALTH CENTER"/>
    <s v="CLARINDA"/>
    <x v="15"/>
    <s v="PAGE"/>
    <s v="Critical Access Hospitals"/>
    <x v="5"/>
    <s v="Yes"/>
    <n v="4"/>
    <s v="Iowa"/>
    <n v="14856"/>
    <x v="0"/>
  </r>
  <r>
    <s v="KOSSUTH REGIONAL HEALTH CENTER"/>
    <s v="ALGONA"/>
    <x v="15"/>
    <s v="KOSSUTH"/>
    <s v="Critical Access Hospitals"/>
    <x v="5"/>
    <s v="Yes"/>
    <n v="1"/>
    <s v="Iowa"/>
    <n v="14322"/>
    <x v="0"/>
  </r>
  <r>
    <s v="HORN MEMORIAL HOSPITAL"/>
    <s v="IDA GROVE"/>
    <x v="15"/>
    <s v="IDA"/>
    <s v="Critical Access Hospitals"/>
    <x v="2"/>
    <s v="Yes"/>
    <n v="0"/>
    <s v="Iowa"/>
    <n v="6777"/>
    <x v="0"/>
  </r>
  <r>
    <s v="KNOXVILLE HOSPITAL &amp; CLINICS"/>
    <s v="KNOXVILLE"/>
    <x v="15"/>
    <s v="MARION"/>
    <s v="Critical Access Hospitals"/>
    <x v="2"/>
    <s v="Yes"/>
    <n v="2"/>
    <s v="Iowa"/>
    <n v="34192"/>
    <x v="0"/>
  </r>
  <r>
    <s v="HENRY COUNTY HEALTH CENTER"/>
    <s v="MOUNT PLEASANT"/>
    <x v="15"/>
    <s v="HENRY"/>
    <s v="Critical Access Hospitals"/>
    <x v="11"/>
    <s v="Yes"/>
    <n v="0"/>
    <s v="Iowa"/>
    <n v="19349"/>
    <x v="0"/>
  </r>
  <r>
    <s v="PALO ALTO COUNTY HOSPITAL"/>
    <s v="EMMETSBURG"/>
    <x v="15"/>
    <s v="PALO ALTO"/>
    <s v="Critical Access Hospitals"/>
    <x v="5"/>
    <s v="Yes"/>
    <n v="0"/>
    <s v="Iowa"/>
    <n v="8899"/>
    <x v="0"/>
  </r>
  <r>
    <s v="WAYNE COUNTY HOSPITAL"/>
    <s v="CORYDON"/>
    <x v="15"/>
    <s v="WAYNE"/>
    <s v="Critical Access Hospitals"/>
    <x v="5"/>
    <s v="Yes"/>
    <n v="0"/>
    <s v="Iowa"/>
    <n v="6738"/>
    <x v="0"/>
  </r>
  <r>
    <s v="BURGESS HEALTH CENTER"/>
    <s v="ONAWA"/>
    <x v="15"/>
    <s v="MONONA"/>
    <s v="Critical Access Hospitals"/>
    <x v="2"/>
    <s v="Yes"/>
    <n v="3"/>
    <s v="Iowa"/>
    <n v="8539"/>
    <x v="0"/>
  </r>
  <r>
    <s v="ORANGE CITY AREA HEALTH SYSTEM"/>
    <s v="ORANGE CITY"/>
    <x v="15"/>
    <s v="SIOUX"/>
    <s v="Critical Access Hospitals"/>
    <x v="4"/>
    <s v="Yes"/>
    <n v="3"/>
    <s v="Iowa"/>
    <n v="36774"/>
    <x v="0"/>
  </r>
  <r>
    <s v="VAN DIEST MEDICAL CENTER"/>
    <s v="WEBSTER CITY"/>
    <x v="15"/>
    <s v="HAMILTON"/>
    <s v="Critical Access Hospitals"/>
    <x v="4"/>
    <s v="Yes"/>
    <n v="5"/>
    <s v="Iowa"/>
    <n v="14944"/>
    <x v="0"/>
  </r>
  <r>
    <s v="CHEROKEE REGIONAL MEDICAL CENTER"/>
    <s v="CHEROKEE"/>
    <x v="15"/>
    <s v="CHEROKEE"/>
    <s v="Critical Access Hospitals"/>
    <x v="2"/>
    <s v="Yes"/>
    <n v="2"/>
    <s v="Iowa"/>
    <n v="11369"/>
    <x v="0"/>
  </r>
  <r>
    <s v="MONTGOMERY COUNTY MEMORIAL HOSPITAL"/>
    <s v="RED OAK"/>
    <x v="15"/>
    <s v="MONTGOMERY"/>
    <s v="Critical Access Hospitals"/>
    <x v="5"/>
    <s v="Yes"/>
    <n v="0"/>
    <s v="Iowa"/>
    <n v="10002"/>
    <x v="0"/>
  </r>
  <r>
    <s v="JEFFERSON COUNTY HEALTH CENTER"/>
    <s v="FAIRFIELD"/>
    <x v="15"/>
    <s v="JEFFERSON"/>
    <s v="Critical Access Hospitals"/>
    <x v="5"/>
    <s v="Yes"/>
    <n v="2"/>
    <s v="Iowa"/>
    <n v="15291"/>
    <x v="0"/>
  </r>
  <r>
    <s v="GREATER REGIONAL MEDICAL CENTER"/>
    <s v="CRESTON"/>
    <x v="15"/>
    <s v="UNION"/>
    <s v="Critical Access Hospitals"/>
    <x v="5"/>
    <s v="Yes"/>
    <n v="3"/>
    <s v="Iowa"/>
    <n v="11829"/>
    <x v="0"/>
  </r>
  <r>
    <s v="SHENANDOAH MEDICAL CENTER"/>
    <s v="SHENANDOAH"/>
    <x v="15"/>
    <s v="PAGE"/>
    <s v="Critical Access Hospitals"/>
    <x v="2"/>
    <s v="Yes"/>
    <n v="0"/>
    <s v="Iowa"/>
    <n v="14856"/>
    <x v="0"/>
  </r>
  <r>
    <s v="PELLA REGIONAL HEALTH CENTER"/>
    <s v="PELLA"/>
    <x v="15"/>
    <s v="MARION"/>
    <s v="Critical Access Hospitals"/>
    <x v="2"/>
    <s v="Yes"/>
    <n v="4"/>
    <s v="Iowa"/>
    <n v="34192"/>
    <x v="0"/>
  </r>
  <r>
    <s v="FLOYD VALLEY HEALTHCARE"/>
    <s v="LE MARS"/>
    <x v="15"/>
    <s v="PLYMOUTH"/>
    <s v="Critical Access Hospitals"/>
    <x v="5"/>
    <s v="Yes"/>
    <n v="3"/>
    <s v="Iowa"/>
    <n v="25697"/>
    <x v="0"/>
  </r>
  <r>
    <s v="CRAWFORD COUNTY MEMORIAL HOSPITAL"/>
    <s v="DENISON"/>
    <x v="15"/>
    <s v="CRAWFORD"/>
    <s v="Critical Access Hospitals"/>
    <x v="5"/>
    <s v="Yes"/>
    <n v="2"/>
    <s v="Iowa"/>
    <n v="16237"/>
    <x v="0"/>
  </r>
  <r>
    <s v="LORING HOSPITAL"/>
    <s v="SAC CITY"/>
    <x v="15"/>
    <s v="SAC"/>
    <s v="Critical Access Hospitals"/>
    <x v="2"/>
    <s v="Yes"/>
    <n v="0"/>
    <s v="Iowa"/>
    <n v="9525"/>
    <x v="0"/>
  </r>
  <r>
    <s v="WINNMED"/>
    <s v="DECORAH"/>
    <x v="15"/>
    <s v="WINNESHIEK"/>
    <s v="Critical Access Hospitals"/>
    <x v="5"/>
    <s v="Yes"/>
    <n v="4"/>
    <s v="Iowa"/>
    <n v="19733"/>
    <x v="0"/>
  </r>
  <r>
    <s v="BOONE COUNTY HOSPITAL"/>
    <s v="BOONE"/>
    <x v="15"/>
    <s v="BOONE"/>
    <s v="Critical Access Hospitals"/>
    <x v="4"/>
    <s v="Yes"/>
    <n v="0"/>
    <s v="Iowa"/>
    <n v="26799"/>
    <x v="0"/>
  </r>
  <r>
    <s v="RINGGOLD COUNTY HOSPITAL"/>
    <s v="MOUNT AYR"/>
    <x v="15"/>
    <s v="RINGGOLD"/>
    <s v="Critical Access Hospitals"/>
    <x v="3"/>
    <s v="Yes"/>
    <n v="0"/>
    <s v="Iowa"/>
    <n v="4642"/>
    <x v="0"/>
  </r>
  <r>
    <s v="MYRTUE MEDICAL CENTER"/>
    <s v="HARLAN"/>
    <x v="15"/>
    <s v="SHELBY"/>
    <s v="Critical Access Hospitals"/>
    <x v="4"/>
    <s v="Yes"/>
    <n v="3"/>
    <s v="Iowa"/>
    <n v="11689"/>
    <x v="0"/>
  </r>
  <r>
    <s v="BUENA VISTA REGIONAL MEDICAL CENTER"/>
    <s v="STORM LAKE"/>
    <x v="15"/>
    <s v="BUENA VISTA"/>
    <s v="Critical Access Hospitals"/>
    <x v="5"/>
    <s v="Yes"/>
    <n v="2"/>
    <s v="Iowa"/>
    <n v="20449"/>
    <x v="0"/>
  </r>
  <r>
    <s v="CASS COUNTY MEMORIAL HOSPITAL"/>
    <s v="ATLANTIC"/>
    <x v="15"/>
    <s v="CASS"/>
    <s v="Critical Access Hospitals"/>
    <x v="5"/>
    <s v="Yes"/>
    <n v="5"/>
    <s v="Iowa"/>
    <n v="12960"/>
    <x v="0"/>
  </r>
  <r>
    <s v="MERCYONE CENTERVILLE MEDICAL CENTER"/>
    <s v="CENTERVILLE"/>
    <x v="15"/>
    <s v="APPANOOSE"/>
    <s v="Critical Access Hospitals"/>
    <x v="2"/>
    <s v="Yes"/>
    <n v="0"/>
    <s v="Iowa"/>
    <n v="12077"/>
    <x v="0"/>
  </r>
  <r>
    <s v="MERCYONE DYERSVILLE MEDICAL CENTER"/>
    <s v="DYERSVILLE"/>
    <x v="15"/>
    <s v="DUBUQUE"/>
    <s v="Critical Access Hospitals"/>
    <x v="2"/>
    <s v="Yes"/>
    <n v="0"/>
    <s v="Iowa"/>
    <n v="99381"/>
    <x v="0"/>
  </r>
  <r>
    <s v="MAHASKA  HEALTH PARTNERSHIP"/>
    <s v="OSKALOOSA"/>
    <x v="15"/>
    <s v="MAHASKA"/>
    <s v="Critical Access Hospitals"/>
    <x v="5"/>
    <s v="Yes"/>
    <n v="4"/>
    <s v="Iowa"/>
    <n v="21880"/>
    <x v="0"/>
  </r>
  <r>
    <s v="HANSEN FAMILY HOSPITAL"/>
    <s v="IOWA FALLS"/>
    <x v="15"/>
    <s v="HARDIN"/>
    <s v="Critical Access Hospitals"/>
    <x v="5"/>
    <s v="Yes"/>
    <n v="0"/>
    <s v="Iowa"/>
    <n v="16455"/>
    <x v="0"/>
  </r>
  <r>
    <s v="SANFORD SHELDON MEDICAL CENTER"/>
    <s v="SHELDON"/>
    <x v="15"/>
    <s v="OBRIEN"/>
    <s v="Critical Access Hospitals"/>
    <x v="2"/>
    <s v="Yes"/>
    <n v="0"/>
    <s v="Iowa"/>
    <s v="No Match"/>
    <x v="1"/>
  </r>
  <r>
    <s v="ST ANTHONY REGIONAL HOSPITAL &amp; NURSING HOME"/>
    <s v="CARROLL"/>
    <x v="15"/>
    <s v="CARROLL"/>
    <s v="Critical Access Hospitals"/>
    <x v="2"/>
    <s v="Yes"/>
    <n v="2"/>
    <s v="Iowa"/>
    <n v="20303"/>
    <x v="0"/>
  </r>
  <r>
    <s v="MENTAL HEALTH INSTITUTE"/>
    <s v="CHEROKEE"/>
    <x v="15"/>
    <s v="CHEROKEE"/>
    <s v="Psychiatric"/>
    <x v="3"/>
    <s v="Yes"/>
    <n v="0"/>
    <s v="Iowa"/>
    <n v="11369"/>
    <x v="0"/>
  </r>
  <r>
    <s v="MENTAL HEALTH INSTITUTE"/>
    <s v="INDEPENDENCE"/>
    <x v="15"/>
    <s v="BUCHANAN"/>
    <s v="Psychiatric"/>
    <x v="3"/>
    <s v="No"/>
    <n v="0"/>
    <s v="Iowa"/>
    <n v="20883"/>
    <x v="0"/>
  </r>
  <r>
    <s v="EAGLE VIEW BEHAVIORAL HEALTH"/>
    <s v="BETTENDORF"/>
    <x v="15"/>
    <s v="SCOTT"/>
    <s v="Psychiatric"/>
    <x v="1"/>
    <s v="No"/>
    <n v="0"/>
    <s v="Iowa"/>
    <n v="175259"/>
    <x v="0"/>
  </r>
  <r>
    <s v="CLIVE BEHAVIORAL HEALTH"/>
    <s v="CLIVE"/>
    <x v="15"/>
    <s v="POLK"/>
    <s v="Psychiatric"/>
    <x v="1"/>
    <s v="No"/>
    <n v="0"/>
    <s v="Iowa"/>
    <n v="516546"/>
    <x v="0"/>
  </r>
  <r>
    <s v="MERCY HOSPITAL PITTSBURG, INC"/>
    <s v="PITTSBURG"/>
    <x v="16"/>
    <s v="CRAWFORD"/>
    <s v="Acute Care Hospitals"/>
    <x v="6"/>
    <s v="Yes"/>
    <n v="3"/>
    <s v="Kansas"/>
    <n v="39008"/>
    <x v="0"/>
  </r>
  <r>
    <s v="SAINT JOHN HOSPITAL"/>
    <s v="LEAVENWORTH"/>
    <x v="16"/>
    <s v="LEAVENWORTH"/>
    <s v="Acute Care Hospitals"/>
    <x v="4"/>
    <s v="Yes"/>
    <n v="3"/>
    <s v="Kansas"/>
    <n v="84590"/>
    <x v="1"/>
  </r>
  <r>
    <s v="SALINA REGIONAL HEALTH CENTER"/>
    <s v="SALINA"/>
    <x v="16"/>
    <s v="SALINE"/>
    <s v="Acute Care Hospitals"/>
    <x v="2"/>
    <s v="Yes"/>
    <n v="3"/>
    <s v="Kansas"/>
    <n v="53377"/>
    <x v="0"/>
  </r>
  <r>
    <s v="HAYS MEDICAL CENTER"/>
    <s v="HAYS"/>
    <x v="16"/>
    <s v="ELLIS"/>
    <s v="Acute Care Hospitals"/>
    <x v="4"/>
    <s v="Yes"/>
    <n v="3"/>
    <s v="Kansas"/>
    <n v="29075"/>
    <x v="0"/>
  </r>
  <r>
    <s v="ADVENTHEALTH OTTAWA"/>
    <s v="OTTAWA"/>
    <x v="16"/>
    <s v="FRANKLIN"/>
    <s v="Acute Care Hospitals"/>
    <x v="5"/>
    <s v="No"/>
    <n v="3"/>
    <s v="Kansas"/>
    <n v="26299"/>
    <x v="0"/>
  </r>
  <r>
    <s v="UNIVERSITY OF KANSAS HEALTH SYSTEM - ST FRANCIS CAMPUS"/>
    <s v="TOPEKA"/>
    <x v="16"/>
    <s v="SHAWNEE"/>
    <s v="Acute Care Hospitals"/>
    <x v="6"/>
    <s v="Yes"/>
    <n v="3"/>
    <s v="Kansas"/>
    <n v="178607"/>
    <x v="0"/>
  </r>
  <r>
    <s v="SUSAN B ALLEN MEMORIAL HOSPITAL"/>
    <s v="EL DORADO"/>
    <x v="16"/>
    <s v="BUTLER"/>
    <s v="Acute Care Hospitals"/>
    <x v="2"/>
    <s v="Yes"/>
    <n v="0"/>
    <s v="Kansas"/>
    <n v="69484"/>
    <x v="0"/>
  </r>
  <r>
    <s v="HUTCHINSON REGIONAL MEDICAL CENTER INC"/>
    <s v="HUTCHINSON"/>
    <x v="16"/>
    <s v="RENO"/>
    <s v="Acute Care Hospitals"/>
    <x v="2"/>
    <s v="Yes"/>
    <n v="2"/>
    <s v="Kansas"/>
    <n v="61539"/>
    <x v="0"/>
  </r>
  <r>
    <s v="ST. CATHERINE HOSPITAL - GARDEN CITY"/>
    <s v="GARDEN CITY"/>
    <x v="16"/>
    <s v="FINNEY"/>
    <s v="Acute Care Hospitals"/>
    <x v="6"/>
    <s v="Yes"/>
    <n v="2"/>
    <s v="Kansas"/>
    <n v="37505"/>
    <x v="0"/>
  </r>
  <r>
    <s v="PRATT REGIONAL MEDICAL CENTER"/>
    <s v="PRATT"/>
    <x v="16"/>
    <s v="PRATT"/>
    <s v="Acute Care Hospitals"/>
    <x v="1"/>
    <s v="Yes"/>
    <n v="4"/>
    <s v="Kansas"/>
    <n v="9117"/>
    <x v="0"/>
  </r>
  <r>
    <s v="Irwin ACH (FT Riley)"/>
    <s v="Fort Riley"/>
    <x v="16"/>
    <s v="GEARY"/>
    <s v="Acute Care - Department of Defense"/>
    <x v="10"/>
    <s v="Yes"/>
    <n v="0"/>
    <s v="Kansas"/>
    <n v="36338"/>
    <x v="0"/>
  </r>
  <r>
    <s v="UNIVERSITY OF KANSAS HOSPITAL"/>
    <s v="KANSAS CITY"/>
    <x v="16"/>
    <s v="WYANDOTTE"/>
    <s v="Acute Care Hospitals"/>
    <x v="0"/>
    <s v="Yes"/>
    <n v="5"/>
    <s v="Kansas"/>
    <n v="170597"/>
    <x v="0"/>
  </r>
  <r>
    <s v="UNIVERSITY OF KANSAS HEALTH SYSTEM OLATHE HOSPITAL"/>
    <s v="OLATHE"/>
    <x v="16"/>
    <s v="JOHNSON"/>
    <s v="Acute Care Hospitals"/>
    <x v="2"/>
    <s v="Yes"/>
    <n v="4"/>
    <s v="Kansas"/>
    <n v="636906"/>
    <x v="0"/>
  </r>
  <r>
    <s v="VA EASTERN KANSAS HEALTHCARE SYSTEM"/>
    <s v="TOPEKA"/>
    <x v="16"/>
    <s v="SHAWNEE"/>
    <s v="Acute Care - Veterans Administration"/>
    <x v="8"/>
    <s v="Yes"/>
    <n v="4"/>
    <s v="Kansas"/>
    <n v="178607"/>
    <x v="0"/>
  </r>
  <r>
    <s v="SOUTHWEST MEDICAL CENTER"/>
    <s v="LIBERAL"/>
    <x v="16"/>
    <s v="SEWARD"/>
    <s v="Acute Care Hospitals"/>
    <x v="5"/>
    <s v="Yes"/>
    <n v="1"/>
    <s v="Kansas"/>
    <n v="21073"/>
    <x v="0"/>
  </r>
  <r>
    <s v="STORMONT VAIL HEALTH FLINT HILLS, LLC"/>
    <s v="JUNCTION CITY"/>
    <x v="16"/>
    <s v="GEARY"/>
    <s v="Acute Care Hospitals"/>
    <x v="2"/>
    <s v="Yes"/>
    <n v="4"/>
    <s v="Kansas"/>
    <n v="36338"/>
    <x v="0"/>
  </r>
  <r>
    <s v="STORMONT VAIL HOSPITAL"/>
    <s v="TOPEKA"/>
    <x v="16"/>
    <s v="SHAWNEE"/>
    <s v="Acute Care Hospitals"/>
    <x v="2"/>
    <s v="Yes"/>
    <n v="4"/>
    <s v="Kansas"/>
    <n v="178607"/>
    <x v="0"/>
  </r>
  <r>
    <s v="WICHITA VA MEDICAL CENTER"/>
    <s v="WICHITA"/>
    <x v="16"/>
    <s v="SEDGWICK"/>
    <s v="Acute Care - Veterans Administration"/>
    <x v="8"/>
    <s v="Yes"/>
    <n v="5"/>
    <s v="Kansas"/>
    <n v="538433"/>
    <x v="0"/>
  </r>
  <r>
    <s v="NMC HEALTH"/>
    <s v="NEWTON"/>
    <x v="16"/>
    <s v="HARVEY"/>
    <s v="Acute Care Hospitals"/>
    <x v="2"/>
    <s v="Yes"/>
    <n v="5"/>
    <s v="Kansas"/>
    <n v="33580"/>
    <x v="0"/>
  </r>
  <r>
    <s v="ADVENTHEALTH SHAWNEE MISSION"/>
    <s v="SHAWNEE MISSION"/>
    <x v="16"/>
    <s v="JOHNSON"/>
    <s v="Acute Care Hospitals"/>
    <x v="2"/>
    <s v="Yes"/>
    <n v="3"/>
    <s v="Kansas"/>
    <n v="636906"/>
    <x v="0"/>
  </r>
  <r>
    <s v="MCPHERSON HOSPITAL"/>
    <s v="MCPHERSON"/>
    <x v="16"/>
    <s v="MCPHERSON"/>
    <s v="Acute Care Hospitals"/>
    <x v="2"/>
    <s v="Yes"/>
    <n v="2"/>
    <s v="Kansas"/>
    <n v="30064"/>
    <x v="0"/>
  </r>
  <r>
    <s v="MIAMI COUNTY MEDICAL CENTER"/>
    <s v="PAOLA"/>
    <x v="16"/>
    <s v="MIAMI"/>
    <s v="Acute Care Hospitals"/>
    <x v="2"/>
    <s v="Yes"/>
    <n v="0"/>
    <s v="Kansas"/>
    <n v="36240"/>
    <x v="0"/>
  </r>
  <r>
    <s v="LABETTE HEALTH"/>
    <s v="PARSONS"/>
    <x v="16"/>
    <s v="LABETTE"/>
    <s v="Acute Care Hospitals"/>
    <x v="5"/>
    <s v="Yes"/>
    <n v="3"/>
    <s v="Kansas"/>
    <n v="19685"/>
    <x v="0"/>
  </r>
  <r>
    <s v="ASCENSION VIA CHRISTI HOSPITALS WICHITA, INC."/>
    <s v="WICHITA"/>
    <x v="16"/>
    <s v="SEDGWICK"/>
    <s v="Acute Care Hospitals"/>
    <x v="2"/>
    <s v="Yes"/>
    <n v="2"/>
    <s v="Kansas"/>
    <n v="538433"/>
    <x v="0"/>
  </r>
  <r>
    <s v="WESLEY MEDICAL CENTER"/>
    <s v="WICHITA"/>
    <x v="16"/>
    <s v="SEDGWICK"/>
    <s v="Acute Care Hospitals"/>
    <x v="1"/>
    <s v="Yes"/>
    <n v="4"/>
    <s v="Kansas"/>
    <n v="538433"/>
    <x v="0"/>
  </r>
  <r>
    <s v="LMH"/>
    <s v="LAWRENCE"/>
    <x v="16"/>
    <s v="DOUGLAS"/>
    <s v="Acute Care Hospitals"/>
    <x v="5"/>
    <s v="Yes"/>
    <n v="4"/>
    <s v="Kansas"/>
    <n v="120920"/>
    <x v="1"/>
  </r>
  <r>
    <s v="ASCENSION VIA CHRISTI HOSPITAL MANHATTAN, INC"/>
    <s v="MANHATTAN"/>
    <x v="16"/>
    <s v="RILEY"/>
    <s v="Acute Care Hospitals"/>
    <x v="2"/>
    <s v="Yes"/>
    <n v="4"/>
    <s v="Kansas"/>
    <n v="72598"/>
    <x v="0"/>
  </r>
  <r>
    <s v="PROVIDENCE MEDICAL CENTER"/>
    <s v="KANSAS CITY"/>
    <x v="16"/>
    <s v="WYANDOTTE"/>
    <s v="Acute Care Hospitals"/>
    <x v="6"/>
    <s v="Yes"/>
    <n v="3"/>
    <s v="Kansas"/>
    <n v="170597"/>
    <x v="0"/>
  </r>
  <r>
    <s v="CENTURA ST. CATHERINE-DODGE CITY"/>
    <s v="DODGE CITY"/>
    <x v="16"/>
    <s v="FORD"/>
    <s v="Acute Care Hospitals"/>
    <x v="1"/>
    <s v="Yes"/>
    <n v="3"/>
    <s v="Kansas"/>
    <n v="33993"/>
    <x v="0"/>
  </r>
  <r>
    <s v="OVERLAND PARK REG MED CTR"/>
    <s v="OVERLAND PARK"/>
    <x v="16"/>
    <s v="JOHNSON"/>
    <s v="Acute Care Hospitals"/>
    <x v="1"/>
    <s v="Yes"/>
    <n v="4"/>
    <s v="Kansas"/>
    <n v="636906"/>
    <x v="0"/>
  </r>
  <r>
    <s v="MENORAH MEDICAL CENTER"/>
    <s v="OVERLAND PARK"/>
    <x v="16"/>
    <s v="JOHNSON"/>
    <s v="Acute Care Hospitals"/>
    <x v="1"/>
    <s v="Yes"/>
    <n v="3"/>
    <s v="Kansas"/>
    <n v="636906"/>
    <x v="0"/>
  </r>
  <r>
    <s v="KANSAS SURGERY &amp; RECOVERY CENTER"/>
    <s v="WICHITA"/>
    <x v="16"/>
    <s v="SEDGWICK"/>
    <s v="Acute Care Hospitals"/>
    <x v="2"/>
    <s v="No"/>
    <n v="0"/>
    <s v="Kansas"/>
    <n v="538433"/>
    <x v="0"/>
  </r>
  <r>
    <s v="SAINT LUKE'S SOUTH HOSPITAL"/>
    <s v="OVERLAND PARK"/>
    <x v="16"/>
    <s v="JOHNSON"/>
    <s v="Acute Care Hospitals"/>
    <x v="4"/>
    <s v="Yes"/>
    <n v="4"/>
    <s v="Kansas"/>
    <n v="636906"/>
    <x v="0"/>
  </r>
  <r>
    <s v="KANSAS HEART HOSPITAL"/>
    <s v="WICHITA"/>
    <x v="16"/>
    <s v="SEDGWICK"/>
    <s v="Acute Care Hospitals"/>
    <x v="1"/>
    <s v="No"/>
    <n v="4"/>
    <s v="Kansas"/>
    <n v="538433"/>
    <x v="0"/>
  </r>
  <r>
    <s v="SALINA SURGICAL HOSPITAL"/>
    <s v="SALINA"/>
    <x v="16"/>
    <s v="SALINE"/>
    <s v="Acute Care Hospitals"/>
    <x v="11"/>
    <s v="No"/>
    <n v="0"/>
    <s v="Kansas"/>
    <n v="53377"/>
    <x v="0"/>
  </r>
  <r>
    <s v="KANSAS CITY ORTHOPAEDIC INSTITUTE"/>
    <s v="LEAWOOD"/>
    <x v="16"/>
    <s v="JOHNSON"/>
    <s v="Acute Care Hospitals"/>
    <x v="11"/>
    <s v="No"/>
    <n v="0"/>
    <s v="Kansas"/>
    <n v="636906"/>
    <x v="0"/>
  </r>
  <r>
    <s v="MANHATTAN SURGICAL HOSPITAL LLC"/>
    <s v="MANHATTAN"/>
    <x v="16"/>
    <s v="RILEY"/>
    <s v="Acute Care Hospitals"/>
    <x v="11"/>
    <s v="No"/>
    <n v="0"/>
    <s v="Kansas"/>
    <n v="72598"/>
    <x v="0"/>
  </r>
  <r>
    <s v="UNIVERSITY  OF KS HLTH SYSTEM GREAT BEND CAMPUS"/>
    <s v="GREAT BEND"/>
    <x v="16"/>
    <s v="BARTON"/>
    <s v="Acute Care Hospitals"/>
    <x v="0"/>
    <s v="Yes"/>
    <n v="4"/>
    <s v="Kansas"/>
    <n v="24790"/>
    <x v="0"/>
  </r>
  <r>
    <s v="ASCENTIST HOSPITAL LLC"/>
    <s v="LEAWOOD"/>
    <x v="16"/>
    <s v="JOHNSON"/>
    <s v="Acute Care Hospitals"/>
    <x v="1"/>
    <s v="No"/>
    <n v="0"/>
    <s v="Kansas"/>
    <n v="636906"/>
    <x v="0"/>
  </r>
  <r>
    <s v="KANSAS SPINE &amp; SPECIALTY HOSPITAL, LLC"/>
    <s v="WICHITA"/>
    <x v="16"/>
    <s v="SEDGWICK"/>
    <s v="Acute Care Hospitals"/>
    <x v="11"/>
    <s v="No"/>
    <n v="0"/>
    <s v="Kansas"/>
    <n v="538433"/>
    <x v="0"/>
  </r>
  <r>
    <s v="KANSAS MEDICAL CENTER LLC"/>
    <s v="ANDOVER"/>
    <x v="16"/>
    <s v="BUTLER"/>
    <s v="Acute Care Hospitals"/>
    <x v="1"/>
    <s v="Yes"/>
    <n v="2"/>
    <s v="Kansas"/>
    <n v="69484"/>
    <x v="0"/>
  </r>
  <r>
    <s v="SUMMIT SURGICAL, LLC"/>
    <s v="HUTCHINSON"/>
    <x v="16"/>
    <s v="RENO"/>
    <s v="Acute Care Hospitals"/>
    <x v="11"/>
    <s v="No"/>
    <n v="0"/>
    <s v="Kansas"/>
    <n v="61539"/>
    <x v="0"/>
  </r>
  <r>
    <s v="MINIMALLY INVASIVE SURGERY HOSPITAL"/>
    <s v="LENEXA"/>
    <x v="16"/>
    <s v="JOHNSON"/>
    <s v="Acute Care Hospitals"/>
    <x v="1"/>
    <s v="No"/>
    <n v="0"/>
    <s v="Kansas"/>
    <n v="636906"/>
    <x v="0"/>
  </r>
  <r>
    <s v="VIA CHRISTI HOSPITAL WICHITA ST TERESA, INC"/>
    <s v="WICHITA"/>
    <x v="16"/>
    <s v="SEDGWICK"/>
    <s v="Acute Care Hospitals"/>
    <x v="6"/>
    <s v="Yes"/>
    <n v="4"/>
    <s v="Kansas"/>
    <n v="538433"/>
    <x v="0"/>
  </r>
  <r>
    <s v="MERCY SPECIALTY HOSPITAL SOUTHEAST KANSAS"/>
    <s v="GALENA"/>
    <x v="16"/>
    <s v="CHEROKEE"/>
    <s v="Acute Care Hospitals"/>
    <x v="2"/>
    <s v="No"/>
    <n v="0"/>
    <s v="Kansas"/>
    <n v="19105"/>
    <x v="0"/>
  </r>
  <r>
    <s v="ROCK REGIONAL HOSPITAL, LLC"/>
    <s v="DERBY"/>
    <x v="16"/>
    <s v="SEDGWICK"/>
    <s v="Acute Care Hospitals"/>
    <x v="1"/>
    <s v="Yes"/>
    <n v="4"/>
    <s v="Kansas"/>
    <n v="538433"/>
    <x v="0"/>
  </r>
  <r>
    <s v="ADVENTHEALTH SOUTH OVERLAND PARK, INC"/>
    <s v="OVERLAND PARK"/>
    <x v="16"/>
    <s v="JOHNSON"/>
    <s v="Acute Care Hospitals"/>
    <x v="2"/>
    <s v="Yes"/>
    <n v="4"/>
    <s v="Kansas"/>
    <n v="636906"/>
    <x v="0"/>
  </r>
  <r>
    <s v="SCK HEALTH"/>
    <s v="ARKANSAS CITY"/>
    <x v="16"/>
    <s v="COWLEY"/>
    <s v="Rural Emergency Hospital"/>
    <x v="5"/>
    <s v="Yes"/>
    <n v="0"/>
    <s v="Kansas"/>
    <n v="34382"/>
    <x v="0"/>
  </r>
  <r>
    <s v="MERCY HOSPITAL, INC"/>
    <s v="MOUNDRIDGE"/>
    <x v="16"/>
    <s v="MCPHERSON"/>
    <s v="Rural Emergency Hospital"/>
    <x v="6"/>
    <s v="Yes"/>
    <n v="0"/>
    <s v="Kansas"/>
    <n v="30064"/>
    <x v="0"/>
  </r>
  <r>
    <s v="RUSH COUNTY MEMORIAL HOSPITAL"/>
    <s v="LA CROSSE"/>
    <x v="16"/>
    <s v="RUSH"/>
    <s v="Rural Emergency Hospital"/>
    <x v="5"/>
    <s v="Yes"/>
    <n v="0"/>
    <s v="Kansas"/>
    <n v="2845"/>
    <x v="0"/>
  </r>
  <r>
    <s v="GRISELL MEMORIAL HOSPITAL"/>
    <s v="RANSOM"/>
    <x v="16"/>
    <s v="NESS"/>
    <s v="Critical Access Hospitals"/>
    <x v="0"/>
    <s v="Yes"/>
    <n v="0"/>
    <s v="Kansas"/>
    <n v="2617"/>
    <x v="0"/>
  </r>
  <r>
    <s v="ELLINWOOD DISTRICT HOSPITAL"/>
    <s v="ELLINWOOD"/>
    <x v="16"/>
    <s v="BARTON"/>
    <s v="Critical Access Hospitals"/>
    <x v="0"/>
    <s v="Yes"/>
    <n v="0"/>
    <s v="Kansas"/>
    <n v="24790"/>
    <x v="0"/>
  </r>
  <r>
    <s v="LANE COUNTY HOSPITAL"/>
    <s v="DIGHTON"/>
    <x v="16"/>
    <s v="LANE"/>
    <s v="Critical Access Hospitals"/>
    <x v="0"/>
    <s v="Yes"/>
    <n v="0"/>
    <s v="Kansas"/>
    <n v="1508"/>
    <x v="0"/>
  </r>
  <r>
    <s v="ASHLAND HEALTH CENTER"/>
    <s v="ASHLAND"/>
    <x v="16"/>
    <s v="CLARK"/>
    <s v="Critical Access Hospitals"/>
    <x v="4"/>
    <s v="Yes"/>
    <n v="0"/>
    <s v="Kansas"/>
    <n v="1900"/>
    <x v="0"/>
  </r>
  <r>
    <s v="WICHITA COUNTY HEALTH CENTER"/>
    <s v="LEOTI"/>
    <x v="16"/>
    <s v="WICHITA"/>
    <s v="Critical Access Hospitals"/>
    <x v="5"/>
    <s v="Yes"/>
    <n v="0"/>
    <s v="Kansas"/>
    <n v="2031"/>
    <x v="0"/>
  </r>
  <r>
    <s v="RAWLINS COUNTY HEALTH CENTER"/>
    <s v="ATWOOD"/>
    <x v="16"/>
    <s v="RAWLINS"/>
    <s v="Critical Access Hospitals"/>
    <x v="4"/>
    <s v="Yes"/>
    <n v="0"/>
    <s v="Kansas"/>
    <n v="2431"/>
    <x v="0"/>
  </r>
  <r>
    <s v="MERCY HOSPITAL COLUMBUS"/>
    <s v="COLUMBUS"/>
    <x v="16"/>
    <s v="CHEROKEE"/>
    <s v="Critical Access Hospitals"/>
    <x v="6"/>
    <s v="Yes"/>
    <n v="0"/>
    <s v="Kansas"/>
    <n v="19105"/>
    <x v="0"/>
  </r>
  <r>
    <s v="JEWELL COUNTY HOSPITAL"/>
    <s v="MANKATO"/>
    <x v="16"/>
    <s v="JEWELL"/>
    <s v="Critical Access Hospitals"/>
    <x v="5"/>
    <s v="Yes"/>
    <n v="0"/>
    <s v="Kansas"/>
    <n v="2830"/>
    <x v="0"/>
  </r>
  <r>
    <s v="CHEYENNE COUNTY HOSPITAL"/>
    <s v="ST FRANCIS"/>
    <x v="16"/>
    <s v="CHEYENNE"/>
    <s v="Critical Access Hospitals"/>
    <x v="2"/>
    <s v="Yes"/>
    <n v="0"/>
    <s v="Kansas"/>
    <n v="2604"/>
    <x v="0"/>
  </r>
  <r>
    <s v="ROOKS COUNTY HEALTH CENTER"/>
    <s v="PLAINVILLE"/>
    <x v="16"/>
    <s v="ROOKS"/>
    <s v="Critical Access Hospitals"/>
    <x v="0"/>
    <s v="Yes"/>
    <n v="0"/>
    <s v="Kansas"/>
    <n v="4646"/>
    <x v="0"/>
  </r>
  <r>
    <s v="COMANCHE COUNTY HOSPITAL"/>
    <s v="COLDWATER"/>
    <x v="16"/>
    <s v="COMANCHE"/>
    <s v="Critical Access Hospitals"/>
    <x v="5"/>
    <s v="Yes"/>
    <n v="0"/>
    <s v="Kansas"/>
    <n v="1673"/>
    <x v="0"/>
  </r>
  <r>
    <s v="KEARNY COUNTY HOSPITAL"/>
    <s v="LAKIN"/>
    <x v="16"/>
    <s v="KEARNY"/>
    <s v="Critical Access Hospitals"/>
    <x v="5"/>
    <s v="Yes"/>
    <n v="0"/>
    <s v="Kansas"/>
    <n v="3888"/>
    <x v="0"/>
  </r>
  <r>
    <s v="F W HUSTON MEDICAL CENTER"/>
    <s v="WINCHESTER"/>
    <x v="16"/>
    <s v="JEFFERSON"/>
    <s v="Critical Access Hospitals"/>
    <x v="2"/>
    <s v="Yes"/>
    <n v="0"/>
    <s v="Kansas"/>
    <n v="18296"/>
    <x v="0"/>
  </r>
  <r>
    <s v="NEMAHA VALLEY COMMUNITY HOSPITAL"/>
    <s v="SENECA"/>
    <x v="16"/>
    <s v="NEMAHA"/>
    <s v="Critical Access Hospitals"/>
    <x v="2"/>
    <s v="Yes"/>
    <n v="0"/>
    <s v="Kansas"/>
    <n v="10054"/>
    <x v="0"/>
  </r>
  <r>
    <s v="ANDERSON COUNTY HOSPITAL"/>
    <s v="GARNETT"/>
    <x v="16"/>
    <s v="ANDERSON"/>
    <s v="Critical Access Hospitals"/>
    <x v="2"/>
    <s v="Yes"/>
    <n v="0"/>
    <s v="Kansas"/>
    <n v="8018"/>
    <x v="0"/>
  </r>
  <r>
    <s v="EDWARDS COUNTY MEDICAL CENTER"/>
    <s v="KINSLEY"/>
    <x v="16"/>
    <s v="EDWARDS"/>
    <s v="Critical Access Hospitals"/>
    <x v="5"/>
    <s v="No"/>
    <n v="0"/>
    <s v="Kansas"/>
    <n v="2640"/>
    <x v="0"/>
  </r>
  <r>
    <s v="SEDAN CITY HOSPITAL"/>
    <s v="SEDAN"/>
    <x v="16"/>
    <s v="CHAUTAUQUA"/>
    <s v="Critical Access Hospitals"/>
    <x v="5"/>
    <s v="Yes"/>
    <n v="0"/>
    <s v="Kansas"/>
    <n v="3321"/>
    <x v="0"/>
  </r>
  <r>
    <s v="HOLTON COMMUNITY HOSPITAL"/>
    <s v="HOLTON"/>
    <x v="16"/>
    <s v="JACKSON"/>
    <s v="Critical Access Hospitals"/>
    <x v="2"/>
    <s v="Yes"/>
    <n v="0"/>
    <s v="Kansas"/>
    <n v="13438"/>
    <x v="0"/>
  </r>
  <r>
    <s v="MEADE DISTRICT HOSPITAL"/>
    <s v="MEADE"/>
    <x v="16"/>
    <s v="MEADE"/>
    <s v="Critical Access Hospitals"/>
    <x v="0"/>
    <s v="Yes"/>
    <n v="0"/>
    <s v="Kansas"/>
    <n v="3852"/>
    <x v="0"/>
  </r>
  <r>
    <s v="HAMILTON COUNTY HOSPITAL"/>
    <s v="SYRACUSE"/>
    <x v="16"/>
    <s v="HAMILTON"/>
    <s v="Critical Access Hospitals"/>
    <x v="5"/>
    <s v="Yes"/>
    <n v="0"/>
    <s v="Kansas"/>
    <n v="2500"/>
    <x v="0"/>
  </r>
  <r>
    <s v="STAFFORD COUNTY HOSPITAL"/>
    <s v="STAFFORD"/>
    <x v="16"/>
    <s v="STAFFORD"/>
    <s v="Critical Access Hospitals"/>
    <x v="5"/>
    <s v="Yes"/>
    <n v="0"/>
    <s v="Kansas"/>
    <n v="4005"/>
    <x v="0"/>
  </r>
  <r>
    <s v="SATANTA DISTRICT HOSPITAL, CLINICS, &amp; LTCU"/>
    <s v="SATANTA"/>
    <x v="16"/>
    <s v="HASKELL"/>
    <s v="Critical Access Hospitals"/>
    <x v="0"/>
    <s v="Yes"/>
    <n v="0"/>
    <s v="Kansas"/>
    <n v="3599"/>
    <x v="0"/>
  </r>
  <r>
    <s v="GRAHAM COUNTY HOSPITAL"/>
    <s v="HILL CITY"/>
    <x v="16"/>
    <s v="GRAHAM"/>
    <s v="Critical Access Hospitals"/>
    <x v="5"/>
    <s v="Yes"/>
    <n v="0"/>
    <s v="Kansas"/>
    <n v="2371"/>
    <x v="0"/>
  </r>
  <r>
    <s v="LOGAN COUNTY HOSPITAL"/>
    <s v="OAKLEY"/>
    <x v="16"/>
    <s v="LOGAN"/>
    <s v="Critical Access Hospitals"/>
    <x v="5"/>
    <s v="Yes"/>
    <n v="0"/>
    <s v="Kansas"/>
    <n v="2661"/>
    <x v="0"/>
  </r>
  <r>
    <s v="ELLSWORTH COUNTY MEDICAL CENTER"/>
    <s v="ELLSWORTH"/>
    <x v="16"/>
    <s v="ELLSWORTH"/>
    <s v="Critical Access Hospitals"/>
    <x v="1"/>
    <s v="Yes"/>
    <n v="2"/>
    <s v="Kansas"/>
    <n v="6257"/>
    <x v="0"/>
  </r>
  <r>
    <s v="OTTAWA COUNTY HEALTH CENTER"/>
    <s v="MINNEAPOLIS"/>
    <x v="16"/>
    <s v="OTTAWA"/>
    <s v="Critical Access Hospitals"/>
    <x v="4"/>
    <s v="Yes"/>
    <n v="0"/>
    <s v="Kansas"/>
    <n v="5744"/>
    <x v="0"/>
  </r>
  <r>
    <s v="CALDWELL REGIONAL MEDICAL CENTER"/>
    <s v="CALDWELL"/>
    <x v="16"/>
    <s v="SUMNER"/>
    <s v="Critical Access Hospitals"/>
    <x v="0"/>
    <s v="Yes"/>
    <n v="0"/>
    <s v="Kansas"/>
    <n v="22312"/>
    <x v="0"/>
  </r>
  <r>
    <s v="HOSPITAL DISTRICT #1 OF RICE COUNTY"/>
    <s v="LYONS"/>
    <x v="16"/>
    <s v="RICE"/>
    <s v="Critical Access Hospitals"/>
    <x v="0"/>
    <s v="Yes"/>
    <n v="0"/>
    <s v="Kansas"/>
    <n v="9266"/>
    <x v="0"/>
  </r>
  <r>
    <s v="KIOWA DISTRICT HOSPITAL"/>
    <s v="KIOWA"/>
    <x v="16"/>
    <s v="BARBER"/>
    <s v="Critical Access Hospitals"/>
    <x v="0"/>
    <s v="Yes"/>
    <n v="0"/>
    <s v="Kansas"/>
    <n v="4083"/>
    <x v="0"/>
  </r>
  <r>
    <s v="KIOWA COUNTY MEMORIAL HOSPITAL"/>
    <s v="GREENSBURG"/>
    <x v="16"/>
    <s v="KIOWA"/>
    <s v="Critical Access Hospitals"/>
    <x v="5"/>
    <s v="Yes"/>
    <n v="0"/>
    <s v="Kansas"/>
    <n v="2432"/>
    <x v="0"/>
  </r>
  <r>
    <s v="CLARA BARTON HOSPITAL"/>
    <s v="HOISINGTON"/>
    <x v="16"/>
    <s v="BARTON"/>
    <s v="Critical Access Hospitals"/>
    <x v="2"/>
    <s v="Yes"/>
    <n v="2"/>
    <s v="Kansas"/>
    <n v="24790"/>
    <x v="0"/>
  </r>
  <r>
    <s v="MEDICINE LODGE MEMORIAL HOSPITAL"/>
    <s v="MEDICINE LODGE"/>
    <x v="16"/>
    <s v="BARBER"/>
    <s v="Critical Access Hospitals"/>
    <x v="0"/>
    <s v="Yes"/>
    <n v="0"/>
    <s v="Kansas"/>
    <n v="4083"/>
    <x v="0"/>
  </r>
  <r>
    <s v="STEVENS COUNTY HOSPITAL"/>
    <s v="HUGOTON"/>
    <x v="16"/>
    <s v="STEVENS"/>
    <s v="Critical Access Hospitals"/>
    <x v="5"/>
    <s v="Yes"/>
    <n v="4"/>
    <s v="Kansas"/>
    <n v="4984"/>
    <x v="0"/>
  </r>
  <r>
    <s v="NESS COUNTY HOSPITAL DISTRICT #2"/>
    <s v="NESS CITY"/>
    <x v="16"/>
    <s v="NESS"/>
    <s v="Critical Access Hospitals"/>
    <x v="0"/>
    <s v="Yes"/>
    <n v="0"/>
    <s v="Kansas"/>
    <n v="2617"/>
    <x v="0"/>
  </r>
  <r>
    <s v="WAMEGO HEALTH CENTER"/>
    <s v="WAMEGO"/>
    <x v="16"/>
    <s v="POTTAWATOMIE"/>
    <s v="Critical Access Hospitals"/>
    <x v="4"/>
    <s v="Yes"/>
    <n v="0"/>
    <s v="Kansas"/>
    <n v="27186"/>
    <x v="0"/>
  </r>
  <r>
    <s v="GREAT PLAINS OF SABETHA"/>
    <s v="SABETHA"/>
    <x v="16"/>
    <s v="NEMAHA"/>
    <s v="Critical Access Hospitals"/>
    <x v="2"/>
    <s v="Yes"/>
    <n v="0"/>
    <s v="Kansas"/>
    <n v="10054"/>
    <x v="0"/>
  </r>
  <r>
    <s v="GREENWOOD COUNTY HOSPITAL"/>
    <s v="EUREKA"/>
    <x v="16"/>
    <s v="GREENWOOD"/>
    <s v="Critical Access Hospitals"/>
    <x v="5"/>
    <s v="Yes"/>
    <n v="0"/>
    <s v="Kansas"/>
    <n v="5826"/>
    <x v="0"/>
  </r>
  <r>
    <s v="HIAWATHA COMMUNITY HOSPITAL"/>
    <s v="HIAWATHA"/>
    <x v="16"/>
    <s v="BROWN"/>
    <s v="Critical Access Hospitals"/>
    <x v="2"/>
    <s v="Yes"/>
    <n v="3"/>
    <s v="Kansas"/>
    <n v="9104"/>
    <x v="0"/>
  </r>
  <r>
    <s v="STANTON COUNTY HOSPITAL"/>
    <s v="JOHNSON"/>
    <x v="16"/>
    <s v="STANTON"/>
    <s v="Critical Access Hospitals"/>
    <x v="5"/>
    <s v="Yes"/>
    <n v="0"/>
    <s v="Kansas"/>
    <n v="1986"/>
    <x v="0"/>
  </r>
  <r>
    <s v="WILSON MEDICAL CENTER"/>
    <s v="NEODESHA"/>
    <x v="16"/>
    <s v="WILSON"/>
    <s v="Critical Access Hospitals"/>
    <x v="5"/>
    <s v="Yes"/>
    <n v="0"/>
    <s v="Kansas"/>
    <n v="8299"/>
    <x v="0"/>
  </r>
  <r>
    <s v="PAWNEE VALLEY COMMUNITY HOSPITAL"/>
    <s v="LARNED"/>
    <x v="16"/>
    <s v="PAWNEE"/>
    <s v="Critical Access Hospitals"/>
    <x v="2"/>
    <s v="Yes"/>
    <n v="0"/>
    <s v="Kansas"/>
    <n v="5991"/>
    <x v="0"/>
  </r>
  <r>
    <s v="HOSPITAL DISTRICT #6 PATTERSON HEALTH CENTER"/>
    <s v="ANTHONY"/>
    <x v="16"/>
    <s v="HARPER"/>
    <s v="Critical Access Hospitals"/>
    <x v="0"/>
    <s v="Yes"/>
    <n v="0"/>
    <s v="Kansas"/>
    <n v="5370"/>
    <x v="0"/>
  </r>
  <r>
    <s v="SHERIDAN COUNTY HOSPITAL"/>
    <s v="HOXIE"/>
    <x v="16"/>
    <s v="SHERIDAN"/>
    <s v="Critical Access Hospitals"/>
    <x v="5"/>
    <s v="Yes"/>
    <n v="0"/>
    <s v="Kansas"/>
    <n v="2427"/>
    <x v="0"/>
  </r>
  <r>
    <s v="NORTON COUNTY HOSPITAL"/>
    <s v="NORTON"/>
    <x v="16"/>
    <s v="NORTON"/>
    <s v="Critical Access Hospitals"/>
    <x v="5"/>
    <s v="Yes"/>
    <n v="0"/>
    <s v="Kansas"/>
    <n v="5288"/>
    <x v="0"/>
  </r>
  <r>
    <s v="CLOUD COUNTY HEALTH CENTER"/>
    <s v="CONCORDIA"/>
    <x v="16"/>
    <s v="CLOUD"/>
    <s v="Critical Access Hospitals"/>
    <x v="2"/>
    <s v="Yes"/>
    <n v="0"/>
    <s v="Kansas"/>
    <n v="8833"/>
    <x v="0"/>
  </r>
  <r>
    <s v="RUSSELL REGIONAL HOSPITAL"/>
    <s v="RUSSELL"/>
    <x v="16"/>
    <s v="RUSSELL"/>
    <s v="Critical Access Hospitals"/>
    <x v="2"/>
    <s v="Yes"/>
    <n v="3"/>
    <s v="Kansas"/>
    <n v="6581"/>
    <x v="0"/>
  </r>
  <r>
    <s v="WASHINGTON COUNTY HOSPITAL"/>
    <s v="WASHINGTON"/>
    <x v="16"/>
    <s v="WASHINGTON"/>
    <s v="Critical Access Hospitals"/>
    <x v="5"/>
    <s v="Yes"/>
    <n v="0"/>
    <s v="Kansas"/>
    <n v="5533"/>
    <x v="0"/>
  </r>
  <r>
    <s v="DECATUR HEALTH"/>
    <s v="OBERLIN"/>
    <x v="16"/>
    <s v="DECATUR"/>
    <s v="Critical Access Hospitals"/>
    <x v="2"/>
    <s v="Yes"/>
    <n v="0"/>
    <s v="Kansas"/>
    <n v="2716"/>
    <x v="0"/>
  </r>
  <r>
    <s v="PHILLIPS COUNTY HOSPITAL"/>
    <s v="PHILLIPSBURG"/>
    <x v="16"/>
    <s v="PHILLIPS"/>
    <s v="Critical Access Hospitals"/>
    <x v="5"/>
    <s v="Yes"/>
    <n v="0"/>
    <s v="Kansas"/>
    <n v="4728"/>
    <x v="0"/>
  </r>
  <r>
    <s v="COMMUNITY HOSPITAL, ONAGA AND ST MARYS CAMPUS"/>
    <s v="ONAGA"/>
    <x v="16"/>
    <s v="POTTAWATOMIE"/>
    <s v="Critical Access Hospitals"/>
    <x v="0"/>
    <s v="Yes"/>
    <n v="0"/>
    <s v="Kansas"/>
    <n v="27186"/>
    <x v="0"/>
  </r>
  <r>
    <s v="TREGO COUNTY LEMKE MEMORIAL HOSPITAL"/>
    <s v="WAKEENEY"/>
    <x v="16"/>
    <s v="TREGO"/>
    <s v="Critical Access Hospitals"/>
    <x v="5"/>
    <s v="Yes"/>
    <n v="0"/>
    <s v="Kansas"/>
    <n v="2740"/>
    <x v="0"/>
  </r>
  <r>
    <s v="ST LUKE HOSPITAL &amp; LIVING CENTER"/>
    <s v="MARION"/>
    <x v="16"/>
    <s v="MARION"/>
    <s v="Critical Access Hospitals"/>
    <x v="0"/>
    <s v="Yes"/>
    <n v="0"/>
    <s v="Kansas"/>
    <n v="11634"/>
    <x v="0"/>
  </r>
  <r>
    <s v="HILLSBORO COMMUNITY HOSPITAL"/>
    <s v="HILLSBORO"/>
    <x v="16"/>
    <s v="MARION"/>
    <s v="Critical Access Hospitals"/>
    <x v="1"/>
    <s v="No"/>
    <n v="0"/>
    <s v="Kansas"/>
    <n v="11634"/>
    <x v="0"/>
  </r>
  <r>
    <s v="LINDSBORG COMMUNITY HOSPITAL"/>
    <s v="LINDSBORG"/>
    <x v="16"/>
    <s v="MCPHERSON"/>
    <s v="Critical Access Hospitals"/>
    <x v="2"/>
    <s v="Yes"/>
    <n v="0"/>
    <s v="Kansas"/>
    <n v="30064"/>
    <x v="0"/>
  </r>
  <r>
    <s v="GREELEY COUNTY HEALTH SERVICES"/>
    <s v="TRIBUNE"/>
    <x v="16"/>
    <s v="GREELEY"/>
    <s v="Critical Access Hospitals"/>
    <x v="5"/>
    <s v="Yes"/>
    <n v="0"/>
    <s v="Kansas"/>
    <n v="1182"/>
    <x v="0"/>
  </r>
  <r>
    <s v="LINCOLN COUNTY HOSPITAL"/>
    <s v="LINCOLN"/>
    <x v="16"/>
    <s v="LINCOLN"/>
    <s v="Critical Access Hospitals"/>
    <x v="5"/>
    <s v="No"/>
    <n v="0"/>
    <s v="Kansas"/>
    <n v="2861"/>
    <x v="0"/>
  </r>
  <r>
    <s v="REPUBLIC COUNTY HOSPITAL"/>
    <s v="BELLEVILLE"/>
    <x v="16"/>
    <s v="REPUBLIC"/>
    <s v="Critical Access Hospitals"/>
    <x v="2"/>
    <s v="Yes"/>
    <n v="3"/>
    <s v="Kansas"/>
    <n v="4640"/>
    <x v="0"/>
  </r>
  <r>
    <s v="CITIZENS MEDICAL CENTER"/>
    <s v="COLBY"/>
    <x v="16"/>
    <s v="THOMAS"/>
    <s v="Critical Access Hospitals"/>
    <x v="2"/>
    <s v="Yes"/>
    <n v="3"/>
    <s v="Kansas"/>
    <n v="7725"/>
    <x v="0"/>
  </r>
  <r>
    <s v="COMMUNITY MEMORIAL HEALTHCARE, INC."/>
    <s v="MARYSVILLE"/>
    <x v="16"/>
    <s v="MARSHALL"/>
    <s v="Critical Access Hospitals"/>
    <x v="2"/>
    <s v="Yes"/>
    <n v="4"/>
    <s v="Kansas"/>
    <n v="9852"/>
    <x v="0"/>
  </r>
  <r>
    <s v="OSBORNE COUNTY MEMORIAL HOSPITAL"/>
    <s v="OSBORNE"/>
    <x v="16"/>
    <s v="OSBORNE"/>
    <s v="Critical Access Hospitals"/>
    <x v="5"/>
    <s v="Yes"/>
    <n v="0"/>
    <s v="Kansas"/>
    <n v="3285"/>
    <x v="0"/>
  </r>
  <r>
    <s v="HANOVER HOSPITAL"/>
    <s v="HANOVER"/>
    <x v="16"/>
    <s v="WASHINGTON"/>
    <s v="Critical Access Hospitals"/>
    <x v="0"/>
    <s v="Yes"/>
    <n v="0"/>
    <s v="Kansas"/>
    <n v="5533"/>
    <x v="0"/>
  </r>
  <r>
    <s v="GOVE COUNTY MEDICAL CENTER"/>
    <s v="QUINTER"/>
    <x v="16"/>
    <s v="GOVE"/>
    <s v="Critical Access Hospitals"/>
    <x v="4"/>
    <s v="Yes"/>
    <n v="0"/>
    <s v="Kansas"/>
    <n v="2631"/>
    <x v="0"/>
  </r>
  <r>
    <s v="MINNEOLA DISTRICT HOSPITAL"/>
    <s v="MINNEOLA"/>
    <x v="16"/>
    <s v="FORD"/>
    <s v="Critical Access Hospitals"/>
    <x v="0"/>
    <s v="Yes"/>
    <n v="0"/>
    <s v="Kansas"/>
    <n v="33993"/>
    <x v="0"/>
  </r>
  <r>
    <s v="HODGEMAN COUNTY HEALTH CENTER"/>
    <s v="JETMORE"/>
    <x v="16"/>
    <s v="HODGEMAN"/>
    <s v="Critical Access Hospitals"/>
    <x v="5"/>
    <s v="Yes"/>
    <n v="0"/>
    <s v="Kansas"/>
    <n v="1619"/>
    <x v="0"/>
  </r>
  <r>
    <s v="GOODLAND REGIONAL MEDICAL CENTER"/>
    <s v="GOODLAND"/>
    <x v="16"/>
    <s v="SHERMAN"/>
    <s v="Critical Access Hospitals"/>
    <x v="5"/>
    <s v="Yes"/>
    <n v="2"/>
    <s v="Kansas"/>
    <n v="5763"/>
    <x v="0"/>
  </r>
  <r>
    <s v="CLAY COUNTY MEDICAL CENTER"/>
    <s v="CLAY CENTER"/>
    <x v="16"/>
    <s v="CLAY"/>
    <s v="Critical Access Hospitals"/>
    <x v="5"/>
    <s v="Yes"/>
    <n v="3"/>
    <s v="Kansas"/>
    <n v="7990"/>
    <x v="0"/>
  </r>
  <r>
    <s v="SCOTT COUNTY HOSPITAL"/>
    <s v="SCOTT CITY"/>
    <x v="16"/>
    <s v="SCOTT"/>
    <s v="Critical Access Hospitals"/>
    <x v="2"/>
    <s v="Yes"/>
    <n v="2"/>
    <s v="Kansas"/>
    <n v="4815"/>
    <x v="0"/>
  </r>
  <r>
    <s v="ALLEN COUNTY REGIONAL HOSPITAL"/>
    <s v="IOLA"/>
    <x v="16"/>
    <s v="ALLEN"/>
    <s v="Critical Access Hospitals"/>
    <x v="5"/>
    <s v="Yes"/>
    <n v="4"/>
    <s v="Kansas"/>
    <n v="12302"/>
    <x v="0"/>
  </r>
  <r>
    <s v="FREDONIA REGIONAL HOSPITAL"/>
    <s v="FREDONIA"/>
    <x v="16"/>
    <s v="WILSON"/>
    <s v="Critical Access Hospitals"/>
    <x v="5"/>
    <s v="Yes"/>
    <n v="0"/>
    <s v="Kansas"/>
    <n v="8299"/>
    <x v="0"/>
  </r>
  <r>
    <s v="MITCHELL COUNTY HOSPITAL HEALTH SYSTEMS"/>
    <s v="BELOIT"/>
    <x v="16"/>
    <s v="MITCHELL"/>
    <s v="Critical Access Hospitals"/>
    <x v="5"/>
    <s v="Yes"/>
    <n v="3"/>
    <s v="Kansas"/>
    <n v="5590"/>
    <x v="0"/>
  </r>
  <r>
    <s v="GIRARD MEDICAL CENTER"/>
    <s v="GIRARD"/>
    <x v="16"/>
    <s v="CRAWFORD"/>
    <s v="Critical Access Hospitals"/>
    <x v="0"/>
    <s v="Yes"/>
    <n v="2"/>
    <s v="Kansas"/>
    <n v="39008"/>
    <x v="0"/>
  </r>
  <r>
    <s v="SMITH COUNTY MEMORIAL HOSPITAL"/>
    <s v="SMITH CENTER"/>
    <x v="16"/>
    <s v="SMITH"/>
    <s v="Critical Access Hospitals"/>
    <x v="5"/>
    <s v="Yes"/>
    <n v="0"/>
    <s v="Kansas"/>
    <n v="3566"/>
    <x v="0"/>
  </r>
  <r>
    <s v="KINGMAN HEALTHCARE CENTER"/>
    <s v="KINGMAN"/>
    <x v="16"/>
    <s v="KINGMAN"/>
    <s v="Critical Access Hospitals"/>
    <x v="2"/>
    <s v="Yes"/>
    <n v="0"/>
    <s v="Kansas"/>
    <n v="7029"/>
    <x v="0"/>
  </r>
  <r>
    <s v="MORRIS COUNTY HOSPITAL"/>
    <s v="COUNCIL GROVE"/>
    <x v="16"/>
    <s v="MORRIS"/>
    <s v="Critical Access Hospitals"/>
    <x v="5"/>
    <s v="No"/>
    <n v="3"/>
    <s v="Kansas"/>
    <n v="5348"/>
    <x v="0"/>
  </r>
  <r>
    <s v="NEOSHO MEMORIAL REGIONAL MEDICAL CENTER"/>
    <s v="CHANUTE"/>
    <x v="16"/>
    <s v="NEOSHO"/>
    <s v="Critical Access Hospitals"/>
    <x v="5"/>
    <s v="Yes"/>
    <n v="1"/>
    <s v="Kansas"/>
    <n v="15637"/>
    <x v="0"/>
  </r>
  <r>
    <s v="MEMORIAL HOSPITAL"/>
    <s v="ABILENE"/>
    <x v="16"/>
    <s v="DICKINSON"/>
    <s v="Critical Access Hospitals"/>
    <x v="0"/>
    <s v="Yes"/>
    <n v="2"/>
    <s v="Kansas"/>
    <n v="18637"/>
    <x v="0"/>
  </r>
  <r>
    <s v="AMBERWELL ATCHISON ASSOCIATION"/>
    <s v="ATCHISON"/>
    <x v="16"/>
    <s v="ATCHISON"/>
    <s v="Critical Access Hospitals"/>
    <x v="2"/>
    <s v="Yes"/>
    <n v="0"/>
    <s v="Kansas"/>
    <n v="16172"/>
    <x v="0"/>
  </r>
  <r>
    <s v="WILLIAM NEWTON HOSPITAL"/>
    <s v="WINFIELD"/>
    <x v="16"/>
    <s v="COWLEY"/>
    <s v="Critical Access Hospitals"/>
    <x v="5"/>
    <s v="Yes"/>
    <n v="4"/>
    <s v="Kansas"/>
    <n v="34382"/>
    <x v="0"/>
  </r>
  <r>
    <s v="NEWMAN REGIONAL HEALTH"/>
    <s v="EMPORIA"/>
    <x v="16"/>
    <s v="LYON"/>
    <s v="Critical Access Hospitals"/>
    <x v="5"/>
    <s v="Yes"/>
    <n v="2"/>
    <s v="Kansas"/>
    <n v="32266"/>
    <x v="0"/>
  </r>
  <r>
    <s v="COFFEY COUNTY HOSPITAL"/>
    <s v="BURLINGTON"/>
    <x v="16"/>
    <s v="COFFEY"/>
    <s v="Critical Access Hospitals"/>
    <x v="5"/>
    <s v="Yes"/>
    <n v="4"/>
    <s v="Kansas"/>
    <n v="8467"/>
    <x v="0"/>
  </r>
  <r>
    <s v="MORTON COUNTY HOSPITAL"/>
    <s v="ELKHART"/>
    <x v="16"/>
    <s v="MORTON"/>
    <s v="Critical Access Hospitals"/>
    <x v="5"/>
    <s v="Yes"/>
    <n v="0"/>
    <s v="Kansas"/>
    <n v="2470"/>
    <x v="0"/>
  </r>
  <r>
    <s v="BOB WILSON MEMORIAL HOSPITAL"/>
    <s v="ULYSSES"/>
    <x v="16"/>
    <s v="GRANT"/>
    <s v="Critical Access Hospitals"/>
    <x v="6"/>
    <s v="Yes"/>
    <n v="0"/>
    <s v="Kansas"/>
    <n v="7028"/>
    <x v="0"/>
  </r>
  <r>
    <s v="CHILDREN'S MERCY SOUTH"/>
    <s v="OVERLAND PARK"/>
    <x v="16"/>
    <s v="JOHNSON"/>
    <s v="Childrens"/>
    <x v="2"/>
    <s v="No"/>
    <n v="0"/>
    <s v="Kansas"/>
    <n v="636906"/>
    <x v="0"/>
  </r>
  <r>
    <s v="LARNED STATE HOSPITAL"/>
    <s v="LARNED"/>
    <x v="16"/>
    <s v="PAWNEE"/>
    <s v="Psychiatric"/>
    <x v="3"/>
    <s v="No"/>
    <n v="0"/>
    <s v="Kansas"/>
    <n v="5991"/>
    <x v="0"/>
  </r>
  <r>
    <s v="COTTONWOOD SPRINGS LLC"/>
    <s v="OLATHE"/>
    <x v="16"/>
    <s v="JOHNSON"/>
    <s v="Psychiatric"/>
    <x v="1"/>
    <s v="No"/>
    <n v="0"/>
    <s v="Kansas"/>
    <n v="636906"/>
    <x v="0"/>
  </r>
  <r>
    <s v="ADAIR ACUTE CARE AT OSAWATOMIE STATE HOSPITAL"/>
    <s v="OSAWATOMIE"/>
    <x v="16"/>
    <s v="MIAMI"/>
    <s v="Psychiatric"/>
    <x v="3"/>
    <s v="No"/>
    <n v="0"/>
    <s v="Kansas"/>
    <n v="36240"/>
    <x v="0"/>
  </r>
  <r>
    <s v="CORTERRA OF WICHITA LLC"/>
    <s v="WICHITA"/>
    <x v="16"/>
    <s v="SEDGWICK"/>
    <s v="Psychiatric"/>
    <x v="1"/>
    <s v="No"/>
    <n v="0"/>
    <s v="Kansas"/>
    <n v="538433"/>
    <x v="0"/>
  </r>
  <r>
    <s v="ST VERONICA"/>
    <s v="BEL AIRE"/>
    <x v="16"/>
    <s v="SEDGWICK"/>
    <s v="Psychiatric"/>
    <x v="6"/>
    <s v="No"/>
    <n v="0"/>
    <s v="Kansas"/>
    <n v="538433"/>
    <x v="0"/>
  </r>
  <r>
    <s v="ST ELIZABETH FT THOMAS"/>
    <s v="FORT THOMAS"/>
    <x v="17"/>
    <s v="CAMPBELL"/>
    <s v="Acute Care Hospitals"/>
    <x v="2"/>
    <s v="Yes"/>
    <n v="5"/>
    <s v="Kentucky"/>
    <n v="95441"/>
    <x v="1"/>
  </r>
  <r>
    <s v="WHITESBURG ARH HOSPITAL"/>
    <s v="WHITESBURG"/>
    <x v="17"/>
    <s v="LETCHER"/>
    <s v="Acute Care Hospitals"/>
    <x v="4"/>
    <s v="Yes"/>
    <n v="3"/>
    <s v="Kentucky"/>
    <n v="19952"/>
    <x v="0"/>
  </r>
  <r>
    <s v="OWENSBORO HEALTH MUHLENBERG COMMUNITY HOSPITAL"/>
    <s v="GREENVILLE"/>
    <x v="17"/>
    <s v="MUHLENBERG"/>
    <s v="Acute Care Hospitals"/>
    <x v="2"/>
    <s v="Yes"/>
    <n v="4"/>
    <s v="Kentucky"/>
    <n v="30634"/>
    <x v="0"/>
  </r>
  <r>
    <s v="HIGHLANDS ARH REGIONAL MEDICAL CENTER"/>
    <s v="PRESTONSBURG"/>
    <x v="17"/>
    <s v="FLOYD"/>
    <s v="Acute Care Hospitals"/>
    <x v="1"/>
    <s v="Yes"/>
    <n v="2"/>
    <s v="Kentucky"/>
    <n v="34401"/>
    <x v="0"/>
  </r>
  <r>
    <s v="KING'S DAUGHTERS' MEDICAL CENTER"/>
    <s v="ASHLAND"/>
    <x v="17"/>
    <s v="BOYD"/>
    <s v="Acute Care Hospitals"/>
    <x v="2"/>
    <s v="Yes"/>
    <n v="3"/>
    <s v="Kentucky"/>
    <n v="47751"/>
    <x v="0"/>
  </r>
  <r>
    <s v="SAINT JOSEPH HOSPITAL"/>
    <s v="LEXINGTON"/>
    <x v="17"/>
    <s v="FAYETTE"/>
    <s v="Acute Care Hospitals"/>
    <x v="6"/>
    <s v="Yes"/>
    <n v="3"/>
    <s v="Kentucky"/>
    <n v="329751"/>
    <x v="0"/>
  </r>
  <r>
    <s v="SAINT JOSEPH LONDON"/>
    <s v="LONDON"/>
    <x v="17"/>
    <s v="LAUREL"/>
    <s v="Acute Care Hospitals"/>
    <x v="2"/>
    <s v="Yes"/>
    <n v="3"/>
    <s v="Kentucky"/>
    <n v="63746"/>
    <x v="1"/>
  </r>
  <r>
    <s v="BAPTIST HEALTH HARDIN"/>
    <s v="ELIZABETHTOWN"/>
    <x v="17"/>
    <s v="HARDIN"/>
    <s v="Acute Care Hospitals"/>
    <x v="5"/>
    <s v="Yes"/>
    <n v="3"/>
    <s v="Kentucky"/>
    <n v="113482"/>
    <x v="0"/>
  </r>
  <r>
    <s v="THE MEDICAL CENTER (BOWLING GREEN)"/>
    <s v="BOWLING GREEN"/>
    <x v="17"/>
    <s v="WARREN"/>
    <s v="Acute Care Hospitals"/>
    <x v="2"/>
    <s v="Yes"/>
    <n v="2"/>
    <s v="Kentucky"/>
    <n v="149375"/>
    <x v="0"/>
  </r>
  <r>
    <s v="UOFL HEALTH - SHELBYVILLE HOSPITAL"/>
    <s v="SHELBYVILLE"/>
    <x v="17"/>
    <s v="SHELBY"/>
    <s v="Acute Care Hospitals"/>
    <x v="2"/>
    <s v="Yes"/>
    <n v="3"/>
    <s v="Kentucky"/>
    <n v="51243"/>
    <x v="1"/>
  </r>
  <r>
    <s v="T J SAMSON COMMUNITY HOSPITAL"/>
    <s v="GLASGOW"/>
    <x v="17"/>
    <s v="BARREN"/>
    <s v="Acute Care Hospitals"/>
    <x v="4"/>
    <s v="Yes"/>
    <n v="3"/>
    <s v="Kentucky"/>
    <n v="45641"/>
    <x v="0"/>
  </r>
  <r>
    <s v="ST CLAIRE REGIONAL MEDICAL CENTER"/>
    <s v="MOREHEAD"/>
    <x v="17"/>
    <s v="ROWAN"/>
    <s v="Acute Care Hospitals"/>
    <x v="7"/>
    <s v="Yes"/>
    <n v="2"/>
    <s v="Kentucky"/>
    <n v="24476"/>
    <x v="0"/>
  </r>
  <r>
    <s v="MEADOWVIEW REGIONAL MEDICAL CENTER"/>
    <s v="MAYSVILLE"/>
    <x v="17"/>
    <s v="MASON"/>
    <s v="Acute Care Hospitals"/>
    <x v="1"/>
    <s v="Yes"/>
    <n v="4"/>
    <s v="Kentucky"/>
    <n v="16936"/>
    <x v="0"/>
  </r>
  <r>
    <s v="MIDDLESBORO ARH HOSPITAL"/>
    <s v="MIDDLESBORO"/>
    <x v="17"/>
    <s v="BELL"/>
    <s v="Acute Care Hospitals"/>
    <x v="2"/>
    <s v="Yes"/>
    <n v="1"/>
    <s v="Kentucky"/>
    <n v="22829"/>
    <x v="0"/>
  </r>
  <r>
    <s v="SPRING VIEW HOSPITAL"/>
    <s v="LEBANON"/>
    <x v="17"/>
    <s v="MARION"/>
    <s v="Acute Care Hospitals"/>
    <x v="1"/>
    <s v="Yes"/>
    <n v="5"/>
    <s v="Kentucky"/>
    <n v="20115"/>
    <x v="0"/>
  </r>
  <r>
    <s v="CHI SAINT JOSEPH FLAGET MEMORIAL HOSPITAL"/>
    <s v="BARDSTOWN"/>
    <x v="17"/>
    <s v="NELSON"/>
    <s v="Acute Care Hospitals"/>
    <x v="2"/>
    <s v="Yes"/>
    <n v="3"/>
    <s v="Kentucky"/>
    <n v="49036"/>
    <x v="0"/>
  </r>
  <r>
    <s v="MURRAY-CALLOWAY COUNTY HOSPITAL"/>
    <s v="MURRAY"/>
    <x v="17"/>
    <s v="CALLOWAY"/>
    <s v="Acute Care Hospitals"/>
    <x v="4"/>
    <s v="Yes"/>
    <n v="3"/>
    <s v="Kentucky"/>
    <n v="39421"/>
    <x v="0"/>
  </r>
  <r>
    <s v="HAZARD ARH REGIONAL MEDICAL CENTER"/>
    <s v="HAZARD"/>
    <x v="17"/>
    <s v="PERRY"/>
    <s v="Acute Care Hospitals"/>
    <x v="2"/>
    <s v="Yes"/>
    <n v="2"/>
    <s v="Kentucky"/>
    <n v="26555"/>
    <x v="0"/>
  </r>
  <r>
    <s v="ST ELIZABETH EDGEWOOD"/>
    <s v="EDGEWOOD"/>
    <x v="17"/>
    <s v="KENTON"/>
    <s v="Acute Care Hospitals"/>
    <x v="6"/>
    <s v="Yes"/>
    <n v="5"/>
    <s v="Kentucky"/>
    <n v="175779"/>
    <x v="0"/>
  </r>
  <r>
    <s v="OWENSBORO HEALTH REGIONAL HOSPITAL"/>
    <s v="OWENSBORO"/>
    <x v="17"/>
    <s v="DAVIESS"/>
    <s v="Acute Care Hospitals"/>
    <x v="2"/>
    <s v="Yes"/>
    <n v="2"/>
    <s v="Kentucky"/>
    <n v="104898"/>
    <x v="1"/>
  </r>
  <r>
    <s v="Blanchfield ACH (FT Campbell)"/>
    <s v="Fort Campbell"/>
    <x v="17"/>
    <s v="CHRISTIAN"/>
    <s v="Acute Care - Department of Defense"/>
    <x v="10"/>
    <s v="Yes"/>
    <n v="0"/>
    <s v="Kentucky"/>
    <n v="70115"/>
    <x v="0"/>
  </r>
  <r>
    <s v="UOFL HEALTH - JEWISH HOSPITAL and Mary &amp; Elizabeth Hospital"/>
    <s v="LOUISVILLE"/>
    <x v="17"/>
    <s v="JEFFERSON"/>
    <s v="Acute Care Hospitals"/>
    <x v="2"/>
    <s v="Yes"/>
    <n v="2"/>
    <s v="Kentucky"/>
    <n v="795222"/>
    <x v="0"/>
  </r>
  <r>
    <s v="AdventHealthManchester"/>
    <s v="MANCHESTER"/>
    <x v="17"/>
    <s v="CLAY"/>
    <s v="Acute Care Hospitals"/>
    <x v="6"/>
    <s v="Yes"/>
    <n v="3"/>
    <s v="Kentucky"/>
    <n v="19465"/>
    <x v="0"/>
  </r>
  <r>
    <s v="PIKEVILLE MEDICAL CENTER"/>
    <s v="PIKEVILLE"/>
    <x v="17"/>
    <s v="PIKE"/>
    <s v="Acute Care Hospitals"/>
    <x v="2"/>
    <s v="Yes"/>
    <n v="1"/>
    <s v="Kentucky"/>
    <n v="54721"/>
    <x v="0"/>
  </r>
  <r>
    <s v="ST ELIZABETH FLORENCE"/>
    <s v="FLORENCE"/>
    <x v="17"/>
    <s v="BOONE"/>
    <s v="Acute Care Hospitals"/>
    <x v="2"/>
    <s v="Yes"/>
    <n v="3"/>
    <s v="Kentucky"/>
    <n v="145316"/>
    <x v="1"/>
  </r>
  <r>
    <s v="BOURBON COMMUNITY HOSPITAL"/>
    <s v="PARIS"/>
    <x v="17"/>
    <s v="BOURBON"/>
    <s v="Acute Care Hospitals"/>
    <x v="1"/>
    <s v="Yes"/>
    <n v="2"/>
    <s v="Kentucky"/>
    <n v="20243"/>
    <x v="0"/>
  </r>
  <r>
    <s v="EPHRAIM MCDOWELL REGIONAL MEDICAL CENTER"/>
    <s v="DANVILLE"/>
    <x v="17"/>
    <s v="BOYLE"/>
    <s v="Acute Care Hospitals"/>
    <x v="2"/>
    <s v="Yes"/>
    <n v="3"/>
    <s v="Kentucky"/>
    <n v="31632"/>
    <x v="0"/>
  </r>
  <r>
    <s v="BAPTIST HEALTH RICHMOND"/>
    <s v="RICHMOND"/>
    <x v="17"/>
    <s v="MADISON"/>
    <s v="Acute Care Hospitals"/>
    <x v="2"/>
    <s v="Yes"/>
    <n v="4"/>
    <s v="Kentucky"/>
    <n v="101696"/>
    <x v="0"/>
  </r>
  <r>
    <s v="HARLAN ARH HOSPITAL"/>
    <s v="HARLAN"/>
    <x v="17"/>
    <s v="HARLAN"/>
    <s v="Acute Care Hospitals"/>
    <x v="4"/>
    <s v="Yes"/>
    <n v="2"/>
    <s v="Kentucky"/>
    <n v="24725"/>
    <x v="0"/>
  </r>
  <r>
    <s v="JENNIE STUART MEDICAL CENTER"/>
    <s v="HOPKINSVILLE"/>
    <x v="17"/>
    <s v="CHRISTIAN"/>
    <s v="Acute Care Hospitals"/>
    <x v="2"/>
    <s v="Yes"/>
    <n v="1"/>
    <s v="Kentucky"/>
    <n v="70115"/>
    <x v="0"/>
  </r>
  <r>
    <s v="DEACONESS HENDERSON HOSPITAL"/>
    <s v="HENDERSON"/>
    <x v="17"/>
    <s v="HENDERSON"/>
    <s v="Acute Care Hospitals"/>
    <x v="6"/>
    <s v="Yes"/>
    <n v="2"/>
    <s v="Kentucky"/>
    <n v="44255"/>
    <x v="0"/>
  </r>
  <r>
    <s v="SAINT JOSEPH MOUNT STERLING"/>
    <s v="MOUNT STERLING"/>
    <x v="17"/>
    <s v="MONTGOMERY"/>
    <s v="Acute Care Hospitals"/>
    <x v="2"/>
    <s v="Yes"/>
    <n v="4"/>
    <s v="Kentucky"/>
    <n v="28822"/>
    <x v="0"/>
  </r>
  <r>
    <s v="The Medical Center at Russellville"/>
    <s v="RUSSELLVILLE"/>
    <x v="17"/>
    <s v="LOGAN"/>
    <s v="Acute Care Hospitals"/>
    <x v="1"/>
    <s v="Yes"/>
    <n v="2"/>
    <s v="Kentucky"/>
    <n v="28669"/>
    <x v="0"/>
  </r>
  <r>
    <s v="UNIVERSITY OF KENTUCKY HOSPITAL"/>
    <s v="LEXINGTON"/>
    <x v="17"/>
    <s v="FAYETTE"/>
    <s v="Acute Care Hospitals"/>
    <x v="3"/>
    <s v="Yes"/>
    <n v="4"/>
    <s v="Kentucky"/>
    <n v="329751"/>
    <x v="0"/>
  </r>
  <r>
    <s v="TUG VALLEY ARH REGIONAL MEDICAL CENTER"/>
    <s v="SOUTH WILLIAMSON"/>
    <x v="17"/>
    <s v="PIKE"/>
    <s v="Acute Care Hospitals"/>
    <x v="1"/>
    <s v="Yes"/>
    <n v="2"/>
    <s v="Kentucky"/>
    <n v="54721"/>
    <x v="0"/>
  </r>
  <r>
    <s v="LOUISVILLE VA MEDICAL CENTER"/>
    <s v="LOUISVILLE"/>
    <x v="17"/>
    <s v="JEFFERSON"/>
    <s v="Acute Care - Veterans Administration"/>
    <x v="8"/>
    <s v="Yes"/>
    <n v="5"/>
    <s v="Kentucky"/>
    <n v="795222"/>
    <x v="0"/>
  </r>
  <r>
    <s v="OWENSBORO HEALTH TWIN LAKES MEDICAL CENTER"/>
    <s v="LEITCHFIELD"/>
    <x v="17"/>
    <s v="GRAYSON"/>
    <s v="Acute Care Hospitals"/>
    <x v="4"/>
    <s v="Yes"/>
    <n v="3"/>
    <s v="Kentucky"/>
    <n v="27406"/>
    <x v="0"/>
  </r>
  <r>
    <s v="PAINTSVILLE ARH HOSPITAL"/>
    <s v="PAINTSVILLE"/>
    <x v="17"/>
    <s v="JOHNSON"/>
    <s v="Acute Care Hospitals"/>
    <x v="1"/>
    <s v="Yes"/>
    <n v="2"/>
    <s v="Kentucky"/>
    <n v="22051"/>
    <x v="0"/>
  </r>
  <r>
    <s v="HARRISON MEMORIAL HOSPITAL"/>
    <s v="CYNTHIANA"/>
    <x v="17"/>
    <s v="HARRISON"/>
    <s v="Acute Care Hospitals"/>
    <x v="4"/>
    <s v="Yes"/>
    <n v="3"/>
    <s v="Kentucky"/>
    <n v="19627"/>
    <x v="0"/>
  </r>
  <r>
    <s v="LEXINGTON VA MEDICAL CENTER"/>
    <s v="LEXINGTON"/>
    <x v="17"/>
    <s v="FAYETTE"/>
    <s v="Acute Care - Veterans Administration"/>
    <x v="8"/>
    <s v="Yes"/>
    <n v="3"/>
    <s v="Kentucky"/>
    <n v="329751"/>
    <x v="0"/>
  </r>
  <r>
    <s v="BAPTIST HEALTH CORBIN"/>
    <s v="CORBIN"/>
    <x v="17"/>
    <s v="WHITLEY"/>
    <s v="Acute Care Hospitals"/>
    <x v="2"/>
    <s v="Yes"/>
    <n v="3"/>
    <s v="Kentucky"/>
    <n v="37297"/>
    <x v="0"/>
  </r>
  <r>
    <s v="TAYLOR REGIONAL HOSPITAL"/>
    <s v="CAMPBELLSVILLE"/>
    <x v="17"/>
    <s v="TAYLOR"/>
    <s v="Acute Care Hospitals"/>
    <x v="0"/>
    <s v="Yes"/>
    <n v="2"/>
    <s v="Kentucky"/>
    <n v="26763"/>
    <x v="0"/>
  </r>
  <r>
    <s v="NORTON HOSPITALS, INC"/>
    <s v="LOUISVILLE"/>
    <x v="17"/>
    <s v="JEFFERSON"/>
    <s v="Acute Care Hospitals"/>
    <x v="2"/>
    <s v="Yes"/>
    <n v="2"/>
    <s v="Kentucky"/>
    <n v="795222"/>
    <x v="0"/>
  </r>
  <r>
    <s v="CLARK REGIONAL MEDICAL CENTER"/>
    <s v="WINCHESTER"/>
    <x v="17"/>
    <s v="CLARK"/>
    <s v="Acute Care Hospitals"/>
    <x v="1"/>
    <s v="Yes"/>
    <n v="3"/>
    <s v="Kentucky"/>
    <n v="37888"/>
    <x v="0"/>
  </r>
  <r>
    <s v="BAPTIST HEALTH DEACONESS MADISONVILLE"/>
    <s v="MADISONVILLE"/>
    <x v="17"/>
    <s v="HOPKINS"/>
    <s v="Acute Care Hospitals"/>
    <x v="2"/>
    <s v="Yes"/>
    <n v="2"/>
    <s v="Kentucky"/>
    <n v="45127"/>
    <x v="0"/>
  </r>
  <r>
    <s v="GEORGETOWN COMMUNITY HOSPITAL"/>
    <s v="GEORGETOWN"/>
    <x v="17"/>
    <s v="SCOTT"/>
    <s v="Acute Care Hospitals"/>
    <x v="1"/>
    <s v="Yes"/>
    <n v="3"/>
    <s v="Kentucky"/>
    <n v="62262"/>
    <x v="1"/>
  </r>
  <r>
    <s v="MERCY HEALTH - LOURDES HOSPITAL"/>
    <s v="PADUCAH"/>
    <x v="17"/>
    <s v="MC CRACKEN"/>
    <s v="Acute Care Hospitals"/>
    <x v="6"/>
    <s v="Yes"/>
    <n v="3"/>
    <s v="Kentucky"/>
    <s v="No Match"/>
    <x v="0"/>
  </r>
  <r>
    <s v="BAPTIST HEALTH LEXINGTON"/>
    <s v="LEXINGTON"/>
    <x v="17"/>
    <s v="FAYETTE"/>
    <s v="Acute Care Hospitals"/>
    <x v="4"/>
    <s v="Yes"/>
    <n v="4"/>
    <s v="Kentucky"/>
    <n v="329751"/>
    <x v="0"/>
  </r>
  <r>
    <s v="BAPTIST HEALTH PADUCAH"/>
    <s v="PADUCAH"/>
    <x v="17"/>
    <s v="MC CRACKEN"/>
    <s v="Acute Care Hospitals"/>
    <x v="6"/>
    <s v="Yes"/>
    <n v="4"/>
    <s v="Kentucky"/>
    <s v="No Match"/>
    <x v="0"/>
  </r>
  <r>
    <s v="MONROE COUNTY MEDICAL CENTER"/>
    <s v="TOMPKINSVILLE"/>
    <x v="17"/>
    <s v="MONROE"/>
    <s v="Acute Care Hospitals"/>
    <x v="4"/>
    <s v="Yes"/>
    <n v="1"/>
    <s v="Kentucky"/>
    <n v="11191"/>
    <x v="0"/>
  </r>
  <r>
    <s v="ROCKCASTLE COUNTY HOSPITAL, INC."/>
    <s v="MOUNT VERNON"/>
    <x v="17"/>
    <s v="ROCKCASTLE"/>
    <s v="Acute Care Hospitals"/>
    <x v="2"/>
    <s v="Yes"/>
    <n v="2"/>
    <s v="Kentucky"/>
    <n v="16148"/>
    <x v="0"/>
  </r>
  <r>
    <s v="JACKSON PURCHASE MEDICAL CENTER"/>
    <s v="MAYFIELD"/>
    <x v="17"/>
    <s v="GRAVES"/>
    <s v="Acute Care Hospitals"/>
    <x v="0"/>
    <s v="Yes"/>
    <n v="1"/>
    <s v="Kentucky"/>
    <n v="37050"/>
    <x v="0"/>
  </r>
  <r>
    <s v="TRISTAR GREENVIEW REGIONAL HOSPITAL"/>
    <s v="BOWLING GREEN"/>
    <x v="17"/>
    <s v="WARREN"/>
    <s v="Acute Care Hospitals"/>
    <x v="1"/>
    <s v="Yes"/>
    <n v="2"/>
    <s v="Kentucky"/>
    <n v="149375"/>
    <x v="0"/>
  </r>
  <r>
    <s v="FRANKFORT REGIONAL MEDICAL CENTER"/>
    <s v="FRANKFORT"/>
    <x v="17"/>
    <s v="FRANKLIN"/>
    <s v="Acute Care Hospitals"/>
    <x v="1"/>
    <s v="Yes"/>
    <n v="3"/>
    <s v="Kentucky"/>
    <n v="52649"/>
    <x v="1"/>
  </r>
  <r>
    <s v="THREE RIVERS MEDICAL CENTER"/>
    <s v="LOUISA"/>
    <x v="17"/>
    <s v="LAWRENCE"/>
    <s v="Acute Care Hospitals"/>
    <x v="1"/>
    <s v="Yes"/>
    <n v="3"/>
    <s v="Kentucky"/>
    <n v="15765"/>
    <x v="0"/>
  </r>
  <r>
    <s v="BAPTIST HEALTH LOUISVILLE"/>
    <s v="LOUISVILLE"/>
    <x v="17"/>
    <s v="JEFFERSON"/>
    <s v="Acute Care Hospitals"/>
    <x v="2"/>
    <s v="Yes"/>
    <n v="4"/>
    <s v="Kentucky"/>
    <n v="795222"/>
    <x v="0"/>
  </r>
  <r>
    <s v="LAKE CUMBERLAND REGIONAL HOSPITAL"/>
    <s v="SOMERSET"/>
    <x v="17"/>
    <s v="PULASKI"/>
    <s v="Acute Care Hospitals"/>
    <x v="1"/>
    <s v="Yes"/>
    <n v="2"/>
    <s v="Kentucky"/>
    <n v="67384"/>
    <x v="1"/>
  </r>
  <r>
    <s v="BAPTIST HEALTH LAGRANGE"/>
    <s v="LA GRANGE"/>
    <x v="17"/>
    <s v="OLDHAM"/>
    <s v="Acute Care Hospitals"/>
    <x v="2"/>
    <s v="Yes"/>
    <n v="5"/>
    <s v="Kentucky"/>
    <n v="70986"/>
    <x v="1"/>
  </r>
  <r>
    <s v="UNIVERSITY OF LOUISVILLE HOSPITAL"/>
    <s v="LOUISVILLE"/>
    <x v="17"/>
    <s v="JEFFERSON"/>
    <s v="Acute Care Hospitals"/>
    <x v="2"/>
    <s v="Yes"/>
    <n v="1"/>
    <s v="Kentucky"/>
    <n v="795222"/>
    <x v="0"/>
  </r>
  <r>
    <s v="SAINT JOSEPH EAST"/>
    <s v="LEXINGTON"/>
    <x v="17"/>
    <s v="FAYETTE"/>
    <s v="Acute Care Hospitals"/>
    <x v="2"/>
    <s v="Yes"/>
    <n v="2"/>
    <s v="Kentucky"/>
    <n v="329751"/>
    <x v="0"/>
  </r>
  <r>
    <s v="TJ HEALTH COLUMBIA"/>
    <s v="COLUMBIA"/>
    <x v="17"/>
    <s v="ADAIR"/>
    <s v="Acute Care Hospitals"/>
    <x v="0"/>
    <s v="Yes"/>
    <n v="0"/>
    <s v="Kentucky"/>
    <n v="19423"/>
    <x v="0"/>
  </r>
  <r>
    <s v="PINEVILLE COMMUNITY HEALTH CENTER, INC"/>
    <s v="PINEVILLE"/>
    <x v="17"/>
    <s v="BELL"/>
    <s v="Acute Care Hospitals"/>
    <x v="2"/>
    <s v="Yes"/>
    <n v="1"/>
    <s v="Kentucky"/>
    <n v="22829"/>
    <x v="0"/>
  </r>
  <r>
    <s v="CRITTENDEN COMMUNITY HOSPITAL"/>
    <s v="MARION"/>
    <x v="17"/>
    <s v="CRITTENDEN"/>
    <s v="Rural Emergency Hospital"/>
    <x v="5"/>
    <s v="Yes"/>
    <n v="0"/>
    <s v="Kentucky"/>
    <n v="8807"/>
    <x v="0"/>
  </r>
  <r>
    <s v="FLEMING COUNTY HOSPITAL"/>
    <s v="FLEMINGSBURG"/>
    <x v="17"/>
    <s v="FLEMING"/>
    <s v="Rural Emergency Hospital"/>
    <x v="4"/>
    <s v="Yes"/>
    <n v="0"/>
    <s v="Kentucky"/>
    <n v="15787"/>
    <x v="0"/>
  </r>
  <r>
    <s v="MARCUM AND WALLACE MEMORIAL HOSPITAL"/>
    <s v="IRVINE"/>
    <x v="17"/>
    <s v="ESTILL"/>
    <s v="Critical Access Hospitals"/>
    <x v="2"/>
    <s v="Yes"/>
    <n v="4"/>
    <s v="Kentucky"/>
    <n v="13962"/>
    <x v="0"/>
  </r>
  <r>
    <s v="THE JAMES B. HAGGIN MEMORIAL HOSPITAL"/>
    <s v="HARRODSBURG"/>
    <x v="17"/>
    <s v="MERCER"/>
    <s v="Critical Access Hospitals"/>
    <x v="4"/>
    <s v="Yes"/>
    <n v="0"/>
    <s v="Kentucky"/>
    <n v="23733"/>
    <x v="0"/>
  </r>
  <r>
    <s v="TRIGG COUNTY HOSPITAL"/>
    <s v="CADIZ"/>
    <x v="17"/>
    <s v="TRIGG"/>
    <s v="Critical Access Hospitals"/>
    <x v="2"/>
    <s v="Yes"/>
    <n v="0"/>
    <s v="Kentucky"/>
    <n v="14512"/>
    <x v="0"/>
  </r>
  <r>
    <s v="ARH OUR LADY OF THE WAY"/>
    <s v="MARTIN"/>
    <x v="17"/>
    <s v="FLOYD"/>
    <s v="Critical Access Hospitals"/>
    <x v="2"/>
    <s v="Yes"/>
    <n v="0"/>
    <s v="Kentucky"/>
    <n v="34401"/>
    <x v="0"/>
  </r>
  <r>
    <s v="METHODIST HOSPITAL UNION COUNTY"/>
    <s v="MORGANFIELD"/>
    <x v="17"/>
    <s v="UNION"/>
    <s v="Critical Access Hospitals"/>
    <x v="6"/>
    <s v="Yes"/>
    <n v="0"/>
    <s v="Kentucky"/>
    <n v="12839"/>
    <x v="0"/>
  </r>
  <r>
    <s v="MORGAN COUNTY ARH HOSPITAL"/>
    <s v="WEST LIBERTY"/>
    <x v="17"/>
    <s v="MORGAN"/>
    <s v="Critical Access Hospitals"/>
    <x v="2"/>
    <s v="Yes"/>
    <n v="0"/>
    <s v="Kentucky"/>
    <n v="14415"/>
    <x v="0"/>
  </r>
  <r>
    <s v="BLUEGRASS COMMUNITY HOSPITAL"/>
    <s v="VERSAILLES"/>
    <x v="17"/>
    <s v="WOODFORD"/>
    <s v="Critical Access Hospitals"/>
    <x v="1"/>
    <s v="Yes"/>
    <n v="0"/>
    <s v="Kentucky"/>
    <n v="27883"/>
    <x v="0"/>
  </r>
  <r>
    <s v="CASEY COUNTY HOSPITAL"/>
    <s v="LIBERTY"/>
    <x v="17"/>
    <s v="CASEY"/>
    <s v="Critical Access Hospitals"/>
    <x v="0"/>
    <s v="Yes"/>
    <n v="3"/>
    <s v="Kentucky"/>
    <n v="16205"/>
    <x v="0"/>
  </r>
  <r>
    <s v="CARROLL COUNTY MEMORIAL HOSPITAL"/>
    <s v="CARROLLTON"/>
    <x v="17"/>
    <s v="CARROLL"/>
    <s v="Critical Access Hospitals"/>
    <x v="2"/>
    <s v="Yes"/>
    <n v="0"/>
    <s v="Kentucky"/>
    <n v="11141"/>
    <x v="0"/>
  </r>
  <r>
    <s v="ST ELIZABETH GRANT"/>
    <s v="WILLIAMSTOWN"/>
    <x v="17"/>
    <s v="GRANT"/>
    <s v="Critical Access Hospitals"/>
    <x v="6"/>
    <s v="Yes"/>
    <n v="0"/>
    <s v="Kentucky"/>
    <n v="26181"/>
    <x v="0"/>
  </r>
  <r>
    <s v="CAVERNA MEMORIAL HOSPITAL"/>
    <s v="HORSE CAVE"/>
    <x v="17"/>
    <s v="HART"/>
    <s v="Critical Access Hospitals"/>
    <x v="2"/>
    <s v="Yes"/>
    <n v="0"/>
    <s v="Kentucky"/>
    <n v="20117"/>
    <x v="0"/>
  </r>
  <r>
    <s v="EPHRAIM MCDOWELL FORT LOGAN HOSPITAL"/>
    <s v="STANFORD"/>
    <x v="17"/>
    <s v="LINCOLN"/>
    <s v="Critical Access Hospitals"/>
    <x v="2"/>
    <s v="Yes"/>
    <n v="0"/>
    <s v="Kentucky"/>
    <n v="25353"/>
    <x v="0"/>
  </r>
  <r>
    <s v="MARY BRECKINRIDGE ARH HOSPITAL"/>
    <s v="HYDEN"/>
    <x v="17"/>
    <s v="LESLIE"/>
    <s v="Critical Access Hospitals"/>
    <x v="2"/>
    <s v="Yes"/>
    <n v="0"/>
    <s v="Kentucky"/>
    <n v="9627"/>
    <x v="0"/>
  </r>
  <r>
    <s v="CUMBERLAND COUNTY HOSPITAL"/>
    <s v="BURKESVILLE"/>
    <x v="17"/>
    <s v="CUMBERLAND"/>
    <s v="Critical Access Hospitals"/>
    <x v="5"/>
    <s v="Yes"/>
    <n v="0"/>
    <s v="Kentucky"/>
    <n v="5992"/>
    <x v="0"/>
  </r>
  <r>
    <s v="THE MEDICAL CENTER AT FRANKLIN"/>
    <s v="FRANKLIN"/>
    <x v="17"/>
    <s v="SIMPSON"/>
    <s v="Critical Access Hospitals"/>
    <x v="2"/>
    <s v="Yes"/>
    <n v="0"/>
    <s v="Kentucky"/>
    <n v="20788"/>
    <x v="0"/>
  </r>
  <r>
    <s v="BRECKINRIDGE MEMORIAL HOSPITAL"/>
    <s v="HARDINSBURG"/>
    <x v="17"/>
    <s v="BRECKINRIDGE"/>
    <s v="Critical Access Hospitals"/>
    <x v="5"/>
    <s v="Yes"/>
    <n v="1"/>
    <s v="Kentucky"/>
    <n v="21503"/>
    <x v="0"/>
  </r>
  <r>
    <s v="LIVINGSTON HOSPITAL AND HEALTHCARE SERVICES, INC"/>
    <s v="SALEM"/>
    <x v="17"/>
    <s v="LIVINGSTON"/>
    <s v="Critical Access Hospitals"/>
    <x v="2"/>
    <s v="Yes"/>
    <n v="4"/>
    <s v="Kentucky"/>
    <n v="8863"/>
    <x v="0"/>
  </r>
  <r>
    <s v="WAYNE COUNTY HOSPITAL"/>
    <s v="MONTICELLO"/>
    <x v="17"/>
    <s v="WAYNE"/>
    <s v="Critical Access Hospitals"/>
    <x v="2"/>
    <s v="Yes"/>
    <n v="0"/>
    <s v="Kentucky"/>
    <n v="19597"/>
    <x v="0"/>
  </r>
  <r>
    <s v="CALDWELL MEDICAL CENTER"/>
    <s v="PRINCETON"/>
    <x v="17"/>
    <s v="CALDWELL"/>
    <s v="Critical Access Hospitals"/>
    <x v="2"/>
    <s v="Yes"/>
    <n v="0"/>
    <s v="Kentucky"/>
    <n v="12609"/>
    <x v="0"/>
  </r>
  <r>
    <s v="OHIO COUNTY HOSPITAL"/>
    <s v="HARTFORD"/>
    <x v="17"/>
    <s v="OHIO"/>
    <s v="Critical Access Hospitals"/>
    <x v="1"/>
    <s v="Yes"/>
    <n v="2"/>
    <s v="Kentucky"/>
    <n v="23934"/>
    <x v="0"/>
  </r>
  <r>
    <s v="THE MEDICAL CENTER AT SCOTTSVILLE"/>
    <s v="SCOTTSVILLE"/>
    <x v="17"/>
    <s v="ALLEN"/>
    <s v="Critical Access Hospitals"/>
    <x v="2"/>
    <s v="Yes"/>
    <n v="0"/>
    <s v="Kentucky"/>
    <n v="22536"/>
    <x v="0"/>
  </r>
  <r>
    <s v="JANE TODD CRAWFORD HOSPITAL"/>
    <s v="GREENSBURG"/>
    <x v="17"/>
    <s v="GREEN"/>
    <s v="Critical Access Hospitals"/>
    <x v="2"/>
    <s v="Yes"/>
    <n v="0"/>
    <s v="Kentucky"/>
    <n v="11644"/>
    <x v="0"/>
  </r>
  <r>
    <s v="MARSHALL COUNTY HOSPITAL"/>
    <s v="BENTON"/>
    <x v="17"/>
    <s v="MARSHALL"/>
    <s v="Critical Access Hospitals"/>
    <x v="0"/>
    <s v="Yes"/>
    <n v="2"/>
    <s v="Kentucky"/>
    <n v="31659"/>
    <x v="0"/>
  </r>
  <r>
    <s v="KNOX COUNTY HOSPITAL"/>
    <s v="BARBOURVILLE"/>
    <x v="17"/>
    <s v="KNOX"/>
    <s v="Critical Access Hospitals"/>
    <x v="5"/>
    <s v="Yes"/>
    <n v="0"/>
    <s v="Kentucky"/>
    <n v="29532"/>
    <x v="0"/>
  </r>
  <r>
    <s v="CHI SAINT JOSEPH BEREA NF"/>
    <s v="BEREA"/>
    <x v="17"/>
    <s v="MADISON"/>
    <s v="Critical Access Hospitals"/>
    <x v="2"/>
    <s v="Yes"/>
    <n v="4"/>
    <s v="Kentucky"/>
    <n v="101696"/>
    <x v="0"/>
  </r>
  <r>
    <s v="RUSSELL COUNTY HOSPITAL"/>
    <s v="RUSSELL SPRINGS"/>
    <x v="17"/>
    <s v="RUSSELL"/>
    <s v="Critical Access Hospitals"/>
    <x v="5"/>
    <s v="Yes"/>
    <n v="0"/>
    <s v="Kentucky"/>
    <n v="18608"/>
    <x v="0"/>
  </r>
  <r>
    <s v="MCDOWELL ARH HOSPITAL"/>
    <s v="MC DOWELL"/>
    <x v="17"/>
    <s v="FLOYD"/>
    <s v="Critical Access Hospitals"/>
    <x v="2"/>
    <s v="Yes"/>
    <n v="0"/>
    <s v="Kentucky"/>
    <n v="34401"/>
    <x v="0"/>
  </r>
  <r>
    <s v="THE MEDICAL CENTER AT ALBANY"/>
    <s v="ALBANY"/>
    <x v="17"/>
    <s v="CLINTON"/>
    <s v="Critical Access Hospitals"/>
    <x v="2"/>
    <s v="Yes"/>
    <n v="0"/>
    <s v="Kentucky"/>
    <n v="9139"/>
    <x v="0"/>
  </r>
  <r>
    <s v="KENTUCKY RIVER MEDICAL CENTER"/>
    <s v="JACKSON"/>
    <x v="17"/>
    <s v="BREATHITT"/>
    <s v="Critical Access Hospitals"/>
    <x v="1"/>
    <s v="Yes"/>
    <n v="0"/>
    <s v="Kentucky"/>
    <n v="12558"/>
    <x v="0"/>
  </r>
  <r>
    <s v="WESTERN STATE HOSPITAL"/>
    <s v="HOPKINSVILLE"/>
    <x v="17"/>
    <s v="CHRISTIAN"/>
    <s v="Psychiatric"/>
    <x v="5"/>
    <s v="No"/>
    <n v="0"/>
    <s v="Kentucky"/>
    <n v="70115"/>
    <x v="0"/>
  </r>
  <r>
    <s v="EASTERN STATE HOSPITAL"/>
    <s v="LEXINGTON"/>
    <x v="17"/>
    <s v="FAYETTE"/>
    <s v="Psychiatric"/>
    <x v="2"/>
    <s v="No"/>
    <n v="0"/>
    <s v="Kentucky"/>
    <n v="329751"/>
    <x v="0"/>
  </r>
  <r>
    <s v="SUN BEHAVIORAL HEALTH"/>
    <s v="ERLANGER"/>
    <x v="17"/>
    <s v="KENTON"/>
    <s v="Psychiatric"/>
    <x v="1"/>
    <s v="No"/>
    <n v="0"/>
    <s v="Kentucky"/>
    <n v="175779"/>
    <x v="0"/>
  </r>
  <r>
    <s v="THE BROOK HOSPITAL - DUPONT"/>
    <s v="LOUISVILLE"/>
    <x v="17"/>
    <s v="JEFFERSON"/>
    <s v="Psychiatric"/>
    <x v="2"/>
    <s v="No"/>
    <n v="0"/>
    <s v="Kentucky"/>
    <n v="795222"/>
    <x v="0"/>
  </r>
  <r>
    <s v="THE BROOK HOSPITAL - KMI"/>
    <s v="LOUISVILLE"/>
    <x v="17"/>
    <s v="JEFFERSON"/>
    <s v="Psychiatric"/>
    <x v="7"/>
    <s v="Yes"/>
    <n v="0"/>
    <s v="Kentucky"/>
    <n v="795222"/>
    <x v="0"/>
  </r>
  <r>
    <s v="THE RIDGE BEHAVIORAL HEALTH SYSTEM"/>
    <s v="LEXINGTON"/>
    <x v="17"/>
    <s v="FAYETTE"/>
    <s v="Psychiatric"/>
    <x v="1"/>
    <s v="No"/>
    <n v="0"/>
    <s v="Kentucky"/>
    <n v="329751"/>
    <x v="0"/>
  </r>
  <r>
    <s v="LINCOLN TRAIL BEHAVIORAL HEALTH SYSTEM"/>
    <s v="RADCLIFF"/>
    <x v="17"/>
    <s v="HARDIN"/>
    <s v="Psychiatric"/>
    <x v="1"/>
    <s v="No"/>
    <n v="0"/>
    <s v="Kentucky"/>
    <n v="113482"/>
    <x v="0"/>
  </r>
  <r>
    <s v="CUMBERLAND HALL HOSPITAL"/>
    <s v="HOPKINSVILLE"/>
    <x v="17"/>
    <s v="CHRISTIAN"/>
    <s v="Psychiatric"/>
    <x v="1"/>
    <s v="No"/>
    <n v="0"/>
    <s v="Kentucky"/>
    <n v="70115"/>
    <x v="0"/>
  </r>
  <r>
    <s v="CENTRAL STATE HOSPITAL"/>
    <s v="LOUISVILLE"/>
    <x v="17"/>
    <s v="JEFFERSON"/>
    <s v="Psychiatric"/>
    <x v="3"/>
    <s v="No"/>
    <n v="0"/>
    <s v="Kentucky"/>
    <n v="795222"/>
    <x v="0"/>
  </r>
  <r>
    <s v="RIVENDELL BEHAVIORAL HEALTH SERVICES"/>
    <s v="BOWLING GREEN"/>
    <x v="17"/>
    <s v="WARREN"/>
    <s v="Psychiatric"/>
    <x v="7"/>
    <s v="No"/>
    <n v="0"/>
    <s v="Kentucky"/>
    <n v="149375"/>
    <x v="0"/>
  </r>
  <r>
    <s v="OCHSNER LAFAYETTE GENERAL MEDICAL CENTER"/>
    <s v="LAFAYETTE"/>
    <x v="18"/>
    <s v="LAFAYETTE"/>
    <s v="Acute Care Hospitals"/>
    <x v="2"/>
    <s v="Yes"/>
    <n v="3"/>
    <s v="Louisiana"/>
    <s v="No Match"/>
    <x v="0"/>
  </r>
  <r>
    <s v="THIBODAUX REGIONAL MEDICAL CENTER"/>
    <s v="THIBODAUX"/>
    <x v="18"/>
    <s v="LAFOURCHE"/>
    <s v="Acute Care Hospitals"/>
    <x v="2"/>
    <s v="Yes"/>
    <n v="3"/>
    <s v="Louisiana"/>
    <s v="No Match"/>
    <x v="0"/>
  </r>
  <r>
    <s v="UNIVERSITY MEDICAL CENTER NEW ORLEANS"/>
    <s v="NEW ORLEANS"/>
    <x v="18"/>
    <s v="ORLEANS"/>
    <s v="Acute Care Hospitals"/>
    <x v="2"/>
    <s v="Yes"/>
    <n v="2"/>
    <s v="Louisiana"/>
    <s v="No Match"/>
    <x v="0"/>
  </r>
  <r>
    <s v="OCHSNER UNIVERSITY HOSPITAL AND CLINICS"/>
    <s v="LAFAYETTE"/>
    <x v="18"/>
    <s v="LAFAYETTE"/>
    <s v="Acute Care Hospitals"/>
    <x v="2"/>
    <s v="Yes"/>
    <n v="3"/>
    <s v="Louisiana"/>
    <s v="No Match"/>
    <x v="0"/>
  </r>
  <r>
    <s v="NATCHITOCHES REGIONAL MEDICAL CENTER"/>
    <s v="NATCHITOCHES"/>
    <x v="18"/>
    <s v="NATCHITOCHES"/>
    <s v="Acute Care Hospitals"/>
    <x v="0"/>
    <s v="Yes"/>
    <n v="4"/>
    <s v="Louisiana"/>
    <s v="No Match"/>
    <x v="1"/>
  </r>
  <r>
    <s v="TERREBONNE GENERAL MEDICAL CENTER - PARISH"/>
    <s v="HOUMA"/>
    <x v="18"/>
    <s v="TERREBONNE"/>
    <s v="Acute Care Hospitals"/>
    <x v="0"/>
    <s v="Yes"/>
    <n v="4"/>
    <s v="Louisiana"/>
    <s v="No Match"/>
    <x v="0"/>
  </r>
  <r>
    <s v="OCHSNER LSU HEALTH MONROE"/>
    <s v="MONROE"/>
    <x v="18"/>
    <s v="OUACHITA"/>
    <s v="Acute Care Hospitals"/>
    <x v="2"/>
    <s v="Yes"/>
    <n v="3"/>
    <s v="Louisiana"/>
    <s v="No Match"/>
    <x v="0"/>
  </r>
  <r>
    <s v="WEST CALCASIEU CAMERON HOSPITAL"/>
    <s v="SULPHUR"/>
    <x v="18"/>
    <s v="CALCASIEU"/>
    <s v="Acute Care Hospitals"/>
    <x v="0"/>
    <s v="Yes"/>
    <n v="4"/>
    <s v="Louisiana"/>
    <s v="No Match"/>
    <x v="0"/>
  </r>
  <r>
    <s v="OCHSNER ST MARY"/>
    <s v="MORGAN CITY"/>
    <x v="18"/>
    <s v="ST. MARY"/>
    <s v="Acute Care Hospitals"/>
    <x v="2"/>
    <s v="Yes"/>
    <n v="2"/>
    <s v="Louisiana"/>
    <s v="No Match"/>
    <x v="0"/>
  </r>
  <r>
    <s v="NORTH OAKS MEDICAL CENTER"/>
    <s v="HAMMOND"/>
    <x v="18"/>
    <s v="TANGIPAHOA"/>
    <s v="Acute Care Hospitals"/>
    <x v="0"/>
    <s v="Yes"/>
    <n v="2"/>
    <s v="Louisiana"/>
    <s v="No Match"/>
    <x v="0"/>
  </r>
  <r>
    <s v="OPELOUSAS GENERAL HEALTH SYSTEM"/>
    <s v="OPELOUSAS"/>
    <x v="18"/>
    <s v="ST. LANDRY"/>
    <s v="Acute Care Hospitals"/>
    <x v="0"/>
    <s v="Yes"/>
    <n v="2"/>
    <s v="Louisiana"/>
    <s v="No Match"/>
    <x v="0"/>
  </r>
  <r>
    <s v="CHRISTUS ST FRANCES CABRINI HOSPITAL"/>
    <s v="ALEXANDRIA"/>
    <x v="18"/>
    <s v="RAPIDES"/>
    <s v="Acute Care Hospitals"/>
    <x v="2"/>
    <s v="Yes"/>
    <n v="3"/>
    <s v="Louisiana"/>
    <s v="No Match"/>
    <x v="0"/>
  </r>
  <r>
    <s v="LANE REGIONAL MEDICAL CENTER"/>
    <s v="ZACHARY"/>
    <x v="18"/>
    <s v="E. BATON ROUGE"/>
    <s v="Acute Care Hospitals"/>
    <x v="0"/>
    <s v="Yes"/>
    <n v="3"/>
    <s v="Louisiana"/>
    <s v="No Match"/>
    <x v="0"/>
  </r>
  <r>
    <s v="SAVOY MEDICAL CENTER"/>
    <s v="MAMOU"/>
    <x v="18"/>
    <s v="EVANGELINE"/>
    <s v="Acute Care Hospitals"/>
    <x v="4"/>
    <s v="Yes"/>
    <n v="4"/>
    <s v="Louisiana"/>
    <s v="No Match"/>
    <x v="0"/>
  </r>
  <r>
    <s v="RAPIDES REGIONAL MEDICAL CENTER"/>
    <s v="ALEXANDRIA"/>
    <x v="18"/>
    <s v="RAPIDES"/>
    <s v="Acute Care Hospitals"/>
    <x v="1"/>
    <s v="Yes"/>
    <n v="2"/>
    <s v="Louisiana"/>
    <s v="No Match"/>
    <x v="0"/>
  </r>
  <r>
    <s v="CHRISTUS OCHSNER ST PATRICK HOSPITAL"/>
    <s v="LAKE CHARLES"/>
    <x v="18"/>
    <s v="CALCASIEU"/>
    <s v="Acute Care Hospitals"/>
    <x v="2"/>
    <s v="Yes"/>
    <n v="3"/>
    <s v="Louisiana"/>
    <s v="No Match"/>
    <x v="0"/>
  </r>
  <r>
    <s v="ABBEVILLE GENERAL HOSPITAL"/>
    <s v="ABBEVILLE"/>
    <x v="18"/>
    <s v="VERMILION"/>
    <s v="Acute Care Hospitals"/>
    <x v="0"/>
    <s v="Yes"/>
    <n v="3"/>
    <s v="Louisiana"/>
    <s v="No Match"/>
    <x v="0"/>
  </r>
  <r>
    <s v="OCHSNER MEDICAL CENTER ACUTE"/>
    <s v="NEW ORLEANS"/>
    <x v="18"/>
    <s v="JEFFERSON"/>
    <s v="Acute Care Hospitals"/>
    <x v="2"/>
    <s v="Yes"/>
    <n v="4"/>
    <s v="Louisiana"/>
    <s v="No Match"/>
    <x v="0"/>
  </r>
  <r>
    <s v="WEST JEFFERSON MEDICAL CENTER"/>
    <s v="MARRERO"/>
    <x v="18"/>
    <s v="JEFFERSON"/>
    <s v="Acute Care Hospitals"/>
    <x v="2"/>
    <s v="Yes"/>
    <n v="3"/>
    <s v="Louisiana"/>
    <s v="No Match"/>
    <x v="0"/>
  </r>
  <r>
    <s v="SLIDELL MEMORIAL HOSPITAL"/>
    <s v="SLIDELL"/>
    <x v="18"/>
    <s v="ST. TAMMANY"/>
    <s v="Acute Care Hospitals"/>
    <x v="0"/>
    <s v="Yes"/>
    <n v="2"/>
    <s v="Louisiana"/>
    <s v="No Match"/>
    <x v="0"/>
  </r>
  <r>
    <s v="CHRISTUS SHREVEPORT-BOSSIER HEALTH SYSTEM"/>
    <s v="SHREVEPORT"/>
    <x v="18"/>
    <s v="CADDO"/>
    <s v="Acute Care Hospitals"/>
    <x v="2"/>
    <s v="Yes"/>
    <n v="3"/>
    <s v="Louisiana"/>
    <s v="No Match"/>
    <x v="0"/>
  </r>
  <r>
    <s v="ACADIA GENERAL HOSPITAL"/>
    <s v="CROWLEY"/>
    <x v="18"/>
    <s v="ACADIA"/>
    <s v="Acute Care Hospitals"/>
    <x v="2"/>
    <s v="Yes"/>
    <n v="3"/>
    <s v="Louisiana"/>
    <s v="No Match"/>
    <x v="0"/>
  </r>
  <r>
    <s v="ST TAMMANY PARISH HOSPITAL"/>
    <s v="COVINGTON"/>
    <x v="18"/>
    <s v="ST. TAMMANY"/>
    <s v="Acute Care Hospitals"/>
    <x v="0"/>
    <s v="Yes"/>
    <n v="4"/>
    <s v="Louisiana"/>
    <s v="No Match"/>
    <x v="0"/>
  </r>
  <r>
    <s v="TOURO INFIRMARY"/>
    <s v="NEW ORLEANS"/>
    <x v="18"/>
    <s v="ORLEANS"/>
    <s v="Acute Care Hospitals"/>
    <x v="2"/>
    <s v="Yes"/>
    <n v="3"/>
    <s v="Louisiana"/>
    <s v="No Match"/>
    <x v="0"/>
  </r>
  <r>
    <s v="BEAUREGARD MEMORIAL HOSPITAL"/>
    <s v="DERIDDER"/>
    <x v="18"/>
    <s v="BEAUREGARD"/>
    <s v="Acute Care Hospitals"/>
    <x v="0"/>
    <s v="Yes"/>
    <n v="3"/>
    <s v="Louisiana"/>
    <s v="No Match"/>
    <x v="0"/>
  </r>
  <r>
    <s v="OCHSNER AMERICAN LEGION HOSPITAL"/>
    <s v="JENNINGS"/>
    <x v="18"/>
    <s v="JEFFRSON DAVIS"/>
    <s v="Acute Care Hospitals"/>
    <x v="2"/>
    <s v="Yes"/>
    <n v="2"/>
    <s v="Louisiana"/>
    <s v="No Match"/>
    <x v="0"/>
  </r>
  <r>
    <s v="IBERIA MEDICAL CENTER"/>
    <s v="NEW IBERIA"/>
    <x v="18"/>
    <s v="IBERIA"/>
    <s v="Acute Care Hospitals"/>
    <x v="2"/>
    <s v="Yes"/>
    <n v="2"/>
    <s v="Louisiana"/>
    <s v="No Match"/>
    <x v="1"/>
  </r>
  <r>
    <s v="LAKE CHARLES MEMORIAL HOSPITAL"/>
    <s v="LAKE CHARLES"/>
    <x v="18"/>
    <s v="CALCASIEU"/>
    <s v="Acute Care Hospitals"/>
    <x v="2"/>
    <s v="Yes"/>
    <n v="3"/>
    <s v="Louisiana"/>
    <s v="No Match"/>
    <x v="0"/>
  </r>
  <r>
    <s v="OUR LADY OF THE LAKE REGIONAL MEDICAL CENTER"/>
    <s v="BATON ROUGE"/>
    <x v="18"/>
    <s v="E. BATON ROUGE"/>
    <s v="Acute Care Hospitals"/>
    <x v="6"/>
    <s v="Yes"/>
    <n v="3"/>
    <s v="Louisiana"/>
    <s v="No Match"/>
    <x v="0"/>
  </r>
  <r>
    <s v="BATON ROUGE GENERAL MEDICAL CENTER"/>
    <s v="BATON ROUGE"/>
    <x v="18"/>
    <s v="E. BATON ROUGE"/>
    <s v="Acute Care Hospitals"/>
    <x v="2"/>
    <s v="Yes"/>
    <n v="3"/>
    <s v="Louisiana"/>
    <s v="No Match"/>
    <x v="0"/>
  </r>
  <r>
    <s v="ST CHARLES PARISH HOSPITAL"/>
    <s v="LULING"/>
    <x v="18"/>
    <s v="ST. CHARLES"/>
    <s v="Acute Care Hospitals"/>
    <x v="0"/>
    <s v="Yes"/>
    <n v="0"/>
    <s v="Louisiana"/>
    <s v="No Match"/>
    <x v="1"/>
  </r>
  <r>
    <s v="NORTHERN LOUISIANA MEDICAL CENTER"/>
    <s v="RUSTON"/>
    <x v="18"/>
    <s v="LINCOLN"/>
    <s v="Acute Care Hospitals"/>
    <x v="1"/>
    <s v="Yes"/>
    <n v="2"/>
    <s v="Louisiana"/>
    <s v="No Match"/>
    <x v="0"/>
  </r>
  <r>
    <s v="SPRINGHILL MEDICAL CENTER"/>
    <s v="SPRINGHILL"/>
    <x v="18"/>
    <s v="WEBSTER"/>
    <s v="Acute Care Hospitals"/>
    <x v="2"/>
    <s v="Yes"/>
    <n v="4"/>
    <s v="Louisiana"/>
    <s v="No Match"/>
    <x v="0"/>
  </r>
  <r>
    <s v="WINN PARISH MEDICAL CENTER"/>
    <s v="WINNFIELD"/>
    <x v="18"/>
    <s v="WINN"/>
    <s v="Acute Care Hospitals"/>
    <x v="1"/>
    <s v="Yes"/>
    <n v="0"/>
    <s v="Louisiana"/>
    <s v="No Match"/>
    <x v="1"/>
  </r>
  <r>
    <s v="OCHSNER LSU HEALTH SHREVEPORT"/>
    <s v="SHREVEPORT"/>
    <x v="18"/>
    <s v="CADDO"/>
    <s v="Acute Care Hospitals"/>
    <x v="2"/>
    <s v="Yes"/>
    <n v="2"/>
    <s v="Louisiana"/>
    <s v="No Match"/>
    <x v="0"/>
  </r>
  <r>
    <s v="AVOYELLES HOSPITAL"/>
    <s v="MARKSVILLE"/>
    <x v="18"/>
    <s v="AVOYELLES"/>
    <s v="Acute Care Hospitals"/>
    <x v="1"/>
    <s v="Yes"/>
    <n v="1"/>
    <s v="Louisiana"/>
    <s v="No Match"/>
    <x v="0"/>
  </r>
  <r>
    <s v="OUR LADY OF LOURDES REGIONAL MEDICAL CENTER, INC"/>
    <s v="LAFAYETTE"/>
    <x v="18"/>
    <s v="LAFAYETTE"/>
    <s v="Acute Care Hospitals"/>
    <x v="2"/>
    <s v="Yes"/>
    <n v="3"/>
    <s v="Louisiana"/>
    <s v="No Match"/>
    <x v="0"/>
  </r>
  <r>
    <s v="OAKDALE COMMUNITY HOSPITAL"/>
    <s v="OAKDALE"/>
    <x v="18"/>
    <s v="ALLEN"/>
    <s v="Acute Care Hospitals"/>
    <x v="1"/>
    <s v="Yes"/>
    <n v="3"/>
    <s v="Louisiana"/>
    <s v="No Match"/>
    <x v="0"/>
  </r>
  <r>
    <s v="WILLIS KNIGHTON MEDICAL CENTER"/>
    <s v="SHREVEPORT"/>
    <x v="18"/>
    <s v="CADDO"/>
    <s v="Acute Care Hospitals"/>
    <x v="2"/>
    <s v="Yes"/>
    <n v="3"/>
    <s v="Louisiana"/>
    <s v="No Match"/>
    <x v="0"/>
  </r>
  <r>
    <s v="CLAIBORNE MEMORIAL MEDICAL CENTER"/>
    <s v="HOMER"/>
    <x v="18"/>
    <s v="CLAIBORNE"/>
    <s v="Acute Care Hospitals"/>
    <x v="0"/>
    <s v="Yes"/>
    <n v="1"/>
    <s v="Louisiana"/>
    <s v="No Match"/>
    <x v="1"/>
  </r>
  <r>
    <s v="MOREHOUSE GENERAL HOSPITAL"/>
    <s v="BASTROP"/>
    <x v="18"/>
    <s v="MOREHOUSE"/>
    <s v="Acute Care Hospitals"/>
    <x v="0"/>
    <s v="Yes"/>
    <n v="2"/>
    <s v="Louisiana"/>
    <s v="No Match"/>
    <x v="0"/>
  </r>
  <r>
    <s v="DESOTO REGIONAL HEALTH SYSTEM"/>
    <s v="MANSFIELD"/>
    <x v="18"/>
    <s v="DE SOTO"/>
    <s v="Acute Care Hospitals"/>
    <x v="2"/>
    <s v="Yes"/>
    <n v="2"/>
    <s v="Louisiana"/>
    <s v="No Match"/>
    <x v="1"/>
  </r>
  <r>
    <s v="ST FRANCIS MEDICAL CENTER"/>
    <s v="MONROE"/>
    <x v="18"/>
    <s v="OUACHITA"/>
    <s v="Acute Care Hospitals"/>
    <x v="2"/>
    <s v="Yes"/>
    <n v="3"/>
    <s v="Louisiana"/>
    <s v="No Match"/>
    <x v="0"/>
  </r>
  <r>
    <s v="WOMANS HOSPITAL"/>
    <s v="BATON ROUGE"/>
    <x v="18"/>
    <s v="E. BATON ROUGE"/>
    <s v="Acute Care Hospitals"/>
    <x v="2"/>
    <s v="Yes"/>
    <n v="4"/>
    <s v="Louisiana"/>
    <s v="No Match"/>
    <x v="0"/>
  </r>
  <r>
    <s v="ALLEN PARISH HOSPITAL"/>
    <s v="KINDER"/>
    <x v="18"/>
    <s v="ALLEN"/>
    <s v="Acute Care Hospitals"/>
    <x v="0"/>
    <s v="Yes"/>
    <n v="0"/>
    <s v="Louisiana"/>
    <s v="No Match"/>
    <x v="0"/>
  </r>
  <r>
    <s v="FRANKLIN MEDICAL CENTER"/>
    <s v="WINNSBORO"/>
    <x v="18"/>
    <s v="FRANKLIN"/>
    <s v="Acute Care Hospitals"/>
    <x v="0"/>
    <s v="Yes"/>
    <n v="0"/>
    <s v="Louisiana"/>
    <s v="No Match"/>
    <x v="1"/>
  </r>
  <r>
    <s v="MINDEN MEDICAL CENTER"/>
    <s v="MINDEN"/>
    <x v="18"/>
    <s v="WEBSTER"/>
    <s v="Acute Care Hospitals"/>
    <x v="1"/>
    <s v="Yes"/>
    <n v="2"/>
    <s v="Louisiana"/>
    <s v="No Match"/>
    <x v="0"/>
  </r>
  <r>
    <s v="LASALLE GENERAL HOSPITAL"/>
    <s v="JENA"/>
    <x v="18"/>
    <s v="LASALLE"/>
    <s v="Acute Care Hospitals"/>
    <x v="0"/>
    <s v="No"/>
    <n v="1"/>
    <s v="Louisiana"/>
    <s v="No Match"/>
    <x v="0"/>
  </r>
  <r>
    <s v="RICHARDSON MEDICAL CENTER"/>
    <s v="RAYVILLE"/>
    <x v="18"/>
    <s v="RICHLAND"/>
    <s v="Acute Care Hospitals"/>
    <x v="0"/>
    <s v="Yes"/>
    <n v="0"/>
    <s v="Louisiana"/>
    <s v="No Match"/>
    <x v="0"/>
  </r>
  <r>
    <s v="GLENWOOD REGIONAL MEDICAL CENTER"/>
    <s v="WEST MONROE"/>
    <x v="18"/>
    <s v="OUACHITA"/>
    <s v="Acute Care Hospitals"/>
    <x v="1"/>
    <s v="Yes"/>
    <n v="2"/>
    <s v="Louisiana"/>
    <s v="No Match"/>
    <x v="0"/>
  </r>
  <r>
    <s v="BYRD REGIONAL HOSPITAL"/>
    <s v="LEESVILLE"/>
    <x v="18"/>
    <s v="VERNON"/>
    <s v="Acute Care Hospitals"/>
    <x v="1"/>
    <s v="Yes"/>
    <n v="2"/>
    <s v="Louisiana"/>
    <s v="No Match"/>
    <x v="0"/>
  </r>
  <r>
    <s v="MERCY REGIONAL MEDICAL CENTER"/>
    <s v="VILLE PLATTE"/>
    <x v="18"/>
    <s v="EVANGELINE"/>
    <s v="Acute Care Hospitals"/>
    <x v="1"/>
    <s v="Yes"/>
    <n v="3"/>
    <s v="Louisiana"/>
    <s v="No Match"/>
    <x v="0"/>
  </r>
  <r>
    <s v="EAST JEFFERSON GENERAL HOSPITAL"/>
    <s v="METAIRIE"/>
    <x v="18"/>
    <s v="JEFFERSON"/>
    <s v="Acute Care Hospitals"/>
    <x v="2"/>
    <s v="Yes"/>
    <n v="2"/>
    <s v="Louisiana"/>
    <s v="No Match"/>
    <x v="0"/>
  </r>
  <r>
    <s v="LEONARD J CHABERT MEDICAL CENTER"/>
    <s v="HOUMA"/>
    <x v="18"/>
    <s v="TERREBONNE"/>
    <s v="Acute Care Hospitals"/>
    <x v="4"/>
    <s v="Yes"/>
    <n v="3"/>
    <s v="Louisiana"/>
    <s v="No Match"/>
    <x v="0"/>
  </r>
  <r>
    <s v="CITIZENS MEDICAL CENTER"/>
    <s v="COLUMBIA"/>
    <x v="18"/>
    <s v="CALDWELL"/>
    <s v="Acute Care Hospitals"/>
    <x v="0"/>
    <s v="Yes"/>
    <n v="3"/>
    <s v="Louisiana"/>
    <s v="No Match"/>
    <x v="0"/>
  </r>
  <r>
    <s v="CALDWELL MEMORIAL HOSPITAL, INC"/>
    <s v="COLUMBIA"/>
    <x v="18"/>
    <s v="CALDWELL"/>
    <s v="Acute Care Hospitals"/>
    <x v="1"/>
    <s v="No"/>
    <n v="0"/>
    <s v="Louisiana"/>
    <s v="No Match"/>
    <x v="0"/>
  </r>
  <r>
    <s v="CHRISTUS OCHSNER LAKE AREA HOSPITAL"/>
    <s v="LAKE CHARLES"/>
    <x v="18"/>
    <s v="CALCASIEU"/>
    <s v="Acute Care Hospitals"/>
    <x v="2"/>
    <s v="Yes"/>
    <n v="0"/>
    <s v="Louisiana"/>
    <s v="No Match"/>
    <x v="0"/>
  </r>
  <r>
    <s v="OCHSNER MEDICAL CENTER - BATON ROUGE"/>
    <s v="BATON ROUGE"/>
    <x v="18"/>
    <s v="E. BATON ROUGE"/>
    <s v="Acute Care Hospitals"/>
    <x v="2"/>
    <s v="Yes"/>
    <n v="4"/>
    <s v="Louisiana"/>
    <s v="No Match"/>
    <x v="0"/>
  </r>
  <r>
    <s v="EAST CARROLL PARISH HOSPITAL"/>
    <s v="LAKE PROVIDENCE"/>
    <x v="18"/>
    <s v="EAST CARROLL"/>
    <s v="Acute Care Hospitals"/>
    <x v="0"/>
    <s v="Yes"/>
    <n v="0"/>
    <s v="Louisiana"/>
    <s v="No Match"/>
    <x v="1"/>
  </r>
  <r>
    <s v="SABINE MEDICAL CENTER"/>
    <s v="MANY"/>
    <x v="18"/>
    <s v="SABINE"/>
    <s v="Acute Care Hospitals"/>
    <x v="1"/>
    <s v="Yes"/>
    <n v="0"/>
    <s v="Louisiana"/>
    <s v="No Match"/>
    <x v="1"/>
  </r>
  <r>
    <s v="PHYSICIANS MEDICAL CENTER"/>
    <s v="HOUMA"/>
    <x v="18"/>
    <s v="TERREBONNE"/>
    <s v="Acute Care Hospitals"/>
    <x v="11"/>
    <s v="No"/>
    <n v="0"/>
    <s v="Louisiana"/>
    <s v="No Match"/>
    <x v="0"/>
  </r>
  <r>
    <s v="MONROE SURGICAL HOSPITAL"/>
    <s v="MONROE"/>
    <x v="18"/>
    <s v="OUACHITA"/>
    <s v="Acute Care Hospitals"/>
    <x v="1"/>
    <s v="No"/>
    <n v="0"/>
    <s v="Louisiana"/>
    <s v="No Match"/>
    <x v="0"/>
  </r>
  <r>
    <s v="SURGICAL SPECIALTY CENTER OF BATON ROUGE"/>
    <s v="BATON ROUGE"/>
    <x v="18"/>
    <s v="E. BATON ROUGE"/>
    <s v="Acute Care Hospitals"/>
    <x v="11"/>
    <s v="No"/>
    <n v="0"/>
    <s v="Louisiana"/>
    <s v="No Match"/>
    <x v="0"/>
  </r>
  <r>
    <s v="PARK PLACE SURGICAL HOSPITAL"/>
    <s v="LAFAYETTE"/>
    <x v="18"/>
    <s v="LAFAYETTE"/>
    <s v="Acute Care Hospitals"/>
    <x v="11"/>
    <s v="No"/>
    <n v="0"/>
    <s v="Louisiana"/>
    <s v="No Match"/>
    <x v="0"/>
  </r>
  <r>
    <s v="STERLING SURGICAL HOSPITAL"/>
    <s v="SLIDELL"/>
    <x v="18"/>
    <s v="ST. TAMMANY"/>
    <s v="Acute Care Hospitals"/>
    <x v="1"/>
    <s v="No"/>
    <n v="0"/>
    <s v="Louisiana"/>
    <s v="No Match"/>
    <x v="0"/>
  </r>
  <r>
    <s v="LAFAYETTE SURGICAL SPECIALTY HOSPITAL"/>
    <s v="LAFAYETTE"/>
    <x v="18"/>
    <s v="LAFAYETTE"/>
    <s v="Acute Care Hospitals"/>
    <x v="11"/>
    <s v="No"/>
    <n v="0"/>
    <s v="Louisiana"/>
    <s v="No Match"/>
    <x v="0"/>
  </r>
  <r>
    <s v="THE SPINE HOSPITAL OF LOUISIANA"/>
    <s v="BATON ROUGE"/>
    <x v="18"/>
    <s v="E. BATON ROUGE"/>
    <s v="Acute Care Hospitals"/>
    <x v="11"/>
    <s v="No"/>
    <n v="0"/>
    <s v="Louisiana"/>
    <s v="No Match"/>
    <x v="0"/>
  </r>
  <r>
    <s v="AVALA"/>
    <s v="COVINGTON"/>
    <x v="18"/>
    <s v="ST. TAMMANY"/>
    <s v="Acute Care Hospitals"/>
    <x v="11"/>
    <s v="No"/>
    <n v="0"/>
    <s v="Louisiana"/>
    <s v="No Match"/>
    <x v="0"/>
  </r>
  <r>
    <s v="OUR LADY OF THE LAKE SURGICAL HOSPITAL"/>
    <s v="SLIDELL"/>
    <x v="18"/>
    <s v="ST. TAMMANY"/>
    <s v="Acute Care Hospitals"/>
    <x v="11"/>
    <s v="No"/>
    <n v="0"/>
    <s v="Louisiana"/>
    <s v="No Match"/>
    <x v="0"/>
  </r>
  <r>
    <s v="OCHSNER MEDICAL CENTER-KENNER"/>
    <s v="KENNER"/>
    <x v="18"/>
    <s v="JEFFERSON"/>
    <s v="Acute Care Hospitals"/>
    <x v="2"/>
    <s v="Yes"/>
    <n v="4"/>
    <s v="Louisiana"/>
    <s v="No Match"/>
    <x v="0"/>
  </r>
  <r>
    <s v="SPECIALISTS HOSPITAL SHREVEPORT"/>
    <s v="SHREVEPORT"/>
    <x v="18"/>
    <s v="CADDO"/>
    <s v="Acute Care Hospitals"/>
    <x v="1"/>
    <s v="No"/>
    <n v="0"/>
    <s v="Louisiana"/>
    <s v="No Match"/>
    <x v="0"/>
  </r>
  <r>
    <s v="CHRISTUS CENTRAL LOUISIANA SURGICAL HOSPITAL"/>
    <s v="ALEXANDRIA"/>
    <x v="18"/>
    <s v="RAPIDES"/>
    <s v="Acute Care Hospitals"/>
    <x v="1"/>
    <s v="No"/>
    <n v="0"/>
    <s v="Louisiana"/>
    <s v="No Match"/>
    <x v="0"/>
  </r>
  <r>
    <s v="ST CHARLES SURGICAL HOSPITAL"/>
    <s v="NEW ORLEANS"/>
    <x v="18"/>
    <s v="ORLEANS"/>
    <s v="Acute Care Hospitals"/>
    <x v="11"/>
    <s v="No"/>
    <n v="0"/>
    <s v="Louisiana"/>
    <s v="No Match"/>
    <x v="0"/>
  </r>
  <r>
    <s v="OMEGA HOSPITAL, LLC"/>
    <s v="METAIRIE"/>
    <x v="18"/>
    <s v="JEFFERSON"/>
    <s v="Acute Care Hospitals"/>
    <x v="11"/>
    <s v="No"/>
    <n v="0"/>
    <s v="Louisiana"/>
    <s v="No Match"/>
    <x v="0"/>
  </r>
  <r>
    <s v="CYPRESS POINTE SURGICAL HOSPITAL"/>
    <s v="HAMMOND"/>
    <x v="18"/>
    <s v="TANGIPAHOA"/>
    <s v="Acute Care Hospitals"/>
    <x v="1"/>
    <s v="No"/>
    <n v="0"/>
    <s v="Louisiana"/>
    <s v="No Match"/>
    <x v="0"/>
  </r>
  <r>
    <s v="ST BERNARD PARISH HOSPITAL"/>
    <s v="CHALMETTE"/>
    <x v="18"/>
    <s v="ST. BERNARD"/>
    <s v="Acute Care Hospitals"/>
    <x v="0"/>
    <s v="Yes"/>
    <n v="4"/>
    <s v="Louisiana"/>
    <s v="No Match"/>
    <x v="1"/>
  </r>
  <r>
    <s v="OUR LADY OF THE ANGELS HOSPITAL"/>
    <s v="BOGALUSA"/>
    <x v="18"/>
    <s v="WASHINGTON"/>
    <s v="Acute Care Hospitals"/>
    <x v="2"/>
    <s v="Yes"/>
    <n v="4"/>
    <s v="Louisiana"/>
    <s v="No Match"/>
    <x v="0"/>
  </r>
  <r>
    <s v="NEW ORLEANS EAST HOSPITAL"/>
    <s v="NEW ORLEANS"/>
    <x v="18"/>
    <s v="ORLEANS"/>
    <s v="Acute Care Hospitals"/>
    <x v="0"/>
    <s v="Yes"/>
    <n v="0"/>
    <s v="Louisiana"/>
    <s v="No Match"/>
    <x v="0"/>
  </r>
  <r>
    <s v="THE GENERAL"/>
    <s v="BATON ROUGE"/>
    <x v="18"/>
    <s v="E. BATON ROUGE"/>
    <s v="Acute Care Hospitals"/>
    <x v="2"/>
    <s v="Yes"/>
    <n v="0"/>
    <s v="Louisiana"/>
    <s v="No Match"/>
    <x v="0"/>
  </r>
  <r>
    <s v="OCHSNER LSU HEALTH SHREVEPORT-ST MARY MEDICAL CENT"/>
    <s v="SHREVEPORT"/>
    <x v="18"/>
    <s v="CADDO"/>
    <s v="Acute Care Hospitals"/>
    <x v="2"/>
    <s v="No"/>
    <n v="2"/>
    <s v="Louisiana"/>
    <s v="No Match"/>
    <x v="0"/>
  </r>
  <r>
    <s v="ACADIAN MEDICAL CENTER"/>
    <s v="EUNICE"/>
    <x v="18"/>
    <s v="ST. LANDRY"/>
    <s v="Acute Care Hospitals"/>
    <x v="1"/>
    <s v="Yes"/>
    <n v="3"/>
    <s v="Louisiana"/>
    <s v="No Match"/>
    <x v="0"/>
  </r>
  <r>
    <s v="ALEXANDRIA HOSPITAL"/>
    <s v="ALEXANDRIA"/>
    <x v="18"/>
    <s v="RAPIDES"/>
    <s v="Acute Care Hospitals"/>
    <x v="1"/>
    <s v="Yes"/>
    <n v="0"/>
    <s v="Louisiana"/>
    <s v="No Match"/>
    <x v="0"/>
  </r>
  <r>
    <s v="ALEXANDRIA VA MEDICAL CENTER"/>
    <s v="PINEVILLE"/>
    <x v="18"/>
    <s v="RAPIDES"/>
    <s v="Acute Care - Veterans Administration"/>
    <x v="8"/>
    <s v="No"/>
    <n v="0"/>
    <s v="Louisiana"/>
    <s v="No Match"/>
    <x v="0"/>
  </r>
  <r>
    <s v="SOUTHEAST LOUISIANA VETERANS HEALTH CARE SYSTEM"/>
    <s v="NEW ORLEANS"/>
    <x v="18"/>
    <s v="ORLEANS"/>
    <s v="Acute Care - Veterans Administration"/>
    <x v="8"/>
    <s v="Yes"/>
    <n v="3"/>
    <s v="Louisiana"/>
    <s v="No Match"/>
    <x v="0"/>
  </r>
  <r>
    <s v="OVERTON BROOKS VA MEDICAL CENTER (SHREVEPORT)"/>
    <s v="SHREVEPORT"/>
    <x v="18"/>
    <s v="CADDO"/>
    <s v="Acute Care - Veterans Administration"/>
    <x v="8"/>
    <s v="Yes"/>
    <n v="2"/>
    <s v="Louisiana"/>
    <s v="No Match"/>
    <x v="0"/>
  </r>
  <r>
    <s v="Bayne-Jones ACH (Ft Johnson)"/>
    <s v="Fort Johnson"/>
    <x v="18"/>
    <s v="VERNON"/>
    <s v="Acute Care - Department of Defense"/>
    <x v="10"/>
    <s v="Yes"/>
    <n v="0"/>
    <s v="Louisiana"/>
    <s v="No Match"/>
    <x v="0"/>
  </r>
  <r>
    <s v="ASSUMPTION COMMUNITY HOSPITAL"/>
    <s v="NAPOLEONVILLE"/>
    <x v="18"/>
    <s v="ASSUMPTION"/>
    <s v="Rural Emergency Hospital"/>
    <x v="2"/>
    <s v="Yes"/>
    <n v="0"/>
    <s v="Louisiana"/>
    <s v="No Match"/>
    <x v="1"/>
  </r>
  <r>
    <s v="ST HELENA PARISH HOSPITAL"/>
    <s v="GREENSBURG"/>
    <x v="18"/>
    <s v="ST. HELENA"/>
    <s v="Critical Access Hospitals"/>
    <x v="0"/>
    <s v="Yes"/>
    <n v="0"/>
    <s v="Louisiana"/>
    <s v="No Match"/>
    <x v="1"/>
  </r>
  <r>
    <s v="UNION GENERAL HOSPITAL"/>
    <s v="FARMERVILLE"/>
    <x v="18"/>
    <s v="UNION"/>
    <s v="Critical Access Hospitals"/>
    <x v="2"/>
    <s v="Yes"/>
    <n v="0"/>
    <s v="Louisiana"/>
    <s v="No Match"/>
    <x v="0"/>
  </r>
  <r>
    <s v="OCHSNER ST MARTIN HOSPITAL"/>
    <s v="BREAUX BRIDGE"/>
    <x v="18"/>
    <s v="ST. MARTIN"/>
    <s v="Critical Access Hospitals"/>
    <x v="2"/>
    <s v="Yes"/>
    <n v="0"/>
    <s v="Louisiana"/>
    <s v="No Match"/>
    <x v="0"/>
  </r>
  <r>
    <s v="NORTH CADDO MEDICAL CENTER"/>
    <s v="VIVIAN"/>
    <x v="18"/>
    <s v="CADDO"/>
    <s v="Critical Access Hospitals"/>
    <x v="0"/>
    <s v="Yes"/>
    <n v="0"/>
    <s v="Louisiana"/>
    <s v="No Match"/>
    <x v="0"/>
  </r>
  <r>
    <s v="ST JAMES PARISH HOSPITAL"/>
    <s v="LUTCHER"/>
    <x v="18"/>
    <s v="ST. JAMES"/>
    <s v="Critical Access Hospitals"/>
    <x v="0"/>
    <s v="Yes"/>
    <n v="0"/>
    <s v="Louisiana"/>
    <s v="No Match"/>
    <x v="0"/>
  </r>
  <r>
    <s v="WEST FELICIANA PARISH HOSPITAL"/>
    <s v="SAINT FRANCISVILLE"/>
    <x v="18"/>
    <s v="WEST FELICIANA"/>
    <s v="Critical Access Hospitals"/>
    <x v="0"/>
    <s v="Yes"/>
    <n v="0"/>
    <s v="Louisiana"/>
    <s v="No Match"/>
    <x v="1"/>
  </r>
  <r>
    <s v="DEQUINCY MEMORIAL HOSPITAL"/>
    <s v="DEQUINCY"/>
    <x v="18"/>
    <s v="CALCASIEU"/>
    <s v="Critical Access Hospitals"/>
    <x v="1"/>
    <s v="Yes"/>
    <n v="0"/>
    <s v="Louisiana"/>
    <s v="No Match"/>
    <x v="0"/>
  </r>
  <r>
    <s v="PREVOST MEMORIAL HOSPITAL"/>
    <s v="DONALDSONVILLE"/>
    <x v="18"/>
    <s v="ASCENSION"/>
    <s v="Critical Access Hospitals"/>
    <x v="0"/>
    <s v="Yes"/>
    <n v="0"/>
    <s v="Louisiana"/>
    <s v="No Match"/>
    <x v="0"/>
  </r>
  <r>
    <s v="HOOD MEMORIAL HOSPITAL"/>
    <s v="AMITE"/>
    <x v="18"/>
    <s v="TANGIPAHOA"/>
    <s v="Critical Access Hospitals"/>
    <x v="0"/>
    <s v="Yes"/>
    <n v="0"/>
    <s v="Louisiana"/>
    <s v="No Match"/>
    <x v="0"/>
  </r>
  <r>
    <s v="BAYOU BEND HEALTH SYSTEM"/>
    <s v="FRANKLIN"/>
    <x v="18"/>
    <s v="ST. MARY"/>
    <s v="Critical Access Hospitals"/>
    <x v="0"/>
    <s v="Yes"/>
    <n v="0"/>
    <s v="Louisiana"/>
    <s v="No Match"/>
    <x v="0"/>
  </r>
  <r>
    <s v="BUNKIE GENERAL HOSPITAL"/>
    <s v="BUNKIE"/>
    <x v="18"/>
    <s v="AVOYELLES"/>
    <s v="Critical Access Hospitals"/>
    <x v="0"/>
    <s v="Yes"/>
    <n v="0"/>
    <s v="Louisiana"/>
    <s v="No Match"/>
    <x v="0"/>
  </r>
  <r>
    <s v="CHRISTUS COUSHATTA HEALTH CARE CENTER"/>
    <s v="COUSHATTA"/>
    <x v="18"/>
    <s v="RED RIVER"/>
    <s v="Critical Access Hospitals"/>
    <x v="2"/>
    <s v="Yes"/>
    <n v="4"/>
    <s v="Louisiana"/>
    <s v="No Match"/>
    <x v="1"/>
  </r>
  <r>
    <s v="RIVERSIDE MEDICAL CENTER"/>
    <s v="FRANKLINTON"/>
    <x v="18"/>
    <s v="WASHINGTON"/>
    <s v="Critical Access Hospitals"/>
    <x v="0"/>
    <s v="Yes"/>
    <n v="0"/>
    <s v="Louisiana"/>
    <s v="No Match"/>
    <x v="0"/>
  </r>
  <r>
    <s v="MADISON PARISH HOSPITAL"/>
    <s v="TALLULAH"/>
    <x v="18"/>
    <s v="MADISON"/>
    <s v="Critical Access Hospitals"/>
    <x v="0"/>
    <s v="Yes"/>
    <n v="0"/>
    <s v="Louisiana"/>
    <s v="No Match"/>
    <x v="1"/>
  </r>
  <r>
    <s v="HARDTNER MEDICAL CENTER"/>
    <s v="OLLA"/>
    <x v="18"/>
    <s v="LASALLE"/>
    <s v="Critical Access Hospitals"/>
    <x v="0"/>
    <s v="Yes"/>
    <n v="0"/>
    <s v="Louisiana"/>
    <s v="No Match"/>
    <x v="0"/>
  </r>
  <r>
    <s v="POINTE COUPEE GENERAL HOSPITAL"/>
    <s v="NEW ROADS"/>
    <x v="18"/>
    <s v="POINTE COUPEE"/>
    <s v="Critical Access Hospitals"/>
    <x v="0"/>
    <s v="Yes"/>
    <n v="0"/>
    <s v="Louisiana"/>
    <s v="No Match"/>
    <x v="1"/>
  </r>
  <r>
    <s v="JACKSON PARISH HOSPITAL"/>
    <s v="JONESBORO"/>
    <x v="18"/>
    <s v="JACKSON"/>
    <s v="Critical Access Hospitals"/>
    <x v="0"/>
    <s v="Yes"/>
    <n v="0"/>
    <s v="Louisiana"/>
    <s v="No Match"/>
    <x v="1"/>
  </r>
  <r>
    <s v="RIVERLAND MEDICAL CENTER"/>
    <s v="FERRIDAY"/>
    <x v="18"/>
    <s v="CONCORDIA"/>
    <s v="Critical Access Hospitals"/>
    <x v="0"/>
    <s v="Yes"/>
    <n v="0"/>
    <s v="Louisiana"/>
    <s v="No Match"/>
    <x v="0"/>
  </r>
  <r>
    <s v="ACADIA ST LANDRY"/>
    <s v="CHURCH POINT"/>
    <x v="18"/>
    <s v="ACADIA"/>
    <s v="Critical Access Hospitals"/>
    <x v="0"/>
    <s v="Yes"/>
    <n v="0"/>
    <s v="Louisiana"/>
    <s v="No Match"/>
    <x v="0"/>
  </r>
  <r>
    <s v="BIENVILLE MEDICAL CENTER"/>
    <s v="ARCADIA"/>
    <x v="18"/>
    <s v="BIENVILLE"/>
    <s v="Critical Access Hospitals"/>
    <x v="1"/>
    <s v="Yes"/>
    <n v="0"/>
    <s v="Louisiana"/>
    <s v="No Match"/>
    <x v="1"/>
  </r>
  <r>
    <s v="LALLIE KEMP MEDICAL CENTER"/>
    <s v="INDEPENDENCE"/>
    <x v="18"/>
    <s v="TANGIPAHOA"/>
    <s v="Critical Access Hospitals"/>
    <x v="3"/>
    <s v="Yes"/>
    <n v="0"/>
    <s v="Louisiana"/>
    <s v="No Match"/>
    <x v="0"/>
  </r>
  <r>
    <s v="ABROM KAPLAN MEMORIAL HOSPITAL"/>
    <s v="KAPLAN"/>
    <x v="18"/>
    <s v="VERMILION"/>
    <s v="Critical Access Hospitals"/>
    <x v="2"/>
    <s v="Yes"/>
    <n v="0"/>
    <s v="Louisiana"/>
    <s v="No Match"/>
    <x v="0"/>
  </r>
  <r>
    <s v="RICHLAND PARISH HOSPITAL-DELHI"/>
    <s v="DELHI"/>
    <x v="18"/>
    <s v="RICHLAND"/>
    <s v="Critical Access Hospitals"/>
    <x v="0"/>
    <s v="Yes"/>
    <n v="0"/>
    <s v="Louisiana"/>
    <s v="No Match"/>
    <x v="0"/>
  </r>
  <r>
    <s v="OCHSNER ST ANNE GENERAL HOSPITAL"/>
    <s v="RACELAND"/>
    <x v="18"/>
    <s v="LAFOURCHE"/>
    <s v="Critical Access Hospitals"/>
    <x v="4"/>
    <s v="Yes"/>
    <n v="0"/>
    <s v="Louisiana"/>
    <s v="No Match"/>
    <x v="0"/>
  </r>
  <r>
    <s v="LADY OF THE SEA GENERAL HOSPITAL"/>
    <s v="CUT OFF"/>
    <x v="18"/>
    <s v="LAFOURCHE"/>
    <s v="Critical Access Hospitals"/>
    <x v="0"/>
    <s v="Yes"/>
    <n v="0"/>
    <s v="Louisiana"/>
    <s v="No Match"/>
    <x v="0"/>
  </r>
  <r>
    <s v="REEVES MEMORIAL MEDICAL CENTER"/>
    <s v="BERNICE"/>
    <x v="18"/>
    <s v="UNION"/>
    <s v="Critical Access Hospitals"/>
    <x v="0"/>
    <s v="Yes"/>
    <n v="0"/>
    <s v="Louisiana"/>
    <s v="No Match"/>
    <x v="0"/>
  </r>
  <r>
    <s v="WEST CARROLL MEMORIAL HOSPITAL"/>
    <s v="OAK GROVE"/>
    <x v="18"/>
    <s v="WEST CARROLL"/>
    <s v="Critical Access Hospitals"/>
    <x v="1"/>
    <s v="Yes"/>
    <n v="0"/>
    <s v="Louisiana"/>
    <s v="No Match"/>
    <x v="1"/>
  </r>
  <r>
    <s v="SAGE SPECIALTY HOSPITAL"/>
    <s v="DENHAM SPRINGS"/>
    <x v="18"/>
    <s v="LIVINGSTON"/>
    <s v="Long-term"/>
    <x v="1"/>
    <s v="No"/>
    <n v="0"/>
    <s v="Louisiana"/>
    <s v="No Match"/>
    <x v="1"/>
  </r>
  <r>
    <s v="INTENSIVE SPECIALTY HOSPITAL"/>
    <s v="SHREVEPORT"/>
    <x v="18"/>
    <s v="CADDO"/>
    <s v="Long-term"/>
    <x v="2"/>
    <s v="No"/>
    <n v="0"/>
    <s v="Louisiana"/>
    <s v="No Match"/>
    <x v="0"/>
  </r>
  <r>
    <s v="CHILDRENS HOSPITAL"/>
    <s v="NEW ORLEANS"/>
    <x v="18"/>
    <s v="ORLEANS"/>
    <s v="Childrens"/>
    <x v="2"/>
    <s v="Yes"/>
    <n v="0"/>
    <s v="Louisiana"/>
    <s v="No Match"/>
    <x v="0"/>
  </r>
  <r>
    <s v="NORTHLAKE BEHAVIORAL HEALTH SYSTEM"/>
    <s v="MANDEVILLE"/>
    <x v="18"/>
    <s v="ST. TAMMANY"/>
    <s v="Psychiatric"/>
    <x v="2"/>
    <s v="No"/>
    <n v="0"/>
    <s v="Louisiana"/>
    <s v="No Match"/>
    <x v="0"/>
  </r>
  <r>
    <s v="EASTERN LA MENTAL HEALTH SYSTEM"/>
    <s v="JACKSON"/>
    <x v="18"/>
    <s v="EAST FELICIANA"/>
    <s v="Psychiatric"/>
    <x v="3"/>
    <s v="No"/>
    <n v="0"/>
    <s v="Louisiana"/>
    <s v="No Match"/>
    <x v="1"/>
  </r>
  <r>
    <s v="BRENTWOOD HOSPITAL"/>
    <s v="SHREVEPORT"/>
    <x v="18"/>
    <s v="CADDO"/>
    <s v="Psychiatric"/>
    <x v="1"/>
    <s v="No"/>
    <n v="0"/>
    <s v="Louisiana"/>
    <s v="No Match"/>
    <x v="0"/>
  </r>
  <r>
    <s v="LONGLEAF HOSPITAL"/>
    <s v="ALEXANDRIA"/>
    <x v="18"/>
    <s v="RAPIDES"/>
    <s v="Psychiatric"/>
    <x v="1"/>
    <s v="No"/>
    <n v="0"/>
    <s v="Louisiana"/>
    <s v="No Match"/>
    <x v="0"/>
  </r>
  <r>
    <s v="CENTRAL LOUISIANA STATE HOSPITAL"/>
    <s v="PINEVILLE"/>
    <x v="18"/>
    <s v="RAPIDES"/>
    <s v="Psychiatric"/>
    <x v="3"/>
    <s v="No"/>
    <n v="0"/>
    <s v="Louisiana"/>
    <s v="No Match"/>
    <x v="0"/>
  </r>
  <r>
    <s v="RIVER OAKS HOSPITAL"/>
    <s v="NEW ORLEANS"/>
    <x v="18"/>
    <s v="JEFFERSON"/>
    <s v="Psychiatric"/>
    <x v="1"/>
    <s v="No"/>
    <n v="0"/>
    <s v="Louisiana"/>
    <s v="No Match"/>
    <x v="0"/>
  </r>
  <r>
    <s v="VERMILION BEHAVIORAL HEALTH SYSTEMS"/>
    <s v="LAFAYETTE"/>
    <x v="18"/>
    <s v="LAFAYETTE"/>
    <s v="Psychiatric"/>
    <x v="1"/>
    <s v="No"/>
    <n v="0"/>
    <s v="Louisiana"/>
    <s v="No Match"/>
    <x v="0"/>
  </r>
  <r>
    <s v="COMMUNITY CARE HOSPITAL"/>
    <s v="NEW ORLEANS"/>
    <x v="18"/>
    <s v="ORLEANS"/>
    <s v="Psychiatric"/>
    <x v="1"/>
    <s v="No"/>
    <n v="0"/>
    <s v="Louisiana"/>
    <s v="No Match"/>
    <x v="0"/>
  </r>
  <r>
    <s v="GREENBRIER BEHAVIORAL HEALTH"/>
    <s v="COVINGTON"/>
    <x v="18"/>
    <s v="ST. TAMMANY"/>
    <s v="Psychiatric"/>
    <x v="1"/>
    <s v="No"/>
    <n v="0"/>
    <s v="Louisiana"/>
    <s v="No Match"/>
    <x v="0"/>
  </r>
  <r>
    <s v="OCEANS HOSPITAL OF BROUSSARD"/>
    <s v="BROUSSARD"/>
    <x v="18"/>
    <s v="LAFAYETTE"/>
    <s v="Psychiatric"/>
    <x v="1"/>
    <s v="No"/>
    <n v="0"/>
    <s v="Louisiana"/>
    <s v="No Match"/>
    <x v="0"/>
  </r>
  <r>
    <s v="SERENITY SPRINGS SPECIALTY HOSPITAL"/>
    <s v="RUSTON"/>
    <x v="18"/>
    <s v="LINCOLN"/>
    <s v="Psychiatric"/>
    <x v="1"/>
    <s v="No"/>
    <n v="0"/>
    <s v="Louisiana"/>
    <s v="No Match"/>
    <x v="0"/>
  </r>
  <r>
    <s v="RED RIVER BEHAVIORAL CENTER, LLC"/>
    <s v="BOSSIER CITY"/>
    <x v="18"/>
    <s v="BOSSIER"/>
    <s v="Psychiatric"/>
    <x v="1"/>
    <s v="No"/>
    <n v="0"/>
    <s v="Louisiana"/>
    <s v="No Match"/>
    <x v="1"/>
  </r>
  <r>
    <s v="BEACON BEHAVIORAL HOSPITAL - NORTHSHORE, LLC"/>
    <s v="LACOMBE"/>
    <x v="18"/>
    <s v="ST. TAMMANY"/>
    <s v="Psychiatric"/>
    <x v="1"/>
    <s v="No"/>
    <n v="0"/>
    <s v="Louisiana"/>
    <s v="No Match"/>
    <x v="0"/>
  </r>
  <r>
    <s v="OCEANS BEHAVIORAL HOSPITAL OF DERIDDER"/>
    <s v="DERIDDER"/>
    <x v="18"/>
    <s v="BEAUREGARD"/>
    <s v="Psychiatric"/>
    <x v="1"/>
    <s v="No"/>
    <n v="0"/>
    <s v="Louisiana"/>
    <s v="No Match"/>
    <x v="0"/>
  </r>
  <r>
    <s v="COMPASS SENIOR CARE HOSPITAL"/>
    <s v="JENNINGS"/>
    <x v="18"/>
    <s v="JEFFRSON DAVIS"/>
    <s v="Psychiatric"/>
    <x v="1"/>
    <s v="No"/>
    <n v="0"/>
    <s v="Louisiana"/>
    <s v="No Match"/>
    <x v="0"/>
  </r>
  <r>
    <s v="FREEDOM BEHAVIORAL HOSPITAL OF BASTROP"/>
    <s v="BASTROP"/>
    <x v="18"/>
    <s v="MOREHOUSE"/>
    <s v="Psychiatric"/>
    <x v="1"/>
    <s v="Yes"/>
    <n v="0"/>
    <s v="Louisiana"/>
    <s v="No Match"/>
    <x v="0"/>
  </r>
  <r>
    <s v="BEACON BEHAVIORAL HOSPITAL- NEW ORLEANS, LLC"/>
    <s v="NEW ORLEANS"/>
    <x v="18"/>
    <s v="ORLEANS"/>
    <s v="Psychiatric"/>
    <x v="1"/>
    <s v="No"/>
    <n v="0"/>
    <s v="Louisiana"/>
    <s v="No Match"/>
    <x v="0"/>
  </r>
  <r>
    <s v="COMPASS BEHAVIORAL CENTER OF LAFAYETTE"/>
    <s v="LAFAYETTE"/>
    <x v="18"/>
    <s v="LAFAYETTE"/>
    <s v="Psychiatric"/>
    <x v="1"/>
    <s v="No"/>
    <n v="0"/>
    <s v="Louisiana"/>
    <s v="No Match"/>
    <x v="0"/>
  </r>
  <r>
    <s v="OCEANS BEHAVIORAL HOSPITAL OF BATON ROUGE"/>
    <s v="BATON ROUGE"/>
    <x v="18"/>
    <s v="E. BATON ROUGE"/>
    <s v="Psychiatric"/>
    <x v="1"/>
    <s v="No"/>
    <n v="0"/>
    <s v="Louisiana"/>
    <s v="No Match"/>
    <x v="0"/>
  </r>
  <r>
    <s v="FREEDOM BEHAVIORAL HOSPITAL OF MONROE"/>
    <s v="MONROE"/>
    <x v="18"/>
    <s v="OUACHITA"/>
    <s v="Psychiatric"/>
    <x v="1"/>
    <s v="No"/>
    <n v="0"/>
    <s v="Louisiana"/>
    <s v="No Match"/>
    <x v="0"/>
  </r>
  <r>
    <s v="ST JAMES BEHAVIORAL HEALTH HOSPITAL, INC"/>
    <s v="GONZALES"/>
    <x v="18"/>
    <s v="ASCENSION"/>
    <s v="Psychiatric"/>
    <x v="11"/>
    <s v="No"/>
    <n v="0"/>
    <s v="Louisiana"/>
    <s v="No Match"/>
    <x v="0"/>
  </r>
  <r>
    <s v="GENESIS BEHAVIORAL HOSPITAL"/>
    <s v="BREAUX BRIDGE"/>
    <x v="18"/>
    <s v="ST. MARTIN"/>
    <s v="Psychiatric"/>
    <x v="1"/>
    <s v="No"/>
    <n v="0"/>
    <s v="Louisiana"/>
    <s v="No Match"/>
    <x v="0"/>
  </r>
  <r>
    <s v="OCEANS BEHAVIORAL HOSPITAL OF LAKE CHARLES"/>
    <s v="LAKE CHARLES"/>
    <x v="18"/>
    <s v="CALCASIEU"/>
    <s v="Psychiatric"/>
    <x v="1"/>
    <s v="No"/>
    <n v="0"/>
    <s v="Louisiana"/>
    <s v="No Match"/>
    <x v="0"/>
  </r>
  <r>
    <s v="OCEANS BEHAVIORAL HOSPITAL OF KENTWOOD"/>
    <s v="KENTWOOD"/>
    <x v="18"/>
    <s v="TANGIPAHOA"/>
    <s v="Psychiatric"/>
    <x v="1"/>
    <s v="No"/>
    <n v="0"/>
    <s v="Louisiana"/>
    <s v="No Match"/>
    <x v="0"/>
  </r>
  <r>
    <s v="PHYSICIANS BEHAVIORAL HOSPITAL"/>
    <s v="SHREVEPORT"/>
    <x v="18"/>
    <s v="CADDO"/>
    <s v="Psychiatric"/>
    <x v="1"/>
    <s v="No"/>
    <n v="0"/>
    <s v="Louisiana"/>
    <s v="No Match"/>
    <x v="0"/>
  </r>
  <r>
    <s v="OCEANS BEHAVIORAL HOSPITAL OF OPELOUSAS"/>
    <s v="OPELOUSAS"/>
    <x v="18"/>
    <s v="ST. LANDRY"/>
    <s v="Psychiatric"/>
    <x v="1"/>
    <s v="No"/>
    <n v="0"/>
    <s v="Louisiana"/>
    <s v="No Match"/>
    <x v="0"/>
  </r>
  <r>
    <s v="OCEANS BEHAVIORAL HOSPITAL OF ALEXANDRIA"/>
    <s v="ALEXANDRIA"/>
    <x v="18"/>
    <s v="RAPIDES"/>
    <s v="Psychiatric"/>
    <x v="1"/>
    <s v="No"/>
    <n v="0"/>
    <s v="Louisiana"/>
    <s v="No Match"/>
    <x v="0"/>
  </r>
  <r>
    <s v="OCEANS BEHAVIORAL HOSPITAL OF GREATER NEW ORLEANS"/>
    <s v="KENNER"/>
    <x v="18"/>
    <s v="JEFFERSON"/>
    <s v="Psychiatric"/>
    <x v="1"/>
    <s v="No"/>
    <n v="0"/>
    <s v="Louisiana"/>
    <s v="No Match"/>
    <x v="0"/>
  </r>
  <r>
    <s v="BEACON BEHAVIORAL HOSPITAL - LUTCHER"/>
    <s v="LUTCHER"/>
    <x v="18"/>
    <s v="ST. JAMES"/>
    <s v="Psychiatric"/>
    <x v="1"/>
    <s v="No"/>
    <n v="0"/>
    <s v="Louisiana"/>
    <s v="No Match"/>
    <x v="0"/>
  </r>
  <r>
    <s v="SEASIDE HEALTH SYSTEM"/>
    <s v="BATON ROUGE"/>
    <x v="18"/>
    <s v="E. BATON ROUGE"/>
    <s v="Psychiatric"/>
    <x v="7"/>
    <s v="No"/>
    <n v="0"/>
    <s v="Louisiana"/>
    <s v="No Match"/>
    <x v="0"/>
  </r>
  <r>
    <s v="APOLLO BEHAVIORAL HEALTH HOSPITAL, L L C"/>
    <s v="BATON ROUGE"/>
    <x v="18"/>
    <s v="E. BATON ROUGE"/>
    <s v="Psychiatric"/>
    <x v="1"/>
    <s v="No"/>
    <n v="0"/>
    <s v="Louisiana"/>
    <s v="No Match"/>
    <x v="0"/>
  </r>
  <r>
    <s v="COMPASS BEHAVIORAL CENTER OF ALEXANDRIA, INC"/>
    <s v="ALEXANDRIA"/>
    <x v="18"/>
    <s v="RAPIDES"/>
    <s v="Psychiatric"/>
    <x v="1"/>
    <s v="No"/>
    <n v="0"/>
    <s v="Louisiana"/>
    <s v="No Match"/>
    <x v="0"/>
  </r>
  <r>
    <s v="BATON ROUGE BEHAVIORAL HOSPITAL"/>
    <s v="BATON ROUGE"/>
    <x v="18"/>
    <s v="E. BATON ROUGE"/>
    <s v="Psychiatric"/>
    <x v="1"/>
    <s v="No"/>
    <n v="0"/>
    <s v="Louisiana"/>
    <s v="No Match"/>
    <x v="0"/>
  </r>
  <r>
    <s v="COMPASS BEHAVIORAL CENTER OF HOUMA, LLC"/>
    <s v="HOUMA"/>
    <x v="18"/>
    <s v="TERREBONNE"/>
    <s v="Psychiatric"/>
    <x v="1"/>
    <s v="No"/>
    <n v="0"/>
    <s v="Louisiana"/>
    <s v="No Match"/>
    <x v="0"/>
  </r>
  <r>
    <s v="BEACON BEHAVIORAL HOSPITAL - CENTRAL"/>
    <s v="BUNKIE"/>
    <x v="18"/>
    <s v="AVOYELLES"/>
    <s v="Psychiatric"/>
    <x v="1"/>
    <s v="No"/>
    <n v="0"/>
    <s v="Louisiana"/>
    <s v="No Match"/>
    <x v="0"/>
  </r>
  <r>
    <s v="PERIMETER BEHAVIORAL HOSPITAL OF NEW ORLEANS"/>
    <s v="KENNER"/>
    <x v="18"/>
    <s v="JEFFERSON"/>
    <s v="Psychiatric"/>
    <x v="1"/>
    <s v="No"/>
    <n v="0"/>
    <s v="Louisiana"/>
    <s v="No Match"/>
    <x v="0"/>
  </r>
  <r>
    <s v="RIVER PLACE BEHAVIORAL HEALTH"/>
    <s v="LAPLACE"/>
    <x v="18"/>
    <s v="ST. JOHN BAPTIST"/>
    <s v="Psychiatric"/>
    <x v="1"/>
    <s v="No"/>
    <n v="0"/>
    <s v="Louisiana"/>
    <s v="No Match"/>
    <x v="1"/>
  </r>
  <r>
    <s v="REGIONS BEHAVIORAL HOSPITAL"/>
    <s v="BATON ROUGE"/>
    <x v="18"/>
    <s v="E. BATON ROUGE"/>
    <s v="Psychiatric"/>
    <x v="2"/>
    <s v="No"/>
    <n v="0"/>
    <s v="Louisiana"/>
    <s v="No Match"/>
    <x v="0"/>
  </r>
  <r>
    <s v="LOUISIANA BEHAVIORAL HEALTH"/>
    <s v="SHREVEPORT"/>
    <x v="18"/>
    <s v="CADDO"/>
    <s v="Psychiatric"/>
    <x v="1"/>
    <s v="No"/>
    <n v="0"/>
    <s v="Louisiana"/>
    <s v="No Match"/>
    <x v="0"/>
  </r>
  <r>
    <s v="UNIVERSAL BEHAVIORAL HEALTH HOSPITAL"/>
    <s v="HAMMOND"/>
    <x v="18"/>
    <s v="TANGIPAHOA"/>
    <s v="Psychiatric"/>
    <x v="1"/>
    <s v="No"/>
    <n v="0"/>
    <s v="Louisiana"/>
    <s v="No Match"/>
    <x v="0"/>
  </r>
  <r>
    <s v="MERCY BEHAVIORAL HOSPITAL"/>
    <s v="LECOMPTE"/>
    <x v="18"/>
    <s v="RAPIDES"/>
    <s v="Psychiatric"/>
    <x v="1"/>
    <s v="No"/>
    <n v="0"/>
    <s v="Louisiana"/>
    <s v="No Match"/>
    <x v="0"/>
  </r>
  <r>
    <s v="FREEDOM BEHAVIORAL HOSPITAL OF FERRIDAY"/>
    <s v="FERRIDAY"/>
    <x v="18"/>
    <s v="CONCORDIA"/>
    <s v="Psychiatric"/>
    <x v="1"/>
    <s v="No"/>
    <n v="0"/>
    <s v="Louisiana"/>
    <s v="No Match"/>
    <x v="0"/>
  </r>
  <r>
    <s v="STONEBRIDGE BEHAVIORAL HOSPITAL"/>
    <s v="LAKE CHARLES"/>
    <x v="18"/>
    <s v="CALCASIEU"/>
    <s v="Psychiatric"/>
    <x v="1"/>
    <s v="No"/>
    <n v="0"/>
    <s v="Louisiana"/>
    <s v="No Match"/>
    <x v="0"/>
  </r>
  <r>
    <s v="FREEDOM BEHAVIORAL HOSPITAL OF LEESVILLE"/>
    <s v="LEESVILLE"/>
    <x v="18"/>
    <s v="VERNON"/>
    <s v="Psychiatric"/>
    <x v="1"/>
    <s v="No"/>
    <n v="0"/>
    <s v="Louisiana"/>
    <s v="No Match"/>
    <x v="0"/>
  </r>
  <r>
    <s v="ST JOSEPH HOSPITAL"/>
    <s v="BANGOR"/>
    <x v="19"/>
    <s v="PENOBSCOT"/>
    <s v="Acute Care Hospitals"/>
    <x v="6"/>
    <s v="Yes"/>
    <n v="3"/>
    <s v="Maine"/>
    <n v="157967"/>
    <x v="0"/>
  </r>
  <r>
    <s v="NORTHERN LIGHT MERCY HOSPITAL"/>
    <s v="PORTLAND"/>
    <x v="19"/>
    <s v="CUMBERLAND"/>
    <s v="Acute Care Hospitals"/>
    <x v="6"/>
    <s v="Yes"/>
    <n v="4"/>
    <s v="Maine"/>
    <n v="317222"/>
    <x v="0"/>
  </r>
  <r>
    <s v="MAINEHEALTH MAINE MEDICAL CENTER"/>
    <s v="PORTLAND"/>
    <x v="19"/>
    <s v="CUMBERLAND"/>
    <s v="Acute Care Hospitals"/>
    <x v="2"/>
    <s v="Yes"/>
    <n v="4"/>
    <s v="Maine"/>
    <n v="317222"/>
    <x v="0"/>
  </r>
  <r>
    <s v="NORTHERN LIGHT  A R GOULD HOSPITAL"/>
    <s v="PRESQUE ISLE"/>
    <x v="19"/>
    <s v="AROOSTOOK"/>
    <s v="Acute Care Hospitals"/>
    <x v="2"/>
    <s v="Yes"/>
    <n v="2"/>
    <s v="Maine"/>
    <n v="66609"/>
    <x v="0"/>
  </r>
  <r>
    <s v="YORK HOSPITAL"/>
    <s v="YORK"/>
    <x v="19"/>
    <s v="YORK"/>
    <s v="Acute Care Hospitals"/>
    <x v="2"/>
    <s v="Yes"/>
    <n v="4"/>
    <s v="Maine"/>
    <n v="222434"/>
    <x v="1"/>
  </r>
  <r>
    <s v="MAINEHEALTH MID COAST HOSPITAL"/>
    <s v="BRUNSWICK"/>
    <x v="19"/>
    <s v="CUMBERLAND"/>
    <s v="Acute Care Hospitals"/>
    <x v="2"/>
    <s v="Yes"/>
    <n v="3"/>
    <s v="Maine"/>
    <n v="317222"/>
    <x v="0"/>
  </r>
  <r>
    <s v="CENTRAL MAINE MEDICAL CENTER"/>
    <s v="LEWISTON"/>
    <x v="19"/>
    <s v="ANDROSCOGGIN"/>
    <s v="Acute Care Hospitals"/>
    <x v="2"/>
    <s v="Yes"/>
    <n v="4"/>
    <s v="Maine"/>
    <n v="116487"/>
    <x v="0"/>
  </r>
  <r>
    <s v="CARY MEDICAL CENTER"/>
    <s v="CARIBOU"/>
    <x v="19"/>
    <s v="AROOSTOOK"/>
    <s v="Acute Care Hospitals"/>
    <x v="5"/>
    <s v="Yes"/>
    <n v="1"/>
    <s v="Maine"/>
    <n v="66609"/>
    <x v="0"/>
  </r>
  <r>
    <s v="NORTHERN LIGHT EASTERN MAINE MEDICAL CENTER"/>
    <s v="BANGOR"/>
    <x v="19"/>
    <s v="PENOBSCOT"/>
    <s v="Acute Care Hospitals"/>
    <x v="2"/>
    <s v="Yes"/>
    <n v="5"/>
    <s v="Maine"/>
    <n v="157967"/>
    <x v="0"/>
  </r>
  <r>
    <s v="ST MARY'S REGIONAL MEDICAL CENTER"/>
    <s v="LEWISTON"/>
    <x v="19"/>
    <s v="ANDROSCOGGIN"/>
    <s v="Acute Care Hospitals"/>
    <x v="6"/>
    <s v="Yes"/>
    <n v="4"/>
    <s v="Maine"/>
    <n v="116487"/>
    <x v="0"/>
  </r>
  <r>
    <s v="MAINE GENERAL MEDICAL CENTER"/>
    <s v="AUGUSTA"/>
    <x v="19"/>
    <s v="KENNEBEC"/>
    <s v="Acute Care Hospitals"/>
    <x v="4"/>
    <s v="Yes"/>
    <n v="4"/>
    <s v="Maine"/>
    <n v="129067"/>
    <x v="0"/>
  </r>
  <r>
    <s v="TOGUS VA MEDICAL CENTER"/>
    <s v="AUGUSTA"/>
    <x v="19"/>
    <s v="KENNEBEC"/>
    <s v="Acute Care - Veterans Administration"/>
    <x v="8"/>
    <s v="Yes"/>
    <n v="4"/>
    <s v="Maine"/>
    <n v="129067"/>
    <x v="0"/>
  </r>
  <r>
    <s v="NORTHERN LIGHT MAINE COAST HOSPITAL"/>
    <s v="ELLSWORTH"/>
    <x v="19"/>
    <s v="HANCOCK"/>
    <s v="Acute Care Hospitals"/>
    <x v="4"/>
    <s v="Yes"/>
    <n v="3"/>
    <s v="Maine"/>
    <n v="57171"/>
    <x v="0"/>
  </r>
  <r>
    <s v="MAINEHEALTH PEN BAY HOSPITAL"/>
    <s v="ROCKPORT"/>
    <x v="19"/>
    <s v="KNOX"/>
    <s v="Acute Care Hospitals"/>
    <x v="2"/>
    <s v="Yes"/>
    <n v="3"/>
    <s v="Maine"/>
    <n v="41117"/>
    <x v="0"/>
  </r>
  <r>
    <s v="NORTHERN LIGHT BLUE HILL MEMORIAL HOSPITAL"/>
    <s v="BLUE HILL"/>
    <x v="19"/>
    <s v="HANCOCK"/>
    <s v="Critical Access Hospitals"/>
    <x v="2"/>
    <s v="Yes"/>
    <n v="0"/>
    <s v="Maine"/>
    <n v="57171"/>
    <x v="0"/>
  </r>
  <r>
    <s v="NORTHERN LIGHT C A DEAN HOSPITAL"/>
    <s v="GREENVILLE"/>
    <x v="19"/>
    <s v="PISCATAQUIS"/>
    <s v="Critical Access Hospitals"/>
    <x v="0"/>
    <s v="No"/>
    <n v="0"/>
    <s v="Maine"/>
    <n v="17409"/>
    <x v="0"/>
  </r>
  <r>
    <s v="LINCOLNHEALTH"/>
    <s v="DAMARISCOTTA"/>
    <x v="19"/>
    <s v="LINCOLN"/>
    <s v="Critical Access Hospitals"/>
    <x v="2"/>
    <s v="Yes"/>
    <n v="3"/>
    <s v="Maine"/>
    <n v="36595"/>
    <x v="0"/>
  </r>
  <r>
    <s v="PENOBSCOT VALLEY HOSPITAL"/>
    <s v="LINCOLN"/>
    <x v="19"/>
    <s v="PENOBSCOT"/>
    <s v="Critical Access Hospitals"/>
    <x v="2"/>
    <s v="Yes"/>
    <n v="0"/>
    <s v="Maine"/>
    <n v="157967"/>
    <x v="0"/>
  </r>
  <r>
    <s v="MOUNT DESERT ISLAND HOSPITAL"/>
    <s v="BAR HARBOR"/>
    <x v="19"/>
    <s v="HANCOCK"/>
    <s v="Critical Access Hospitals"/>
    <x v="2"/>
    <s v="Yes"/>
    <n v="0"/>
    <s v="Maine"/>
    <n v="57171"/>
    <x v="0"/>
  </r>
  <r>
    <s v="CALAIS COMMUNITY HOSPITAL"/>
    <s v="CALAIS"/>
    <x v="19"/>
    <s v="WASHINGTON"/>
    <s v="Critical Access Hospitals"/>
    <x v="2"/>
    <s v="Yes"/>
    <n v="0"/>
    <s v="Maine"/>
    <n v="31334"/>
    <x v="0"/>
  </r>
  <r>
    <s v="RUMFORD  HOSPITAL"/>
    <s v="RUMFORD"/>
    <x v="19"/>
    <s v="OXFORD"/>
    <s v="Critical Access Hospitals"/>
    <x v="1"/>
    <s v="Yes"/>
    <n v="0"/>
    <s v="Maine"/>
    <n v="60346"/>
    <x v="0"/>
  </r>
  <r>
    <s v="MILLINOCKET REGIONAL HOSPITAL"/>
    <s v="MILLINOCKET"/>
    <x v="19"/>
    <s v="PENOBSCOT"/>
    <s v="Critical Access Hospitals"/>
    <x v="2"/>
    <s v="Yes"/>
    <n v="0"/>
    <s v="Maine"/>
    <n v="157967"/>
    <x v="0"/>
  </r>
  <r>
    <s v="HOULTON REGIONAL HOSPITAL"/>
    <s v="HOULTON"/>
    <x v="19"/>
    <s v="AROOSTOOK"/>
    <s v="Critical Access Hospitals"/>
    <x v="2"/>
    <s v="Yes"/>
    <n v="3"/>
    <s v="Maine"/>
    <n v="66609"/>
    <x v="0"/>
  </r>
  <r>
    <s v="NORTHERN LIGHT MAYO HOSPITAL"/>
    <s v="DOVER FOXCROFT"/>
    <x v="19"/>
    <s v="PISCATAQUIS"/>
    <s v="Critical Access Hospitals"/>
    <x v="0"/>
    <s v="Yes"/>
    <n v="2"/>
    <s v="Maine"/>
    <n v="17409"/>
    <x v="0"/>
  </r>
  <r>
    <s v="BRIDGTON HOSPITAL"/>
    <s v="BRIDGTON"/>
    <x v="19"/>
    <s v="CUMBERLAND"/>
    <s v="Critical Access Hospitals"/>
    <x v="2"/>
    <s v="Yes"/>
    <n v="3"/>
    <s v="Maine"/>
    <n v="317222"/>
    <x v="0"/>
  </r>
  <r>
    <s v="DOWN EAST COMMUNITY HOSPITAL"/>
    <s v="MACHIAS"/>
    <x v="19"/>
    <s v="WASHINGTON"/>
    <s v="Critical Access Hospitals"/>
    <x v="2"/>
    <s v="Yes"/>
    <n v="4"/>
    <s v="Maine"/>
    <n v="31334"/>
    <x v="0"/>
  </r>
  <r>
    <s v="MAINEHEALTH WALDO HOSPITAL"/>
    <s v="BELFAST"/>
    <x v="19"/>
    <s v="WALDO"/>
    <s v="Critical Access Hospitals"/>
    <x v="2"/>
    <s v="Yes"/>
    <n v="3"/>
    <s v="Maine"/>
    <n v="40693"/>
    <x v="0"/>
  </r>
  <r>
    <s v="NORTHERN LIGHT SEBASTICOOK VALLEY HOSPITAL"/>
    <s v="PITTSFIELD"/>
    <x v="19"/>
    <s v="SOMERSET"/>
    <s v="Critical Access Hospitals"/>
    <x v="2"/>
    <s v="Yes"/>
    <n v="2"/>
    <s v="Maine"/>
    <n v="51620"/>
    <x v="0"/>
  </r>
  <r>
    <s v="REDINGTON FAIRVIEW GENERAL HOSPITAL"/>
    <s v="SKOWHEGAN"/>
    <x v="19"/>
    <s v="SOMERSET"/>
    <s v="Critical Access Hospitals"/>
    <x v="2"/>
    <s v="Yes"/>
    <n v="2"/>
    <s v="Maine"/>
    <n v="51620"/>
    <x v="0"/>
  </r>
  <r>
    <s v="MAINEHEALTH STEPHENS HOSPITAL"/>
    <s v="NORWAY"/>
    <x v="19"/>
    <s v="OXFORD"/>
    <s v="Critical Access Hospitals"/>
    <x v="2"/>
    <s v="Yes"/>
    <n v="4"/>
    <s v="Maine"/>
    <n v="60346"/>
    <x v="0"/>
  </r>
  <r>
    <s v="MAINEHEALTH FRANKLIN HOSPITAL"/>
    <s v="FARMINGTON"/>
    <x v="19"/>
    <s v="FRANKLIN"/>
    <s v="Critical Access Hospitals"/>
    <x v="2"/>
    <s v="Yes"/>
    <n v="3"/>
    <s v="Maine"/>
    <n v="30824"/>
    <x v="0"/>
  </r>
  <r>
    <s v="NORTHERN MAINE MEDICAL CENTER"/>
    <s v="FORT KENT"/>
    <x v="19"/>
    <s v="AROOSTOOK"/>
    <s v="Critical Access Hospitals"/>
    <x v="2"/>
    <s v="Yes"/>
    <n v="0"/>
    <s v="Maine"/>
    <n v="66609"/>
    <x v="0"/>
  </r>
  <r>
    <s v="DOROTHEA DIX PSYCHIATRIC CENTER"/>
    <s v="BANGOR"/>
    <x v="19"/>
    <s v="PENOBSCOT"/>
    <s v="Psychiatric"/>
    <x v="5"/>
    <s v="No"/>
    <n v="0"/>
    <s v="Maine"/>
    <n v="157967"/>
    <x v="0"/>
  </r>
  <r>
    <s v="MAINEHEALTH BEHAVIORAL HEALTH AT SPRING HARBOR"/>
    <s v="WESTBROOK"/>
    <x v="19"/>
    <s v="CUMBERLAND"/>
    <s v="Psychiatric"/>
    <x v="7"/>
    <s v="Yes"/>
    <n v="0"/>
    <s v="Maine"/>
    <n v="317222"/>
    <x v="0"/>
  </r>
  <r>
    <s v="NORTHERN LIGHT ACADIA HOSPITAL"/>
    <s v="BANGOR"/>
    <x v="19"/>
    <s v="PENOBSCOT"/>
    <s v="Psychiatric"/>
    <x v="2"/>
    <s v="No"/>
    <n v="0"/>
    <s v="Maine"/>
    <n v="157967"/>
    <x v="0"/>
  </r>
  <r>
    <s v="RIVERVIEW PSYCHIATRIC CENTER"/>
    <s v="AUGUSTA"/>
    <x v="19"/>
    <s v="KENNEBEC"/>
    <s v="Psychiatric"/>
    <x v="3"/>
    <s v="No"/>
    <n v="0"/>
    <s v="Maine"/>
    <n v="129067"/>
    <x v="0"/>
  </r>
  <r>
    <s v="MERITUS MEDICAL CENTER"/>
    <s v="HAGERSTOWN"/>
    <x v="20"/>
    <s v="WASHINGTON"/>
    <s v="Acute Care Hospitals"/>
    <x v="2"/>
    <s v="Yes"/>
    <n v="3"/>
    <s v="Maryland"/>
    <n v="157731"/>
    <x v="0"/>
  </r>
  <r>
    <s v="UNIVERSITY OF MARYLAND MEDICAL CENTER"/>
    <s v="BALTIMORE"/>
    <x v="20"/>
    <s v="BALTIMORE CITY"/>
    <s v="Acute Care Hospitals"/>
    <x v="2"/>
    <s v="Yes"/>
    <n v="3"/>
    <s v="Maryland"/>
    <n v="569997"/>
    <x v="0"/>
  </r>
  <r>
    <s v="UNIVERSITY OF MD CAPITAL REGION MEDICAL CENTER"/>
    <s v="UPPER MARLBORO"/>
    <x v="20"/>
    <s v="PRINCE GEORGES"/>
    <s v="Acute Care Hospitals"/>
    <x v="2"/>
    <s v="Yes"/>
    <n v="1"/>
    <s v="Maryland"/>
    <s v="No Match"/>
    <x v="0"/>
  </r>
  <r>
    <s v="HOLY CROSS HOSPITAL"/>
    <s v="SILVER SPRING"/>
    <x v="20"/>
    <s v="MONTGOMERY"/>
    <s v="Acute Care Hospitals"/>
    <x v="6"/>
    <s v="No"/>
    <n v="2"/>
    <s v="Maryland"/>
    <n v="1074582"/>
    <x v="0"/>
  </r>
  <r>
    <s v="FREDERICK HEALTH HOSPITAL"/>
    <s v="FREDERICK"/>
    <x v="20"/>
    <s v="FREDERICK"/>
    <s v="Acute Care Hospitals"/>
    <x v="2"/>
    <s v="Yes"/>
    <n v="3"/>
    <s v="Maryland"/>
    <n v="302883"/>
    <x v="1"/>
  </r>
  <r>
    <s v="MERCY MEDICAL CENTER INC"/>
    <s v="BALTIMORE"/>
    <x v="20"/>
    <s v="BALTIMORE CITY"/>
    <s v="Acute Care Hospitals"/>
    <x v="6"/>
    <s v="Yes"/>
    <n v="3"/>
    <s v="Maryland"/>
    <n v="569997"/>
    <x v="0"/>
  </r>
  <r>
    <s v="JOHNS HOPKINS HOSPITAL, THE"/>
    <s v="BALTIMORE"/>
    <x v="20"/>
    <s v="BALTIMORE CITY"/>
    <s v="Acute Care Hospitals"/>
    <x v="2"/>
    <s v="Yes"/>
    <n v="5"/>
    <s v="Maryland"/>
    <n v="569997"/>
    <x v="0"/>
  </r>
  <r>
    <s v="SAINT AGNES HOSPITAL"/>
    <s v="BALTIMORE"/>
    <x v="20"/>
    <s v="BALTIMORE CITY"/>
    <s v="Acute Care Hospitals"/>
    <x v="6"/>
    <s v="Yes"/>
    <n v="3"/>
    <s v="Maryland"/>
    <n v="569997"/>
    <x v="0"/>
  </r>
  <r>
    <s v="SINAI HOSPITAL OF BALTIMORE"/>
    <s v="BALTIMORE"/>
    <x v="20"/>
    <s v="BALTIMORE CITY"/>
    <s v="Acute Care Hospitals"/>
    <x v="2"/>
    <s v="Yes"/>
    <n v="3"/>
    <s v="Maryland"/>
    <n v="569997"/>
    <x v="0"/>
  </r>
  <r>
    <s v="MEDSTAR FRANKLIN SQUARE MEDICAL CENTER"/>
    <s v="ROSEDALE"/>
    <x v="20"/>
    <s v="BALTIMORE"/>
    <s v="Acute Care Hospitals"/>
    <x v="2"/>
    <s v="Yes"/>
    <n v="3"/>
    <s v="Maryland"/>
    <n v="847650"/>
    <x v="0"/>
  </r>
  <r>
    <s v="ADVENTIST HEALTHCARE WHITE OAK MEDICAL CENTER"/>
    <s v="SILVER SPRING"/>
    <x v="20"/>
    <s v="MONTGOMERY"/>
    <s v="Acute Care Hospitals"/>
    <x v="2"/>
    <s v="Yes"/>
    <n v="3"/>
    <s v="Maryland"/>
    <n v="1074582"/>
    <x v="0"/>
  </r>
  <r>
    <s v="GARRETT REGIONAL MEDICAL CENTER"/>
    <s v="OAKLAND"/>
    <x v="20"/>
    <s v="GARRETT"/>
    <s v="Acute Care Hospitals"/>
    <x v="2"/>
    <s v="Yes"/>
    <n v="4"/>
    <s v="Maryland"/>
    <n v="28370"/>
    <x v="0"/>
  </r>
  <r>
    <s v="MEDSTAR MONTGOMERY MEDICAL CENTER"/>
    <s v="OLNEY"/>
    <x v="20"/>
    <s v="MONTGOMERY"/>
    <s v="Acute Care Hospitals"/>
    <x v="2"/>
    <s v="Yes"/>
    <n v="3"/>
    <s v="Maryland"/>
    <n v="1074582"/>
    <x v="0"/>
  </r>
  <r>
    <s v="TIDALHEALTH PENINSULA REGIONAL, INC"/>
    <s v="SALISBURY"/>
    <x v="20"/>
    <s v="WICOMICO"/>
    <s v="Acute Care Hospitals"/>
    <x v="2"/>
    <s v="Yes"/>
    <n v="4"/>
    <s v="Maryland"/>
    <n v="106899"/>
    <x v="1"/>
  </r>
  <r>
    <s v="SUBURBAN HOSPITAL"/>
    <s v="BETHESDA"/>
    <x v="20"/>
    <s v="MONTGOMERY"/>
    <s v="Acute Care Hospitals"/>
    <x v="2"/>
    <s v="Yes"/>
    <n v="4"/>
    <s v="Maryland"/>
    <n v="1074582"/>
    <x v="0"/>
  </r>
  <r>
    <s v="LUMINIS HEALTH ANNE ARUNDEL MEDICAL CENTER, INC"/>
    <s v="ANNAPOLIS"/>
    <x v="20"/>
    <s v="ANNE ARUNDEL"/>
    <s v="Acute Care Hospitals"/>
    <x v="2"/>
    <s v="Yes"/>
    <n v="3"/>
    <s v="Maryland"/>
    <n v="603380"/>
    <x v="0"/>
  </r>
  <r>
    <s v="MEDSTAR UNION MEMORIAL HOSPITAL"/>
    <s v="BALTIMORE"/>
    <x v="20"/>
    <s v="BALTIMORE CITY"/>
    <s v="Acute Care Hospitals"/>
    <x v="4"/>
    <s v="Yes"/>
    <n v="5"/>
    <s v="Maryland"/>
    <n v="569997"/>
    <x v="0"/>
  </r>
  <r>
    <s v="WESTERN MARYLAND REGIONAL MEDICAL CENTER"/>
    <s v="CUMBERLAND"/>
    <x v="20"/>
    <s v="ALLEGANY"/>
    <s v="Acute Care Hospitals"/>
    <x v="2"/>
    <s v="Yes"/>
    <n v="4"/>
    <s v="Maryland"/>
    <n v="66848"/>
    <x v="0"/>
  </r>
  <r>
    <s v="MEDSTAR SAINT MARY'S HOSPITAL"/>
    <s v="LEONARDTOWN"/>
    <x v="20"/>
    <s v="ST. MARYS"/>
    <s v="Acute Care Hospitals"/>
    <x v="2"/>
    <s v="Yes"/>
    <n v="4"/>
    <s v="Maryland"/>
    <s v="No Match"/>
    <x v="1"/>
  </r>
  <r>
    <s v="JOHNS HOPKINS BAYVIEW MEDICAL CENTER"/>
    <s v="BALTIMORE"/>
    <x v="20"/>
    <s v="BALTIMORE CITY"/>
    <s v="Acute Care Hospitals"/>
    <x v="2"/>
    <s v="Yes"/>
    <n v="3"/>
    <s v="Maryland"/>
    <n v="569997"/>
    <x v="0"/>
  </r>
  <r>
    <s v="UNIVERSITY OF MD SHORE MEDICAL CTR AT CHESTERTOWN"/>
    <s v="CHESTERTOWN"/>
    <x v="20"/>
    <s v="KENT"/>
    <s v="Acute Care Hospitals"/>
    <x v="2"/>
    <s v="Yes"/>
    <n v="5"/>
    <s v="Maryland"/>
    <n v="19565"/>
    <x v="0"/>
  </r>
  <r>
    <s v="UNION HOSPITAL OF CECIL COUNTY"/>
    <s v="ELKTON"/>
    <x v="20"/>
    <s v="CECIL"/>
    <s v="Acute Care Hospitals"/>
    <x v="2"/>
    <s v="No"/>
    <n v="4"/>
    <s v="Maryland"/>
    <n v="107131"/>
    <x v="0"/>
  </r>
  <r>
    <s v="CARROLL HOSPITAL CENTER"/>
    <s v="WESTMINSTER"/>
    <x v="20"/>
    <s v="CARROLL"/>
    <s v="Acute Care Hospitals"/>
    <x v="2"/>
    <s v="Yes"/>
    <n v="3"/>
    <s v="Maryland"/>
    <n v="176677"/>
    <x v="0"/>
  </r>
  <r>
    <s v="MEDSTAR HARBOR HOSPITAL"/>
    <s v="BALTIMORE"/>
    <x v="20"/>
    <s v="BALTIMORE CITY"/>
    <s v="Acute Care Hospitals"/>
    <x v="2"/>
    <s v="No"/>
    <n v="4"/>
    <s v="Maryland"/>
    <n v="569997"/>
    <x v="0"/>
  </r>
  <r>
    <s v="UNIVERSITY OF MD CHARLES REGIONAL  MEDICAL CENTER"/>
    <s v="LA PLATA"/>
    <x v="20"/>
    <s v="CHARLES"/>
    <s v="Acute Care Hospitals"/>
    <x v="2"/>
    <s v="Yes"/>
    <n v="3"/>
    <s v="Maryland"/>
    <n v="176593"/>
    <x v="1"/>
  </r>
  <r>
    <s v="UNIVERSITY OF MD SHORE MEDICAL CENTER AT EASTON"/>
    <s v="EASTON"/>
    <x v="20"/>
    <s v="TALBOT"/>
    <s v="Acute Care Hospitals"/>
    <x v="2"/>
    <s v="Yes"/>
    <n v="4"/>
    <s v="Maryland"/>
    <n v="38238"/>
    <x v="0"/>
  </r>
  <r>
    <s v="UNIVERSITY OF MD MEDICAL CENTER MIDTOWN CAMPUS"/>
    <s v="BALTIMORE"/>
    <x v="20"/>
    <s v="BALTIMORE CITY"/>
    <s v="Acute Care Hospitals"/>
    <x v="4"/>
    <s v="Yes"/>
    <n v="3"/>
    <s v="Maryland"/>
    <n v="569997"/>
    <x v="0"/>
  </r>
  <r>
    <s v="CALVERTHEALTH MEDICAL CENTER"/>
    <s v="PRINCE FREDERICK"/>
    <x v="20"/>
    <s v="CALVERT"/>
    <s v="Acute Care Hospitals"/>
    <x v="4"/>
    <s v="Yes"/>
    <n v="5"/>
    <s v="Maryland"/>
    <n v="94484"/>
    <x v="1"/>
  </r>
  <r>
    <s v="NORTHWEST HOSPITAL CENTER"/>
    <s v="RANDALLSTOWN"/>
    <x v="20"/>
    <s v="BALTIMORE"/>
    <s v="Acute Care Hospitals"/>
    <x v="2"/>
    <s v="Yes"/>
    <n v="2"/>
    <s v="Maryland"/>
    <n v="847650"/>
    <x v="0"/>
  </r>
  <r>
    <s v="UNIVERSITY OF MD BALTIMORE WASHINGTON MEDICAL CENTER"/>
    <s v="GLEN BURNIE"/>
    <x v="20"/>
    <s v="ANNE ARUNDEL"/>
    <s v="Acute Care Hospitals"/>
    <x v="4"/>
    <s v="Yes"/>
    <n v="5"/>
    <s v="Maryland"/>
    <n v="603380"/>
    <x v="0"/>
  </r>
  <r>
    <s v="GREATER BALTIMORE MEDICAL CENTER"/>
    <s v="BALTIMORE"/>
    <x v="20"/>
    <s v="BALTIMORE"/>
    <s v="Acute Care Hospitals"/>
    <x v="2"/>
    <s v="Yes"/>
    <n v="5"/>
    <s v="Maryland"/>
    <n v="847650"/>
    <x v="0"/>
  </r>
  <r>
    <s v="JOHNS HOPKINS HOWARD COUNTY MEDICAL CENTER"/>
    <s v="COLUMBIA"/>
    <x v="20"/>
    <s v="HOWARD"/>
    <s v="Acute Care Hospitals"/>
    <x v="2"/>
    <s v="Yes"/>
    <n v="3"/>
    <s v="Maryland"/>
    <n v="339183"/>
    <x v="1"/>
  </r>
  <r>
    <s v="UMD UPPER CHESAPEAKE MEDICAL CENTER"/>
    <s v="BEL AIR"/>
    <x v="20"/>
    <s v="HARFORD"/>
    <s v="Acute Care Hospitals"/>
    <x v="4"/>
    <s v="Yes"/>
    <n v="2"/>
    <s v="Maryland"/>
    <n v="266446"/>
    <x v="0"/>
  </r>
  <r>
    <s v="LUMINIS HEALTH DOCTORS COMMUNITY MEDICAL CTR, INC"/>
    <s v="LANHAM"/>
    <x v="20"/>
    <s v="PRINCE GEORGES"/>
    <s v="Acute Care Hospitals"/>
    <x v="1"/>
    <s v="Yes"/>
    <n v="3"/>
    <s v="Maryland"/>
    <s v="No Match"/>
    <x v="0"/>
  </r>
  <r>
    <s v="MEDSTAR GOOD SAMARITAN HOSPITAL"/>
    <s v="BALTIMORE"/>
    <x v="20"/>
    <s v="BALTIMORE CITY"/>
    <s v="Acute Care Hospitals"/>
    <x v="4"/>
    <s v="Yes"/>
    <n v="3"/>
    <s v="Maryland"/>
    <n v="569997"/>
    <x v="0"/>
  </r>
  <r>
    <s v="ADVENTIST HEALTHCARE SHADY GROVE MEDICAL CENTER"/>
    <s v="ROCKVILLE"/>
    <x v="20"/>
    <s v="MONTGOMERY"/>
    <s v="Acute Care Hospitals"/>
    <x v="2"/>
    <s v="Yes"/>
    <n v="2"/>
    <s v="Maryland"/>
    <n v="1074582"/>
    <x v="0"/>
  </r>
  <r>
    <s v="UMD REHABILITATION &amp;  ORTHOPAEDIC INSTITUTE"/>
    <s v="BALTIMORE"/>
    <x v="20"/>
    <s v="BALTIMORE"/>
    <s v="Acute Care Hospitals"/>
    <x v="2"/>
    <s v="No"/>
    <n v="0"/>
    <s v="Maryland"/>
    <n v="847650"/>
    <x v="0"/>
  </r>
  <r>
    <s v="ADVENTIST HEALTHCARE FORT WASHINGTON MEDICAL CTR"/>
    <s v="FORT WASHINGTON"/>
    <x v="20"/>
    <s v="PRINCE GEORGES"/>
    <s v="Acute Care Hospitals"/>
    <x v="4"/>
    <s v="Yes"/>
    <n v="4"/>
    <s v="Maryland"/>
    <s v="No Match"/>
    <x v="0"/>
  </r>
  <r>
    <s v="ATLANTIC GENERAL HOSPITAL"/>
    <s v="BERLIN"/>
    <x v="20"/>
    <s v="WORCESTER"/>
    <s v="Acute Care Hospitals"/>
    <x v="2"/>
    <s v="Yes"/>
    <n v="3"/>
    <s v="Maryland"/>
    <n v="54459"/>
    <x v="1"/>
  </r>
  <r>
    <s v="MEDSTAR SOUTHERN MARYLAND HOSPITAL CENTER"/>
    <s v="CLINTON"/>
    <x v="20"/>
    <s v="PRINCE GEORGES"/>
    <s v="Acute Care Hospitals"/>
    <x v="2"/>
    <s v="Yes"/>
    <n v="2"/>
    <s v="Maryland"/>
    <s v="No Match"/>
    <x v="0"/>
  </r>
  <r>
    <s v="UNIVERSITY OF MD ST JOSEPH MEDICAL CENTER"/>
    <s v="TOWSON"/>
    <x v="20"/>
    <s v="BALTIMORE"/>
    <s v="Acute Care Hospitals"/>
    <x v="2"/>
    <s v="Yes"/>
    <n v="5"/>
    <s v="Maryland"/>
    <n v="847650"/>
    <x v="0"/>
  </r>
  <r>
    <s v="LEVINDALE HEBREW GERIATRIC CENTER AND HOSPITAL"/>
    <s v="BALTIMORE"/>
    <x v="20"/>
    <s v="BALTIMORE CITY"/>
    <s v="Acute Care Hospitals"/>
    <x v="2"/>
    <s v="No"/>
    <n v="0"/>
    <s v="Maryland"/>
    <n v="569997"/>
    <x v="0"/>
  </r>
  <r>
    <s v="HOLY CROSS GERMANTOWN HOSPITAL"/>
    <s v="GERMANTOWN"/>
    <x v="20"/>
    <s v="MONTGOMERY"/>
    <s v="Acute Care Hospitals"/>
    <x v="2"/>
    <s v="Yes"/>
    <n v="1"/>
    <s v="Maryland"/>
    <n v="1074582"/>
    <x v="0"/>
  </r>
  <r>
    <s v="Walter Reed National Military Med Cen"/>
    <s v="Bethesda"/>
    <x v="20"/>
    <s v="MONTGOMERY"/>
    <s v="Acute Care - Department of Defense"/>
    <x v="10"/>
    <s v="Yes"/>
    <n v="0"/>
    <s v="Maryland"/>
    <n v="1074582"/>
    <x v="0"/>
  </r>
  <r>
    <s v="VA MARYLAND HEALTHCARE SYSTEM - PERRY POINT"/>
    <s v="PERRY POINT"/>
    <x v="20"/>
    <s v="CECIL"/>
    <s v="Acute Care - Veterans Administration"/>
    <x v="8"/>
    <s v="No"/>
    <n v="0"/>
    <s v="Maryland"/>
    <n v="107131"/>
    <x v="0"/>
  </r>
  <r>
    <s v="VA MARYLAND HEALTHCARE SYSTEM - BALTIMORE"/>
    <s v="BALTIMORE"/>
    <x v="20"/>
    <s v="BALTIMORE CITY"/>
    <s v="Acute Care - Veterans Administration"/>
    <x v="8"/>
    <s v="Yes"/>
    <n v="2"/>
    <s v="Maryland"/>
    <n v="569997"/>
    <x v="0"/>
  </r>
  <r>
    <s v="MOUNT WASHINGTON PEDIATRIC HOSPITAL"/>
    <s v="BALTIMORE"/>
    <x v="20"/>
    <s v="BALTIMORE CITY"/>
    <s v="Childrens"/>
    <x v="2"/>
    <s v="No"/>
    <n v="0"/>
    <s v="Maryland"/>
    <n v="569997"/>
    <x v="0"/>
  </r>
  <r>
    <s v="KENNEDY KRIEGER INSTITUTE"/>
    <s v="BALTIMORE"/>
    <x v="20"/>
    <s v="BALTIMORE CITY"/>
    <s v="Childrens"/>
    <x v="2"/>
    <s v="Yes"/>
    <n v="0"/>
    <s v="Maryland"/>
    <n v="569997"/>
    <x v="0"/>
  </r>
  <r>
    <s v="SHEPPARD AND ENOCH PRATT HOSPITAL, THE"/>
    <s v="BALTIMORE"/>
    <x v="20"/>
    <s v="BALTIMORE"/>
    <s v="Psychiatric"/>
    <x v="2"/>
    <s v="No"/>
    <n v="0"/>
    <s v="Maryland"/>
    <n v="847650"/>
    <x v="0"/>
  </r>
  <r>
    <s v="EASTERN SHORE HOSPITAL CENTER"/>
    <s v="CAMBRIDGE"/>
    <x v="20"/>
    <s v="DORCHESTER"/>
    <s v="Psychiatric"/>
    <x v="3"/>
    <s v="No"/>
    <n v="0"/>
    <s v="Maryland"/>
    <n v="33628"/>
    <x v="0"/>
  </r>
  <r>
    <s v="BROOK LANE HEALTH SERVICES"/>
    <s v="HAGERSTOWN"/>
    <x v="20"/>
    <s v="WASHINGTON"/>
    <s v="Psychiatric"/>
    <x v="2"/>
    <s v="No"/>
    <n v="0"/>
    <s v="Maryland"/>
    <n v="157731"/>
    <x v="0"/>
  </r>
  <r>
    <s v="SPRINGFIELD HOSPITAL CENTER"/>
    <s v="SYKESVILLE"/>
    <x v="20"/>
    <s v="CARROLL"/>
    <s v="Psychiatric"/>
    <x v="3"/>
    <s v="No"/>
    <n v="0"/>
    <s v="Maryland"/>
    <n v="176677"/>
    <x v="0"/>
  </r>
  <r>
    <s v="THOMAS B FINAN CENTER"/>
    <s v="CUMBERLAND"/>
    <x v="20"/>
    <s v="ALLEGANY"/>
    <s v="Psychiatric"/>
    <x v="5"/>
    <s v="No"/>
    <n v="0"/>
    <s v="Maryland"/>
    <n v="66848"/>
    <x v="0"/>
  </r>
  <r>
    <s v="SPRING GROVE HOSPITAL CENTER"/>
    <s v="CATONSVILLE"/>
    <x v="20"/>
    <s v="BALTIMORE"/>
    <s v="Psychiatric"/>
    <x v="3"/>
    <s v="No"/>
    <n v="0"/>
    <s v="Maryland"/>
    <n v="847650"/>
    <x v="0"/>
  </r>
  <r>
    <s v="LUMINIS HEALTH J KENT MCNEW FAMILY MEDICAL CENTER"/>
    <s v="ANNAPOLIS"/>
    <x v="20"/>
    <s v="ANNE ARUNDEL"/>
    <s v="Psychiatric"/>
    <x v="2"/>
    <s v="Yes"/>
    <n v="0"/>
    <s v="Maryland"/>
    <n v="603380"/>
    <x v="0"/>
  </r>
  <r>
    <s v="UM UPPER CHESAPEAKE BEHAVIORAL HEALTH PAVILION AT"/>
    <s v="ABERDEEN"/>
    <x v="20"/>
    <s v="HARFORD"/>
    <s v="Psychiatric"/>
    <x v="2"/>
    <s v="Yes"/>
    <n v="0"/>
    <s v="Maryland"/>
    <n v="266446"/>
    <x v="0"/>
  </r>
  <r>
    <s v="UMASS MEMORIAL HEALTHALLIANCE HOSPITALS"/>
    <s v="LEOMINSTER"/>
    <x v="21"/>
    <s v="WORCESTER"/>
    <s v="Acute Care Hospitals"/>
    <x v="4"/>
    <s v="Yes"/>
    <n v="3"/>
    <s v="Massachusetts"/>
    <n v="888502"/>
    <x v="0"/>
  </r>
  <r>
    <s v="MOUNT AUBURN HOSPITAL"/>
    <s v="CAMBRIDGE"/>
    <x v="21"/>
    <s v="MIDDLESEX"/>
    <s v="Acute Care Hospitals"/>
    <x v="2"/>
    <s v="Yes"/>
    <n v="4"/>
    <s v="Massachusetts"/>
    <n v="1669979"/>
    <x v="0"/>
  </r>
  <r>
    <s v="STURDY MEMORIAL HOSPITAL"/>
    <s v="ATTLEBORO"/>
    <x v="21"/>
    <s v="BRISTOL"/>
    <s v="Acute Care Hospitals"/>
    <x v="4"/>
    <s v="Yes"/>
    <n v="3"/>
    <s v="Massachusetts"/>
    <n v="593640"/>
    <x v="0"/>
  </r>
  <r>
    <s v="MERRIMACK HEALTH LAWRENCE HOSPITAL"/>
    <s v="LAWRENCE"/>
    <x v="21"/>
    <s v="ESSEX"/>
    <s v="Acute Care Hospitals"/>
    <x v="2"/>
    <s v="Yes"/>
    <n v="2"/>
    <s v="Massachusetts"/>
    <n v="826653"/>
    <x v="0"/>
  </r>
  <r>
    <s v="CAMBRIDGE HEALTH ALLIANCE"/>
    <s v="CAMBRIDGE"/>
    <x v="21"/>
    <s v="MIDDLESEX"/>
    <s v="Acute Care Hospitals"/>
    <x v="5"/>
    <s v="Yes"/>
    <n v="3"/>
    <s v="Massachusetts"/>
    <n v="1669979"/>
    <x v="0"/>
  </r>
  <r>
    <s v="CAPE COD HOSPITAL"/>
    <s v="HYANNIS"/>
    <x v="21"/>
    <s v="BARNSTABLE"/>
    <s v="Acute Care Hospitals"/>
    <x v="2"/>
    <s v="Yes"/>
    <n v="2"/>
    <s v="Massachusetts"/>
    <n v="233539"/>
    <x v="0"/>
  </r>
  <r>
    <s v="COOLEY DICKINSON HOSPITAL INC,THE"/>
    <s v="NORTHAMPTON"/>
    <x v="21"/>
    <s v="HAMPSHIRE"/>
    <s v="Acute Care Hospitals"/>
    <x v="2"/>
    <s v="Yes"/>
    <n v="2"/>
    <s v="Massachusetts"/>
    <n v="164065"/>
    <x v="0"/>
  </r>
  <r>
    <s v="BAYSTATE FRANKLIN MEDICAL CENTER"/>
    <s v="GREENFIELD"/>
    <x v="21"/>
    <s v="FRANKLIN"/>
    <s v="Acute Care Hospitals"/>
    <x v="2"/>
    <s v="Yes"/>
    <n v="3"/>
    <s v="Massachusetts"/>
    <n v="70698"/>
    <x v="1"/>
  </r>
  <r>
    <s v="CARNEY HOSPITAL"/>
    <s v="BOSTON"/>
    <x v="21"/>
    <s v="SUFFOLK"/>
    <s v="Acute Care Hospitals"/>
    <x v="1"/>
    <s v="Yes"/>
    <n v="0"/>
    <s v="Massachusetts"/>
    <n v="791891"/>
    <x v="0"/>
  </r>
  <r>
    <s v="UMASS MEMORIAL HEALTH - HARRINGTON HOSPITAL"/>
    <s v="SOUTHBRIDGE"/>
    <x v="21"/>
    <s v="WORCESTER"/>
    <s v="Acute Care Hospitals"/>
    <x v="2"/>
    <s v="Yes"/>
    <n v="3"/>
    <s v="Massachusetts"/>
    <n v="888502"/>
    <x v="0"/>
  </r>
  <r>
    <s v="BEDFORD VA MEDICAL CENTER"/>
    <s v="BEDFORD"/>
    <x v="21"/>
    <s v="MIDDLESEX"/>
    <s v="Acute Care - Veterans Administration"/>
    <x v="8"/>
    <s v="No"/>
    <n v="0"/>
    <s v="Massachusetts"/>
    <n v="1669979"/>
    <x v="0"/>
  </r>
  <r>
    <s v="SAINT ANNE'S HOSPITAL"/>
    <s v="FALL RIVER"/>
    <x v="21"/>
    <s v="BRISTOL"/>
    <s v="Acute Care Hospitals"/>
    <x v="1"/>
    <s v="Yes"/>
    <n v="3"/>
    <s v="Massachusetts"/>
    <n v="593640"/>
    <x v="0"/>
  </r>
  <r>
    <s v="HOLYOKE MEDICAL CENTER"/>
    <s v="HOLYOKE"/>
    <x v="21"/>
    <s v="HAMPDEN"/>
    <s v="Acute Care Hospitals"/>
    <x v="2"/>
    <s v="Yes"/>
    <n v="4"/>
    <s v="Massachusetts"/>
    <n v="464338"/>
    <x v="0"/>
  </r>
  <r>
    <s v="ANNA JAQUES HOSPITAL"/>
    <s v="NEWBURYPORT"/>
    <x v="21"/>
    <s v="ESSEX"/>
    <s v="Acute Care Hospitals"/>
    <x v="2"/>
    <s v="Yes"/>
    <n v="3"/>
    <s v="Massachusetts"/>
    <n v="826653"/>
    <x v="0"/>
  </r>
  <r>
    <s v="BAYSTATE WING HOSPITAL"/>
    <s v="PALMER"/>
    <x v="21"/>
    <s v="HAMPDEN"/>
    <s v="Acute Care Hospitals"/>
    <x v="4"/>
    <s v="Yes"/>
    <n v="4"/>
    <s v="Massachusetts"/>
    <n v="464338"/>
    <x v="0"/>
  </r>
  <r>
    <s v="BOSTON MEDICAL CENTER"/>
    <s v="BOSTON"/>
    <x v="21"/>
    <s v="SUFFOLK"/>
    <s v="Acute Care Hospitals"/>
    <x v="2"/>
    <s v="Yes"/>
    <n v="3"/>
    <s v="Massachusetts"/>
    <n v="791891"/>
    <x v="0"/>
  </r>
  <r>
    <s v="NORTHEAST HOSPITAL CORPORATION"/>
    <s v="BEVERLY"/>
    <x v="21"/>
    <s v="ESSEX"/>
    <s v="Acute Care Hospitals"/>
    <x v="2"/>
    <s v="Yes"/>
    <n v="3"/>
    <s v="Massachusetts"/>
    <n v="826653"/>
    <x v="0"/>
  </r>
  <r>
    <s v="NORTH SHORE MEDICAL CENTER -"/>
    <s v="SALEM"/>
    <x v="21"/>
    <s v="ESSEX"/>
    <s v="Acute Care Hospitals"/>
    <x v="2"/>
    <s v="Yes"/>
    <n v="5"/>
    <s v="Massachusetts"/>
    <n v="826653"/>
    <x v="0"/>
  </r>
  <r>
    <s v="BOSTON MEDICAL CENTER-BRIGHTON"/>
    <s v="BRIGHTON"/>
    <x v="21"/>
    <s v="SUFFOLK"/>
    <s v="Acute Care Hospitals"/>
    <x v="1"/>
    <s v="Yes"/>
    <n v="3"/>
    <s v="Massachusetts"/>
    <n v="791891"/>
    <x v="0"/>
  </r>
  <r>
    <s v="BERKSHIRE MEDICAL CENTER"/>
    <s v="PITTSFIELD"/>
    <x v="21"/>
    <s v="BERKSHIRE"/>
    <s v="Acute Care Hospitals"/>
    <x v="4"/>
    <s v="Yes"/>
    <n v="4"/>
    <s v="Massachusetts"/>
    <n v="128224"/>
    <x v="0"/>
  </r>
  <r>
    <s v="UMASS MEMORIAL HEALTHCARE-MARLBOROUGH HOSPITAL"/>
    <s v="MARLBOROUGH"/>
    <x v="21"/>
    <s v="MIDDLESEX"/>
    <s v="Acute Care Hospitals"/>
    <x v="2"/>
    <s v="Yes"/>
    <n v="2"/>
    <s v="Massachusetts"/>
    <n v="1669979"/>
    <x v="0"/>
  </r>
  <r>
    <s v="SIGNATURE HEALTHCARE BROCKTON HOSPITAL"/>
    <s v="BROCKTON"/>
    <x v="21"/>
    <s v="PLYMOUTH"/>
    <s v="Acute Care Hospitals"/>
    <x v="4"/>
    <s v="Yes"/>
    <n v="3"/>
    <s v="Massachusetts"/>
    <n v="546829"/>
    <x v="0"/>
  </r>
  <r>
    <s v="BETH ISRAEL DEACONESS HOSPITAL PLYMOUTH"/>
    <s v="PLYMOUTH"/>
    <x v="21"/>
    <s v="PLYMOUTH"/>
    <s v="Acute Care Hospitals"/>
    <x v="2"/>
    <s v="Yes"/>
    <n v="4"/>
    <s v="Massachusetts"/>
    <n v="546829"/>
    <x v="0"/>
  </r>
  <r>
    <s v="ADCARE HOSPITAL OF WORCESTER INC"/>
    <s v="WORCESTER"/>
    <x v="21"/>
    <s v="WORCESTER"/>
    <s v="Acute Care Hospitals"/>
    <x v="1"/>
    <s v="No"/>
    <n v="0"/>
    <s v="Massachusetts"/>
    <n v="888502"/>
    <x v="0"/>
  </r>
  <r>
    <s v="LOWELL GENERAL HOSPITAL"/>
    <s v="LOWELL"/>
    <x v="21"/>
    <s v="MIDDLESEX"/>
    <s v="Acute Care Hospitals"/>
    <x v="2"/>
    <s v="Yes"/>
    <n v="2"/>
    <s v="Massachusetts"/>
    <n v="1669979"/>
    <x v="0"/>
  </r>
  <r>
    <s v="BAYSTATE NOBLE HOSPITAL"/>
    <s v="WESTFIELD"/>
    <x v="21"/>
    <s v="HAMPDEN"/>
    <s v="Acute Care Hospitals"/>
    <x v="2"/>
    <s v="Yes"/>
    <n v="2"/>
    <s v="Massachusetts"/>
    <n v="464338"/>
    <x v="0"/>
  </r>
  <r>
    <s v="MERCY MEDICAL CTR"/>
    <s v="SPRINGFIELD"/>
    <x v="21"/>
    <s v="HAMPDEN"/>
    <s v="Acute Care Hospitals"/>
    <x v="2"/>
    <s v="Yes"/>
    <n v="2"/>
    <s v="Massachusetts"/>
    <n v="464338"/>
    <x v="0"/>
  </r>
  <r>
    <s v="MELROSEWAKEFIELD HEALTHCARE"/>
    <s v="MELROSE"/>
    <x v="21"/>
    <s v="MIDDLESEX"/>
    <s v="Acute Care Hospitals"/>
    <x v="2"/>
    <s v="Yes"/>
    <n v="3"/>
    <s v="Massachusetts"/>
    <n v="1669979"/>
    <x v="0"/>
  </r>
  <r>
    <s v="MASSACHUSETTS GENERAL HOSPITAL"/>
    <s v="BOSTON"/>
    <x v="21"/>
    <s v="SUFFOLK"/>
    <s v="Acute Care Hospitals"/>
    <x v="2"/>
    <s v="Yes"/>
    <n v="5"/>
    <s v="Massachusetts"/>
    <n v="791891"/>
    <x v="0"/>
  </r>
  <r>
    <s v="BROWN UNIVERSITY HEALTH MORTON HOSPITAL"/>
    <s v="TAUNTON"/>
    <x v="21"/>
    <s v="BRISTOL"/>
    <s v="Acute Care Hospitals"/>
    <x v="1"/>
    <s v="Yes"/>
    <n v="1"/>
    <s v="Massachusetts"/>
    <n v="593640"/>
    <x v="0"/>
  </r>
  <r>
    <s v="SOUTHCOAST HOSPITALS GROUP"/>
    <s v="FALL RIVER"/>
    <x v="21"/>
    <s v="BRISTOL"/>
    <s v="Acute Care Hospitals"/>
    <x v="2"/>
    <s v="Yes"/>
    <n v="4"/>
    <s v="Massachusetts"/>
    <n v="593640"/>
    <x v="0"/>
  </r>
  <r>
    <s v="MASSACHUSETTS EYE AND EAR INFIRMARY -"/>
    <s v="BOSTON"/>
    <x v="21"/>
    <s v="SUFFOLK"/>
    <s v="Acute Care Hospitals"/>
    <x v="2"/>
    <s v="Yes"/>
    <n v="0"/>
    <s v="Massachusetts"/>
    <n v="791891"/>
    <x v="0"/>
  </r>
  <r>
    <s v="BAYSTATE MEDICAL CENTER"/>
    <s v="SPRINGFIELD"/>
    <x v="21"/>
    <s v="HAMPDEN"/>
    <s v="Acute Care Hospitals"/>
    <x v="2"/>
    <s v="Yes"/>
    <n v="2"/>
    <s v="Massachusetts"/>
    <n v="464338"/>
    <x v="0"/>
  </r>
  <r>
    <s v="HOLY FAMILY HOSPITAL"/>
    <s v="METHUEN"/>
    <x v="21"/>
    <s v="ESSEX"/>
    <s v="Acute Care Hospitals"/>
    <x v="1"/>
    <s v="Yes"/>
    <n v="2"/>
    <s v="Massachusetts"/>
    <n v="826653"/>
    <x v="0"/>
  </r>
  <r>
    <s v="BETH ISRAEL DEACONESS HOSPITAL - NEEDHAM"/>
    <s v="NEEDHAM"/>
    <x v="21"/>
    <s v="NORFOLK"/>
    <s v="Acute Care Hospitals"/>
    <x v="2"/>
    <s v="Yes"/>
    <n v="5"/>
    <s v="Massachusetts"/>
    <n v="739749"/>
    <x v="0"/>
  </r>
  <r>
    <s v="EMERSON HOSPITAL -"/>
    <s v="W CONCORD"/>
    <x v="21"/>
    <s v="MIDDLESEX"/>
    <s v="Acute Care Hospitals"/>
    <x v="2"/>
    <s v="Yes"/>
    <n v="5"/>
    <s v="Massachusetts"/>
    <n v="1669979"/>
    <x v="0"/>
  </r>
  <r>
    <s v="BETH ISRAEL DEACONESS MEDICAL CENTER"/>
    <s v="BOSTON"/>
    <x v="21"/>
    <s v="SUFFOLK"/>
    <s v="Acute Care Hospitals"/>
    <x v="2"/>
    <s v="Yes"/>
    <n v="3"/>
    <s v="Massachusetts"/>
    <n v="791891"/>
    <x v="0"/>
  </r>
  <r>
    <s v="NEW ENGLAND BAPTIST HOSPITAL"/>
    <s v="BOSTON"/>
    <x v="21"/>
    <s v="SUFFOLK"/>
    <s v="Acute Care Hospitals"/>
    <x v="2"/>
    <s v="No"/>
    <n v="5"/>
    <s v="Massachusetts"/>
    <n v="791891"/>
    <x v="0"/>
  </r>
  <r>
    <s v="MILFORD REGIONAL MEDICAL CENTER"/>
    <s v="MILFORD"/>
    <x v="21"/>
    <s v="WORCESTER"/>
    <s v="Acute Care Hospitals"/>
    <x v="4"/>
    <s v="Yes"/>
    <n v="4"/>
    <s v="Massachusetts"/>
    <n v="888502"/>
    <x v="0"/>
  </r>
  <r>
    <s v="HEYWOOD HOSPITAL -"/>
    <s v="GARDNER"/>
    <x v="21"/>
    <s v="WORCESTER"/>
    <s v="Acute Care Hospitals"/>
    <x v="2"/>
    <s v="Yes"/>
    <n v="2"/>
    <s v="Massachusetts"/>
    <n v="888502"/>
    <x v="0"/>
  </r>
  <r>
    <s v="NASHOBA VALLEY MEDICAL CENTER"/>
    <s v="AYER"/>
    <x v="21"/>
    <s v="MIDDLESEX"/>
    <s v="Acute Care Hospitals"/>
    <x v="1"/>
    <s v="Yes"/>
    <n v="0"/>
    <s v="Massachusetts"/>
    <n v="1669979"/>
    <x v="0"/>
  </r>
  <r>
    <s v="NORTHAMPTON VA MEDICAL CENTER"/>
    <s v="LEEDS"/>
    <x v="21"/>
    <s v="HAMPSHIRE"/>
    <s v="Acute Care - Veterans Administration"/>
    <x v="8"/>
    <s v="No"/>
    <n v="0"/>
    <s v="Massachusetts"/>
    <n v="164065"/>
    <x v="0"/>
  </r>
  <r>
    <s v="SOUTH SHORE HOSPITAL"/>
    <s v="SOUTH WEYMOUTH"/>
    <x v="21"/>
    <s v="NORFOLK"/>
    <s v="Acute Care Hospitals"/>
    <x v="2"/>
    <s v="Yes"/>
    <n v="2"/>
    <s v="Massachusetts"/>
    <n v="739749"/>
    <x v="0"/>
  </r>
  <r>
    <s v="NEWTON-WELLESLEY HOSPITAL"/>
    <s v="NEWTON"/>
    <x v="21"/>
    <s v="MIDDLESEX"/>
    <s v="Acute Care Hospitals"/>
    <x v="2"/>
    <s v="Yes"/>
    <n v="5"/>
    <s v="Massachusetts"/>
    <n v="1669979"/>
    <x v="0"/>
  </r>
  <r>
    <s v="WINCHESTER HOSPITAL"/>
    <s v="WINCHESTER"/>
    <x v="21"/>
    <s v="MIDDLESEX"/>
    <s v="Acute Care Hospitals"/>
    <x v="2"/>
    <s v="Yes"/>
    <n v="3"/>
    <s v="Massachusetts"/>
    <n v="1669979"/>
    <x v="0"/>
  </r>
  <r>
    <s v="BETH ISRAEL DEACONESS HOSPITAL - MILTON"/>
    <s v="MILTON"/>
    <x v="21"/>
    <s v="NORFOLK"/>
    <s v="Acute Care Hospitals"/>
    <x v="7"/>
    <s v="Yes"/>
    <n v="4"/>
    <s v="Massachusetts"/>
    <n v="739749"/>
    <x v="0"/>
  </r>
  <r>
    <s v="VA BOSTON HEALTHCARE SYSTEM - JAMAICA PLAIN"/>
    <s v="JAMAICA PLAIN"/>
    <x v="21"/>
    <s v="SUFFOLK"/>
    <s v="Acute Care - Veterans Administration"/>
    <x v="8"/>
    <s v="Yes"/>
    <n v="4"/>
    <s v="Massachusetts"/>
    <n v="791891"/>
    <x v="0"/>
  </r>
  <r>
    <s v="BRIGHAM AND WOMEN'S HOSPITAL"/>
    <s v="BOSTON"/>
    <x v="21"/>
    <s v="SUFFOLK"/>
    <s v="Acute Care Hospitals"/>
    <x v="2"/>
    <s v="Yes"/>
    <n v="5"/>
    <s v="Massachusetts"/>
    <n v="791891"/>
    <x v="0"/>
  </r>
  <r>
    <s v="GOOD SAMARITAN MEDICAL CENTER"/>
    <s v="BROCKTON"/>
    <x v="21"/>
    <s v="PLYMOUTH"/>
    <s v="Acute Care Hospitals"/>
    <x v="1"/>
    <s v="Yes"/>
    <n v="2"/>
    <s v="Massachusetts"/>
    <n v="546829"/>
    <x v="0"/>
  </r>
  <r>
    <s v="TUFTS MEDICAL CENTER"/>
    <s v="BOSTON"/>
    <x v="21"/>
    <s v="SUFFOLK"/>
    <s v="Acute Care Hospitals"/>
    <x v="2"/>
    <s v="Yes"/>
    <n v="2"/>
    <s v="Massachusetts"/>
    <n v="791891"/>
    <x v="0"/>
  </r>
  <r>
    <s v="BRIGHAM AND WOMEN FAULKNER HOSPITAL"/>
    <s v="JAMAICA PLAIN"/>
    <x v="21"/>
    <s v="SUFFOLK"/>
    <s v="Acute Care Hospitals"/>
    <x v="2"/>
    <s v="Yes"/>
    <n v="5"/>
    <s v="Massachusetts"/>
    <n v="791891"/>
    <x v="0"/>
  </r>
  <r>
    <s v="NORWOOD HOSPITAL"/>
    <s v="NORWOOD"/>
    <x v="21"/>
    <s v="NORFOLK"/>
    <s v="Acute Care Hospitals"/>
    <x v="1"/>
    <s v="Yes"/>
    <n v="0"/>
    <s v="Massachusetts"/>
    <n v="739749"/>
    <x v="0"/>
  </r>
  <r>
    <s v="FALMOUTH HOSPITAL"/>
    <s v="FALMOUTH"/>
    <x v="21"/>
    <s v="BARNSTABLE"/>
    <s v="Acute Care Hospitals"/>
    <x v="2"/>
    <s v="Yes"/>
    <n v="4"/>
    <s v="Massachusetts"/>
    <n v="233539"/>
    <x v="0"/>
  </r>
  <r>
    <s v="UMASS MEMORIAL MEDICAL CENTER/UNIVERSITY CAMPUS"/>
    <s v="WORCESTER"/>
    <x v="21"/>
    <s v="WORCESTER"/>
    <s v="Acute Care Hospitals"/>
    <x v="2"/>
    <s v="Yes"/>
    <n v="3"/>
    <s v="Massachusetts"/>
    <n v="888502"/>
    <x v="0"/>
  </r>
  <r>
    <s v="LAHEY HOSPITAL &amp; MEDICAL CENTER, BURLINGTON"/>
    <s v="BURLINGTON"/>
    <x v="21"/>
    <s v="MIDDLESEX"/>
    <s v="Acute Care Hospitals"/>
    <x v="2"/>
    <s v="Yes"/>
    <n v="4"/>
    <s v="Massachusetts"/>
    <n v="1669979"/>
    <x v="0"/>
  </r>
  <r>
    <s v="METROWEST MEDICAL CENTER"/>
    <s v="FRAMINGHAM"/>
    <x v="21"/>
    <s v="MIDDLESEX"/>
    <s v="Acute Care Hospitals"/>
    <x v="2"/>
    <s v="Yes"/>
    <n v="1"/>
    <s v="Massachusetts"/>
    <n v="1669979"/>
    <x v="0"/>
  </r>
  <r>
    <s v="ST VINCENT HOSPITAL"/>
    <s v="WORCESTER"/>
    <x v="21"/>
    <s v="WORCESTER"/>
    <s v="Acute Care Hospitals"/>
    <x v="1"/>
    <s v="Yes"/>
    <n v="2"/>
    <s v="Massachusetts"/>
    <n v="888502"/>
    <x v="0"/>
  </r>
  <r>
    <s v="NANTUCKET COTTAGE HOSPITAL"/>
    <s v="NANTUCKET"/>
    <x v="21"/>
    <s v="NANTUCKET"/>
    <s v="Acute Care Hospitals"/>
    <x v="2"/>
    <s v="Yes"/>
    <n v="3"/>
    <s v="Massachusetts"/>
    <n v="14758"/>
    <x v="0"/>
  </r>
  <r>
    <s v="MARTHA'S VINEYARD HOSPITAL INC"/>
    <s v="OAK BLUFFS"/>
    <x v="21"/>
    <s v="DUKES"/>
    <s v="Critical Access Hospitals"/>
    <x v="2"/>
    <s v="Yes"/>
    <n v="4"/>
    <s v="Massachusetts"/>
    <n v="21219"/>
    <x v="0"/>
  </r>
  <r>
    <s v="FAIRVIEW HOSPITAL"/>
    <s v="GREAT BARRINGTON"/>
    <x v="21"/>
    <s v="BERKSHIRE"/>
    <s v="Critical Access Hospitals"/>
    <x v="2"/>
    <s v="Yes"/>
    <n v="5"/>
    <s v="Massachusetts"/>
    <n v="128224"/>
    <x v="0"/>
  </r>
  <r>
    <s v="ATHOL MEMORIAL HOSPITAL"/>
    <s v="ATHOL"/>
    <x v="21"/>
    <s v="WORCESTER"/>
    <s v="Critical Access Hospitals"/>
    <x v="2"/>
    <s v="Yes"/>
    <n v="2"/>
    <s v="Massachusetts"/>
    <n v="888502"/>
    <x v="0"/>
  </r>
  <r>
    <s v="NORTH ADAMS REGIONAL HOSPITAL CORPORATION"/>
    <s v="NORTH ADAMS"/>
    <x v="21"/>
    <s v="BERKSHIRE"/>
    <s v="Critical Access Hospitals"/>
    <x v="7"/>
    <s v="Yes"/>
    <n v="0"/>
    <s v="Massachusetts"/>
    <n v="128224"/>
    <x v="0"/>
  </r>
  <r>
    <s v="FRANCISCAN CHILDREN'S HOSPITAL &amp; REHAB CENTER"/>
    <s v="BRIGHTON"/>
    <x v="21"/>
    <s v="SUFFOLK"/>
    <s v="Childrens"/>
    <x v="2"/>
    <s v="No"/>
    <n v="0"/>
    <s v="Massachusetts"/>
    <n v="791891"/>
    <x v="0"/>
  </r>
  <r>
    <s v="BOSTON CHILDREN'S HOSPITAL"/>
    <s v="BOSTON"/>
    <x v="21"/>
    <s v="SUFFOLK"/>
    <s v="Childrens"/>
    <x v="2"/>
    <s v="Yes"/>
    <n v="0"/>
    <s v="Massachusetts"/>
    <n v="791891"/>
    <x v="0"/>
  </r>
  <r>
    <s v="THE SHRINERS' HOSPITAL FOR CHILDREN - BOSTON"/>
    <s v="BOSTON"/>
    <x v="21"/>
    <s v="SUFFOLK"/>
    <s v="Childrens"/>
    <x v="1"/>
    <s v="No"/>
    <n v="0"/>
    <s v="Massachusetts"/>
    <n v="791891"/>
    <x v="0"/>
  </r>
  <r>
    <s v="TAUNTON STATE HOSPITAL"/>
    <s v="TAUNTON"/>
    <x v="21"/>
    <s v="BRISTOL"/>
    <s v="Psychiatric"/>
    <x v="3"/>
    <s v="No"/>
    <n v="0"/>
    <s v="Massachusetts"/>
    <n v="593640"/>
    <x v="0"/>
  </r>
  <r>
    <s v="MCLEAN HOSPITAL CORPORATION"/>
    <s v="BELMONT"/>
    <x v="21"/>
    <s v="MIDDLESEX"/>
    <s v="Psychiatric"/>
    <x v="2"/>
    <s v="No"/>
    <n v="0"/>
    <s v="Massachusetts"/>
    <n v="1669979"/>
    <x v="0"/>
  </r>
  <r>
    <s v="ARBOUR HOSPITAL"/>
    <s v="BOSTON"/>
    <x v="21"/>
    <s v="SUFFOLK"/>
    <s v="Psychiatric"/>
    <x v="1"/>
    <s v="No"/>
    <n v="0"/>
    <s v="Massachusetts"/>
    <n v="791891"/>
    <x v="0"/>
  </r>
  <r>
    <s v="ARBOUR HUMAN RESOURCE INSTITUTE"/>
    <s v="BROOKLINE"/>
    <x v="21"/>
    <s v="NORFOLK"/>
    <s v="Psychiatric"/>
    <x v="1"/>
    <s v="No"/>
    <n v="0"/>
    <s v="Massachusetts"/>
    <n v="739749"/>
    <x v="0"/>
  </r>
  <r>
    <s v="ARBOUR-FULLER HOSPITAL"/>
    <s v="SOUTH ATTLEBORO"/>
    <x v="21"/>
    <s v="BRISTOL"/>
    <s v="Psychiatric"/>
    <x v="1"/>
    <s v="No"/>
    <n v="0"/>
    <s v="Massachusetts"/>
    <n v="593640"/>
    <x v="0"/>
  </r>
  <r>
    <s v="BOURNEWOOD HOSPITAL"/>
    <s v="BROOKLINE"/>
    <x v="21"/>
    <s v="MIDDLESEX"/>
    <s v="Psychiatric"/>
    <x v="1"/>
    <s v="No"/>
    <n v="0"/>
    <s v="Massachusetts"/>
    <n v="1669979"/>
    <x v="0"/>
  </r>
  <r>
    <s v="WESTWOOD PEMBROKE HEALTH SYSTEMS"/>
    <s v="WESTWOOD"/>
    <x v="21"/>
    <s v="NORFOLK"/>
    <s v="Psychiatric"/>
    <x v="1"/>
    <s v="Yes"/>
    <n v="0"/>
    <s v="Massachusetts"/>
    <n v="739749"/>
    <x v="0"/>
  </r>
  <r>
    <s v="DR JOHN C CORRIGAN MENTAL HEALTH CENTER"/>
    <s v="FALL RIVER"/>
    <x v="21"/>
    <s v="BRISTOL"/>
    <s v="Psychiatric"/>
    <x v="3"/>
    <s v="No"/>
    <n v="0"/>
    <s v="Massachusetts"/>
    <n v="593640"/>
    <x v="0"/>
  </r>
  <r>
    <s v="CAPE COD &amp; ISLANDS COMMUNITY MENTAL HEALTH CENTER"/>
    <s v="POCASSET"/>
    <x v="21"/>
    <s v="BARNSTABLE"/>
    <s v="Psychiatric"/>
    <x v="3"/>
    <s v="No"/>
    <n v="0"/>
    <s v="Massachusetts"/>
    <n v="233539"/>
    <x v="0"/>
  </r>
  <r>
    <s v="WORCESTER RECOVERY CENTER AND HOSPITAL"/>
    <s v="WORCESTER"/>
    <x v="21"/>
    <s v="WORCESTER"/>
    <s v="Psychiatric"/>
    <x v="3"/>
    <s v="No"/>
    <n v="0"/>
    <s v="Massachusetts"/>
    <n v="888502"/>
    <x v="0"/>
  </r>
  <r>
    <s v="WALDEN BEHAVIORAL CARE, LLC"/>
    <s v="DEDHAM"/>
    <x v="21"/>
    <s v="NORFOLK"/>
    <s v="Psychiatric"/>
    <x v="7"/>
    <s v="No"/>
    <n v="0"/>
    <s v="Massachusetts"/>
    <n v="739749"/>
    <x v="0"/>
  </r>
  <r>
    <s v="WHITTIER PAVILION"/>
    <s v="HAVERHILL"/>
    <x v="21"/>
    <s v="ESSEX"/>
    <s v="Psychiatric"/>
    <x v="1"/>
    <s v="No"/>
    <n v="0"/>
    <s v="Massachusetts"/>
    <n v="826653"/>
    <x v="0"/>
  </r>
  <r>
    <s v="DR SOLOMON CARTER FULLER MENTAL HEALTH CENTER"/>
    <s v="BOSTON"/>
    <x v="21"/>
    <s v="SUFFOLK"/>
    <s v="Psychiatric"/>
    <x v="3"/>
    <s v="No"/>
    <n v="0"/>
    <s v="Massachusetts"/>
    <n v="791891"/>
    <x v="0"/>
  </r>
  <r>
    <s v="SOUTHCOAST BEHAVIORAL HEALTH"/>
    <s v="DARTMOUTH"/>
    <x v="21"/>
    <s v="BRISTOL"/>
    <s v="Psychiatric"/>
    <x v="1"/>
    <s v="No"/>
    <n v="0"/>
    <s v="Massachusetts"/>
    <n v="593640"/>
    <x v="0"/>
  </r>
  <r>
    <s v="TARAVISTA BEHAVIORAL HEALTH CENTER"/>
    <s v="DEVENS"/>
    <x v="21"/>
    <s v="WORCESTER"/>
    <s v="Psychiatric"/>
    <x v="1"/>
    <s v="No"/>
    <n v="0"/>
    <s v="Massachusetts"/>
    <n v="888502"/>
    <x v="0"/>
  </r>
  <r>
    <s v="WESTBOROUGH BEHAVIORAL HEALTHCARE HOSPITAL LLC"/>
    <s v="WESTBOROUGH"/>
    <x v="21"/>
    <s v="WORCESTER"/>
    <s v="Psychiatric"/>
    <x v="1"/>
    <s v="No"/>
    <n v="0"/>
    <s v="Massachusetts"/>
    <n v="888502"/>
    <x v="0"/>
  </r>
  <r>
    <s v="HOSPITAL FOR BEHAVIORAL MEDICINE"/>
    <s v="WORCESTER"/>
    <x v="21"/>
    <s v="WORCESTER"/>
    <s v="Psychiatric"/>
    <x v="1"/>
    <s v="No"/>
    <n v="0"/>
    <s v="Massachusetts"/>
    <n v="888502"/>
    <x v="0"/>
  </r>
  <r>
    <s v="MIRAVISTA BEHAVIORAL HEALTH CENTER"/>
    <s v="HOLYOKE"/>
    <x v="21"/>
    <s v="HAMPDEN"/>
    <s v="Psychiatric"/>
    <x v="1"/>
    <s v="No"/>
    <n v="0"/>
    <s v="Massachusetts"/>
    <n v="464338"/>
    <x v="0"/>
  </r>
  <r>
    <s v="VALLEY SPRINGS BEHAVIORAL HEALTH HOSPITAL"/>
    <s v="HOLYOKE"/>
    <x v="21"/>
    <s v="HAMPDEN"/>
    <s v="Psychiatric"/>
    <x v="1"/>
    <s v="No"/>
    <n v="0"/>
    <s v="Massachusetts"/>
    <n v="464338"/>
    <x v="0"/>
  </r>
  <r>
    <s v="ST JOE MERCY HOSPITAL SYSTEM LIVONIA"/>
    <s v="LIVONIA"/>
    <x v="22"/>
    <s v="WAYNE"/>
    <s v="Acute Care Hospitals"/>
    <x v="2"/>
    <s v="Yes"/>
    <n v="2"/>
    <s v="Michigan"/>
    <n v="1769038"/>
    <x v="0"/>
  </r>
  <r>
    <s v="COREWELL HEALTH ZEELAND HOSPITAL"/>
    <s v="ZEELAND"/>
    <x v="22"/>
    <s v="OTTAWA"/>
    <s v="Acute Care Hospitals"/>
    <x v="2"/>
    <s v="Yes"/>
    <n v="5"/>
    <s v="Michigan"/>
    <n v="308459"/>
    <x v="0"/>
  </r>
  <r>
    <s v="PROMEDICA CHARLES AND VIRGINIA HICKMAN HOSPITAL"/>
    <s v="ADRIAN"/>
    <x v="22"/>
    <s v="LENAWEE"/>
    <s v="Acute Care Hospitals"/>
    <x v="2"/>
    <s v="Yes"/>
    <n v="3"/>
    <s v="Michigan"/>
    <n v="97779"/>
    <x v="1"/>
  </r>
  <r>
    <s v="THREE RIVERS HEALTH"/>
    <s v="THREE RIVERS"/>
    <x v="22"/>
    <s v="ST. JOSEPH"/>
    <s v="Acute Care Hospitals"/>
    <x v="0"/>
    <s v="No"/>
    <n v="2"/>
    <s v="Michigan"/>
    <s v="No Match"/>
    <x v="0"/>
  </r>
  <r>
    <s v="BRONSON METHODIST HOSPITAL"/>
    <s v="KALAMAZOO"/>
    <x v="22"/>
    <s v="KALAMAZOO"/>
    <s v="Acute Care Hospitals"/>
    <x v="2"/>
    <s v="Yes"/>
    <n v="4"/>
    <s v="Michigan"/>
    <n v="263795"/>
    <x v="0"/>
  </r>
  <r>
    <s v="ASCENSION PROVIDENCE HOSPITAL, SOUTHFIELD AND NOVI"/>
    <s v="SOUTHFIELD"/>
    <x v="22"/>
    <s v="OAKLAND"/>
    <s v="Acute Care Hospitals"/>
    <x v="6"/>
    <s v="Yes"/>
    <n v="4"/>
    <s v="Michigan"/>
    <n v="1288337"/>
    <x v="0"/>
  </r>
  <r>
    <s v="BEAUMONT HOSPITAL - DEARBORN"/>
    <s v="DEARBORN"/>
    <x v="22"/>
    <s v="WAYNE"/>
    <s v="Acute Care Hospitals"/>
    <x v="2"/>
    <s v="Yes"/>
    <n v="2"/>
    <s v="Michigan"/>
    <n v="1769038"/>
    <x v="0"/>
  </r>
  <r>
    <s v="LAKELAND HOSPITAL, ST JOSEPH"/>
    <s v="ST JOSEPH"/>
    <x v="22"/>
    <s v="BERRIEN"/>
    <s v="Acute Care Hospitals"/>
    <x v="2"/>
    <s v="Yes"/>
    <n v="4"/>
    <s v="Michigan"/>
    <n v="152444"/>
    <x v="0"/>
  </r>
  <r>
    <s v="INSIGHT HOSPITAL AND MEDICAL CENTER COLDWATER"/>
    <s v="COLDWATER"/>
    <x v="22"/>
    <s v="BRANCH"/>
    <s v="Acute Care Hospitals"/>
    <x v="5"/>
    <s v="Yes"/>
    <n v="2"/>
    <s v="Michigan"/>
    <n v="45993"/>
    <x v="0"/>
  </r>
  <r>
    <s v="SINAI-GRACE HOSPITAL"/>
    <s v="DETROIT"/>
    <x v="22"/>
    <s v="WAYNE"/>
    <s v="Acute Care Hospitals"/>
    <x v="1"/>
    <s v="Yes"/>
    <n v="1"/>
    <s v="Michigan"/>
    <n v="1769038"/>
    <x v="0"/>
  </r>
  <r>
    <s v="TRINITY HEALTH OAKLAND HOSPITAL"/>
    <s v="PONTIAC"/>
    <x v="22"/>
    <s v="OAKLAND"/>
    <s v="Acute Care Hospitals"/>
    <x v="2"/>
    <s v="Yes"/>
    <n v="2"/>
    <s v="Michigan"/>
    <n v="1288337"/>
    <x v="0"/>
  </r>
  <r>
    <s v="MYMICHIGAN MEDICAL CENTER ALMA"/>
    <s v="ALMA"/>
    <x v="22"/>
    <s v="GRATIOT"/>
    <s v="Acute Care Hospitals"/>
    <x v="2"/>
    <s v="Yes"/>
    <n v="4"/>
    <s v="Michigan"/>
    <n v="41190"/>
    <x v="0"/>
  </r>
  <r>
    <s v="LAKE HURON MEDICAL CENTER"/>
    <s v="PORT HURON"/>
    <x v="22"/>
    <s v="ST. CLAIR"/>
    <s v="Acute Care Hospitals"/>
    <x v="6"/>
    <s v="Yes"/>
    <n v="4"/>
    <s v="Michigan"/>
    <s v="No Match"/>
    <x v="0"/>
  </r>
  <r>
    <s v="SPECTRUM HEALTH UNITED HOSPITAL"/>
    <s v="GREENVILLE"/>
    <x v="22"/>
    <s v="MONTCALM"/>
    <s v="Acute Care Hospitals"/>
    <x v="4"/>
    <s v="No"/>
    <n v="4"/>
    <s v="Michigan"/>
    <n v="69406"/>
    <x v="0"/>
  </r>
  <r>
    <s v="MYMICHIGAN MEDICAL CENTER ALPENA"/>
    <s v="ALPENA"/>
    <x v="22"/>
    <s v="ALPENA"/>
    <s v="Acute Care Hospitals"/>
    <x v="1"/>
    <s v="Yes"/>
    <n v="3"/>
    <s v="Michigan"/>
    <n v="28853"/>
    <x v="0"/>
  </r>
  <r>
    <s v="HILLSDALE HOSPITAL"/>
    <s v="HILLSDALE"/>
    <x v="22"/>
    <s v="HILLSDALE"/>
    <s v="Acute Care Hospitals"/>
    <x v="2"/>
    <s v="Yes"/>
    <n v="3"/>
    <s v="Michigan"/>
    <n v="45738"/>
    <x v="0"/>
  </r>
  <r>
    <s v="SPECTRUM HEALTH"/>
    <s v="GRAND RAPIDS"/>
    <x v="22"/>
    <s v="KENT"/>
    <s v="Acute Care Hospitals"/>
    <x v="2"/>
    <s v="Yes"/>
    <n v="4"/>
    <s v="Michigan"/>
    <n v="675232"/>
    <x v="0"/>
  </r>
  <r>
    <s v="MCLAREN BAY REGION"/>
    <s v="BAY CITY"/>
    <x v="22"/>
    <s v="BAY"/>
    <s v="Acute Care Hospitals"/>
    <x v="2"/>
    <s v="Yes"/>
    <n v="1"/>
    <s v="Michigan"/>
    <n v="102123"/>
    <x v="1"/>
  </r>
  <r>
    <s v="UNIVERSITY OF MICHIGAN HEALTH SYSTEM"/>
    <s v="ANN ARBOR"/>
    <x v="22"/>
    <s v="WASHTENAW"/>
    <s v="Acute Care Hospitals"/>
    <x v="2"/>
    <s v="Yes"/>
    <n v="4"/>
    <s v="Michigan"/>
    <n v="370214"/>
    <x v="0"/>
  </r>
  <r>
    <s v="HENRY FORD MACOMB HOSPITAL"/>
    <s v="CLINTON TOWNSHIP"/>
    <x v="22"/>
    <s v="MACOMB"/>
    <s v="Acute Care Hospitals"/>
    <x v="2"/>
    <s v="Yes"/>
    <n v="3"/>
    <s v="Michigan"/>
    <n v="886221"/>
    <x v="0"/>
  </r>
  <r>
    <s v="HENRY FORD HEALTH HOSPITAL"/>
    <s v="DETROIT"/>
    <x v="22"/>
    <s v="WAYNE"/>
    <s v="Acute Care Hospitals"/>
    <x v="2"/>
    <s v="Yes"/>
    <n v="3"/>
    <s v="Michigan"/>
    <n v="1769038"/>
    <x v="0"/>
  </r>
  <r>
    <s v="UPHS MARQUETTE DLP HOSPITAL"/>
    <s v="MARQUETTE"/>
    <x v="22"/>
    <s v="MARQUETTE"/>
    <s v="Acute Care Hospitals"/>
    <x v="5"/>
    <s v="Yes"/>
    <n v="3"/>
    <s v="Michigan"/>
    <n v="68064"/>
    <x v="0"/>
  </r>
  <r>
    <s v="DICKINSON COUNTY MEMORIAL HOSPITAL"/>
    <s v="IRON MOUNTAIN"/>
    <x v="22"/>
    <s v="DICKINSON"/>
    <s v="Acute Care Hospitals"/>
    <x v="5"/>
    <s v="Yes"/>
    <n v="2"/>
    <s v="Michigan"/>
    <n v="25827"/>
    <x v="0"/>
  </r>
  <r>
    <s v="MUNSON HEALTHCARE GRAYLING HOSPITAL"/>
    <s v="GRAYLING"/>
    <x v="22"/>
    <s v="CRAWFORD"/>
    <s v="Acute Care Hospitals"/>
    <x v="6"/>
    <s v="Yes"/>
    <n v="3"/>
    <s v="Michigan"/>
    <n v="13722"/>
    <x v="0"/>
  </r>
  <r>
    <s v="MERCY HEALTH SAINT MARY'S"/>
    <s v="GRAND RAPIDS"/>
    <x v="22"/>
    <s v="KENT"/>
    <s v="Acute Care Hospitals"/>
    <x v="6"/>
    <s v="Yes"/>
    <n v="3"/>
    <s v="Michigan"/>
    <n v="675232"/>
    <x v="0"/>
  </r>
  <r>
    <s v="IRON MOUNTAIN MI VA MEDICAL CENTER"/>
    <s v="IRON MOUNTAIN"/>
    <x v="22"/>
    <s v="DICKINSON"/>
    <s v="Acute Care - Veterans Administration"/>
    <x v="8"/>
    <s v="No"/>
    <n v="0"/>
    <s v="Michigan"/>
    <n v="25827"/>
    <x v="0"/>
  </r>
  <r>
    <s v="TRINITY HEALTH MUSKEGON HOSPITAL"/>
    <s v="MUSKEGON"/>
    <x v="22"/>
    <s v="MUSKEGON"/>
    <s v="Acute Care Hospitals"/>
    <x v="2"/>
    <s v="Yes"/>
    <n v="3"/>
    <s v="Michigan"/>
    <n v="177901"/>
    <x v="1"/>
  </r>
  <r>
    <s v="TRINITY HEALTH LIVINGSTON HOSPITAL"/>
    <s v="HOWELL"/>
    <x v="22"/>
    <s v="LIVINGSTON"/>
    <s v="Acute Care Hospitals"/>
    <x v="4"/>
    <s v="Yes"/>
    <n v="4"/>
    <s v="Michigan"/>
    <n v="197315"/>
    <x v="0"/>
  </r>
  <r>
    <s v="COVENANT MEDICAL CENTER"/>
    <s v="SAGINAW"/>
    <x v="22"/>
    <s v="SAGINAW"/>
    <s v="Acute Care Hospitals"/>
    <x v="2"/>
    <s v="Yes"/>
    <n v="2"/>
    <s v="Michigan"/>
    <n v="187688"/>
    <x v="0"/>
  </r>
  <r>
    <s v="STRAITH HOSPITAL FOR SPECIAL SURGERY"/>
    <s v="SOUTHFIELD"/>
    <x v="22"/>
    <s v="OAKLAND"/>
    <s v="Acute Care Hospitals"/>
    <x v="2"/>
    <s v="No"/>
    <n v="0"/>
    <s v="Michigan"/>
    <n v="1288337"/>
    <x v="0"/>
  </r>
  <r>
    <s v="HOLLAND COMMUNITY HOSPITAL"/>
    <s v="HOLLAND"/>
    <x v="22"/>
    <s v="OTTAWA"/>
    <s v="Acute Care Hospitals"/>
    <x v="2"/>
    <s v="Yes"/>
    <n v="5"/>
    <s v="Michigan"/>
    <n v="308459"/>
    <x v="0"/>
  </r>
  <r>
    <s v="BRONSON BATTLE CREEK HOSPITAL"/>
    <s v="BATTLE CREEK"/>
    <x v="22"/>
    <s v="CALHOUN"/>
    <s v="Acute Care Hospitals"/>
    <x v="1"/>
    <s v="Yes"/>
    <n v="3"/>
    <s v="Michigan"/>
    <n v="133408"/>
    <x v="0"/>
  </r>
  <r>
    <s v="MYMICHIGAN MEDICAL CENTER SAGINAW"/>
    <s v="SAGINAW"/>
    <x v="22"/>
    <s v="SAGINAW"/>
    <s v="Acute Care Hospitals"/>
    <x v="6"/>
    <s v="Yes"/>
    <n v="3"/>
    <s v="Michigan"/>
    <n v="187688"/>
    <x v="0"/>
  </r>
  <r>
    <s v="COREWELL HEALTH WATERVLIET HOSPITAL"/>
    <s v="WATERVLIET"/>
    <x v="22"/>
    <s v="BERRIEN"/>
    <s v="Acute Care Hospitals"/>
    <x v="2"/>
    <s v="Yes"/>
    <n v="0"/>
    <s v="Michigan"/>
    <n v="152444"/>
    <x v="0"/>
  </r>
  <r>
    <s v="MCLAREN CENTRAL MICHIGAN"/>
    <s v="MOUNT PLEASANT"/>
    <x v="22"/>
    <s v="ISABELLA"/>
    <s v="Acute Care Hospitals"/>
    <x v="2"/>
    <s v="Yes"/>
    <n v="3"/>
    <s v="Michigan"/>
    <n v="64691"/>
    <x v="1"/>
  </r>
  <r>
    <s v="MUNSON HEALTHCARE CADILLAC HOSPITAL"/>
    <s v="CADILLAC"/>
    <x v="22"/>
    <s v="WEXFORD"/>
    <s v="Acute Care Hospitals"/>
    <x v="6"/>
    <s v="Yes"/>
    <n v="4"/>
    <s v="Michigan"/>
    <n v="34445"/>
    <x v="0"/>
  </r>
  <r>
    <s v="BRONSON SOUTH HAVEN HOSPITAL"/>
    <s v="SOUTH HAVEN"/>
    <x v="22"/>
    <s v="VAN BUREN"/>
    <s v="Acute Care Hospitals"/>
    <x v="0"/>
    <s v="Yes"/>
    <n v="0"/>
    <s v="Michigan"/>
    <n v="76071"/>
    <x v="0"/>
  </r>
  <r>
    <s v="BEAUMONT HOSPITAL - GROSSE POINTE"/>
    <s v="GROSSE POINTE"/>
    <x v="22"/>
    <s v="WAYNE"/>
    <s v="Acute Care Hospitals"/>
    <x v="2"/>
    <s v="Yes"/>
    <n v="4"/>
    <s v="Michigan"/>
    <n v="1769038"/>
    <x v="0"/>
  </r>
  <r>
    <s v="HENRY FORD ALLEGIANCE HEALTH"/>
    <s v="JACKSON"/>
    <x v="22"/>
    <s v="JACKSON"/>
    <s v="Acute Care Hospitals"/>
    <x v="4"/>
    <s v="Yes"/>
    <n v="3"/>
    <s v="Michigan"/>
    <n v="159552"/>
    <x v="1"/>
  </r>
  <r>
    <s v="COREWELL HEALTH BIG RAPIDS HOSPITAL"/>
    <s v="BIG RAPIDS"/>
    <x v="22"/>
    <s v="MECOSTA"/>
    <s v="Acute Care Hospitals"/>
    <x v="2"/>
    <s v="Yes"/>
    <n v="3"/>
    <s v="Michigan"/>
    <n v="42320"/>
    <x v="0"/>
  </r>
  <r>
    <s v="MYMICHIGAN MEDICAL CENTER WEST BRANCH"/>
    <s v="WEST BRANCH"/>
    <x v="22"/>
    <s v="OGEMAW"/>
    <s v="Acute Care Hospitals"/>
    <x v="5"/>
    <s v="Yes"/>
    <n v="5"/>
    <s v="Michigan"/>
    <n v="21121"/>
    <x v="0"/>
  </r>
  <r>
    <s v="MUNSON MEDICAL CENTER"/>
    <s v="TRAVERSE CITY"/>
    <x v="22"/>
    <s v="GRAND TRAVERSE"/>
    <s v="Acute Care Hospitals"/>
    <x v="4"/>
    <s v="Yes"/>
    <n v="4"/>
    <s v="Michigan"/>
    <n v="96729"/>
    <x v="1"/>
  </r>
  <r>
    <s v="PROMEDICA MONROE REGIONAL HOSPITAL"/>
    <s v="MONROE"/>
    <x v="22"/>
    <s v="MONROE"/>
    <s v="Acute Care Hospitals"/>
    <x v="4"/>
    <s v="Yes"/>
    <n v="1"/>
    <s v="Michigan"/>
    <n v="156004"/>
    <x v="1"/>
  </r>
  <r>
    <s v="TAWAS ST JOSEPH HOSPITAL"/>
    <s v="TAWAS CITY"/>
    <x v="22"/>
    <s v="IOSCO"/>
    <s v="Acute Care Hospitals"/>
    <x v="0"/>
    <s v="Yes"/>
    <n v="3"/>
    <s v="Michigan"/>
    <n v="25266"/>
    <x v="0"/>
  </r>
  <r>
    <s v="HARPER UNIVERSITY HOSPITAL"/>
    <s v="DETROIT"/>
    <x v="22"/>
    <s v="WAYNE"/>
    <s v="Acute Care Hospitals"/>
    <x v="1"/>
    <s v="Yes"/>
    <n v="1"/>
    <s v="Michigan"/>
    <n v="1769038"/>
    <x v="0"/>
  </r>
  <r>
    <s v="MCLAREN NORTHERN MICHIGAN"/>
    <s v="PETOSKEY"/>
    <x v="22"/>
    <s v="EMMET"/>
    <s v="Acute Care Hospitals"/>
    <x v="4"/>
    <s v="Yes"/>
    <n v="3"/>
    <s v="Michigan"/>
    <n v="33775"/>
    <x v="0"/>
  </r>
  <r>
    <s v="UP HEALTH SYSTEM PORTAGE"/>
    <s v="HANCOCK"/>
    <x v="22"/>
    <s v="HOUGHTON"/>
    <s v="Acute Care Hospitals"/>
    <x v="4"/>
    <s v="Yes"/>
    <n v="5"/>
    <s v="Michigan"/>
    <n v="37842"/>
    <x v="0"/>
  </r>
  <r>
    <s v="COREWELL HEALTH LUDINGTON HOSPITAL"/>
    <s v="LUDINGTON"/>
    <x v="22"/>
    <s v="MASON"/>
    <s v="Acute Care Hospitals"/>
    <x v="2"/>
    <s v="Yes"/>
    <n v="4"/>
    <s v="Michigan"/>
    <n v="29040"/>
    <x v="0"/>
  </r>
  <r>
    <s v="BORGESS MEDICAL CENTER"/>
    <s v="KALAMAZOO"/>
    <x v="22"/>
    <s v="KALAMAZOO"/>
    <s v="Acute Care Hospitals"/>
    <x v="4"/>
    <s v="Yes"/>
    <n v="3"/>
    <s v="Michigan"/>
    <n v="263795"/>
    <x v="0"/>
  </r>
  <r>
    <s v="VA ANN ARBOR HEALTHCARE SYSTEM"/>
    <s v="ANN ARBOR"/>
    <x v="22"/>
    <s v="WASHTENAW"/>
    <s v="Acute Care - Veterans Administration"/>
    <x v="8"/>
    <s v="Yes"/>
    <n v="5"/>
    <s v="Michigan"/>
    <n v="370214"/>
    <x v="0"/>
  </r>
  <r>
    <s v="MEMORIAL HEALTHCARE"/>
    <s v="OWOSSO"/>
    <x v="22"/>
    <s v="SHIAWASSEE"/>
    <s v="Acute Care Hospitals"/>
    <x v="4"/>
    <s v="Yes"/>
    <n v="3"/>
    <s v="Michigan"/>
    <n v="67681"/>
    <x v="1"/>
  </r>
  <r>
    <s v="BATTLE CREEK VA MEDICAL CENTER"/>
    <s v="BATTLE CREEK"/>
    <x v="22"/>
    <s v="CALHOUN"/>
    <s v="Acute Care - Veterans Administration"/>
    <x v="8"/>
    <s v="No"/>
    <n v="0"/>
    <s v="Michigan"/>
    <n v="133408"/>
    <x v="0"/>
  </r>
  <r>
    <s v="BEAUMONT HOSPITAL ROYAL OAK"/>
    <s v="ROYAL OAK"/>
    <x v="22"/>
    <s v="OAKLAND"/>
    <s v="Acute Care Hospitals"/>
    <x v="2"/>
    <s v="Yes"/>
    <n v="3"/>
    <s v="Michigan"/>
    <n v="1288337"/>
    <x v="0"/>
  </r>
  <r>
    <s v="HURLEY MEDICAL CENTER"/>
    <s v="FLINT"/>
    <x v="22"/>
    <s v="GENESEE"/>
    <s v="Acute Care Hospitals"/>
    <x v="4"/>
    <s v="Yes"/>
    <n v="2"/>
    <s v="Michigan"/>
    <n v="401093"/>
    <x v="0"/>
  </r>
  <r>
    <s v="MUNSON HEALTHCARE OTSEGO MEMORIAL HOSPITAL"/>
    <s v="GAYLORD"/>
    <x v="22"/>
    <s v="OTSEGO"/>
    <s v="Acute Care Hospitals"/>
    <x v="2"/>
    <s v="No"/>
    <n v="4"/>
    <s v="Michigan"/>
    <n v="26080"/>
    <x v="0"/>
  </r>
  <r>
    <s v="MCLAREN FLINT"/>
    <s v="FLINT"/>
    <x v="22"/>
    <s v="GENESEE"/>
    <s v="Acute Care Hospitals"/>
    <x v="2"/>
    <s v="Yes"/>
    <n v="2"/>
    <s v="Michigan"/>
    <n v="401093"/>
    <x v="0"/>
  </r>
  <r>
    <s v="COREWELL HEALTH WAYNE HOSPITAL"/>
    <s v="WAYNE"/>
    <x v="22"/>
    <s v="WAYNE"/>
    <s v="Acute Care Hospitals"/>
    <x v="2"/>
    <s v="Yes"/>
    <n v="2"/>
    <s v="Michigan"/>
    <n v="1769038"/>
    <x v="0"/>
  </r>
  <r>
    <s v="FOREST HEALTH MEDICAL CENTER"/>
    <s v="YPSILANTI"/>
    <x v="22"/>
    <s v="WASHTENAW"/>
    <s v="Acute Care Hospitals"/>
    <x v="0"/>
    <s v="No"/>
    <n v="0"/>
    <s v="Michigan"/>
    <n v="370214"/>
    <x v="0"/>
  </r>
  <r>
    <s v="WYANDOTTE HOSPITAL AND MEDICAL CENTER"/>
    <s v="WYANDOTTE"/>
    <x v="22"/>
    <s v="WAYNE"/>
    <s v="Acute Care Hospitals"/>
    <x v="2"/>
    <s v="Yes"/>
    <n v="2"/>
    <s v="Michigan"/>
    <n v="1769038"/>
    <x v="0"/>
  </r>
  <r>
    <s v="BEAUMONT HOSPITAL - FARMINGTON HILLS"/>
    <s v="FARMINGTON HILLS"/>
    <x v="22"/>
    <s v="OAKLAND"/>
    <s v="Acute Care Hospitals"/>
    <x v="2"/>
    <s v="Yes"/>
    <n v="3"/>
    <s v="Michigan"/>
    <n v="1288337"/>
    <x v="0"/>
  </r>
  <r>
    <s v="TRINITY HEALTH ANN ARBOR HOSPITAL"/>
    <s v="ANN ARBOR"/>
    <x v="22"/>
    <s v="WASHTENAW"/>
    <s v="Acute Care Hospitals"/>
    <x v="6"/>
    <s v="Yes"/>
    <n v="4"/>
    <s v="Michigan"/>
    <n v="370214"/>
    <x v="0"/>
  </r>
  <r>
    <s v="HENRY FORD HEALTH ST JOHN HOSPITAL"/>
    <s v="DETROIT"/>
    <x v="22"/>
    <s v="WAYNE"/>
    <s v="Acute Care Hospitals"/>
    <x v="6"/>
    <s v="Yes"/>
    <n v="1"/>
    <s v="Michigan"/>
    <n v="1769038"/>
    <x v="0"/>
  </r>
  <r>
    <s v="MCLAREN GREATER LANSING"/>
    <s v="LANSING"/>
    <x v="22"/>
    <s v="INGHAM"/>
    <s v="Acute Care Hospitals"/>
    <x v="2"/>
    <s v="Yes"/>
    <n v="3"/>
    <s v="Michigan"/>
    <n v="289709"/>
    <x v="0"/>
  </r>
  <r>
    <s v="TRINITY HEALTH GRAND HAVEN HOSPITAL"/>
    <s v="GRAND HAVEN"/>
    <x v="22"/>
    <s v="OTTAWA"/>
    <s v="Acute Care Hospitals"/>
    <x v="0"/>
    <s v="Yes"/>
    <n v="4"/>
    <s v="Michigan"/>
    <n v="308459"/>
    <x v="0"/>
  </r>
  <r>
    <s v="COREWELL HEALTH TRENTON HOSPITAL"/>
    <s v="TRENTON"/>
    <x v="22"/>
    <s v="WAYNE"/>
    <s v="Acute Care Hospitals"/>
    <x v="2"/>
    <s v="Yes"/>
    <n v="3"/>
    <s v="Michigan"/>
    <n v="1769038"/>
    <x v="0"/>
  </r>
  <r>
    <s v="MYMICHIGAN MEDICAL CENTER CLARE"/>
    <s v="CLARE"/>
    <x v="22"/>
    <s v="CLARE"/>
    <s v="Acute Care Hospitals"/>
    <x v="4"/>
    <s v="No"/>
    <n v="2"/>
    <s v="Michigan"/>
    <n v="31543"/>
    <x v="0"/>
  </r>
  <r>
    <s v="MCLAREN LAPEER REGION"/>
    <s v="LAPEER"/>
    <x v="22"/>
    <s v="LAPEER"/>
    <s v="Acute Care Hospitals"/>
    <x v="2"/>
    <s v="Yes"/>
    <n v="2"/>
    <s v="Michigan"/>
    <n v="89516"/>
    <x v="1"/>
  </r>
  <r>
    <s v="Henry Ford Health Warren Hospital"/>
    <s v="WARREN"/>
    <x v="22"/>
    <s v="MACOMB"/>
    <s v="Acute Care Hospitals"/>
    <x v="2"/>
    <s v="Yes"/>
    <n v="1"/>
    <s v="Michigan"/>
    <n v="886221"/>
    <x v="0"/>
  </r>
  <r>
    <s v="ASCENSION GENESYS HOSPITAL"/>
    <s v="GRAND BLANC"/>
    <x v="22"/>
    <s v="GENESEE"/>
    <s v="Acute Care Hospitals"/>
    <x v="6"/>
    <s v="Yes"/>
    <n v="3"/>
    <s v="Michigan"/>
    <n v="401093"/>
    <x v="0"/>
  </r>
  <r>
    <s v="MCLAREN OAKLAND"/>
    <s v="PONTIAC"/>
    <x v="22"/>
    <s v="OAKLAND"/>
    <s v="Acute Care Hospitals"/>
    <x v="2"/>
    <s v="Yes"/>
    <n v="2"/>
    <s v="Michigan"/>
    <n v="1288337"/>
    <x v="0"/>
  </r>
  <r>
    <s v="UNIVERSITY OF MICHIGAN HEALTH-SPARROW CARSON"/>
    <s v="CARSON CITY"/>
    <x v="22"/>
    <s v="MONTCALM"/>
    <s v="Acute Care Hospitals"/>
    <x v="4"/>
    <s v="Yes"/>
    <n v="4"/>
    <s v="Michigan"/>
    <n v="69406"/>
    <x v="0"/>
  </r>
  <r>
    <s v="MCLAREN PORT HURON"/>
    <s v="PORT HURON"/>
    <x v="22"/>
    <s v="WAYNE"/>
    <s v="Acute Care Hospitals"/>
    <x v="2"/>
    <s v="Yes"/>
    <n v="2"/>
    <s v="Michigan"/>
    <n v="1769038"/>
    <x v="0"/>
  </r>
  <r>
    <s v="OAKLAWN HOSPITAL"/>
    <s v="MARSHALL"/>
    <x v="22"/>
    <s v="CALHOUN"/>
    <s v="Acute Care Hospitals"/>
    <x v="4"/>
    <s v="Yes"/>
    <n v="4"/>
    <s v="Michigan"/>
    <n v="133408"/>
    <x v="0"/>
  </r>
  <r>
    <s v="MYMICHIGAN MEDICAL CENTER MIDLAND"/>
    <s v="MIDLAND"/>
    <x v="22"/>
    <s v="MIDLAND"/>
    <s v="Acute Care Hospitals"/>
    <x v="4"/>
    <s v="No"/>
    <n v="4"/>
    <s v="Michigan"/>
    <n v="83754"/>
    <x v="1"/>
  </r>
  <r>
    <s v="MCLAREN MACOMB"/>
    <s v="MOUNT CLEMENS"/>
    <x v="22"/>
    <s v="MACOMB"/>
    <s v="Acute Care Hospitals"/>
    <x v="2"/>
    <s v="Yes"/>
    <n v="1"/>
    <s v="Michigan"/>
    <n v="886221"/>
    <x v="0"/>
  </r>
  <r>
    <s v="EDWARD W SPARROW HOSPITAL"/>
    <s v="LANSING"/>
    <x v="22"/>
    <s v="INGHAM"/>
    <s v="Acute Care Hospitals"/>
    <x v="4"/>
    <s v="Yes"/>
    <n v="3"/>
    <s v="Michigan"/>
    <n v="289709"/>
    <x v="0"/>
  </r>
  <r>
    <s v="UNIVERSITY OF MICHIGAN HEALTH - WEST"/>
    <s v="WYOMING"/>
    <x v="22"/>
    <s v="KENT"/>
    <s v="Acute Care Hospitals"/>
    <x v="2"/>
    <s v="Yes"/>
    <n v="4"/>
    <s v="Michigan"/>
    <n v="675232"/>
    <x v="0"/>
  </r>
  <r>
    <s v="CHIPPEWA COUNTY WAR MEMORIAL HOSPITAL"/>
    <s v="SAULT STE MARIE"/>
    <x v="22"/>
    <s v="CHIPPEWA"/>
    <s v="Acute Care Hospitals"/>
    <x v="2"/>
    <s v="Yes"/>
    <n v="2"/>
    <s v="Michigan"/>
    <n v="36081"/>
    <x v="0"/>
  </r>
  <r>
    <s v="ASCENSION RIVER DISTRICT HOSPITAL"/>
    <s v="EAST CHINA"/>
    <x v="22"/>
    <s v="ST. CLAIR"/>
    <s v="Acute Care Hospitals"/>
    <x v="0"/>
    <s v="Yes"/>
    <n v="3"/>
    <s v="Michigan"/>
    <s v="No Match"/>
    <x v="0"/>
  </r>
  <r>
    <s v="GARDEN CITY HOSPITAL"/>
    <s v="GARDEN CITY"/>
    <x v="22"/>
    <s v="WAYNE"/>
    <s v="Acute Care Hospitals"/>
    <x v="2"/>
    <s v="Yes"/>
    <n v="2"/>
    <s v="Michigan"/>
    <n v="1769038"/>
    <x v="0"/>
  </r>
  <r>
    <s v="ASCENSION PROVIDENCE ROCHESTER HOSPITAL"/>
    <s v="ROCHESTER"/>
    <x v="22"/>
    <s v="OAKLAND"/>
    <s v="Acute Care Hospitals"/>
    <x v="2"/>
    <s v="Yes"/>
    <n v="3"/>
    <s v="Michigan"/>
    <n v="1288337"/>
    <x v="0"/>
  </r>
  <r>
    <s v="CHELSEA HOSPITAL"/>
    <s v="CHELSEA"/>
    <x v="22"/>
    <s v="WASHTENAW"/>
    <s v="Acute Care Hospitals"/>
    <x v="2"/>
    <s v="Yes"/>
    <n v="4"/>
    <s v="Michigan"/>
    <n v="370214"/>
    <x v="0"/>
  </r>
  <r>
    <s v="SOUTHEAST MICHIGAN SURGICAL HOSPITAL LLC"/>
    <s v="WARREN"/>
    <x v="22"/>
    <s v="MACOMB"/>
    <s v="Acute Care Hospitals"/>
    <x v="2"/>
    <s v="No"/>
    <n v="0"/>
    <s v="Michigan"/>
    <n v="886221"/>
    <x v="0"/>
  </r>
  <r>
    <s v="BEAUMONT HOSPITAL, TROY"/>
    <s v="TROY"/>
    <x v="22"/>
    <s v="OAKLAND"/>
    <s v="Acute Care Hospitals"/>
    <x v="2"/>
    <s v="Yes"/>
    <n v="4"/>
    <s v="Michigan"/>
    <n v="1288337"/>
    <x v="0"/>
  </r>
  <r>
    <s v="BEAUMONT HOSPITAL - TAYLOR"/>
    <s v="TAYLOR"/>
    <x v="22"/>
    <s v="WAYNE"/>
    <s v="Acute Care Hospitals"/>
    <x v="2"/>
    <s v="Yes"/>
    <n v="2"/>
    <s v="Michigan"/>
    <n v="1769038"/>
    <x v="0"/>
  </r>
  <r>
    <s v="DETROIT RECEIVING HOSPITAL"/>
    <s v="DETROIT"/>
    <x v="22"/>
    <s v="WAYNE"/>
    <s v="Acute Care Hospitals"/>
    <x v="1"/>
    <s v="Yes"/>
    <n v="1"/>
    <s v="Michigan"/>
    <n v="1769038"/>
    <x v="0"/>
  </r>
  <r>
    <s v="HEALTHSOURCE SAGINAW"/>
    <s v="SAGINAW"/>
    <x v="22"/>
    <s v="SAGINAW"/>
    <s v="Acute Care Hospitals"/>
    <x v="4"/>
    <s v="Yes"/>
    <n v="0"/>
    <s v="Michigan"/>
    <n v="187688"/>
    <x v="0"/>
  </r>
  <r>
    <s v="HURON VALLEY-SINAI HOSPITAL"/>
    <s v="COMMERCE TOWNSHIP"/>
    <x v="22"/>
    <s v="OAKLAND"/>
    <s v="Acute Care Hospitals"/>
    <x v="1"/>
    <s v="Yes"/>
    <n v="3"/>
    <s v="Michigan"/>
    <n v="1288337"/>
    <x v="0"/>
  </r>
  <r>
    <s v="HENRY FORD HEALTH BRIGHTON CENTER FOR RECOVERY"/>
    <s v="BRIGHTON"/>
    <x v="22"/>
    <s v="LIVINGSTON"/>
    <s v="Acute Care Hospitals"/>
    <x v="2"/>
    <s v="No"/>
    <n v="0"/>
    <s v="Michigan"/>
    <n v="197315"/>
    <x v="0"/>
  </r>
  <r>
    <s v="KARMANOS CANCER CENTER"/>
    <s v="DETROIT"/>
    <x v="22"/>
    <s v="WAYNE"/>
    <s v="Acute Care Hospitals"/>
    <x v="1"/>
    <s v="No"/>
    <n v="3"/>
    <s v="Michigan"/>
    <n v="1769038"/>
    <x v="0"/>
  </r>
  <r>
    <s v="SURGEONS CHOICE MEDICAL CENTER"/>
    <s v="SOUTHFIELD"/>
    <x v="22"/>
    <s v="OAKLAND"/>
    <s v="Acute Care Hospitals"/>
    <x v="1"/>
    <s v="No"/>
    <n v="0"/>
    <s v="Michigan"/>
    <n v="1288337"/>
    <x v="0"/>
  </r>
  <r>
    <s v="HENRY FORD HEALTH WEST BLOOMFIELD HOSPITAL"/>
    <s v="W BLOOMFIELD"/>
    <x v="22"/>
    <s v="OAKLAND"/>
    <s v="Acute Care Hospitals"/>
    <x v="2"/>
    <s v="Yes"/>
    <n v="3"/>
    <s v="Michigan"/>
    <n v="1288337"/>
    <x v="0"/>
  </r>
  <r>
    <s v="MUNSON HEALTHCARE MANISTEE HOSPITAL"/>
    <s v="MANISTEE"/>
    <x v="22"/>
    <s v="MANISTEE"/>
    <s v="Acute Care Hospitals"/>
    <x v="4"/>
    <s v="Yes"/>
    <n v="4"/>
    <s v="Michigan"/>
    <n v="25656"/>
    <x v="0"/>
  </r>
  <r>
    <s v="DETROIT (JOHN D. DINGELL) VA MEDICAL CENTER"/>
    <s v="DETROIT"/>
    <x v="22"/>
    <s v="WAYNE"/>
    <s v="Acute Care - Veterans Administration"/>
    <x v="8"/>
    <s v="Yes"/>
    <n v="5"/>
    <s v="Michigan"/>
    <n v="1769038"/>
    <x v="0"/>
  </r>
  <r>
    <s v="STURGIS HOSPITAL"/>
    <s v="STURGIS"/>
    <x v="22"/>
    <s v="ST. JOSEPH"/>
    <s v="Rural Emergency Hospital"/>
    <x v="5"/>
    <s v="Yes"/>
    <n v="0"/>
    <s v="Michigan"/>
    <s v="No Match"/>
    <x v="0"/>
  </r>
  <r>
    <s v="PAUL OLIVER MEMORIAL HOSPITAL"/>
    <s v="FRANKFORT"/>
    <x v="22"/>
    <s v="BENZIE"/>
    <s v="Critical Access Hospitals"/>
    <x v="5"/>
    <s v="Yes"/>
    <n v="0"/>
    <s v="Michigan"/>
    <n v="18568"/>
    <x v="0"/>
  </r>
  <r>
    <s v="KALKASKA MEMORIAL HEALTH CENTER"/>
    <s v="KALKASKA"/>
    <x v="22"/>
    <s v="KALKASKA"/>
    <s v="Critical Access Hospitals"/>
    <x v="0"/>
    <s v="Yes"/>
    <n v="0"/>
    <s v="Michigan"/>
    <n v="18693"/>
    <x v="0"/>
  </r>
  <r>
    <s v="SCHOOLCRAFT MEMORIAL HOSPITAL"/>
    <s v="MANISTIQUE"/>
    <x v="22"/>
    <s v="SCHOOLCRAFT"/>
    <s v="Critical Access Hospitals"/>
    <x v="5"/>
    <s v="Yes"/>
    <n v="0"/>
    <s v="Michigan"/>
    <n v="8187"/>
    <x v="0"/>
  </r>
  <r>
    <s v="HELEN NEWBERRY JOY HOSPITAL"/>
    <s v="NEWBERRY"/>
    <x v="22"/>
    <s v="LUCE"/>
    <s v="Critical Access Hospitals"/>
    <x v="5"/>
    <s v="Yes"/>
    <n v="0"/>
    <s v="Michigan"/>
    <n v="6339"/>
    <x v="0"/>
  </r>
  <r>
    <s v="SAINT MARY'S STANDISH COMMUNITY HOSPITAL"/>
    <s v="STANDISH"/>
    <x v="22"/>
    <s v="ARENAC"/>
    <s v="Critical Access Hospitals"/>
    <x v="6"/>
    <s v="Yes"/>
    <n v="4"/>
    <s v="Michigan"/>
    <n v="15068"/>
    <x v="0"/>
  </r>
  <r>
    <s v="MACKINAC STRAITS HOSPITAL AND HEALTH CENTER"/>
    <s v="SAINT IGNACE"/>
    <x v="22"/>
    <s v="MACKINAC"/>
    <s v="Critical Access Hospitals"/>
    <x v="2"/>
    <s v="Yes"/>
    <n v="0"/>
    <s v="Michigan"/>
    <n v="11236"/>
    <x v="0"/>
  </r>
  <r>
    <s v="BARAGA COUNTY MEMORIAL HOSPITAL"/>
    <s v="L' ANSE"/>
    <x v="22"/>
    <s v="BARAGA"/>
    <s v="Critical Access Hospitals"/>
    <x v="5"/>
    <s v="Yes"/>
    <n v="0"/>
    <s v="Michigan"/>
    <n v="8169"/>
    <x v="0"/>
  </r>
  <r>
    <s v="MUNISING MEMORIAL HOSPITAL"/>
    <s v="MUNISING"/>
    <x v="22"/>
    <s v="ALGER"/>
    <s v="Critical Access Hospitals"/>
    <x v="2"/>
    <s v="Yes"/>
    <n v="0"/>
    <s v="Michigan"/>
    <n v="8641"/>
    <x v="0"/>
  </r>
  <r>
    <s v="SCHEURER HOSPITAL"/>
    <s v="PIGEON"/>
    <x v="22"/>
    <s v="HURON"/>
    <s v="Critical Access Hospitals"/>
    <x v="4"/>
    <s v="Yes"/>
    <n v="0"/>
    <s v="Michigan"/>
    <n v="30530"/>
    <x v="0"/>
  </r>
  <r>
    <s v="DECKERVILLE COMMUNITY HOSPITAL"/>
    <s v="DECKERVILLE"/>
    <x v="22"/>
    <s v="SANILAC"/>
    <s v="Critical Access Hospitals"/>
    <x v="2"/>
    <s v="Yes"/>
    <n v="0"/>
    <s v="Michigan"/>
    <n v="40083"/>
    <x v="0"/>
  </r>
  <r>
    <s v="SHERIDAN COMMUNITY HOSPITAL"/>
    <s v="SHERIDAN"/>
    <x v="22"/>
    <s v="MONTCALM"/>
    <s v="Critical Access Hospitals"/>
    <x v="2"/>
    <s v="Yes"/>
    <n v="0"/>
    <s v="Michigan"/>
    <n v="69406"/>
    <x v="0"/>
  </r>
  <r>
    <s v="HARBOR BEACH COMMUNITY HOSPITAL"/>
    <s v="HARBOR BEACH"/>
    <x v="22"/>
    <s v="HURON"/>
    <s v="Critical Access Hospitals"/>
    <x v="2"/>
    <s v="Yes"/>
    <n v="0"/>
    <s v="Michigan"/>
    <n v="30530"/>
    <x v="0"/>
  </r>
  <r>
    <s v="MCKENZIE HEALTH SYSTEM"/>
    <s v="SANDUSKY"/>
    <x v="22"/>
    <s v="SANILAC"/>
    <s v="Critical Access Hospitals"/>
    <x v="2"/>
    <s v="Yes"/>
    <n v="0"/>
    <s v="Michigan"/>
    <n v="40083"/>
    <x v="0"/>
  </r>
  <r>
    <s v="ASCENSION BORGESS LEE HOSPITAL"/>
    <s v="DOWAGIAC"/>
    <x v="22"/>
    <s v="CASS"/>
    <s v="Critical Access Hospitals"/>
    <x v="6"/>
    <s v="Yes"/>
    <n v="0"/>
    <s v="Michigan"/>
    <n v="51677"/>
    <x v="1"/>
  </r>
  <r>
    <s v="HILLS &amp; DALES GENERAL HOSPITAL"/>
    <s v="CASS CITY"/>
    <x v="22"/>
    <s v="TUSCOLA"/>
    <s v="Critical Access Hospitals"/>
    <x v="2"/>
    <s v="Yes"/>
    <n v="4"/>
    <s v="Michigan"/>
    <n v="52680"/>
    <x v="0"/>
  </r>
  <r>
    <s v="ASPIRUS IRON RIVER HOSPITAL &amp; CLINICS, INC"/>
    <s v="IRON RIVER"/>
    <x v="22"/>
    <s v="IRON"/>
    <s v="Critical Access Hospitals"/>
    <x v="4"/>
    <s v="Yes"/>
    <n v="0"/>
    <s v="Michigan"/>
    <n v="11757"/>
    <x v="0"/>
  </r>
  <r>
    <s v="ASPIRUS KEWEENAW HOSPITAL AND CLINICS"/>
    <s v="LAURIUM"/>
    <x v="22"/>
    <s v="HOUGHTON"/>
    <s v="Critical Access Hospitals"/>
    <x v="2"/>
    <s v="Yes"/>
    <n v="0"/>
    <s v="Michigan"/>
    <n v="37842"/>
    <x v="0"/>
  </r>
  <r>
    <s v="MERCY HEALTH LAKESHORE CAMPUS"/>
    <s v="SHELBY"/>
    <x v="22"/>
    <s v="OCEANA"/>
    <s v="Critical Access Hospitals"/>
    <x v="2"/>
    <s v="Yes"/>
    <n v="0"/>
    <s v="Michigan"/>
    <n v="27177"/>
    <x v="0"/>
  </r>
  <r>
    <s v="BELL HOSPITAL"/>
    <s v="ISHPEMING"/>
    <x v="22"/>
    <s v="MARQUETTE"/>
    <s v="Critical Access Hospitals"/>
    <x v="1"/>
    <s v="Yes"/>
    <n v="0"/>
    <s v="Michigan"/>
    <n v="68064"/>
    <x v="0"/>
  </r>
  <r>
    <s v="CHARLEVOIX AREA HOSPITAL"/>
    <s v="CHARLEVOIX"/>
    <x v="22"/>
    <s v="CHARLEVOIX"/>
    <s v="Critical Access Hospitals"/>
    <x v="4"/>
    <s v="Yes"/>
    <n v="0"/>
    <s v="Michigan"/>
    <n v="26036"/>
    <x v="0"/>
  </r>
  <r>
    <s v="COREWELL HEALTH REED CITY HOSPITAL"/>
    <s v="REED CITY"/>
    <x v="22"/>
    <s v="OSCEOLA"/>
    <s v="Critical Access Hospitals"/>
    <x v="2"/>
    <s v="Yes"/>
    <n v="0"/>
    <s v="Michigan"/>
    <n v="23516"/>
    <x v="0"/>
  </r>
  <r>
    <s v="EATON RAPIDS MEDICAL CENTER"/>
    <s v="EATON RAPIDS"/>
    <x v="22"/>
    <s v="EATON"/>
    <s v="Critical Access Hospitals"/>
    <x v="2"/>
    <s v="Yes"/>
    <n v="0"/>
    <s v="Michigan"/>
    <n v="109581"/>
    <x v="0"/>
  </r>
  <r>
    <s v="MYMICHIGAN MEDICAL CENTER GLADWIN"/>
    <s v="GLADWIN"/>
    <x v="22"/>
    <s v="GLADWIN"/>
    <s v="Critical Access Hospitals"/>
    <x v="2"/>
    <s v="Yes"/>
    <n v="0"/>
    <s v="Michigan"/>
    <n v="26077"/>
    <x v="0"/>
  </r>
  <r>
    <s v="UNIVERSITY OF MICHIGAN HEALTH- SPARROW CLINTON"/>
    <s v="SAINT JOHNS"/>
    <x v="22"/>
    <s v="CLINTON"/>
    <s v="Critical Access Hospitals"/>
    <x v="1"/>
    <s v="Yes"/>
    <n v="4"/>
    <s v="Michigan"/>
    <n v="80432"/>
    <x v="0"/>
  </r>
  <r>
    <s v="UNIVERSITY OF MICHIGAN HEALTH - SPARROW EATON"/>
    <s v="CHARLOTTE"/>
    <x v="22"/>
    <s v="EATON"/>
    <s v="Critical Access Hospitals"/>
    <x v="4"/>
    <s v="Yes"/>
    <n v="1"/>
    <s v="Michigan"/>
    <n v="109581"/>
    <x v="0"/>
  </r>
  <r>
    <s v="ASCENSION BORGESS ALLEGAN HOSPITAL"/>
    <s v="ALLEGAN"/>
    <x v="22"/>
    <s v="ALLEGAN"/>
    <s v="Critical Access Hospitals"/>
    <x v="2"/>
    <s v="Yes"/>
    <n v="0"/>
    <s v="Michigan"/>
    <n v="123188"/>
    <x v="1"/>
  </r>
  <r>
    <s v="MCLAREN CARO REGION"/>
    <s v="CARO"/>
    <x v="22"/>
    <s v="TUSCOLA"/>
    <s v="Critical Access Hospitals"/>
    <x v="2"/>
    <s v="Yes"/>
    <n v="0"/>
    <s v="Michigan"/>
    <n v="52680"/>
    <x v="0"/>
  </r>
  <r>
    <s v="MARLETTE REGIONAL HOSPITAL"/>
    <s v="MARLETTE"/>
    <x v="22"/>
    <s v="SANILAC"/>
    <s v="Critical Access Hospitals"/>
    <x v="2"/>
    <s v="Yes"/>
    <n v="0"/>
    <s v="Michigan"/>
    <n v="40083"/>
    <x v="0"/>
  </r>
  <r>
    <s v="SPARROW IONIA HOSPITAL"/>
    <s v="IONIA"/>
    <x v="22"/>
    <s v="IONIA"/>
    <s v="Critical Access Hospitals"/>
    <x v="2"/>
    <s v="Yes"/>
    <n v="2"/>
    <s v="Michigan"/>
    <n v="66557"/>
    <x v="1"/>
  </r>
  <r>
    <s v="BRONSON LAKEVIEW HOSPITAL"/>
    <s v="PAW PAW"/>
    <x v="22"/>
    <s v="VAN BUREN"/>
    <s v="Critical Access Hospitals"/>
    <x v="2"/>
    <s v="Yes"/>
    <n v="5"/>
    <s v="Michigan"/>
    <n v="76071"/>
    <x v="0"/>
  </r>
  <r>
    <s v="ASPIRUS IRONWOOD HOSPITAL"/>
    <s v="IRONWOOD"/>
    <x v="22"/>
    <s v="GOGEBIC"/>
    <s v="Critical Access Hospitals"/>
    <x v="2"/>
    <s v="Yes"/>
    <n v="0"/>
    <s v="Michigan"/>
    <n v="14285"/>
    <x v="0"/>
  </r>
  <r>
    <s v="OSF ST FRANCIS HOSPITAL AND MEDICAL GROUP"/>
    <s v="ESCANABA"/>
    <x v="22"/>
    <s v="DELTA"/>
    <s v="Critical Access Hospitals"/>
    <x v="6"/>
    <s v="Yes"/>
    <n v="4"/>
    <s v="Michigan"/>
    <n v="36582"/>
    <x v="0"/>
  </r>
  <r>
    <s v="COREWELL HEALTH GERBER HOSPITAL"/>
    <s v="FREMONT"/>
    <x v="22"/>
    <s v="NEWAYGO"/>
    <s v="Critical Access Hospitals"/>
    <x v="2"/>
    <s v="Yes"/>
    <n v="5"/>
    <s v="Michigan"/>
    <n v="51622"/>
    <x v="1"/>
  </r>
  <r>
    <s v="COREWELL HEALTH PENNOCK HOSPITAL"/>
    <s v="HASTINGS"/>
    <x v="22"/>
    <s v="BARRY"/>
    <s v="Critical Access Hospitals"/>
    <x v="4"/>
    <s v="Yes"/>
    <n v="3"/>
    <s v="Michigan"/>
    <n v="63991"/>
    <x v="1"/>
  </r>
  <r>
    <s v="MCLAREN THUMB REGION"/>
    <s v="BAD AXE"/>
    <x v="22"/>
    <s v="HURON"/>
    <s v="Critical Access Hospitals"/>
    <x v="2"/>
    <s v="Yes"/>
    <n v="5"/>
    <s v="Michigan"/>
    <n v="30530"/>
    <x v="0"/>
  </r>
  <r>
    <s v="CHILDREN'S HOSPITAL OF MICHIGAN"/>
    <s v="DETROIT"/>
    <x v="22"/>
    <s v="WAYNE"/>
    <s v="Childrens"/>
    <x v="1"/>
    <s v="Yes"/>
    <n v="0"/>
    <s v="Michigan"/>
    <n v="1769038"/>
    <x v="0"/>
  </r>
  <r>
    <s v="PINE REST CHRISTIAN MENTAL HEALTH SERVICES"/>
    <s v="GRAND RAPIDS"/>
    <x v="22"/>
    <s v="KENT"/>
    <s v="Psychiatric"/>
    <x v="7"/>
    <s v="No"/>
    <n v="0"/>
    <s v="Michigan"/>
    <n v="675232"/>
    <x v="0"/>
  </r>
  <r>
    <s v="HENRY FORD HEALTH BEHAVIORAL HEALTH HOSPITAL"/>
    <s v="FERNDALE"/>
    <x v="22"/>
    <s v="OAKLAND"/>
    <s v="Psychiatric"/>
    <x v="2"/>
    <s v="No"/>
    <n v="0"/>
    <s v="Michigan"/>
    <n v="1288337"/>
    <x v="0"/>
  </r>
  <r>
    <s v="HARBOR OAKS HOSPITAL"/>
    <s v="NEW BALTIMORE"/>
    <x v="22"/>
    <s v="MACOMB"/>
    <s v="Psychiatric"/>
    <x v="1"/>
    <s v="No"/>
    <n v="0"/>
    <s v="Michigan"/>
    <n v="886221"/>
    <x v="0"/>
  </r>
  <r>
    <s v="HAVENWYCK HOSPITAL"/>
    <s v="AUBURN HILLS"/>
    <x v="22"/>
    <s v="OAKLAND"/>
    <s v="Psychiatric"/>
    <x v="1"/>
    <s v="No"/>
    <n v="0"/>
    <s v="Michigan"/>
    <n v="1288337"/>
    <x v="0"/>
  </r>
  <r>
    <s v="CARO PSYCHIATRIC HOSPITAL"/>
    <s v="CARO"/>
    <x v="22"/>
    <s v="TUSCOLA"/>
    <s v="Psychiatric"/>
    <x v="3"/>
    <s v="No"/>
    <n v="0"/>
    <s v="Michigan"/>
    <n v="52680"/>
    <x v="0"/>
  </r>
  <r>
    <s v="KALAMAZOO REGIONAL PSYCHIATRIC HOSPITAL"/>
    <s v="KALAMAZOO"/>
    <x v="22"/>
    <s v="KALAMAZOO"/>
    <s v="Psychiatric"/>
    <x v="3"/>
    <s v="Yes"/>
    <n v="0"/>
    <s v="Michigan"/>
    <n v="263795"/>
    <x v="0"/>
  </r>
  <r>
    <s v="FOREST VIEW PSYCHIATRIC HOSPITAL"/>
    <s v="GRAND RAPIDS"/>
    <x v="22"/>
    <s v="KENT"/>
    <s v="Psychiatric"/>
    <x v="1"/>
    <s v="No"/>
    <n v="0"/>
    <s v="Michigan"/>
    <n v="675232"/>
    <x v="0"/>
  </r>
  <r>
    <s v="WALTER P REUTHER PSYCHIATRIC HOSPITAL"/>
    <s v="WESTLAND"/>
    <x v="22"/>
    <s v="WAYNE"/>
    <s v="Psychiatric"/>
    <x v="3"/>
    <s v="No"/>
    <n v="0"/>
    <s v="Michigan"/>
    <n v="1769038"/>
    <x v="0"/>
  </r>
  <r>
    <s v="BCA STONECREST CENTER"/>
    <s v="DETROIT"/>
    <x v="22"/>
    <s v="WAYNE"/>
    <s v="Psychiatric"/>
    <x v="1"/>
    <s v="No"/>
    <n v="0"/>
    <s v="Michigan"/>
    <n v="1769038"/>
    <x v="0"/>
  </r>
  <r>
    <s v="SAMARITAN BEHAVIORAL CENTER"/>
    <s v="DETROIT"/>
    <x v="22"/>
    <s v="WAYNE"/>
    <s v="Psychiatric"/>
    <x v="2"/>
    <s v="No"/>
    <n v="0"/>
    <s v="Michigan"/>
    <n v="1769038"/>
    <x v="0"/>
  </r>
  <r>
    <s v="THE CENTER FOR FORENSIC PSYCHIATRY"/>
    <s v="SALINE"/>
    <x v="22"/>
    <s v="WASHTENAW"/>
    <s v="Psychiatric"/>
    <x v="3"/>
    <s v="No"/>
    <n v="0"/>
    <s v="Michigan"/>
    <n v="370214"/>
    <x v="0"/>
  </r>
  <r>
    <s v="THE BEHAVIORAL CENTER OF MICHIGAN"/>
    <s v="WARREN"/>
    <x v="22"/>
    <s v="MACOMB"/>
    <s v="Psychiatric"/>
    <x v="1"/>
    <s v="No"/>
    <n v="0"/>
    <s v="Michigan"/>
    <n v="886221"/>
    <x v="0"/>
  </r>
  <r>
    <s v="CEDAR CREEK HOSPITAL"/>
    <s v="SAINT JOHNS"/>
    <x v="22"/>
    <s v="CLINTON"/>
    <s v="Psychiatric"/>
    <x v="1"/>
    <s v="No"/>
    <n v="0"/>
    <s v="Michigan"/>
    <n v="80432"/>
    <x v="0"/>
  </r>
  <r>
    <s v="BRIGHTWELL BEHAVIORAL HEALTH"/>
    <s v="EAST LANSING"/>
    <x v="22"/>
    <s v="INGHAM"/>
    <s v="Psychiatric"/>
    <x v="1"/>
    <s v="No"/>
    <n v="0"/>
    <s v="Michigan"/>
    <n v="289709"/>
    <x v="0"/>
  </r>
  <r>
    <s v="METROPOLITAN BEHAVIORAL HEALTH"/>
    <s v="DEARBORN"/>
    <x v="22"/>
    <s v="WAYNE"/>
    <s v="Psychiatric"/>
    <x v="1"/>
    <s v="No"/>
    <n v="0"/>
    <s v="Michigan"/>
    <n v="1769038"/>
    <x v="0"/>
  </r>
  <r>
    <s v="BRONSON BEHAVIORAL HEALTH HOSPITAL"/>
    <s v="BATTLE CREEK"/>
    <x v="22"/>
    <s v="CALHOUN"/>
    <s v="Psychiatric"/>
    <x v="1"/>
    <s v="No"/>
    <n v="0"/>
    <s v="Michigan"/>
    <n v="133408"/>
    <x v="0"/>
  </r>
  <r>
    <s v="KALAMAZOO BEHAVIORAL HEALTH HOSPITAL"/>
    <s v="KALAMAZOO"/>
    <x v="22"/>
    <s v="KALAMAZOO"/>
    <s v="Psychiatric"/>
    <x v="1"/>
    <s v="No"/>
    <n v="0"/>
    <s v="Michigan"/>
    <n v="263795"/>
    <x v="0"/>
  </r>
  <r>
    <s v="NORTH MEMORIAL HEALTH HOSPITAL"/>
    <s v="ROBBINSDALE"/>
    <x v="23"/>
    <s v="HENNEPIN"/>
    <s v="Acute Care Hospitals"/>
    <x v="2"/>
    <s v="Yes"/>
    <n v="1"/>
    <s v="Minnesota"/>
    <n v="1284784"/>
    <x v="0"/>
  </r>
  <r>
    <s v="ESSENTIA HEALTH ST MARY'S MEDICAL CENTER"/>
    <s v="DULUTH"/>
    <x v="23"/>
    <s v="ST. LOUIS"/>
    <s v="Acute Care Hospitals"/>
    <x v="2"/>
    <s v="Yes"/>
    <n v="4"/>
    <s v="Minnesota"/>
    <s v="No Match"/>
    <x v="0"/>
  </r>
  <r>
    <s v="HENNEPIN COUNTY MEDICAL CENTER"/>
    <s v="MINNEAPOLIS"/>
    <x v="23"/>
    <s v="HENNEPIN"/>
    <s v="Acute Care Hospitals"/>
    <x v="5"/>
    <s v="Yes"/>
    <n v="3"/>
    <s v="Minnesota"/>
    <n v="1284784"/>
    <x v="0"/>
  </r>
  <r>
    <s v="OLMSTED MEDICAL CENTER"/>
    <s v="ROCHESTER"/>
    <x v="23"/>
    <s v="OLMSTED"/>
    <s v="Acute Care Hospitals"/>
    <x v="2"/>
    <s v="Yes"/>
    <n v="4"/>
    <s v="Minnesota"/>
    <n v="166731"/>
    <x v="0"/>
  </r>
  <r>
    <s v="MAYO CLINIC HOSPITAL ROCHESTER"/>
    <s v="ROCHESTER"/>
    <x v="23"/>
    <s v="OLMSTED"/>
    <s v="Acute Care Hospitals"/>
    <x v="6"/>
    <s v="Yes"/>
    <n v="5"/>
    <s v="Minnesota"/>
    <n v="166731"/>
    <x v="0"/>
  </r>
  <r>
    <s v="NORTHFIELD HOSPITAL"/>
    <s v="NORTHFIELD"/>
    <x v="23"/>
    <s v="RICE"/>
    <s v="Acute Care Hospitals"/>
    <x v="5"/>
    <s v="Yes"/>
    <n v="4"/>
    <s v="Minnesota"/>
    <n v="69939"/>
    <x v="0"/>
  </r>
  <r>
    <s v="MAYO CLINIC HEALTH SYSTEM IN RED WING"/>
    <s v="RED WING"/>
    <x v="23"/>
    <s v="GOODHUE"/>
    <s v="Acute Care Hospitals"/>
    <x v="2"/>
    <s v="Yes"/>
    <n v="4"/>
    <s v="Minnesota"/>
    <n v="48195"/>
    <x v="0"/>
  </r>
  <r>
    <s v="ESSENTIA HEALTH DULUTH"/>
    <s v="DULUTH"/>
    <x v="23"/>
    <s v="ST. LOUIS"/>
    <s v="Acute Care Hospitals"/>
    <x v="2"/>
    <s v="No"/>
    <n v="0"/>
    <s v="Minnesota"/>
    <s v="No Match"/>
    <x v="0"/>
  </r>
  <r>
    <s v="CAMBRIDGE MEDICAL CENTER"/>
    <s v="CAMBRIDGE"/>
    <x v="23"/>
    <s v="ISANTI"/>
    <s v="Acute Care Hospitals"/>
    <x v="2"/>
    <s v="Yes"/>
    <n v="4"/>
    <s v="Minnesota"/>
    <n v="44386"/>
    <x v="0"/>
  </r>
  <r>
    <s v="SANFORD WORTHINGTON MEDICAL CENTER"/>
    <s v="WORTHINGTON"/>
    <x v="23"/>
    <s v="NOBLES"/>
    <s v="Acute Care Hospitals"/>
    <x v="2"/>
    <s v="Yes"/>
    <n v="4"/>
    <s v="Minnesota"/>
    <n v="22338"/>
    <x v="0"/>
  </r>
  <r>
    <s v="ST CLOUD VA MEDICAL CENTER"/>
    <s v="ST. CLOUD"/>
    <x v="23"/>
    <s v="STEARNS"/>
    <s v="Acute Care - Veterans Administration"/>
    <x v="8"/>
    <s v="No"/>
    <n v="0"/>
    <s v="Minnesota"/>
    <n v="164110"/>
    <x v="0"/>
  </r>
  <r>
    <s v="ALOMERE HEALTH"/>
    <s v="ALEXANDRIA"/>
    <x v="23"/>
    <s v="DOUGLAS"/>
    <s v="Acute Care Hospitals"/>
    <x v="5"/>
    <s v="Yes"/>
    <n v="4"/>
    <s v="Minnesota"/>
    <n v="40120"/>
    <x v="0"/>
  </r>
  <r>
    <s v="ST CLOUD HOSPITAL"/>
    <s v="SAINT CLOUD"/>
    <x v="23"/>
    <s v="STEARNS"/>
    <s v="Acute Care Hospitals"/>
    <x v="2"/>
    <s v="Yes"/>
    <n v="4"/>
    <s v="Minnesota"/>
    <n v="164110"/>
    <x v="0"/>
  </r>
  <r>
    <s v="ALLINA UNITED HOSPITAL"/>
    <s v="SAINT PAUL"/>
    <x v="23"/>
    <s v="RAMSEY"/>
    <s v="Acute Care Hospitals"/>
    <x v="2"/>
    <s v="Yes"/>
    <n v="3"/>
    <s v="Minnesota"/>
    <n v="541623"/>
    <x v="0"/>
  </r>
  <r>
    <s v="MINNEAPOLIS VA MEDICAL CENTER"/>
    <s v="MINNEAPOLIS"/>
    <x v="23"/>
    <s v="HENNEPIN"/>
    <s v="Acute Care - Veterans Administration"/>
    <x v="8"/>
    <s v="Yes"/>
    <n v="5"/>
    <s v="Minnesota"/>
    <n v="1284784"/>
    <x v="0"/>
  </r>
  <r>
    <s v="RANGE REGIONAL HEALTH SERVICES"/>
    <s v="HIBBING"/>
    <x v="23"/>
    <s v="ST. LOUIS"/>
    <s v="Acute Care Hospitals"/>
    <x v="4"/>
    <s v="No"/>
    <n v="4"/>
    <s v="Minnesota"/>
    <s v="No Match"/>
    <x v="0"/>
  </r>
  <r>
    <s v="MAYO CLINIC HEALTH SYSTEM - ALBERT LEA AND AUSTIN"/>
    <s v="ALBERT LEA"/>
    <x v="23"/>
    <s v="FREEBORN"/>
    <s v="Acute Care Hospitals"/>
    <x v="2"/>
    <s v="Yes"/>
    <n v="5"/>
    <s v="Minnesota"/>
    <n v="30440"/>
    <x v="0"/>
  </r>
  <r>
    <s v="WINONA HEALTH SERVICES"/>
    <s v="WINONA"/>
    <x v="23"/>
    <s v="WINONA"/>
    <s v="Acute Care Hospitals"/>
    <x v="2"/>
    <s v="Yes"/>
    <n v="2"/>
    <s v="Minnesota"/>
    <n v="50523"/>
    <x v="1"/>
  </r>
  <r>
    <s v="ST LUKES HOSPITAL"/>
    <s v="DULUTH"/>
    <x v="23"/>
    <s v="ST. LOUIS"/>
    <s v="Acute Care Hospitals"/>
    <x v="2"/>
    <s v="Yes"/>
    <n v="3"/>
    <s v="Minnesota"/>
    <s v="No Match"/>
    <x v="0"/>
  </r>
  <r>
    <s v="FAIRVIEW LAKES HEALTH SERVICES"/>
    <s v="WYOMING"/>
    <x v="23"/>
    <s v="CHISAGO"/>
    <s v="Acute Care Hospitals"/>
    <x v="2"/>
    <s v="Yes"/>
    <n v="3"/>
    <s v="Minnesota"/>
    <n v="59142"/>
    <x v="1"/>
  </r>
  <r>
    <s v="LAKE REGION HEALTHCARE CORPORATION"/>
    <s v="FERGUS FALLS"/>
    <x v="23"/>
    <s v="OTTER TAIL"/>
    <s v="Acute Care Hospitals"/>
    <x v="2"/>
    <s v="Yes"/>
    <n v="4"/>
    <s v="Minnesota"/>
    <n v="61041"/>
    <x v="0"/>
  </r>
  <r>
    <s v="PARK NICOLLET METHODIST HOSPITAL"/>
    <s v="SAINT LOUIS PARK"/>
    <x v="23"/>
    <s v="HENNEPIN"/>
    <s v="Acute Care Hospitals"/>
    <x v="2"/>
    <s v="Yes"/>
    <n v="3"/>
    <s v="Minnesota"/>
    <n v="1284784"/>
    <x v="0"/>
  </r>
  <r>
    <s v="RIDGEVIEW MEDICAL CENTER"/>
    <s v="WACONIA"/>
    <x v="23"/>
    <s v="CARVER"/>
    <s v="Acute Care Hospitals"/>
    <x v="2"/>
    <s v="Yes"/>
    <n v="4"/>
    <s v="Minnesota"/>
    <n v="114379"/>
    <x v="1"/>
  </r>
  <r>
    <s v="ABBOTT NORTHWESTERN HOSPITAL"/>
    <s v="MINNEAPOLIS"/>
    <x v="23"/>
    <s v="HENNEPIN"/>
    <s v="Acute Care Hospitals"/>
    <x v="2"/>
    <s v="Yes"/>
    <n v="4"/>
    <s v="Minnesota"/>
    <n v="1284784"/>
    <x v="0"/>
  </r>
  <r>
    <s v="GRAND ITASCA CLINIC AND HOSPITAL"/>
    <s v="GRAND RAPIDS"/>
    <x v="23"/>
    <s v="ITASCA"/>
    <s v="Acute Care Hospitals"/>
    <x v="2"/>
    <s v="Yes"/>
    <n v="4"/>
    <s v="Minnesota"/>
    <n v="45404"/>
    <x v="0"/>
  </r>
  <r>
    <s v="LAKEVIEW MEMORIAL HOSPITAL"/>
    <s v="STILLWATER"/>
    <x v="23"/>
    <s v="WASHINGTON"/>
    <s v="Acute Care Hospitals"/>
    <x v="4"/>
    <s v="Yes"/>
    <n v="4"/>
    <s v="Minnesota"/>
    <n v="286895"/>
    <x v="0"/>
  </r>
  <r>
    <s v="OWATONNA HOSPITAL"/>
    <s v="OWATONNA"/>
    <x v="23"/>
    <s v="STEELE"/>
    <s v="Acute Care Hospitals"/>
    <x v="4"/>
    <s v="Yes"/>
    <n v="5"/>
    <s v="Minnesota"/>
    <n v="37464"/>
    <x v="0"/>
  </r>
  <r>
    <s v="ALLINA HEALTH FARIBAULT MEDICAL CENTER"/>
    <s v="FARIBAULT"/>
    <x v="23"/>
    <s v="RICE"/>
    <s v="Acute Care Hospitals"/>
    <x v="2"/>
    <s v="Yes"/>
    <n v="3"/>
    <s v="Minnesota"/>
    <n v="69939"/>
    <x v="0"/>
  </r>
  <r>
    <s v="ESSENTIA HEALTH ST JOSEPH'S MEDICAL CENTER"/>
    <s v="BRAINERD"/>
    <x v="23"/>
    <s v="CROW WING"/>
    <s v="Acute Care Hospitals"/>
    <x v="2"/>
    <s v="Yes"/>
    <n v="3"/>
    <s v="Minnesota"/>
    <n v="69132"/>
    <x v="0"/>
  </r>
  <r>
    <s v="BUFFALO HOSPITAL"/>
    <s v="BUFFALO"/>
    <x v="23"/>
    <s v="WRIGHT"/>
    <s v="Acute Care Hospitals"/>
    <x v="4"/>
    <s v="No"/>
    <n v="5"/>
    <s v="Minnesota"/>
    <n v="157559"/>
    <x v="0"/>
  </r>
  <r>
    <s v="M HEALTH FAIRVIEW SOUTHDALE HOSPITAL"/>
    <s v="EDINA"/>
    <x v="23"/>
    <s v="HENNEPIN"/>
    <s v="Acute Care Hospitals"/>
    <x v="2"/>
    <s v="Yes"/>
    <n v="5"/>
    <s v="Minnesota"/>
    <n v="1284784"/>
    <x v="0"/>
  </r>
  <r>
    <s v="M HEALTH FAIRVIEW UNIVERSITY OF MN MEDICAL CENTER"/>
    <s v="MINNEAPOLIS"/>
    <x v="23"/>
    <s v="HENNEPIN"/>
    <s v="Acute Care Hospitals"/>
    <x v="2"/>
    <s v="Yes"/>
    <n v="4"/>
    <s v="Minnesota"/>
    <n v="1284784"/>
    <x v="0"/>
  </r>
  <r>
    <s v="ESSENTIA HEALTH VIRGINIA"/>
    <s v="VIRGINIA"/>
    <x v="23"/>
    <s v="ST. LOUIS"/>
    <s v="Acute Care Hospitals"/>
    <x v="5"/>
    <s v="No"/>
    <n v="4"/>
    <s v="Minnesota"/>
    <s v="No Match"/>
    <x v="0"/>
  </r>
  <r>
    <s v="CENTRACARE- RICE MEMORIAL HOSPITAL"/>
    <s v="WILLMAR"/>
    <x v="23"/>
    <s v="KANDIYOHI"/>
    <s v="Acute Care Hospitals"/>
    <x v="5"/>
    <s v="Yes"/>
    <n v="3"/>
    <s v="Minnesota"/>
    <n v="44720"/>
    <x v="0"/>
  </r>
  <r>
    <s v="MAYO CLINIC HEALTH SYSTEM - MANKATO"/>
    <s v="MANKATO"/>
    <x v="23"/>
    <s v="BLUE EARTH"/>
    <s v="Acute Care Hospitals"/>
    <x v="2"/>
    <s v="Yes"/>
    <n v="5"/>
    <s v="Minnesota"/>
    <n v="70634"/>
    <x v="1"/>
  </r>
  <r>
    <s v="SANFORD BEMIDJI MEDICAL CENTER"/>
    <s v="BEMIDJI"/>
    <x v="23"/>
    <s v="BELTRAMI"/>
    <s v="Acute Care Hospitals"/>
    <x v="2"/>
    <s v="Yes"/>
    <n v="4"/>
    <s v="Minnesota"/>
    <n v="47055"/>
    <x v="0"/>
  </r>
  <r>
    <s v="ESSENTIA HEALTH ST MARYS - DETROIT LAKES"/>
    <s v="DETROIT LAKES"/>
    <x v="23"/>
    <s v="BECKER"/>
    <s v="Acute Care Hospitals"/>
    <x v="6"/>
    <s v="No"/>
    <n v="4"/>
    <s v="Minnesota"/>
    <n v="35497"/>
    <x v="0"/>
  </r>
  <r>
    <s v="ST FRANCIS REGIONAL MEDICAL CENTER"/>
    <s v="SHAKOPEE"/>
    <x v="23"/>
    <s v="SCOTT"/>
    <s v="Acute Care Hospitals"/>
    <x v="6"/>
    <s v="Yes"/>
    <n v="3"/>
    <s v="Minnesota"/>
    <n v="159017"/>
    <x v="0"/>
  </r>
  <r>
    <s v="REGIONS HOSPITAL"/>
    <s v="SAINT PAUL"/>
    <x v="23"/>
    <s v="RAMSEY"/>
    <s v="Acute Care Hospitals"/>
    <x v="2"/>
    <s v="Yes"/>
    <n v="3"/>
    <s v="Minnesota"/>
    <n v="541623"/>
    <x v="0"/>
  </r>
  <r>
    <s v="MERCY HOSPITAL"/>
    <s v="COON RAPIDS"/>
    <x v="23"/>
    <s v="ANOKA"/>
    <s v="Acute Care Hospitals"/>
    <x v="2"/>
    <s v="Yes"/>
    <n v="3"/>
    <s v="Minnesota"/>
    <n v="381605"/>
    <x v="0"/>
  </r>
  <r>
    <s v="FAIRVIEW NORTHLAND REGIONAL HOSPITAL"/>
    <s v="PRINCETON"/>
    <x v="23"/>
    <s v="MILLE LACS"/>
    <s v="Acute Care Hospitals"/>
    <x v="4"/>
    <s v="Yes"/>
    <n v="4"/>
    <s v="Minnesota"/>
    <n v="27753"/>
    <x v="0"/>
  </r>
  <r>
    <s v="MAYO CLINIC HEALTH SYSTEM - FAIRMONT"/>
    <s v="FAIRMONT"/>
    <x v="23"/>
    <s v="MARTIN"/>
    <s v="Acute Care Hospitals"/>
    <x v="2"/>
    <s v="Yes"/>
    <n v="5"/>
    <s v="Minnesota"/>
    <n v="19440"/>
    <x v="0"/>
  </r>
  <r>
    <s v="HUTCHINSON HEALTH"/>
    <s v="HUTCHINSON"/>
    <x v="23"/>
    <s v="MC LEOD"/>
    <s v="Acute Care Hospitals"/>
    <x v="2"/>
    <s v="Yes"/>
    <n v="3"/>
    <s v="Minnesota"/>
    <s v="No Match"/>
    <x v="0"/>
  </r>
  <r>
    <s v="RED LAKE HOSPITAL"/>
    <s v="REDLAKE"/>
    <x v="23"/>
    <s v="BELTRAMI"/>
    <s v="Acute Care Hospitals"/>
    <x v="7"/>
    <s v="No"/>
    <n v="0"/>
    <s v="Minnesota"/>
    <n v="47055"/>
    <x v="0"/>
  </r>
  <r>
    <s v="M HEALTH FAIRVIEW RIDGES HOSPITAL"/>
    <s v="BURNSVILLE"/>
    <x v="23"/>
    <s v="DAKOTA"/>
    <s v="Acute Care Hospitals"/>
    <x v="6"/>
    <s v="Yes"/>
    <n v="4"/>
    <s v="Minnesota"/>
    <n v="457710"/>
    <x v="1"/>
  </r>
  <r>
    <s v="M HEALTH FAIRVIEW ST JOHN'S HOSPITAL"/>
    <s v="MAPLEWOOD"/>
    <x v="23"/>
    <s v="RAMSEY"/>
    <s v="Acute Care Hospitals"/>
    <x v="2"/>
    <s v="Yes"/>
    <n v="5"/>
    <s v="Minnesota"/>
    <n v="541623"/>
    <x v="0"/>
  </r>
  <r>
    <s v="M HEALTH FAIRVIEW WOODWINDS HOSPITAL"/>
    <s v="WOODBURY"/>
    <x v="23"/>
    <s v="WASHINGTON"/>
    <s v="Acute Care Hospitals"/>
    <x v="2"/>
    <s v="Yes"/>
    <n v="4"/>
    <s v="Minnesota"/>
    <n v="286895"/>
    <x v="0"/>
  </r>
  <r>
    <s v="MAPLE GROVE HOSPITAL"/>
    <s v="MAPLE GROVE"/>
    <x v="23"/>
    <s v="HENNEPIN"/>
    <s v="Acute Care Hospitals"/>
    <x v="2"/>
    <s v="Yes"/>
    <n v="5"/>
    <s v="Minnesota"/>
    <n v="1284784"/>
    <x v="0"/>
  </r>
  <r>
    <s v="MAHNOMEN HEALTH CENTER"/>
    <s v="MAHNOMEN"/>
    <x v="23"/>
    <s v="MAHNOMEN"/>
    <s v="Rural Emergency Hospital"/>
    <x v="5"/>
    <s v="Yes"/>
    <n v="0"/>
    <s v="Minnesota"/>
    <n v="5153"/>
    <x v="0"/>
  </r>
  <r>
    <s v="LAKEWOOD HEALTH CENTER"/>
    <s v="BAUDETTE"/>
    <x v="23"/>
    <s v="LAKE OF  WOODS"/>
    <s v="Critical Access Hospitals"/>
    <x v="6"/>
    <s v="Yes"/>
    <n v="0"/>
    <s v="Minnesota"/>
    <s v="No Match"/>
    <x v="1"/>
  </r>
  <r>
    <s v="SANFORD WESTBROOK MEDICAL CENTER"/>
    <s v="WESTBROOK"/>
    <x v="23"/>
    <s v="COTTONWOOD"/>
    <s v="Critical Access Hospitals"/>
    <x v="2"/>
    <s v="Yes"/>
    <n v="0"/>
    <s v="Minnesota"/>
    <n v="11405"/>
    <x v="0"/>
  </r>
  <r>
    <s v="SANFORD TRACY MEDICAL CENTER"/>
    <s v="TRACY"/>
    <x v="23"/>
    <s v="LYON"/>
    <s v="Critical Access Hospitals"/>
    <x v="2"/>
    <s v="Yes"/>
    <n v="0"/>
    <s v="Minnesota"/>
    <n v="25684"/>
    <x v="0"/>
  </r>
  <r>
    <s v="SANFORD WHEATON MEDICAL CENTER"/>
    <s v="WHEATON"/>
    <x v="23"/>
    <s v="TRAVERSE"/>
    <s v="Critical Access Hospitals"/>
    <x v="2"/>
    <s v="No"/>
    <n v="0"/>
    <s v="Minnesota"/>
    <n v="3130"/>
    <x v="0"/>
  </r>
  <r>
    <s v="RIVERWOOD HEALTHCARE CENTER"/>
    <s v="AITKIN"/>
    <x v="23"/>
    <s v="AITKIN"/>
    <s v="Critical Access Hospitals"/>
    <x v="2"/>
    <s v="Yes"/>
    <n v="0"/>
    <s v="Minnesota"/>
    <n v="16252"/>
    <x v="0"/>
  </r>
  <r>
    <s v="OLIVIA HOSPITAL &amp; CLINIC"/>
    <s v="OLIVIA"/>
    <x v="23"/>
    <s v="RENVILLE"/>
    <s v="Critical Access Hospitals"/>
    <x v="2"/>
    <s v="Yes"/>
    <n v="2"/>
    <s v="Minnesota"/>
    <n v="14356"/>
    <x v="0"/>
  </r>
  <r>
    <s v="LAKE VIEW MEMORIAL HOSPITAL"/>
    <s v="TWO HARBORS"/>
    <x v="23"/>
    <s v="LAKE"/>
    <s v="Critical Access Hospitals"/>
    <x v="2"/>
    <s v="Yes"/>
    <n v="0"/>
    <s v="Minnesota"/>
    <n v="10746"/>
    <x v="0"/>
  </r>
  <r>
    <s v="ESSENTIA HEALTH SANDSTONE"/>
    <s v="SANDSTONE"/>
    <x v="23"/>
    <s v="PINE"/>
    <s v="Critical Access Hospitals"/>
    <x v="2"/>
    <s v="Yes"/>
    <n v="0"/>
    <s v="Minnesota"/>
    <n v="30472"/>
    <x v="0"/>
  </r>
  <r>
    <s v="RIDGEVIEW SIBLEY MEDICAL CENTER"/>
    <s v="ARLINGTON"/>
    <x v="23"/>
    <s v="SIBLEY"/>
    <s v="Critical Access Hospitals"/>
    <x v="2"/>
    <s v="Yes"/>
    <n v="0"/>
    <s v="Minnesota"/>
    <n v="15356"/>
    <x v="0"/>
  </r>
  <r>
    <s v="COOK HOSPITAL"/>
    <s v="COOK"/>
    <x v="23"/>
    <s v="ST. LOUIS"/>
    <s v="Critical Access Hospitals"/>
    <x v="0"/>
    <s v="Yes"/>
    <n v="0"/>
    <s v="Minnesota"/>
    <s v="No Match"/>
    <x v="0"/>
  </r>
  <r>
    <s v="ESSENTIA HEALTH ADA"/>
    <s v="ADA"/>
    <x v="23"/>
    <s v="NORMAN"/>
    <s v="Critical Access Hospitals"/>
    <x v="2"/>
    <s v="Yes"/>
    <n v="0"/>
    <s v="Minnesota"/>
    <n v="6336"/>
    <x v="0"/>
  </r>
  <r>
    <s v="JOHNSON MEMORIAL HOSPITAL"/>
    <s v="DAWSON"/>
    <x v="23"/>
    <s v="LAC QUI PARLE"/>
    <s v="Critical Access Hospitals"/>
    <x v="0"/>
    <s v="Yes"/>
    <n v="0"/>
    <s v="Minnesota"/>
    <n v="6704"/>
    <x v="0"/>
  </r>
  <r>
    <s v="SANFORD JACKSON MEDICAL CENTER"/>
    <s v="JACKSON"/>
    <x v="23"/>
    <s v="JACKSON"/>
    <s v="Critical Access Hospitals"/>
    <x v="2"/>
    <s v="Yes"/>
    <n v="0"/>
    <s v="Minnesota"/>
    <n v="9857"/>
    <x v="0"/>
  </r>
  <r>
    <s v="BIGFORK VALLEY HOSPITAL"/>
    <s v="BIGFORK"/>
    <x v="23"/>
    <s v="ITASCA"/>
    <s v="Critical Access Hospitals"/>
    <x v="0"/>
    <s v="Yes"/>
    <n v="0"/>
    <s v="Minnesota"/>
    <n v="45404"/>
    <x v="0"/>
  </r>
  <r>
    <s v="NORTH SHORE HEALTH"/>
    <s v="GRAND MARAIS"/>
    <x v="23"/>
    <s v="COOK"/>
    <s v="Critical Access Hospitals"/>
    <x v="0"/>
    <s v="Yes"/>
    <n v="0"/>
    <s v="Minnesota"/>
    <n v="5522"/>
    <x v="0"/>
  </r>
  <r>
    <s v="ELY - BLOOMENSON COMMUNITY HOSPITAL"/>
    <s v="ELY"/>
    <x v="23"/>
    <s v="ST. LOUIS"/>
    <s v="Critical Access Hospitals"/>
    <x v="2"/>
    <s v="Yes"/>
    <n v="0"/>
    <s v="Minnesota"/>
    <s v="No Match"/>
    <x v="0"/>
  </r>
  <r>
    <s v="MURRAY COUNTY MEMORIAL HOSPITAL"/>
    <s v="SLAYTON"/>
    <x v="23"/>
    <s v="MURRAY"/>
    <s v="Critical Access Hospitals"/>
    <x v="5"/>
    <s v="Yes"/>
    <n v="0"/>
    <s v="Minnesota"/>
    <n v="7942"/>
    <x v="0"/>
  </r>
  <r>
    <s v="RIVERVIEW HOSPITAL"/>
    <s v="CROOKSTON"/>
    <x v="23"/>
    <s v="POLK"/>
    <s v="Critical Access Hospitals"/>
    <x v="2"/>
    <s v="Yes"/>
    <n v="0"/>
    <s v="Minnesota"/>
    <n v="30545"/>
    <x v="0"/>
  </r>
  <r>
    <s v="ESSENTIA HEALTH HOLY TRINITY HOSPITAL"/>
    <s v="GRACEVILLE"/>
    <x v="23"/>
    <s v="BIG STONE"/>
    <s v="Critical Access Hospitals"/>
    <x v="2"/>
    <s v="Yes"/>
    <n v="0"/>
    <s v="Minnesota"/>
    <n v="5054"/>
    <x v="0"/>
  </r>
  <r>
    <s v="RAINY LAKE MEDICAL CENTER"/>
    <s v="INTERNATIONAL FALLS"/>
    <x v="23"/>
    <s v="KOOCHICHING"/>
    <s v="Critical Access Hospitals"/>
    <x v="2"/>
    <s v="Yes"/>
    <n v="0"/>
    <s v="Minnesota"/>
    <n v="11587"/>
    <x v="0"/>
  </r>
  <r>
    <s v="MADELIA HEALTH"/>
    <s v="MADELIA"/>
    <x v="23"/>
    <s v="WATONWAN"/>
    <s v="Critical Access Hospitals"/>
    <x v="4"/>
    <s v="Yes"/>
    <n v="0"/>
    <s v="Minnesota"/>
    <n v="11459"/>
    <x v="0"/>
  </r>
  <r>
    <s v="CHIPPEWA COUNTY HOSPITAL"/>
    <s v="MONTEVIDEO"/>
    <x v="23"/>
    <s v="CHIPPEWA"/>
    <s v="Critical Access Hospitals"/>
    <x v="5"/>
    <s v="Yes"/>
    <n v="0"/>
    <s v="Minnesota"/>
    <n v="12406"/>
    <x v="0"/>
  </r>
  <r>
    <s v="CENTRACARE HEALTH SYSTEM - LONG PRAIRIE"/>
    <s v="LONG PRAIRIE"/>
    <x v="23"/>
    <s v="TODD"/>
    <s v="Critical Access Hospitals"/>
    <x v="2"/>
    <s v="Yes"/>
    <n v="0"/>
    <s v="Minnesota"/>
    <n v="26060"/>
    <x v="0"/>
  </r>
  <r>
    <s v="SLEEPY EYE MEDICAL CENTER"/>
    <s v="SLEEPY EYE"/>
    <x v="23"/>
    <s v="BROWN"/>
    <s v="Critical Access Hospitals"/>
    <x v="5"/>
    <s v="Yes"/>
    <n v="0"/>
    <s v="Minnesota"/>
    <n v="25517"/>
    <x v="0"/>
  </r>
  <r>
    <s v="SANFORD BAGLEY MEDICAL CENTER"/>
    <s v="BAGLEY"/>
    <x v="23"/>
    <s v="CLEARWATER"/>
    <s v="Critical Access Hospitals"/>
    <x v="2"/>
    <s v="Yes"/>
    <n v="0"/>
    <s v="Minnesota"/>
    <n v="8647"/>
    <x v="0"/>
  </r>
  <r>
    <s v="LAKEWOOD HEALTH SYSTEM"/>
    <s v="STAPLES"/>
    <x v="23"/>
    <s v="TODD"/>
    <s v="Critical Access Hospitals"/>
    <x v="4"/>
    <s v="Yes"/>
    <n v="0"/>
    <s v="Minnesota"/>
    <n v="26060"/>
    <x v="0"/>
  </r>
  <r>
    <s v="CENTRACARE HEALTH SYSTEM - MELROSE HOSPITAL"/>
    <s v="MELROSE"/>
    <x v="23"/>
    <s v="STEARNS"/>
    <s v="Critical Access Hospitals"/>
    <x v="2"/>
    <s v="No"/>
    <n v="5"/>
    <s v="Minnesota"/>
    <n v="164110"/>
    <x v="0"/>
  </r>
  <r>
    <s v="WINDOM AREA HEALTH"/>
    <s v="WINDOM"/>
    <x v="23"/>
    <s v="COTTONWOOD"/>
    <s v="Critical Access Hospitals"/>
    <x v="5"/>
    <s v="Yes"/>
    <n v="0"/>
    <s v="Minnesota"/>
    <n v="11405"/>
    <x v="0"/>
  </r>
  <r>
    <s v="MAYO CLINIC HEALTH SYSTEM ST. JAMES"/>
    <s v="ST JAMES"/>
    <x v="23"/>
    <s v="WATONWAN"/>
    <s v="Critical Access Hospitals"/>
    <x v="2"/>
    <s v="Yes"/>
    <n v="0"/>
    <s v="Minnesota"/>
    <n v="11459"/>
    <x v="0"/>
  </r>
  <r>
    <s v="RIVER'S EDGE HOSPITAL &amp; CLINIC"/>
    <s v="ST PETER"/>
    <x v="23"/>
    <s v="NICOLLET"/>
    <s v="Critical Access Hospitals"/>
    <x v="5"/>
    <s v="Yes"/>
    <n v="0"/>
    <s v="Minnesota"/>
    <n v="34273"/>
    <x v="0"/>
  </r>
  <r>
    <s v="ST ELIZABETH MEDICAL CENTER"/>
    <s v="WABASHA"/>
    <x v="23"/>
    <s v="WABASHA"/>
    <s v="Critical Access Hospitals"/>
    <x v="1"/>
    <s v="Yes"/>
    <n v="0"/>
    <s v="Minnesota"/>
    <n v="21537"/>
    <x v="0"/>
  </r>
  <r>
    <s v="KITTSON HEALTHCARE"/>
    <s v="HALLOCK"/>
    <x v="23"/>
    <s v="KITTSON"/>
    <s v="Critical Access Hospitals"/>
    <x v="2"/>
    <s v="Yes"/>
    <n v="0"/>
    <s v="Minnesota"/>
    <n v="4031"/>
    <x v="0"/>
  </r>
  <r>
    <s v="NORTH VALLEY HEALTH CENTER"/>
    <s v="WARREN"/>
    <x v="23"/>
    <s v="MARSHALL"/>
    <s v="Critical Access Hospitals"/>
    <x v="2"/>
    <s v="Yes"/>
    <n v="0"/>
    <s v="Minnesota"/>
    <n v="8798"/>
    <x v="0"/>
  </r>
  <r>
    <s v="MAYO CLINIC HEALTH SYSTEM - LAKE CITY"/>
    <s v="LAKE CITY"/>
    <x v="23"/>
    <s v="WABASHA"/>
    <s v="Critical Access Hospitals"/>
    <x v="2"/>
    <s v="Yes"/>
    <n v="0"/>
    <s v="Minnesota"/>
    <n v="21537"/>
    <x v="0"/>
  </r>
  <r>
    <s v="HENDRICKS COMMUNITY HOSPITAL"/>
    <s v="HENDRICKS"/>
    <x v="23"/>
    <s v="LINCOLN"/>
    <s v="Critical Access Hospitals"/>
    <x v="2"/>
    <s v="Yes"/>
    <n v="0"/>
    <s v="Minnesota"/>
    <n v="5583"/>
    <x v="0"/>
  </r>
  <r>
    <s v="ESSENTIA HEALTH NORTHERN PINES MEDICAL CENTER"/>
    <s v="AURORA"/>
    <x v="23"/>
    <s v="ST. LOUIS"/>
    <s v="Critical Access Hospitals"/>
    <x v="2"/>
    <s v="Yes"/>
    <n v="0"/>
    <s v="Minnesota"/>
    <s v="No Match"/>
    <x v="0"/>
  </r>
  <r>
    <s v="APPLETON AREA HEALTH"/>
    <s v="APPLETON"/>
    <x v="23"/>
    <s v="SWIFT"/>
    <s v="Critical Access Hospitals"/>
    <x v="5"/>
    <s v="Yes"/>
    <n v="0"/>
    <s v="Minnesota"/>
    <n v="9763"/>
    <x v="0"/>
  </r>
  <r>
    <s v="ORTONVILLE AREA HEALTH SERVICES"/>
    <s v="ORTONVILLE"/>
    <x v="23"/>
    <s v="BIG STONE"/>
    <s v="Critical Access Hospitals"/>
    <x v="5"/>
    <s v="Yes"/>
    <n v="0"/>
    <s v="Minnesota"/>
    <n v="5054"/>
    <x v="0"/>
  </r>
  <r>
    <s v="AVERA GRANITE FALLS"/>
    <s v="GRANITE FALLS"/>
    <x v="23"/>
    <s v="YELLOW MEDCINE"/>
    <s v="Critical Access Hospitals"/>
    <x v="5"/>
    <s v="Yes"/>
    <n v="0"/>
    <s v="Minnesota"/>
    <s v="No Match"/>
    <x v="0"/>
  </r>
  <r>
    <s v="LIFECARE MEDICAL CENTER"/>
    <s v="ROSEAU"/>
    <x v="23"/>
    <s v="ROSEAU"/>
    <s v="Critical Access Hospitals"/>
    <x v="2"/>
    <s v="Yes"/>
    <n v="0"/>
    <s v="Minnesota"/>
    <n v="15246"/>
    <x v="0"/>
  </r>
  <r>
    <s v="MAYO CLINIC HEALTH SYSTEM - WASECA"/>
    <s v="WASECA"/>
    <x v="23"/>
    <s v="WASECA"/>
    <s v="Critical Access Hospitals"/>
    <x v="2"/>
    <s v="Yes"/>
    <n v="0"/>
    <s v="Minnesota"/>
    <n v="18688"/>
    <x v="0"/>
  </r>
  <r>
    <s v="MAYO CLINIC HEALTH SYSTEM - CANNON FALLS"/>
    <s v="CANNON FALLS"/>
    <x v="23"/>
    <s v="GOODHUE"/>
    <s v="Critical Access Hospitals"/>
    <x v="2"/>
    <s v="Yes"/>
    <n v="0"/>
    <s v="Minnesota"/>
    <n v="48195"/>
    <x v="0"/>
  </r>
  <r>
    <s v="SANFORD CANBY MEDICAL CENTER"/>
    <s v="CANBY"/>
    <x v="23"/>
    <s v="YELLOW MEDCINE"/>
    <s v="Critical Access Hospitals"/>
    <x v="0"/>
    <s v="Yes"/>
    <n v="0"/>
    <s v="Minnesota"/>
    <s v="No Match"/>
    <x v="0"/>
  </r>
  <r>
    <s v="AVERA TYLER HOSPITAL"/>
    <s v="TYLER"/>
    <x v="23"/>
    <s v="LINCOLN"/>
    <s v="Critical Access Hospitals"/>
    <x v="2"/>
    <s v="Yes"/>
    <n v="0"/>
    <s v="Minnesota"/>
    <n v="5583"/>
    <x v="0"/>
  </r>
  <r>
    <s v="CENTRACARE - PAYNESVILLE HOSPITAL"/>
    <s v="PAYNESVILLE"/>
    <x v="23"/>
    <s v="STEARNS"/>
    <s v="Critical Access Hospitals"/>
    <x v="2"/>
    <s v="Yes"/>
    <n v="0"/>
    <s v="Minnesota"/>
    <n v="164110"/>
    <x v="0"/>
  </r>
  <r>
    <s v="ESSENTIA HEALTH MOOSE LAKE"/>
    <s v="MOOSE LAKE"/>
    <x v="23"/>
    <s v="CARLTON"/>
    <s v="Critical Access Hospitals"/>
    <x v="0"/>
    <s v="Yes"/>
    <n v="0"/>
    <s v="Minnesota"/>
    <n v="36711"/>
    <x v="0"/>
  </r>
  <r>
    <s v="CENTRACARE - REDWOOD"/>
    <s v="REDWOOD FALLS"/>
    <x v="23"/>
    <s v="REDWOOD"/>
    <s v="Critical Access Hospitals"/>
    <x v="5"/>
    <s v="Yes"/>
    <n v="0"/>
    <s v="Minnesota"/>
    <n v="15265"/>
    <x v="0"/>
  </r>
  <r>
    <s v="CUYUNA REGIONAL MEDICAL CENTER"/>
    <s v="CROSBY"/>
    <x v="23"/>
    <s v="CROW WING"/>
    <s v="Critical Access Hospitals"/>
    <x v="0"/>
    <s v="Yes"/>
    <n v="3"/>
    <s v="Minnesota"/>
    <n v="69132"/>
    <x v="0"/>
  </r>
  <r>
    <s v="ASTERA HEALTH"/>
    <s v="WADENA"/>
    <x v="23"/>
    <s v="WADENA"/>
    <s v="Critical Access Hospitals"/>
    <x v="4"/>
    <s v="Yes"/>
    <n v="3"/>
    <s v="Minnesota"/>
    <n v="14388"/>
    <x v="0"/>
  </r>
  <r>
    <s v="GLENCOE REGIONAL HEALTH"/>
    <s v="GLENCOE"/>
    <x v="23"/>
    <s v="MC LEOD"/>
    <s v="Critical Access Hospitals"/>
    <x v="4"/>
    <s v="Yes"/>
    <n v="0"/>
    <s v="Minnesota"/>
    <s v="No Match"/>
    <x v="0"/>
  </r>
  <r>
    <s v="MILLE LACS HEALTH SYSTEM"/>
    <s v="ONAMIA"/>
    <x v="23"/>
    <s v="MILLE LACS"/>
    <s v="Critical Access Hospitals"/>
    <x v="4"/>
    <s v="Yes"/>
    <n v="0"/>
    <s v="Minnesota"/>
    <n v="27753"/>
    <x v="0"/>
  </r>
  <r>
    <s v="ESSENTIA HEALTH FOSSTON"/>
    <s v="FOSSTON"/>
    <x v="23"/>
    <s v="POLK"/>
    <s v="Critical Access Hospitals"/>
    <x v="2"/>
    <s v="Yes"/>
    <n v="0"/>
    <s v="Minnesota"/>
    <n v="30545"/>
    <x v="0"/>
  </r>
  <r>
    <s v="CASS LAKE INDIAN HEALTH SERVICES HOSPITAL"/>
    <s v="CASS LAKE"/>
    <x v="23"/>
    <s v="CASS"/>
    <s v="Critical Access Hospitals"/>
    <x v="7"/>
    <s v="Yes"/>
    <n v="0"/>
    <s v="Minnesota"/>
    <n v="31430"/>
    <x v="0"/>
  </r>
  <r>
    <s v="AVERA MARSHALL REGIONAL MEDICAL CTR"/>
    <s v="MARSHALL"/>
    <x v="23"/>
    <s v="LYON"/>
    <s v="Critical Access Hospitals"/>
    <x v="2"/>
    <s v="Yes"/>
    <n v="0"/>
    <s v="Minnesota"/>
    <n v="25684"/>
    <x v="0"/>
  </r>
  <r>
    <s v="ESSENTIA HEALTH DEER RIVER"/>
    <s v="DEER RIVER"/>
    <x v="23"/>
    <s v="ITASCA"/>
    <s v="Critical Access Hospitals"/>
    <x v="2"/>
    <s v="Yes"/>
    <n v="0"/>
    <s v="Minnesota"/>
    <n v="45404"/>
    <x v="0"/>
  </r>
  <r>
    <s v="MAYO CLINIC HEALTH SYSTEM NEW PRAGUE"/>
    <s v="NEW PRAGUE"/>
    <x v="23"/>
    <s v="SCOTT"/>
    <s v="Critical Access Hospitals"/>
    <x v="2"/>
    <s v="Yes"/>
    <n v="2"/>
    <s v="Minnesota"/>
    <n v="159017"/>
    <x v="0"/>
  </r>
  <r>
    <s v="CENTRACARE HEALTH - MONTICELLO"/>
    <s v="MONTICELLO"/>
    <x v="23"/>
    <s v="WRIGHT"/>
    <s v="Critical Access Hospitals"/>
    <x v="2"/>
    <s v="Yes"/>
    <n v="0"/>
    <s v="Minnesota"/>
    <n v="157559"/>
    <x v="0"/>
  </r>
  <r>
    <s v="STEVENS COMMUNITY MEDICAL CENTER INC"/>
    <s v="MORRIS"/>
    <x v="23"/>
    <s v="STEVENS"/>
    <s v="Critical Access Hospitals"/>
    <x v="2"/>
    <s v="Yes"/>
    <n v="0"/>
    <s v="Minnesota"/>
    <n v="9747"/>
    <x v="0"/>
  </r>
  <r>
    <s v="COMMUNITY MEMORIAL HOSPITAL"/>
    <s v="CLOQUET"/>
    <x v="23"/>
    <s v="CARLTON"/>
    <s v="Critical Access Hospitals"/>
    <x v="2"/>
    <s v="Yes"/>
    <n v="0"/>
    <s v="Minnesota"/>
    <n v="36711"/>
    <x v="0"/>
  </r>
  <r>
    <s v="CENTRACARE - BENSON"/>
    <s v="BENSON"/>
    <x v="23"/>
    <s v="SWIFT"/>
    <s v="Critical Access Hospitals"/>
    <x v="0"/>
    <s v="Yes"/>
    <n v="0"/>
    <s v="Minnesota"/>
    <n v="9763"/>
    <x v="0"/>
  </r>
  <r>
    <s v="MEEKER MEMORIAL HOSPITAL"/>
    <s v="LITCHFIELD"/>
    <x v="23"/>
    <s v="MEEKER"/>
    <s v="Critical Access Hospitals"/>
    <x v="5"/>
    <s v="Yes"/>
    <n v="0"/>
    <s v="Minnesota"/>
    <n v="23603"/>
    <x v="0"/>
  </r>
  <r>
    <s v="WELIA HEALTH"/>
    <s v="MORA"/>
    <x v="23"/>
    <s v="KANABEC"/>
    <s v="Critical Access Hospitals"/>
    <x v="5"/>
    <s v="Yes"/>
    <n v="3"/>
    <s v="Minnesota"/>
    <n v="16628"/>
    <x v="0"/>
  </r>
  <r>
    <s v="CENTRACARE HEALTH SYSTEM - SAUK CENTRE"/>
    <s v="SAUK CENTRE"/>
    <x v="23"/>
    <s v="STEARNS"/>
    <s v="Critical Access Hospitals"/>
    <x v="2"/>
    <s v="Yes"/>
    <n v="0"/>
    <s v="Minnesota"/>
    <n v="164110"/>
    <x v="0"/>
  </r>
  <r>
    <s v="UNITED HOSPITAL DISTRICT"/>
    <s v="BLUE EARTH"/>
    <x v="23"/>
    <s v="FARIBAULT"/>
    <s v="Critical Access Hospitals"/>
    <x v="0"/>
    <s v="Yes"/>
    <n v="5"/>
    <s v="Minnesota"/>
    <n v="13888"/>
    <x v="0"/>
  </r>
  <r>
    <s v="ST GABRIELS HOSPITAL"/>
    <s v="LITTLE FALLS"/>
    <x v="23"/>
    <s v="MORRISON"/>
    <s v="Critical Access Hospitals"/>
    <x v="2"/>
    <s v="Yes"/>
    <n v="4"/>
    <s v="Minnesota"/>
    <n v="34620"/>
    <x v="0"/>
  </r>
  <r>
    <s v="SANFORD LUVERNE MEDICAL CENTER"/>
    <s v="LUVERNE"/>
    <x v="23"/>
    <s v="ROCK"/>
    <s v="Critical Access Hospitals"/>
    <x v="2"/>
    <s v="Yes"/>
    <n v="0"/>
    <s v="Minnesota"/>
    <n v="9524"/>
    <x v="0"/>
  </r>
  <r>
    <s v="MADISON HOSPITAL"/>
    <s v="MADISON"/>
    <x v="23"/>
    <s v="LAC QUI PARLE"/>
    <s v="Critical Access Hospitals"/>
    <x v="2"/>
    <s v="Yes"/>
    <n v="0"/>
    <s v="Minnesota"/>
    <n v="6704"/>
    <x v="0"/>
  </r>
  <r>
    <s v="PERHAM HEALTH"/>
    <s v="PERHAM"/>
    <x v="23"/>
    <s v="OTTER TAIL"/>
    <s v="Critical Access Hospitals"/>
    <x v="0"/>
    <s v="Yes"/>
    <n v="3"/>
    <s v="Minnesota"/>
    <n v="61041"/>
    <x v="0"/>
  </r>
  <r>
    <s v="PIPESTONE COUNTY  MEDICAL CENTER"/>
    <s v="PIPESTONE"/>
    <x v="23"/>
    <s v="PIPESTONE"/>
    <s v="Critical Access Hospitals"/>
    <x v="5"/>
    <s v="Yes"/>
    <n v="0"/>
    <s v="Minnesota"/>
    <n v="9260"/>
    <x v="0"/>
  </r>
  <r>
    <s v="MINNESOTA VALLEY HEALTH CENTER  INC"/>
    <s v="LE SUEUR"/>
    <x v="23"/>
    <s v="LE SUEUR"/>
    <s v="Critical Access Hospitals"/>
    <x v="2"/>
    <s v="Yes"/>
    <n v="0"/>
    <s v="Minnesota"/>
    <n v="29453"/>
    <x v="0"/>
  </r>
  <r>
    <s v="GLACIAL RIDGE HOSPITAL"/>
    <s v="GLENWOOD"/>
    <x v="23"/>
    <s v="POPE"/>
    <s v="Critical Access Hospitals"/>
    <x v="0"/>
    <s v="Yes"/>
    <n v="4"/>
    <s v="Minnesota"/>
    <n v="11420"/>
    <x v="0"/>
  </r>
  <r>
    <s v="ST FRANCIS MEDICAL CENTER"/>
    <s v="BRECKENRIDGE"/>
    <x v="23"/>
    <s v="WILKIN"/>
    <s v="Critical Access Hospitals"/>
    <x v="6"/>
    <s v="Yes"/>
    <n v="0"/>
    <s v="Minnesota"/>
    <n v="6288"/>
    <x v="0"/>
  </r>
  <r>
    <s v="NEW ULM MEDICAL CENTER"/>
    <s v="NEW ULM"/>
    <x v="23"/>
    <s v="BROWN"/>
    <s v="Critical Access Hospitals"/>
    <x v="2"/>
    <s v="Yes"/>
    <n v="5"/>
    <s v="Minnesota"/>
    <n v="25517"/>
    <x v="0"/>
  </r>
  <r>
    <s v="PRAIRIE RIDGE HOSPITAL AND HEALTH SERVICES"/>
    <s v="ELBOW LAKE"/>
    <x v="23"/>
    <s v="GRANT"/>
    <s v="Critical Access Hospitals"/>
    <x v="2"/>
    <s v="Yes"/>
    <n v="0"/>
    <s v="Minnesota"/>
    <n v="6085"/>
    <x v="0"/>
  </r>
  <r>
    <s v="ST JOSEPHS AREA  HEALTH SERVICES"/>
    <s v="PARK RAPIDS"/>
    <x v="23"/>
    <s v="HUBBARD"/>
    <s v="Critical Access Hospitals"/>
    <x v="2"/>
    <s v="Yes"/>
    <n v="3"/>
    <s v="Minnesota"/>
    <n v="22369"/>
    <x v="0"/>
  </r>
  <r>
    <s v="SANFORD THIEF RIVER FALLS MEDICAL CENTER"/>
    <s v="THIEF RIVER FALLS"/>
    <x v="23"/>
    <s v="PENNINGTON"/>
    <s v="Critical Access Hospitals"/>
    <x v="2"/>
    <s v="Yes"/>
    <n v="0"/>
    <s v="Minnesota"/>
    <n v="13686"/>
    <x v="0"/>
  </r>
  <r>
    <s v="GILLETTE CHILDRENS SPECIALTY HOSPITAL"/>
    <s v="SAINT PAUL"/>
    <x v="23"/>
    <s v="RAMSEY"/>
    <s v="Childrens"/>
    <x v="0"/>
    <s v="No"/>
    <n v="0"/>
    <s v="Minnesota"/>
    <n v="541623"/>
    <x v="0"/>
  </r>
  <r>
    <s v="CHILDREN'S HOSPITALS &amp; CLINICS OF MN"/>
    <s v="MINNEAPOLIS"/>
    <x v="23"/>
    <s v="HENNEPIN"/>
    <s v="Childrens"/>
    <x v="2"/>
    <s v="Yes"/>
    <n v="0"/>
    <s v="Minnesota"/>
    <n v="1284784"/>
    <x v="0"/>
  </r>
  <r>
    <s v="ANOKA METRO REGIONAL TREATMENT CENTER"/>
    <s v="ANOKA"/>
    <x v="23"/>
    <s v="ANOKA"/>
    <s v="Psychiatric"/>
    <x v="3"/>
    <s v="No"/>
    <n v="0"/>
    <s v="Minnesota"/>
    <n v="381605"/>
    <x v="0"/>
  </r>
  <r>
    <s v="CHILD AND ADOLESCENT BEHAVIORAL HEALTH HOSPITAL"/>
    <s v="WILLMAR"/>
    <x v="23"/>
    <s v="KANDIYOHI"/>
    <s v="Psychiatric"/>
    <x v="3"/>
    <s v="No"/>
    <n v="0"/>
    <s v="Minnesota"/>
    <n v="44720"/>
    <x v="0"/>
  </r>
  <r>
    <s v="COMMUNITY BEHAVIORAL HEALTH HOSPITAL ANNANDALE"/>
    <s v="ANNANDALE"/>
    <x v="23"/>
    <s v="WRIGHT"/>
    <s v="Psychiatric"/>
    <x v="3"/>
    <s v="No"/>
    <n v="0"/>
    <s v="Minnesota"/>
    <n v="157559"/>
    <x v="0"/>
  </r>
  <r>
    <s v="COMMUNITY BEHAVIORAL HEALTH HOSPITAL ALEXANDRIA"/>
    <s v="ALEXANDRIA"/>
    <x v="23"/>
    <s v="DOUGLAS"/>
    <s v="Psychiatric"/>
    <x v="3"/>
    <s v="No"/>
    <n v="0"/>
    <s v="Minnesota"/>
    <n v="40120"/>
    <x v="0"/>
  </r>
  <r>
    <s v="COMMUNITY BEHAVIORAL HEALTH HOSPITAL FERGUS FALLS"/>
    <s v="FERGUS FALLS"/>
    <x v="23"/>
    <s v="OTTER TAIL"/>
    <s v="Psychiatric"/>
    <x v="3"/>
    <s v="No"/>
    <n v="0"/>
    <s v="Minnesota"/>
    <n v="61041"/>
    <x v="0"/>
  </r>
  <r>
    <s v="COMMUNITY BEHAVIORAL HEALTH HOSPITAL - BEMIDJI"/>
    <s v="BEMIDJI"/>
    <x v="23"/>
    <s v="BELTRAMI"/>
    <s v="Psychiatric"/>
    <x v="3"/>
    <s v="No"/>
    <n v="0"/>
    <s v="Minnesota"/>
    <n v="47055"/>
    <x v="0"/>
  </r>
  <r>
    <s v="COMMUNITY BEHAVIORAL HEALTH HOSPITAL - BAXTER"/>
    <s v="BAXTER"/>
    <x v="23"/>
    <s v="CROW WING"/>
    <s v="Psychiatric"/>
    <x v="3"/>
    <s v="No"/>
    <n v="0"/>
    <s v="Minnesota"/>
    <n v="69132"/>
    <x v="0"/>
  </r>
  <r>
    <s v="COMMUNITY BEHAVIORAL HEALTH HOSPITAL ROCHESTER"/>
    <s v="ROCHESTER"/>
    <x v="23"/>
    <s v="OLMSTED"/>
    <s v="Psychiatric"/>
    <x v="3"/>
    <s v="No"/>
    <n v="0"/>
    <s v="Minnesota"/>
    <n v="166731"/>
    <x v="0"/>
  </r>
  <r>
    <s v="SANFORD BEHAVIORAL HEALTH CENTER"/>
    <s v="THIEF RIVER FALLS"/>
    <x v="23"/>
    <s v="PENNINGTON"/>
    <s v="Psychiatric"/>
    <x v="2"/>
    <s v="No"/>
    <n v="0"/>
    <s v="Minnesota"/>
    <n v="13686"/>
    <x v="0"/>
  </r>
  <r>
    <s v="UNIVERSITY OF MISSISSIPPI MED CENTER"/>
    <s v="JACKSON"/>
    <x v="24"/>
    <s v="HINDS"/>
    <s v="Acute Care Hospitals"/>
    <x v="3"/>
    <s v="Yes"/>
    <n v="2"/>
    <s v="Mississippi"/>
    <n v="211888"/>
    <x v="0"/>
  </r>
  <r>
    <s v="TISHOMINGO HEALTH SERVICES INC"/>
    <s v="IUKA"/>
    <x v="24"/>
    <s v="TISHOMINGO"/>
    <s v="Acute Care Hospitals"/>
    <x v="2"/>
    <s v="Yes"/>
    <n v="2"/>
    <s v="Mississippi"/>
    <n v="18639"/>
    <x v="0"/>
  </r>
  <r>
    <s v="NORTH MISSISSIPPI MEDICAL CENTER"/>
    <s v="TUPELO"/>
    <x v="24"/>
    <s v="LEE"/>
    <s v="Acute Care Hospitals"/>
    <x v="2"/>
    <s v="Yes"/>
    <n v="2"/>
    <s v="Mississippi"/>
    <n v="83731"/>
    <x v="0"/>
  </r>
  <r>
    <s v="BAPTIST MEMORIAL HOSPITAL UNION COUNTY"/>
    <s v="NEW ALBANY"/>
    <x v="24"/>
    <s v="UNION"/>
    <s v="Acute Care Hospitals"/>
    <x v="4"/>
    <s v="Yes"/>
    <n v="4"/>
    <s v="Mississippi"/>
    <n v="28459"/>
    <x v="0"/>
  </r>
  <r>
    <s v="Memorial Hospital Biloxi"/>
    <s v="BILOXI"/>
    <x v="24"/>
    <s v="HARRISON"/>
    <s v="Acute Care Hospitals"/>
    <x v="1"/>
    <s v="Yes"/>
    <n v="1"/>
    <s v="Mississippi"/>
    <n v="217136"/>
    <x v="0"/>
  </r>
  <r>
    <s v="MAGNOLIA REGIONAL HEALTH CENTER"/>
    <s v="CORINTH"/>
    <x v="24"/>
    <s v="ALCORN"/>
    <s v="Acute Care Hospitals"/>
    <x v="4"/>
    <s v="Yes"/>
    <n v="2"/>
    <s v="Mississippi"/>
    <n v="34569"/>
    <x v="0"/>
  </r>
  <r>
    <s v="PROGRESSIVE HEALTH GROUP OF HOUSTON"/>
    <s v="HOUSTON"/>
    <x v="24"/>
    <s v="CHICKASAW"/>
    <s v="Acute Care Hospitals"/>
    <x v="1"/>
    <s v="No"/>
    <n v="0"/>
    <s v="Mississippi"/>
    <n v="16730"/>
    <x v="0"/>
  </r>
  <r>
    <s v="JASPER GENERAL HOSPITAL"/>
    <s v="BAY SPRINGS"/>
    <x v="24"/>
    <s v="JASPER"/>
    <s v="Acute Care Hospitals"/>
    <x v="5"/>
    <s v="No"/>
    <n v="0"/>
    <s v="Mississippi"/>
    <n v="15785"/>
    <x v="0"/>
  </r>
  <r>
    <s v="MEMORIAL HOSPITAL AT GULFPORT"/>
    <s v="GULFPORT"/>
    <x v="24"/>
    <s v="HARRISON"/>
    <s v="Acute Care Hospitals"/>
    <x v="5"/>
    <s v="Yes"/>
    <n v="3"/>
    <s v="Mississippi"/>
    <n v="217136"/>
    <x v="0"/>
  </r>
  <r>
    <s v="WEBSTER GENERAL HOSPITAL/ SWING BED"/>
    <s v="EUPORA"/>
    <x v="24"/>
    <s v="WEBSTER"/>
    <s v="Acute Care Hospitals"/>
    <x v="4"/>
    <s v="Yes"/>
    <n v="4"/>
    <s v="Mississippi"/>
    <n v="10167"/>
    <x v="0"/>
  </r>
  <r>
    <s v="NORTH MISSISSIPPI MEDICAL CENTER-GILMORE AMORY"/>
    <s v="AMORY"/>
    <x v="24"/>
    <s v="MONROE"/>
    <s v="Acute Care Hospitals"/>
    <x v="1"/>
    <s v="Yes"/>
    <n v="3"/>
    <s v="Mississippi"/>
    <n v="33318"/>
    <x v="0"/>
  </r>
  <r>
    <s v="WINSTON MEDICAL CENTER"/>
    <s v="LOUISVILLE"/>
    <x v="24"/>
    <s v="WINSTON"/>
    <s v="Acute Care Hospitals"/>
    <x v="2"/>
    <s v="Yes"/>
    <n v="0"/>
    <s v="Mississippi"/>
    <n v="17473"/>
    <x v="0"/>
  </r>
  <r>
    <s v="MERIT HEALTH RIVER REGION"/>
    <s v="VICKSBURG"/>
    <x v="24"/>
    <s v="WARREN"/>
    <s v="Acute Care Hospitals"/>
    <x v="1"/>
    <s v="Yes"/>
    <n v="2"/>
    <s v="Mississippi"/>
    <n v="41759"/>
    <x v="0"/>
  </r>
  <r>
    <s v="BAPTIST MEMORIAL HOSPITAL NORTH MS"/>
    <s v="OXFORD"/>
    <x v="24"/>
    <s v="LAFAYETTE"/>
    <s v="Acute Care Hospitals"/>
    <x v="2"/>
    <s v="Yes"/>
    <n v="4"/>
    <s v="Mississippi"/>
    <n v="59597"/>
    <x v="1"/>
  </r>
  <r>
    <s v="GEORGE REGIONAL HEALTH SYSTEM"/>
    <s v="LUCEDALE"/>
    <x v="24"/>
    <s v="GEORGE"/>
    <s v="Acute Care Hospitals"/>
    <x v="5"/>
    <s v="Yes"/>
    <n v="1"/>
    <s v="Mississippi"/>
    <n v="26331"/>
    <x v="0"/>
  </r>
  <r>
    <s v="MERIT HEALTH MADISON"/>
    <s v="CANTON"/>
    <x v="24"/>
    <s v="MADISON"/>
    <s v="Acute Care Hospitals"/>
    <x v="1"/>
    <s v="Yes"/>
    <n v="3"/>
    <s v="Mississippi"/>
    <n v="116298"/>
    <x v="1"/>
  </r>
  <r>
    <s v="SINGING RIVER HEALTH SYSTEM"/>
    <s v="PASCAGOULA"/>
    <x v="24"/>
    <s v="JACKSON"/>
    <s v="Acute Care Hospitals"/>
    <x v="5"/>
    <s v="Yes"/>
    <n v="1"/>
    <s v="Mississippi"/>
    <n v="147666"/>
    <x v="1"/>
  </r>
  <r>
    <s v="NORTHWEST MISSISSISSIPPI REGIONAL MEDICAL CENTER"/>
    <s v="CLARKSDALE"/>
    <x v="24"/>
    <s v="COAHOMA"/>
    <s v="Acute Care Hospitals"/>
    <x v="1"/>
    <s v="Yes"/>
    <n v="3"/>
    <s v="Mississippi"/>
    <n v="19849"/>
    <x v="0"/>
  </r>
  <r>
    <s v="NESHOBA COUNTY GENERAL HOSPITAL"/>
    <s v="PHILADELPHIA"/>
    <x v="24"/>
    <s v="NESHOBA"/>
    <s v="Acute Care Hospitals"/>
    <x v="5"/>
    <s v="Yes"/>
    <n v="3"/>
    <s v="Mississippi"/>
    <n v="28732"/>
    <x v="0"/>
  </r>
  <r>
    <s v="BAPTIST MEMORIAL HOSPITAL BOONEVILLE"/>
    <s v="BOONEVILLE"/>
    <x v="24"/>
    <s v="PRENTISS"/>
    <s v="Acute Care Hospitals"/>
    <x v="6"/>
    <s v="Yes"/>
    <n v="3"/>
    <s v="Mississippi"/>
    <n v="25284"/>
    <x v="0"/>
  </r>
  <r>
    <s v="ST DOMINIC-JACKSON MEMORIAL HOSPITAL"/>
    <s v="JACKSON"/>
    <x v="24"/>
    <s v="HINDS"/>
    <s v="Acute Care Hospitals"/>
    <x v="6"/>
    <s v="Yes"/>
    <n v="2"/>
    <s v="Mississippi"/>
    <n v="211888"/>
    <x v="0"/>
  </r>
  <r>
    <s v="BEACHAM MEMORIAL HOSPITAL"/>
    <s v="MAGNOLIA"/>
    <x v="24"/>
    <s v="PIKE"/>
    <s v="Acute Care Hospitals"/>
    <x v="1"/>
    <s v="No"/>
    <n v="0"/>
    <s v="Mississippi"/>
    <n v="38712"/>
    <x v="0"/>
  </r>
  <r>
    <s v="BAPTIST MEMORIAL HOSPITAL-OKTIBBEHA COUNTY"/>
    <s v="STARKVILLE"/>
    <x v="24"/>
    <s v="OKTIBBEHA"/>
    <s v="Acute Care Hospitals"/>
    <x v="5"/>
    <s v="Yes"/>
    <n v="2"/>
    <s v="Mississippi"/>
    <n v="51896"/>
    <x v="1"/>
  </r>
  <r>
    <s v="KING'S DAUGHTERS MEDICAL CENTER-BROOKHAVEN"/>
    <s v="BROOKHAVEN"/>
    <x v="24"/>
    <s v="LINCOLN"/>
    <s v="Acute Care Hospitals"/>
    <x v="4"/>
    <s v="Yes"/>
    <n v="3"/>
    <s v="Mississippi"/>
    <n v="35012"/>
    <x v="0"/>
  </r>
  <r>
    <s v="SOUTH CENTRAL REG MED CTR"/>
    <s v="LAUREL"/>
    <x v="24"/>
    <s v="JONES"/>
    <s v="Acute Care Hospitals"/>
    <x v="5"/>
    <s v="Yes"/>
    <n v="1"/>
    <s v="Mississippi"/>
    <n v="66496"/>
    <x v="1"/>
  </r>
  <r>
    <s v="YALOBUSHA GENERAL HOSPITAL"/>
    <s v="WATER VALLEY"/>
    <x v="24"/>
    <s v="YALOBUSHA"/>
    <s v="Acute Care Hospitals"/>
    <x v="5"/>
    <s v="No"/>
    <n v="0"/>
    <s v="Mississippi"/>
    <n v="12375"/>
    <x v="0"/>
  </r>
  <r>
    <s v="CLAY COUNTY MEDICAL CORPORATION"/>
    <s v="WEST POINT"/>
    <x v="24"/>
    <s v="CLAY"/>
    <s v="Acute Care Hospitals"/>
    <x v="2"/>
    <s v="Yes"/>
    <n v="3"/>
    <s v="Mississippi"/>
    <n v="18238"/>
    <x v="0"/>
  </r>
  <r>
    <s v="OCHSNER RUSH HOSPITAL"/>
    <s v="MERIDIAN"/>
    <x v="24"/>
    <s v="LAUDERDALE"/>
    <s v="Acute Care Hospitals"/>
    <x v="2"/>
    <s v="Yes"/>
    <n v="3"/>
    <s v="Mississippi"/>
    <n v="70317"/>
    <x v="0"/>
  </r>
  <r>
    <s v="MERIT HEALTH CENTRAL"/>
    <s v="JACKSON"/>
    <x v="24"/>
    <s v="HINDS"/>
    <s v="Acute Care Hospitals"/>
    <x v="1"/>
    <s v="Yes"/>
    <n v="3"/>
    <s v="Mississippi"/>
    <n v="211888"/>
    <x v="0"/>
  </r>
  <r>
    <s v="WAYNE GENERAL HOSPITAL"/>
    <s v="WAYNESBORO"/>
    <x v="24"/>
    <s v="WAYNE"/>
    <s v="Acute Care Hospitals"/>
    <x v="5"/>
    <s v="Yes"/>
    <n v="3"/>
    <s v="Mississippi"/>
    <n v="19807"/>
    <x v="0"/>
  </r>
  <r>
    <s v="FORREST GENERAL HOSPITAL"/>
    <s v="HATTIESBURG"/>
    <x v="24"/>
    <s v="FORREST"/>
    <s v="Acute Care Hospitals"/>
    <x v="5"/>
    <s v="Yes"/>
    <n v="2"/>
    <s v="Mississippi"/>
    <n v="79034"/>
    <x v="1"/>
  </r>
  <r>
    <s v="ANDERSON REGIONAL MEDICAL CENTER SOUTH CAMPUS"/>
    <s v="MERIDIAN"/>
    <x v="24"/>
    <s v="LAUDERDALE"/>
    <s v="Acute Care Hospitals"/>
    <x v="1"/>
    <s v="Yes"/>
    <n v="0"/>
    <s v="Mississippi"/>
    <n v="70317"/>
    <x v="0"/>
  </r>
  <r>
    <s v="DELTA HEALTH SYSTEM - THE MEDICAL CENTER"/>
    <s v="GREENVILLE"/>
    <x v="24"/>
    <s v="WASHINGTON"/>
    <s v="Acute Care Hospitals"/>
    <x v="5"/>
    <s v="Yes"/>
    <n v="1"/>
    <s v="Mississippi"/>
    <n v="40446"/>
    <x v="0"/>
  </r>
  <r>
    <s v="MERIT HEALTH NATCHEZ"/>
    <s v="NATCHEZ"/>
    <x v="24"/>
    <s v="ADAMS"/>
    <s v="Acute Care Hospitals"/>
    <x v="1"/>
    <s v="Yes"/>
    <n v="2"/>
    <s v="Mississippi"/>
    <n v="30061"/>
    <x v="0"/>
  </r>
  <r>
    <s v="MARION GENERAL HOSPITAL"/>
    <s v="COLUMBIA"/>
    <x v="24"/>
    <s v="MARION"/>
    <s v="Acute Care Hospitals"/>
    <x v="5"/>
    <s v="Yes"/>
    <n v="1"/>
    <s v="Mississippi"/>
    <n v="24001"/>
    <x v="0"/>
  </r>
  <r>
    <s v="BOLIVAR MEDICAL CENTER"/>
    <s v="CLEVELAND"/>
    <x v="24"/>
    <s v="BOLIVAR"/>
    <s v="Acute Care Hospitals"/>
    <x v="1"/>
    <s v="Yes"/>
    <n v="1"/>
    <s v="Mississippi"/>
    <n v="28262"/>
    <x v="0"/>
  </r>
  <r>
    <s v="MERIT HEALTH WESLEY"/>
    <s v="HATTIESBURG"/>
    <x v="24"/>
    <s v="LAMAR"/>
    <s v="Acute Care Hospitals"/>
    <x v="2"/>
    <s v="Yes"/>
    <n v="2"/>
    <s v="Mississippi"/>
    <n v="67403"/>
    <x v="0"/>
  </r>
  <r>
    <s v="SOUTH SUNFLOWER COUNTY HOSPITAL"/>
    <s v="INDIANOLA"/>
    <x v="24"/>
    <s v="SUNFLOWER"/>
    <s v="Acute Care Hospitals"/>
    <x v="5"/>
    <s v="Yes"/>
    <n v="2"/>
    <s v="Mississippi"/>
    <n v="22893"/>
    <x v="0"/>
  </r>
  <r>
    <s v="CROSSGATES RIVER OAKS HOSPITAL"/>
    <s v="BRANDON"/>
    <x v="24"/>
    <s v="RANKIN"/>
    <s v="Acute Care Hospitals"/>
    <x v="1"/>
    <s v="Yes"/>
    <n v="2"/>
    <s v="Mississippi"/>
    <n v="162181"/>
    <x v="0"/>
  </r>
  <r>
    <s v="SOUTHWEST MS REGIONAL MEDICAL CENTER"/>
    <s v="MCCOMB"/>
    <x v="24"/>
    <s v="PIKE"/>
    <s v="Acute Care Hospitals"/>
    <x v="5"/>
    <s v="Yes"/>
    <n v="2"/>
    <s v="Mississippi"/>
    <n v="38712"/>
    <x v="0"/>
  </r>
  <r>
    <s v="GREENWOOD LEFLORE HOSPITAL"/>
    <s v="GREENWOOD"/>
    <x v="24"/>
    <s v="LEFLORE"/>
    <s v="Acute Care Hospitals"/>
    <x v="5"/>
    <s v="Yes"/>
    <n v="1"/>
    <s v="Mississippi"/>
    <n v="25686"/>
    <x v="0"/>
  </r>
  <r>
    <s v="BMH-GOLDEN TRIANGLE"/>
    <s v="COLUMBUS"/>
    <x v="24"/>
    <s v="LOWNDES"/>
    <s v="Acute Care Hospitals"/>
    <x v="2"/>
    <s v="Yes"/>
    <n v="3"/>
    <s v="Mississippi"/>
    <n v="57346"/>
    <x v="1"/>
  </r>
  <r>
    <s v="MISSISSIPPI BAPTIST MEDICAL CENTER"/>
    <s v="JACKSON"/>
    <x v="24"/>
    <s v="HINDS"/>
    <s v="Acute Care Hospitals"/>
    <x v="2"/>
    <s v="Yes"/>
    <n v="2"/>
    <s v="Mississippi"/>
    <n v="211888"/>
    <x v="0"/>
  </r>
  <r>
    <s v="ANDERSON REGIONAL MEDICAL CENTER"/>
    <s v="MERIDIAN"/>
    <x v="24"/>
    <s v="LAUDERDALE"/>
    <s v="Acute Care Hospitals"/>
    <x v="2"/>
    <s v="Yes"/>
    <n v="2"/>
    <s v="Mississippi"/>
    <n v="70317"/>
    <x v="0"/>
  </r>
  <r>
    <s v="HIGHLAND COMMUNITY  HOSPITAL"/>
    <s v="PICAYUNE"/>
    <x v="24"/>
    <s v="PEARL RIVER"/>
    <s v="Acute Care Hospitals"/>
    <x v="5"/>
    <s v="Yes"/>
    <n v="1"/>
    <s v="Mississippi"/>
    <n v="59363"/>
    <x v="0"/>
  </r>
  <r>
    <s v="SINGING RIVER GULFPORT"/>
    <s v="GULFPORT"/>
    <x v="24"/>
    <s v="HARRISON"/>
    <s v="Acute Care Hospitals"/>
    <x v="1"/>
    <s v="Yes"/>
    <n v="2"/>
    <s v="Mississippi"/>
    <n v="217136"/>
    <x v="0"/>
  </r>
  <r>
    <s v="MAGEE GENERAL HOSPITAL"/>
    <s v="MAGEE"/>
    <x v="24"/>
    <s v="SIMPSON"/>
    <s v="Acute Care Hospitals"/>
    <x v="2"/>
    <s v="Yes"/>
    <n v="2"/>
    <s v="Mississippi"/>
    <n v="25498"/>
    <x v="0"/>
  </r>
  <r>
    <s v="CHOCTAW HEALTH CENTER"/>
    <s v="PHILADELPHIA"/>
    <x v="24"/>
    <s v="NESHOBA"/>
    <s v="Acute Care Hospitals"/>
    <x v="7"/>
    <s v="Yes"/>
    <n v="0"/>
    <s v="Mississippi"/>
    <n v="28732"/>
    <x v="0"/>
  </r>
  <r>
    <s v="WHITFIELD MEDICAL SURGICAL HOSPITAL"/>
    <s v="WHITFIELD"/>
    <x v="24"/>
    <s v="RANKIN"/>
    <s v="Acute Care Hospitals"/>
    <x v="3"/>
    <s v="No"/>
    <n v="0"/>
    <s v="Mississippi"/>
    <n v="162181"/>
    <x v="0"/>
  </r>
  <r>
    <s v="MERIT HEALTH WOMEN'S HOSPITAL"/>
    <s v="FLOWOOD"/>
    <x v="24"/>
    <s v="RANKIN"/>
    <s v="Acute Care Hospitals"/>
    <x v="1"/>
    <s v="No"/>
    <n v="0"/>
    <s v="Mississippi"/>
    <n v="162181"/>
    <x v="0"/>
  </r>
  <r>
    <s v="MERIT HEALTH RIVER OAKS"/>
    <s v="FLOWOOD"/>
    <x v="24"/>
    <s v="RANKIN"/>
    <s v="Acute Care Hospitals"/>
    <x v="1"/>
    <s v="Yes"/>
    <n v="1"/>
    <s v="Mississippi"/>
    <n v="162181"/>
    <x v="0"/>
  </r>
  <r>
    <s v="BAPTIST MEMORIAL HOSPITAL DESOTO"/>
    <s v="SOUTHAVEN"/>
    <x v="24"/>
    <s v="DE SOTO"/>
    <s v="Acute Care Hospitals"/>
    <x v="1"/>
    <s v="Yes"/>
    <n v="3"/>
    <s v="Mississippi"/>
    <s v="No Match"/>
    <x v="0"/>
  </r>
  <r>
    <s v="ALLIANCE HEALTH CENTER"/>
    <s v="MERIDIAN"/>
    <x v="24"/>
    <s v="LAUDERDALE"/>
    <s v="Acute Care Hospitals"/>
    <x v="1"/>
    <s v="No"/>
    <n v="0"/>
    <s v="Mississippi"/>
    <n v="70317"/>
    <x v="0"/>
  </r>
  <r>
    <s v="MISSISSIPPI METHODIST REHAB CTR"/>
    <s v="JACKSON"/>
    <x v="24"/>
    <s v="HINDS"/>
    <s v="Acute Care Hospitals"/>
    <x v="2"/>
    <s v="No"/>
    <n v="0"/>
    <s v="Mississippi"/>
    <n v="211888"/>
    <x v="0"/>
  </r>
  <r>
    <s v="OCHSNER MEDICAL CENTER-HANCOCK"/>
    <s v="BAY SAINT LOUIS"/>
    <x v="24"/>
    <s v="HANCOCK"/>
    <s v="Acute Care Hospitals"/>
    <x v="5"/>
    <s v="Yes"/>
    <n v="3"/>
    <s v="Mississippi"/>
    <n v="46873"/>
    <x v="0"/>
  </r>
  <r>
    <s v="METHODIST HEALTHCARE - OLIVE BRANCH HOSPITAL"/>
    <s v="OLIVE BRANCH"/>
    <x v="24"/>
    <s v="DE SOTO"/>
    <s v="Acute Care Hospitals"/>
    <x v="2"/>
    <s v="Yes"/>
    <n v="4"/>
    <s v="Mississippi"/>
    <s v="No Match"/>
    <x v="0"/>
  </r>
  <r>
    <s v="UNIVERSITY OF MISSISSIPPI MEDICAL CENTER- GRENADA"/>
    <s v="GRENADA"/>
    <x v="24"/>
    <s v="GRENADA"/>
    <s v="Acute Care Hospitals"/>
    <x v="3"/>
    <s v="Yes"/>
    <n v="1"/>
    <s v="Mississippi"/>
    <n v="20868"/>
    <x v="0"/>
  </r>
  <r>
    <s v="HIGHLAND HILLS MEDICAL CENTER"/>
    <s v="SENATOBIA"/>
    <x v="24"/>
    <s v="TATE"/>
    <s v="Acute Care Hospitals"/>
    <x v="2"/>
    <s v="Yes"/>
    <n v="0"/>
    <s v="Mississippi"/>
    <n v="28725"/>
    <x v="0"/>
  </r>
  <r>
    <s v="ALLIANCE HEALTHCARE SYSTEM, INC"/>
    <s v="HOLLY SPRINGS"/>
    <x v="24"/>
    <s v="MARSHALL"/>
    <s v="Acute Care Hospitals"/>
    <x v="1"/>
    <s v="No"/>
    <n v="0"/>
    <s v="Mississippi"/>
    <n v="34654"/>
    <x v="0"/>
  </r>
  <r>
    <s v="81st Medical Group (Keesler AFB)"/>
    <s v="Biloxi"/>
    <x v="24"/>
    <s v="HARRISON"/>
    <s v="Acute Care - Department of Defense"/>
    <x v="10"/>
    <s v="Yes"/>
    <n v="0"/>
    <s v="Mississippi"/>
    <n v="217136"/>
    <x v="0"/>
  </r>
  <r>
    <s v="VA GULF COAST HEALTHCARE SYSTEM"/>
    <s v="BILOXI"/>
    <x v="24"/>
    <s v="HARRISON"/>
    <s v="Acute Care - Veterans Administration"/>
    <x v="8"/>
    <s v="Yes"/>
    <n v="5"/>
    <s v="Mississippi"/>
    <n v="217136"/>
    <x v="0"/>
  </r>
  <r>
    <s v="G. V. (SONNY) MONTGOMERY VA MEDICAL CENTER (JACKSON)"/>
    <s v="JACKSON"/>
    <x v="24"/>
    <s v="HINDS"/>
    <s v="Acute Care - Veterans Administration"/>
    <x v="8"/>
    <s v="Yes"/>
    <n v="4"/>
    <s v="Mississippi"/>
    <n v="211888"/>
    <x v="0"/>
  </r>
  <r>
    <s v="JEFFERSON COUNTY HOSPITAL"/>
    <s v="FAYETTE"/>
    <x v="24"/>
    <s v="JEFFERSON"/>
    <s v="Rural Emergency Hospital"/>
    <x v="1"/>
    <s v="Yes"/>
    <n v="0"/>
    <s v="Mississippi"/>
    <n v="6825"/>
    <x v="0"/>
  </r>
  <r>
    <s v="PANOLA MEDICAL CENTER"/>
    <s v="BATESVILLE"/>
    <x v="24"/>
    <s v="PANOLA"/>
    <s v="Rural Emergency Hospital"/>
    <x v="1"/>
    <s v="Yes"/>
    <n v="0"/>
    <s v="Mississippi"/>
    <n v="32691"/>
    <x v="0"/>
  </r>
  <r>
    <s v="GREENE COUNTY HOSPITAL"/>
    <s v="LEAKESVILLE"/>
    <x v="24"/>
    <s v="GREENE"/>
    <s v="Rural Emergency Hospital"/>
    <x v="5"/>
    <s v="Yes"/>
    <n v="0"/>
    <s v="Mississippi"/>
    <n v="13707"/>
    <x v="0"/>
  </r>
  <r>
    <s v="PERRY COUNTY GENERAL HOSPITAL"/>
    <s v="RICHTON"/>
    <x v="24"/>
    <s v="GREENE"/>
    <s v="Rural Emergency Hospital"/>
    <x v="5"/>
    <s v="Yes"/>
    <n v="0"/>
    <s v="Mississippi"/>
    <n v="13707"/>
    <x v="0"/>
  </r>
  <r>
    <s v="SHARKEY ISSAQUENA COMMUNITY HOSPITAL"/>
    <s v="ROLLING FORK"/>
    <x v="24"/>
    <s v="SHARKEY"/>
    <s v="Rural Emergency Hospital"/>
    <x v="5"/>
    <s v="Yes"/>
    <n v="0"/>
    <s v="Mississippi"/>
    <n v="3097"/>
    <x v="0"/>
  </r>
  <r>
    <s v="PROGRESSIVE HEALTH GROUP OF HOUSTON"/>
    <s v="HOUSTON"/>
    <x v="24"/>
    <s v="CHICKASAW"/>
    <s v="Rural Emergency Hospital"/>
    <x v="1"/>
    <s v="Yes"/>
    <n v="0"/>
    <s v="Mississippi"/>
    <n v="16730"/>
    <x v="0"/>
  </r>
  <r>
    <s v="SMITH COUNTY  EMERGENCY HOSPITAL"/>
    <s v="RALEIGH"/>
    <x v="24"/>
    <s v="SMITH"/>
    <s v="Rural Emergency Hospital"/>
    <x v="5"/>
    <s v="Yes"/>
    <n v="0"/>
    <s v="Mississippi"/>
    <n v="13991"/>
    <x v="0"/>
  </r>
  <r>
    <s v="S E LACKEY MEMORIAL HOSPITAL"/>
    <s v="FOREST"/>
    <x v="24"/>
    <s v="SCOTT"/>
    <s v="Critical Access Hospitals"/>
    <x v="2"/>
    <s v="Yes"/>
    <n v="0"/>
    <s v="Mississippi"/>
    <n v="28073"/>
    <x v="0"/>
  </r>
  <r>
    <s v="MONROE REGIONAL HOSPITAL"/>
    <s v="ABERDEEN"/>
    <x v="24"/>
    <s v="MONROE"/>
    <s v="Critical Access Hospitals"/>
    <x v="2"/>
    <s v="Yes"/>
    <n v="0"/>
    <s v="Mississippi"/>
    <n v="33318"/>
    <x v="0"/>
  </r>
  <r>
    <s v="TALLAHATCHIE GENERAL HOSPITAL-CAH"/>
    <s v="CHARLESTON"/>
    <x v="24"/>
    <s v="TALLAHATCHIE"/>
    <s v="Critical Access Hospitals"/>
    <x v="5"/>
    <s v="Yes"/>
    <n v="0"/>
    <s v="Mississippi"/>
    <n v="10877"/>
    <x v="0"/>
  </r>
  <r>
    <s v="LAWRENCE COUNTY HOSPITAL CAH"/>
    <s v="MONTICELLO"/>
    <x v="24"/>
    <s v="LAWRENCE"/>
    <s v="Critical Access Hospitals"/>
    <x v="5"/>
    <s v="Yes"/>
    <n v="0"/>
    <s v="Mississippi"/>
    <n v="11819"/>
    <x v="0"/>
  </r>
  <r>
    <s v="NOXUBEE GENERAL CRITICAL ACCESS HOSP"/>
    <s v="MACON"/>
    <x v="24"/>
    <s v="NOXUBEE"/>
    <s v="Critical Access Hospitals"/>
    <x v="3"/>
    <s v="Yes"/>
    <n v="0"/>
    <s v="Mississippi"/>
    <n v="9798"/>
    <x v="0"/>
  </r>
  <r>
    <s v="PONTOTOC HEALTH SERVICE INC CAH"/>
    <s v="PONTOTOC"/>
    <x v="24"/>
    <s v="PONTOTOC"/>
    <s v="Critical Access Hospitals"/>
    <x v="2"/>
    <s v="Yes"/>
    <n v="0"/>
    <s v="Mississippi"/>
    <n v="32096"/>
    <x v="0"/>
  </r>
  <r>
    <s v="FIELD HEALTH SYSTEM"/>
    <s v="CENTREVILLE"/>
    <x v="24"/>
    <s v="WILKINSON"/>
    <s v="Critical Access Hospitals"/>
    <x v="5"/>
    <s v="Yes"/>
    <n v="0"/>
    <s v="Mississippi"/>
    <n v="7582"/>
    <x v="0"/>
  </r>
  <r>
    <s v="TYLER HOLMES MEMORIAL HOSPITAL CAH"/>
    <s v="WINONA"/>
    <x v="24"/>
    <s v="MONTGOMERY"/>
    <s v="Critical Access Hospitals"/>
    <x v="5"/>
    <s v="Yes"/>
    <n v="0"/>
    <s v="Mississippi"/>
    <n v="9354"/>
    <x v="0"/>
  </r>
  <r>
    <s v="BAPTIST MEDICAL CENTER-YAZOO"/>
    <s v="YAZOO CITY"/>
    <x v="24"/>
    <s v="YAZOO"/>
    <s v="Critical Access Hospitals"/>
    <x v="2"/>
    <s v="Yes"/>
    <n v="0"/>
    <s v="Mississippi"/>
    <n v="22947"/>
    <x v="0"/>
  </r>
  <r>
    <s v="BAPTIST MEDICAL CENTER-LEAKE"/>
    <s v="CARTHAGE"/>
    <x v="24"/>
    <s v="LEAKE"/>
    <s v="Critical Access Hospitals"/>
    <x v="2"/>
    <s v="Yes"/>
    <n v="2"/>
    <s v="Mississippi"/>
    <n v="21662"/>
    <x v="0"/>
  </r>
  <r>
    <s v="OCHSNER WATKINS HOSPITAL"/>
    <s v="QUITMAN"/>
    <x v="24"/>
    <s v="CLARKE"/>
    <s v="Critical Access Hospitals"/>
    <x v="2"/>
    <s v="Yes"/>
    <n v="0"/>
    <s v="Mississippi"/>
    <n v="15102"/>
    <x v="0"/>
  </r>
  <r>
    <s v="SIMPSON GENERAL HOSPITAL CAH"/>
    <s v="MENDENHALL"/>
    <x v="24"/>
    <s v="SIMPSON"/>
    <s v="Critical Access Hospitals"/>
    <x v="2"/>
    <s v="Yes"/>
    <n v="2"/>
    <s v="Mississippi"/>
    <n v="25498"/>
    <x v="0"/>
  </r>
  <r>
    <s v="NORTH SUNFLOWER MEDICAL CENTER CAH"/>
    <s v="RULEVILLE"/>
    <x v="24"/>
    <s v="SUNFLOWER"/>
    <s v="Critical Access Hospitals"/>
    <x v="5"/>
    <s v="Yes"/>
    <n v="1"/>
    <s v="Mississippi"/>
    <n v="22893"/>
    <x v="0"/>
  </r>
  <r>
    <s v="HOLMES COUNTY HOSPITAL AND CLINICS"/>
    <s v="LEXINGTON"/>
    <x v="24"/>
    <s v="HOLMES"/>
    <s v="Critical Access Hospitals"/>
    <x v="3"/>
    <s v="Yes"/>
    <n v="0"/>
    <s v="Mississippi"/>
    <n v="15465"/>
    <x v="0"/>
  </r>
  <r>
    <s v="CLAIBORNE COUNTY HOSPITAL"/>
    <s v="PORT GIBSON"/>
    <x v="24"/>
    <s v="CLAIBORNE"/>
    <s v="Critical Access Hospitals"/>
    <x v="5"/>
    <s v="Yes"/>
    <n v="0"/>
    <s v="Mississippi"/>
    <n v="8058"/>
    <x v="0"/>
  </r>
  <r>
    <s v="OCHSNER LAIRD HOSPITAL"/>
    <s v="UNION"/>
    <x v="24"/>
    <s v="NESHOBA"/>
    <s v="Critical Access Hospitals"/>
    <x v="2"/>
    <s v="Yes"/>
    <n v="0"/>
    <s v="Mississippi"/>
    <n v="28732"/>
    <x v="0"/>
  </r>
  <r>
    <s v="OCHSNER SCOTT REGIONAL"/>
    <s v="MORTON"/>
    <x v="24"/>
    <s v="SCOTT"/>
    <s v="Critical Access Hospitals"/>
    <x v="2"/>
    <s v="Yes"/>
    <n v="0"/>
    <s v="Mississippi"/>
    <n v="28073"/>
    <x v="0"/>
  </r>
  <r>
    <s v="WALTHALL COUNTY GENERAL HOSPITAL CAH"/>
    <s v="TYLERTOWN"/>
    <x v="24"/>
    <s v="WALTHALL"/>
    <s v="Critical Access Hospitals"/>
    <x v="5"/>
    <s v="Yes"/>
    <n v="0"/>
    <s v="Mississippi"/>
    <n v="13928"/>
    <x v="0"/>
  </r>
  <r>
    <s v="COVINGTON COUNTY HOSPITAL CAH"/>
    <s v="COLLINS"/>
    <x v="24"/>
    <s v="COVINGTON"/>
    <s v="Critical Access Hospitals"/>
    <x v="5"/>
    <s v="Yes"/>
    <n v="0"/>
    <s v="Mississippi"/>
    <n v="17898"/>
    <x v="0"/>
  </r>
  <r>
    <s v="JEFFERSON DAVIS COMMUNITY HOSPITAL CAH"/>
    <s v="PRENTISS"/>
    <x v="24"/>
    <s v="JEFFERSON DAVIS"/>
    <s v="Critical Access Hospitals"/>
    <x v="3"/>
    <s v="Yes"/>
    <n v="0"/>
    <s v="Mississippi"/>
    <n v="10941"/>
    <x v="0"/>
  </r>
  <r>
    <s v="COPIAH COUNTY MEDICAL CENTER"/>
    <s v="HAZLEHURST"/>
    <x v="24"/>
    <s v="COPIAH"/>
    <s v="Critical Access Hospitals"/>
    <x v="5"/>
    <s v="Yes"/>
    <n v="0"/>
    <s v="Mississippi"/>
    <n v="27497"/>
    <x v="0"/>
  </r>
  <r>
    <s v="FRANKLIN COUNTY MEMORIAL HOSPITAL"/>
    <s v="MEADVILLE"/>
    <x v="24"/>
    <s v="FRANKLIN"/>
    <s v="Critical Access Hospitals"/>
    <x v="5"/>
    <s v="Yes"/>
    <n v="0"/>
    <s v="Mississippi"/>
    <n v="7491"/>
    <x v="0"/>
  </r>
  <r>
    <s v="BMH-CALHOUN"/>
    <s v="CALHOUN CITY"/>
    <x v="24"/>
    <s v="CALHOUN"/>
    <s v="Critical Access Hospitals"/>
    <x v="2"/>
    <s v="Yes"/>
    <n v="0"/>
    <s v="Mississippi"/>
    <n v="12643"/>
    <x v="0"/>
  </r>
  <r>
    <s v="PEARL RIVER COUNTY HOSPITAL"/>
    <s v="POPLARVILLE"/>
    <x v="24"/>
    <s v="PEARL RIVER"/>
    <s v="Critical Access Hospitals"/>
    <x v="5"/>
    <s v="Yes"/>
    <n v="0"/>
    <s v="Mississippi"/>
    <n v="59363"/>
    <x v="0"/>
  </r>
  <r>
    <s v="CHOCTAW REGIONAL MEDICAL CENTER"/>
    <s v="ACKERMAN"/>
    <x v="24"/>
    <s v="CHOCTAW"/>
    <s v="Critical Access Hospitals"/>
    <x v="5"/>
    <s v="Yes"/>
    <n v="0"/>
    <s v="Mississippi"/>
    <n v="8048"/>
    <x v="0"/>
  </r>
  <r>
    <s v="OCHSNER STENNIS MEMORIAL HOSPITAL"/>
    <s v="DE KALB"/>
    <x v="24"/>
    <s v="KEMPER"/>
    <s v="Critical Access Hospitals"/>
    <x v="2"/>
    <s v="Yes"/>
    <n v="0"/>
    <s v="Mississippi"/>
    <n v="8600"/>
    <x v="0"/>
  </r>
  <r>
    <s v="BAPTIST MEDICAL CENTER ATTALA"/>
    <s v="KOSCIUSKO"/>
    <x v="24"/>
    <s v="ATTALA"/>
    <s v="Critical Access Hospitals"/>
    <x v="4"/>
    <s v="Yes"/>
    <n v="0"/>
    <s v="Mississippi"/>
    <n v="17100"/>
    <x v="0"/>
  </r>
  <r>
    <s v="TIPPAH COUNTY HOSPITAL"/>
    <s v="RIPLEY"/>
    <x v="24"/>
    <s v="TIPPAH"/>
    <s v="Critical Access Hospitals"/>
    <x v="5"/>
    <s v="Yes"/>
    <n v="4"/>
    <s v="Mississippi"/>
    <n v="21389"/>
    <x v="0"/>
  </r>
  <r>
    <s v="QUITMAN COMMUNITY HOSPITAL"/>
    <s v="MARKS"/>
    <x v="24"/>
    <s v="QUITMAN"/>
    <s v="Critical Access Hospitals"/>
    <x v="5"/>
    <s v="Yes"/>
    <n v="0"/>
    <s v="Mississippi"/>
    <n v="5364"/>
    <x v="0"/>
  </r>
  <r>
    <s v="ALLEGIANCE SPECIALTY HOSPITAL OF GREENVILLE"/>
    <s v="GREENVILLE"/>
    <x v="24"/>
    <s v="WASHINGTON"/>
    <s v="Long-term"/>
    <x v="1"/>
    <s v="No"/>
    <n v="0"/>
    <s v="Mississippi"/>
    <n v="40446"/>
    <x v="0"/>
  </r>
  <r>
    <s v="PARKWOOD BEHAVIORAL HEALTH SYSTEM"/>
    <s v="OLIVE BRANCH"/>
    <x v="24"/>
    <s v="DE SOTO"/>
    <s v="Psychiatric"/>
    <x v="1"/>
    <s v="No"/>
    <n v="0"/>
    <s v="Mississippi"/>
    <s v="No Match"/>
    <x v="0"/>
  </r>
  <r>
    <s v="BRENTWOOD BEHAVIORAL HEALTHCARE OF MS"/>
    <s v="FLOWOOD"/>
    <x v="24"/>
    <s v="RANKIN"/>
    <s v="Psychiatric"/>
    <x v="1"/>
    <s v="Yes"/>
    <n v="0"/>
    <s v="Mississippi"/>
    <n v="162181"/>
    <x v="0"/>
  </r>
  <r>
    <s v="SOUTH MISSISSIPPI STATE HOSPITAL"/>
    <s v="PURVIS"/>
    <x v="24"/>
    <s v="LAMAR"/>
    <s v="Psychiatric"/>
    <x v="3"/>
    <s v="No"/>
    <n v="0"/>
    <s v="Mississippi"/>
    <n v="67403"/>
    <x v="0"/>
  </r>
  <r>
    <s v="NORTH MISSISSIPPI STATE HOSPITAL"/>
    <s v="TUPELO"/>
    <x v="24"/>
    <s v="LEE"/>
    <s v="Psychiatric"/>
    <x v="3"/>
    <s v="No"/>
    <n v="0"/>
    <s v="Mississippi"/>
    <n v="83731"/>
    <x v="0"/>
  </r>
  <r>
    <s v="MS STATE HOSPITAL-WHITFIELD"/>
    <s v="WHITFIELD"/>
    <x v="24"/>
    <s v="RANKIN"/>
    <s v="Psychiatric"/>
    <x v="5"/>
    <s v="Yes"/>
    <n v="0"/>
    <s v="Mississippi"/>
    <n v="162181"/>
    <x v="0"/>
  </r>
  <r>
    <s v="GULFPORT BEHAVIORAL HEALTH  SYSTEM"/>
    <s v="GPT"/>
    <x v="24"/>
    <s v="HARRISON"/>
    <s v="Psychiatric"/>
    <x v="1"/>
    <s v="No"/>
    <n v="0"/>
    <s v="Mississippi"/>
    <n v="217136"/>
    <x v="0"/>
  </r>
  <r>
    <s v="OCEANS BEHAVIORAL HOSPITAL- BILOXI"/>
    <s v="BILOXI"/>
    <x v="24"/>
    <s v="HARRISON"/>
    <s v="Psychiatric"/>
    <x v="1"/>
    <s v="No"/>
    <n v="0"/>
    <s v="Mississippi"/>
    <n v="217136"/>
    <x v="0"/>
  </r>
  <r>
    <s v="OCEANS BEHAVIORAL HOSPITAL OF TUPELO"/>
    <s v="TUPELO"/>
    <x v="24"/>
    <s v="LEE"/>
    <s v="Psychiatric"/>
    <x v="1"/>
    <s v="No"/>
    <n v="0"/>
    <s v="Mississippi"/>
    <n v="83731"/>
    <x v="0"/>
  </r>
  <r>
    <s v="OCEANS BEHAVIORAL HOSPITAL OF JACKSON"/>
    <s v="JACKSON"/>
    <x v="24"/>
    <s v="HINDS"/>
    <s v="Psychiatric"/>
    <x v="1"/>
    <s v="No"/>
    <n v="0"/>
    <s v="Mississippi"/>
    <n v="211888"/>
    <x v="0"/>
  </r>
  <r>
    <s v="MERCY HOSPITAL JOPLIN"/>
    <s v="JOPLIN"/>
    <x v="25"/>
    <s v="JASPER"/>
    <s v="Acute Care Hospitals"/>
    <x v="6"/>
    <s v="Yes"/>
    <n v="1"/>
    <s v="Missouri"/>
    <n v="127428"/>
    <x v="0"/>
  </r>
  <r>
    <s v="SSM ST JOSEPH HEALTH CENTER"/>
    <s v="SAINT CHARLES"/>
    <x v="25"/>
    <s v="ST. CHARLES"/>
    <s v="Acute Care Hospitals"/>
    <x v="2"/>
    <s v="Yes"/>
    <n v="3"/>
    <s v="Missouri"/>
    <s v="No Match"/>
    <x v="0"/>
  </r>
  <r>
    <s v="MOSAIC LIFE CARE AT ST JOSEPH"/>
    <s v="SAINT JOSEPH"/>
    <x v="25"/>
    <s v="BUCHANAN"/>
    <s v="Acute Care Hospitals"/>
    <x v="2"/>
    <s v="Yes"/>
    <n v="4"/>
    <s v="Missouri"/>
    <n v="83540"/>
    <x v="0"/>
  </r>
  <r>
    <s v="BOTHWELL REGIONAL HEALTH CENTER"/>
    <s v="SEDALIA"/>
    <x v="25"/>
    <s v="PETTIS"/>
    <s v="Acute Care Hospitals"/>
    <x v="5"/>
    <s v="Yes"/>
    <n v="4"/>
    <s v="Missouri"/>
    <n v="44254"/>
    <x v="0"/>
  </r>
  <r>
    <s v="SSM HEALTH ST. MARY'S HOSPITAL - JEFFERSON CITY"/>
    <s v="JEFFERSON CITY"/>
    <x v="25"/>
    <s v="COLE"/>
    <s v="Acute Care Hospitals"/>
    <x v="1"/>
    <s v="Yes"/>
    <n v="3"/>
    <s v="Missouri"/>
    <n v="77908"/>
    <x v="1"/>
  </r>
  <r>
    <s v="PHELPS COUNTY REGIONAL MEDICAL CENTER"/>
    <s v="ROLLA"/>
    <x v="25"/>
    <s v="PHELPS"/>
    <s v="Acute Care Hospitals"/>
    <x v="5"/>
    <s v="Yes"/>
    <n v="2"/>
    <s v="Missouri"/>
    <n v="45247"/>
    <x v="0"/>
  </r>
  <r>
    <s v="MERCY HOSPITAL ST LOUIS"/>
    <s v="SAINT LOUIS"/>
    <x v="25"/>
    <s v="ST. LOUIS"/>
    <s v="Acute Care Hospitals"/>
    <x v="2"/>
    <s v="Yes"/>
    <n v="4"/>
    <s v="Missouri"/>
    <s v="No Match"/>
    <x v="0"/>
  </r>
  <r>
    <s v="NORTHEAST REGIONAL MEDICAL CENTER"/>
    <s v="KIRKSVILLE"/>
    <x v="25"/>
    <s v="ADAIR"/>
    <s v="Acute Care Hospitals"/>
    <x v="1"/>
    <s v="Yes"/>
    <n v="2"/>
    <s v="Missouri"/>
    <n v="25684"/>
    <x v="0"/>
  </r>
  <r>
    <s v="MERCY HOSPITAL JEFFERSON"/>
    <s v="CRYSTAL CITY"/>
    <x v="25"/>
    <s v="JEFFERSON"/>
    <s v="Acute Care Hospitals"/>
    <x v="2"/>
    <s v="Yes"/>
    <n v="4"/>
    <s v="Missouri"/>
    <n v="233132"/>
    <x v="0"/>
  </r>
  <r>
    <s v="TEXAS COUNTY MEMORIAL HOSPITAL"/>
    <s v="HOUSTON"/>
    <x v="25"/>
    <s v="TEXAS"/>
    <s v="Acute Care Hospitals"/>
    <x v="5"/>
    <s v="Yes"/>
    <n v="2"/>
    <s v="Missouri"/>
    <n v="25994"/>
    <x v="0"/>
  </r>
  <r>
    <s v="HANNIBAL REGIONAL HOSPITAL"/>
    <s v="HANNIBAL"/>
    <x v="25"/>
    <s v="MARION"/>
    <s v="Acute Care Hospitals"/>
    <x v="4"/>
    <s v="Yes"/>
    <n v="2"/>
    <s v="Missouri"/>
    <n v="28525"/>
    <x v="0"/>
  </r>
  <r>
    <s v="RESEARCH MEDICAL CENTER"/>
    <s v="KANSAS CITY"/>
    <x v="25"/>
    <s v="JACKSON"/>
    <s v="Acute Care Hospitals"/>
    <x v="1"/>
    <s v="Yes"/>
    <n v="2"/>
    <s v="Missouri"/>
    <n v="732994"/>
    <x v="0"/>
  </r>
  <r>
    <s v="General Leonard Wood ACH (FT Leonard Wood)"/>
    <s v="Fort Leonard Wood"/>
    <x v="25"/>
    <s v="PULASKI"/>
    <s v="Acute Care - Department of Defense"/>
    <x v="10"/>
    <s v="Yes"/>
    <n v="0"/>
    <s v="Missouri"/>
    <n v="54442"/>
    <x v="1"/>
  </r>
  <r>
    <s v="BARNES JEWISH HOSPITAL"/>
    <s v="SAINT LOUIS"/>
    <x v="25"/>
    <s v="ST. LOUIS CITY"/>
    <s v="Acute Care Hospitals"/>
    <x v="4"/>
    <s v="Yes"/>
    <n v="4"/>
    <s v="Missouri"/>
    <s v="No Match"/>
    <x v="0"/>
  </r>
  <r>
    <s v="BATES COUNTY MEMORIAL HOSPITAL"/>
    <s v="BUTLER"/>
    <x v="25"/>
    <s v="BATES"/>
    <s v="Acute Care Hospitals"/>
    <x v="5"/>
    <s v="Yes"/>
    <n v="3"/>
    <s v="Missouri"/>
    <n v="16512"/>
    <x v="0"/>
  </r>
  <r>
    <s v="COX MEDICAL CENTERS"/>
    <s v="SPRINGFIELD"/>
    <x v="25"/>
    <s v="GREENE"/>
    <s v="Acute Care Hospitals"/>
    <x v="2"/>
    <s v="Yes"/>
    <n v="3"/>
    <s v="Missouri"/>
    <n v="309286"/>
    <x v="0"/>
  </r>
  <r>
    <s v="TRUMAN MEDICAL CENTER HOSPITAL HILL"/>
    <s v="KANSAS CITY"/>
    <x v="25"/>
    <s v="JACKSON"/>
    <s v="Acute Care Hospitals"/>
    <x v="2"/>
    <s v="Yes"/>
    <n v="3"/>
    <s v="Missouri"/>
    <n v="732994"/>
    <x v="0"/>
  </r>
  <r>
    <s v="KANSAS CITY VA MEDICAL CENTER"/>
    <s v="KANSAS CITY"/>
    <x v="25"/>
    <s v="JACKSON"/>
    <s v="Acute Care - Veterans Administration"/>
    <x v="8"/>
    <s v="Yes"/>
    <n v="4"/>
    <s v="Missouri"/>
    <n v="732994"/>
    <x v="0"/>
  </r>
  <r>
    <s v="MERCY HOSPITAL WASHINGTON"/>
    <s v="WASHINGTON"/>
    <x v="25"/>
    <s v="FRANKLIN"/>
    <s v="Acute Care Hospitals"/>
    <x v="2"/>
    <s v="Yes"/>
    <n v="4"/>
    <s v="Missouri"/>
    <n v="108090"/>
    <x v="0"/>
  </r>
  <r>
    <s v="CAMERON REGIONAL MEDICAL CENTER"/>
    <s v="CAMERON"/>
    <x v="25"/>
    <s v="CLINTON"/>
    <s v="Acute Care Hospitals"/>
    <x v="2"/>
    <s v="Yes"/>
    <n v="1"/>
    <s v="Missouri"/>
    <n v="21661"/>
    <x v="0"/>
  </r>
  <r>
    <s v="MERCY HOSPITAL LEBANON"/>
    <s v="LEBANON"/>
    <x v="25"/>
    <s v="LACLEDE"/>
    <s v="Acute Care Hospitals"/>
    <x v="6"/>
    <s v="Yes"/>
    <n v="4"/>
    <s v="Missouri"/>
    <n v="36943"/>
    <x v="0"/>
  </r>
  <r>
    <s v="NEVADA REGIONAL MEDICAL CENTER"/>
    <s v="NEVADA"/>
    <x v="25"/>
    <s v="VERNON"/>
    <s v="Acute Care Hospitals"/>
    <x v="5"/>
    <s v="Yes"/>
    <n v="0"/>
    <s v="Missouri"/>
    <n v="19946"/>
    <x v="0"/>
  </r>
  <r>
    <s v="SAINT LUKES NORTH HOSPITAL"/>
    <s v="KANSAS CITY"/>
    <x v="25"/>
    <s v="PLATTE"/>
    <s v="Acute Care Hospitals"/>
    <x v="2"/>
    <s v="Yes"/>
    <n v="5"/>
    <s v="Missouri"/>
    <n v="114400"/>
    <x v="1"/>
  </r>
  <r>
    <s v="MERCY HOSPITAL SPRINGFIELD"/>
    <s v="SPRINGFIELD"/>
    <x v="25"/>
    <s v="GREENE"/>
    <s v="Acute Care Hospitals"/>
    <x v="2"/>
    <s v="Yes"/>
    <n v="3"/>
    <s v="Missouri"/>
    <n v="309286"/>
    <x v="0"/>
  </r>
  <r>
    <s v="BOONE HOSPITAL CENTER"/>
    <s v="COLUMBIA"/>
    <x v="25"/>
    <s v="BOONE"/>
    <s v="Acute Care Hospitals"/>
    <x v="4"/>
    <s v="Yes"/>
    <n v="4"/>
    <s v="Missouri"/>
    <n v="191746"/>
    <x v="0"/>
  </r>
  <r>
    <s v="PEMISCOT COUNTY MEMORIAL HOSPITAL"/>
    <s v="HAYTI"/>
    <x v="25"/>
    <s v="PEMISCOT"/>
    <s v="Acute Care Hospitals"/>
    <x v="4"/>
    <s v="Yes"/>
    <n v="0"/>
    <s v="Missouri"/>
    <n v="14465"/>
    <x v="0"/>
  </r>
  <r>
    <s v="MOBERLY REGIONAL MEDICAL CENTER"/>
    <s v="MOBERLY"/>
    <x v="25"/>
    <s v="RANDOLPH"/>
    <s v="Acute Care Hospitals"/>
    <x v="1"/>
    <s v="Yes"/>
    <n v="2"/>
    <s v="Missouri"/>
    <n v="24513"/>
    <x v="0"/>
  </r>
  <r>
    <s v="MERCY HOSPITAL SOUTH"/>
    <s v="SAINT LOUIS"/>
    <x v="25"/>
    <s v="ST. LOUIS"/>
    <s v="Acute Care Hospitals"/>
    <x v="2"/>
    <s v="Yes"/>
    <n v="2"/>
    <s v="Missouri"/>
    <s v="No Match"/>
    <x v="0"/>
  </r>
  <r>
    <s v="OZARKS HEALTHCARE"/>
    <s v="WEST PLAINS"/>
    <x v="25"/>
    <s v="HOWELL"/>
    <s v="Acute Care Hospitals"/>
    <x v="2"/>
    <s v="Yes"/>
    <n v="2"/>
    <s v="Missouri"/>
    <n v="40798"/>
    <x v="0"/>
  </r>
  <r>
    <s v="POPLAR BLUFF VA MEDICAL CENTER"/>
    <s v="POPLAR BLUFF"/>
    <x v="25"/>
    <s v="BUTLER"/>
    <s v="Acute Care - Veterans Administration"/>
    <x v="8"/>
    <s v="No"/>
    <n v="0"/>
    <s v="Missouri"/>
    <n v="41904"/>
    <x v="0"/>
  </r>
  <r>
    <s v="SSM ST CLARE HEALTH CENTER"/>
    <s v="FENTON"/>
    <x v="25"/>
    <s v="JEFFERSON"/>
    <s v="Acute Care Hospitals"/>
    <x v="2"/>
    <s v="Yes"/>
    <n v="4"/>
    <s v="Missouri"/>
    <n v="233132"/>
    <x v="0"/>
  </r>
  <r>
    <s v="ST JOSEPH MEDICAL CENTER"/>
    <s v="KANSAS CITY"/>
    <x v="25"/>
    <s v="JACKSON"/>
    <s v="Acute Care Hospitals"/>
    <x v="1"/>
    <s v="Yes"/>
    <n v="3"/>
    <s v="Missouri"/>
    <n v="732994"/>
    <x v="0"/>
  </r>
  <r>
    <s v="SSM HEALTH ST MARY'S HOSPITAL - ST LOUIS"/>
    <s v="SAINT LOUIS"/>
    <x v="25"/>
    <s v="ST. LOUIS"/>
    <s v="Acute Care Hospitals"/>
    <x v="2"/>
    <s v="Yes"/>
    <n v="3"/>
    <s v="Missouri"/>
    <s v="No Match"/>
    <x v="0"/>
  </r>
  <r>
    <s v="COX MEDICAL CENTER BRANSON"/>
    <s v="BRANSON"/>
    <x v="25"/>
    <s v="TANEY"/>
    <s v="Acute Care Hospitals"/>
    <x v="2"/>
    <s v="Yes"/>
    <n v="4"/>
    <s v="Missouri"/>
    <n v="57001"/>
    <x v="1"/>
  </r>
  <r>
    <s v="CENTERPOINT MEDICAL CENTER"/>
    <s v="INDEPENDENCE"/>
    <x v="25"/>
    <s v="JACKSON"/>
    <s v="Acute Care Hospitals"/>
    <x v="1"/>
    <s v="Yes"/>
    <n v="3"/>
    <s v="Missouri"/>
    <n v="732994"/>
    <x v="0"/>
  </r>
  <r>
    <s v="NKC HEALTH"/>
    <s v="NORTH KANSAS CITY"/>
    <x v="25"/>
    <s v="CLAY"/>
    <s v="Acute Care Hospitals"/>
    <x v="5"/>
    <s v="Yes"/>
    <n v="4"/>
    <s v="Missouri"/>
    <n v="265032"/>
    <x v="0"/>
  </r>
  <r>
    <s v="WESTERN MISSOURI MEDICAL CENTER"/>
    <s v="WARRENSBURG"/>
    <x v="25"/>
    <s v="JOHNSON"/>
    <s v="Acute Care Hospitals"/>
    <x v="5"/>
    <s v="Yes"/>
    <n v="4"/>
    <s v="Missouri"/>
    <n v="56670"/>
    <x v="1"/>
  </r>
  <r>
    <s v="ST LOUIS-JOHN COCHRAN VA MEDICAL CENTER"/>
    <s v="ST. LOUIS"/>
    <x v="25"/>
    <s v="ST. LOUIS"/>
    <s v="Acute Care - Veterans Administration"/>
    <x v="8"/>
    <s v="Yes"/>
    <n v="5"/>
    <s v="Missouri"/>
    <s v="No Match"/>
    <x v="0"/>
  </r>
  <r>
    <s v="UNIVERSITY HEALTH LAKEWOOD MEDICAL CENTER"/>
    <s v="KANSAS CITY"/>
    <x v="25"/>
    <s v="JACKSON"/>
    <s v="Acute Care Hospitals"/>
    <x v="2"/>
    <s v="Yes"/>
    <n v="4"/>
    <s v="Missouri"/>
    <n v="732994"/>
    <x v="0"/>
  </r>
  <r>
    <s v="SSM HEALTH DEPAUL HOSPITAL ST LOUIS"/>
    <s v="BRIDGETON"/>
    <x v="25"/>
    <s v="ST. LOUIS"/>
    <s v="Acute Care Hospitals"/>
    <x v="6"/>
    <s v="Yes"/>
    <n v="4"/>
    <s v="Missouri"/>
    <s v="No Match"/>
    <x v="0"/>
  </r>
  <r>
    <s v="SSM HEALTH SAINT LOUIS UNIVERSITY HOSPITAL"/>
    <s v="SAINT LOUIS"/>
    <x v="25"/>
    <s v="ST. LOUIS CITY"/>
    <s v="Acute Care Hospitals"/>
    <x v="6"/>
    <s v="Yes"/>
    <n v="1"/>
    <s v="Missouri"/>
    <s v="No Match"/>
    <x v="0"/>
  </r>
  <r>
    <s v="MISSOURI BAPTIST MEDICAL CENTER"/>
    <s v="SAINT LOUIS"/>
    <x v="25"/>
    <s v="ST. LOUIS"/>
    <s v="Acute Care Hospitals"/>
    <x v="2"/>
    <s v="Yes"/>
    <n v="5"/>
    <s v="Missouri"/>
    <s v="No Match"/>
    <x v="0"/>
  </r>
  <r>
    <s v="MERCY HOSPITAL SOUTHEAST"/>
    <s v="CAPE GIRARDEAU"/>
    <x v="25"/>
    <s v="CAPE GIRARDEAU"/>
    <s v="Acute Care Hospitals"/>
    <x v="2"/>
    <s v="Yes"/>
    <n v="2"/>
    <s v="Missouri"/>
    <n v="83999"/>
    <x v="0"/>
  </r>
  <r>
    <s v="MISSOURI DELTA MEDICAL CENTER"/>
    <s v="SIKESTON"/>
    <x v="25"/>
    <s v="SCOTT"/>
    <s v="Acute Care Hospitals"/>
    <x v="2"/>
    <s v="Yes"/>
    <n v="2"/>
    <s v="Missouri"/>
    <n v="37975"/>
    <x v="0"/>
  </r>
  <r>
    <s v="POPLAR BLUFF REGIONAL MEDICAL CENTER"/>
    <s v="POPLAR BLUFF"/>
    <x v="25"/>
    <s v="BUTLER"/>
    <s v="Acute Care Hospitals"/>
    <x v="1"/>
    <s v="Yes"/>
    <n v="2"/>
    <s v="Missouri"/>
    <n v="41904"/>
    <x v="0"/>
  </r>
  <r>
    <s v="FREEMAN HEALTH SYSTEM - FREEMAN WEST"/>
    <s v="JOPLIN"/>
    <x v="25"/>
    <s v="JASPER"/>
    <s v="Acute Care Hospitals"/>
    <x v="2"/>
    <s v="Yes"/>
    <n v="2"/>
    <s v="Missouri"/>
    <n v="127428"/>
    <x v="0"/>
  </r>
  <r>
    <s v="ST LUKES HOSPITAL OF KANSAS CITY"/>
    <s v="KANSAS CITY"/>
    <x v="25"/>
    <s v="JACKSON"/>
    <s v="Acute Care Hospitals"/>
    <x v="2"/>
    <s v="Yes"/>
    <n v="5"/>
    <s v="Missouri"/>
    <n v="732994"/>
    <x v="0"/>
  </r>
  <r>
    <s v="UNIVERSITY OF MISSOURI HEALTH CARE"/>
    <s v="COLUMBIA"/>
    <x v="25"/>
    <s v="BOONE"/>
    <s v="Acute Care Hospitals"/>
    <x v="3"/>
    <s v="Yes"/>
    <n v="3"/>
    <s v="Missouri"/>
    <n v="191746"/>
    <x v="0"/>
  </r>
  <r>
    <s v="FITZGIBBON HOSPITAL"/>
    <s v="MARSHALL"/>
    <x v="25"/>
    <s v="SALINE"/>
    <s v="Acute Care Hospitals"/>
    <x v="2"/>
    <s v="Yes"/>
    <n v="2"/>
    <s v="Missouri"/>
    <n v="23265"/>
    <x v="0"/>
  </r>
  <r>
    <s v="MERCY HOSPITAL STODDARD"/>
    <s v="DEXTER"/>
    <x v="25"/>
    <s v="STODDARD"/>
    <s v="Acute Care Hospitals"/>
    <x v="2"/>
    <s v="Yes"/>
    <n v="2"/>
    <s v="Missouri"/>
    <n v="28284"/>
    <x v="0"/>
  </r>
  <r>
    <s v="BARNES-JEWISH WEST COUNTY HOSPITAL"/>
    <s v="CREVE COEUR"/>
    <x v="25"/>
    <s v="ST. LOUIS"/>
    <s v="Acute Care Hospitals"/>
    <x v="2"/>
    <s v="Yes"/>
    <n v="5"/>
    <s v="Missouri"/>
    <s v="No Match"/>
    <x v="0"/>
  </r>
  <r>
    <s v="PARKLAND HEALTH CENTER"/>
    <s v="FARMINGTON"/>
    <x v="25"/>
    <s v="ST. FRANCOIS"/>
    <s v="Acute Care Hospitals"/>
    <x v="2"/>
    <s v="Yes"/>
    <n v="4"/>
    <s v="Missouri"/>
    <s v="No Match"/>
    <x v="0"/>
  </r>
  <r>
    <s v="GOLDEN VALLEY MEMORIAL HOSPITAL"/>
    <s v="CLINTON"/>
    <x v="25"/>
    <s v="HENRY"/>
    <s v="Acute Care Hospitals"/>
    <x v="0"/>
    <s v="Yes"/>
    <n v="3"/>
    <s v="Missouri"/>
    <n v="22671"/>
    <x v="0"/>
  </r>
  <r>
    <s v="ST LUKES DES PERES HOSPITAL"/>
    <s v="ST LOUIS"/>
    <x v="25"/>
    <s v="ST. LOUIS"/>
    <s v="Acute Care Hospitals"/>
    <x v="1"/>
    <s v="Yes"/>
    <n v="3"/>
    <s v="Missouri"/>
    <s v="No Match"/>
    <x v="0"/>
  </r>
  <r>
    <s v="LIBERTY HOSPITAL"/>
    <s v="LIBERTY"/>
    <x v="25"/>
    <s v="CLAY"/>
    <s v="Acute Care Hospitals"/>
    <x v="2"/>
    <s v="Yes"/>
    <n v="2"/>
    <s v="Missouri"/>
    <n v="265032"/>
    <x v="0"/>
  </r>
  <r>
    <s v="ST LUKES HOSPITAL"/>
    <s v="CHESTERFIELD"/>
    <x v="25"/>
    <s v="ST. LOUIS"/>
    <s v="Acute Care Hospitals"/>
    <x v="2"/>
    <s v="Yes"/>
    <n v="4"/>
    <s v="Missouri"/>
    <s v="No Match"/>
    <x v="0"/>
  </r>
  <r>
    <s v="CHRISTIAN HOSPITAL NORTHEAST"/>
    <s v="SAINT LOUIS"/>
    <x v="25"/>
    <s v="ST. LOUIS"/>
    <s v="Acute Care Hospitals"/>
    <x v="2"/>
    <s v="Yes"/>
    <n v="4"/>
    <s v="Missouri"/>
    <s v="No Match"/>
    <x v="0"/>
  </r>
  <r>
    <s v="SAINT FRANCIS MEDICAL CENTER"/>
    <s v="CAPE GIRARDEAU"/>
    <x v="25"/>
    <s v="CAPE GIRARDEAU"/>
    <s v="Acute Care Hospitals"/>
    <x v="2"/>
    <s v="Yes"/>
    <n v="3"/>
    <s v="Missouri"/>
    <n v="83999"/>
    <x v="0"/>
  </r>
  <r>
    <s v="LAKE REGIONAL HEALTH SYSTEM"/>
    <s v="OSAGE BEACH"/>
    <x v="25"/>
    <s v="CAMDEN"/>
    <s v="Acute Care Hospitals"/>
    <x v="4"/>
    <s v="Yes"/>
    <n v="3"/>
    <s v="Missouri"/>
    <n v="44047"/>
    <x v="0"/>
  </r>
  <r>
    <s v="LEE'S SUMMIT MEDICAL CENTER"/>
    <s v="LEES SUMMIT"/>
    <x v="25"/>
    <s v="JACKSON"/>
    <s v="Acute Care Hospitals"/>
    <x v="1"/>
    <s v="Yes"/>
    <n v="3"/>
    <s v="Missouri"/>
    <n v="732994"/>
    <x v="0"/>
  </r>
  <r>
    <s v="BARNES-JEWISH ST PETERS HOSPITAL"/>
    <s v="SAINT PETERS"/>
    <x v="25"/>
    <s v="ST. CHARLES"/>
    <s v="Acute Care Hospitals"/>
    <x v="4"/>
    <s v="Yes"/>
    <n v="3"/>
    <s v="Missouri"/>
    <s v="No Match"/>
    <x v="0"/>
  </r>
  <r>
    <s v="ST MARY'S MEDICAL CENTER"/>
    <s v="BLUE SPRINGS"/>
    <x v="25"/>
    <s v="JACKSON"/>
    <s v="Acute Care Hospitals"/>
    <x v="1"/>
    <s v="Yes"/>
    <n v="3"/>
    <s v="Missouri"/>
    <n v="732994"/>
    <x v="0"/>
  </r>
  <r>
    <s v="CITIZENS MEMORIAL HOSPITAL"/>
    <s v="BOLIVAR"/>
    <x v="25"/>
    <s v="POLK"/>
    <s v="Acute Care Hospitals"/>
    <x v="0"/>
    <s v="Yes"/>
    <n v="3"/>
    <s v="Missouri"/>
    <n v="33604"/>
    <x v="0"/>
  </r>
  <r>
    <s v="SSM ST JOSEPH HOSPITAL WEST"/>
    <s v="LAKE SAINT LOUIS"/>
    <x v="25"/>
    <s v="ST. CHARLES"/>
    <s v="Acute Care Hospitals"/>
    <x v="6"/>
    <s v="Yes"/>
    <n v="3"/>
    <s v="Missouri"/>
    <s v="No Match"/>
    <x v="0"/>
  </r>
  <r>
    <s v="BELTON REGIONAL MEDICAL CENTER"/>
    <s v="BELTON"/>
    <x v="25"/>
    <s v="CASS"/>
    <s v="Acute Care Hospitals"/>
    <x v="2"/>
    <s v="Yes"/>
    <n v="2"/>
    <s v="Missouri"/>
    <n v="115859"/>
    <x v="0"/>
  </r>
  <r>
    <s v="SAINT LUKE'S EAST  HOSPITAL"/>
    <s v="LEES SUMMIT"/>
    <x v="25"/>
    <s v="JACKSON"/>
    <s v="Acute Care Hospitals"/>
    <x v="2"/>
    <s v="Yes"/>
    <n v="4"/>
    <s v="Missouri"/>
    <n v="732994"/>
    <x v="0"/>
  </r>
  <r>
    <s v="PROGRESS WEST HOSPITAL"/>
    <s v="OFALLON"/>
    <x v="25"/>
    <s v="ST. CHARLES"/>
    <s v="Acute Care Hospitals"/>
    <x v="2"/>
    <s v="Yes"/>
    <n v="4"/>
    <s v="Missouri"/>
    <s v="No Match"/>
    <x v="0"/>
  </r>
  <r>
    <s v="COLUMBIA MO VA MEDICAL CENTER"/>
    <s v="COLUMBIA"/>
    <x v="25"/>
    <s v="BOONE"/>
    <s v="Acute Care - Veterans Administration"/>
    <x v="8"/>
    <s v="Yes"/>
    <n v="4"/>
    <s v="Missouri"/>
    <n v="191746"/>
    <x v="0"/>
  </r>
  <r>
    <s v="PARKLAND HEALTH CENTER - BONNE TERRE"/>
    <s v="BONNE TERRE"/>
    <x v="25"/>
    <s v="ST. FRANCOIS"/>
    <s v="Rural Emergency Hospital"/>
    <x v="2"/>
    <s v="Yes"/>
    <n v="0"/>
    <s v="Missouri"/>
    <s v="No Match"/>
    <x v="0"/>
  </r>
  <r>
    <s v="ELLETT MEMORIAL HOSPITAL"/>
    <s v="APPLETON CITY"/>
    <x v="25"/>
    <s v="ST. CLAIR"/>
    <s v="Critical Access Hospitals"/>
    <x v="0"/>
    <s v="Yes"/>
    <n v="0"/>
    <s v="Missouri"/>
    <s v="No Match"/>
    <x v="1"/>
  </r>
  <r>
    <s v="MADISON MEDICAL CENTER"/>
    <s v="FREDERICKTOWN"/>
    <x v="25"/>
    <s v="MADISON"/>
    <s v="Critical Access Hospitals"/>
    <x v="4"/>
    <s v="Yes"/>
    <n v="0"/>
    <s v="Missouri"/>
    <n v="12858"/>
    <x v="0"/>
  </r>
  <r>
    <s v="COMMUNITY HOSPITAL ASSOCIATION"/>
    <s v="FAIRFAX"/>
    <x v="25"/>
    <s v="ATCHISON"/>
    <s v="Critical Access Hospitals"/>
    <x v="2"/>
    <s v="Yes"/>
    <n v="3"/>
    <s v="Missouri"/>
    <n v="5175"/>
    <x v="0"/>
  </r>
  <r>
    <s v="PUTNAM COUNTY MEMORIAL HOSPITAL"/>
    <s v="UNIONVILLE"/>
    <x v="25"/>
    <s v="PUTNAM"/>
    <s v="Critical Access Hospitals"/>
    <x v="5"/>
    <s v="Yes"/>
    <n v="0"/>
    <s v="Missouri"/>
    <n v="4546"/>
    <x v="0"/>
  </r>
  <r>
    <s v="SULLIVAN COUNTY MEMORIAL HOSPITAL"/>
    <s v="MILAN"/>
    <x v="25"/>
    <s v="SULLIVAN"/>
    <s v="Critical Access Hospitals"/>
    <x v="5"/>
    <s v="Yes"/>
    <n v="0"/>
    <s v="Missouri"/>
    <n v="5738"/>
    <x v="0"/>
  </r>
  <r>
    <s v="PERSHING MEMORIAL HOSPITAL"/>
    <s v="BROOKFIELD"/>
    <x v="25"/>
    <s v="LINN"/>
    <s v="Critical Access Hospitals"/>
    <x v="2"/>
    <s v="Yes"/>
    <n v="3"/>
    <s v="Missouri"/>
    <n v="11815"/>
    <x v="0"/>
  </r>
  <r>
    <s v="WASHINGTON COUNTY MEMORIAL HOSPITAL"/>
    <s v="POTOSI"/>
    <x v="25"/>
    <s v="WASHINGTON"/>
    <s v="Critical Access Hospitals"/>
    <x v="5"/>
    <s v="Yes"/>
    <n v="0"/>
    <s v="Missouri"/>
    <n v="23810"/>
    <x v="0"/>
  </r>
  <r>
    <s v="WRIGHT MEMORIAL HOSPITAL"/>
    <s v="TRENTON"/>
    <x v="25"/>
    <s v="GRUNDY"/>
    <s v="Critical Access Hospitals"/>
    <x v="2"/>
    <s v="Yes"/>
    <n v="4"/>
    <s v="Missouri"/>
    <n v="9744"/>
    <x v="0"/>
  </r>
  <r>
    <s v="SCOTLAND COUNTY  HOSPITAL"/>
    <s v="MEMPHIS"/>
    <x v="25"/>
    <s v="SCOTLAND"/>
    <s v="Critical Access Hospitals"/>
    <x v="0"/>
    <s v="Yes"/>
    <n v="2"/>
    <s v="Missouri"/>
    <n v="4796"/>
    <x v="0"/>
  </r>
  <r>
    <s v="MERCY HOSPITAL PERRY"/>
    <s v="PERRYVILLE"/>
    <x v="25"/>
    <s v="PERRY"/>
    <s v="Critical Access Hospitals"/>
    <x v="2"/>
    <s v="Yes"/>
    <n v="2"/>
    <s v="Missouri"/>
    <n v="19093"/>
    <x v="0"/>
  </r>
  <r>
    <s v="HARRISON COUNTY COMMUNITY HOSPITAL"/>
    <s v="BETHANY"/>
    <x v="25"/>
    <s v="HARRISON"/>
    <s v="Critical Access Hospitals"/>
    <x v="0"/>
    <s v="Yes"/>
    <n v="3"/>
    <s v="Missouri"/>
    <n v="8281"/>
    <x v="0"/>
  </r>
  <r>
    <s v="MACON COUNTY SAMARITAN MEMORIAL HOSPITAL"/>
    <s v="MACON"/>
    <x v="25"/>
    <s v="MACON"/>
    <s v="Critical Access Hospitals"/>
    <x v="5"/>
    <s v="Yes"/>
    <n v="2"/>
    <s v="Missouri"/>
    <n v="15190"/>
    <x v="0"/>
  </r>
  <r>
    <s v="HERMANN AREA DISTRICT HOSPITAL"/>
    <s v="HERMANN"/>
    <x v="25"/>
    <s v="GASCONADE"/>
    <s v="Critical Access Hospitals"/>
    <x v="0"/>
    <s v="Yes"/>
    <n v="0"/>
    <s v="Missouri"/>
    <n v="14784"/>
    <x v="0"/>
  </r>
  <r>
    <s v="MERCY HOSPITAL AURORA"/>
    <s v="AURORA"/>
    <x v="25"/>
    <s v="LAWRENCE"/>
    <s v="Critical Access Hospitals"/>
    <x v="6"/>
    <s v="Yes"/>
    <n v="0"/>
    <s v="Missouri"/>
    <n v="39401"/>
    <x v="0"/>
  </r>
  <r>
    <s v="MERCY HOSPITAL - CASSVILLE"/>
    <s v="CASSVILLE"/>
    <x v="25"/>
    <s v="BARRY"/>
    <s v="Critical Access Hospitals"/>
    <x v="6"/>
    <s v="Yes"/>
    <n v="0"/>
    <s v="Missouri"/>
    <n v="36200"/>
    <x v="0"/>
  </r>
  <r>
    <s v="SALEM MEMORIAL DISTRICT HOSPITAL"/>
    <s v="SALEM"/>
    <x v="25"/>
    <s v="DENT"/>
    <s v="Critical Access Hospitals"/>
    <x v="0"/>
    <s v="Yes"/>
    <n v="4"/>
    <s v="Missouri"/>
    <n v="14584"/>
    <x v="0"/>
  </r>
  <r>
    <s v="MERCY HOSPITAL LINCOLN"/>
    <s v="TROY"/>
    <x v="25"/>
    <s v="LINCOLN"/>
    <s v="Critical Access Hospitals"/>
    <x v="5"/>
    <s v="Yes"/>
    <n v="0"/>
    <s v="Missouri"/>
    <n v="66676"/>
    <x v="1"/>
  </r>
  <r>
    <s v="LAFAYETTE REGIONAL HEALTH CENTER"/>
    <s v="LEXINGTON"/>
    <x v="25"/>
    <s v="LAFAYETTE"/>
    <s v="Critical Access Hospitals"/>
    <x v="1"/>
    <s v="Yes"/>
    <n v="2"/>
    <s v="Missouri"/>
    <n v="33531"/>
    <x v="0"/>
  </r>
  <r>
    <s v="HEDRICK MEDICAL CENTER"/>
    <s v="CHILLICOTHE"/>
    <x v="25"/>
    <s v="LIVINGSTON"/>
    <s v="Critical Access Hospitals"/>
    <x v="2"/>
    <s v="Yes"/>
    <n v="4"/>
    <s v="Missouri"/>
    <n v="14708"/>
    <x v="0"/>
  </r>
  <r>
    <s v="EXCELSIOR SPRINGS HOSPITAL"/>
    <s v="EXCELSIOR SPRINGS"/>
    <x v="25"/>
    <s v="CLAY"/>
    <s v="Critical Access Hospitals"/>
    <x v="5"/>
    <s v="Yes"/>
    <n v="0"/>
    <s v="Missouri"/>
    <n v="265032"/>
    <x v="0"/>
  </r>
  <r>
    <s v="CEDAR COUNTY MEMORIAL HOSPITAL"/>
    <s v="EL DORADO SPRINGS"/>
    <x v="25"/>
    <s v="CEDAR"/>
    <s v="Critical Access Hospitals"/>
    <x v="5"/>
    <s v="Yes"/>
    <n v="0"/>
    <s v="Missouri"/>
    <n v="14888"/>
    <x v="0"/>
  </r>
  <r>
    <s v="CASS REGIONAL MEDICAL CENTER"/>
    <s v="HARRISONVILLE"/>
    <x v="25"/>
    <s v="CASS"/>
    <s v="Critical Access Hospitals"/>
    <x v="5"/>
    <s v="Yes"/>
    <n v="4"/>
    <s v="Missouri"/>
    <n v="115859"/>
    <x v="0"/>
  </r>
  <r>
    <s v="COX BARTON COUNTY HOSPITAL"/>
    <s v="LAMAR"/>
    <x v="25"/>
    <s v="BARTON"/>
    <s v="Critical Access Hospitals"/>
    <x v="5"/>
    <s v="Yes"/>
    <n v="0"/>
    <s v="Missouri"/>
    <n v="11795"/>
    <x v="0"/>
  </r>
  <r>
    <s v="RAY COUNTY MEMORIAL HOSPITAL"/>
    <s v="RICHMOND"/>
    <x v="25"/>
    <s v="RAY"/>
    <s v="Critical Access Hospitals"/>
    <x v="5"/>
    <s v="Yes"/>
    <n v="0"/>
    <s v="Missouri"/>
    <n v="23398"/>
    <x v="0"/>
  </r>
  <r>
    <s v="MOSAIC MEDICAL CENTER ALBANY"/>
    <s v="ALBANY"/>
    <x v="25"/>
    <s v="GENTRY"/>
    <s v="Critical Access Hospitals"/>
    <x v="2"/>
    <s v="Yes"/>
    <n v="0"/>
    <s v="Missouri"/>
    <n v="6384"/>
    <x v="0"/>
  </r>
  <r>
    <s v="COX MONETT HOSPITAL"/>
    <s v="MONETT"/>
    <x v="25"/>
    <s v="BARRY"/>
    <s v="Critical Access Hospitals"/>
    <x v="2"/>
    <s v="Yes"/>
    <n v="3"/>
    <s v="Missouri"/>
    <n v="36200"/>
    <x v="0"/>
  </r>
  <r>
    <s v="STE GENEVIEVE COUNTY MEMORIAL HOSPITAL"/>
    <s v="SAINTE GENEVIEVE"/>
    <x v="25"/>
    <s v="STE. GENEVIEVE"/>
    <s v="Critical Access Hospitals"/>
    <x v="0"/>
    <s v="Yes"/>
    <n v="4"/>
    <s v="Missouri"/>
    <s v="No Match"/>
    <x v="1"/>
  </r>
  <r>
    <s v="FREEMAN NEOSHO HOSPITAL"/>
    <s v="NEOSHO"/>
    <x v="25"/>
    <s v="NEWTON"/>
    <s v="Critical Access Hospitals"/>
    <x v="2"/>
    <s v="Yes"/>
    <n v="4"/>
    <s v="Missouri"/>
    <n v="62263"/>
    <x v="1"/>
  </r>
  <r>
    <s v="CARROLL COUNTY MEMORIAL HOSPITAL"/>
    <s v="CARROLLTON"/>
    <x v="25"/>
    <s v="CARROLL"/>
    <s v="Critical Access Hospitals"/>
    <x v="2"/>
    <s v="Yes"/>
    <n v="0"/>
    <s v="Missouri"/>
    <n v="8417"/>
    <x v="0"/>
  </r>
  <r>
    <s v="PIKE COUNTY MEMORIAL HOSPITAL"/>
    <s v="LOUISIANA"/>
    <x v="25"/>
    <s v="PIKE"/>
    <s v="Critical Access Hospitals"/>
    <x v="5"/>
    <s v="Yes"/>
    <n v="0"/>
    <s v="Missouri"/>
    <n v="17955"/>
    <x v="0"/>
  </r>
  <r>
    <s v="MERCY ST FRANCIS HOSPITAL"/>
    <s v="MOUNTAIN VIEW"/>
    <x v="25"/>
    <s v="HOWELL"/>
    <s v="Critical Access Hospitals"/>
    <x v="2"/>
    <s v="Yes"/>
    <n v="0"/>
    <s v="Missouri"/>
    <n v="40798"/>
    <x v="0"/>
  </r>
  <r>
    <s v="IRON COUNTY MEDICAL CENTER"/>
    <s v="PILOT KNOB"/>
    <x v="25"/>
    <s v="IRON"/>
    <s v="Critical Access Hospitals"/>
    <x v="0"/>
    <s v="Yes"/>
    <n v="0"/>
    <s v="Missouri"/>
    <n v="9318"/>
    <x v="0"/>
  </r>
  <r>
    <s v="MISSOURI BAPTIST SULLIVAN HOSPITAL"/>
    <s v="SULLIVAN"/>
    <x v="25"/>
    <s v="FRANKLIN"/>
    <s v="Critical Access Hospitals"/>
    <x v="2"/>
    <s v="Yes"/>
    <n v="2"/>
    <s v="Missouri"/>
    <n v="108090"/>
    <x v="0"/>
  </r>
  <r>
    <s v="MERCY HOSPITAL CARTHAGE"/>
    <s v="CARTHAGE"/>
    <x v="25"/>
    <s v="JASPER"/>
    <s v="Critical Access Hospitals"/>
    <x v="2"/>
    <s v="Yes"/>
    <n v="4"/>
    <s v="Missouri"/>
    <n v="127428"/>
    <x v="0"/>
  </r>
  <r>
    <s v="MOSAIC MEDICAL CENTER - MARYVILLE"/>
    <s v="MARYVILLE"/>
    <x v="25"/>
    <s v="NODAWAY"/>
    <s v="Critical Access Hospitals"/>
    <x v="2"/>
    <s v="Yes"/>
    <n v="0"/>
    <s v="Missouri"/>
    <n v="20174"/>
    <x v="0"/>
  </r>
  <r>
    <s v="ST LOUIS CHILDRENS HOSPITAL"/>
    <s v="SAINT LOUIS"/>
    <x v="25"/>
    <s v="ST. LOUIS CITY"/>
    <s v="Childrens"/>
    <x v="4"/>
    <s v="Yes"/>
    <n v="0"/>
    <s v="Missouri"/>
    <s v="No Match"/>
    <x v="0"/>
  </r>
  <r>
    <s v="THE CHILDREN'S MERCY HOSPITAL"/>
    <s v="KANSAS CITY"/>
    <x v="25"/>
    <s v="JACKSON"/>
    <s v="Childrens"/>
    <x v="2"/>
    <s v="Yes"/>
    <n v="0"/>
    <s v="Missouri"/>
    <n v="732994"/>
    <x v="0"/>
  </r>
  <r>
    <s v="RANKEN JORDAN PEDIATRIC BRIDGE HOSPITAL"/>
    <s v="MARYLAND HEIGHTS"/>
    <x v="25"/>
    <s v="ST. LOUIS"/>
    <s v="Childrens"/>
    <x v="4"/>
    <s v="No"/>
    <n v="0"/>
    <s v="Missouri"/>
    <s v="No Match"/>
    <x v="0"/>
  </r>
  <r>
    <s v="SHRINERS HOSPITALS FOR CHILDREN"/>
    <s v="SAINT LOUIS"/>
    <x v="25"/>
    <s v="ST. LOUIS CITY"/>
    <s v="Childrens"/>
    <x v="2"/>
    <s v="No"/>
    <n v="0"/>
    <s v="Missouri"/>
    <s v="No Match"/>
    <x v="0"/>
  </r>
  <r>
    <s v="CENTER FOR BEHAVIORAL MEDICINE"/>
    <s v="FULTON"/>
    <x v="25"/>
    <s v="CALLAWAY"/>
    <s v="Psychiatric"/>
    <x v="3"/>
    <s v="No"/>
    <n v="0"/>
    <s v="Missouri"/>
    <n v="45765"/>
    <x v="0"/>
  </r>
  <r>
    <s v="SOUTHEAST MISSOURI MENTAL HLTH CTR"/>
    <s v="FARMINGTON"/>
    <x v="25"/>
    <s v="ST. FRANCOIS"/>
    <s v="Psychiatric"/>
    <x v="3"/>
    <s v="No"/>
    <n v="0"/>
    <s v="Missouri"/>
    <s v="No Match"/>
    <x v="0"/>
  </r>
  <r>
    <s v="NORTHWEST MISSOURI PSYCHIATRIC REHAB CTR"/>
    <s v="SAINT JOSEPH"/>
    <x v="25"/>
    <s v="BUCHANAN"/>
    <s v="Psychiatric"/>
    <x v="3"/>
    <s v="No"/>
    <n v="0"/>
    <s v="Missouri"/>
    <n v="83540"/>
    <x v="0"/>
  </r>
  <r>
    <s v="CENTER FOR BEHAVIORAL MEDICINE"/>
    <s v="KANSAS CITY"/>
    <x v="25"/>
    <s v="JACKSON"/>
    <s v="Psychiatric"/>
    <x v="3"/>
    <s v="No"/>
    <n v="0"/>
    <s v="Missouri"/>
    <n v="732994"/>
    <x v="0"/>
  </r>
  <r>
    <s v="ST LOUIS FORENSIC TREATMENT CENTER"/>
    <s v="SAINT LOUIS"/>
    <x v="25"/>
    <s v="ST. LOUIS"/>
    <s v="Psychiatric"/>
    <x v="3"/>
    <s v="No"/>
    <n v="0"/>
    <s v="Missouri"/>
    <s v="No Match"/>
    <x v="0"/>
  </r>
  <r>
    <s v="CENTERPOINTE HOSPITAL"/>
    <s v="SAINT CHARLES"/>
    <x v="25"/>
    <s v="ST. CHARLES"/>
    <s v="Psychiatric"/>
    <x v="1"/>
    <s v="No"/>
    <n v="0"/>
    <s v="Missouri"/>
    <s v="No Match"/>
    <x v="0"/>
  </r>
  <r>
    <s v="ROYAL OAKS HOSPITAL"/>
    <s v="WINDSOR"/>
    <x v="25"/>
    <s v="HENRY"/>
    <s v="Psychiatric"/>
    <x v="2"/>
    <s v="No"/>
    <n v="0"/>
    <s v="Missouri"/>
    <n v="22671"/>
    <x v="0"/>
  </r>
  <r>
    <s v="LAKELAND BEHAVIORAL HEALTH SYSTEM"/>
    <s v="SPRINGFIELD"/>
    <x v="25"/>
    <s v="GREENE"/>
    <s v="Psychiatric"/>
    <x v="1"/>
    <s v="Yes"/>
    <n v="0"/>
    <s v="Missouri"/>
    <n v="309286"/>
    <x v="0"/>
  </r>
  <r>
    <s v="OSAGE BEACH CENTER FOR BEHAVIORAL HEALTH"/>
    <s v="OSAGE BEACH"/>
    <x v="25"/>
    <s v="CAMDEN"/>
    <s v="Psychiatric"/>
    <x v="1"/>
    <s v="No"/>
    <n v="0"/>
    <s v="Missouri"/>
    <n v="44047"/>
    <x v="0"/>
  </r>
  <r>
    <s v="CENTERPOINTE HOSPITAL OF COLUMBIA"/>
    <s v="COLUMBIA"/>
    <x v="25"/>
    <s v="BOONE"/>
    <s v="Psychiatric"/>
    <x v="1"/>
    <s v="No"/>
    <n v="0"/>
    <s v="Missouri"/>
    <n v="191746"/>
    <x v="0"/>
  </r>
  <r>
    <s v="PERIMETER BEHAVIORAL HOSPITAL OF SPRINGFIELD"/>
    <s v="SPRINGFIELD"/>
    <x v="25"/>
    <s v="GREENE"/>
    <s v="Psychiatric"/>
    <x v="1"/>
    <s v="No"/>
    <n v="0"/>
    <s v="Missouri"/>
    <n v="309286"/>
    <x v="0"/>
  </r>
  <r>
    <s v="SOUTHEAST BEHAVIORAL HOSPITAL"/>
    <s v="CAPE GIRARDEAU"/>
    <x v="25"/>
    <s v="CAPE GIRARDEAU"/>
    <s v="Psychiatric"/>
    <x v="1"/>
    <s v="No"/>
    <n v="0"/>
    <s v="Missouri"/>
    <n v="83999"/>
    <x v="0"/>
  </r>
  <r>
    <s v="MARYLAND HEIGHTS CENTER FOR BEHAVIORAL HEALTH"/>
    <s v="MARYLAND HEIGHTS"/>
    <x v="25"/>
    <s v="ST. LOUIS"/>
    <s v="Psychiatric"/>
    <x v="4"/>
    <s v="No"/>
    <n v="0"/>
    <s v="Missouri"/>
    <s v="No Match"/>
    <x v="0"/>
  </r>
  <r>
    <s v="ST PETERS HEALTH"/>
    <s v="HELENA"/>
    <x v="26"/>
    <s v="LEWIS AND CLARK"/>
    <s v="Acute Care Hospitals"/>
    <x v="2"/>
    <s v="Yes"/>
    <n v="3"/>
    <s v="Montana"/>
    <n v="75331"/>
    <x v="0"/>
  </r>
  <r>
    <s v="BILLINGS CLINIC"/>
    <s v="BILLINGS"/>
    <x v="26"/>
    <s v="YELLOWSTONE"/>
    <s v="Acute Care Hospitals"/>
    <x v="2"/>
    <s v="Yes"/>
    <n v="4"/>
    <s v="Montana"/>
    <n v="172692"/>
    <x v="0"/>
  </r>
  <r>
    <s v="BENEFIS HOSPITALS INC"/>
    <s v="GREAT FALLS"/>
    <x v="26"/>
    <s v="CASCADE"/>
    <s v="Acute Care Hospitals"/>
    <x v="2"/>
    <s v="Yes"/>
    <n v="2"/>
    <s v="Montana"/>
    <n v="85029"/>
    <x v="0"/>
  </r>
  <r>
    <s v="ST. PATRICK HOSPITAL"/>
    <s v="MISSOULA"/>
    <x v="26"/>
    <s v="MISSOULA"/>
    <s v="Acute Care Hospitals"/>
    <x v="6"/>
    <s v="Yes"/>
    <n v="5"/>
    <s v="Montana"/>
    <n v="123513"/>
    <x v="0"/>
  </r>
  <r>
    <s v="ST JAMES HOSPITAL"/>
    <s v="BUTTE"/>
    <x v="26"/>
    <s v="SILVER BOW"/>
    <s v="Acute Care Hospitals"/>
    <x v="2"/>
    <s v="Yes"/>
    <n v="2"/>
    <s v="Montana"/>
    <n v="36118"/>
    <x v="0"/>
  </r>
  <r>
    <s v="COMMUNITY MEDICAL CENTER"/>
    <s v="MISSOULA"/>
    <x v="26"/>
    <s v="MISSOULA"/>
    <s v="Acute Care Hospitals"/>
    <x v="2"/>
    <s v="Yes"/>
    <n v="3"/>
    <s v="Montana"/>
    <n v="123513"/>
    <x v="0"/>
  </r>
  <r>
    <s v="VA MONTANA HEALTHCARE SYSTEM"/>
    <s v="FORT HARRISON"/>
    <x v="26"/>
    <s v="LEWIS AND CLARK"/>
    <s v="Acute Care - Veterans Administration"/>
    <x v="8"/>
    <s v="Yes"/>
    <n v="5"/>
    <s v="Montana"/>
    <n v="75331"/>
    <x v="0"/>
  </r>
  <r>
    <s v="INTERMOUNTAIN HEALTH ST VINCENT REGIONAL HOSPITAL"/>
    <s v="BILLINGS"/>
    <x v="26"/>
    <s v="YELLOWSTONE"/>
    <s v="Acute Care Hospitals"/>
    <x v="6"/>
    <s v="Yes"/>
    <n v="4"/>
    <s v="Montana"/>
    <n v="172692"/>
    <x v="0"/>
  </r>
  <r>
    <s v="LOGAN HEALTH MEDICAL CENTER"/>
    <s v="KALISPELL"/>
    <x v="26"/>
    <s v="FLATHEAD"/>
    <s v="Acute Care Hospitals"/>
    <x v="2"/>
    <s v="Yes"/>
    <n v="3"/>
    <s v="Montana"/>
    <n v="115429"/>
    <x v="0"/>
  </r>
  <r>
    <s v="BOZEMAN HEALTH DEACONESS HOSPITAL"/>
    <s v="BOZEMAN"/>
    <x v="26"/>
    <s v="GALLATIN"/>
    <s v="Acute Care Hospitals"/>
    <x v="2"/>
    <s v="Yes"/>
    <n v="4"/>
    <s v="Montana"/>
    <n v="128740"/>
    <x v="0"/>
  </r>
  <r>
    <s v="P H S INDIAN HOSPITAL AT BROWNING - BLACKFEET"/>
    <s v="BROWNING"/>
    <x v="26"/>
    <s v="GLACIER"/>
    <s v="Acute Care Hospitals"/>
    <x v="7"/>
    <s v="Yes"/>
    <n v="0"/>
    <s v="Montana"/>
    <n v="13463"/>
    <x v="0"/>
  </r>
  <r>
    <s v="GREAT FALLS CLINIC HOSPITAL"/>
    <s v="GREAT FALLS"/>
    <x v="26"/>
    <s v="CASCADE"/>
    <s v="Acute Care Hospitals"/>
    <x v="1"/>
    <s v="Yes"/>
    <n v="2"/>
    <s v="Montana"/>
    <n v="85029"/>
    <x v="0"/>
  </r>
  <r>
    <s v="POPLAR COMMUNITY HOSPITAL"/>
    <s v="POPLAR"/>
    <x v="26"/>
    <s v="ROOSEVELT"/>
    <s v="Critical Access Hospitals"/>
    <x v="2"/>
    <s v="Yes"/>
    <n v="0"/>
    <s v="Montana"/>
    <n v="10242"/>
    <x v="0"/>
  </r>
  <r>
    <s v="FALLON MEDICAL COMPLEX HOSPITAL"/>
    <s v="BAKER"/>
    <x v="26"/>
    <s v="FALLON"/>
    <s v="Critical Access Hospitals"/>
    <x v="2"/>
    <s v="Yes"/>
    <n v="0"/>
    <s v="Montana"/>
    <n v="2959"/>
    <x v="0"/>
  </r>
  <r>
    <s v="DAHL MEMORIAL HEALTHCARE ASSOCIATION INC"/>
    <s v="EKALAKA"/>
    <x v="26"/>
    <s v="CARTER"/>
    <s v="Critical Access Hospitals"/>
    <x v="2"/>
    <s v="Yes"/>
    <n v="0"/>
    <s v="Montana"/>
    <n v="1383"/>
    <x v="0"/>
  </r>
  <r>
    <s v="GRANITE COUNTY MEDICAL CENTER"/>
    <s v="PHILIPSBURG"/>
    <x v="26"/>
    <s v="GRANITE"/>
    <s v="Critical Access Hospitals"/>
    <x v="0"/>
    <s v="Yes"/>
    <n v="0"/>
    <s v="Montana"/>
    <n v="3658"/>
    <x v="0"/>
  </r>
  <r>
    <s v="MISSOURI RIVER MEDICAL CENTER"/>
    <s v="FORT BENTON"/>
    <x v="26"/>
    <s v="CHOUTEAU"/>
    <s v="Critical Access Hospitals"/>
    <x v="0"/>
    <s v="Yes"/>
    <n v="0"/>
    <s v="Montana"/>
    <n v="5865"/>
    <x v="0"/>
  </r>
  <r>
    <s v="MCCONE COUNTY HEALTH CENTER"/>
    <s v="CIRCLE"/>
    <x v="26"/>
    <s v="MCCONE"/>
    <s v="Critical Access Hospitals"/>
    <x v="4"/>
    <s v="Yes"/>
    <n v="0"/>
    <s v="Montana"/>
    <n v="1720"/>
    <x v="0"/>
  </r>
  <r>
    <s v="MOUNTAINVIEW MEDICAL CENTER"/>
    <s v="WHITE SULPHUR SPRING"/>
    <x v="26"/>
    <s v="MEAGHER"/>
    <s v="Critical Access Hospitals"/>
    <x v="2"/>
    <s v="Yes"/>
    <n v="0"/>
    <s v="Montana"/>
    <n v="2137"/>
    <x v="0"/>
  </r>
  <r>
    <s v="BENEFIS TETON MEDICAL CENTER"/>
    <s v="CHOTEAU"/>
    <x v="26"/>
    <s v="TETON"/>
    <s v="Critical Access Hospitals"/>
    <x v="2"/>
    <s v="Yes"/>
    <n v="0"/>
    <s v="Montana"/>
    <n v="6496"/>
    <x v="0"/>
  </r>
  <r>
    <s v="ROOSEVELT MEDICAL CENTER"/>
    <s v="CULBERTSON"/>
    <x v="26"/>
    <s v="ROOSEVELT"/>
    <s v="Critical Access Hospitals"/>
    <x v="2"/>
    <s v="Yes"/>
    <n v="0"/>
    <s v="Montana"/>
    <n v="10242"/>
    <x v="0"/>
  </r>
  <r>
    <s v="PRAIRIE COMMUNITY CAH"/>
    <s v="TERRY"/>
    <x v="26"/>
    <s v="PRAIRIE"/>
    <s v="Critical Access Hospitals"/>
    <x v="0"/>
    <s v="Yes"/>
    <n v="0"/>
    <s v="Montana"/>
    <n v="1112"/>
    <x v="0"/>
  </r>
  <r>
    <s v="GARFIELD COUNTY HEALTH CENTER"/>
    <s v="JORDAN"/>
    <x v="26"/>
    <s v="GARFIELD"/>
    <s v="Critical Access Hospitals"/>
    <x v="5"/>
    <s v="Yes"/>
    <n v="0"/>
    <s v="Montana"/>
    <n v="1148"/>
    <x v="0"/>
  </r>
  <r>
    <s v="BIG SANDY MEDICAL CENTER"/>
    <s v="BIG SANDY"/>
    <x v="26"/>
    <s v="CHOUTEAU"/>
    <s v="Critical Access Hospitals"/>
    <x v="2"/>
    <s v="Yes"/>
    <n v="0"/>
    <s v="Montana"/>
    <n v="5865"/>
    <x v="0"/>
  </r>
  <r>
    <s v="PHILLIPS COUNTY HOSPITAL - CAH"/>
    <s v="MALTA"/>
    <x v="26"/>
    <s v="PHILLIPS"/>
    <s v="Critical Access Hospitals"/>
    <x v="2"/>
    <s v="Yes"/>
    <n v="0"/>
    <s v="Montana"/>
    <n v="4203"/>
    <x v="0"/>
  </r>
  <r>
    <s v="PIONEER MEDICAL CENTER"/>
    <s v="BIG TIMBER"/>
    <x v="26"/>
    <s v="SWEET GRASS"/>
    <s v="Critical Access Hospitals"/>
    <x v="2"/>
    <s v="Yes"/>
    <n v="0"/>
    <s v="Montana"/>
    <n v="3762"/>
    <x v="0"/>
  </r>
  <r>
    <s v="DEER LODGE MEDICAL CENTER"/>
    <s v="DEER LODGE"/>
    <x v="26"/>
    <s v="POWELL"/>
    <s v="Critical Access Hospitals"/>
    <x v="2"/>
    <s v="Yes"/>
    <n v="0"/>
    <s v="Montana"/>
    <n v="7157"/>
    <x v="0"/>
  </r>
  <r>
    <s v="P H S INDIAN HOSPITAL-FT BELKNAP AT HARLEM - CAH"/>
    <s v="HARLEM"/>
    <x v="26"/>
    <s v="BLAINE"/>
    <s v="Critical Access Hospitals"/>
    <x v="7"/>
    <s v="Yes"/>
    <n v="0"/>
    <s v="Montana"/>
    <n v="6860"/>
    <x v="0"/>
  </r>
  <r>
    <s v="FRANCES MAHON DEACONESS HOSPITAL"/>
    <s v="GLASGOW"/>
    <x v="26"/>
    <s v="VALLEY"/>
    <s v="Critical Access Hospitals"/>
    <x v="2"/>
    <s v="Yes"/>
    <n v="0"/>
    <s v="Montana"/>
    <n v="7385"/>
    <x v="0"/>
  </r>
  <r>
    <s v="LIVINGSTON HEALTHCARE"/>
    <s v="LIVINGSTON"/>
    <x v="26"/>
    <s v="PARK"/>
    <s v="Critical Access Hospitals"/>
    <x v="11"/>
    <s v="Yes"/>
    <n v="3"/>
    <s v="Montana"/>
    <n v="18214"/>
    <x v="0"/>
  </r>
  <r>
    <s v="BARRETT HOSPITAL &amp; HEALTHCARE"/>
    <s v="DILLON"/>
    <x v="26"/>
    <s v="BEAVERHEAD"/>
    <s v="Critical Access Hospitals"/>
    <x v="0"/>
    <s v="Yes"/>
    <n v="2"/>
    <s v="Montana"/>
    <n v="10043"/>
    <x v="0"/>
  </r>
  <r>
    <s v="RUBY VALLEY MEDICAL CENTER"/>
    <s v="SHERIDAN"/>
    <x v="26"/>
    <s v="MADISON"/>
    <s v="Critical Access Hospitals"/>
    <x v="0"/>
    <s v="Yes"/>
    <n v="0"/>
    <s v="Montana"/>
    <n v="10026"/>
    <x v="0"/>
  </r>
  <r>
    <s v="CABINET PEAKS MEDICAL CENTER"/>
    <s v="LIBBY"/>
    <x v="26"/>
    <s v="LINCOLN"/>
    <s v="Critical Access Hospitals"/>
    <x v="2"/>
    <s v="Yes"/>
    <n v="2"/>
    <s v="Montana"/>
    <n v="22328"/>
    <x v="0"/>
  </r>
  <r>
    <s v="WHEATLAND MEMORIAL HOSPITAL"/>
    <s v="HARLOWTON"/>
    <x v="26"/>
    <s v="WHEATLAND"/>
    <s v="Critical Access Hospitals"/>
    <x v="2"/>
    <s v="Yes"/>
    <n v="0"/>
    <s v="Montana"/>
    <n v="2100"/>
    <x v="0"/>
  </r>
  <r>
    <s v="SHERIDAN MEMORIAL HOSPTIAL"/>
    <s v="PLENTYWOOD"/>
    <x v="26"/>
    <s v="SHERIDAN"/>
    <s v="Critical Access Hospitals"/>
    <x v="2"/>
    <s v="Yes"/>
    <n v="0"/>
    <s v="Montana"/>
    <n v="3436"/>
    <x v="0"/>
  </r>
  <r>
    <s v="CLARK FORK VALLEY HOSPITAL"/>
    <s v="PLAINS"/>
    <x v="26"/>
    <s v="SANDERS"/>
    <s v="Critical Access Hospitals"/>
    <x v="2"/>
    <s v="Yes"/>
    <n v="0"/>
    <s v="Montana"/>
    <n v="14062"/>
    <x v="0"/>
  </r>
  <r>
    <s v="PONDERA MEDICAL CENTER"/>
    <s v="CONRAD"/>
    <x v="26"/>
    <s v="PONDERA"/>
    <s v="Critical Access Hospitals"/>
    <x v="2"/>
    <s v="Yes"/>
    <n v="0"/>
    <s v="Montana"/>
    <n v="6072"/>
    <x v="0"/>
  </r>
  <r>
    <s v="ST LUKE COMMUNITY HOSPITAL"/>
    <s v="RONAN"/>
    <x v="26"/>
    <s v="LAKE"/>
    <s v="Critical Access Hospitals"/>
    <x v="2"/>
    <s v="Yes"/>
    <n v="0"/>
    <s v="Montana"/>
    <n v="33392"/>
    <x v="0"/>
  </r>
  <r>
    <s v="BEARTOOTH BILLINGS CLINIC"/>
    <s v="RED LODGE"/>
    <x v="26"/>
    <s v="CARBON"/>
    <s v="Critical Access Hospitals"/>
    <x v="2"/>
    <s v="No"/>
    <n v="0"/>
    <s v="Montana"/>
    <n v="11466"/>
    <x v="0"/>
  </r>
  <r>
    <s v="ROSEBUD HEALTH CARE CENTER"/>
    <s v="FORSYTH"/>
    <x v="26"/>
    <s v="ROSEBUD"/>
    <s v="Critical Access Hospitals"/>
    <x v="2"/>
    <s v="Yes"/>
    <n v="0"/>
    <s v="Montana"/>
    <n v="8253"/>
    <x v="0"/>
  </r>
  <r>
    <s v="LOGAN HEALTH - SHELBY"/>
    <s v="SHELBY"/>
    <x v="26"/>
    <s v="TOOLE"/>
    <s v="Critical Access Hospitals"/>
    <x v="2"/>
    <s v="Yes"/>
    <n v="0"/>
    <s v="Montana"/>
    <n v="5211"/>
    <x v="0"/>
  </r>
  <r>
    <s v="MADISON VALLEY MEDICAL CENTER"/>
    <s v="ENNIS"/>
    <x v="26"/>
    <s v="MADISON"/>
    <s v="Critical Access Hospitals"/>
    <x v="2"/>
    <s v="Yes"/>
    <n v="0"/>
    <s v="Montana"/>
    <n v="10026"/>
    <x v="0"/>
  </r>
  <r>
    <s v="STILLWATER BILLINGS CLINIC"/>
    <s v="COLUMBUS"/>
    <x v="26"/>
    <s v="STILLWATER"/>
    <s v="Critical Access Hospitals"/>
    <x v="2"/>
    <s v="Yes"/>
    <n v="0"/>
    <s v="Montana"/>
    <n v="9445"/>
    <x v="0"/>
  </r>
  <r>
    <s v="MINERAL COMMUNITY HOSPITAL"/>
    <s v="SUPERIOR"/>
    <x v="26"/>
    <s v="MINERAL"/>
    <s v="Critical Access Hospitals"/>
    <x v="0"/>
    <s v="Yes"/>
    <n v="0"/>
    <s v="Montana"/>
    <n v="5185"/>
    <x v="0"/>
  </r>
  <r>
    <s v="GLENDIVE MEDICAL CENTER"/>
    <s v="GLENDIVE"/>
    <x v="26"/>
    <s v="DAWSON"/>
    <s v="Critical Access Hospitals"/>
    <x v="2"/>
    <s v="Yes"/>
    <n v="1"/>
    <s v="Montana"/>
    <n v="8692"/>
    <x v="0"/>
  </r>
  <r>
    <s v="BILLINGS CLINIC BROADWATER"/>
    <s v="TOWNSEND"/>
    <x v="26"/>
    <s v="BROADWATER"/>
    <s v="Critical Access Hospitals"/>
    <x v="2"/>
    <s v="Yes"/>
    <n v="0"/>
    <s v="Montana"/>
    <n v="8493"/>
    <x v="0"/>
  </r>
  <r>
    <s v="LOGAN HEALTH - CHESTER"/>
    <s v="CHESTER"/>
    <x v="26"/>
    <s v="LIBERTY"/>
    <s v="Critical Access Hospitals"/>
    <x v="2"/>
    <s v="Yes"/>
    <n v="0"/>
    <s v="Montana"/>
    <n v="1957"/>
    <x v="0"/>
  </r>
  <r>
    <s v="COMMUNITY HOSPITAL OF ANACONDA"/>
    <s v="ANACONDA"/>
    <x v="26"/>
    <s v="DEER LODGE"/>
    <s v="Critical Access Hospitals"/>
    <x v="2"/>
    <s v="Yes"/>
    <n v="5"/>
    <s v="Montana"/>
    <n v="9709"/>
    <x v="0"/>
  </r>
  <r>
    <s v="LOGAN HEALTH - WHITEFISH"/>
    <s v="WHITEFISH"/>
    <x v="26"/>
    <s v="FLATHEAD"/>
    <s v="Critical Access Hospitals"/>
    <x v="2"/>
    <s v="Yes"/>
    <n v="3"/>
    <s v="Montana"/>
    <n v="115429"/>
    <x v="0"/>
  </r>
  <r>
    <s v="NORTHERN ROCKIES MEDICAL CENTER"/>
    <s v="CUT BANK"/>
    <x v="26"/>
    <s v="GLACIER"/>
    <s v="Critical Access Hospitals"/>
    <x v="2"/>
    <s v="No"/>
    <n v="0"/>
    <s v="Montana"/>
    <n v="13463"/>
    <x v="0"/>
  </r>
  <r>
    <s v="BIG HORN HOSPITAL"/>
    <s v="HARDIN"/>
    <x v="26"/>
    <s v="BIG HORN"/>
    <s v="Critical Access Hospitals"/>
    <x v="2"/>
    <s v="Yes"/>
    <n v="0"/>
    <s v="Montana"/>
    <n v="12752"/>
    <x v="0"/>
  </r>
  <r>
    <s v="P H S INDIAN HOSPITAL CROW / NORTHERN CHEYENNE"/>
    <s v="CROW AGENCY"/>
    <x v="26"/>
    <s v="BIG HORN"/>
    <s v="Critical Access Hospitals"/>
    <x v="7"/>
    <s v="Yes"/>
    <n v="0"/>
    <s v="Montana"/>
    <n v="12752"/>
    <x v="0"/>
  </r>
  <r>
    <s v="BITTERROOT HEALTH - DALY HOSPITAL"/>
    <s v="HAMILTON"/>
    <x v="26"/>
    <s v="RAVALLI"/>
    <s v="Critical Access Hospitals"/>
    <x v="2"/>
    <s v="Yes"/>
    <n v="4"/>
    <s v="Montana"/>
    <n v="48582"/>
    <x v="0"/>
  </r>
  <r>
    <s v="TRINITY HOSPITAL"/>
    <s v="WOLF POINT"/>
    <x v="26"/>
    <s v="ROOSEVELT"/>
    <s v="Critical Access Hospitals"/>
    <x v="2"/>
    <s v="Yes"/>
    <n v="0"/>
    <s v="Montana"/>
    <n v="10242"/>
    <x v="0"/>
  </r>
  <r>
    <s v="DANIELS MEMORIAL HOSPITAL"/>
    <s v="SCOBEY"/>
    <x v="26"/>
    <s v="DANIELS"/>
    <s v="Critical Access Hospitals"/>
    <x v="2"/>
    <s v="Yes"/>
    <n v="0"/>
    <s v="Montana"/>
    <n v="1612"/>
    <x v="0"/>
  </r>
  <r>
    <s v="PROVIDENCE ST JOSEPH MEDICAL CENTER"/>
    <s v="POLSON"/>
    <x v="26"/>
    <s v="LAKE"/>
    <s v="Critical Access Hospitals"/>
    <x v="2"/>
    <s v="Yes"/>
    <n v="0"/>
    <s v="Montana"/>
    <n v="33392"/>
    <x v="0"/>
  </r>
  <r>
    <s v="SIDNEY HEALTH CENTER"/>
    <s v="SIDNEY"/>
    <x v="26"/>
    <s v="RICHLAND"/>
    <s v="Critical Access Hospitals"/>
    <x v="2"/>
    <s v="Yes"/>
    <n v="3"/>
    <s v="Montana"/>
    <n v="11377"/>
    <x v="0"/>
  </r>
  <r>
    <s v="CENTRAL MONTANA MEDICAL CENTER"/>
    <s v="LEWISTOWN"/>
    <x v="26"/>
    <s v="FERGUS"/>
    <s v="Critical Access Hospitals"/>
    <x v="2"/>
    <s v="Yes"/>
    <n v="0"/>
    <s v="Montana"/>
    <n v="11825"/>
    <x v="0"/>
  </r>
  <r>
    <s v="ROUNDUP MEMORIAL HEALTHCARE"/>
    <s v="ROUNDUP"/>
    <x v="26"/>
    <s v="MUSSELSHELL"/>
    <s v="Critical Access Hospitals"/>
    <x v="2"/>
    <s v="Yes"/>
    <n v="0"/>
    <s v="Montana"/>
    <n v="5582"/>
    <x v="0"/>
  </r>
  <r>
    <s v="HOLY ROSARY HOSPITAL"/>
    <s v="MILES CITY"/>
    <x v="26"/>
    <s v="CUSTER"/>
    <s v="Critical Access Hospitals"/>
    <x v="2"/>
    <s v="Yes"/>
    <n v="5"/>
    <s v="Montana"/>
    <n v="12034"/>
    <x v="0"/>
  </r>
  <r>
    <s v="NORTHERN MONTANA HOSPITAL"/>
    <s v="HAVRE"/>
    <x v="26"/>
    <s v="HILL"/>
    <s v="Critical Access Hospitals"/>
    <x v="2"/>
    <s v="Yes"/>
    <n v="0"/>
    <s v="Montana"/>
    <n v="16167"/>
    <x v="0"/>
  </r>
  <r>
    <s v="BOZEMAN HEALTH BIG SKY MEDICAL CENTER"/>
    <s v="BIG SKY"/>
    <x v="26"/>
    <s v="GALLATIN"/>
    <s v="Critical Access Hospitals"/>
    <x v="2"/>
    <s v="Yes"/>
    <n v="0"/>
    <s v="Montana"/>
    <n v="128740"/>
    <x v="0"/>
  </r>
  <r>
    <s v="SHODAIR CHILDREN'S HOSPITAL"/>
    <s v="HELENA"/>
    <x v="26"/>
    <s v="LEWIS AND CLARK"/>
    <s v="Psychiatric"/>
    <x v="2"/>
    <s v="No"/>
    <n v="0"/>
    <s v="Montana"/>
    <n v="75331"/>
    <x v="0"/>
  </r>
  <r>
    <s v="BRYAN MEDICAL CENTER"/>
    <s v="LINCOLN"/>
    <x v="27"/>
    <s v="LANCASTER"/>
    <s v="Acute Care Hospitals"/>
    <x v="2"/>
    <s v="Yes"/>
    <n v="3"/>
    <s v="Nebraska"/>
    <n v="334049"/>
    <x v="0"/>
  </r>
  <r>
    <s v="CHI HEALTH GOOD SAMARITAN"/>
    <s v="KEARNEY"/>
    <x v="27"/>
    <s v="BUFFALO"/>
    <s v="Acute Care Hospitals"/>
    <x v="6"/>
    <s v="Yes"/>
    <n v="4"/>
    <s v="Nebraska"/>
    <n v="51172"/>
    <x v="0"/>
  </r>
  <r>
    <s v="THE NEBRASKA MEDICAL CENTER"/>
    <s v="OMAHA"/>
    <x v="27"/>
    <s v="DOUGLAS"/>
    <s v="Acute Care Hospitals"/>
    <x v="2"/>
    <s v="Yes"/>
    <n v="4"/>
    <s v="Nebraska"/>
    <n v="606460"/>
    <x v="0"/>
  </r>
  <r>
    <s v="CHI HEALTH ST. ELIZABETH"/>
    <s v="LINCOLN"/>
    <x v="27"/>
    <s v="LANCASTER"/>
    <s v="Acute Care Hospitals"/>
    <x v="2"/>
    <s v="Yes"/>
    <n v="4"/>
    <s v="Nebraska"/>
    <n v="334049"/>
    <x v="0"/>
  </r>
  <r>
    <s v="CHI HEALTH ST. FRANCIS"/>
    <s v="GRAND ISLAND"/>
    <x v="27"/>
    <s v="HALL"/>
    <s v="Acute Care Hospitals"/>
    <x v="6"/>
    <s v="Yes"/>
    <n v="4"/>
    <s v="Nebraska"/>
    <n v="63633"/>
    <x v="0"/>
  </r>
  <r>
    <s v="MARY LANNING HEALTHCARE"/>
    <s v="HASTINGS"/>
    <x v="27"/>
    <s v="ADAMS"/>
    <s v="Acute Care Hospitals"/>
    <x v="4"/>
    <s v="Yes"/>
    <n v="2"/>
    <s v="Nebraska"/>
    <n v="31071"/>
    <x v="0"/>
  </r>
  <r>
    <s v="THE NEBRASKA METHODIST HOSPITAL"/>
    <s v="OMAHA"/>
    <x v="27"/>
    <s v="DOUGLAS"/>
    <s v="Acute Care Hospitals"/>
    <x v="2"/>
    <s v="Yes"/>
    <n v="4"/>
    <s v="Nebraska"/>
    <n v="606460"/>
    <x v="0"/>
  </r>
  <r>
    <s v="TWELVE CLANS UNITY HOSPITAL"/>
    <s v="WINNEBAGO"/>
    <x v="27"/>
    <s v="THURSTON"/>
    <s v="Acute Care Hospitals"/>
    <x v="9"/>
    <s v="Yes"/>
    <n v="0"/>
    <s v="Nebraska"/>
    <n v="6752"/>
    <x v="0"/>
  </r>
  <r>
    <s v="CHI HEALTH BERGAN MERCY"/>
    <s v="OMAHA"/>
    <x v="27"/>
    <s v="DOUGLAS"/>
    <s v="Acute Care Hospitals"/>
    <x v="2"/>
    <s v="Yes"/>
    <n v="4"/>
    <s v="Nebraska"/>
    <n v="606460"/>
    <x v="0"/>
  </r>
  <r>
    <s v="REGIONAL WEST MEDICAL CENTER"/>
    <s v="SCOTTSBLUFF"/>
    <x v="27"/>
    <s v="SCOTT BLUFF"/>
    <s v="Acute Care Hospitals"/>
    <x v="2"/>
    <s v="Yes"/>
    <n v="2"/>
    <s v="Nebraska"/>
    <s v="No Match"/>
    <x v="1"/>
  </r>
  <r>
    <s v="GREAT PLAINS HEALTH"/>
    <s v="NORTH PLATTE"/>
    <x v="27"/>
    <s v="LINCOLN"/>
    <s v="Acute Care Hospitals"/>
    <x v="2"/>
    <s v="Yes"/>
    <n v="3"/>
    <s v="Nebraska"/>
    <n v="33303"/>
    <x v="0"/>
  </r>
  <r>
    <s v="OMAHA VA MEDICAL CENTER (VA NEBRASKA WESTERN IOWA HEALTHCARE SYSTEM)"/>
    <s v="OMAHA"/>
    <x v="27"/>
    <s v="DOUGLAS"/>
    <s v="Acute Care - Veterans Administration"/>
    <x v="8"/>
    <s v="Yes"/>
    <n v="4"/>
    <s v="Nebraska"/>
    <n v="606460"/>
    <x v="0"/>
  </r>
  <r>
    <s v="METHODIST FREMONT HEALTH"/>
    <s v="FREMONT"/>
    <x v="27"/>
    <s v="DODGE"/>
    <s v="Acute Care Hospitals"/>
    <x v="2"/>
    <s v="Yes"/>
    <n v="2"/>
    <s v="Nebraska"/>
    <n v="38057"/>
    <x v="0"/>
  </r>
  <r>
    <s v="CHI HEALTH IMMANUEL"/>
    <s v="OMAHA"/>
    <x v="27"/>
    <s v="DOUGLAS"/>
    <s v="Acute Care Hospitals"/>
    <x v="2"/>
    <s v="Yes"/>
    <n v="3"/>
    <s v="Nebraska"/>
    <n v="606460"/>
    <x v="0"/>
  </r>
  <r>
    <s v="CHI HEALTH MIDLANDS"/>
    <s v="PAPILLION"/>
    <x v="27"/>
    <s v="SARPY"/>
    <s v="Acute Care Hospitals"/>
    <x v="6"/>
    <s v="Yes"/>
    <n v="4"/>
    <s v="Nebraska"/>
    <n v="208303"/>
    <x v="0"/>
  </r>
  <r>
    <s v="COLUMBUS COMMUNITY HOSPITAL, INC"/>
    <s v="COLUMBUS"/>
    <x v="27"/>
    <s v="PLATTE"/>
    <s v="Acute Care Hospitals"/>
    <x v="4"/>
    <s v="Yes"/>
    <n v="3"/>
    <s v="Nebraska"/>
    <n v="35649"/>
    <x v="0"/>
  </r>
  <r>
    <s v="FAITH REGIONAL HEALTH SERVICES"/>
    <s v="NORFOLK"/>
    <x v="27"/>
    <s v="MADISON"/>
    <s v="Acute Care Hospitals"/>
    <x v="6"/>
    <s v="Yes"/>
    <n v="3"/>
    <s v="Nebraska"/>
    <n v="36106"/>
    <x v="0"/>
  </r>
  <r>
    <s v="LINCOLN SURGICAL HOSPITAL"/>
    <s v="LINCOLN"/>
    <x v="27"/>
    <s v="LANCASTER"/>
    <s v="Acute Care Hospitals"/>
    <x v="1"/>
    <s v="No"/>
    <n v="0"/>
    <s v="Nebraska"/>
    <n v="334049"/>
    <x v="0"/>
  </r>
  <r>
    <s v="CHI HEALTH NEBRASKA HEART"/>
    <s v="LINCOLN"/>
    <x v="27"/>
    <s v="LANCASTER"/>
    <s v="Acute Care Hospitals"/>
    <x v="2"/>
    <s v="No"/>
    <n v="4"/>
    <s v="Nebraska"/>
    <n v="334049"/>
    <x v="0"/>
  </r>
  <r>
    <s v="NEBRASKA ORTHOPAEDIC HOSPITAL"/>
    <s v="OMAHA"/>
    <x v="27"/>
    <s v="DOUGLAS"/>
    <s v="Acute Care Hospitals"/>
    <x v="11"/>
    <s v="Yes"/>
    <n v="0"/>
    <s v="Nebraska"/>
    <n v="606460"/>
    <x v="0"/>
  </r>
  <r>
    <s v="CHI HEALTH LAKESIDE"/>
    <s v="OMAHA"/>
    <x v="27"/>
    <s v="DOUGLAS"/>
    <s v="Acute Care Hospitals"/>
    <x v="6"/>
    <s v="Yes"/>
    <n v="4"/>
    <s v="Nebraska"/>
    <n v="606460"/>
    <x v="0"/>
  </r>
  <r>
    <s v="MIDWEST SURGICAL HOSPITAL LLC"/>
    <s v="OMAHA"/>
    <x v="27"/>
    <s v="DOUGLAS"/>
    <s v="Acute Care Hospitals"/>
    <x v="11"/>
    <s v="No"/>
    <n v="0"/>
    <s v="Nebraska"/>
    <n v="606460"/>
    <x v="0"/>
  </r>
  <r>
    <s v="BELLEVUE MEDICAL CENTER"/>
    <s v="BELLEVUE"/>
    <x v="27"/>
    <s v="SARPY"/>
    <s v="Acute Care Hospitals"/>
    <x v="1"/>
    <s v="Yes"/>
    <n v="4"/>
    <s v="Nebraska"/>
    <n v="208303"/>
    <x v="0"/>
  </r>
  <r>
    <s v="NEBRASKA SPINE HOSPITAL, LLC"/>
    <s v="OMAHA"/>
    <x v="27"/>
    <s v="DOUGLAS"/>
    <s v="Acute Care Hospitals"/>
    <x v="1"/>
    <s v="No"/>
    <n v="0"/>
    <s v="Nebraska"/>
    <n v="606460"/>
    <x v="0"/>
  </r>
  <r>
    <s v="KEARNEY REGIONAL MEDICAL CENTER"/>
    <s v="KEARNEY"/>
    <x v="27"/>
    <s v="BUFFALO"/>
    <s v="Acute Care Hospitals"/>
    <x v="1"/>
    <s v="Yes"/>
    <n v="4"/>
    <s v="Nebraska"/>
    <n v="51172"/>
    <x v="0"/>
  </r>
  <r>
    <s v="GRAND ISLAND REGIONAL MEDICAL CENTER"/>
    <s v="GRAND ISLAND"/>
    <x v="27"/>
    <s v="HALL"/>
    <s v="Acute Care Hospitals"/>
    <x v="2"/>
    <s v="Yes"/>
    <n v="2"/>
    <s v="Nebraska"/>
    <n v="63633"/>
    <x v="0"/>
  </r>
  <r>
    <s v="FRIEND COMMUNITY HEALTHCARE SYSTEM"/>
    <s v="FRIEND"/>
    <x v="27"/>
    <s v="SALINE"/>
    <s v="Rural Emergency Hospital"/>
    <x v="5"/>
    <s v="Yes"/>
    <n v="0"/>
    <s v="Nebraska"/>
    <n v="14996"/>
    <x v="0"/>
  </r>
  <r>
    <s v="HARLAN COUNTY HEALTH SYSTEM"/>
    <s v="ALMA"/>
    <x v="27"/>
    <s v="HARLAN"/>
    <s v="Critical Access Hospitals"/>
    <x v="5"/>
    <s v="No"/>
    <n v="0"/>
    <s v="Nebraska"/>
    <n v="3000"/>
    <x v="0"/>
  </r>
  <r>
    <s v="FILLMORE COUNTY HOSPITAL"/>
    <s v="GENEVA"/>
    <x v="27"/>
    <s v="FILLMORE"/>
    <s v="Critical Access Hospitals"/>
    <x v="5"/>
    <s v="Yes"/>
    <n v="4"/>
    <s v="Nebraska"/>
    <n v="5458"/>
    <x v="0"/>
  </r>
  <r>
    <s v="PAWNEE COUNTY MEMORIAL HOSPITAL"/>
    <s v="PAWNEE CITY"/>
    <x v="27"/>
    <s v="PAWNEE"/>
    <s v="Critical Access Hospitals"/>
    <x v="5"/>
    <s v="Yes"/>
    <n v="0"/>
    <s v="Nebraska"/>
    <n v="2510"/>
    <x v="0"/>
  </r>
  <r>
    <s v="NIOBRARA VALLEY HOSPITAL"/>
    <s v="LYNCH"/>
    <x v="27"/>
    <s v="BOYD"/>
    <s v="Critical Access Hospitals"/>
    <x v="2"/>
    <s v="Yes"/>
    <n v="0"/>
    <s v="Nebraska"/>
    <n v="1674"/>
    <x v="0"/>
  </r>
  <r>
    <s v="THAYER COUNTY HEALTH SERVICES"/>
    <s v="HEBRON"/>
    <x v="27"/>
    <s v="THAYER"/>
    <s v="Critical Access Hospitals"/>
    <x v="5"/>
    <s v="Yes"/>
    <n v="0"/>
    <s v="Nebraska"/>
    <n v="4842"/>
    <x v="0"/>
  </r>
  <r>
    <s v="KIMBALL HEALTH SERVICES"/>
    <s v="KIMBALL"/>
    <x v="27"/>
    <s v="KIMBALL"/>
    <s v="Critical Access Hospitals"/>
    <x v="5"/>
    <s v="Yes"/>
    <n v="0"/>
    <s v="Nebraska"/>
    <n v="3391"/>
    <x v="0"/>
  </r>
  <r>
    <s v="KEARNEY COUNTY HEALTH SERVICES HOSPITAL"/>
    <s v="MINDEN"/>
    <x v="27"/>
    <s v="KEARNEY"/>
    <s v="Critical Access Hospitals"/>
    <x v="5"/>
    <s v="Yes"/>
    <n v="0"/>
    <s v="Nebraska"/>
    <n v="6790"/>
    <x v="0"/>
  </r>
  <r>
    <s v="SAUNDERS MEDICAL CENTER"/>
    <s v="WAHOO"/>
    <x v="27"/>
    <s v="SAUNDERS"/>
    <s v="Critical Access Hospitals"/>
    <x v="5"/>
    <s v="Yes"/>
    <n v="0"/>
    <s v="Nebraska"/>
    <n v="23702"/>
    <x v="0"/>
  </r>
  <r>
    <s v="HENDERSON COMMUNITY HOSPITAL"/>
    <s v="HENDERSON"/>
    <x v="27"/>
    <s v="YORK"/>
    <s v="Critical Access Hospitals"/>
    <x v="2"/>
    <s v="Yes"/>
    <n v="0"/>
    <s v="Nebraska"/>
    <n v="14564"/>
    <x v="0"/>
  </r>
  <r>
    <s v="SYRACUSE AREA HEALTH"/>
    <s v="SYRACUSE"/>
    <x v="27"/>
    <s v="OTOE"/>
    <s v="Critical Access Hospitals"/>
    <x v="0"/>
    <s v="No"/>
    <n v="0"/>
    <s v="Nebraska"/>
    <n v="16531"/>
    <x v="0"/>
  </r>
  <r>
    <s v="GARDEN COUNTY HEALTH SERVICES"/>
    <s v="OSHKOSH"/>
    <x v="27"/>
    <s v="GARDEN"/>
    <s v="Critical Access Hospitals"/>
    <x v="2"/>
    <s v="Yes"/>
    <n v="0"/>
    <s v="Nebraska"/>
    <n v="1804"/>
    <x v="0"/>
  </r>
  <r>
    <s v="FRANKLIN COUNTY MEMORIAL HOSPITAL"/>
    <s v="FRANKLIN"/>
    <x v="27"/>
    <s v="FRANKLIN"/>
    <s v="Critical Access Hospitals"/>
    <x v="5"/>
    <s v="Yes"/>
    <n v="0"/>
    <s v="Nebraska"/>
    <n v="2795"/>
    <x v="0"/>
  </r>
  <r>
    <s v="GENOA COMMUNITY HOSPITAL"/>
    <s v="GENOA"/>
    <x v="27"/>
    <s v="PLATTE"/>
    <s v="Critical Access Hospitals"/>
    <x v="5"/>
    <s v="Yes"/>
    <n v="0"/>
    <s v="Nebraska"/>
    <n v="35649"/>
    <x v="0"/>
  </r>
  <r>
    <s v="GOTHENBURG HEALTH"/>
    <s v="GOTHENBURG"/>
    <x v="27"/>
    <s v="DAWSON"/>
    <s v="Critical Access Hospitals"/>
    <x v="0"/>
    <s v="Yes"/>
    <n v="0"/>
    <s v="Nebraska"/>
    <n v="24452"/>
    <x v="0"/>
  </r>
  <r>
    <s v="ANNIE JEFFREY MEMORIAL COUNTY HEALTH CENTER"/>
    <s v="OSCEOLA"/>
    <x v="27"/>
    <s v="POLK"/>
    <s v="Critical Access Hospitals"/>
    <x v="5"/>
    <s v="Yes"/>
    <n v="0"/>
    <s v="Nebraska"/>
    <n v="5270"/>
    <x v="0"/>
  </r>
  <r>
    <s v="BRODSTONE HEALTHCARE"/>
    <s v="SUPERIOR"/>
    <x v="27"/>
    <s v="NUCKOLLS"/>
    <s v="Critical Access Hospitals"/>
    <x v="2"/>
    <s v="Yes"/>
    <n v="4"/>
    <s v="Nebraska"/>
    <n v="4100"/>
    <x v="0"/>
  </r>
  <r>
    <s v="WEBSTER COUNTY COMMUNITY HOSPITAL"/>
    <s v="RED CLOUD"/>
    <x v="27"/>
    <s v="WEBSTER"/>
    <s v="Critical Access Hospitals"/>
    <x v="5"/>
    <s v="Yes"/>
    <n v="0"/>
    <s v="Nebraska"/>
    <n v="3336"/>
    <x v="0"/>
  </r>
  <r>
    <s v="MORRILL COUNTY COMMUNITY HOSPITAL"/>
    <s v="BRIDGEPORT"/>
    <x v="27"/>
    <s v="MORRILL"/>
    <s v="Critical Access Hospitals"/>
    <x v="5"/>
    <s v="Yes"/>
    <n v="0"/>
    <s v="Nebraska"/>
    <n v="4404"/>
    <x v="0"/>
  </r>
  <r>
    <s v="JEFFERSON COMMUNITY HEALTH &amp; LIFE"/>
    <s v="FAIRBURY"/>
    <x v="27"/>
    <s v="JEFFERSON"/>
    <s v="Critical Access Hospitals"/>
    <x v="2"/>
    <s v="Yes"/>
    <n v="0"/>
    <s v="Nebraska"/>
    <n v="7070"/>
    <x v="0"/>
  </r>
  <r>
    <s v="MEMORIAL HOSPITAL"/>
    <s v="AURORA"/>
    <x v="27"/>
    <s v="HAMILTON"/>
    <s v="Critical Access Hospitals"/>
    <x v="2"/>
    <s v="Yes"/>
    <n v="0"/>
    <s v="Nebraska"/>
    <n v="9678"/>
    <x v="0"/>
  </r>
  <r>
    <s v="ST FRANCIS MEMORIAL HOSPITAL"/>
    <s v="WEST POINT"/>
    <x v="27"/>
    <s v="CUMING"/>
    <s v="Critical Access Hospitals"/>
    <x v="2"/>
    <s v="Yes"/>
    <n v="2"/>
    <s v="Nebraska"/>
    <n v="8823"/>
    <x v="0"/>
  </r>
  <r>
    <s v="CHI HEALTH SCHUYLER"/>
    <s v="SCHUYLER"/>
    <x v="27"/>
    <s v="COLFAX"/>
    <s v="Critical Access Hospitals"/>
    <x v="2"/>
    <s v="Yes"/>
    <n v="0"/>
    <s v="Nebraska"/>
    <n v="10934"/>
    <x v="0"/>
  </r>
  <r>
    <s v="NEMAHA COUNTY HOSPITAL"/>
    <s v="AUBURN"/>
    <x v="27"/>
    <s v="NEMAHA"/>
    <s v="Critical Access Hospitals"/>
    <x v="5"/>
    <s v="Yes"/>
    <n v="0"/>
    <s v="Nebraska"/>
    <n v="7102"/>
    <x v="0"/>
  </r>
  <r>
    <s v="BROWN COUNTY HOSPITAL"/>
    <s v="AINSWORTH"/>
    <x v="27"/>
    <s v="BROWN"/>
    <s v="Critical Access Hospitals"/>
    <x v="5"/>
    <s v="Yes"/>
    <n v="0"/>
    <s v="Nebraska"/>
    <n v="2826"/>
    <x v="0"/>
  </r>
  <r>
    <s v="ANTELOPE MEMORIAL HOSPITAL"/>
    <s v="NELIGH"/>
    <x v="27"/>
    <s v="ANTELOPE"/>
    <s v="Critical Access Hospitals"/>
    <x v="2"/>
    <s v="Yes"/>
    <n v="0"/>
    <s v="Nebraska"/>
    <n v="6352"/>
    <x v="0"/>
  </r>
  <r>
    <s v="COZAD COMMUNITY HOSPITAL"/>
    <s v="COZAD"/>
    <x v="27"/>
    <s v="DAWSON"/>
    <s v="Critical Access Hospitals"/>
    <x v="0"/>
    <s v="Yes"/>
    <n v="0"/>
    <s v="Nebraska"/>
    <n v="24452"/>
    <x v="0"/>
  </r>
  <r>
    <s v="MERRICK MEDICAL CENTER"/>
    <s v="CENTRAL CITY"/>
    <x v="27"/>
    <s v="MERRICK"/>
    <s v="Critical Access Hospitals"/>
    <x v="2"/>
    <s v="Yes"/>
    <n v="0"/>
    <s v="Nebraska"/>
    <n v="7905"/>
    <x v="0"/>
  </r>
  <r>
    <s v="AVERA ST ANTHONY'S HOSPITAL"/>
    <s v="O' NEILL"/>
    <x v="27"/>
    <s v="HOLT"/>
    <s v="Critical Access Hospitals"/>
    <x v="6"/>
    <s v="Yes"/>
    <n v="4"/>
    <s v="Nebraska"/>
    <n v="10067"/>
    <x v="0"/>
  </r>
  <r>
    <s v="AVERA CREIGHTON HOSPITAL"/>
    <s v="CREIGHTON"/>
    <x v="27"/>
    <s v="KNOX"/>
    <s v="Critical Access Hospitals"/>
    <x v="2"/>
    <s v="Yes"/>
    <n v="0"/>
    <s v="Nebraska"/>
    <n v="8335"/>
    <x v="0"/>
  </r>
  <r>
    <s v="BUTLER COUNTY HEALTH"/>
    <s v="DAVID CITY"/>
    <x v="27"/>
    <s v="BUTLER"/>
    <s v="Critical Access Hospitals"/>
    <x v="5"/>
    <s v="Yes"/>
    <n v="0"/>
    <s v="Nebraska"/>
    <n v="8507"/>
    <x v="0"/>
  </r>
  <r>
    <s v="ROCK COUNTY HOSPITAL"/>
    <s v="BASSETT"/>
    <x v="27"/>
    <s v="HOLT"/>
    <s v="Critical Access Hospitals"/>
    <x v="5"/>
    <s v="Yes"/>
    <n v="0"/>
    <s v="Nebraska"/>
    <n v="10067"/>
    <x v="0"/>
  </r>
  <r>
    <s v="BOONE COUNTY HEALTH CENTER"/>
    <s v="ALBION"/>
    <x v="27"/>
    <s v="BOONE"/>
    <s v="Critical Access Hospitals"/>
    <x v="5"/>
    <s v="Yes"/>
    <n v="4"/>
    <s v="Nebraska"/>
    <n v="5355"/>
    <x v="0"/>
  </r>
  <r>
    <s v="CALLAWAY DISTRICT HOSPITAL"/>
    <s v="CALLAWAY"/>
    <x v="27"/>
    <s v="CUSTER"/>
    <s v="Critical Access Hospitals"/>
    <x v="0"/>
    <s v="Yes"/>
    <n v="0"/>
    <s v="Nebraska"/>
    <n v="10500"/>
    <x v="0"/>
  </r>
  <r>
    <s v="YORK GENERAL HEALTH CARE SERVICES"/>
    <s v="YORK"/>
    <x v="27"/>
    <s v="YORK"/>
    <s v="Critical Access Hospitals"/>
    <x v="2"/>
    <s v="Yes"/>
    <n v="4"/>
    <s v="Nebraska"/>
    <n v="14564"/>
    <x v="0"/>
  </r>
  <r>
    <s v="HOWARD COUNTY MEDICAL CENTER"/>
    <s v="ST PAUL"/>
    <x v="27"/>
    <s v="HOWARD"/>
    <s v="Critical Access Hospitals"/>
    <x v="4"/>
    <s v="Yes"/>
    <n v="0"/>
    <s v="Nebraska"/>
    <n v="6538"/>
    <x v="0"/>
  </r>
  <r>
    <s v="MEMORIAL HEALTH CARE SYSTEMS"/>
    <s v="SEWARD"/>
    <x v="27"/>
    <s v="SEWARD"/>
    <s v="Critical Access Hospitals"/>
    <x v="2"/>
    <s v="Yes"/>
    <n v="3"/>
    <s v="Nebraska"/>
    <n v="18032"/>
    <x v="0"/>
  </r>
  <r>
    <s v="DUNDY COUNTY HOSPITAL"/>
    <s v="BENKELMAN"/>
    <x v="27"/>
    <s v="DUNDY"/>
    <s v="Critical Access Hospitals"/>
    <x v="5"/>
    <s v="Yes"/>
    <n v="0"/>
    <s v="Nebraska"/>
    <n v="1568"/>
    <x v="0"/>
  </r>
  <r>
    <s v="CHADRON HOSPITAL"/>
    <s v="CHADRON"/>
    <x v="27"/>
    <s v="DAWES"/>
    <s v="Critical Access Hospitals"/>
    <x v="2"/>
    <s v="Yes"/>
    <n v="3"/>
    <s v="Nebraska"/>
    <n v="7858"/>
    <x v="0"/>
  </r>
  <r>
    <s v="CHI HEALTH ST. MARYS"/>
    <s v="NEBRASKA CITY"/>
    <x v="27"/>
    <s v="OTOE"/>
    <s v="Critical Access Hospitals"/>
    <x v="6"/>
    <s v="Yes"/>
    <n v="4"/>
    <s v="Nebraska"/>
    <n v="16531"/>
    <x v="0"/>
  </r>
  <r>
    <s v="WEST HOLT MEMORIAL HOSPITAL"/>
    <s v="ATKINSON"/>
    <x v="27"/>
    <s v="HOLT"/>
    <s v="Critical Access Hospitals"/>
    <x v="2"/>
    <s v="Yes"/>
    <n v="0"/>
    <s v="Nebraska"/>
    <n v="10067"/>
    <x v="0"/>
  </r>
  <r>
    <s v="CHERRY COUNTY HOSPITAL"/>
    <s v="VALENTINE"/>
    <x v="27"/>
    <s v="CHERRY"/>
    <s v="Critical Access Hospitals"/>
    <x v="5"/>
    <s v="Yes"/>
    <n v="0"/>
    <s v="Nebraska"/>
    <n v="5561"/>
    <x v="0"/>
  </r>
  <r>
    <s v="PROVIDENCE MEDICAL CENTER"/>
    <s v="WAYNE"/>
    <x v="27"/>
    <s v="WAYNE"/>
    <s v="Critical Access Hospitals"/>
    <x v="2"/>
    <s v="Yes"/>
    <n v="0"/>
    <s v="Nebraska"/>
    <n v="10020"/>
    <x v="0"/>
  </r>
  <r>
    <s v="CHI HEALTH PLAINVIEW HOSPITAL"/>
    <s v="PLAINVIEW"/>
    <x v="27"/>
    <s v="PIERCE"/>
    <s v="Critical Access Hospitals"/>
    <x v="6"/>
    <s v="Yes"/>
    <n v="0"/>
    <s v="Nebraska"/>
    <n v="7378"/>
    <x v="0"/>
  </r>
  <r>
    <s v="OSMOND GENERAL HOSPITAL"/>
    <s v="OSMOND"/>
    <x v="27"/>
    <s v="PIERCE"/>
    <s v="Critical Access Hospitals"/>
    <x v="2"/>
    <s v="Yes"/>
    <n v="0"/>
    <s v="Nebraska"/>
    <n v="7378"/>
    <x v="0"/>
  </r>
  <r>
    <s v="TRI VALLEY HEALTH SYSTEM"/>
    <s v="CAMBRIDGE"/>
    <x v="27"/>
    <s v="FURNAS"/>
    <s v="Critical Access Hospitals"/>
    <x v="2"/>
    <s v="Yes"/>
    <n v="0"/>
    <s v="Nebraska"/>
    <n v="4524"/>
    <x v="0"/>
  </r>
  <r>
    <s v="PENDER COMMUNITY HOSPITAL"/>
    <s v="PENDER"/>
    <x v="27"/>
    <s v="THURSTON"/>
    <s v="Critical Access Hospitals"/>
    <x v="5"/>
    <s v="Yes"/>
    <n v="0"/>
    <s v="Nebraska"/>
    <n v="6752"/>
    <x v="0"/>
  </r>
  <r>
    <s v="JOHNSON COUNTY HOSPITAL"/>
    <s v="TECUMSEH"/>
    <x v="27"/>
    <s v="JOHNSON"/>
    <s v="Critical Access Hospitals"/>
    <x v="5"/>
    <s v="Yes"/>
    <n v="0"/>
    <s v="Nebraska"/>
    <n v="5218"/>
    <x v="0"/>
  </r>
  <r>
    <s v="CHASE COUNTY COMMUNITY HOSPITAL"/>
    <s v="IMPERIAL"/>
    <x v="27"/>
    <s v="CHASE"/>
    <s v="Critical Access Hospitals"/>
    <x v="5"/>
    <s v="Yes"/>
    <n v="0"/>
    <s v="Nebraska"/>
    <n v="3718"/>
    <x v="0"/>
  </r>
  <r>
    <s v="COMMUNITY MEDICAL CENTER, INC"/>
    <s v="FALLS CITY"/>
    <x v="27"/>
    <s v="RICHARDSON"/>
    <s v="Critical Access Hospitals"/>
    <x v="2"/>
    <s v="Yes"/>
    <n v="4"/>
    <s v="Nebraska"/>
    <n v="7530"/>
    <x v="0"/>
  </r>
  <r>
    <s v="VALLEY COUNTY HEALTH SYSTEM"/>
    <s v="ORD"/>
    <x v="27"/>
    <s v="VALLEY"/>
    <s v="Critical Access Hospitals"/>
    <x v="5"/>
    <s v="Yes"/>
    <n v="0"/>
    <s v="Nebraska"/>
    <n v="4094"/>
    <x v="0"/>
  </r>
  <r>
    <s v="CRETE AREA MEDICAL CENTER"/>
    <s v="CRETE"/>
    <x v="27"/>
    <s v="SALINE"/>
    <s v="Critical Access Hospitals"/>
    <x v="2"/>
    <s v="Yes"/>
    <n v="0"/>
    <s v="Nebraska"/>
    <n v="14996"/>
    <x v="0"/>
  </r>
  <r>
    <s v="OGALLALA COMMUNITY HOSPITAL"/>
    <s v="OGALLALA"/>
    <x v="27"/>
    <s v="KEITH"/>
    <s v="Critical Access Hospitals"/>
    <x v="0"/>
    <s v="Yes"/>
    <n v="0"/>
    <s v="Nebraska"/>
    <n v="8100"/>
    <x v="0"/>
  </r>
  <r>
    <s v="PERKINS COUNTY HEALTH SERVICES"/>
    <s v="GRANT"/>
    <x v="27"/>
    <s v="PERKINS"/>
    <s v="Critical Access Hospitals"/>
    <x v="0"/>
    <s v="Yes"/>
    <n v="0"/>
    <s v="Nebraska"/>
    <n v="2849"/>
    <x v="0"/>
  </r>
  <r>
    <s v="SIDNEY REGIONAL MEDICAL CENTER"/>
    <s v="SIDNEY"/>
    <x v="27"/>
    <s v="CHEYENNE"/>
    <s v="Critical Access Hospitals"/>
    <x v="2"/>
    <s v="Yes"/>
    <n v="0"/>
    <s v="Nebraska"/>
    <n v="9528"/>
    <x v="0"/>
  </r>
  <r>
    <s v="GORDON MEMORIAL HOSPITAL DISTRICT"/>
    <s v="GORDON"/>
    <x v="27"/>
    <s v="SHERIDAN"/>
    <s v="Critical Access Hospitals"/>
    <x v="0"/>
    <s v="Yes"/>
    <n v="0"/>
    <s v="Nebraska"/>
    <n v="4809"/>
    <x v="0"/>
  </r>
  <r>
    <s v="MEMORIAL COMMUNITY HOSPITAL &amp; HEALTH SYSTEM"/>
    <s v="BLAIR"/>
    <x v="27"/>
    <s v="WASHINGTON"/>
    <s v="Critical Access Hospitals"/>
    <x v="2"/>
    <s v="Yes"/>
    <n v="0"/>
    <s v="Nebraska"/>
    <n v="21302"/>
    <x v="0"/>
  </r>
  <r>
    <s v="BOX BUTTE GENERAL HOSPITAL"/>
    <s v="ALLIANCE"/>
    <x v="27"/>
    <s v="BOX BUTTE"/>
    <s v="Critical Access Hospitals"/>
    <x v="5"/>
    <s v="Yes"/>
    <n v="4"/>
    <s v="Nebraska"/>
    <n v="10494"/>
    <x v="0"/>
  </r>
  <r>
    <s v="LEXINGTON REGIONAL HEALTH CENTER"/>
    <s v="LEXINGTON"/>
    <x v="27"/>
    <s v="DAWSON"/>
    <s v="Critical Access Hospitals"/>
    <x v="0"/>
    <s v="Yes"/>
    <n v="0"/>
    <s v="Nebraska"/>
    <n v="24452"/>
    <x v="0"/>
  </r>
  <r>
    <s v="PHELPS MEMORIAL HEALTH CENTER"/>
    <s v="HOLDREGE"/>
    <x v="27"/>
    <s v="PHELPS"/>
    <s v="Critical Access Hospitals"/>
    <x v="2"/>
    <s v="Yes"/>
    <n v="4"/>
    <s v="Nebraska"/>
    <n v="8994"/>
    <x v="0"/>
  </r>
  <r>
    <s v="COMMUNITY HOSPITAL"/>
    <s v="MCCOOK"/>
    <x v="27"/>
    <s v="RED WILLOW"/>
    <s v="Critical Access Hospitals"/>
    <x v="4"/>
    <s v="Yes"/>
    <n v="3"/>
    <s v="Nebraska"/>
    <n v="10307"/>
    <x v="0"/>
  </r>
  <r>
    <s v="BEATRICE COMMUNITY HOSPITAL &amp; HEALTH CENTER, INC"/>
    <s v="BEATRICE"/>
    <x v="27"/>
    <s v="GAGE"/>
    <s v="Critical Access Hospitals"/>
    <x v="2"/>
    <s v="Yes"/>
    <n v="4"/>
    <s v="Nebraska"/>
    <n v="21711"/>
    <x v="0"/>
  </r>
  <r>
    <s v="JENNIE M MELHAM MEMORIAL MEDICAL CENTER"/>
    <s v="BROKEN BOW"/>
    <x v="27"/>
    <s v="CUSTER"/>
    <s v="Critical Access Hospitals"/>
    <x v="2"/>
    <s v="Yes"/>
    <n v="4"/>
    <s v="Nebraska"/>
    <n v="10500"/>
    <x v="0"/>
  </r>
  <r>
    <s v="BOYS TOWN NATIONAL RESEARCH HOSPITAL"/>
    <s v="BOYS TOWN"/>
    <x v="27"/>
    <s v="DOUGLAS"/>
    <s v="Childrens"/>
    <x v="2"/>
    <s v="No"/>
    <n v="0"/>
    <s v="Nebraska"/>
    <n v="606460"/>
    <x v="0"/>
  </r>
  <r>
    <s v="CHILDREN'S NEBRASKA"/>
    <s v="OMAHA"/>
    <x v="27"/>
    <s v="DOUGLAS"/>
    <s v="Childrens"/>
    <x v="2"/>
    <s v="Yes"/>
    <n v="0"/>
    <s v="Nebraska"/>
    <n v="606460"/>
    <x v="0"/>
  </r>
  <r>
    <s v="LINCOLN REGIONAL CENTER"/>
    <s v="LINCOLN"/>
    <x v="27"/>
    <s v="LANCASTER"/>
    <s v="Psychiatric"/>
    <x v="3"/>
    <s v="No"/>
    <n v="0"/>
    <s v="Nebraska"/>
    <n v="334049"/>
    <x v="0"/>
  </r>
  <r>
    <s v="DOUGLAS COUNTY COMMUNITY MENTAL HEALTH CENTER"/>
    <s v="OMAHA"/>
    <x v="27"/>
    <s v="DOUGLAS"/>
    <s v="Psychiatric"/>
    <x v="5"/>
    <s v="No"/>
    <n v="0"/>
    <s v="Nebraska"/>
    <n v="606460"/>
    <x v="0"/>
  </r>
  <r>
    <s v="RENOWN REGIONAL MEDICAL CENTER"/>
    <s v="RENO"/>
    <x v="28"/>
    <s v="WASHOE"/>
    <s v="Acute Care Hospitals"/>
    <x v="2"/>
    <s v="Yes"/>
    <n v="3"/>
    <s v="Nevada"/>
    <n v="509386"/>
    <x v="0"/>
  </r>
  <r>
    <s v="SUNRISE HOSPITAL AND MEDICAL CENTER"/>
    <s v="LAS VEGAS"/>
    <x v="28"/>
    <s v="CLARK"/>
    <s v="Acute Care Hospitals"/>
    <x v="1"/>
    <s v="Yes"/>
    <n v="2"/>
    <s v="Nevada"/>
    <n v="2407226"/>
    <x v="0"/>
  </r>
  <r>
    <s v="NORTH VISTA HOSPITAL"/>
    <s v="NORTH LAS VEGAS"/>
    <x v="28"/>
    <s v="CLARK"/>
    <s v="Acute Care Hospitals"/>
    <x v="2"/>
    <s v="Yes"/>
    <n v="3"/>
    <s v="Nevada"/>
    <n v="2407226"/>
    <x v="0"/>
  </r>
  <r>
    <s v="UNIVERSITY MEDICAL CENTER"/>
    <s v="LAS VEGAS"/>
    <x v="28"/>
    <s v="CLARK"/>
    <s v="Acute Care Hospitals"/>
    <x v="4"/>
    <s v="Yes"/>
    <n v="2"/>
    <s v="Nevada"/>
    <n v="2407226"/>
    <x v="0"/>
  </r>
  <r>
    <s v="NORTHEASTERN NEVADA REGIONAL HOSPITAL"/>
    <s v="ELKO"/>
    <x v="28"/>
    <s v="ELKO"/>
    <s v="Acute Care Hospitals"/>
    <x v="1"/>
    <s v="Yes"/>
    <n v="3"/>
    <s v="Nevada"/>
    <n v="54815"/>
    <x v="1"/>
  </r>
  <r>
    <s v="SAINT MARY'S REGIONAL MEDICAL CENTER"/>
    <s v="RENO"/>
    <x v="28"/>
    <s v="WASHOE"/>
    <s v="Acute Care Hospitals"/>
    <x v="1"/>
    <s v="Yes"/>
    <n v="4"/>
    <s v="Nevada"/>
    <n v="509386"/>
    <x v="0"/>
  </r>
  <r>
    <s v="SAINT ROSE DOMINICAN HOSPITALS - ROSE DE LIMA"/>
    <s v="HENDERSON"/>
    <x v="28"/>
    <s v="CLARK"/>
    <s v="Acute Care Hospitals"/>
    <x v="2"/>
    <s v="Yes"/>
    <n v="0"/>
    <s v="Nevada"/>
    <n v="2407226"/>
    <x v="0"/>
  </r>
  <r>
    <s v="CARSON TAHOE REGIONAL MEDICAL CENTER"/>
    <s v="CARSON CITY"/>
    <x v="28"/>
    <s v="CARSON CITY"/>
    <s v="Acute Care Hospitals"/>
    <x v="2"/>
    <s v="Yes"/>
    <n v="2"/>
    <s v="Nevada"/>
    <n v="58571"/>
    <x v="1"/>
  </r>
  <r>
    <s v="99th Medical Group (Nellis AFB)"/>
    <s v="Nellis AFB"/>
    <x v="28"/>
    <s v="CLARK"/>
    <s v="Acute Care - Department of Defense"/>
    <x v="10"/>
    <s v="Yes"/>
    <n v="0"/>
    <s v="Nevada"/>
    <n v="2407226"/>
    <x v="0"/>
  </r>
  <r>
    <s v="VALLEY HOSPITAL MEDICAL CENTER"/>
    <s v="LAS VEGAS"/>
    <x v="28"/>
    <s v="CLARK"/>
    <s v="Acute Care Hospitals"/>
    <x v="1"/>
    <s v="Yes"/>
    <n v="2"/>
    <s v="Nevada"/>
    <n v="2407226"/>
    <x v="0"/>
  </r>
  <r>
    <s v="VA SIERRA NEVADA HEALTHCARE SYSTEM"/>
    <s v="RENO"/>
    <x v="28"/>
    <s v="WASHOE"/>
    <s v="Acute Care - Veterans Administration"/>
    <x v="8"/>
    <s v="Yes"/>
    <n v="5"/>
    <s v="Nevada"/>
    <n v="509386"/>
    <x v="0"/>
  </r>
  <r>
    <s v="NORTHERN NEVADA MEDICAL CENTER"/>
    <s v="SPARKS"/>
    <x v="28"/>
    <s v="WASHOE"/>
    <s v="Acute Care Hospitals"/>
    <x v="2"/>
    <s v="Yes"/>
    <n v="3"/>
    <s v="Nevada"/>
    <n v="509386"/>
    <x v="0"/>
  </r>
  <r>
    <s v="MOUNTAINVIEW HOSPITAL"/>
    <s v="LAS VEGAS"/>
    <x v="28"/>
    <s v="CLARK"/>
    <s v="Acute Care Hospitals"/>
    <x v="1"/>
    <s v="Yes"/>
    <n v="4"/>
    <s v="Nevada"/>
    <n v="2407226"/>
    <x v="0"/>
  </r>
  <r>
    <s v="SUMMERLIN HOSPITAL MEDICAL CENTER"/>
    <s v="LAS VEGAS"/>
    <x v="28"/>
    <s v="CLARK"/>
    <s v="Acute Care Hospitals"/>
    <x v="1"/>
    <s v="Yes"/>
    <n v="3"/>
    <s v="Nevada"/>
    <n v="2407226"/>
    <x v="0"/>
  </r>
  <r>
    <s v="HARMON HOSPITAL"/>
    <s v="LAS VEGAS"/>
    <x v="28"/>
    <s v="CLARK"/>
    <s v="Acute Care Hospitals"/>
    <x v="1"/>
    <s v="No"/>
    <n v="0"/>
    <s v="Nevada"/>
    <n v="2407226"/>
    <x v="0"/>
  </r>
  <r>
    <s v="SAINT ROSE DOMINICAN HOSPITALS - SIENA CAMPUS"/>
    <s v="HENDERSON"/>
    <x v="28"/>
    <s v="CLARK"/>
    <s v="Acute Care Hospitals"/>
    <x v="2"/>
    <s v="Yes"/>
    <n v="3"/>
    <s v="Nevada"/>
    <n v="2407226"/>
    <x v="0"/>
  </r>
  <r>
    <s v="SPRING VALLEY HOSPITAL MEDICAL CENTER"/>
    <s v="LAS VEGAS"/>
    <x v="28"/>
    <s v="CLARK"/>
    <s v="Acute Care Hospitals"/>
    <x v="1"/>
    <s v="Yes"/>
    <n v="3"/>
    <s v="Nevada"/>
    <n v="2407226"/>
    <x v="0"/>
  </r>
  <r>
    <s v="SOUTHERN HILLS HOSPITAL AND MEDICAL CENTER"/>
    <s v="LAS VEGAS"/>
    <x v="28"/>
    <s v="CLARK"/>
    <s v="Acute Care Hospitals"/>
    <x v="1"/>
    <s v="Yes"/>
    <n v="4"/>
    <s v="Nevada"/>
    <n v="2407226"/>
    <x v="0"/>
  </r>
  <r>
    <s v="RENOWN SOUTH MEADOWS MEDICAL CENTER"/>
    <s v="RENO"/>
    <x v="28"/>
    <s v="WASHOE"/>
    <s v="Acute Care Hospitals"/>
    <x v="2"/>
    <s v="Yes"/>
    <n v="3"/>
    <s v="Nevada"/>
    <n v="509386"/>
    <x v="0"/>
  </r>
  <r>
    <s v="VA SOUTHERN NEVADA HEALTHCARE SYSTEM"/>
    <s v="N. LAS VEGAS"/>
    <x v="28"/>
    <s v="CLARK"/>
    <s v="Acute Care - Veterans Administration"/>
    <x v="8"/>
    <s v="Yes"/>
    <n v="5"/>
    <s v="Nevada"/>
    <n v="2407226"/>
    <x v="0"/>
  </r>
  <r>
    <s v="SAINT ROSE DOMINICAN HOSPITALS - SAN MARTIN CAMPUS"/>
    <s v="LAS VEGAS"/>
    <x v="28"/>
    <s v="CLARK"/>
    <s v="Acute Care Hospitals"/>
    <x v="2"/>
    <s v="Yes"/>
    <n v="4"/>
    <s v="Nevada"/>
    <n v="2407226"/>
    <x v="0"/>
  </r>
  <r>
    <s v="CENTENNIAL HILLS HOSPITAL MEDICAL CENTER"/>
    <s v="LAS VEGAS"/>
    <x v="28"/>
    <s v="CLARK"/>
    <s v="Acute Care Hospitals"/>
    <x v="1"/>
    <s v="Yes"/>
    <n v="2"/>
    <s v="Nevada"/>
    <n v="2407226"/>
    <x v="0"/>
  </r>
  <r>
    <s v="HENDERSON HOSPITAL"/>
    <s v="HENDERSON"/>
    <x v="28"/>
    <s v="CLARK"/>
    <s v="Acute Care Hospitals"/>
    <x v="1"/>
    <s v="Yes"/>
    <n v="2"/>
    <s v="Nevada"/>
    <n v="2407226"/>
    <x v="0"/>
  </r>
  <r>
    <s v="SAINT ROSE DOMINICAN HOSPITALS - NORTH LAS VEGAS"/>
    <s v="NORTH LAS VEGAS"/>
    <x v="28"/>
    <s v="CLARK"/>
    <s v="Acute Care Hospitals"/>
    <x v="1"/>
    <s v="Yes"/>
    <n v="0"/>
    <s v="Nevada"/>
    <n v="2407226"/>
    <x v="0"/>
  </r>
  <r>
    <s v="WEST HENDERSON HOSPITAL"/>
    <s v="HENDERSON"/>
    <x v="28"/>
    <s v="CLARK"/>
    <s v="Acute Care Hospitals"/>
    <x v="1"/>
    <s v="Yes"/>
    <n v="0"/>
    <s v="Nevada"/>
    <n v="2407226"/>
    <x v="0"/>
  </r>
  <r>
    <s v="MOUNT GRANT GENERAL HOSPITAL"/>
    <s v="HAWTHORNE"/>
    <x v="28"/>
    <s v="MINERAL"/>
    <s v="Critical Access Hospitals"/>
    <x v="0"/>
    <s v="Yes"/>
    <n v="0"/>
    <s v="Nevada"/>
    <n v="4407"/>
    <x v="0"/>
  </r>
  <r>
    <s v="INCLINE VILLAGE COMMUNITY HOSPITAL"/>
    <s v="INCLINE VILLAGE"/>
    <x v="28"/>
    <s v="WASHOE"/>
    <s v="Critical Access Hospitals"/>
    <x v="0"/>
    <s v="Yes"/>
    <n v="0"/>
    <s v="Nevada"/>
    <n v="509386"/>
    <x v="0"/>
  </r>
  <r>
    <s v="WILLIAM BEE RIRIE HOSPITAL"/>
    <s v="ELY"/>
    <x v="28"/>
    <s v="WHITE PINE"/>
    <s v="Critical Access Hospitals"/>
    <x v="0"/>
    <s v="Yes"/>
    <n v="0"/>
    <s v="Nevada"/>
    <n v="8661"/>
    <x v="0"/>
  </r>
  <r>
    <s v="BATTLE MOUNTAIN GENERAL HOSPITAL"/>
    <s v="BATTE MTN"/>
    <x v="28"/>
    <s v="LANDER"/>
    <s v="Critical Access Hospitals"/>
    <x v="0"/>
    <s v="Yes"/>
    <n v="0"/>
    <s v="Nevada"/>
    <n v="5872"/>
    <x v="0"/>
  </r>
  <r>
    <s v="PERSHING GENERAL HOSPITAL"/>
    <s v="LOVELOCK"/>
    <x v="28"/>
    <s v="PERSHING"/>
    <s v="Critical Access Hospitals"/>
    <x v="0"/>
    <s v="Yes"/>
    <n v="0"/>
    <s v="Nevada"/>
    <n v="6421"/>
    <x v="0"/>
  </r>
  <r>
    <s v="CARSON VALLEY HEALTH"/>
    <s v="GARDNERVILLE"/>
    <x v="28"/>
    <s v="DOUGLAS"/>
    <s v="Critical Access Hospitals"/>
    <x v="2"/>
    <s v="Yes"/>
    <n v="5"/>
    <s v="Nevada"/>
    <n v="50111"/>
    <x v="1"/>
  </r>
  <r>
    <s v="MESA VIEW REGIONAL HOSPITAL"/>
    <s v="MESQUITE"/>
    <x v="28"/>
    <s v="CLARK"/>
    <s v="Critical Access Hospitals"/>
    <x v="1"/>
    <s v="Yes"/>
    <n v="2"/>
    <s v="Nevada"/>
    <n v="2407226"/>
    <x v="0"/>
  </r>
  <r>
    <s v="HUMBOLDT GENERAL HOSPITAL"/>
    <s v="WINNEMUCCA"/>
    <x v="28"/>
    <s v="HUMBOLDT"/>
    <s v="Critical Access Hospitals"/>
    <x v="0"/>
    <s v="Yes"/>
    <n v="2"/>
    <s v="Nevada"/>
    <n v="17267"/>
    <x v="0"/>
  </r>
  <r>
    <s v="BOULDER CITY HOSPITAL"/>
    <s v="BOULDER CITY"/>
    <x v="28"/>
    <s v="CLARK"/>
    <s v="Critical Access Hospitals"/>
    <x v="2"/>
    <s v="Yes"/>
    <n v="0"/>
    <s v="Nevada"/>
    <n v="2407226"/>
    <x v="0"/>
  </r>
  <r>
    <s v="DESERT VIEW HOSPITAL"/>
    <s v="PAHRUMP"/>
    <x v="28"/>
    <s v="NYE"/>
    <s v="Critical Access Hospitals"/>
    <x v="1"/>
    <s v="Yes"/>
    <n v="2"/>
    <s v="Nevada"/>
    <n v="57336"/>
    <x v="1"/>
  </r>
  <r>
    <s v="GROVER C DILS MEDICAL CENTER"/>
    <s v="CALIENTE"/>
    <x v="28"/>
    <s v="LINCOLN"/>
    <s v="Critical Access Hospitals"/>
    <x v="2"/>
    <s v="Yes"/>
    <n v="0"/>
    <s v="Nevada"/>
    <n v="4320"/>
    <x v="0"/>
  </r>
  <r>
    <s v="BANNER CHURCHILL COMMUNITY HOSPITAL"/>
    <s v="FALLON"/>
    <x v="28"/>
    <s v="CHURCHILL"/>
    <s v="Critical Access Hospitals"/>
    <x v="2"/>
    <s v="Yes"/>
    <n v="2"/>
    <s v="Nevada"/>
    <n v="25851"/>
    <x v="0"/>
  </r>
  <r>
    <s v="SOUTH LYON MEDICAL CENTER"/>
    <s v="YERINGTON"/>
    <x v="28"/>
    <s v="LYON"/>
    <s v="Critical Access Hospitals"/>
    <x v="2"/>
    <s v="Yes"/>
    <n v="0"/>
    <s v="Nevada"/>
    <n v="65088"/>
    <x v="1"/>
  </r>
  <r>
    <s v="DINI-TOWNSEND HOSPITAL AT NNMH"/>
    <s v="SPARKS"/>
    <x v="28"/>
    <s v="WASHOE"/>
    <s v="Psychiatric"/>
    <x v="3"/>
    <s v="No"/>
    <n v="0"/>
    <s v="Nevada"/>
    <n v="509386"/>
    <x v="0"/>
  </r>
  <r>
    <s v="SOUTHERN NEVADA ADULT MENTAL HEALTH SERVICES"/>
    <s v="LAS VEGAS"/>
    <x v="28"/>
    <s v="CLARK"/>
    <s v="Psychiatric"/>
    <x v="3"/>
    <s v="No"/>
    <n v="0"/>
    <s v="Nevada"/>
    <n v="2407226"/>
    <x v="0"/>
  </r>
  <r>
    <s v="SPRING MOUNTAIN SAHARA"/>
    <s v="LAS VEGAS"/>
    <x v="28"/>
    <s v="CLARK"/>
    <s v="Psychiatric"/>
    <x v="1"/>
    <s v="No"/>
    <n v="0"/>
    <s v="Nevada"/>
    <n v="2407226"/>
    <x v="0"/>
  </r>
  <r>
    <s v="SPRING MOUNTAIN TREATMENT CENTER"/>
    <s v="LAS VEGAS"/>
    <x v="28"/>
    <s v="CLARK"/>
    <s v="Psychiatric"/>
    <x v="1"/>
    <s v="No"/>
    <n v="0"/>
    <s v="Nevada"/>
    <n v="2407226"/>
    <x v="0"/>
  </r>
  <r>
    <s v="SEVEN HILLS HOSPITAL"/>
    <s v="HENDERSON"/>
    <x v="28"/>
    <s v="CLARK"/>
    <s v="Psychiatric"/>
    <x v="1"/>
    <s v="No"/>
    <n v="0"/>
    <s v="Nevada"/>
    <n v="2407226"/>
    <x v="0"/>
  </r>
  <r>
    <s v="DESERT PARKWAY BEHAVIORAL HEALTHCARE HOSPITAL, LLC"/>
    <s v="LAS VEGAS"/>
    <x v="28"/>
    <s v="CLARK"/>
    <s v="Psychiatric"/>
    <x v="1"/>
    <s v="No"/>
    <n v="0"/>
    <s v="Nevada"/>
    <n v="2407226"/>
    <x v="0"/>
  </r>
  <r>
    <s v="RENO BEHAVIORAL HEALTHCARE HOSPITAL, LLC"/>
    <s v="RENO"/>
    <x v="28"/>
    <s v="WASHOE"/>
    <s v="Psychiatric"/>
    <x v="1"/>
    <s v="No"/>
    <n v="0"/>
    <s v="Nevada"/>
    <n v="509386"/>
    <x v="0"/>
  </r>
  <r>
    <s v="THRIVE BEHAVIORAL HOSPITAL, LLC"/>
    <s v="LAS VEGAS"/>
    <x v="28"/>
    <s v="CLARK"/>
    <s v="Psychiatric"/>
    <x v="1"/>
    <s v="No"/>
    <n v="0"/>
    <s v="Nevada"/>
    <n v="2407226"/>
    <x v="0"/>
  </r>
  <r>
    <s v="CONCORD HOSPITAL"/>
    <s v="CONCORD"/>
    <x v="29"/>
    <s v="MERRIMACK"/>
    <s v="Acute Care Hospitals"/>
    <x v="2"/>
    <s v="No"/>
    <n v="3"/>
    <s v="New Hampshire"/>
    <n v="158078"/>
    <x v="0"/>
  </r>
  <r>
    <s v="MARY HITCHCOCK MEMORIAL HOSPITAL"/>
    <s v="LEBANON"/>
    <x v="29"/>
    <s v="GRAFTON"/>
    <s v="Acute Care Hospitals"/>
    <x v="2"/>
    <s v="Yes"/>
    <n v="3"/>
    <s v="New Hampshire"/>
    <n v="93225"/>
    <x v="0"/>
  </r>
  <r>
    <s v="CONCORD HOSPITAL- LACONIA"/>
    <s v="LACONIA"/>
    <x v="29"/>
    <s v="BELKNAP"/>
    <s v="Acute Care Hospitals"/>
    <x v="2"/>
    <s v="Yes"/>
    <n v="3"/>
    <s v="New Hampshire"/>
    <n v="65147"/>
    <x v="1"/>
  </r>
  <r>
    <s v="ST JOSEPH HOSPITAL"/>
    <s v="NASHUA"/>
    <x v="29"/>
    <s v="HILLSBOROUGH"/>
    <s v="Acute Care Hospitals"/>
    <x v="4"/>
    <s v="Yes"/>
    <n v="4"/>
    <s v="New Hampshire"/>
    <n v="433415"/>
    <x v="0"/>
  </r>
  <r>
    <s v="ELLIOT HOSPITAL"/>
    <s v="MANCHESTER"/>
    <x v="29"/>
    <s v="HILLSBOROUGH"/>
    <s v="Acute Care Hospitals"/>
    <x v="2"/>
    <s v="Yes"/>
    <n v="2"/>
    <s v="New Hampshire"/>
    <n v="433415"/>
    <x v="0"/>
  </r>
  <r>
    <s v="FRISBIE MEMORIAL HOSPITAL"/>
    <s v="ROCHESTER"/>
    <x v="29"/>
    <s v="STRAFFORD"/>
    <s v="Acute Care Hospitals"/>
    <x v="1"/>
    <s v="Yes"/>
    <n v="3"/>
    <s v="New Hampshire"/>
    <n v="135043"/>
    <x v="0"/>
  </r>
  <r>
    <s v="PARKLAND MEDICAL CENTER"/>
    <s v="DERRY"/>
    <x v="29"/>
    <s v="ROCKINGHAM"/>
    <s v="Acute Care Hospitals"/>
    <x v="1"/>
    <s v="Yes"/>
    <n v="4"/>
    <s v="New Hampshire"/>
    <n v="324077"/>
    <x v="0"/>
  </r>
  <r>
    <s v="WENTWORTH-DOUGLASS HOSPITAL"/>
    <s v="DOVER"/>
    <x v="29"/>
    <s v="STRAFFORD"/>
    <s v="Acute Care Hospitals"/>
    <x v="2"/>
    <s v="Yes"/>
    <n v="4"/>
    <s v="New Hampshire"/>
    <n v="135043"/>
    <x v="0"/>
  </r>
  <r>
    <s v="CHESHIRE MEDICAL CENTER"/>
    <s v="KEENE"/>
    <x v="29"/>
    <s v="CHESHIRE"/>
    <s v="Acute Care Hospitals"/>
    <x v="2"/>
    <s v="Yes"/>
    <n v="4"/>
    <s v="New Hampshire"/>
    <n v="78269"/>
    <x v="1"/>
  </r>
  <r>
    <s v="SOUTHERN NH MEDICAL CENTER"/>
    <s v="NASHUA"/>
    <x v="29"/>
    <s v="HILLSBOROUGH"/>
    <s v="Acute Care Hospitals"/>
    <x v="2"/>
    <s v="Yes"/>
    <n v="2"/>
    <s v="New Hampshire"/>
    <n v="433415"/>
    <x v="0"/>
  </r>
  <r>
    <s v="EXETER HOSPITAL INC"/>
    <s v="EXETER"/>
    <x v="29"/>
    <s v="ROCKINGHAM"/>
    <s v="Acute Care Hospitals"/>
    <x v="2"/>
    <s v="Yes"/>
    <n v="4"/>
    <s v="New Hampshire"/>
    <n v="324077"/>
    <x v="0"/>
  </r>
  <r>
    <s v="PORTSMOUTH REGIONAL HOSPITAL"/>
    <s v="PORTSMOUTH"/>
    <x v="29"/>
    <s v="ROCKINGHAM"/>
    <s v="Acute Care Hospitals"/>
    <x v="1"/>
    <s v="Yes"/>
    <n v="3"/>
    <s v="New Hampshire"/>
    <n v="324077"/>
    <x v="0"/>
  </r>
  <r>
    <s v="CATHOLIC MEDICAL CENTER"/>
    <s v="MANCHESTER"/>
    <x v="29"/>
    <s v="HILLSBOROUGH"/>
    <s v="Acute Care Hospitals"/>
    <x v="2"/>
    <s v="Yes"/>
    <n v="4"/>
    <s v="New Hampshire"/>
    <n v="433415"/>
    <x v="0"/>
  </r>
  <r>
    <s v="UPPER CONNECTICUT VALLEY HOSPITAL"/>
    <s v="COLEBROOK"/>
    <x v="29"/>
    <s v="COOS"/>
    <s v="Critical Access Hospitals"/>
    <x v="2"/>
    <s v="Yes"/>
    <n v="0"/>
    <s v="New Hampshire"/>
    <n v="31343"/>
    <x v="0"/>
  </r>
  <r>
    <s v="COTTAGE HOSPITAL"/>
    <s v="WOODSVILLE"/>
    <x v="29"/>
    <s v="GRAFTON"/>
    <s v="Critical Access Hospitals"/>
    <x v="2"/>
    <s v="Yes"/>
    <n v="4"/>
    <s v="New Hampshire"/>
    <n v="93225"/>
    <x v="0"/>
  </r>
  <r>
    <s v="LITTLETON REGIONAL HEALTHCARE"/>
    <s v="LITTLETON"/>
    <x v="29"/>
    <s v="GRAFTON"/>
    <s v="Critical Access Hospitals"/>
    <x v="2"/>
    <s v="Yes"/>
    <n v="1"/>
    <s v="New Hampshire"/>
    <n v="93225"/>
    <x v="0"/>
  </r>
  <r>
    <s v="WEEKS MEDICAL CENTER"/>
    <s v="LANCASTER"/>
    <x v="29"/>
    <s v="COOS"/>
    <s v="Critical Access Hospitals"/>
    <x v="2"/>
    <s v="Yes"/>
    <n v="0"/>
    <s v="New Hampshire"/>
    <n v="31343"/>
    <x v="0"/>
  </r>
  <r>
    <s v="NEW LONDON HOSPITAL"/>
    <s v="NEW LONDON"/>
    <x v="29"/>
    <s v="MERRIMACK"/>
    <s v="Critical Access Hospitals"/>
    <x v="2"/>
    <s v="Yes"/>
    <n v="3"/>
    <s v="New Hampshire"/>
    <n v="158078"/>
    <x v="0"/>
  </r>
  <r>
    <s v="ALICE PECK DAY MEMORIAL HOSPITAL"/>
    <s v="LEBANON"/>
    <x v="29"/>
    <s v="GRAFTON"/>
    <s v="Critical Access Hospitals"/>
    <x v="2"/>
    <s v="Yes"/>
    <n v="4"/>
    <s v="New Hampshire"/>
    <n v="93225"/>
    <x v="0"/>
  </r>
  <r>
    <s v="CONCORD HOSPITAL- FRANKLIN"/>
    <s v="FRANKLIN"/>
    <x v="29"/>
    <s v="MERRIMACK"/>
    <s v="Critical Access Hospitals"/>
    <x v="2"/>
    <s v="Yes"/>
    <n v="0"/>
    <s v="New Hampshire"/>
    <n v="158078"/>
    <x v="0"/>
  </r>
  <r>
    <s v="MEMORIAL HOSPITAL, THE"/>
    <s v="NORTH CONWAY"/>
    <x v="29"/>
    <s v="CARROLL"/>
    <s v="Critical Access Hospitals"/>
    <x v="2"/>
    <s v="Yes"/>
    <n v="4"/>
    <s v="New Hampshire"/>
    <n v="52784"/>
    <x v="0"/>
  </r>
  <r>
    <s v="VALLEY REGIONAL HOSPITAL"/>
    <s v="CLAREMONT"/>
    <x v="29"/>
    <s v="SULLIVAN"/>
    <s v="Critical Access Hospitals"/>
    <x v="2"/>
    <s v="Yes"/>
    <n v="3"/>
    <s v="New Hampshire"/>
    <n v="43961"/>
    <x v="0"/>
  </r>
  <r>
    <s v="MONADNOCK COMMUNITY HOSPITAL"/>
    <s v="PETERBOROUGH"/>
    <x v="29"/>
    <s v="HILLSBOROUGH"/>
    <s v="Critical Access Hospitals"/>
    <x v="2"/>
    <s v="Yes"/>
    <n v="2"/>
    <s v="New Hampshire"/>
    <n v="433415"/>
    <x v="0"/>
  </r>
  <r>
    <s v="ANDROSCOGGIN VALLEY HOSPITAL"/>
    <s v="BERLIN"/>
    <x v="29"/>
    <s v="COOS"/>
    <s v="Critical Access Hospitals"/>
    <x v="2"/>
    <s v="Yes"/>
    <n v="2"/>
    <s v="New Hampshire"/>
    <n v="31343"/>
    <x v="0"/>
  </r>
  <r>
    <s v="SPEARE MEMORIAL HOSPITAL"/>
    <s v="PLYMOUTH"/>
    <x v="29"/>
    <s v="GRAFTON"/>
    <s v="Critical Access Hospitals"/>
    <x v="2"/>
    <s v="Yes"/>
    <n v="3"/>
    <s v="New Hampshire"/>
    <n v="93225"/>
    <x v="0"/>
  </r>
  <r>
    <s v="HUGGINS HOSPITAL"/>
    <s v="WOLFEBORO"/>
    <x v="29"/>
    <s v="CARROLL"/>
    <s v="Critical Access Hospitals"/>
    <x v="2"/>
    <s v="Yes"/>
    <n v="4"/>
    <s v="New Hampshire"/>
    <n v="52784"/>
    <x v="0"/>
  </r>
  <r>
    <s v="NEW HAMPSHIRE HOSPITAL"/>
    <s v="CONCORD"/>
    <x v="29"/>
    <s v="MERRIMACK"/>
    <s v="Psychiatric"/>
    <x v="3"/>
    <s v="Yes"/>
    <n v="0"/>
    <s v="New Hampshire"/>
    <n v="158078"/>
    <x v="0"/>
  </r>
  <r>
    <s v="HAMPSTEAD HOSPITAL &amp; RESIDENTIAL TREATMENT FACILIT"/>
    <s v="HAMPSTEAD"/>
    <x v="29"/>
    <s v="ROCKINGHAM"/>
    <s v="Psychiatric"/>
    <x v="1"/>
    <s v="No"/>
    <n v="0"/>
    <s v="New Hampshire"/>
    <n v="324077"/>
    <x v="0"/>
  </r>
  <r>
    <s v="HACKENSACK UNIVERSITY MEDICAL CENTER"/>
    <s v="HACKENSACK"/>
    <x v="30"/>
    <s v="BERGEN"/>
    <s v="Acute Care Hospitals"/>
    <x v="2"/>
    <s v="Yes"/>
    <n v="5"/>
    <s v="New Jersey"/>
    <n v="977026"/>
    <x v="0"/>
  </r>
  <r>
    <s v="NEWARK BETH ISRAEL MEDICAL CENTER"/>
    <s v="NEWARK"/>
    <x v="30"/>
    <s v="ESSEX"/>
    <s v="Acute Care Hospitals"/>
    <x v="2"/>
    <s v="Yes"/>
    <n v="2"/>
    <s v="New Jersey"/>
    <n v="896379"/>
    <x v="0"/>
  </r>
  <r>
    <s v="PALISADES MEDICAL CENTER"/>
    <s v="NORTH BERGEN"/>
    <x v="30"/>
    <s v="HUDSON"/>
    <s v="Acute Care Hospitals"/>
    <x v="2"/>
    <s v="Yes"/>
    <n v="2"/>
    <s v="New Jersey"/>
    <n v="735033"/>
    <x v="0"/>
  </r>
  <r>
    <s v="HUNTERDON MEDICAL CENTER"/>
    <s v="FLEMINGTON"/>
    <x v="30"/>
    <s v="HUNTERDON"/>
    <s v="Acute Care Hospitals"/>
    <x v="2"/>
    <s v="No"/>
    <n v="4"/>
    <s v="New Jersey"/>
    <n v="131781"/>
    <x v="1"/>
  </r>
  <r>
    <s v="ST MARY'S GENERAL HOSPITAL"/>
    <s v="PASSAIC"/>
    <x v="30"/>
    <s v="PASSAIC"/>
    <s v="Acute Care Hospitals"/>
    <x v="1"/>
    <s v="Yes"/>
    <n v="3"/>
    <s v="New Jersey"/>
    <n v="531624"/>
    <x v="0"/>
  </r>
  <r>
    <s v="HOLY NAME MEDICAL CENTER"/>
    <s v="TEANECK"/>
    <x v="30"/>
    <s v="BERGEN"/>
    <s v="Acute Care Hospitals"/>
    <x v="2"/>
    <s v="Yes"/>
    <n v="5"/>
    <s v="New Jersey"/>
    <n v="977026"/>
    <x v="0"/>
  </r>
  <r>
    <s v="CLARA MAASS MEDICAL CENTER"/>
    <s v="BELLEVILLE"/>
    <x v="30"/>
    <s v="ESSEX"/>
    <s v="Acute Care Hospitals"/>
    <x v="2"/>
    <s v="Yes"/>
    <n v="3"/>
    <s v="New Jersey"/>
    <n v="896379"/>
    <x v="0"/>
  </r>
  <r>
    <s v="UNIVERSITY MEDICAL CENTER OF PRINCETON AT PLAINSBORO"/>
    <s v="PLAINSBORO"/>
    <x v="30"/>
    <s v="MIDDLESEX"/>
    <s v="Acute Care Hospitals"/>
    <x v="2"/>
    <s v="Yes"/>
    <n v="4"/>
    <s v="New Jersey"/>
    <n v="883335"/>
    <x v="0"/>
  </r>
  <r>
    <s v="CAPE REGIONAL MEDICAL CENTER INC"/>
    <s v="CAPE MAY COURT HOUSE"/>
    <x v="30"/>
    <s v="CAPE MAY"/>
    <s v="Acute Care Hospitals"/>
    <x v="2"/>
    <s v="Yes"/>
    <n v="3"/>
    <s v="New Jersey"/>
    <n v="93390"/>
    <x v="1"/>
  </r>
  <r>
    <s v="VALLEY HOSPITAL"/>
    <s v="PARAMUS"/>
    <x v="30"/>
    <s v="BERGEN"/>
    <s v="Acute Care Hospitals"/>
    <x v="2"/>
    <s v="Yes"/>
    <n v="4"/>
    <s v="New Jersey"/>
    <n v="977026"/>
    <x v="0"/>
  </r>
  <r>
    <s v="COOPER UNIVERSITY HOSPITAL"/>
    <s v="CAMDEN"/>
    <x v="30"/>
    <s v="CAMDEN"/>
    <s v="Acute Care Hospitals"/>
    <x v="2"/>
    <s v="Yes"/>
    <n v="2"/>
    <s v="New Jersey"/>
    <n v="535799"/>
    <x v="0"/>
  </r>
  <r>
    <s v="MORRISTOWN MEDICAL CENTER"/>
    <s v="MORRISTOWN"/>
    <x v="30"/>
    <s v="MORRIS"/>
    <s v="Acute Care Hospitals"/>
    <x v="2"/>
    <s v="Yes"/>
    <n v="5"/>
    <s v="New Jersey"/>
    <n v="524251"/>
    <x v="0"/>
  </r>
  <r>
    <s v="HEIGHTS UNIVERSITY HOSPITAL"/>
    <s v="JERSEY CITY"/>
    <x v="30"/>
    <s v="HUDSON"/>
    <s v="Acute Care Hospitals"/>
    <x v="6"/>
    <s v="No"/>
    <n v="2"/>
    <s v="New Jersey"/>
    <n v="735033"/>
    <x v="0"/>
  </r>
  <r>
    <s v="CHILTON MEDICAL CENTER"/>
    <s v="POMPTON PLAINS"/>
    <x v="30"/>
    <s v="MORRIS"/>
    <s v="Acute Care Hospitals"/>
    <x v="2"/>
    <s v="Yes"/>
    <n v="5"/>
    <s v="New Jersey"/>
    <n v="524251"/>
    <x v="0"/>
  </r>
  <r>
    <s v="ST JOSEPH'S UNIVERSITY MEDICAL CENTER INC"/>
    <s v="PATERSON"/>
    <x v="30"/>
    <s v="PASSAIC"/>
    <s v="Acute Care Hospitals"/>
    <x v="6"/>
    <s v="No"/>
    <n v="3"/>
    <s v="New Jersey"/>
    <n v="531624"/>
    <x v="0"/>
  </r>
  <r>
    <s v="VA NEW JERSEY HEALTH CARE SYSTEM"/>
    <s v="EAST ORANGE"/>
    <x v="30"/>
    <s v="ESSEX"/>
    <s v="Acute Care - Veterans Administration"/>
    <x v="8"/>
    <s v="Yes"/>
    <n v="2"/>
    <s v="New Jersey"/>
    <n v="896379"/>
    <x v="0"/>
  </r>
  <r>
    <s v="WEST JERSEY HOSPITAL"/>
    <s v="VOORHEES"/>
    <x v="30"/>
    <s v="CAMDEN"/>
    <s v="Acute Care Hospitals"/>
    <x v="2"/>
    <s v="Yes"/>
    <n v="3"/>
    <s v="New Jersey"/>
    <n v="535799"/>
    <x v="0"/>
  </r>
  <r>
    <s v="ROBERT WOOD JOHNSON UNIVERSITY HOSPITAL AT RAHWAY"/>
    <s v="RAHWAY"/>
    <x v="30"/>
    <s v="UNION"/>
    <s v="Acute Care Hospitals"/>
    <x v="2"/>
    <s v="Yes"/>
    <n v="4"/>
    <s v="New Jersey"/>
    <n v="601863"/>
    <x v="0"/>
  </r>
  <r>
    <s v="CAREPOINT HEALTH - BAYONNE MEDICAL CENTER"/>
    <s v="BAYONNE"/>
    <x v="30"/>
    <s v="HUDSON"/>
    <s v="Acute Care Hospitals"/>
    <x v="2"/>
    <s v="No"/>
    <n v="1"/>
    <s v="New Jersey"/>
    <n v="735033"/>
    <x v="0"/>
  </r>
  <r>
    <s v="TRINITAS REGIONAL MEDICAL CENTER"/>
    <s v="ELIZABETH"/>
    <x v="30"/>
    <s v="UNION"/>
    <s v="Acute Care Hospitals"/>
    <x v="2"/>
    <s v="Yes"/>
    <n v="3"/>
    <s v="New Jersey"/>
    <n v="601863"/>
    <x v="0"/>
  </r>
  <r>
    <s v="NEWTON MEDICAL CENTER"/>
    <s v="NEWTON"/>
    <x v="30"/>
    <s v="SUSSEX"/>
    <s v="Acute Care Hospitals"/>
    <x v="2"/>
    <s v="Yes"/>
    <n v="4"/>
    <s v="New Jersey"/>
    <n v="148063"/>
    <x v="1"/>
  </r>
  <r>
    <s v="VIRTUA OUR LADY OF LOURDES HOSPITAL"/>
    <s v="CAMDEN"/>
    <x v="30"/>
    <s v="CAMDEN"/>
    <s v="Acute Care Hospitals"/>
    <x v="3"/>
    <s v="Yes"/>
    <n v="2"/>
    <s v="New Jersey"/>
    <n v="535799"/>
    <x v="0"/>
  </r>
  <r>
    <s v="DEBORAH HEART AND LUNG CENTER"/>
    <s v="BROWNS MILLS"/>
    <x v="30"/>
    <s v="BURLINGTON"/>
    <s v="Acute Care Hospitals"/>
    <x v="2"/>
    <s v="No"/>
    <n v="3"/>
    <s v="New Jersey"/>
    <n v="481439"/>
    <x v="0"/>
  </r>
  <r>
    <s v="INSPIRA MEDICAL CENTER VINELAND"/>
    <s v="VINELAND"/>
    <x v="30"/>
    <s v="CUMBERLAND"/>
    <s v="Acute Care Hospitals"/>
    <x v="2"/>
    <s v="Yes"/>
    <n v="3"/>
    <s v="New Jersey"/>
    <n v="157148"/>
    <x v="1"/>
  </r>
  <r>
    <s v="RIVERVIEW MEDICAL CENTER"/>
    <s v="RED BANK"/>
    <x v="30"/>
    <s v="MONMOUTH"/>
    <s v="Acute Care Hospitals"/>
    <x v="2"/>
    <s v="Yes"/>
    <n v="3"/>
    <s v="New Jersey"/>
    <n v="651035"/>
    <x v="0"/>
  </r>
  <r>
    <s v="ROBERT WOOD JOHNSON UNIVERSITY HOSPITAL"/>
    <s v="NEW BRUNSWICK"/>
    <x v="30"/>
    <s v="MIDDLESEX"/>
    <s v="Acute Care Hospitals"/>
    <x v="2"/>
    <s v="Yes"/>
    <n v="2"/>
    <s v="New Jersey"/>
    <n v="883335"/>
    <x v="0"/>
  </r>
  <r>
    <s v="RARITAN BAY MEDICAL CENTER"/>
    <s v="PERTH AMBOY"/>
    <x v="30"/>
    <s v="MIDDLESEX"/>
    <s v="Acute Care Hospitals"/>
    <x v="2"/>
    <s v="Yes"/>
    <n v="4"/>
    <s v="New Jersey"/>
    <n v="883335"/>
    <x v="0"/>
  </r>
  <r>
    <s v="CAREPOINT HEALTH-HOBOKEN UNIVERSITY MEDICAL CENTER"/>
    <s v="HOBOKEN"/>
    <x v="30"/>
    <s v="HUDSON"/>
    <s v="Acute Care Hospitals"/>
    <x v="6"/>
    <s v="No"/>
    <n v="1"/>
    <s v="New Jersey"/>
    <n v="735033"/>
    <x v="0"/>
  </r>
  <r>
    <s v="COMMUNITY MEDICAL CENTER"/>
    <s v="TOMS RIVER"/>
    <x v="30"/>
    <s v="OCEAN"/>
    <s v="Acute Care Hospitals"/>
    <x v="2"/>
    <s v="Yes"/>
    <n v="1"/>
    <s v="New Jersey"/>
    <n v="673746"/>
    <x v="0"/>
  </r>
  <r>
    <s v="CAPITAL HEALTH MEDICAL CENTER - HOPEWELL"/>
    <s v="PENNINGTON"/>
    <x v="30"/>
    <s v="MERCER"/>
    <s v="Acute Care Hospitals"/>
    <x v="2"/>
    <s v="Yes"/>
    <n v="2"/>
    <s v="New Jersey"/>
    <n v="399289"/>
    <x v="0"/>
  </r>
  <r>
    <s v="ENGLEWOOD HOSPITAL AND MEDICAL CENTER"/>
    <s v="ENGLEWOOD"/>
    <x v="30"/>
    <s v="BERGEN"/>
    <s v="Acute Care Hospitals"/>
    <x v="2"/>
    <s v="Yes"/>
    <n v="4"/>
    <s v="New Jersey"/>
    <n v="977026"/>
    <x v="0"/>
  </r>
  <r>
    <s v="SHORE MEDICAL CENTER"/>
    <s v="SOMERS POINT"/>
    <x v="30"/>
    <s v="ATLANTIC"/>
    <s v="Acute Care Hospitals"/>
    <x v="2"/>
    <s v="Yes"/>
    <n v="3"/>
    <s v="New Jersey"/>
    <n v="278657"/>
    <x v="0"/>
  </r>
  <r>
    <s v="ROBERT WOOD JOHNSON UNIVERSITY HOSPITAL - SOMERSET"/>
    <s v="SOMERVILLE"/>
    <x v="30"/>
    <s v="SOMERSET"/>
    <s v="Acute Care Hospitals"/>
    <x v="2"/>
    <s v="Yes"/>
    <n v="3"/>
    <s v="New Jersey"/>
    <n v="356486"/>
    <x v="0"/>
  </r>
  <r>
    <s v="SAINT CLARE'S HOSPITAL/ DENVILLE CAMPUS"/>
    <s v="DENVILLE"/>
    <x v="30"/>
    <s v="MORRIS"/>
    <s v="Acute Care Hospitals"/>
    <x v="1"/>
    <s v="Yes"/>
    <n v="2"/>
    <s v="New Jersey"/>
    <n v="524251"/>
    <x v="0"/>
  </r>
  <r>
    <s v="OVERLOOK MEDICAL CENTER"/>
    <s v="SUMMIT"/>
    <x v="30"/>
    <s v="UNION"/>
    <s v="Acute Care Hospitals"/>
    <x v="2"/>
    <s v="Yes"/>
    <n v="5"/>
    <s v="New Jersey"/>
    <n v="601863"/>
    <x v="0"/>
  </r>
  <r>
    <s v="OCEAN MEDICAL CENTER"/>
    <s v="BRICK"/>
    <x v="30"/>
    <s v="OCEAN"/>
    <s v="Acute Care Hospitals"/>
    <x v="4"/>
    <s v="Yes"/>
    <n v="4"/>
    <s v="New Jersey"/>
    <n v="673746"/>
    <x v="0"/>
  </r>
  <r>
    <s v="HACKENSACK MERIDIAN MOUNTAINSIDE MEDICAL"/>
    <s v="MONTCLAIR"/>
    <x v="30"/>
    <s v="ESSEX"/>
    <s v="Acute Care Hospitals"/>
    <x v="1"/>
    <s v="Yes"/>
    <n v="4"/>
    <s v="New Jersey"/>
    <n v="896379"/>
    <x v="0"/>
  </r>
  <r>
    <s v="VIRTUA MOUNT HOLLY HOSPITAL"/>
    <s v="MOUNT HOLLY"/>
    <x v="30"/>
    <s v="BURLINGTON"/>
    <s v="Acute Care Hospitals"/>
    <x v="2"/>
    <s v="Yes"/>
    <n v="3"/>
    <s v="New Jersey"/>
    <n v="481439"/>
    <x v="0"/>
  </r>
  <r>
    <s v="BERGEN NEW BRIDGE MEDICAL CENTER"/>
    <s v="PARAMUS"/>
    <x v="30"/>
    <s v="BERGEN"/>
    <s v="Acute Care Hospitals"/>
    <x v="2"/>
    <s v="Yes"/>
    <n v="0"/>
    <s v="New Jersey"/>
    <n v="977026"/>
    <x v="0"/>
  </r>
  <r>
    <s v="ST LUKE'S WARREN HOSPITAL"/>
    <s v="PHILLIPSBURG"/>
    <x v="30"/>
    <s v="WARREN"/>
    <s v="Acute Care Hospitals"/>
    <x v="2"/>
    <s v="Yes"/>
    <n v="5"/>
    <s v="New Jersey"/>
    <n v="112953"/>
    <x v="0"/>
  </r>
  <r>
    <s v="VIRTUA WILLINGBORO HOSPITAL"/>
    <s v="WILLINGBORO"/>
    <x v="30"/>
    <s v="BURLINGTON"/>
    <s v="Acute Care Hospitals"/>
    <x v="2"/>
    <s v="Yes"/>
    <n v="3"/>
    <s v="New Jersey"/>
    <n v="481439"/>
    <x v="0"/>
  </r>
  <r>
    <s v="ATLANTICARE REGIONAL MEDICAL CENTER - CITY CAMPUS"/>
    <s v="ATLANTIC CITY"/>
    <x v="30"/>
    <s v="ATLANTIC"/>
    <s v="Acute Care Hospitals"/>
    <x v="2"/>
    <s v="Yes"/>
    <n v="4"/>
    <s v="New Jersey"/>
    <n v="278657"/>
    <x v="0"/>
  </r>
  <r>
    <s v="INSPIRA MEDICAL CENTER MULLICA HILL"/>
    <s v="ELMER"/>
    <x v="30"/>
    <s v="SALEM"/>
    <s v="Acute Care Hospitals"/>
    <x v="2"/>
    <s v="Yes"/>
    <n v="3"/>
    <s v="New Jersey"/>
    <n v="66280"/>
    <x v="1"/>
  </r>
  <r>
    <s v="SAINT PETER'S UNIVERSITY HOSPITAL"/>
    <s v="NEW BRUNSWICK"/>
    <x v="30"/>
    <s v="MIDDLESEX"/>
    <s v="Acute Care Hospitals"/>
    <x v="2"/>
    <s v="Yes"/>
    <n v="3"/>
    <s v="New Jersey"/>
    <n v="883335"/>
    <x v="0"/>
  </r>
  <r>
    <s v="JERSEY SHORE UNIVERSITY MEDICAL CENTER"/>
    <s v="NEPTUNE"/>
    <x v="30"/>
    <s v="MONMOUTH"/>
    <s v="Acute Care Hospitals"/>
    <x v="2"/>
    <s v="Yes"/>
    <n v="4"/>
    <s v="New Jersey"/>
    <n v="651035"/>
    <x v="0"/>
  </r>
  <r>
    <s v="JERSEY CITY MEDICAL CENTER"/>
    <s v="JERSEY CITY"/>
    <x v="30"/>
    <s v="HUDSON"/>
    <s v="Acute Care Hospitals"/>
    <x v="2"/>
    <s v="Yes"/>
    <n v="3"/>
    <s v="New Jersey"/>
    <n v="735033"/>
    <x v="0"/>
  </r>
  <r>
    <s v="MONMOUTH MEDICAL CENTER"/>
    <s v="LONG BRANCH"/>
    <x v="30"/>
    <s v="MONMOUTH"/>
    <s v="Acute Care Hospitals"/>
    <x v="2"/>
    <s v="Yes"/>
    <n v="3"/>
    <s v="New Jersey"/>
    <n v="651035"/>
    <x v="0"/>
  </r>
  <r>
    <s v="COOPERMAN BARNABAS MEDICAL CENTER"/>
    <s v="LIVINGSTON"/>
    <x v="30"/>
    <s v="ESSEX"/>
    <s v="Acute Care Hospitals"/>
    <x v="2"/>
    <s v="Yes"/>
    <n v="3"/>
    <s v="New Jersey"/>
    <n v="896379"/>
    <x v="0"/>
  </r>
  <r>
    <s v="CAREWELL HEALTH MEDICAL CENTER"/>
    <s v="EAST ORANGE"/>
    <x v="30"/>
    <s v="ESSEX"/>
    <s v="Acute Care Hospitals"/>
    <x v="1"/>
    <s v="Yes"/>
    <n v="1"/>
    <s v="New Jersey"/>
    <n v="896379"/>
    <x v="0"/>
  </r>
  <r>
    <s v="MONMOUTH MEDICAL CENTER-SOUTHERN CAMPUS"/>
    <s v="LAKEWOOD"/>
    <x v="30"/>
    <s v="OCEAN"/>
    <s v="Acute Care Hospitals"/>
    <x v="2"/>
    <s v="Yes"/>
    <n v="3"/>
    <s v="New Jersey"/>
    <n v="673746"/>
    <x v="0"/>
  </r>
  <r>
    <s v="JEFFERSON STRATFORD HOSPITAL"/>
    <s v="STRATFORD"/>
    <x v="30"/>
    <s v="CAMDEN"/>
    <s v="Acute Care Hospitals"/>
    <x v="2"/>
    <s v="Yes"/>
    <n v="2"/>
    <s v="New Jersey"/>
    <n v="535799"/>
    <x v="0"/>
  </r>
  <r>
    <s v="CAPITAL HEALTH REGIONAL MEDICAL CENTER"/>
    <s v="TRENTON"/>
    <x v="30"/>
    <s v="MERCER"/>
    <s v="Acute Care Hospitals"/>
    <x v="2"/>
    <s v="Yes"/>
    <n v="2"/>
    <s v="New Jersey"/>
    <n v="399289"/>
    <x v="0"/>
  </r>
  <r>
    <s v="SAINT MICHAEL'S MEDICAL CENTER"/>
    <s v="NEWARK"/>
    <x v="30"/>
    <s v="ESSEX"/>
    <s v="Acute Care Hospitals"/>
    <x v="2"/>
    <s v="Yes"/>
    <n v="4"/>
    <s v="New Jersey"/>
    <n v="896379"/>
    <x v="0"/>
  </r>
  <r>
    <s v="JFK UNIVERSITY MEDICAL CENTER"/>
    <s v="EDISON"/>
    <x v="30"/>
    <s v="MIDDLESEX"/>
    <s v="Acute Care Hospitals"/>
    <x v="2"/>
    <s v="Yes"/>
    <n v="3"/>
    <s v="New Jersey"/>
    <n v="883335"/>
    <x v="0"/>
  </r>
  <r>
    <s v="ROBERT WOOD JOHNSON UNIVERSITY HOSPITAL AT HAMILTON"/>
    <s v="HAMILTON"/>
    <x v="30"/>
    <s v="MERCER"/>
    <s v="Acute Care Hospitals"/>
    <x v="2"/>
    <s v="Yes"/>
    <n v="4"/>
    <s v="New Jersey"/>
    <n v="399289"/>
    <x v="0"/>
  </r>
  <r>
    <s v="CENTRASTATE MEDICAL CENTER"/>
    <s v="FREEHOLD"/>
    <x v="30"/>
    <s v="MONMOUTH"/>
    <s v="Acute Care Hospitals"/>
    <x v="2"/>
    <s v="Yes"/>
    <n v="4"/>
    <s v="New Jersey"/>
    <n v="651035"/>
    <x v="0"/>
  </r>
  <r>
    <s v="BAYSHORE MEDICAL CENTER"/>
    <s v="HOLMDEL"/>
    <x v="30"/>
    <s v="MONMOUTH"/>
    <s v="Acute Care Hospitals"/>
    <x v="2"/>
    <s v="Yes"/>
    <n v="4"/>
    <s v="New Jersey"/>
    <n v="651035"/>
    <x v="0"/>
  </r>
  <r>
    <s v="SOUTHERN OCEAN MEDICAL CENTER"/>
    <s v="MANAHAWKIN"/>
    <x v="30"/>
    <s v="OCEAN"/>
    <s v="Acute Care Hospitals"/>
    <x v="2"/>
    <s v="Yes"/>
    <n v="4"/>
    <s v="New Jersey"/>
    <n v="673746"/>
    <x v="0"/>
  </r>
  <r>
    <s v="AHS HOSPITAL CORP"/>
    <s v="HACKETTSTOWN"/>
    <x v="30"/>
    <s v="WARREN"/>
    <s v="Acute Care Hospitals"/>
    <x v="2"/>
    <s v="Yes"/>
    <n v="4"/>
    <s v="New Jersey"/>
    <n v="112953"/>
    <x v="0"/>
  </r>
  <r>
    <s v="HUDSON REGIONAL HOSPITAL"/>
    <s v="SECAUCUS"/>
    <x v="30"/>
    <s v="HUDSON"/>
    <s v="Acute Care Hospitals"/>
    <x v="1"/>
    <s v="Yes"/>
    <n v="2"/>
    <s v="New Jersey"/>
    <n v="735033"/>
    <x v="0"/>
  </r>
  <r>
    <s v="THE UNIVERSITY HOSPITAL"/>
    <s v="NEWARK"/>
    <x v="30"/>
    <s v="ESSEX"/>
    <s v="Acute Care Hospitals"/>
    <x v="3"/>
    <s v="Yes"/>
    <n v="1"/>
    <s v="New Jersey"/>
    <n v="896379"/>
    <x v="0"/>
  </r>
  <r>
    <s v="HACKENSACK MERIDIAN HEALTH PASCACK VALLEY MEDICAL"/>
    <s v="WESTWOOD"/>
    <x v="30"/>
    <s v="BERGEN"/>
    <s v="Acute Care Hospitals"/>
    <x v="1"/>
    <s v="Yes"/>
    <n v="5"/>
    <s v="New Jersey"/>
    <n v="977026"/>
    <x v="0"/>
  </r>
  <r>
    <s v="SILVER LAKE HOSPITAL LTACH"/>
    <s v="NEWARK"/>
    <x v="30"/>
    <s v="ESSEX"/>
    <s v="Long-term"/>
    <x v="6"/>
    <s v="No"/>
    <n v="0"/>
    <s v="New Jersey"/>
    <n v="896379"/>
    <x v="0"/>
  </r>
  <r>
    <s v="CHILDREN'S SPECIALIZED HOSPITAL"/>
    <s v="NEW BRUNSWICK"/>
    <x v="30"/>
    <s v="MIDDLESEX"/>
    <s v="Childrens"/>
    <x v="2"/>
    <s v="No"/>
    <n v="0"/>
    <s v="New Jersey"/>
    <n v="883335"/>
    <x v="0"/>
  </r>
  <r>
    <s v="WEISMAN CHILDRENS REHABILITATION HOSPITAL"/>
    <s v="MARLTON"/>
    <x v="30"/>
    <s v="BURLINGTON"/>
    <s v="Childrens"/>
    <x v="1"/>
    <s v="No"/>
    <n v="0"/>
    <s v="New Jersey"/>
    <n v="481439"/>
    <x v="0"/>
  </r>
  <r>
    <s v="SUMMIT OAKS HOSPITAL"/>
    <s v="SUMMIT"/>
    <x v="30"/>
    <s v="UNION"/>
    <s v="Psychiatric"/>
    <x v="4"/>
    <s v="No"/>
    <n v="0"/>
    <s v="New Jersey"/>
    <n v="601863"/>
    <x v="0"/>
  </r>
  <r>
    <s v="ANCORA PSYCH HOSP"/>
    <s v="HAMMONTON"/>
    <x v="30"/>
    <s v="ATLANTIC"/>
    <s v="Psychiatric"/>
    <x v="4"/>
    <s v="No"/>
    <n v="0"/>
    <s v="New Jersey"/>
    <n v="278657"/>
    <x v="0"/>
  </r>
  <r>
    <s v="UNIVERSITY BEHAVIORAL HEALTH CARE"/>
    <s v="PISCATAWAY"/>
    <x v="30"/>
    <s v="MIDDLESEX"/>
    <s v="Psychiatric"/>
    <x v="3"/>
    <s v="Yes"/>
    <n v="0"/>
    <s v="New Jersey"/>
    <n v="883335"/>
    <x v="0"/>
  </r>
  <r>
    <s v="HACKENSACK MERIDIAN HEALTH CARRIER CLINIC"/>
    <s v="BELLE MEAD"/>
    <x v="30"/>
    <s v="SOMERSET"/>
    <s v="Psychiatric"/>
    <x v="2"/>
    <s v="No"/>
    <n v="0"/>
    <s v="New Jersey"/>
    <n v="356486"/>
    <x v="0"/>
  </r>
  <r>
    <s v="TRENTON PSYCHIATRIC HOSP"/>
    <s v="TRENTON"/>
    <x v="30"/>
    <s v="MERCER"/>
    <s v="Psychiatric"/>
    <x v="3"/>
    <s v="No"/>
    <n v="0"/>
    <s v="New Jersey"/>
    <n v="399289"/>
    <x v="0"/>
  </r>
  <r>
    <s v="GREYSTONE PARK PSYCHIATRIC HOSPITAL"/>
    <s v="MORRIS PLAINS"/>
    <x v="30"/>
    <s v="MORRIS"/>
    <s v="Psychiatric"/>
    <x v="3"/>
    <s v="No"/>
    <n v="0"/>
    <s v="New Jersey"/>
    <n v="524251"/>
    <x v="0"/>
  </r>
  <r>
    <s v="NORTHBROOK BEHAVIORAL HEALTH HOSPITAL"/>
    <s v="BLACKWOOD"/>
    <x v="30"/>
    <s v="CAMDEN"/>
    <s v="Psychiatric"/>
    <x v="1"/>
    <s v="No"/>
    <n v="0"/>
    <s v="New Jersey"/>
    <n v="535799"/>
    <x v="0"/>
  </r>
  <r>
    <s v="RAMAPO RIDGE BEHAVIORAL HEALTH HOSPITAL"/>
    <s v="WYCKOFF"/>
    <x v="30"/>
    <s v="BERGEN"/>
    <s v="Psychiatric"/>
    <x v="2"/>
    <s v="No"/>
    <n v="0"/>
    <s v="New Jersey"/>
    <n v="977026"/>
    <x v="0"/>
  </r>
  <r>
    <s v="ESSEX COUNTY HOSPITAL CENTER"/>
    <s v="CEDAR GROVE"/>
    <x v="30"/>
    <s v="ESSEX"/>
    <s v="Psychiatric"/>
    <x v="5"/>
    <s v="No"/>
    <n v="0"/>
    <s v="New Jersey"/>
    <n v="896379"/>
    <x v="0"/>
  </r>
  <r>
    <s v="HAMPTON BEHAVIORAL HEALTH CENTER"/>
    <s v="WESTAMPTON"/>
    <x v="30"/>
    <s v="BURLINGTON"/>
    <s v="Psychiatric"/>
    <x v="1"/>
    <s v="No"/>
    <n v="0"/>
    <s v="New Jersey"/>
    <n v="481439"/>
    <x v="0"/>
  </r>
  <r>
    <s v="SAINT BARNABAS BEHAVIORAL HEALTH CENTER"/>
    <s v="TOMS RIVER"/>
    <x v="30"/>
    <s v="OCEAN"/>
    <s v="Psychiatric"/>
    <x v="2"/>
    <s v="No"/>
    <n v="0"/>
    <s v="New Jersey"/>
    <n v="673746"/>
    <x v="0"/>
  </r>
  <r>
    <s v="ASPEN HILLS HEALTHCARE CENTER"/>
    <s v="PEMBERTON"/>
    <x v="30"/>
    <s v="BURLINGTON"/>
    <s v="Psychiatric"/>
    <x v="1"/>
    <s v="No"/>
    <n v="0"/>
    <s v="New Jersey"/>
    <n v="481439"/>
    <x v="0"/>
  </r>
  <r>
    <s v="HUDSON COUNTY MEADOWVIEW PSYCHIATRIC H"/>
    <s v="SECAUCUS"/>
    <x v="30"/>
    <s v="HUDSON"/>
    <s v="Psychiatric"/>
    <x v="5"/>
    <s v="No"/>
    <n v="0"/>
    <s v="New Jersey"/>
    <n v="735033"/>
    <x v="0"/>
  </r>
  <r>
    <s v="MOUNTAINVIEW BEHAVIORAL HOSPITAL"/>
    <s v="BERKELEY HEIGHTS"/>
    <x v="30"/>
    <s v="UNION"/>
    <s v="Psychiatric"/>
    <x v="1"/>
    <s v="No"/>
    <n v="0"/>
    <s v="New Jersey"/>
    <n v="601863"/>
    <x v="0"/>
  </r>
  <r>
    <s v="UNM HOSPITAL"/>
    <s v="ALBUQUERQUE"/>
    <x v="31"/>
    <s v="BERNALILLO"/>
    <s v="Acute Care Hospitals"/>
    <x v="3"/>
    <s v="Yes"/>
    <n v="2"/>
    <s v="New Mexico"/>
    <n v="667601"/>
    <x v="0"/>
  </r>
  <r>
    <s v="CHRISTUS ST VINCENT REGIONAL MEDICAL CENTER"/>
    <s v="SANTA FE"/>
    <x v="31"/>
    <s v="SANTA FE"/>
    <s v="Acute Care Hospitals"/>
    <x v="2"/>
    <s v="Yes"/>
    <n v="4"/>
    <s v="New Mexico"/>
    <n v="156907"/>
    <x v="0"/>
  </r>
  <r>
    <s v="CHRISTUS SOUTHERN NEW MEXICO"/>
    <s v="ALAMOGORDO"/>
    <x v="31"/>
    <s v="OTERO"/>
    <s v="Acute Care Hospitals"/>
    <x v="2"/>
    <s v="Yes"/>
    <n v="3"/>
    <s v="New Mexico"/>
    <n v="70368"/>
    <x v="1"/>
  </r>
  <r>
    <s v="SAN JUAN REGIONAL MEDICAL CENTER INC"/>
    <s v="FARMINGTON"/>
    <x v="31"/>
    <s v="SAN JUAN"/>
    <s v="Acute Care Hospitals"/>
    <x v="2"/>
    <s v="Yes"/>
    <n v="2"/>
    <s v="New Mexico"/>
    <n v="120340"/>
    <x v="0"/>
  </r>
  <r>
    <s v="EASTERN NEW MEXICO MEDICAL CENTER"/>
    <s v="ROSWELL"/>
    <x v="31"/>
    <s v="CHAVES"/>
    <s v="Acute Care Hospitals"/>
    <x v="1"/>
    <s v="Yes"/>
    <n v="1"/>
    <s v="New Mexico"/>
    <n v="63364"/>
    <x v="0"/>
  </r>
  <r>
    <s v="LOVELACE MEDICAL CENTER"/>
    <s v="ALBUQUERQUE"/>
    <x v="31"/>
    <s v="BERNALILLO"/>
    <s v="Acute Care Hospitals"/>
    <x v="1"/>
    <s v="Yes"/>
    <n v="2"/>
    <s v="New Mexico"/>
    <n v="667601"/>
    <x v="0"/>
  </r>
  <r>
    <s v="PRESBYTERIAN ESPANOLA HOSPITAL"/>
    <s v="ESPANOLA"/>
    <x v="31"/>
    <s v="RIO ARRIBA"/>
    <s v="Acute Care Hospitals"/>
    <x v="2"/>
    <s v="Yes"/>
    <n v="0"/>
    <s v="New Mexico"/>
    <n v="39832"/>
    <x v="0"/>
  </r>
  <r>
    <s v="LOVELACE WOMEN'S HOSPITAL"/>
    <s v="ALBUQUERQUE"/>
    <x v="31"/>
    <s v="BERNALILLO"/>
    <s v="Acute Care Hospitals"/>
    <x v="1"/>
    <s v="Yes"/>
    <n v="4"/>
    <s v="New Mexico"/>
    <n v="667601"/>
    <x v="0"/>
  </r>
  <r>
    <s v="MEMORIAL MEDICAL CENTER"/>
    <s v="LAS CRUCES"/>
    <x v="31"/>
    <s v="DONA ANA"/>
    <s v="Acute Care Hospitals"/>
    <x v="1"/>
    <s v="Yes"/>
    <n v="2"/>
    <s v="New Mexico"/>
    <s v="No Match"/>
    <x v="0"/>
  </r>
  <r>
    <s v="PRESBYTERIAN HOSPITAL"/>
    <s v="ALBUQUERQUE"/>
    <x v="31"/>
    <s v="BERNALILLO"/>
    <s v="Acute Care Hospitals"/>
    <x v="2"/>
    <s v="Yes"/>
    <n v="2"/>
    <s v="New Mexico"/>
    <n v="667601"/>
    <x v="0"/>
  </r>
  <r>
    <s v="PLAINS REGIONAL MEDICAL CENTER"/>
    <s v="CLOVIS"/>
    <x v="31"/>
    <s v="CURRY"/>
    <s v="Acute Care Hospitals"/>
    <x v="2"/>
    <s v="Yes"/>
    <n v="2"/>
    <s v="New Mexico"/>
    <n v="46655"/>
    <x v="0"/>
  </r>
  <r>
    <s v="ARTESIA GENERAL HOSPITAL"/>
    <s v="ARTESIA"/>
    <x v="31"/>
    <s v="EDDY"/>
    <s v="Acute Care Hospitals"/>
    <x v="2"/>
    <s v="Yes"/>
    <n v="0"/>
    <s v="New Mexico"/>
    <n v="62509"/>
    <x v="0"/>
  </r>
  <r>
    <s v="LOS ALAMOS MEDICAL CENTER"/>
    <s v="LOS ALAMOS"/>
    <x v="31"/>
    <s v="LOS ALAMOS"/>
    <s v="Acute Care Hospitals"/>
    <x v="1"/>
    <s v="Yes"/>
    <n v="0"/>
    <s v="New Mexico"/>
    <n v="19407"/>
    <x v="0"/>
  </r>
  <r>
    <s v="SANTA FE PHS INDIAN HOSPITAL"/>
    <s v="SANTA FE"/>
    <x v="31"/>
    <s v="SANTA FE"/>
    <s v="Acute Care Hospitals"/>
    <x v="7"/>
    <s v="No"/>
    <n v="0"/>
    <s v="New Mexico"/>
    <n v="156907"/>
    <x v="0"/>
  </r>
  <r>
    <s v="NORTHERN NAVAJO MEDICAL CENTER"/>
    <s v="SHIPROCK"/>
    <x v="31"/>
    <s v="SAN JUAN"/>
    <s v="Acute Care Hospitals"/>
    <x v="7"/>
    <s v="Yes"/>
    <n v="3"/>
    <s v="New Mexico"/>
    <n v="120340"/>
    <x v="0"/>
  </r>
  <r>
    <s v="VA NEW MEXICO HEALTHCARE SYSTEM"/>
    <s v="ALBUQUERQUE"/>
    <x v="31"/>
    <s v="BERNALILLO"/>
    <s v="Acute Care - Veterans Administration"/>
    <x v="8"/>
    <s v="Yes"/>
    <n v="3"/>
    <s v="New Mexico"/>
    <n v="667601"/>
    <x v="0"/>
  </r>
  <r>
    <s v="ZUNI COMPREHENSIVE COMMUNITY HEALTH CENTER"/>
    <s v="ZUNI"/>
    <x v="31"/>
    <s v="MCKINLEY"/>
    <s v="Acute Care Hospitals"/>
    <x v="7"/>
    <s v="No"/>
    <n v="0"/>
    <s v="New Mexico"/>
    <n v="68119"/>
    <x v="0"/>
  </r>
  <r>
    <s v="GALLUP INDIAN MEDICAL CENTER"/>
    <s v="GALLUP"/>
    <x v="31"/>
    <s v="MCKINLEY"/>
    <s v="Acute Care Hospitals"/>
    <x v="7"/>
    <s v="Yes"/>
    <n v="2"/>
    <s v="New Mexico"/>
    <n v="68119"/>
    <x v="0"/>
  </r>
  <r>
    <s v="CROWNPOINT HEALTHCARE FACILITY"/>
    <s v="CROWNPOINT"/>
    <x v="31"/>
    <s v="MCKINLEY"/>
    <s v="Acute Care Hospitals"/>
    <x v="7"/>
    <s v="Yes"/>
    <n v="0"/>
    <s v="New Mexico"/>
    <n v="68119"/>
    <x v="0"/>
  </r>
  <r>
    <s v="CARLSBAD MEDICAL CENTER"/>
    <s v="CARLSBAD"/>
    <x v="31"/>
    <s v="EDDY"/>
    <s v="Acute Care Hospitals"/>
    <x v="4"/>
    <s v="Yes"/>
    <n v="1"/>
    <s v="New Mexico"/>
    <n v="62509"/>
    <x v="0"/>
  </r>
  <r>
    <s v="COVENANT HEALTH HOBBS HOSPITAL"/>
    <s v="HOBBS"/>
    <x v="31"/>
    <s v="LEA"/>
    <s v="Acute Care Hospitals"/>
    <x v="2"/>
    <s v="Yes"/>
    <n v="3"/>
    <s v="New Mexico"/>
    <n v="74749"/>
    <x v="0"/>
  </r>
  <r>
    <s v="LOVELACE WESTSIDE HOSPITAL"/>
    <s v="ALBUQUERQUE"/>
    <x v="31"/>
    <s v="BERNALILLO"/>
    <s v="Acute Care Hospitals"/>
    <x v="1"/>
    <s v="Yes"/>
    <n v="4"/>
    <s v="New Mexico"/>
    <n v="667601"/>
    <x v="0"/>
  </r>
  <r>
    <s v="ROOSEVELT GENERAL HOSPITAL"/>
    <s v="PORTALES"/>
    <x v="31"/>
    <s v="ROOSEVELT"/>
    <s v="Acute Care Hospitals"/>
    <x v="0"/>
    <s v="Yes"/>
    <n v="0"/>
    <s v="New Mexico"/>
    <n v="18615"/>
    <x v="0"/>
  </r>
  <r>
    <s v="MOUNTAIN VIEW REGIONAL MEDICAL CENTER"/>
    <s v="LAS CRUCES"/>
    <x v="31"/>
    <s v="DONA ANA"/>
    <s v="Acute Care Hospitals"/>
    <x v="1"/>
    <s v="Yes"/>
    <n v="2"/>
    <s v="New Mexico"/>
    <s v="No Match"/>
    <x v="0"/>
  </r>
  <r>
    <s v="LOVELACE REGIONAL HOSPITAL - ROSWELL"/>
    <s v="ROSWELL"/>
    <x v="31"/>
    <s v="CHAVES"/>
    <s v="Acute Care Hospitals"/>
    <x v="1"/>
    <s v="Yes"/>
    <n v="2"/>
    <s v="New Mexico"/>
    <n v="63364"/>
    <x v="0"/>
  </r>
  <r>
    <s v="PRESBYTERIAN SANTA FE MEDICAL CENTER"/>
    <s v="SANTA FE"/>
    <x v="31"/>
    <s v="SANTA FE"/>
    <s v="Acute Care Hospitals"/>
    <x v="2"/>
    <s v="Yes"/>
    <n v="5"/>
    <s v="New Mexico"/>
    <n v="156907"/>
    <x v="0"/>
  </r>
  <r>
    <s v="THREE CROSSES REGIONAL HOSPITAL LLC"/>
    <s v="LAS CRUCES"/>
    <x v="31"/>
    <s v="DONA ANA"/>
    <s v="Acute Care Hospitals"/>
    <x v="1"/>
    <s v="Yes"/>
    <n v="3"/>
    <s v="New Mexico"/>
    <s v="No Match"/>
    <x v="0"/>
  </r>
  <r>
    <s v="GUADALUPE COUNTY HOSPITAL"/>
    <s v="SANTA ROSA"/>
    <x v="31"/>
    <s v="GUADALUPE"/>
    <s v="Rural Emergency Hospital"/>
    <x v="5"/>
    <s v="Yes"/>
    <n v="0"/>
    <s v="New Mexico"/>
    <n v="4343"/>
    <x v="0"/>
  </r>
  <r>
    <s v="SIERRA VISTA HOSPITAL"/>
    <s v="T OR C"/>
    <x v="31"/>
    <s v="SIERRA"/>
    <s v="Critical Access Hospitals"/>
    <x v="5"/>
    <s v="No"/>
    <n v="0"/>
    <s v="New Mexico"/>
    <n v="11395"/>
    <x v="0"/>
  </r>
  <r>
    <s v="SOCORRO GENERAL HOSPITAL"/>
    <s v="SOCORRO"/>
    <x v="31"/>
    <s v="SOCORRO"/>
    <s v="Critical Access Hospitals"/>
    <x v="2"/>
    <s v="Yes"/>
    <n v="0"/>
    <s v="New Mexico"/>
    <n v="15838"/>
    <x v="0"/>
  </r>
  <r>
    <s v="DR DAN C TRIGG MEMORIAL HOSPITAL"/>
    <s v="TUCUMCARI"/>
    <x v="31"/>
    <s v="QUAY"/>
    <s v="Critical Access Hospitals"/>
    <x v="2"/>
    <s v="Yes"/>
    <n v="0"/>
    <s v="New Mexico"/>
    <n v="8454"/>
    <x v="0"/>
  </r>
  <r>
    <s v="UNION COUNTY GENERAL HOSPITAL"/>
    <s v="CLAYTON"/>
    <x v="31"/>
    <s v="UNION"/>
    <s v="Critical Access Hospitals"/>
    <x v="5"/>
    <s v="Yes"/>
    <n v="0"/>
    <s v="New Mexico"/>
    <n v="3844"/>
    <x v="0"/>
  </r>
  <r>
    <s v="NOR-LEA HOSPITAL DISTRICT"/>
    <s v="LOVINGTON"/>
    <x v="31"/>
    <s v="LEA"/>
    <s v="Critical Access Hospitals"/>
    <x v="0"/>
    <s v="Yes"/>
    <n v="0"/>
    <s v="New Mexico"/>
    <n v="74749"/>
    <x v="0"/>
  </r>
  <r>
    <s v="LINCOLN COUNTY MEDICAL CENTER"/>
    <s v="RUIDOSO"/>
    <x v="31"/>
    <s v="LINCOLN"/>
    <s v="Critical Access Hospitals"/>
    <x v="2"/>
    <s v="Yes"/>
    <n v="2"/>
    <s v="New Mexico"/>
    <n v="19844"/>
    <x v="0"/>
  </r>
  <r>
    <s v="MINERS' COLFAX MEDICAL CENTER"/>
    <s v="RATON"/>
    <x v="31"/>
    <s v="COLFAX"/>
    <s v="Critical Access Hospitals"/>
    <x v="3"/>
    <s v="Yes"/>
    <n v="0"/>
    <s v="New Mexico"/>
    <n v="12184"/>
    <x v="0"/>
  </r>
  <r>
    <s v="CIBOLA GENERAL HOSPITAL"/>
    <s v="GRANTS"/>
    <x v="31"/>
    <s v="CIBOLA"/>
    <s v="Critical Access Hospitals"/>
    <x v="2"/>
    <s v="Yes"/>
    <n v="0"/>
    <s v="New Mexico"/>
    <n v="26807"/>
    <x v="0"/>
  </r>
  <r>
    <s v="MIMBRES VALLEY MEDICAL CENTER"/>
    <s v="DEMING"/>
    <x v="31"/>
    <s v="LUNA"/>
    <s v="Critical Access Hospitals"/>
    <x v="1"/>
    <s v="Yes"/>
    <n v="0"/>
    <s v="New Mexico"/>
    <n v="25407"/>
    <x v="0"/>
  </r>
  <r>
    <s v="HOLY CROSS HOSPITAL A DIV OF TAOS HEALTH SYSTEMS"/>
    <s v="TAOS"/>
    <x v="31"/>
    <s v="TAOS"/>
    <s v="Critical Access Hospitals"/>
    <x v="2"/>
    <s v="Yes"/>
    <n v="1"/>
    <s v="New Mexico"/>
    <n v="34564"/>
    <x v="0"/>
  </r>
  <r>
    <s v="GILA REGIONAL MEDICAL CENTER"/>
    <s v="SILVER CITY"/>
    <x v="31"/>
    <s v="GRANT"/>
    <s v="Critical Access Hospitals"/>
    <x v="5"/>
    <s v="Yes"/>
    <n v="2"/>
    <s v="New Mexico"/>
    <n v="27252"/>
    <x v="0"/>
  </r>
  <r>
    <s v="ALTA VISTA REGIONAL HOSPITAL"/>
    <s v="LAS VEGAS"/>
    <x v="31"/>
    <s v="SAN MIGUEL"/>
    <s v="Critical Access Hospitals"/>
    <x v="1"/>
    <s v="Yes"/>
    <n v="0"/>
    <s v="New Mexico"/>
    <n v="26260"/>
    <x v="0"/>
  </r>
  <r>
    <s v="REHOBOTH MCKINLEY CHRISTIAN HEALTH CARE SERVICES"/>
    <s v="GALLUP"/>
    <x v="31"/>
    <s v="MCKINLEY"/>
    <s v="Critical Access Hospitals"/>
    <x v="2"/>
    <s v="Yes"/>
    <n v="0"/>
    <s v="New Mexico"/>
    <n v="68119"/>
    <x v="0"/>
  </r>
  <r>
    <s v="BHC MESILLA VALLEY HOSPITAL, LLC"/>
    <s v="LAS CRUCES"/>
    <x v="31"/>
    <s v="DONA ANA"/>
    <s v="Psychiatric"/>
    <x v="1"/>
    <s v="No"/>
    <n v="0"/>
    <s v="New Mexico"/>
    <s v="No Match"/>
    <x v="0"/>
  </r>
  <r>
    <s v="PEAK BEHAVIORAL HEALTH SERVICES, LLC"/>
    <s v="SANTA TERESA"/>
    <x v="31"/>
    <s v="DONA ANA"/>
    <s v="Psychiatric"/>
    <x v="1"/>
    <s v="No"/>
    <n v="0"/>
    <s v="New Mexico"/>
    <s v="No Match"/>
    <x v="0"/>
  </r>
  <r>
    <s v="HAVEN BEHAVIORAL HOSPITAL OF ALBUQUERQUE"/>
    <s v="ALBUQUERQUE"/>
    <x v="31"/>
    <s v="BERNALILLO"/>
    <s v="Psychiatric"/>
    <x v="1"/>
    <s v="No"/>
    <n v="0"/>
    <s v="New Mexico"/>
    <n v="667601"/>
    <x v="0"/>
  </r>
  <r>
    <s v="CENTRAL DESERT BEHAVIORAL HEALTH HOSPITAL"/>
    <s v="ALBUQUERQUE"/>
    <x v="31"/>
    <s v="BERNALILLO"/>
    <s v="Psychiatric"/>
    <x v="1"/>
    <s v="No"/>
    <n v="0"/>
    <s v="New Mexico"/>
    <n v="667601"/>
    <x v="0"/>
  </r>
  <r>
    <s v="KALEIDA HEALTH"/>
    <s v="BUFFALO"/>
    <x v="32"/>
    <s v="ERIE"/>
    <s v="Acute Care Hospitals"/>
    <x v="2"/>
    <s v="Yes"/>
    <n v="3"/>
    <s v="New York"/>
    <n v="946741"/>
    <x v="0"/>
  </r>
  <r>
    <s v="ST JOSEPH'S MEDICAL CENTER"/>
    <s v="YONKERS"/>
    <x v="32"/>
    <s v="WESTCHESTER"/>
    <s v="Acute Care Hospitals"/>
    <x v="2"/>
    <s v="Yes"/>
    <n v="1"/>
    <s v="New York"/>
    <n v="1015743"/>
    <x v="0"/>
  </r>
  <r>
    <s v="BRONXCARE HOSPITAL CENTER"/>
    <s v="BRONX"/>
    <x v="32"/>
    <s v="BRONX"/>
    <s v="Acute Care Hospitals"/>
    <x v="2"/>
    <s v="Yes"/>
    <n v="1"/>
    <s v="New York"/>
    <n v="1406332"/>
    <x v="0"/>
  </r>
  <r>
    <s v="OUR LADY OF LOURDES MEMORIAL HOSPITAL, INC"/>
    <s v="BINGHAMTON"/>
    <x v="32"/>
    <s v="BROOME"/>
    <s v="Acute Care Hospitals"/>
    <x v="2"/>
    <s v="Yes"/>
    <n v="3"/>
    <s v="New York"/>
    <n v="195736"/>
    <x v="0"/>
  </r>
  <r>
    <s v="ALBANY MEDICAL CENTER HOSPITAL"/>
    <s v="ALBANY"/>
    <x v="32"/>
    <s v="ALBANY"/>
    <s v="Acute Care Hospitals"/>
    <x v="2"/>
    <s v="Yes"/>
    <n v="1"/>
    <s v="New York"/>
    <n v="321225"/>
    <x v="0"/>
  </r>
  <r>
    <s v="JAMAICA HOSPITAL MEDICAL CENTER"/>
    <s v="JAMAICA"/>
    <x v="32"/>
    <s v="QUEENS"/>
    <s v="Acute Care Hospitals"/>
    <x v="2"/>
    <s v="Yes"/>
    <n v="1"/>
    <s v="New York"/>
    <n v="2358182"/>
    <x v="0"/>
  </r>
  <r>
    <s v="NEW YORK COMMUNITY HOSPITAL OF BROOKLYN, INC."/>
    <s v="BROOKLYN"/>
    <x v="32"/>
    <s v="KINGS"/>
    <s v="Acute Care Hospitals"/>
    <x v="2"/>
    <s v="Yes"/>
    <n v="1"/>
    <s v="New York"/>
    <n v="2653963"/>
    <x v="0"/>
  </r>
  <r>
    <s v="VASSAR BROTHERS MEDICAL CENTER"/>
    <s v="POUGHKEEPSIE"/>
    <x v="32"/>
    <s v="DUTCHESS"/>
    <s v="Acute Care Hospitals"/>
    <x v="2"/>
    <s v="Yes"/>
    <n v="3"/>
    <s v="New York"/>
    <n v="300708"/>
    <x v="0"/>
  </r>
  <r>
    <s v="MOUNT SINAI HOSPITAL"/>
    <s v="NEW YORK"/>
    <x v="32"/>
    <s v="NEW YORK"/>
    <s v="Acute Care Hospitals"/>
    <x v="2"/>
    <s v="Yes"/>
    <n v="4"/>
    <s v="New York"/>
    <n v="1664862"/>
    <x v="0"/>
  </r>
  <r>
    <s v="NASSAU UNIVERSITY MEDICAL CENTER"/>
    <s v="EAST MEADOW"/>
    <x v="32"/>
    <s v="NASSAU"/>
    <s v="Acute Care Hospitals"/>
    <x v="3"/>
    <s v="Yes"/>
    <n v="1"/>
    <s v="New York"/>
    <n v="1398939"/>
    <x v="0"/>
  </r>
  <r>
    <s v="RICHMOND UNIVERSITY MEDICAL CENTER"/>
    <s v="STATEN ISLAND"/>
    <x v="32"/>
    <s v="RICHMOND"/>
    <s v="Acute Care Hospitals"/>
    <x v="2"/>
    <s v="Yes"/>
    <n v="1"/>
    <s v="New York"/>
    <n v="501290"/>
    <x v="0"/>
  </r>
  <r>
    <s v="NEWARK-WAYNE COMMUNITY HOSPITAL"/>
    <s v="NEWARK"/>
    <x v="32"/>
    <s v="WAYNE"/>
    <s v="Acute Care Hospitals"/>
    <x v="2"/>
    <s v="Yes"/>
    <n v="2"/>
    <s v="New York"/>
    <n v="91250"/>
    <x v="1"/>
  </r>
  <r>
    <s v="CHENANGO MEMORIAL HOSPITAL"/>
    <s v="NORWICH"/>
    <x v="32"/>
    <s v="CHENANGO"/>
    <s v="Acute Care Hospitals"/>
    <x v="2"/>
    <s v="Yes"/>
    <n v="2"/>
    <s v="New York"/>
    <n v="45715"/>
    <x v="0"/>
  </r>
  <r>
    <s v="NS/LIJ HS SOUTHSIDE HOSPITAL"/>
    <s v="BAY SHORE"/>
    <x v="32"/>
    <s v="SUFFOLK"/>
    <s v="Acute Care Hospitals"/>
    <x v="2"/>
    <s v="Yes"/>
    <n v="3"/>
    <s v="New York"/>
    <n v="1546090"/>
    <x v="0"/>
  </r>
  <r>
    <s v="WYNN HOSPITAL"/>
    <s v="UTICA"/>
    <x v="32"/>
    <s v="ONEIDA"/>
    <s v="Acute Care Hospitals"/>
    <x v="2"/>
    <s v="Yes"/>
    <n v="1"/>
    <s v="New York"/>
    <n v="226392"/>
    <x v="0"/>
  </r>
  <r>
    <s v="NS/LIJ HS HUNTINGTON HOSPITAL"/>
    <s v="HUNTINGTON"/>
    <x v="32"/>
    <s v="SUFFOLK"/>
    <s v="Acute Care Hospitals"/>
    <x v="2"/>
    <s v="Yes"/>
    <n v="5"/>
    <s v="New York"/>
    <n v="1546090"/>
    <x v="0"/>
  </r>
  <r>
    <s v="MOUNT SINAI WEST"/>
    <s v="NEW YORK"/>
    <x v="32"/>
    <s v="NEW YORK"/>
    <s v="Acute Care Hospitals"/>
    <x v="6"/>
    <s v="Yes"/>
    <n v="4"/>
    <s v="New York"/>
    <n v="1664862"/>
    <x v="0"/>
  </r>
  <r>
    <s v="ST MARY'S HEALTHCARE"/>
    <s v="AMSTERDAM"/>
    <x v="32"/>
    <s v="MONTGOMERY"/>
    <s v="Acute Care Hospitals"/>
    <x v="2"/>
    <s v="Yes"/>
    <n v="3"/>
    <s v="New York"/>
    <n v="50046"/>
    <x v="1"/>
  </r>
  <r>
    <s v="NORTHERN DUTCHESS HOSPITAL"/>
    <s v="RHINEBECK"/>
    <x v="32"/>
    <s v="DUTCHESS"/>
    <s v="Acute Care Hospitals"/>
    <x v="2"/>
    <s v="Yes"/>
    <n v="4"/>
    <s v="New York"/>
    <n v="300708"/>
    <x v="0"/>
  </r>
  <r>
    <s v="NEW YORK-PRESBYTERIAN/QUEENS"/>
    <s v="FLUSHING"/>
    <x v="32"/>
    <s v="QUEENS"/>
    <s v="Acute Care Hospitals"/>
    <x v="2"/>
    <s v="Yes"/>
    <n v="5"/>
    <s v="New York"/>
    <n v="2358182"/>
    <x v="0"/>
  </r>
  <r>
    <s v="BROOKLYN HOSPITAL CENTER - DOWNTOWN CAMPUS"/>
    <s v="BROOKLYN"/>
    <x v="32"/>
    <s v="KINGS"/>
    <s v="Acute Care Hospitals"/>
    <x v="4"/>
    <s v="Yes"/>
    <n v="2"/>
    <s v="New York"/>
    <n v="2653963"/>
    <x v="0"/>
  </r>
  <r>
    <s v="ST PETER'S HOSPITAL"/>
    <s v="ALBANY"/>
    <x v="32"/>
    <s v="ALBANY"/>
    <s v="Acute Care Hospitals"/>
    <x v="2"/>
    <s v="Yes"/>
    <n v="2"/>
    <s v="New York"/>
    <n v="321225"/>
    <x v="0"/>
  </r>
  <r>
    <s v="GENEVA GENERAL HOSPITAL"/>
    <s v="GENEVA"/>
    <x v="32"/>
    <s v="ONTARIO"/>
    <s v="Acute Care Hospitals"/>
    <x v="4"/>
    <s v="Yes"/>
    <n v="2"/>
    <s v="New York"/>
    <n v="113130"/>
    <x v="0"/>
  </r>
  <r>
    <s v="MONTEFIORE MEDICAL CENTER"/>
    <s v="BRONX"/>
    <x v="32"/>
    <s v="BRONX"/>
    <s v="Acute Care Hospitals"/>
    <x v="2"/>
    <s v="Yes"/>
    <n v="3"/>
    <s v="New York"/>
    <n v="1406332"/>
    <x v="0"/>
  </r>
  <r>
    <s v="CARTHAGE AREA HOSPITAL, INC"/>
    <s v="CARTHAGE"/>
    <x v="32"/>
    <s v="JEFFERSON"/>
    <s v="Acute Care Hospitals"/>
    <x v="2"/>
    <s v="Yes"/>
    <n v="0"/>
    <s v="New York"/>
    <n v="111540"/>
    <x v="0"/>
  </r>
  <r>
    <s v="NIAGARA FALLS MEMORIAL MEDICAL CENTER"/>
    <s v="NIAGARA FALLS"/>
    <x v="32"/>
    <s v="NIAGARA"/>
    <s v="Acute Care Hospitals"/>
    <x v="2"/>
    <s v="Yes"/>
    <n v="1"/>
    <s v="New York"/>
    <n v="208912"/>
    <x v="0"/>
  </r>
  <r>
    <s v="UNITED MEMORIAL MEDICAL CENTER"/>
    <s v="BATAVIA"/>
    <x v="32"/>
    <s v="GENESEE"/>
    <s v="Acute Care Hospitals"/>
    <x v="2"/>
    <s v="Yes"/>
    <n v="2"/>
    <s v="New York"/>
    <n v="58416"/>
    <x v="1"/>
  </r>
  <r>
    <s v="F F THOMPSON HOSPITAL"/>
    <s v="CANANDAIGUA"/>
    <x v="32"/>
    <s v="ONTARIO"/>
    <s v="Acute Care Hospitals"/>
    <x v="2"/>
    <s v="Yes"/>
    <n v="2"/>
    <s v="New York"/>
    <n v="113130"/>
    <x v="0"/>
  </r>
  <r>
    <s v="SISTERS OF CHARITY HOSPITAL"/>
    <s v="BUFFALO"/>
    <x v="32"/>
    <s v="ERIE"/>
    <s v="Acute Care Hospitals"/>
    <x v="2"/>
    <s v="Yes"/>
    <n v="3"/>
    <s v="New York"/>
    <n v="946741"/>
    <x v="0"/>
  </r>
  <r>
    <s v="ADIRONDACK MEDICAL CENTER - SARANAC LAKE"/>
    <s v="SARANAC LAKE"/>
    <x v="32"/>
    <s v="FRANKLIN"/>
    <s v="Acute Care Hospitals"/>
    <x v="4"/>
    <s v="Yes"/>
    <n v="4"/>
    <s v="New York"/>
    <n v="46500"/>
    <x v="0"/>
  </r>
  <r>
    <s v="LINCOLN MEDICAL &amp; MENTAL HEALTH CENTER"/>
    <s v="BRONX"/>
    <x v="32"/>
    <s v="BRONX"/>
    <s v="Acute Care Hospitals"/>
    <x v="5"/>
    <s v="Yes"/>
    <n v="2"/>
    <s v="New York"/>
    <n v="1406332"/>
    <x v="0"/>
  </r>
  <r>
    <s v="AURELIA OSBORN FOX MEMORIAL HOSPITAL"/>
    <s v="ONEONTA"/>
    <x v="32"/>
    <s v="OTSEGO"/>
    <s v="Acute Care Hospitals"/>
    <x v="2"/>
    <s v="Yes"/>
    <n v="3"/>
    <s v="New York"/>
    <n v="60589"/>
    <x v="0"/>
  </r>
  <r>
    <s v="MONTEFIORE MOUNT VERNON HOSPITAL"/>
    <s v="MOUNT VERNON"/>
    <x v="32"/>
    <s v="WESTCHESTER"/>
    <s v="Acute Care Hospitals"/>
    <x v="2"/>
    <s v="Yes"/>
    <n v="3"/>
    <s v="New York"/>
    <n v="1015743"/>
    <x v="0"/>
  </r>
  <r>
    <s v="ARNOT OGDEN MEDICAL CENTER"/>
    <s v="ELMIRA"/>
    <x v="32"/>
    <s v="CHEMUNG"/>
    <s v="Acute Care Hospitals"/>
    <x v="2"/>
    <s v="Yes"/>
    <n v="2"/>
    <s v="New York"/>
    <n v="80415"/>
    <x v="0"/>
  </r>
  <r>
    <s v="COLUMBIA MEMORIAL HOSPITAL"/>
    <s v="HUDSON"/>
    <x v="32"/>
    <s v="COLUMBIA"/>
    <s v="Acute Care Hospitals"/>
    <x v="2"/>
    <s v="Yes"/>
    <n v="1"/>
    <s v="New York"/>
    <n v="60168"/>
    <x v="1"/>
  </r>
  <r>
    <s v="JONES MEMORIAL HOSPITAL"/>
    <s v="WELLSVILLE"/>
    <x v="32"/>
    <s v="ALLEGANY"/>
    <s v="Acute Care Hospitals"/>
    <x v="2"/>
    <s v="Yes"/>
    <n v="4"/>
    <s v="New York"/>
    <n v="46800"/>
    <x v="0"/>
  </r>
  <r>
    <s v="ALBANY VA MEDICAL CENTER"/>
    <s v="ALBANY"/>
    <x v="32"/>
    <s v="ALBANY"/>
    <s v="Acute Care - Veterans Administration"/>
    <x v="8"/>
    <s v="Yes"/>
    <n v="2"/>
    <s v="New York"/>
    <n v="321225"/>
    <x v="0"/>
  </r>
  <r>
    <s v="NY EYE AND EAR INFIRMARY OF MOUNT SINAI"/>
    <s v="NEW YORK"/>
    <x v="32"/>
    <s v="NEW YORK"/>
    <s v="Acute Care Hospitals"/>
    <x v="2"/>
    <s v="No"/>
    <n v="0"/>
    <s v="New York"/>
    <n v="1664862"/>
    <x v="0"/>
  </r>
  <r>
    <s v="NEW YORK-PRESBYTERIAN HOSPITAL"/>
    <s v="NEW YORK"/>
    <x v="32"/>
    <s v="NEW YORK"/>
    <s v="Acute Care Hospitals"/>
    <x v="2"/>
    <s v="Yes"/>
    <n v="5"/>
    <s v="New York"/>
    <n v="1664862"/>
    <x v="0"/>
  </r>
  <r>
    <s v="KENMORE MERCY HOSPITAL"/>
    <s v="KENMORE"/>
    <x v="32"/>
    <s v="ERIE"/>
    <s v="Acute Care Hospitals"/>
    <x v="2"/>
    <s v="Yes"/>
    <n v="3"/>
    <s v="New York"/>
    <n v="946741"/>
    <x v="0"/>
  </r>
  <r>
    <s v="OLEAN GENERAL HOSPITAL"/>
    <s v="OLEAN"/>
    <x v="32"/>
    <s v="CATTARAUGUS"/>
    <s v="Acute Care Hospitals"/>
    <x v="1"/>
    <s v="Yes"/>
    <n v="1"/>
    <s v="New York"/>
    <n v="75390"/>
    <x v="1"/>
  </r>
  <r>
    <s v="NYACK HOSPITAL"/>
    <s v="NYACK"/>
    <x v="32"/>
    <s v="ROCKLAND"/>
    <s v="Acute Care Hospitals"/>
    <x v="2"/>
    <s v="Yes"/>
    <n v="2"/>
    <s v="New York"/>
    <n v="357397"/>
    <x v="0"/>
  </r>
  <r>
    <s v="NORTH SHORE UNIVERSITY HOSPITAL"/>
    <s v="MANHASSET"/>
    <x v="32"/>
    <s v="NASSAU"/>
    <s v="Acute Care Hospitals"/>
    <x v="2"/>
    <s v="Yes"/>
    <n v="5"/>
    <s v="New York"/>
    <n v="1398939"/>
    <x v="0"/>
  </r>
  <r>
    <s v="PECONIC BAY MEDICAL CENTER"/>
    <s v="RIVERHEAD"/>
    <x v="32"/>
    <s v="SUFFOLK"/>
    <s v="Acute Care Hospitals"/>
    <x v="4"/>
    <s v="Yes"/>
    <n v="2"/>
    <s v="New York"/>
    <n v="1546090"/>
    <x v="0"/>
  </r>
  <r>
    <s v="BERTRAND CHAFFEE HOSPITAL"/>
    <s v="SPRINGVILLE"/>
    <x v="32"/>
    <s v="ERIE"/>
    <s v="Acute Care Hospitals"/>
    <x v="2"/>
    <s v="Yes"/>
    <n v="0"/>
    <s v="New York"/>
    <n v="946741"/>
    <x v="0"/>
  </r>
  <r>
    <s v="ONEIDA HEALTH HOSPITAL"/>
    <s v="ONEIDA"/>
    <x v="32"/>
    <s v="MADISON"/>
    <s v="Acute Care Hospitals"/>
    <x v="2"/>
    <s v="Yes"/>
    <n v="2"/>
    <s v="New York"/>
    <n v="67120"/>
    <x v="0"/>
  </r>
  <r>
    <s v="LENOX HILL HOSPITAL"/>
    <s v="NEW YORK"/>
    <x v="32"/>
    <s v="NEW YORK"/>
    <s v="Acute Care Hospitals"/>
    <x v="2"/>
    <s v="Yes"/>
    <n v="5"/>
    <s v="New York"/>
    <n v="1664862"/>
    <x v="0"/>
  </r>
  <r>
    <s v="BATH VA MEDICAL CENTER"/>
    <s v="BATH"/>
    <x v="32"/>
    <s v="STEUBEN"/>
    <s v="Acute Care - Veterans Administration"/>
    <x v="8"/>
    <s v="No"/>
    <n v="0"/>
    <s v="New York"/>
    <n v="91855"/>
    <x v="0"/>
  </r>
  <r>
    <s v="ROCHESTER GENERAL HOSPITAL"/>
    <s v="ROCHESTER"/>
    <x v="32"/>
    <s v="MONROE"/>
    <s v="Acute Care Hospitals"/>
    <x v="2"/>
    <s v="Yes"/>
    <n v="2"/>
    <s v="New York"/>
    <n v="750506"/>
    <x v="0"/>
  </r>
  <r>
    <s v="GARNET HEALTH MEDICAL CENTER"/>
    <s v="MIDDLETOWN"/>
    <x v="32"/>
    <s v="ORANGE"/>
    <s v="Acute Care Hospitals"/>
    <x v="2"/>
    <s v="Yes"/>
    <n v="4"/>
    <s v="New York"/>
    <n v="417669"/>
    <x v="0"/>
  </r>
  <r>
    <s v="JACOBI MEDICAL CENTER"/>
    <s v="BRONX"/>
    <x v="32"/>
    <s v="BRONX"/>
    <s v="Acute Care Hospitals"/>
    <x v="5"/>
    <s v="Yes"/>
    <n v="2"/>
    <s v="New York"/>
    <n v="1406332"/>
    <x v="0"/>
  </r>
  <r>
    <s v="ELMHURST HOSPITAL CENTER"/>
    <s v="ELMHURST"/>
    <x v="32"/>
    <s v="QUEENS"/>
    <s v="Acute Care Hospitals"/>
    <x v="5"/>
    <s v="Yes"/>
    <n v="2"/>
    <s v="New York"/>
    <n v="2358182"/>
    <x v="0"/>
  </r>
  <r>
    <s v="UPSTATE NEW YORK VA HEALTHCARE SYSTEM (WESTERN NY VA HEALTHCARE SYSTEM)"/>
    <s v="BUFFALO"/>
    <x v="32"/>
    <s v="ERIE"/>
    <s v="Acute Care - Veterans Administration"/>
    <x v="8"/>
    <s v="Yes"/>
    <n v="5"/>
    <s v="New York"/>
    <n v="946741"/>
    <x v="0"/>
  </r>
  <r>
    <s v="BON SECOURS COMMUNITY HOSPITAL"/>
    <s v="PORT JERVIS"/>
    <x v="32"/>
    <s v="ORANGE"/>
    <s v="Acute Care Hospitals"/>
    <x v="2"/>
    <s v="Yes"/>
    <n v="2"/>
    <s v="New York"/>
    <n v="417669"/>
    <x v="0"/>
  </r>
  <r>
    <s v="BASSETT HEALTHCARE"/>
    <s v="COOPERSTOWN"/>
    <x v="32"/>
    <s v="OTSEGO"/>
    <s v="Acute Care Hospitals"/>
    <x v="2"/>
    <s v="Yes"/>
    <n v="2"/>
    <s v="New York"/>
    <n v="60589"/>
    <x v="0"/>
  </r>
  <r>
    <s v="ST JOSEPH'S HOSPITAL HEALTH CENTER"/>
    <s v="SYRACUSE"/>
    <x v="32"/>
    <s v="ONONDAGA"/>
    <s v="Acute Care Hospitals"/>
    <x v="6"/>
    <s v="Yes"/>
    <n v="2"/>
    <s v="New York"/>
    <n v="466584"/>
    <x v="0"/>
  </r>
  <r>
    <s v="LONG ISLAND COMMUNITY HOSPITAL"/>
    <s v="PATCHOGUE"/>
    <x v="32"/>
    <s v="SUFFOLK"/>
    <s v="Acute Care Hospitals"/>
    <x v="2"/>
    <s v="Yes"/>
    <n v="4"/>
    <s v="New York"/>
    <n v="1546090"/>
    <x v="0"/>
  </r>
  <r>
    <s v="ST JAMES HOSPITAL"/>
    <s v="HORNELL"/>
    <x v="32"/>
    <s v="STEUBEN"/>
    <s v="Acute Care Hospitals"/>
    <x v="2"/>
    <s v="Yes"/>
    <n v="3"/>
    <s v="New York"/>
    <n v="91855"/>
    <x v="0"/>
  </r>
  <r>
    <s v="ELLIS HOSPITAL"/>
    <s v="SCHENECTADY"/>
    <x v="32"/>
    <s v="SCHENECTADY"/>
    <s v="Acute Care Hospitals"/>
    <x v="2"/>
    <s v="Yes"/>
    <n v="3"/>
    <s v="New York"/>
    <n v="162581"/>
    <x v="0"/>
  </r>
  <r>
    <s v="SAMARITAN MEDICAL CENTER"/>
    <s v="WATERTOWN"/>
    <x v="32"/>
    <s v="JEFFERSON"/>
    <s v="Acute Care Hospitals"/>
    <x v="2"/>
    <s v="Yes"/>
    <n v="2"/>
    <s v="New York"/>
    <n v="111540"/>
    <x v="0"/>
  </r>
  <r>
    <s v="GOOD SAMARITAN HOSPITAL OF SUFFERN"/>
    <s v="SUFFERN"/>
    <x v="32"/>
    <s v="ROCKLAND"/>
    <s v="Acute Care Hospitals"/>
    <x v="2"/>
    <s v="Yes"/>
    <n v="3"/>
    <s v="New York"/>
    <n v="357397"/>
    <x v="0"/>
  </r>
  <r>
    <s v="VA HUDSON VALLEY HEALTHCARE SYSTEM"/>
    <s v="MONTROSE"/>
    <x v="32"/>
    <s v="WESTCHESTER"/>
    <s v="Acute Care - Veterans Administration"/>
    <x v="8"/>
    <s v="No"/>
    <n v="5"/>
    <s v="New York"/>
    <n v="1015743"/>
    <x v="0"/>
  </r>
  <r>
    <s v="STATEN ISLAND UNIVERSITY HOSPITAL"/>
    <s v="STATEN ISLAND"/>
    <x v="32"/>
    <s v="RICHMOND"/>
    <s v="Acute Care Hospitals"/>
    <x v="2"/>
    <s v="Yes"/>
    <n v="3"/>
    <s v="New York"/>
    <n v="501290"/>
    <x v="0"/>
  </r>
  <r>
    <s v="NORTHERN WESTCHESTER HOSPITAL"/>
    <s v="MOUNT KISCO"/>
    <x v="32"/>
    <s v="WESTCHESTER"/>
    <s v="Acute Care Hospitals"/>
    <x v="2"/>
    <s v="Yes"/>
    <n v="5"/>
    <s v="New York"/>
    <n v="1015743"/>
    <x v="0"/>
  </r>
  <r>
    <s v="HIGHLAND HOSPITAL"/>
    <s v="ROCHESTER"/>
    <x v="32"/>
    <s v="MONROE"/>
    <s v="Acute Care Hospitals"/>
    <x v="2"/>
    <s v="Yes"/>
    <n v="3"/>
    <s v="New York"/>
    <n v="750506"/>
    <x v="0"/>
  </r>
  <r>
    <s v="WESTFIELD MEMORIAL HOSPITAL, INC"/>
    <s v="WESTFIELD"/>
    <x v="32"/>
    <s v="CHAUTAUQUA"/>
    <s v="Acute Care Hospitals"/>
    <x v="2"/>
    <s v="Yes"/>
    <n v="0"/>
    <s v="New York"/>
    <n v="124126"/>
    <x v="0"/>
  </r>
  <r>
    <s v="MOUNT SINAI BETH ISRAEL"/>
    <s v="NEW YORK"/>
    <x v="32"/>
    <s v="NEW YORK"/>
    <s v="Acute Care Hospitals"/>
    <x v="2"/>
    <s v="Yes"/>
    <n v="3"/>
    <s v="New York"/>
    <n v="1664862"/>
    <x v="0"/>
  </r>
  <r>
    <s v="BRONX VA MEDICAL CENTER"/>
    <s v="BRONX"/>
    <x v="32"/>
    <s v="BRONX"/>
    <s v="Acute Care - Veterans Administration"/>
    <x v="8"/>
    <s v="Yes"/>
    <n v="4"/>
    <s v="New York"/>
    <n v="1406332"/>
    <x v="0"/>
  </r>
  <r>
    <s v="GUTHRIE CORTLAND REGIONAL MEDICAL CENTER"/>
    <s v="CORTLAND"/>
    <x v="32"/>
    <s v="CORTLAND"/>
    <s v="Acute Care Hospitals"/>
    <x v="2"/>
    <s v="Yes"/>
    <n v="3"/>
    <s v="New York"/>
    <n v="45850"/>
    <x v="0"/>
  </r>
  <r>
    <s v="VA NEW YORK HARBOR HEALTHCARE SYSTEM - NY DIV."/>
    <s v="NEW YORK"/>
    <x v="32"/>
    <s v="NEW YORK"/>
    <s v="Acute Care - Veterans Administration"/>
    <x v="8"/>
    <s v="Yes"/>
    <n v="3"/>
    <s v="New York"/>
    <n v="1664862"/>
    <x v="0"/>
  </r>
  <r>
    <s v="SAMARITAN HOSPITAL OF TROY, NEW YORK"/>
    <s v="TROY"/>
    <x v="32"/>
    <s v="RENSSELAER"/>
    <s v="Acute Care Hospitals"/>
    <x v="2"/>
    <s v="Yes"/>
    <n v="3"/>
    <s v="New York"/>
    <n v="160510"/>
    <x v="1"/>
  </r>
  <r>
    <s v="NORTHWELL HOSPITAL GLEN COVE"/>
    <s v="GLEN COVE"/>
    <x v="32"/>
    <s v="NASSAU"/>
    <s v="Acute Care Hospitals"/>
    <x v="2"/>
    <s v="Yes"/>
    <n v="5"/>
    <s v="New York"/>
    <n v="1398939"/>
    <x v="0"/>
  </r>
  <r>
    <s v="ST FRANCIS HOSPITAL - THE HEART CENTER"/>
    <s v="ROSLYN"/>
    <x v="32"/>
    <s v="NASSAU"/>
    <s v="Acute Care Hospitals"/>
    <x v="6"/>
    <s v="Yes"/>
    <n v="5"/>
    <s v="New York"/>
    <n v="1398939"/>
    <x v="0"/>
  </r>
  <r>
    <s v="MONTEFIORE NEW ROCHELLE HOSPITAL"/>
    <s v="NEW ROCHELLE"/>
    <x v="32"/>
    <s v="WESTCHESTER"/>
    <s v="Acute Care Hospitals"/>
    <x v="2"/>
    <s v="Yes"/>
    <n v="1"/>
    <s v="New York"/>
    <n v="1015743"/>
    <x v="0"/>
  </r>
  <r>
    <s v="JOHN T MATHER MEMORIAL HOSPITAL  OF PORT JEFFERSON"/>
    <s v="PORT JEFFERSON"/>
    <x v="32"/>
    <s v="SUFFOLK"/>
    <s v="Acute Care Hospitals"/>
    <x v="2"/>
    <s v="Yes"/>
    <n v="5"/>
    <s v="New York"/>
    <n v="1546090"/>
    <x v="0"/>
  </r>
  <r>
    <s v="MOUNT ST. MARY'S HOSPITAL &amp; HEALTH CENTER"/>
    <s v="LEWISTON"/>
    <x v="32"/>
    <s v="NIAGARA"/>
    <s v="Acute Care Hospitals"/>
    <x v="2"/>
    <s v="Yes"/>
    <n v="2"/>
    <s v="New York"/>
    <n v="208912"/>
    <x v="0"/>
  </r>
  <r>
    <s v="GLENS FALLS HOSPITAL"/>
    <s v="GLENS FALLS"/>
    <x v="32"/>
    <s v="WARREN"/>
    <s v="Acute Care Hospitals"/>
    <x v="2"/>
    <s v="Yes"/>
    <n v="3"/>
    <s v="New York"/>
    <n v="65020"/>
    <x v="1"/>
  </r>
  <r>
    <s v="FLUSHING HOSPITAL MEDICAL CENTER"/>
    <s v="FLUSHING"/>
    <x v="32"/>
    <s v="QUEENS"/>
    <s v="Acute Care Hospitals"/>
    <x v="2"/>
    <s v="Yes"/>
    <n v="2"/>
    <s v="New York"/>
    <n v="2358182"/>
    <x v="0"/>
  </r>
  <r>
    <s v="MAIMONIDES MEDICAL CENTER"/>
    <s v="BROOKLYN"/>
    <x v="32"/>
    <s v="KINGS"/>
    <s v="Acute Care Hospitals"/>
    <x v="2"/>
    <s v="Yes"/>
    <n v="2"/>
    <s v="New York"/>
    <n v="2653963"/>
    <x v="0"/>
  </r>
  <r>
    <s v="LONG ISLAND JEWISH MEDICAL CENTER"/>
    <s v="NEW HYDE PARK"/>
    <x v="32"/>
    <s v="NASSAU"/>
    <s v="Acute Care Hospitals"/>
    <x v="2"/>
    <s v="Yes"/>
    <n v="4"/>
    <s v="New York"/>
    <n v="1398939"/>
    <x v="0"/>
  </r>
  <r>
    <s v="SOUTH BROOKLYN HEALTH"/>
    <s v="BROOKLYN"/>
    <x v="32"/>
    <s v="KINGS"/>
    <s v="Acute Care Hospitals"/>
    <x v="4"/>
    <s v="Yes"/>
    <n v="2"/>
    <s v="New York"/>
    <n v="2653963"/>
    <x v="0"/>
  </r>
  <r>
    <s v="CANTON-POTSDAM HOSPITAL"/>
    <s v="POTSDAM"/>
    <x v="32"/>
    <s v="ST. LAWRENCE"/>
    <s v="Acute Care Hospitals"/>
    <x v="2"/>
    <s v="Yes"/>
    <n v="2"/>
    <s v="New York"/>
    <s v="No Match"/>
    <x v="0"/>
  </r>
  <r>
    <s v="MOUNT SINAI SOUTH NASSAU"/>
    <s v="OCEANSIDE"/>
    <x v="32"/>
    <s v="NASSAU"/>
    <s v="Acute Care Hospitals"/>
    <x v="2"/>
    <s v="Yes"/>
    <n v="3"/>
    <s v="New York"/>
    <n v="1398939"/>
    <x v="0"/>
  </r>
  <r>
    <s v="METROPOLITAN HOSPITAL CENTER"/>
    <s v="NEW YORK"/>
    <x v="32"/>
    <s v="NEW YORK"/>
    <s v="Acute Care Hospitals"/>
    <x v="5"/>
    <s v="Yes"/>
    <n v="3"/>
    <s v="New York"/>
    <n v="1664862"/>
    <x v="0"/>
  </r>
  <r>
    <s v="NORTHPORT VA MEDICAL CENTER"/>
    <s v="NORTHPORT"/>
    <x v="32"/>
    <s v="SUFFOLK"/>
    <s v="Acute Care - Veterans Administration"/>
    <x v="8"/>
    <s v="Yes"/>
    <n v="5"/>
    <s v="New York"/>
    <n v="1546090"/>
    <x v="0"/>
  </r>
  <r>
    <s v="KINGS COUNTY HOSPITAL CENTER"/>
    <s v="BROOKLYN"/>
    <x v="32"/>
    <s v="KINGS"/>
    <s v="Acute Care Hospitals"/>
    <x v="5"/>
    <s v="Yes"/>
    <n v="1"/>
    <s v="New York"/>
    <n v="2653963"/>
    <x v="0"/>
  </r>
  <r>
    <s v="CROUSE HOSPITAL"/>
    <s v="SYRACUSE"/>
    <x v="32"/>
    <s v="ONONDAGA"/>
    <s v="Acute Care Hospitals"/>
    <x v="2"/>
    <s v="Yes"/>
    <n v="2"/>
    <s v="New York"/>
    <n v="466584"/>
    <x v="0"/>
  </r>
  <r>
    <s v="BELLEVUE HOSPITAL CENTER"/>
    <s v="NEW YORK"/>
    <x v="32"/>
    <s v="NEW YORK"/>
    <s v="Acute Care Hospitals"/>
    <x v="5"/>
    <s v="Yes"/>
    <n v="2"/>
    <s v="New York"/>
    <n v="1664862"/>
    <x v="0"/>
  </r>
  <r>
    <s v="ST ANTHONY COMMUNITY HOSPITAL"/>
    <s v="WARWICK"/>
    <x v="32"/>
    <s v="ORANGE"/>
    <s v="Acute Care Hospitals"/>
    <x v="6"/>
    <s v="No"/>
    <n v="4"/>
    <s v="New York"/>
    <n v="417669"/>
    <x v="0"/>
  </r>
  <r>
    <s v="ST JOHN'S RIVERSIDE HOSPITAL"/>
    <s v="YONKERS"/>
    <x v="32"/>
    <s v="WESTCHESTER"/>
    <s v="Acute Care Hospitals"/>
    <x v="2"/>
    <s v="Yes"/>
    <n v="3"/>
    <s v="New York"/>
    <n v="1015743"/>
    <x v="0"/>
  </r>
  <r>
    <s v="VA NEW YORK HARBOR HEALTHCARE SYSTEM - BROOKLYN"/>
    <s v="BROOKLYN"/>
    <x v="32"/>
    <s v="KINGS"/>
    <s v="Acute Care - Veterans Administration"/>
    <x v="8"/>
    <s v="Yes"/>
    <n v="4"/>
    <s v="New York"/>
    <n v="2653963"/>
    <x v="0"/>
  </r>
  <r>
    <s v="NYU LANGONE HOSPITALS"/>
    <s v="NEW YORK"/>
    <x v="32"/>
    <s v="NEW YORK"/>
    <s v="Acute Care Hospitals"/>
    <x v="2"/>
    <s v="Yes"/>
    <n v="5"/>
    <s v="New York"/>
    <n v="1664862"/>
    <x v="0"/>
  </r>
  <r>
    <s v="ROME MEMORIAL HOSPITAL, INC"/>
    <s v="ROME"/>
    <x v="32"/>
    <s v="ONEIDA"/>
    <s v="Acute Care Hospitals"/>
    <x v="2"/>
    <s v="Yes"/>
    <n v="2"/>
    <s v="New York"/>
    <n v="226392"/>
    <x v="0"/>
  </r>
  <r>
    <s v="OSWEGO HOSPITAL"/>
    <s v="OSWEGO"/>
    <x v="32"/>
    <s v="OSWEGO"/>
    <s v="Acute Care Hospitals"/>
    <x v="2"/>
    <s v="Yes"/>
    <n v="3"/>
    <s v="New York"/>
    <n v="118569"/>
    <x v="1"/>
  </r>
  <r>
    <s v="ERIE COUNTY MEDICAL CENTER"/>
    <s v="BUFFALO"/>
    <x v="32"/>
    <s v="ERIE"/>
    <s v="Acute Care Hospitals"/>
    <x v="4"/>
    <s v="Yes"/>
    <n v="2"/>
    <s v="New York"/>
    <n v="946741"/>
    <x v="0"/>
  </r>
  <r>
    <s v="WYCKOFF HEIGHTS MEDICAL CENTER"/>
    <s v="BROOKLYN"/>
    <x v="32"/>
    <s v="KINGS"/>
    <s v="Acute Care Hospitals"/>
    <x v="2"/>
    <s v="Yes"/>
    <n v="2"/>
    <s v="New York"/>
    <n v="2653963"/>
    <x v="0"/>
  </r>
  <r>
    <s v="SARATOGA HOSPITAL"/>
    <s v="SARATOGA SPRINGS"/>
    <x v="32"/>
    <s v="SARATOGA"/>
    <s v="Acute Care Hospitals"/>
    <x v="2"/>
    <s v="Yes"/>
    <n v="3"/>
    <s v="New York"/>
    <n v="241343"/>
    <x v="0"/>
  </r>
  <r>
    <s v="HEALTHALLIANCE HOSPITAL MARYS AVENUE CAMPUS"/>
    <s v="KINGSTON"/>
    <x v="32"/>
    <s v="ULSTER"/>
    <s v="Acute Care Hospitals"/>
    <x v="2"/>
    <s v="Yes"/>
    <n v="1"/>
    <s v="New York"/>
    <n v="183330"/>
    <x v="0"/>
  </r>
  <r>
    <s v="UNITY HOSPITAL"/>
    <s v="ROCHESTER"/>
    <x v="32"/>
    <s v="MONROE"/>
    <s v="Acute Care Hospitals"/>
    <x v="2"/>
    <s v="Yes"/>
    <n v="2"/>
    <s v="New York"/>
    <n v="750506"/>
    <x v="0"/>
  </r>
  <r>
    <s v="BROOKS-TLC HOSPITAL SYSTEM, INC"/>
    <s v="DUNKIRK"/>
    <x v="32"/>
    <s v="CHAUTAUQUA"/>
    <s v="Acute Care Hospitals"/>
    <x v="2"/>
    <s v="Yes"/>
    <n v="1"/>
    <s v="New York"/>
    <n v="124126"/>
    <x v="0"/>
  </r>
  <r>
    <s v="QUEENS HOSPITAL CENTER"/>
    <s v="JAMAICA"/>
    <x v="32"/>
    <s v="QUEENS"/>
    <s v="Acute Care Hospitals"/>
    <x v="4"/>
    <s v="Yes"/>
    <n v="2"/>
    <s v="New York"/>
    <n v="2358182"/>
    <x v="0"/>
  </r>
  <r>
    <s v="BROOKDALE HOSPITAL MEDICAL CENTER"/>
    <s v="BROOKLYN"/>
    <x v="32"/>
    <s v="KINGS"/>
    <s v="Acute Care Hospitals"/>
    <x v="2"/>
    <s v="Yes"/>
    <n v="1"/>
    <s v="New York"/>
    <n v="2653963"/>
    <x v="0"/>
  </r>
  <r>
    <s v="WESTCHESTER MEDICAL CENTER"/>
    <s v="VALHALLA"/>
    <x v="32"/>
    <s v="WESTCHESTER"/>
    <s v="Acute Care Hospitals"/>
    <x v="4"/>
    <s v="Yes"/>
    <n v="2"/>
    <s v="New York"/>
    <n v="1015743"/>
    <x v="0"/>
  </r>
  <r>
    <s v="AUBURN  COMMUNITY  HOSPITAL"/>
    <s v="AUBURN"/>
    <x v="32"/>
    <s v="CAYUGA"/>
    <s v="Acute Care Hospitals"/>
    <x v="2"/>
    <s v="Yes"/>
    <n v="2"/>
    <s v="New York"/>
    <n v="74365"/>
    <x v="1"/>
  </r>
  <r>
    <s v="NICHOLAS H NOYES MEMORIAL HOSPITAL"/>
    <s v="DANSVILLE"/>
    <x v="32"/>
    <s v="LIVINGSTON"/>
    <s v="Acute Care Hospitals"/>
    <x v="2"/>
    <s v="Yes"/>
    <n v="3"/>
    <s v="New York"/>
    <n v="61438"/>
    <x v="1"/>
  </r>
  <r>
    <s v="UPMC CHAUTAUQUA AT WCA"/>
    <s v="JAMESTOWN"/>
    <x v="32"/>
    <s v="CHAUTAUQUA"/>
    <s v="Acute Care Hospitals"/>
    <x v="2"/>
    <s v="Yes"/>
    <n v="2"/>
    <s v="New York"/>
    <n v="124126"/>
    <x v="0"/>
  </r>
  <r>
    <s v="HARLEM HOSPITAL CENTER"/>
    <s v="NEW YORK"/>
    <x v="32"/>
    <s v="NEW YORK"/>
    <s v="Acute Care Hospitals"/>
    <x v="4"/>
    <s v="Yes"/>
    <n v="2"/>
    <s v="New York"/>
    <n v="1664862"/>
    <x v="0"/>
  </r>
  <r>
    <s v="UNIVERSITY HOSPITAL S U N Y HEALTH SCIENCE CENTER"/>
    <s v="SYRACUSE"/>
    <x v="32"/>
    <s v="ONONDAGA"/>
    <s v="Acute Care Hospitals"/>
    <x v="3"/>
    <s v="Yes"/>
    <n v="3"/>
    <s v="New York"/>
    <n v="466584"/>
    <x v="0"/>
  </r>
  <r>
    <s v="ST CHARLES HOSPITAL"/>
    <s v="PORT JEFFERSON"/>
    <x v="32"/>
    <s v="SUFFOLK"/>
    <s v="Acute Care Hospitals"/>
    <x v="6"/>
    <s v="Yes"/>
    <n v="5"/>
    <s v="New York"/>
    <n v="1546090"/>
    <x v="0"/>
  </r>
  <r>
    <s v="SYRACUSE VA MEDICAL CENTER"/>
    <s v="SYRACUSE"/>
    <x v="32"/>
    <s v="ONONDAGA"/>
    <s v="Acute Care - Veterans Administration"/>
    <x v="8"/>
    <s v="Yes"/>
    <n v="3"/>
    <s v="New York"/>
    <n v="466584"/>
    <x v="0"/>
  </r>
  <r>
    <s v="THE UNIVERSITY OF VERMONT HEALTH NETWORK  - CHAMPL"/>
    <s v="PLATTSBURGH"/>
    <x v="32"/>
    <s v="CLINTON"/>
    <s v="Acute Care Hospitals"/>
    <x v="2"/>
    <s v="Yes"/>
    <n v="2"/>
    <s v="New York"/>
    <n v="78138"/>
    <x v="1"/>
  </r>
  <r>
    <s v="MERCY MEDICAL CENTER"/>
    <s v="ROCKVILLE CENTRE"/>
    <x v="32"/>
    <s v="NASSAU"/>
    <s v="Acute Care Hospitals"/>
    <x v="6"/>
    <s v="Yes"/>
    <n v="5"/>
    <s v="New York"/>
    <n v="1398939"/>
    <x v="0"/>
  </r>
  <r>
    <s v="Keller ACH (West Point)"/>
    <s v="West Point"/>
    <x v="32"/>
    <s v="ORANGE"/>
    <s v="Acute Care - Department of Defense"/>
    <x v="10"/>
    <s v="Yes"/>
    <n v="0"/>
    <s v="New York"/>
    <n v="417669"/>
    <x v="0"/>
  </r>
  <r>
    <s v="PHELPS HOSPITAL"/>
    <s v="SLEEPY HOLLOW"/>
    <x v="32"/>
    <s v="WESTCHESTER"/>
    <s v="Acute Care Hospitals"/>
    <x v="2"/>
    <s v="Yes"/>
    <n v="4"/>
    <s v="New York"/>
    <n v="1015743"/>
    <x v="0"/>
  </r>
  <r>
    <s v="MONTEFIORE ST LUKE'S CORNWALL"/>
    <s v="NEWBURGH"/>
    <x v="32"/>
    <s v="ORANGE"/>
    <s v="Acute Care Hospitals"/>
    <x v="2"/>
    <s v="Yes"/>
    <n v="2"/>
    <s v="New York"/>
    <n v="417669"/>
    <x v="0"/>
  </r>
  <r>
    <s v="CLIFTON SPRINGS HOSPITAL AND CLINIC"/>
    <s v="CLIFTON SPRINGS"/>
    <x v="32"/>
    <s v="ONTARIO"/>
    <s v="Acute Care Hospitals"/>
    <x v="2"/>
    <s v="Yes"/>
    <n v="2"/>
    <s v="New York"/>
    <n v="113130"/>
    <x v="0"/>
  </r>
  <r>
    <s v="HUDSON VALLEY HOSPITAL CENTER"/>
    <s v="CORTLANDT MANOR"/>
    <x v="32"/>
    <s v="WESTCHESTER"/>
    <s v="Acute Care Hospitals"/>
    <x v="2"/>
    <s v="Yes"/>
    <n v="5"/>
    <s v="New York"/>
    <n v="1015743"/>
    <x v="0"/>
  </r>
  <r>
    <s v="HOSPITAL FOR SPECIAL SURGERY"/>
    <s v="NEW YORK"/>
    <x v="32"/>
    <s v="NEW YORK"/>
    <s v="Acute Care Hospitals"/>
    <x v="2"/>
    <s v="No"/>
    <n v="5"/>
    <s v="New York"/>
    <n v="1664862"/>
    <x v="0"/>
  </r>
  <r>
    <s v="PUTNAM HOSPITAL CENTER"/>
    <s v="CARMEL"/>
    <x v="32"/>
    <s v="PUTNAM"/>
    <s v="Acute Care Hospitals"/>
    <x v="2"/>
    <s v="Yes"/>
    <n v="3"/>
    <s v="New York"/>
    <n v="99028"/>
    <x v="1"/>
  </r>
  <r>
    <s v="NATHAN LITTAUER HOSPITAL"/>
    <s v="GLOVERSVILLE"/>
    <x v="32"/>
    <s v="FULTON"/>
    <s v="Acute Care Hospitals"/>
    <x v="2"/>
    <s v="Yes"/>
    <n v="2"/>
    <s v="New York"/>
    <n v="52216"/>
    <x v="1"/>
  </r>
  <r>
    <s v="CORNING HOSPITAL"/>
    <s v="CORNING"/>
    <x v="32"/>
    <s v="STEUBEN"/>
    <s v="Acute Care Hospitals"/>
    <x v="2"/>
    <s v="Yes"/>
    <n v="3"/>
    <s v="New York"/>
    <n v="91855"/>
    <x v="0"/>
  </r>
  <r>
    <s v="MERCY HOSPITAL OF BUFFALO"/>
    <s v="BUFFALO"/>
    <x v="32"/>
    <s v="ERIE"/>
    <s v="Acute Care Hospitals"/>
    <x v="2"/>
    <s v="Yes"/>
    <n v="2"/>
    <s v="New York"/>
    <n v="946741"/>
    <x v="0"/>
  </r>
  <r>
    <s v="STRONG MEMORIAL HOSPITAL"/>
    <s v="ROCHESTER"/>
    <x v="32"/>
    <s v="MONROE"/>
    <s v="Acute Care Hospitals"/>
    <x v="2"/>
    <s v="Yes"/>
    <n v="3"/>
    <s v="New York"/>
    <n v="750506"/>
    <x v="0"/>
  </r>
  <r>
    <s v="GOOD SAMARITAN HOSPITAL MEDICAL CENTER"/>
    <s v="WEST ISLIP"/>
    <x v="32"/>
    <s v="SUFFOLK"/>
    <s v="Acute Care Hospitals"/>
    <x v="2"/>
    <s v="Yes"/>
    <n v="3"/>
    <s v="New York"/>
    <n v="1546090"/>
    <x v="0"/>
  </r>
  <r>
    <s v="WHITE PLAINS HOSPITAL CENTER"/>
    <s v="WHITE PLAINS"/>
    <x v="32"/>
    <s v="WESTCHESTER"/>
    <s v="Acute Care Hospitals"/>
    <x v="2"/>
    <s v="Yes"/>
    <n v="5"/>
    <s v="New York"/>
    <n v="1015743"/>
    <x v="0"/>
  </r>
  <r>
    <s v="CAYUGA MEDICAL CENTER AT ITHACA"/>
    <s v="ITHACA"/>
    <x v="32"/>
    <s v="TOMPKINS"/>
    <s v="Acute Care Hospitals"/>
    <x v="2"/>
    <s v="Yes"/>
    <n v="3"/>
    <s v="New York"/>
    <n v="104047"/>
    <x v="1"/>
  </r>
  <r>
    <s v="PLAINVIEW HOSPITAL"/>
    <s v="PLAINVIEW"/>
    <x v="32"/>
    <s v="NASSAU"/>
    <s v="Acute Care Hospitals"/>
    <x v="2"/>
    <s v="Yes"/>
    <n v="4"/>
    <s v="New York"/>
    <n v="1398939"/>
    <x v="0"/>
  </r>
  <r>
    <s v="CHSLI ST JOSEPH HOSPITAL"/>
    <s v="BETHPAGE"/>
    <x v="32"/>
    <s v="NASSAU"/>
    <s v="Acute Care Hospitals"/>
    <x v="2"/>
    <s v="Yes"/>
    <n v="3"/>
    <s v="New York"/>
    <n v="1398939"/>
    <x v="0"/>
  </r>
  <r>
    <s v="SUNY/DOWNSTATE UNIVERSITY HOSPITAL OF BROOKLYN"/>
    <s v="BROOKLYN"/>
    <x v="32"/>
    <s v="KINGS"/>
    <s v="Acute Care Hospitals"/>
    <x v="3"/>
    <s v="Yes"/>
    <n v="1"/>
    <s v="New York"/>
    <n v="2653963"/>
    <x v="0"/>
  </r>
  <r>
    <s v="GARNET HEALTH  MEDICAL CENTER CATSKILLS"/>
    <s v="HARRIS"/>
    <x v="32"/>
    <s v="SULLIVAN"/>
    <s v="Acute Care Hospitals"/>
    <x v="2"/>
    <s v="Yes"/>
    <n v="2"/>
    <s v="New York"/>
    <n v="80586"/>
    <x v="0"/>
  </r>
  <r>
    <s v="SUNY/STONY BROOK UNIVERSITY HOSPITAL"/>
    <s v="STONY BROOK"/>
    <x v="32"/>
    <s v="SUFFOLK"/>
    <s v="Acute Care Hospitals"/>
    <x v="3"/>
    <s v="Yes"/>
    <n v="5"/>
    <s v="New York"/>
    <n v="1546090"/>
    <x v="0"/>
  </r>
  <r>
    <s v="UNITED HEALTH SERVICES HOSPITALS, INC"/>
    <s v="BINGHAMTON"/>
    <x v="32"/>
    <s v="BROOME"/>
    <s v="Acute Care Hospitals"/>
    <x v="2"/>
    <s v="Yes"/>
    <n v="2"/>
    <s v="New York"/>
    <n v="195736"/>
    <x v="0"/>
  </r>
  <r>
    <s v="ST JOHN'S EPISCOPAL HOSPITAL AT SOUTH SHORE"/>
    <s v="FAR ROCKAWAY"/>
    <x v="32"/>
    <s v="QUEENS"/>
    <s v="Acute Care Hospitals"/>
    <x v="2"/>
    <s v="Yes"/>
    <n v="1"/>
    <s v="New York"/>
    <n v="2358182"/>
    <x v="0"/>
  </r>
  <r>
    <s v="WOODHULL MEDICAL &amp; MENTAL HEALTH CENTER"/>
    <s v="BROOKLYN"/>
    <x v="32"/>
    <s v="KINGS"/>
    <s v="Acute Care Hospitals"/>
    <x v="5"/>
    <s v="Yes"/>
    <n v="2"/>
    <s v="New York"/>
    <n v="2653963"/>
    <x v="0"/>
  </r>
  <r>
    <s v="ST BARNABAS HOSPITAL"/>
    <s v="BRONX"/>
    <x v="32"/>
    <s v="BRONX"/>
    <s v="Acute Care Hospitals"/>
    <x v="2"/>
    <s v="Yes"/>
    <n v="1"/>
    <s v="New York"/>
    <n v="1406332"/>
    <x v="0"/>
  </r>
  <r>
    <s v="ST CATHERINE OF SIENA HOSPITAL"/>
    <s v="SMITHTOWN"/>
    <x v="32"/>
    <s v="SUFFOLK"/>
    <s v="Acute Care Hospitals"/>
    <x v="6"/>
    <s v="Yes"/>
    <n v="5"/>
    <s v="New York"/>
    <n v="1546090"/>
    <x v="0"/>
  </r>
  <r>
    <s v="HELEN HAYES HOSPITAL"/>
    <s v="WEST HAVERSTRAW"/>
    <x v="32"/>
    <s v="ROCKLAND"/>
    <s v="Acute Care Hospitals"/>
    <x v="3"/>
    <s v="No"/>
    <n v="0"/>
    <s v="New York"/>
    <n v="357397"/>
    <x v="0"/>
  </r>
  <r>
    <s v="SUNNYVIEW HOSPITAL AND REHABILITATION CENTER"/>
    <s v="SCHENECTADY"/>
    <x v="32"/>
    <s v="SCHENECTADY"/>
    <s v="Acute Care Hospitals"/>
    <x v="2"/>
    <s v="No"/>
    <n v="0"/>
    <s v="New York"/>
    <n v="162581"/>
    <x v="0"/>
  </r>
  <r>
    <s v="UNITY SPECIALTY HOSPITAL"/>
    <s v="ROCHESTER"/>
    <x v="32"/>
    <s v="MONROE"/>
    <s v="Acute Care Hospitals"/>
    <x v="2"/>
    <s v="No"/>
    <n v="0"/>
    <s v="New York"/>
    <n v="750506"/>
    <x v="0"/>
  </r>
  <r>
    <s v="CLIFTON-FINE HOSPITAL"/>
    <s v="STAR LAKE"/>
    <x v="32"/>
    <s v="ST. LAWRENCE"/>
    <s v="Rural Emergency Hospital"/>
    <x v="4"/>
    <s v="Yes"/>
    <n v="0"/>
    <s v="New York"/>
    <s v="No Match"/>
    <x v="0"/>
  </r>
  <r>
    <s v="IRA DAVENPORT MEMORIAL HOSPITAL"/>
    <s v="BATH"/>
    <x v="32"/>
    <s v="STEUBEN"/>
    <s v="Rural Emergency Hospital"/>
    <x v="2"/>
    <s v="Yes"/>
    <n v="0"/>
    <s v="New York"/>
    <n v="91855"/>
    <x v="0"/>
  </r>
  <r>
    <s v="CUBA MEMORIAL HOSPITAL, INC"/>
    <s v="CUBA"/>
    <x v="32"/>
    <s v="ALLEGANY"/>
    <s v="Critical Access Hospitals"/>
    <x v="2"/>
    <s v="No"/>
    <n v="0"/>
    <s v="New York"/>
    <n v="46800"/>
    <x v="0"/>
  </r>
  <r>
    <s v="ELIZABETHTOWN COMMUNITY HOSPITAL"/>
    <s v="ELIZABETHTOWN"/>
    <x v="32"/>
    <s v="ESSEX"/>
    <s v="Critical Access Hospitals"/>
    <x v="2"/>
    <s v="Yes"/>
    <n v="4"/>
    <s v="New York"/>
    <n v="36438"/>
    <x v="0"/>
  </r>
  <r>
    <s v="GARNET HEALTH MEDICAL CENTER CATSKILLS"/>
    <s v="CALLICOON"/>
    <x v="32"/>
    <s v="SULLIVAN"/>
    <s v="Critical Access Hospitals"/>
    <x v="2"/>
    <s v="Yes"/>
    <n v="0"/>
    <s v="New York"/>
    <n v="80586"/>
    <x v="0"/>
  </r>
  <r>
    <s v="MARGARETVILLE MEMORIAL HOSPITAL"/>
    <s v="MARGARETVILLE"/>
    <x v="32"/>
    <s v="DELAWARE"/>
    <s v="Critical Access Hospitals"/>
    <x v="2"/>
    <s v="Yes"/>
    <n v="0"/>
    <s v="New York"/>
    <n v="44305"/>
    <x v="0"/>
  </r>
  <r>
    <s v="O'CONNOR HOSPITAL"/>
    <s v="DELHI"/>
    <x v="32"/>
    <s v="DELAWARE"/>
    <s v="Critical Access Hospitals"/>
    <x v="2"/>
    <s v="Yes"/>
    <n v="0"/>
    <s v="New York"/>
    <n v="44305"/>
    <x v="0"/>
  </r>
  <r>
    <s v="RIVER HOSPITAL CLINICS"/>
    <s v="ALEXANDRIA BAY"/>
    <x v="32"/>
    <s v="JEFFERSON"/>
    <s v="Critical Access Hospitals"/>
    <x v="2"/>
    <s v="Yes"/>
    <n v="0"/>
    <s v="New York"/>
    <n v="111540"/>
    <x v="0"/>
  </r>
  <r>
    <s v="ELLENVILLE REGIONAL HOSPITAL"/>
    <s v="ELLENVILLE"/>
    <x v="32"/>
    <s v="ULSTER"/>
    <s v="Critical Access Hospitals"/>
    <x v="2"/>
    <s v="Yes"/>
    <n v="0"/>
    <s v="New York"/>
    <n v="183330"/>
    <x v="0"/>
  </r>
  <r>
    <s v="LITTLE FALLS HOSPITAL"/>
    <s v="LITTLE FALLS"/>
    <x v="32"/>
    <s v="HERKIMER"/>
    <s v="Critical Access Hospitals"/>
    <x v="2"/>
    <s v="Yes"/>
    <n v="2"/>
    <s v="New York"/>
    <n v="59219"/>
    <x v="1"/>
  </r>
  <r>
    <s v="DELAWARE VALLEY HOSPITAL, INC"/>
    <s v="WALTON"/>
    <x v="32"/>
    <s v="DELAWARE"/>
    <s v="Critical Access Hospitals"/>
    <x v="2"/>
    <s v="Yes"/>
    <n v="1"/>
    <s v="New York"/>
    <n v="44305"/>
    <x v="0"/>
  </r>
  <r>
    <s v="SCHUYLER HOSPITAL"/>
    <s v="MONTOUR FALLS"/>
    <x v="32"/>
    <s v="SCHUYLER"/>
    <s v="Critical Access Hospitals"/>
    <x v="2"/>
    <s v="Yes"/>
    <n v="0"/>
    <s v="New York"/>
    <n v="16924"/>
    <x v="0"/>
  </r>
  <r>
    <s v="SOLDIERS AND SAILORS MEMORIAL HOSPITAL OF YATES"/>
    <s v="PENN YAN"/>
    <x v="32"/>
    <s v="YATES"/>
    <s v="Critical Access Hospitals"/>
    <x v="2"/>
    <s v="Yes"/>
    <n v="0"/>
    <s v="New York"/>
    <n v="24547"/>
    <x v="0"/>
  </r>
  <r>
    <s v="GOUVERNEUR HOSPITAL"/>
    <s v="GOUVERNEUR"/>
    <x v="32"/>
    <s v="ST. LAWRENCE"/>
    <s v="Critical Access Hospitals"/>
    <x v="2"/>
    <s v="Yes"/>
    <n v="0"/>
    <s v="New York"/>
    <s v="No Match"/>
    <x v="0"/>
  </r>
  <r>
    <s v="COMMUNITY MEMORIAL HOSPITAL, INC"/>
    <s v="HAMILTON"/>
    <x v="32"/>
    <s v="MADISON"/>
    <s v="Critical Access Hospitals"/>
    <x v="2"/>
    <s v="Yes"/>
    <n v="4"/>
    <s v="New York"/>
    <n v="67120"/>
    <x v="0"/>
  </r>
  <r>
    <s v="LEWIS COUNTY GENERAL HOSPITAL"/>
    <s v="LOWVILLE"/>
    <x v="32"/>
    <s v="LEWIS"/>
    <s v="Critical Access Hospitals"/>
    <x v="5"/>
    <s v="Yes"/>
    <n v="0"/>
    <s v="New York"/>
    <n v="26479"/>
    <x v="0"/>
  </r>
  <r>
    <s v="CARTHAGE AREA HOSPITAL, INC"/>
    <s v="CARTHAGE"/>
    <x v="32"/>
    <s v="JEFFERSON"/>
    <s v="Critical Access Hospitals"/>
    <x v="2"/>
    <s v="Yes"/>
    <n v="0"/>
    <s v="New York"/>
    <n v="111540"/>
    <x v="0"/>
  </r>
  <r>
    <s v="MEDINA MEMORIAL HOSPITAL"/>
    <s v="MEDINA"/>
    <x v="32"/>
    <s v="ORLEANS"/>
    <s v="Critical Access Hospitals"/>
    <x v="2"/>
    <s v="Yes"/>
    <n v="0"/>
    <s v="New York"/>
    <n v="39825"/>
    <x v="0"/>
  </r>
  <r>
    <s v="COBLESKILL REGIONAL HOSPITAL"/>
    <s v="COBLESKILL"/>
    <x v="32"/>
    <s v="SCHOHARIE"/>
    <s v="Critical Access Hospitals"/>
    <x v="2"/>
    <s v="Yes"/>
    <n v="4"/>
    <s v="New York"/>
    <n v="30176"/>
    <x v="0"/>
  </r>
  <r>
    <s v="THE UNIVERSITY OF VERMONT HEALTH NETWORK-ALICE HY"/>
    <s v="MALONE"/>
    <x v="32"/>
    <s v="FRANKLIN"/>
    <s v="Critical Access Hospitals"/>
    <x v="2"/>
    <s v="Yes"/>
    <n v="1"/>
    <s v="New York"/>
    <n v="46500"/>
    <x v="0"/>
  </r>
  <r>
    <s v="SLHS MASSENA, INC"/>
    <s v="MASSENA"/>
    <x v="32"/>
    <s v="ST. LAWRENCE"/>
    <s v="Critical Access Hospitals"/>
    <x v="2"/>
    <s v="Yes"/>
    <n v="0"/>
    <s v="New York"/>
    <s v="No Match"/>
    <x v="0"/>
  </r>
  <r>
    <s v="WYOMING COUNTY"/>
    <s v="WARSAW"/>
    <x v="32"/>
    <s v="WYOMING"/>
    <s v="Critical Access Hospitals"/>
    <x v="5"/>
    <s v="Yes"/>
    <n v="0"/>
    <s v="New York"/>
    <n v="39741"/>
    <x v="0"/>
  </r>
  <r>
    <s v="BLYTHEDALE CHILDREN'S HOSPITAL"/>
    <s v="VALHALLA"/>
    <x v="32"/>
    <s v="WESTCHESTER"/>
    <s v="Childrens"/>
    <x v="2"/>
    <s v="No"/>
    <n v="0"/>
    <s v="New York"/>
    <n v="1015743"/>
    <x v="0"/>
  </r>
  <r>
    <s v="HUTCHINGS PSYCHIATRIC CTR"/>
    <s v="SYRACUSE"/>
    <x v="32"/>
    <s v="ONONDAGA"/>
    <s v="Psychiatric"/>
    <x v="3"/>
    <s v="Yes"/>
    <n v="0"/>
    <s v="New York"/>
    <n v="466584"/>
    <x v="0"/>
  </r>
  <r>
    <s v="FOUR WINDS"/>
    <s v="KATONAH"/>
    <x v="32"/>
    <s v="WESTCHESTER"/>
    <s v="Psychiatric"/>
    <x v="1"/>
    <s v="No"/>
    <n v="0"/>
    <s v="New York"/>
    <n v="1015743"/>
    <x v="0"/>
  </r>
  <r>
    <s v="ST LAWRENCE PSYCHIATRIC CENTER"/>
    <s v="OGDENSBURG"/>
    <x v="32"/>
    <s v="ST. LAWRENCE"/>
    <s v="Psychiatric"/>
    <x v="3"/>
    <s v="No"/>
    <n v="0"/>
    <s v="New York"/>
    <s v="No Match"/>
    <x v="0"/>
  </r>
  <r>
    <s v="CREEDMOOR PSYCHIATRIC CENTER"/>
    <s v="QUEENS VILLAGE"/>
    <x v="32"/>
    <s v="QUEENS"/>
    <s v="Psychiatric"/>
    <x v="3"/>
    <s v="No"/>
    <n v="0"/>
    <s v="New York"/>
    <n v="2358182"/>
    <x v="0"/>
  </r>
  <r>
    <s v="NEW YORK STATE PSYCHIATRIC INSTITUTE"/>
    <s v="NEW YORK"/>
    <x v="32"/>
    <s v="NEW YORK"/>
    <s v="Psychiatric"/>
    <x v="3"/>
    <s v="No"/>
    <n v="0"/>
    <s v="New York"/>
    <n v="1664862"/>
    <x v="0"/>
  </r>
  <r>
    <s v="GREATER BINGHAMTON HEALTH CENTER"/>
    <s v="BINGHAMTON"/>
    <x v="32"/>
    <s v="BROOME"/>
    <s v="Psychiatric"/>
    <x v="3"/>
    <s v="Yes"/>
    <n v="0"/>
    <s v="New York"/>
    <n v="195736"/>
    <x v="0"/>
  </r>
  <r>
    <s v="PILGRIM PSYCHIATRIC CENTER"/>
    <s v="WEST BRENTWOOD"/>
    <x v="32"/>
    <s v="SUFFOLK"/>
    <s v="Psychiatric"/>
    <x v="3"/>
    <s v="No"/>
    <n v="0"/>
    <s v="New York"/>
    <n v="1546090"/>
    <x v="0"/>
  </r>
  <r>
    <s v="ROCKLAND PSYCH CTR"/>
    <s v="ORANGEBURG"/>
    <x v="32"/>
    <s v="ROCKLAND"/>
    <s v="Psychiatric"/>
    <x v="3"/>
    <s v="No"/>
    <n v="0"/>
    <s v="New York"/>
    <n v="357397"/>
    <x v="0"/>
  </r>
  <r>
    <s v="ROCHESTER PSYCHIATRIC CENTER"/>
    <s v="ROCHESTER"/>
    <x v="32"/>
    <s v="MONROE"/>
    <s v="Psychiatric"/>
    <x v="3"/>
    <s v="Yes"/>
    <n v="0"/>
    <s v="New York"/>
    <n v="750506"/>
    <x v="0"/>
  </r>
  <r>
    <s v="MOHAWK VALLEY PSYCHIATRIC CENTER"/>
    <s v="UTICA"/>
    <x v="32"/>
    <s v="ONEIDA"/>
    <s v="Psychiatric"/>
    <x v="3"/>
    <s v="Yes"/>
    <n v="0"/>
    <s v="New York"/>
    <n v="226392"/>
    <x v="0"/>
  </r>
  <r>
    <s v="BRYLIN HOSP"/>
    <s v="BUFFALO"/>
    <x v="32"/>
    <s v="ERIE"/>
    <s v="Psychiatric"/>
    <x v="1"/>
    <s v="No"/>
    <n v="0"/>
    <s v="New York"/>
    <n v="946741"/>
    <x v="0"/>
  </r>
  <r>
    <s v="BRUNSWICK HOSPITAL CENTER, INC."/>
    <s v="AMITYVILLE"/>
    <x v="32"/>
    <s v="SUFFOLK"/>
    <s v="Psychiatric"/>
    <x v="1"/>
    <s v="No"/>
    <n v="0"/>
    <s v="New York"/>
    <n v="1546090"/>
    <x v="0"/>
  </r>
  <r>
    <s v="SOUTH OAKS HOSP"/>
    <s v="AMITYVILLE"/>
    <x v="32"/>
    <s v="SUFFOLK"/>
    <s v="Psychiatric"/>
    <x v="2"/>
    <s v="No"/>
    <n v="0"/>
    <s v="New York"/>
    <n v="1546090"/>
    <x v="0"/>
  </r>
  <r>
    <s v="SOUTH BEACH PSYCHIATRIC CENTER"/>
    <s v="STATEN ISLAND"/>
    <x v="32"/>
    <s v="RICHMOND"/>
    <s v="Psychiatric"/>
    <x v="3"/>
    <s v="No"/>
    <n v="0"/>
    <s v="New York"/>
    <n v="501290"/>
    <x v="0"/>
  </r>
  <r>
    <s v="ELMIRA PSYCH CENTER"/>
    <s v="ELMIRA"/>
    <x v="32"/>
    <s v="CHEMUNG"/>
    <s v="Psychiatric"/>
    <x v="3"/>
    <s v="No"/>
    <n v="0"/>
    <s v="New York"/>
    <n v="80415"/>
    <x v="0"/>
  </r>
  <r>
    <s v="CAPITAL DISTRICT PSYCH CENTER"/>
    <s v="ALBANY"/>
    <x v="32"/>
    <s v="ALBANY"/>
    <s v="Psychiatric"/>
    <x v="3"/>
    <s v="No"/>
    <n v="0"/>
    <s v="New York"/>
    <n v="321225"/>
    <x v="0"/>
  </r>
  <r>
    <s v="GRACIE SQUARE HOSP"/>
    <s v="NEW YORK"/>
    <x v="32"/>
    <s v="NEW YORK"/>
    <s v="Psychiatric"/>
    <x v="2"/>
    <s v="No"/>
    <n v="0"/>
    <s v="New York"/>
    <n v="1664862"/>
    <x v="0"/>
  </r>
  <r>
    <s v="FOUR WINDS OF SARATOGA"/>
    <s v="SARATOGA SPRINGS"/>
    <x v="32"/>
    <s v="SARATOGA"/>
    <s v="Psychiatric"/>
    <x v="1"/>
    <s v="Yes"/>
    <n v="0"/>
    <s v="New York"/>
    <n v="241343"/>
    <x v="0"/>
  </r>
  <r>
    <s v="BUFFALO PSYCHIATRIC CENTER"/>
    <s v="BUFFALO"/>
    <x v="32"/>
    <s v="ERIE"/>
    <s v="Psychiatric"/>
    <x v="3"/>
    <s v="No"/>
    <n v="0"/>
    <s v="New York"/>
    <n v="946741"/>
    <x v="0"/>
  </r>
  <r>
    <s v="BRONX PSYCHIATRIC CENTER"/>
    <s v="BRONX"/>
    <x v="32"/>
    <s v="BRONX"/>
    <s v="Psychiatric"/>
    <x v="3"/>
    <s v="No"/>
    <n v="0"/>
    <s v="New York"/>
    <n v="1406332"/>
    <x v="0"/>
  </r>
  <r>
    <s v="MANHATTAN PSYCHIATRIC CENTER"/>
    <s v="NEW YORK"/>
    <x v="32"/>
    <s v="NEW YORK"/>
    <s v="Psychiatric"/>
    <x v="3"/>
    <s v="No"/>
    <n v="0"/>
    <s v="New York"/>
    <n v="1664862"/>
    <x v="0"/>
  </r>
  <r>
    <s v="KIRBY FORENSIC PSYCHIATRIC CENTER"/>
    <s v="NEW YORK"/>
    <x v="32"/>
    <s v="NEW YORK"/>
    <s v="Psychiatric"/>
    <x v="3"/>
    <s v="No"/>
    <n v="0"/>
    <s v="New York"/>
    <n v="1664862"/>
    <x v="0"/>
  </r>
  <r>
    <s v="MID HUDSON FORENSIC PSYCHIATRIC CTR"/>
    <s v="NEW HAMPTON"/>
    <x v="32"/>
    <s v="ORANGE"/>
    <s v="Psychiatric"/>
    <x v="3"/>
    <s v="No"/>
    <n v="0"/>
    <s v="New York"/>
    <n v="417669"/>
    <x v="0"/>
  </r>
  <r>
    <s v="KINGSBORO PSYCHIATRIC HOSPITAL"/>
    <s v="BROOKLYN"/>
    <x v="32"/>
    <s v="KINGS"/>
    <s v="Psychiatric"/>
    <x v="3"/>
    <s v="No"/>
    <n v="0"/>
    <s v="New York"/>
    <n v="2653963"/>
    <x v="0"/>
  </r>
  <r>
    <s v="SAGAMORE CHILDRENS PSYCHIATRIC CENTER"/>
    <s v="DIX HILLS"/>
    <x v="32"/>
    <s v="SUFFOLK"/>
    <s v="Psychiatric"/>
    <x v="3"/>
    <s v="No"/>
    <n v="0"/>
    <s v="New York"/>
    <n v="1546090"/>
    <x v="0"/>
  </r>
  <r>
    <s v="WESTERN NY CHILDRENS PSYCHIATRIC CENTER"/>
    <s v="WEST SENECA"/>
    <x v="32"/>
    <s v="ERIE"/>
    <s v="Psychiatric"/>
    <x v="3"/>
    <s v="Yes"/>
    <n v="0"/>
    <s v="New York"/>
    <n v="946741"/>
    <x v="0"/>
  </r>
  <r>
    <s v="Rockland Childrens Psychiatric Center"/>
    <s v="ORANGEBURG"/>
    <x v="32"/>
    <s v="ROCKLAND"/>
    <s v="Psychiatric"/>
    <x v="3"/>
    <s v="No"/>
    <n v="0"/>
    <s v="New York"/>
    <n v="357397"/>
    <x v="0"/>
  </r>
  <r>
    <s v="NEW YORK CITY CHILDRENS PSYCH CENTER"/>
    <s v="BELLEROSE"/>
    <x v="32"/>
    <s v="QUEENS"/>
    <s v="Psychiatric"/>
    <x v="3"/>
    <s v="No"/>
    <n v="0"/>
    <s v="New York"/>
    <n v="2358182"/>
    <x v="0"/>
  </r>
  <r>
    <s v="CLAXTON-HEPBURN MEDICAL CENTER"/>
    <s v="OGDENSBURG"/>
    <x v="32"/>
    <s v="ST. LAWRENCE"/>
    <s v="Psychiatric"/>
    <x v="2"/>
    <s v="No"/>
    <n v="0"/>
    <s v="New York"/>
    <s v="No Match"/>
    <x v="0"/>
  </r>
  <r>
    <s v="CAROLINAS MEDICAL CENTER-NORTHEAST"/>
    <s v="CONCORD"/>
    <x v="33"/>
    <s v="CABARRUS"/>
    <s v="Acute Care Hospitals"/>
    <x v="0"/>
    <s v="Yes"/>
    <n v="4"/>
    <s v="North Carolina"/>
    <n v="249725"/>
    <x v="1"/>
  </r>
  <r>
    <s v="MEMORIAL MISSION HOSPITAL AND ASHEVILLE SURGERY CE"/>
    <s v="ASHEVILLE"/>
    <x v="33"/>
    <s v="BUNCOMBE"/>
    <s v="Acute Care Hospitals"/>
    <x v="2"/>
    <s v="Yes"/>
    <n v="3"/>
    <s v="North Carolina"/>
    <n v="277417"/>
    <x v="0"/>
  </r>
  <r>
    <s v="NORTHERN REGIONAL HOSPITAL"/>
    <s v="MOUNT AIRY"/>
    <x v="33"/>
    <s v="SURRY"/>
    <s v="Acute Care Hospitals"/>
    <x v="0"/>
    <s v="Yes"/>
    <n v="4"/>
    <s v="North Carolina"/>
    <n v="72287"/>
    <x v="0"/>
  </r>
  <r>
    <s v="HIGH POINT REGIONAL HEALTH SYSTEM"/>
    <s v="HIGH POINT"/>
    <x v="33"/>
    <s v="GUILFORD"/>
    <s v="Acute Care Hospitals"/>
    <x v="2"/>
    <s v="Yes"/>
    <n v="2"/>
    <s v="North Carolina"/>
    <n v="562234"/>
    <x v="0"/>
  </r>
  <r>
    <s v="SCOTLAND MEMORIAL HOSPITAL"/>
    <s v="LAURINBURG"/>
    <x v="33"/>
    <s v="SCOTLAND"/>
    <s v="Acute Care Hospitals"/>
    <x v="2"/>
    <s v="Yes"/>
    <n v="3"/>
    <s v="North Carolina"/>
    <n v="33322"/>
    <x v="0"/>
  </r>
  <r>
    <s v="UNC HEALTH CARE WAYNE"/>
    <s v="GOLDSBORO"/>
    <x v="33"/>
    <s v="WAYNE"/>
    <s v="Acute Care Hospitals"/>
    <x v="2"/>
    <s v="Yes"/>
    <n v="3"/>
    <s v="North Carolina"/>
    <n v="122278"/>
    <x v="0"/>
  </r>
  <r>
    <s v="RUTHERFORD REGIONAL MEDICAL CENTER"/>
    <s v="RUTHERFORDTON"/>
    <x v="33"/>
    <s v="RUTHERFORD"/>
    <s v="Acute Care Hospitals"/>
    <x v="1"/>
    <s v="Yes"/>
    <n v="2"/>
    <s v="North Carolina"/>
    <n v="65745"/>
    <x v="1"/>
  </r>
  <r>
    <s v="NOVANT HEALTH FORSYTH MEDICAL CENTER"/>
    <s v="WINSTON-SALEM"/>
    <x v="33"/>
    <s v="FORSYTH"/>
    <s v="Acute Care Hospitals"/>
    <x v="2"/>
    <s v="Yes"/>
    <n v="4"/>
    <s v="North Carolina"/>
    <n v="401718"/>
    <x v="0"/>
  </r>
  <r>
    <s v="NOVANT HEALTH ROWAN MEDICAL CENTER"/>
    <s v="SALISBURY"/>
    <x v="33"/>
    <s v="ROWAN"/>
    <s v="Acute Care Hospitals"/>
    <x v="2"/>
    <s v="Yes"/>
    <n v="4"/>
    <s v="North Carolina"/>
    <n v="155096"/>
    <x v="0"/>
  </r>
  <r>
    <s v="HARRIS REGIONAL HOSPITAL"/>
    <s v="SYLVA"/>
    <x v="33"/>
    <s v="JACKSON"/>
    <s v="Acute Care Hospitals"/>
    <x v="1"/>
    <s v="Yes"/>
    <n v="3"/>
    <s v="North Carolina"/>
    <n v="45039"/>
    <x v="0"/>
  </r>
  <r>
    <s v="PARDEE HOSPITAL HENDERSON COUNTY"/>
    <s v="HENDERSONVILLE"/>
    <x v="33"/>
    <s v="HENDERSON"/>
    <s v="Acute Care Hospitals"/>
    <x v="5"/>
    <s v="Yes"/>
    <n v="5"/>
    <s v="North Carolina"/>
    <n v="122375"/>
    <x v="0"/>
  </r>
  <r>
    <s v="CENTRAL CAROLINA HOSPITAL"/>
    <s v="SANFORD"/>
    <x v="33"/>
    <s v="LEE"/>
    <s v="Acute Care Hospitals"/>
    <x v="2"/>
    <s v="Yes"/>
    <n v="2"/>
    <s v="North Carolina"/>
    <n v="70258"/>
    <x v="1"/>
  </r>
  <r>
    <s v="ATRIUM HEALTH CLEVELAND"/>
    <s v="SHELBY"/>
    <x v="33"/>
    <s v="CLEVELAND"/>
    <s v="Acute Care Hospitals"/>
    <x v="0"/>
    <s v="Yes"/>
    <n v="3"/>
    <s v="North Carolina"/>
    <n v="103325"/>
    <x v="1"/>
  </r>
  <r>
    <s v="ADVENTHEALTH HENDERSONVILLE"/>
    <s v="HENDERSONVILLE"/>
    <x v="33"/>
    <s v="HENDERSON"/>
    <s v="Acute Care Hospitals"/>
    <x v="2"/>
    <s v="Yes"/>
    <n v="5"/>
    <s v="North Carolina"/>
    <n v="122375"/>
    <x v="0"/>
  </r>
  <r>
    <s v="SAMPSON REGIONAL MEDICAL CENTER"/>
    <s v="CLINTON"/>
    <x v="33"/>
    <s v="SAMPSON"/>
    <s v="Acute Care Hospitals"/>
    <x v="5"/>
    <s v="Yes"/>
    <n v="2"/>
    <s v="North Carolina"/>
    <n v="61504"/>
    <x v="1"/>
  </r>
  <r>
    <s v="UNC LENOIR HEALTH CARE"/>
    <s v="KINSTON"/>
    <x v="33"/>
    <s v="LENOIR"/>
    <s v="Acute Care Hospitals"/>
    <x v="2"/>
    <s v="Yes"/>
    <n v="4"/>
    <s v="North Carolina"/>
    <n v="55837"/>
    <x v="1"/>
  </r>
  <r>
    <s v="CAPE FEAR VALLEY MEDICAL CENTER"/>
    <s v="FAYETTEVILLE"/>
    <x v="33"/>
    <s v="CUMBERLAND"/>
    <s v="Acute Care Hospitals"/>
    <x v="2"/>
    <s v="Yes"/>
    <n v="2"/>
    <s v="North Carolina"/>
    <n v="338473"/>
    <x v="0"/>
  </r>
  <r>
    <s v="DUKE UNIVERSITY HOSPITAL"/>
    <s v="DURHAM"/>
    <x v="33"/>
    <s v="DURHAM"/>
    <s v="Acute Care Hospitals"/>
    <x v="1"/>
    <s v="Yes"/>
    <n v="5"/>
    <s v="North Carolina"/>
    <n v="347240"/>
    <x v="0"/>
  </r>
  <r>
    <s v="CAROMONT REGIONAL MEDICAL CENTER"/>
    <s v="GASTONIA"/>
    <x v="33"/>
    <s v="GASTON"/>
    <s v="Acute Care Hospitals"/>
    <x v="2"/>
    <s v="Yes"/>
    <n v="4"/>
    <s v="North Carolina"/>
    <n v="246558"/>
    <x v="1"/>
  </r>
  <r>
    <s v="IREDELL MEMORIAL HOSPITAL INC"/>
    <s v="STATESVILLE"/>
    <x v="33"/>
    <s v="IREDELL"/>
    <s v="Acute Care Hospitals"/>
    <x v="2"/>
    <s v="Yes"/>
    <n v="3"/>
    <s v="North Carolina"/>
    <n v="211798"/>
    <x v="0"/>
  </r>
  <r>
    <s v="ECU HEALTH MEDICAL CENTER"/>
    <s v="GREENVILLE"/>
    <x v="33"/>
    <s v="PITT"/>
    <s v="Acute Care Hospitals"/>
    <x v="2"/>
    <s v="Yes"/>
    <n v="2"/>
    <s v="North Carolina"/>
    <n v="182936"/>
    <x v="0"/>
  </r>
  <r>
    <s v="CALDWELL MEMORIAL HOSPITAL"/>
    <s v="LENOIR"/>
    <x v="33"/>
    <s v="CALDWELL"/>
    <s v="Acute Care Hospitals"/>
    <x v="4"/>
    <s v="Yes"/>
    <n v="3"/>
    <s v="North Carolina"/>
    <n v="81105"/>
    <x v="1"/>
  </r>
  <r>
    <s v="ONSLOW MEMORIAL HOSPITAL"/>
    <s v="JACKSONVILLE"/>
    <x v="33"/>
    <s v="ONSLOW"/>
    <s v="Acute Care Hospitals"/>
    <x v="0"/>
    <s v="Yes"/>
    <n v="1"/>
    <s v="North Carolina"/>
    <n v="217175"/>
    <x v="0"/>
  </r>
  <r>
    <s v="NORTH CAROLINA BAPTIST HOSPITAL"/>
    <s v="WINSTON-SALEM"/>
    <x v="33"/>
    <s v="FORSYTH"/>
    <s v="Acute Care Hospitals"/>
    <x v="2"/>
    <s v="Yes"/>
    <n v="4"/>
    <s v="North Carolina"/>
    <n v="401718"/>
    <x v="0"/>
  </r>
  <r>
    <s v="NORTH CAROLINA SPECIALTY HOSPITAL"/>
    <s v="DURHAM"/>
    <x v="33"/>
    <s v="DURHAM"/>
    <s v="Acute Care Hospitals"/>
    <x v="1"/>
    <s v="No"/>
    <n v="0"/>
    <s v="North Carolina"/>
    <n v="347240"/>
    <x v="0"/>
  </r>
  <r>
    <s v="SOUTHEASTERN REGIONAL MEDICAL CENTER"/>
    <s v="LUMBERTON"/>
    <x v="33"/>
    <s v="ROBESON"/>
    <s v="Acute Care Hospitals"/>
    <x v="2"/>
    <s v="Yes"/>
    <n v="2"/>
    <s v="North Carolina"/>
    <n v="119941"/>
    <x v="1"/>
  </r>
  <r>
    <s v="WATAUGA MEDICAL CENTER"/>
    <s v="BOONE"/>
    <x v="33"/>
    <s v="WATAUGA"/>
    <s v="Acute Care Hospitals"/>
    <x v="5"/>
    <s v="Yes"/>
    <n v="3"/>
    <s v="North Carolina"/>
    <n v="54786"/>
    <x v="1"/>
  </r>
  <r>
    <s v="NOVANT HEALTH PRESBYTERIAN MEDICAL CENTER"/>
    <s v="CHARLOTTE"/>
    <x v="33"/>
    <s v="MECKLENBURG"/>
    <s v="Acute Care Hospitals"/>
    <x v="2"/>
    <s v="Yes"/>
    <n v="5"/>
    <s v="North Carolina"/>
    <n v="1233383"/>
    <x v="0"/>
  </r>
  <r>
    <s v="UNC ROCKINGHAM"/>
    <s v="EDEN"/>
    <x v="33"/>
    <s v="ROCKINGHAM"/>
    <s v="Acute Care Hospitals"/>
    <x v="2"/>
    <s v="Yes"/>
    <n v="4"/>
    <s v="North Carolina"/>
    <n v="94195"/>
    <x v="1"/>
  </r>
  <r>
    <s v="UNC HOSPITALS"/>
    <s v="CHAPEL HILL"/>
    <x v="33"/>
    <s v="ORANGE"/>
    <s v="Acute Care Hospitals"/>
    <x v="3"/>
    <s v="Yes"/>
    <n v="5"/>
    <s v="North Carolina"/>
    <n v="152498"/>
    <x v="1"/>
  </r>
  <r>
    <s v="WILKES REGIONAL MEDICAL CENTER"/>
    <s v="NORTH WILKESBORO"/>
    <x v="33"/>
    <s v="WILKES"/>
    <s v="Acute Care Hospitals"/>
    <x v="5"/>
    <s v="Yes"/>
    <n v="3"/>
    <s v="North Carolina"/>
    <n v="66233"/>
    <x v="1"/>
  </r>
  <r>
    <s v="COLUMBUS REGIONAL HEALTHCARE SYSTEM"/>
    <s v="WHITEVILLE"/>
    <x v="33"/>
    <s v="COLUMBUS"/>
    <s v="Acute Care Hospitals"/>
    <x v="4"/>
    <s v="Yes"/>
    <n v="1"/>
    <s v="North Carolina"/>
    <n v="50487"/>
    <x v="1"/>
  </r>
  <r>
    <s v="WAKEMED, RALEIGH CAMPUS"/>
    <s v="RALEIGH"/>
    <x v="33"/>
    <s v="WAKE"/>
    <s v="Acute Care Hospitals"/>
    <x v="2"/>
    <s v="Yes"/>
    <n v="4"/>
    <s v="North Carolina"/>
    <n v="1257235"/>
    <x v="0"/>
  </r>
  <r>
    <s v="ALAMANCE REGIONAL MEDICAL CENTER"/>
    <s v="BURLINGTON"/>
    <x v="33"/>
    <s v="ALAMANCE"/>
    <s v="Acute Care Hospitals"/>
    <x v="2"/>
    <s v="Yes"/>
    <n v="3"/>
    <s v="North Carolina"/>
    <n v="186177"/>
    <x v="1"/>
  </r>
  <r>
    <s v="BETSY JOHNSON REGIONAL HOSPITAL"/>
    <s v="DUNN"/>
    <x v="33"/>
    <s v="HARNETT"/>
    <s v="Acute Care Hospitals"/>
    <x v="2"/>
    <s v="Yes"/>
    <n v="3"/>
    <s v="North Carolina"/>
    <n v="150137"/>
    <x v="0"/>
  </r>
  <r>
    <s v="BLUE RIDGE HEALTHCARE HOSPITALS, INC"/>
    <s v="MORGANTON"/>
    <x v="33"/>
    <s v="BURKE"/>
    <s v="Acute Care Hospitals"/>
    <x v="1"/>
    <s v="Yes"/>
    <n v="4"/>
    <s v="North Carolina"/>
    <n v="88655"/>
    <x v="0"/>
  </r>
  <r>
    <s v="ATRIUM HEALTH ANSON"/>
    <s v="WADESBORO"/>
    <x v="33"/>
    <s v="ANSON"/>
    <s v="Acute Care Hospitals"/>
    <x v="0"/>
    <s v="Yes"/>
    <n v="0"/>
    <s v="North Carolina"/>
    <n v="21758"/>
    <x v="0"/>
  </r>
  <r>
    <s v="NOVANT HEALTH THOMASVILLE MEDICAL CENTER"/>
    <s v="THOMASVILLE"/>
    <x v="33"/>
    <s v="DAVIDSON"/>
    <s v="Acute Care Hospitals"/>
    <x v="2"/>
    <s v="Yes"/>
    <n v="3"/>
    <s v="North Carolina"/>
    <n v="180182"/>
    <x v="0"/>
  </r>
  <r>
    <s v="THE MCDOWELL HOSPITAL"/>
    <s v="MARION"/>
    <x v="33"/>
    <s v="MC DOWELL"/>
    <s v="Acute Care Hospitals"/>
    <x v="2"/>
    <s v="Yes"/>
    <n v="3"/>
    <s v="North Carolina"/>
    <s v="No Match"/>
    <x v="1"/>
  </r>
  <r>
    <s v="JOHNSTON HEALTH"/>
    <s v="SMITHFIELD"/>
    <x v="33"/>
    <s v="JOHNSTON"/>
    <s v="Acute Care Hospitals"/>
    <x v="0"/>
    <s v="Yes"/>
    <n v="4"/>
    <s v="North Carolina"/>
    <n v="256448"/>
    <x v="1"/>
  </r>
  <r>
    <s v="MOSES H. CONE MEMORIAL HOSPITAL, THE"/>
    <s v="GREENSBORO"/>
    <x v="33"/>
    <s v="GUILFORD"/>
    <s v="Acute Care Hospitals"/>
    <x v="2"/>
    <s v="Yes"/>
    <n v="3"/>
    <s v="North Carolina"/>
    <n v="562234"/>
    <x v="0"/>
  </r>
  <r>
    <s v="LEXINGTON MEMORIAL HOSPITAL INC"/>
    <s v="LEXINGTON"/>
    <x v="33"/>
    <s v="DAVIDSON"/>
    <s v="Acute Care Hospitals"/>
    <x v="2"/>
    <s v="Yes"/>
    <n v="2"/>
    <s v="North Carolina"/>
    <n v="180182"/>
    <x v="0"/>
  </r>
  <r>
    <s v="HUGH CHATHAM MEMORIAL HOSPITAL"/>
    <s v="ELKIN"/>
    <x v="33"/>
    <s v="SURRY"/>
    <s v="Acute Care Hospitals"/>
    <x v="2"/>
    <s v="Yes"/>
    <n v="3"/>
    <s v="North Carolina"/>
    <n v="72287"/>
    <x v="0"/>
  </r>
  <r>
    <s v="ATRIUM HEALTH PINEVILLE"/>
    <s v="CHARLOTTE"/>
    <x v="33"/>
    <s v="MECKLENBURG"/>
    <s v="Acute Care Hospitals"/>
    <x v="0"/>
    <s v="Yes"/>
    <n v="3"/>
    <s v="North Carolina"/>
    <n v="1233383"/>
    <x v="0"/>
  </r>
  <r>
    <s v="VIDANT ROANOKE CHOWAN HOSPITAL"/>
    <s v="AHOSKIE"/>
    <x v="33"/>
    <s v="HERTFORD"/>
    <s v="Acute Care Hospitals"/>
    <x v="2"/>
    <s v="Yes"/>
    <n v="2"/>
    <s v="North Carolina"/>
    <n v="19015"/>
    <x v="0"/>
  </r>
  <r>
    <s v="VIDANT EDGECOMBE HOSPITAL"/>
    <s v="TARBORO"/>
    <x v="33"/>
    <s v="EDGECOMBE"/>
    <s v="Acute Care Hospitals"/>
    <x v="5"/>
    <s v="Yes"/>
    <n v="3"/>
    <s v="North Carolina"/>
    <n v="49121"/>
    <x v="0"/>
  </r>
  <r>
    <s v="SENTARA ALBEMARLE MEDICAL CENTER"/>
    <s v="ELIZABETH CITY"/>
    <x v="33"/>
    <s v="PASQUOTANK"/>
    <s v="Acute Care Hospitals"/>
    <x v="0"/>
    <s v="Yes"/>
    <n v="3"/>
    <s v="North Carolina"/>
    <n v="42201"/>
    <x v="0"/>
  </r>
  <r>
    <s v="CAROLINAS MEDICAL CENTER/BEHAV HEALTH"/>
    <s v="CHARLOTTE"/>
    <x v="33"/>
    <s v="MECKLENBURG"/>
    <s v="Acute Care Hospitals"/>
    <x v="0"/>
    <s v="Yes"/>
    <n v="4"/>
    <s v="North Carolina"/>
    <n v="1233383"/>
    <x v="0"/>
  </r>
  <r>
    <s v="REX HOSPITAL"/>
    <s v="RALEIGH"/>
    <x v="33"/>
    <s v="WAKE"/>
    <s v="Acute Care Hospitals"/>
    <x v="3"/>
    <s v="Yes"/>
    <n v="5"/>
    <s v="North Carolina"/>
    <n v="1257235"/>
    <x v="0"/>
  </r>
  <r>
    <s v="FIRSTHEALTH MOORE REGIONAL HOSPITAL"/>
    <s v="PINEHURST"/>
    <x v="33"/>
    <s v="MOORE"/>
    <s v="Acute Care Hospitals"/>
    <x v="2"/>
    <s v="Yes"/>
    <n v="4"/>
    <s v="North Carolina"/>
    <n v="110619"/>
    <x v="1"/>
  </r>
  <r>
    <s v="FRYE REGIONAL MEDICAL CENTER"/>
    <s v="HICKORY"/>
    <x v="33"/>
    <s v="CATAWBA"/>
    <s v="Acute Care Hospitals"/>
    <x v="1"/>
    <s v="Yes"/>
    <n v="2"/>
    <s v="North Carolina"/>
    <n v="170172"/>
    <x v="0"/>
  </r>
  <r>
    <s v="STANLY REGIONAL MEDICAL CENTER"/>
    <s v="ALBEMARLE"/>
    <x v="33"/>
    <s v="STANLY"/>
    <s v="Acute Care Hospitals"/>
    <x v="2"/>
    <s v="Yes"/>
    <n v="3"/>
    <s v="North Carolina"/>
    <n v="68830"/>
    <x v="1"/>
  </r>
  <r>
    <s v="NMC Camp Lejeune"/>
    <s v="Camp Lejeune"/>
    <x v="33"/>
    <s v="ONSLOW"/>
    <s v="Acute Care - Department of Defense"/>
    <x v="10"/>
    <s v="Yes"/>
    <n v="0"/>
    <s v="North Carolina"/>
    <n v="217175"/>
    <x v="0"/>
  </r>
  <r>
    <s v="VIDANT DUPLIN HOSPITAL"/>
    <s v="KENANSVILLE"/>
    <x v="33"/>
    <s v="DUPLIN"/>
    <s v="Acute Care Hospitals"/>
    <x v="5"/>
    <s v="Yes"/>
    <n v="3"/>
    <s v="North Carolina"/>
    <n v="51571"/>
    <x v="1"/>
  </r>
  <r>
    <s v="RANDOLPH HOSPITAL"/>
    <s v="ASHEBORO"/>
    <x v="33"/>
    <s v="RANDOLPH"/>
    <s v="Acute Care Hospitals"/>
    <x v="2"/>
    <s v="Yes"/>
    <n v="4"/>
    <s v="North Carolina"/>
    <n v="149516"/>
    <x v="1"/>
  </r>
  <r>
    <s v="WILSON MEDICAL CENTER"/>
    <s v="WILSON"/>
    <x v="33"/>
    <s v="WILSON"/>
    <s v="Acute Care Hospitals"/>
    <x v="2"/>
    <s v="Yes"/>
    <n v="1"/>
    <s v="North Carolina"/>
    <n v="81150"/>
    <x v="1"/>
  </r>
  <r>
    <s v="GRANVILLE HEALTH SYSTEMS"/>
    <s v="OXFORD"/>
    <x v="33"/>
    <s v="GRANVILLE"/>
    <s v="Acute Care Hospitals"/>
    <x v="5"/>
    <s v="Yes"/>
    <n v="2"/>
    <s v="North Carolina"/>
    <n v="61421"/>
    <x v="0"/>
  </r>
  <r>
    <s v="DUKE HEALTH LAKE NORMAN HOSPITAL"/>
    <s v="MOORESVILLE"/>
    <x v="33"/>
    <s v="IREDELL"/>
    <s v="Acute Care Hospitals"/>
    <x v="1"/>
    <s v="Yes"/>
    <n v="1"/>
    <s v="North Carolina"/>
    <n v="211798"/>
    <x v="0"/>
  </r>
  <r>
    <s v="DURHAM VA MEDICAL CENTER"/>
    <s v="DURHAM"/>
    <x v="33"/>
    <s v="DURHAM"/>
    <s v="Acute Care - Veterans Administration"/>
    <x v="8"/>
    <s v="Yes"/>
    <n v="4"/>
    <s v="North Carolina"/>
    <n v="347240"/>
    <x v="0"/>
  </r>
  <r>
    <s v="ATRIUM HEALTH UNION"/>
    <s v="MONROE"/>
    <x v="33"/>
    <s v="UNION"/>
    <s v="Acute Care Hospitals"/>
    <x v="0"/>
    <s v="Yes"/>
    <n v="4"/>
    <s v="North Carolina"/>
    <n v="267674"/>
    <x v="1"/>
  </r>
  <r>
    <s v="CAROLINA EAST MEDICAL CENTER"/>
    <s v="NEW BERN"/>
    <x v="33"/>
    <s v="CRAVEN"/>
    <s v="Acute Care Hospitals"/>
    <x v="0"/>
    <s v="Yes"/>
    <n v="4"/>
    <s v="North Carolina"/>
    <n v="105025"/>
    <x v="1"/>
  </r>
  <r>
    <s v="MARIA PARHAM MEDICAL CENTER"/>
    <s v="HENDERSON"/>
    <x v="33"/>
    <s v="VANCE"/>
    <s v="Acute Care Hospitals"/>
    <x v="1"/>
    <s v="Yes"/>
    <n v="2"/>
    <s v="North Carolina"/>
    <n v="42638"/>
    <x v="0"/>
  </r>
  <r>
    <s v="FAYETTEVILLE NC VA MEDICAL CENTER"/>
    <s v="FAYETTEVILLE"/>
    <x v="33"/>
    <s v="CUMBERLAND"/>
    <s v="Acute Care - Veterans Administration"/>
    <x v="8"/>
    <s v="No"/>
    <n v="5"/>
    <s v="North Carolina"/>
    <n v="338473"/>
    <x v="0"/>
  </r>
  <r>
    <s v="NOVANT HEALTH NEW HANOVER REGIONAL MEDICAL CENTER"/>
    <s v="WILMINGTON"/>
    <x v="33"/>
    <s v="NEW HANOVER"/>
    <s v="Acute Care Hospitals"/>
    <x v="5"/>
    <s v="Yes"/>
    <n v="3"/>
    <s v="North Carolina"/>
    <n v="245959"/>
    <x v="0"/>
  </r>
  <r>
    <s v="CARTERET GENERAL HOSPITAL"/>
    <s v="MOREHEAD CITY"/>
    <x v="33"/>
    <s v="CARTERET"/>
    <s v="Acute Care Hospitals"/>
    <x v="1"/>
    <s v="Yes"/>
    <n v="2"/>
    <s v="North Carolina"/>
    <n v="70469"/>
    <x v="1"/>
  </r>
  <r>
    <s v="CATAWBA VALLEY MEDICAL CENTER"/>
    <s v="HICKORY"/>
    <x v="33"/>
    <s v="CATAWBA"/>
    <s v="Acute Care Hospitals"/>
    <x v="4"/>
    <s v="Yes"/>
    <n v="2"/>
    <s v="North Carolina"/>
    <n v="170172"/>
    <x v="0"/>
  </r>
  <r>
    <s v="ATRIUM HEALTH LINCOLN"/>
    <s v="LINCOLNTON"/>
    <x v="33"/>
    <s v="LINCOLN"/>
    <s v="Acute Care Hospitals"/>
    <x v="0"/>
    <s v="Yes"/>
    <n v="3"/>
    <s v="North Carolina"/>
    <n v="98654"/>
    <x v="1"/>
  </r>
  <r>
    <s v="UNC HEALTH NASH"/>
    <s v="ROCKY MOUNT"/>
    <x v="33"/>
    <s v="NASH"/>
    <s v="Acute Care Hospitals"/>
    <x v="0"/>
    <s v="Yes"/>
    <n v="4"/>
    <s v="North Carolina"/>
    <n v="99365"/>
    <x v="1"/>
  </r>
  <r>
    <s v="NOVANT HEALTH MEDICAL PARK HOSPITAL"/>
    <s v="WINSTON-SALEM"/>
    <x v="33"/>
    <s v="FORSYTH"/>
    <s v="Acute Care Hospitals"/>
    <x v="4"/>
    <s v="No"/>
    <n v="5"/>
    <s v="North Carolina"/>
    <n v="401718"/>
    <x v="0"/>
  </r>
  <r>
    <s v="Womack AMC (FT Bragg)"/>
    <s v="Fort Bragg"/>
    <x v="33"/>
    <s v="CUMBERLAND"/>
    <s v="Acute Care - Department of Defense"/>
    <x v="10"/>
    <s v="Yes"/>
    <n v="0"/>
    <s v="North Carolina"/>
    <n v="338473"/>
    <x v="0"/>
  </r>
  <r>
    <s v="ECU HEALTH NORTH HOSPITAL"/>
    <s v="ROANOKE RAPIDS"/>
    <x v="33"/>
    <s v="HALIFAX"/>
    <s v="Acute Care Hospitals"/>
    <x v="2"/>
    <s v="Yes"/>
    <n v="2"/>
    <s v="North Carolina"/>
    <n v="46534"/>
    <x v="0"/>
  </r>
  <r>
    <s v="DUKE REGIONAL HOSPITAL"/>
    <s v="DURHAM"/>
    <x v="33"/>
    <s v="DURHAM"/>
    <s v="Acute Care Hospitals"/>
    <x v="5"/>
    <s v="Yes"/>
    <n v="5"/>
    <s v="North Carolina"/>
    <n v="347240"/>
    <x v="0"/>
  </r>
  <r>
    <s v="CHEROKEE INDIAN HOSPITAL AUTHORITY"/>
    <s v="CHEROKEE"/>
    <x v="33"/>
    <s v="SWAIN"/>
    <s v="Acute Care Hospitals"/>
    <x v="7"/>
    <s v="Yes"/>
    <n v="0"/>
    <s v="North Carolina"/>
    <n v="14024"/>
    <x v="0"/>
  </r>
  <r>
    <s v="NOVANT HEALTH BRUNSWICK MEDICAL CENTER"/>
    <s v="SUPPLY"/>
    <x v="33"/>
    <s v="BRUNSWICK"/>
    <s v="Acute Care Hospitals"/>
    <x v="4"/>
    <s v="Yes"/>
    <n v="4"/>
    <s v="North Carolina"/>
    <n v="174702"/>
    <x v="0"/>
  </r>
  <r>
    <s v="PERSON MEMORIAL HOSPITAL"/>
    <s v="ROXBORO"/>
    <x v="33"/>
    <s v="PERSON"/>
    <s v="Acute Care Hospitals"/>
    <x v="1"/>
    <s v="Yes"/>
    <n v="3"/>
    <s v="North Carolina"/>
    <n v="40636"/>
    <x v="0"/>
  </r>
  <r>
    <s v="ATRIUM HEALTH UNIVERSITY CITY"/>
    <s v="CHARLOTTE"/>
    <x v="33"/>
    <s v="MECKLENBURG"/>
    <s v="Acute Care Hospitals"/>
    <x v="0"/>
    <s v="Yes"/>
    <n v="3"/>
    <s v="North Carolina"/>
    <n v="1233383"/>
    <x v="0"/>
  </r>
  <r>
    <s v="WILMINGTON TREATMENT CENTER"/>
    <s v="WILMINGTON"/>
    <x v="33"/>
    <s v="NEW HANOVER"/>
    <s v="Acute Care Hospitals"/>
    <x v="2"/>
    <s v="No"/>
    <n v="0"/>
    <s v="North Carolina"/>
    <n v="245959"/>
    <x v="0"/>
  </r>
  <r>
    <s v="NOVANT HEALTH MATTHEWS MEDICAL CENTER"/>
    <s v="MATTHEWS"/>
    <x v="33"/>
    <s v="MECKLENBURG"/>
    <s v="Acute Care Hospitals"/>
    <x v="4"/>
    <s v="Yes"/>
    <n v="5"/>
    <s v="North Carolina"/>
    <n v="1233383"/>
    <x v="0"/>
  </r>
  <r>
    <s v="WAKEMED, CARY HOSPITAL"/>
    <s v="CARY"/>
    <x v="33"/>
    <s v="WAKE"/>
    <s v="Acute Care Hospitals"/>
    <x v="2"/>
    <s v="Yes"/>
    <n v="5"/>
    <s v="North Carolina"/>
    <n v="1257235"/>
    <x v="0"/>
  </r>
  <r>
    <s v="W.G. (BILL) HEFNER SALISBURY VA MEDICAL CENTER (SALSBURY)"/>
    <s v="SALISBURY"/>
    <x v="33"/>
    <s v="ROWAN"/>
    <s v="Acute Care - Veterans Administration"/>
    <x v="8"/>
    <s v="Yes"/>
    <n v="4"/>
    <s v="North Carolina"/>
    <n v="155096"/>
    <x v="0"/>
  </r>
  <r>
    <s v="NOVANT HEALTH HUNTERSVILLE MEDICAL CENTER"/>
    <s v="HUNTERSVILLE"/>
    <x v="33"/>
    <s v="MECKLENBURG"/>
    <s v="Acute Care Hospitals"/>
    <x v="2"/>
    <s v="Yes"/>
    <n v="4"/>
    <s v="North Carolina"/>
    <n v="1233383"/>
    <x v="0"/>
  </r>
  <r>
    <s v="HAYWOOD REGIONAL MEDICAL CENTER"/>
    <s v="CLYDE"/>
    <x v="33"/>
    <s v="HAYWOOD"/>
    <s v="Acute Care Hospitals"/>
    <x v="0"/>
    <s v="Yes"/>
    <n v="3"/>
    <s v="North Carolina"/>
    <n v="63369"/>
    <x v="1"/>
  </r>
  <r>
    <s v="CAPE FEAR VALLEY HOKE HOSPITAL"/>
    <s v="RAEFORD"/>
    <x v="33"/>
    <s v="HOKE"/>
    <s v="Acute Care Hospitals"/>
    <x v="2"/>
    <s v="Yes"/>
    <n v="4"/>
    <s v="North Carolina"/>
    <n v="56939"/>
    <x v="1"/>
  </r>
  <r>
    <s v="NOVANT HEALTH MINT HILL MEDICAL CENTER"/>
    <s v="CHARLOTTE"/>
    <x v="33"/>
    <s v="MECKLENBURG"/>
    <s v="Acute Care Hospitals"/>
    <x v="2"/>
    <s v="Yes"/>
    <n v="5"/>
    <s v="North Carolina"/>
    <n v="1233383"/>
    <x v="0"/>
  </r>
  <r>
    <s v="NOVANT HEALTH BALLANTYNE MEDICAL CENTER"/>
    <s v="CHARLOTTE"/>
    <x v="33"/>
    <s v="MECKLENBURG"/>
    <s v="Acute Care Hospitals"/>
    <x v="2"/>
    <s v="Yes"/>
    <n v="0"/>
    <s v="North Carolina"/>
    <n v="1233383"/>
    <x v="0"/>
  </r>
  <r>
    <s v="ASHEVILLE-OTEEN VA MEDICAL CENTER"/>
    <s v="ASHEVILLE"/>
    <x v="33"/>
    <s v="BUNCOMBE"/>
    <s v="Acute Care - Veterans Administration"/>
    <x v="8"/>
    <s v="Yes"/>
    <n v="4"/>
    <s v="North Carolina"/>
    <n v="277417"/>
    <x v="0"/>
  </r>
  <r>
    <s v="FIRSTHEALTH MONTGOMERY MEMORIAL HOSP"/>
    <s v="TROY"/>
    <x v="33"/>
    <s v="MONTGOMERY"/>
    <s v="Critical Access Hospitals"/>
    <x v="2"/>
    <s v="Yes"/>
    <n v="0"/>
    <s v="North Carolina"/>
    <n v="26403"/>
    <x v="0"/>
  </r>
  <r>
    <s v="ECU HEALTH BERTIE HOSPITAL"/>
    <s v="WINDSOR"/>
    <x v="33"/>
    <s v="BERTIE"/>
    <s v="Critical Access Hospitals"/>
    <x v="2"/>
    <s v="Yes"/>
    <n v="4"/>
    <s v="North Carolina"/>
    <n v="17086"/>
    <x v="0"/>
  </r>
  <r>
    <s v="DLP SWAIN COUNTY HOSPITAL LLC"/>
    <s v="BRYSON CITY"/>
    <x v="33"/>
    <s v="SWAIN"/>
    <s v="Critical Access Hospitals"/>
    <x v="2"/>
    <s v="Yes"/>
    <n v="0"/>
    <s v="North Carolina"/>
    <n v="14024"/>
    <x v="0"/>
  </r>
  <r>
    <s v="PENDER MEMORIAL HOSPITAL"/>
    <s v="BURGAW"/>
    <x v="33"/>
    <s v="PENDER"/>
    <s v="Critical Access Hospitals"/>
    <x v="5"/>
    <s v="Yes"/>
    <n v="0"/>
    <s v="North Carolina"/>
    <n v="72111"/>
    <x v="1"/>
  </r>
  <r>
    <s v="CHATHAM HOSPITAL INC"/>
    <s v="SILER CITY"/>
    <x v="33"/>
    <s v="CHATHAM"/>
    <s v="Critical Access Hospitals"/>
    <x v="2"/>
    <s v="Yes"/>
    <n v="4"/>
    <s v="North Carolina"/>
    <n v="85111"/>
    <x v="1"/>
  </r>
  <r>
    <s v="WASHINGTON COUNTY HOSP INC"/>
    <s v="PLYMOUTH"/>
    <x v="33"/>
    <s v="WASHINGTON"/>
    <s v="Critical Access Hospitals"/>
    <x v="1"/>
    <s v="Yes"/>
    <n v="0"/>
    <s v="North Carolina"/>
    <n v="10638"/>
    <x v="0"/>
  </r>
  <r>
    <s v="CAPE FEAR VALLEY-BLADEN COUNTY HOSPITAL"/>
    <s v="ELIZABETHTOWN"/>
    <x v="33"/>
    <s v="BLADEN"/>
    <s v="Critical Access Hospitals"/>
    <x v="2"/>
    <s v="Yes"/>
    <n v="0"/>
    <s v="North Carolina"/>
    <n v="30007"/>
    <x v="0"/>
  </r>
  <r>
    <s v="HIGHLANDS CASHIERS HOSPITAL"/>
    <s v="HIGHLANDS"/>
    <x v="33"/>
    <s v="MACON"/>
    <s v="Critical Access Hospitals"/>
    <x v="2"/>
    <s v="Yes"/>
    <n v="0"/>
    <s v="North Carolina"/>
    <n v="39232"/>
    <x v="0"/>
  </r>
  <r>
    <s v="LIFEBRITE COMMUNITY HOSPITAL OF STOKES"/>
    <s v="DANBURY"/>
    <x v="33"/>
    <s v="STOKES"/>
    <s v="Critical Access Hospitals"/>
    <x v="1"/>
    <s v="Yes"/>
    <n v="0"/>
    <s v="North Carolina"/>
    <n v="46126"/>
    <x v="0"/>
  </r>
  <r>
    <s v="VIDANT CHOWAN HOSPITAL"/>
    <s v="EDENTON"/>
    <x v="33"/>
    <s v="CHOWAN"/>
    <s v="Critical Access Hospitals"/>
    <x v="5"/>
    <s v="Yes"/>
    <n v="3"/>
    <s v="North Carolina"/>
    <n v="14082"/>
    <x v="0"/>
  </r>
  <r>
    <s v="TRANSYLVANIA REGIONAL HOSPITAL, INC"/>
    <s v="BREVARD"/>
    <x v="33"/>
    <s v="TRANSYLVANIA"/>
    <s v="Critical Access Hospitals"/>
    <x v="2"/>
    <s v="Yes"/>
    <n v="2"/>
    <s v="North Carolina"/>
    <n v="34211"/>
    <x v="0"/>
  </r>
  <r>
    <s v="ALLEGHANY  MEMORIAL HOSPITAL"/>
    <s v="SPARTA"/>
    <x v="33"/>
    <s v="ALLEGHANY"/>
    <s v="Critical Access Hospitals"/>
    <x v="2"/>
    <s v="Yes"/>
    <n v="0"/>
    <s v="North Carolina"/>
    <n v="11479"/>
    <x v="0"/>
  </r>
  <r>
    <s v="ADVENT HEALTH POLK"/>
    <s v="COLUMBUS"/>
    <x v="33"/>
    <s v="POLK"/>
    <s v="Critical Access Hospitals"/>
    <x v="2"/>
    <s v="Yes"/>
    <n v="4"/>
    <s v="North Carolina"/>
    <n v="20533"/>
    <x v="0"/>
  </r>
  <r>
    <s v="CHARLES A CANNON JR MEMORIAL HOSPITAL"/>
    <s v="LINVILLE"/>
    <x v="33"/>
    <s v="AVERY"/>
    <s v="Critical Access Hospitals"/>
    <x v="2"/>
    <s v="Yes"/>
    <n v="0"/>
    <s v="North Carolina"/>
    <n v="18110"/>
    <x v="0"/>
  </r>
  <r>
    <s v="THE OUTER BANKS HOSPITAL, INC"/>
    <s v="NAGS HEAD"/>
    <x v="33"/>
    <s v="DARE"/>
    <s v="Critical Access Hospitals"/>
    <x v="2"/>
    <s v="Yes"/>
    <n v="4"/>
    <s v="North Carolina"/>
    <n v="38245"/>
    <x v="0"/>
  </r>
  <r>
    <s v="ASHE MEMORIAL HOSPITAL"/>
    <s v="JEFFERSON"/>
    <x v="33"/>
    <s v="ASHE"/>
    <s v="Critical Access Hospitals"/>
    <x v="2"/>
    <s v="Yes"/>
    <n v="3"/>
    <s v="North Carolina"/>
    <n v="27514"/>
    <x v="0"/>
  </r>
  <r>
    <s v="ANGEL MEDICAL CENTER"/>
    <s v="FRANKLIN"/>
    <x v="33"/>
    <s v="MACON"/>
    <s v="Critical Access Hospitals"/>
    <x v="2"/>
    <s v="Yes"/>
    <n v="2"/>
    <s v="North Carolina"/>
    <n v="39232"/>
    <x v="0"/>
  </r>
  <r>
    <s v="J ARTHUR DOSHER MEMORIAL HOSPITAL"/>
    <s v="SOUTHPORT"/>
    <x v="33"/>
    <s v="BRUNSWICK"/>
    <s v="Critical Access Hospitals"/>
    <x v="4"/>
    <s v="Yes"/>
    <n v="3"/>
    <s v="North Carolina"/>
    <n v="174702"/>
    <x v="0"/>
  </r>
  <r>
    <s v="ERLANGER MURPHY MEDICAL CENTER"/>
    <s v="MURPHY"/>
    <x v="33"/>
    <s v="CHEROKEE"/>
    <s v="Critical Access Hospitals"/>
    <x v="2"/>
    <s v="Yes"/>
    <n v="4"/>
    <s v="North Carolina"/>
    <n v="30830"/>
    <x v="0"/>
  </r>
  <r>
    <s v="BLUE RIDGE REGIONAL HOSPITAL"/>
    <s v="SPRUCE PINE"/>
    <x v="33"/>
    <s v="MITCHELL"/>
    <s v="Critical Access Hospitals"/>
    <x v="2"/>
    <s v="Yes"/>
    <n v="3"/>
    <s v="North Carolina"/>
    <n v="15062"/>
    <x v="0"/>
  </r>
  <r>
    <s v="CENTRAL REGIONAL HOSPITAL"/>
    <s v="BUTNER"/>
    <x v="33"/>
    <s v="GRANVILLE"/>
    <s v="Psychiatric"/>
    <x v="6"/>
    <s v="Yes"/>
    <n v="0"/>
    <s v="North Carolina"/>
    <n v="61421"/>
    <x v="0"/>
  </r>
  <r>
    <s v="OLD VINEYARD YOUTH SERVICES"/>
    <s v="WINSTON SALEM"/>
    <x v="33"/>
    <s v="FORSYTH"/>
    <s v="Psychiatric"/>
    <x v="1"/>
    <s v="No"/>
    <n v="0"/>
    <s v="North Carolina"/>
    <n v="401718"/>
    <x v="0"/>
  </r>
  <r>
    <s v="HOLLY HILL MENTAL HEALTH SERVICES"/>
    <s v="RALEIGH"/>
    <x v="33"/>
    <s v="WAKE"/>
    <s v="Psychiatric"/>
    <x v="1"/>
    <s v="No"/>
    <n v="0"/>
    <s v="North Carolina"/>
    <n v="1257235"/>
    <x v="0"/>
  </r>
  <r>
    <s v="BRYNN MARR HOSP"/>
    <s v="JACKSONVILLE"/>
    <x v="33"/>
    <s v="ONSLOW"/>
    <s v="Psychiatric"/>
    <x v="7"/>
    <s v="Yes"/>
    <n v="0"/>
    <s v="North Carolina"/>
    <n v="217175"/>
    <x v="0"/>
  </r>
  <r>
    <s v="JULIAN F KEITH ALCOHOL &amp; DRUG ABUSE TX"/>
    <s v="BLACK MOUNTAIN"/>
    <x v="33"/>
    <s v="BUNCOMBE"/>
    <s v="Psychiatric"/>
    <x v="3"/>
    <s v="No"/>
    <n v="0"/>
    <s v="North Carolina"/>
    <n v="277417"/>
    <x v="0"/>
  </r>
  <r>
    <s v="BROUGHTON HOSPITAL"/>
    <s v="MORGANTON"/>
    <x v="33"/>
    <s v="BURKE"/>
    <s v="Psychiatric"/>
    <x v="3"/>
    <s v="No"/>
    <n v="0"/>
    <s v="North Carolina"/>
    <n v="88655"/>
    <x v="0"/>
  </r>
  <r>
    <s v="CHERRY HOSPITAL"/>
    <s v="GOLDSBORO"/>
    <x v="33"/>
    <s v="WAYNE"/>
    <s v="Psychiatric"/>
    <x v="3"/>
    <s v="No"/>
    <n v="0"/>
    <s v="North Carolina"/>
    <n v="122278"/>
    <x v="0"/>
  </r>
  <r>
    <s v="GOOD HOPE HOSPITAL, INC"/>
    <s v="ERWIN"/>
    <x v="33"/>
    <s v="HARNETT"/>
    <s v="Psychiatric"/>
    <x v="2"/>
    <s v="No"/>
    <n v="0"/>
    <s v="North Carolina"/>
    <n v="150137"/>
    <x v="0"/>
  </r>
  <r>
    <s v="STRATEGIC BEHAVIORAL CENTER-LELAND"/>
    <s v="LELAND"/>
    <x v="33"/>
    <s v="BRUNSWICK"/>
    <s v="Psychiatric"/>
    <x v="1"/>
    <s v="No"/>
    <n v="0"/>
    <s v="North Carolina"/>
    <n v="174702"/>
    <x v="0"/>
  </r>
  <r>
    <s v="TRIANGLE SPRINGS"/>
    <s v="RALEIGH"/>
    <x v="33"/>
    <s v="WAKE"/>
    <s v="Psychiatric"/>
    <x v="1"/>
    <s v="No"/>
    <n v="0"/>
    <s v="North Carolina"/>
    <n v="1257235"/>
    <x v="0"/>
  </r>
  <r>
    <s v="WALTER B JONES CENTER LAKESIDE PSYCHIATRIC HOSPITA"/>
    <s v="GREENVILLE"/>
    <x v="33"/>
    <s v="PITT"/>
    <s v="Psychiatric"/>
    <x v="3"/>
    <s v="No"/>
    <n v="0"/>
    <s v="North Carolina"/>
    <n v="182936"/>
    <x v="0"/>
  </r>
  <r>
    <s v="APPALACHIAN REGIONAL BEHAVIORAL HEALTHCARE"/>
    <s v="LINVILLE"/>
    <x v="33"/>
    <s v="AVERY"/>
    <s v="Psychiatric"/>
    <x v="2"/>
    <s v="No"/>
    <n v="0"/>
    <s v="North Carolina"/>
    <n v="18110"/>
    <x v="0"/>
  </r>
  <r>
    <s v="RALEIGH OAKS BEHAVIORAL HEALTH"/>
    <s v="GARNER"/>
    <x v="33"/>
    <s v="WAKE"/>
    <s v="Psychiatric"/>
    <x v="1"/>
    <s v="No"/>
    <n v="0"/>
    <s v="North Carolina"/>
    <n v="1257235"/>
    <x v="0"/>
  </r>
  <r>
    <s v="IREDELL DAVIS BEHAVIORAL HEALTH HOSPITAL"/>
    <s v="STATESVILLE"/>
    <x v="33"/>
    <s v="IREDELL"/>
    <s v="Psychiatric"/>
    <x v="1"/>
    <s v="Yes"/>
    <n v="0"/>
    <s v="North Carolina"/>
    <n v="211798"/>
    <x v="0"/>
  </r>
  <r>
    <s v="CHI ST ALEXIUS HEALTH"/>
    <s v="BISMARCK"/>
    <x v="34"/>
    <s v="BURLEIGH"/>
    <s v="Acute Care Hospitals"/>
    <x v="6"/>
    <s v="Yes"/>
    <n v="4"/>
    <s v="North Dakota"/>
    <n v="103251"/>
    <x v="0"/>
  </r>
  <r>
    <s v="TRINITY HOSPITALS"/>
    <s v="MINOT"/>
    <x v="34"/>
    <s v="WARD"/>
    <s v="Acute Care Hospitals"/>
    <x v="2"/>
    <s v="Yes"/>
    <n v="3"/>
    <s v="North Dakota"/>
    <n v="68233"/>
    <x v="0"/>
  </r>
  <r>
    <s v="SANFORD MEDICAL CENTER FARGO"/>
    <s v="FARGO"/>
    <x v="34"/>
    <s v="CASS"/>
    <s v="Acute Care Hospitals"/>
    <x v="2"/>
    <s v="Yes"/>
    <n v="4"/>
    <s v="North Dakota"/>
    <n v="201794"/>
    <x v="0"/>
  </r>
  <r>
    <s v="SANFORD MEDICAL CENTER BISMARCK"/>
    <s v="BISMARCK"/>
    <x v="34"/>
    <s v="BURLEIGH"/>
    <s v="Acute Care Hospitals"/>
    <x v="2"/>
    <s v="Yes"/>
    <n v="4"/>
    <s v="North Dakota"/>
    <n v="103251"/>
    <x v="0"/>
  </r>
  <r>
    <s v="ALTRU HOSPITAL"/>
    <s v="GRAND FORKS"/>
    <x v="34"/>
    <s v="GRAND FORKS"/>
    <s v="Acute Care Hospitals"/>
    <x v="5"/>
    <s v="Yes"/>
    <n v="3"/>
    <s v="North Dakota"/>
    <n v="74501"/>
    <x v="0"/>
  </r>
  <r>
    <s v="FARGO VA MEDICAL CENTER"/>
    <s v="FARGO"/>
    <x v="34"/>
    <s v="CASS"/>
    <s v="Acute Care - Veterans Administration"/>
    <x v="8"/>
    <s v="Yes"/>
    <n v="5"/>
    <s v="North Dakota"/>
    <n v="201794"/>
    <x v="0"/>
  </r>
  <r>
    <s v="P H S INDIAN HOSP AT BELCOURT-QUENTIN N BURDICK"/>
    <s v="BELCOURT"/>
    <x v="34"/>
    <s v="ROLETTE"/>
    <s v="Acute Care Hospitals"/>
    <x v="7"/>
    <s v="Yes"/>
    <n v="3"/>
    <s v="North Dakota"/>
    <n v="11688"/>
    <x v="0"/>
  </r>
  <r>
    <s v="ESSENTIA HEALTH"/>
    <s v="FARGO"/>
    <x v="34"/>
    <s v="CASS"/>
    <s v="Acute Care Hospitals"/>
    <x v="2"/>
    <s v="Yes"/>
    <n v="3"/>
    <s v="North Dakota"/>
    <n v="201794"/>
    <x v="0"/>
  </r>
  <r>
    <s v="TIOGA MEDICAL CENTER"/>
    <s v="TIOGA"/>
    <x v="34"/>
    <s v="WILLIAMS"/>
    <s v="Critical Access Hospitals"/>
    <x v="2"/>
    <s v="Yes"/>
    <n v="0"/>
    <s v="North Dakota"/>
    <n v="41767"/>
    <x v="0"/>
  </r>
  <r>
    <s v="MOUNTRAIL COUNTY MEDICAL CENTER INC"/>
    <s v="STANLEY"/>
    <x v="34"/>
    <s v="MOUNTRAIL"/>
    <s v="Critical Access Hospitals"/>
    <x v="2"/>
    <s v="Yes"/>
    <n v="0"/>
    <s v="North Dakota"/>
    <n v="9395"/>
    <x v="0"/>
  </r>
  <r>
    <s v="MCKENZIE COUNTY HEALTHCARE SYSTEMS INC"/>
    <s v="WATFORD CITY"/>
    <x v="34"/>
    <s v="MCKENZIE"/>
    <s v="Critical Access Hospitals"/>
    <x v="2"/>
    <s v="Yes"/>
    <n v="0"/>
    <s v="North Dakota"/>
    <n v="15192"/>
    <x v="0"/>
  </r>
  <r>
    <s v="GARRISON MEMORIAL HOSPITAL"/>
    <s v="GARRISON"/>
    <x v="34"/>
    <s v="MCLEAN"/>
    <s v="Critical Access Hospitals"/>
    <x v="6"/>
    <s v="Yes"/>
    <n v="0"/>
    <s v="North Dakota"/>
    <n v="9740"/>
    <x v="0"/>
  </r>
  <r>
    <s v="CHI ST ALEXIUS HEALTH TURTLE LAKE"/>
    <s v="TURTLE LAKE"/>
    <x v="34"/>
    <s v="MCLEAN"/>
    <s v="Critical Access Hospitals"/>
    <x v="6"/>
    <s v="Yes"/>
    <n v="0"/>
    <s v="North Dakota"/>
    <n v="9740"/>
    <x v="0"/>
  </r>
  <r>
    <s v="TRINITY KENMARE COMMUNITY HOSPITAL"/>
    <s v="KENMARE"/>
    <x v="34"/>
    <s v="WARD"/>
    <s v="Critical Access Hospitals"/>
    <x v="2"/>
    <s v="Yes"/>
    <n v="0"/>
    <s v="North Dakota"/>
    <n v="68233"/>
    <x v="0"/>
  </r>
  <r>
    <s v="COOPERSTOWN MEDICAL CENTER"/>
    <s v="COOPERSTOWN"/>
    <x v="34"/>
    <s v="GRIGGS"/>
    <s v="Critical Access Hospitals"/>
    <x v="2"/>
    <s v="Yes"/>
    <n v="0"/>
    <s v="North Dakota"/>
    <n v="2239"/>
    <x v="0"/>
  </r>
  <r>
    <s v="ST ANDREW'S HOSPITAL"/>
    <s v="BOTTINEAU"/>
    <x v="34"/>
    <s v="BOTTINEAU"/>
    <s v="Critical Access Hospitals"/>
    <x v="6"/>
    <s v="Yes"/>
    <n v="0"/>
    <s v="North Dakota"/>
    <n v="6284"/>
    <x v="0"/>
  </r>
  <r>
    <s v="NELSON COUNTY HEALTH SYSTEM"/>
    <s v="MCVILLE"/>
    <x v="34"/>
    <s v="NELSON"/>
    <s v="Critical Access Hospitals"/>
    <x v="2"/>
    <s v="Yes"/>
    <n v="0"/>
    <s v="North Dakota"/>
    <n v="2963"/>
    <x v="0"/>
  </r>
  <r>
    <s v="SANFORD MAYVILLE"/>
    <s v="MAYVILLE"/>
    <x v="34"/>
    <s v="TRAILL"/>
    <s v="Critical Access Hospitals"/>
    <x v="2"/>
    <s v="Yes"/>
    <n v="0"/>
    <s v="North Dakota"/>
    <n v="7920"/>
    <x v="0"/>
  </r>
  <r>
    <s v="SAKAKAWEA MEDICAL CENTER - CAH"/>
    <s v="HAZEN"/>
    <x v="34"/>
    <s v="MERCER"/>
    <s v="Critical Access Hospitals"/>
    <x v="2"/>
    <s v="Yes"/>
    <n v="0"/>
    <s v="North Dakota"/>
    <n v="8441"/>
    <x v="0"/>
  </r>
  <r>
    <s v="LISBON AREA HEALTH SERVICES"/>
    <s v="LISBON"/>
    <x v="34"/>
    <s v="RANSOM"/>
    <s v="Critical Access Hospitals"/>
    <x v="2"/>
    <s v="Yes"/>
    <n v="0"/>
    <s v="North Dakota"/>
    <n v="5617"/>
    <x v="0"/>
  </r>
  <r>
    <s v="NORTHWOOD DEACONESS HEALTH CENTER"/>
    <s v="NORTHWOOD"/>
    <x v="34"/>
    <s v="GRAND FORKS"/>
    <s v="Critical Access Hospitals"/>
    <x v="6"/>
    <s v="Yes"/>
    <n v="0"/>
    <s v="North Dakota"/>
    <n v="74501"/>
    <x v="0"/>
  </r>
  <r>
    <s v="SOUTHWEST HEALTHCARE SERVICES"/>
    <s v="BOWMAN"/>
    <x v="34"/>
    <s v="BOWMAN"/>
    <s v="Critical Access Hospitals"/>
    <x v="2"/>
    <s v="Yes"/>
    <n v="0"/>
    <s v="North Dakota"/>
    <n v="2762"/>
    <x v="0"/>
  </r>
  <r>
    <s v="JACOBSON MEMORIAL HOSPITAL CARE CENTER"/>
    <s v="ELGIN"/>
    <x v="34"/>
    <s v="GRANT"/>
    <s v="Critical Access Hospitals"/>
    <x v="2"/>
    <s v="Yes"/>
    <n v="0"/>
    <s v="North Dakota"/>
    <n v="2206"/>
    <x v="0"/>
  </r>
  <r>
    <s v="CHI OAKES HOSPITAL"/>
    <s v="OAKES"/>
    <x v="34"/>
    <s v="DICKEY"/>
    <s v="Critical Access Hospitals"/>
    <x v="6"/>
    <s v="Yes"/>
    <n v="0"/>
    <s v="North Dakota"/>
    <n v="4895"/>
    <x v="0"/>
  </r>
  <r>
    <s v="PRESENTATION MEDICAL CENTER"/>
    <s v="ROLLA"/>
    <x v="34"/>
    <s v="ROLETTE"/>
    <s v="Critical Access Hospitals"/>
    <x v="2"/>
    <s v="Yes"/>
    <n v="0"/>
    <s v="North Dakota"/>
    <n v="11688"/>
    <x v="0"/>
  </r>
  <r>
    <s v="CARRINGTON HEALTH CENTER"/>
    <s v="CARRINGTON"/>
    <x v="34"/>
    <s v="FOSTER"/>
    <s v="Critical Access Hospitals"/>
    <x v="2"/>
    <s v="Yes"/>
    <n v="0"/>
    <s v="North Dakota"/>
    <n v="3212"/>
    <x v="0"/>
  </r>
  <r>
    <s v="PEMBINA COUNTY MEMORIAL HOSPITAL"/>
    <s v="CAVALIER"/>
    <x v="34"/>
    <s v="PEMBINA"/>
    <s v="Critical Access Hospitals"/>
    <x v="2"/>
    <s v="Yes"/>
    <n v="0"/>
    <s v="North Dakota"/>
    <n v="6568"/>
    <x v="0"/>
  </r>
  <r>
    <s v="UNITY MEDICAL CENTER"/>
    <s v="GRAFTON"/>
    <x v="34"/>
    <s v="WALSH"/>
    <s v="Critical Access Hospitals"/>
    <x v="2"/>
    <s v="Yes"/>
    <n v="0"/>
    <s v="North Dakota"/>
    <n v="10179"/>
    <x v="0"/>
  </r>
  <r>
    <s v="SOUTH CENTRAL HEALTH"/>
    <s v="WISHEK"/>
    <x v="34"/>
    <s v="MCINTOSH"/>
    <s v="Critical Access Hospitals"/>
    <x v="5"/>
    <s v="Yes"/>
    <n v="0"/>
    <s v="North Dakota"/>
    <n v="2451"/>
    <x v="0"/>
  </r>
  <r>
    <s v="ASHLEY MEDICAL CENTER"/>
    <s v="ASHLEY"/>
    <x v="34"/>
    <s v="MCINTOSH"/>
    <s v="Critical Access Hospitals"/>
    <x v="2"/>
    <s v="Yes"/>
    <n v="0"/>
    <s v="North Dakota"/>
    <n v="2451"/>
    <x v="0"/>
  </r>
  <r>
    <s v="CAVALIER COUNTY MEMORIAL HOSPITAL ASSOCIATION"/>
    <s v="LANGDON"/>
    <x v="34"/>
    <s v="CAVALIER"/>
    <s v="Critical Access Hospitals"/>
    <x v="2"/>
    <s v="Yes"/>
    <n v="0"/>
    <s v="North Dakota"/>
    <n v="3497"/>
    <x v="0"/>
  </r>
  <r>
    <s v="CHI MERCY HEALTH"/>
    <s v="VALLEY CITY"/>
    <x v="34"/>
    <s v="BARNES"/>
    <s v="Critical Access Hospitals"/>
    <x v="6"/>
    <s v="Yes"/>
    <n v="5"/>
    <s v="North Dakota"/>
    <n v="10573"/>
    <x v="0"/>
  </r>
  <r>
    <s v="ST LUKE'S HOSPITAL"/>
    <s v="CROSBY"/>
    <x v="34"/>
    <s v="DIVIDE"/>
    <s v="Critical Access Hospitals"/>
    <x v="2"/>
    <s v="Yes"/>
    <n v="0"/>
    <s v="North Dakota"/>
    <n v="2110"/>
    <x v="0"/>
  </r>
  <r>
    <s v="FIRST CARE HEALTH CENTER"/>
    <s v="PARK RIVER"/>
    <x v="34"/>
    <s v="WALSH"/>
    <s v="Critical Access Hospitals"/>
    <x v="2"/>
    <s v="Yes"/>
    <n v="0"/>
    <s v="North Dakota"/>
    <n v="10179"/>
    <x v="0"/>
  </r>
  <r>
    <s v="SMP HEALTH ST ALOISIUS"/>
    <s v="HARVEY"/>
    <x v="34"/>
    <s v="WELLS"/>
    <s v="Critical Access Hospitals"/>
    <x v="2"/>
    <s v="Yes"/>
    <n v="1"/>
    <s v="North Dakota"/>
    <n v="3729"/>
    <x v="0"/>
  </r>
  <r>
    <s v="LINTON HOSPITAL - CAH"/>
    <s v="LINTON"/>
    <x v="34"/>
    <s v="EMMONS"/>
    <s v="Critical Access Hospitals"/>
    <x v="2"/>
    <s v="Yes"/>
    <n v="0"/>
    <s v="North Dakota"/>
    <n v="3215"/>
    <x v="0"/>
  </r>
  <r>
    <s v="SANFORD HILLSBORO"/>
    <s v="HILLSBORO"/>
    <x v="34"/>
    <s v="TRAILL"/>
    <s v="Critical Access Hospitals"/>
    <x v="2"/>
    <s v="Yes"/>
    <n v="0"/>
    <s v="North Dakota"/>
    <n v="7920"/>
    <x v="0"/>
  </r>
  <r>
    <s v="WEST RIVER REGIONAL MEDICAL CENTER"/>
    <s v="HETTINGER"/>
    <x v="34"/>
    <s v="ADAMS"/>
    <s v="Critical Access Hospitals"/>
    <x v="2"/>
    <s v="Yes"/>
    <n v="4"/>
    <s v="North Dakota"/>
    <n v="2275"/>
    <x v="0"/>
  </r>
  <r>
    <s v="TOWNER COUNTY MEDICAL CENTER"/>
    <s v="CANDO"/>
    <x v="34"/>
    <s v="TOWNER"/>
    <s v="Critical Access Hospitals"/>
    <x v="2"/>
    <s v="Yes"/>
    <n v="0"/>
    <s v="North Dakota"/>
    <n v="2040"/>
    <x v="0"/>
  </r>
  <r>
    <s v="HEART OF AMERICA MEDICAL CENTER"/>
    <s v="RUGBY"/>
    <x v="34"/>
    <s v="PIERCE"/>
    <s v="Critical Access Hospitals"/>
    <x v="2"/>
    <s v="Yes"/>
    <n v="2"/>
    <s v="North Dakota"/>
    <n v="3838"/>
    <x v="0"/>
  </r>
  <r>
    <s v="CHI ST ALEXIUS HEALTH DEVILS LAKE"/>
    <s v="DEVILS LAKE"/>
    <x v="34"/>
    <s v="RAMSEY"/>
    <s v="Critical Access Hospitals"/>
    <x v="2"/>
    <s v="Yes"/>
    <n v="2"/>
    <s v="North Dakota"/>
    <n v="11530"/>
    <x v="0"/>
  </r>
  <r>
    <s v="CHI ST ALEXIUS HEALTH WILLISTON"/>
    <s v="WILLISTON"/>
    <x v="34"/>
    <s v="WILLIAMS"/>
    <s v="Critical Access Hospitals"/>
    <x v="6"/>
    <s v="Yes"/>
    <n v="3"/>
    <s v="North Dakota"/>
    <n v="41767"/>
    <x v="0"/>
  </r>
  <r>
    <s v="JAMESTOWN REGIONAL MEDICAL CENTER"/>
    <s v="JAMESTOWN"/>
    <x v="34"/>
    <s v="STUTSMAN"/>
    <s v="Critical Access Hospitals"/>
    <x v="2"/>
    <s v="Yes"/>
    <n v="4"/>
    <s v="North Dakota"/>
    <n v="21414"/>
    <x v="0"/>
  </r>
  <r>
    <s v="CHI ST ALEXIUS HEALTH DICKINSON"/>
    <s v="DICKINSON"/>
    <x v="34"/>
    <s v="STARK"/>
    <s v="Critical Access Hospitals"/>
    <x v="6"/>
    <s v="Yes"/>
    <n v="2"/>
    <s v="North Dakota"/>
    <n v="34013"/>
    <x v="0"/>
  </r>
  <r>
    <s v="STANDING ROCK SERVICE UNIT"/>
    <s v="FORT YATES,"/>
    <x v="34"/>
    <s v="SIOUX"/>
    <s v="Critical Access Hospitals"/>
    <x v="7"/>
    <s v="Yes"/>
    <n v="0"/>
    <s v="North Dakota"/>
    <n v="3667"/>
    <x v="0"/>
  </r>
  <r>
    <s v="NORTH DAKOTA STATE HOSPITAL"/>
    <s v="JAMESTOWN"/>
    <x v="34"/>
    <s v="STUTSMAN"/>
    <s v="Psychiatric"/>
    <x v="3"/>
    <s v="No"/>
    <n v="0"/>
    <s v="North Dakota"/>
    <n v="21414"/>
    <x v="0"/>
  </r>
  <r>
    <s v="PRAIRIE ST JOHN'S"/>
    <s v="FARGO"/>
    <x v="34"/>
    <s v="CASS"/>
    <s v="Psychiatric"/>
    <x v="1"/>
    <s v="No"/>
    <n v="0"/>
    <s v="North Dakota"/>
    <n v="201794"/>
    <x v="0"/>
  </r>
  <r>
    <s v="MERCY HEALTH-ANDERSON HOSPITAL"/>
    <s v="CINCINNATI"/>
    <x v="35"/>
    <s v="HAMILTON"/>
    <s v="Acute Care Hospitals"/>
    <x v="2"/>
    <s v="Yes"/>
    <n v="4"/>
    <s v="Ohio"/>
    <n v="838418"/>
    <x v="0"/>
  </r>
  <r>
    <s v="UNIVERSITY HOSPITALS SAMARITAN MEDICAL CENTER"/>
    <s v="ASHLAND"/>
    <x v="35"/>
    <s v="ASHLAND"/>
    <s v="Acute Care Hospitals"/>
    <x v="4"/>
    <s v="No"/>
    <n v="4"/>
    <s v="Ohio"/>
    <n v="52523"/>
    <x v="1"/>
  </r>
  <r>
    <s v="UNIVERSITY OF CINCINNATI MEDICAL CENTER, LLC"/>
    <s v="CINCINNATI"/>
    <x v="35"/>
    <s v="HAMILTON"/>
    <s v="Acute Care Hospitals"/>
    <x v="2"/>
    <s v="Yes"/>
    <n v="3"/>
    <s v="Ohio"/>
    <n v="838418"/>
    <x v="0"/>
  </r>
  <r>
    <s v="RIVERSIDE METHODIST HOSPITAL"/>
    <s v="COLUMBUS"/>
    <x v="35"/>
    <s v="FRANKLIN"/>
    <s v="Acute Care Hospitals"/>
    <x v="2"/>
    <s v="Yes"/>
    <n v="4"/>
    <s v="Ohio"/>
    <n v="1361536"/>
    <x v="0"/>
  </r>
  <r>
    <s v="SOUTHERN OHIO MEDICAL CENTER"/>
    <s v="PORTSMOUTH"/>
    <x v="35"/>
    <s v="SCIOTO"/>
    <s v="Acute Care Hospitals"/>
    <x v="4"/>
    <s v="Yes"/>
    <n v="4"/>
    <s v="Ohio"/>
    <n v="71365"/>
    <x v="0"/>
  </r>
  <r>
    <s v="LIMA MEMORIAL HEALTH SYSTEM"/>
    <s v="LIMA"/>
    <x v="35"/>
    <s v="ALLEN"/>
    <s v="Acute Care Hospitals"/>
    <x v="4"/>
    <s v="Yes"/>
    <n v="3"/>
    <s v="Ohio"/>
    <n v="100881"/>
    <x v="0"/>
  </r>
  <r>
    <s v="UNION HOSPITAL"/>
    <s v="DOVER"/>
    <x v="35"/>
    <s v="TUSCARAWAS"/>
    <s v="Acute Care Hospitals"/>
    <x v="4"/>
    <s v="Yes"/>
    <n v="3"/>
    <s v="Ohio"/>
    <n v="92373"/>
    <x v="0"/>
  </r>
  <r>
    <s v="MARION GENERAL HOSPITAL"/>
    <s v="MARION"/>
    <x v="35"/>
    <s v="MARION"/>
    <s v="Acute Care Hospitals"/>
    <x v="2"/>
    <s v="Yes"/>
    <n v="4"/>
    <s v="Ohio"/>
    <n v="65115"/>
    <x v="1"/>
  </r>
  <r>
    <s v="MOUNT CARMEL ST ANN'S"/>
    <s v="WESTERVILLE"/>
    <x v="35"/>
    <s v="FRANKLIN"/>
    <s v="Acute Care Hospitals"/>
    <x v="2"/>
    <s v="Yes"/>
    <n v="3"/>
    <s v="Ohio"/>
    <n v="1361536"/>
    <x v="0"/>
  </r>
  <r>
    <s v="WILSON MEMORIAL HOSPITAL"/>
    <s v="SIDNEY"/>
    <x v="35"/>
    <s v="SHELBY"/>
    <s v="Acute Care Hospitals"/>
    <x v="2"/>
    <s v="Yes"/>
    <n v="2"/>
    <s v="Ohio"/>
    <n v="48065"/>
    <x v="0"/>
  </r>
  <r>
    <s v="OHIOHEALTH O'BLENESS HOSPITAL"/>
    <s v="ATHENS"/>
    <x v="35"/>
    <s v="ATHENS"/>
    <s v="Acute Care Hospitals"/>
    <x v="4"/>
    <s v="Yes"/>
    <n v="3"/>
    <s v="Ohio"/>
    <n v="63197"/>
    <x v="0"/>
  </r>
  <r>
    <s v="THE JEWISH HOSPITAL-MERCY HEALTH"/>
    <s v="CINCINNATI"/>
    <x v="35"/>
    <s v="HAMILTON"/>
    <s v="Acute Care Hospitals"/>
    <x v="2"/>
    <s v="Yes"/>
    <n v="4"/>
    <s v="Ohio"/>
    <n v="838418"/>
    <x v="0"/>
  </r>
  <r>
    <s v="GRANT MEDICAL CENTER"/>
    <s v="COLUMBUS"/>
    <x v="35"/>
    <s v="FRANKLIN"/>
    <s v="Acute Care Hospitals"/>
    <x v="6"/>
    <s v="Yes"/>
    <n v="2"/>
    <s v="Ohio"/>
    <n v="1361536"/>
    <x v="0"/>
  </r>
  <r>
    <s v="LOUIS STOKES CLEVELAND VA MEDICAL CENTER"/>
    <s v="CLEVELAND"/>
    <x v="35"/>
    <s v="CUYAHOGA"/>
    <s v="Acute Care - Veterans Administration"/>
    <x v="8"/>
    <s v="Yes"/>
    <n v="4"/>
    <s v="Ohio"/>
    <n v="1232925"/>
    <x v="0"/>
  </r>
  <r>
    <s v="SUMMA HEALTH SYSTEM"/>
    <s v="AKRON"/>
    <x v="35"/>
    <s v="SUMMIT"/>
    <s v="Acute Care Hospitals"/>
    <x v="2"/>
    <s v="Yes"/>
    <n v="3"/>
    <s v="Ohio"/>
    <n v="538376"/>
    <x v="0"/>
  </r>
  <r>
    <s v="FIRELANDS REGIONAL MEDICAL CENTER"/>
    <s v="SANDUSKY"/>
    <x v="35"/>
    <s v="ERIE"/>
    <s v="Acute Care Hospitals"/>
    <x v="2"/>
    <s v="Yes"/>
    <n v="4"/>
    <s v="Ohio"/>
    <n v="73296"/>
    <x v="1"/>
  </r>
  <r>
    <s v="KETTERING HEALTH GREENE MEMORIAL"/>
    <s v="XENIA"/>
    <x v="35"/>
    <s v="GREENE"/>
    <s v="Acute Care Hospitals"/>
    <x v="2"/>
    <s v="Yes"/>
    <n v="5"/>
    <s v="Ohio"/>
    <n v="174322"/>
    <x v="0"/>
  </r>
  <r>
    <s v="AKRON GENERAL MEDICAL CENTER"/>
    <s v="AKRON"/>
    <x v="35"/>
    <s v="SUMMIT"/>
    <s v="Acute Care Hospitals"/>
    <x v="2"/>
    <s v="Yes"/>
    <n v="5"/>
    <s v="Ohio"/>
    <n v="538376"/>
    <x v="0"/>
  </r>
  <r>
    <s v="WOOD COUNTY HOSPITAL"/>
    <s v="BOWLING GREEN"/>
    <x v="35"/>
    <s v="WOOD"/>
    <s v="Acute Care Hospitals"/>
    <x v="2"/>
    <s v="Yes"/>
    <n v="4"/>
    <s v="Ohio"/>
    <n v="134176"/>
    <x v="1"/>
  </r>
  <r>
    <s v="GRAND LAKE HEALTH SYSTEM"/>
    <s v="SAINT MARYS"/>
    <x v="35"/>
    <s v="AUGLAIZE"/>
    <s v="Acute Care Hospitals"/>
    <x v="2"/>
    <s v="Yes"/>
    <n v="4"/>
    <s v="Ohio"/>
    <n v="45909"/>
    <x v="0"/>
  </r>
  <r>
    <s v="MOUNT CARMEL EAST &amp; WEST"/>
    <s v="COLUMBUS"/>
    <x v="35"/>
    <s v="FRANKLIN"/>
    <s v="Acute Care Hospitals"/>
    <x v="2"/>
    <s v="Yes"/>
    <n v="2"/>
    <s v="Ohio"/>
    <n v="1361536"/>
    <x v="0"/>
  </r>
  <r>
    <s v="WOOSTER COMMUNITY HOSPITAL"/>
    <s v="WOOSTER"/>
    <x v="35"/>
    <s v="WAYNE"/>
    <s v="Acute Care Hospitals"/>
    <x v="5"/>
    <s v="Yes"/>
    <n v="4"/>
    <s v="Ohio"/>
    <n v="116758"/>
    <x v="0"/>
  </r>
  <r>
    <s v="GENESIS HOSPITAL"/>
    <s v="ZANESVILLE"/>
    <x v="35"/>
    <s v="MUSKINGUM"/>
    <s v="Acute Care Hospitals"/>
    <x v="2"/>
    <s v="Yes"/>
    <n v="5"/>
    <s v="Ohio"/>
    <n v="87014"/>
    <x v="1"/>
  </r>
  <r>
    <s v="CINCINNATI VA MEDICAL CENTER"/>
    <s v="CINCINNATI"/>
    <x v="35"/>
    <s v="HAMILTON"/>
    <s v="Acute Care - Veterans Administration"/>
    <x v="8"/>
    <s v="Yes"/>
    <n v="4"/>
    <s v="Ohio"/>
    <n v="838418"/>
    <x v="0"/>
  </r>
  <r>
    <s v="KNOX COMMUNITY HOSPITAL"/>
    <s v="MOUNT VERNON"/>
    <x v="35"/>
    <s v="KNOX"/>
    <s v="Acute Care Hospitals"/>
    <x v="4"/>
    <s v="Yes"/>
    <n v="3"/>
    <s v="Ohio"/>
    <n v="64002"/>
    <x v="1"/>
  </r>
  <r>
    <s v="PARMA COMMUNITY GENERAL HOSPITAL"/>
    <s v="PARMA"/>
    <x v="35"/>
    <s v="CUYAHOGA"/>
    <s v="Acute Care Hospitals"/>
    <x v="2"/>
    <s v="No"/>
    <n v="4"/>
    <s v="Ohio"/>
    <n v="1232925"/>
    <x v="0"/>
  </r>
  <r>
    <s v="MCCULLOUGH-HYDE MEMORIAL HOSPITAL"/>
    <s v="OXFORD"/>
    <x v="35"/>
    <s v="BUTLER"/>
    <s v="Acute Care Hospitals"/>
    <x v="2"/>
    <s v="Yes"/>
    <n v="3"/>
    <s v="Ohio"/>
    <n v="400128"/>
    <x v="0"/>
  </r>
  <r>
    <s v="UNIVERSITY OF TOLEDO MEDICAL CENTER"/>
    <s v="TOLEDO"/>
    <x v="35"/>
    <s v="LUCAS"/>
    <s v="Acute Care Hospitals"/>
    <x v="3"/>
    <s v="Yes"/>
    <n v="3"/>
    <s v="Ohio"/>
    <n v="423347"/>
    <x v="0"/>
  </r>
  <r>
    <s v="MIAMI VALLEY HOSPITAL"/>
    <s v="DAYTON"/>
    <x v="35"/>
    <s v="MONTGOMERY"/>
    <s v="Acute Care Hospitals"/>
    <x v="2"/>
    <s v="Yes"/>
    <n v="3"/>
    <s v="Ohio"/>
    <n v="539598"/>
    <x v="0"/>
  </r>
  <r>
    <s v="HOLZER MEDICAL CENTER"/>
    <s v="GALLIPOLIS"/>
    <x v="35"/>
    <s v="GALLIA"/>
    <s v="Acute Care Hospitals"/>
    <x v="2"/>
    <s v="Yes"/>
    <n v="4"/>
    <s v="Ohio"/>
    <n v="29072"/>
    <x v="0"/>
  </r>
  <r>
    <s v="INSIGHT HOSPITAL AND MEDICAL CENTER TRUMBULL"/>
    <s v="WARREN"/>
    <x v="35"/>
    <s v="TRUMBULL"/>
    <s v="Acute Care Hospitals"/>
    <x v="1"/>
    <s v="Yes"/>
    <n v="2"/>
    <s v="Ohio"/>
    <n v="198972"/>
    <x v="0"/>
  </r>
  <r>
    <s v="MERCY HEALTH - FAIRFIELD HOSPITAL"/>
    <s v="FAIRFIELD"/>
    <x v="35"/>
    <s v="BUTLER"/>
    <s v="Acute Care Hospitals"/>
    <x v="2"/>
    <s v="Yes"/>
    <n v="3"/>
    <s v="Ohio"/>
    <n v="400128"/>
    <x v="0"/>
  </r>
  <r>
    <s v="MERCER COUNTY JOINT TOWNSHIP COMMUNITY HOSPITAL"/>
    <s v="COLDWATER"/>
    <x v="35"/>
    <s v="MERCER"/>
    <s v="Acute Care Hospitals"/>
    <x v="0"/>
    <s v="No"/>
    <n v="3"/>
    <s v="Ohio"/>
    <n v="42737"/>
    <x v="0"/>
  </r>
  <r>
    <s v="METROHEALTH SYSTEM"/>
    <s v="CLEVELAND"/>
    <x v="35"/>
    <s v="CUYAHOGA"/>
    <s v="Acute Care Hospitals"/>
    <x v="4"/>
    <s v="Yes"/>
    <n v="3"/>
    <s v="Ohio"/>
    <n v="1232925"/>
    <x v="0"/>
  </r>
  <r>
    <s v="ST ELIZABETH YOUNGSTOWN HOSPITAL"/>
    <s v="YOUNGSTOWN"/>
    <x v="35"/>
    <s v="MAHONING"/>
    <s v="Acute Care Hospitals"/>
    <x v="6"/>
    <s v="Yes"/>
    <n v="3"/>
    <s v="Ohio"/>
    <n v="224706"/>
    <x v="0"/>
  </r>
  <r>
    <s v="FISHER-TITUS HOSPITAL"/>
    <s v="NORWALK"/>
    <x v="35"/>
    <s v="HURON"/>
    <s v="Acute Care Hospitals"/>
    <x v="2"/>
    <s v="Yes"/>
    <n v="4"/>
    <s v="Ohio"/>
    <n v="58250"/>
    <x v="0"/>
  </r>
  <r>
    <s v="MERCY HEALTH ST RITAS MEDICAL CENTER"/>
    <s v="LIMA"/>
    <x v="35"/>
    <s v="ALLEN"/>
    <s v="Acute Care Hospitals"/>
    <x v="2"/>
    <s v="Yes"/>
    <n v="4"/>
    <s v="Ohio"/>
    <n v="100881"/>
    <x v="0"/>
  </r>
  <r>
    <s v="PROMEDICA TOLEDO HOSPITAL"/>
    <s v="TOLEDO"/>
    <x v="35"/>
    <s v="LUCAS"/>
    <s v="Acute Care Hospitals"/>
    <x v="2"/>
    <s v="Yes"/>
    <n v="4"/>
    <s v="Ohio"/>
    <n v="423347"/>
    <x v="0"/>
  </r>
  <r>
    <s v="88th Medical Group (Wright-Patterson AFB)"/>
    <s v="Wright-Patterson AFB"/>
    <x v="35"/>
    <s v="GREENE"/>
    <s v="Acute Care - Department of Defense"/>
    <x v="10"/>
    <s v="Yes"/>
    <n v="0"/>
    <s v="Ohio"/>
    <n v="174322"/>
    <x v="0"/>
  </r>
  <r>
    <s v="MERCY MEDICAL CENTER"/>
    <s v="CANTON"/>
    <x v="35"/>
    <s v="STARK"/>
    <s v="Acute Care Hospitals"/>
    <x v="2"/>
    <s v="Yes"/>
    <n v="3"/>
    <s v="Ohio"/>
    <n v="373771"/>
    <x v="0"/>
  </r>
  <r>
    <s v="VAN WERT COUNTY HOSPITAL"/>
    <s v="VAN WERT"/>
    <x v="35"/>
    <s v="VAN WERT"/>
    <s v="Acute Care Hospitals"/>
    <x v="2"/>
    <s v="No"/>
    <n v="5"/>
    <s v="Ohio"/>
    <n v="29013"/>
    <x v="0"/>
  </r>
  <r>
    <s v="FAIRFIELD MEDICAL CENTER"/>
    <s v="LANCASTER"/>
    <x v="35"/>
    <s v="FAIRFIELD"/>
    <s v="Acute Care Hospitals"/>
    <x v="4"/>
    <s v="Yes"/>
    <n v="2"/>
    <s v="Ohio"/>
    <n v="169752"/>
    <x v="1"/>
  </r>
  <r>
    <s v="UH REGIONAL HOSPITALS"/>
    <s v="CHARDON"/>
    <x v="35"/>
    <s v="GEAUGA"/>
    <s v="Acute Care Hospitals"/>
    <x v="1"/>
    <s v="Yes"/>
    <n v="4"/>
    <s v="Ohio"/>
    <n v="95676"/>
    <x v="1"/>
  </r>
  <r>
    <s v="ATRIUM MEDICAL CENTER"/>
    <s v="FRANKLIN"/>
    <x v="35"/>
    <s v="WARREN"/>
    <s v="Acute Care Hospitals"/>
    <x v="2"/>
    <s v="Yes"/>
    <n v="4"/>
    <s v="Ohio"/>
    <n v="257181"/>
    <x v="0"/>
  </r>
  <r>
    <s v="FAIRVIEW HOSPITAL"/>
    <s v="CLEVELAND"/>
    <x v="35"/>
    <s v="CUYAHOGA"/>
    <s v="Acute Care Hospitals"/>
    <x v="2"/>
    <s v="Yes"/>
    <n v="5"/>
    <s v="Ohio"/>
    <n v="1232925"/>
    <x v="0"/>
  </r>
  <r>
    <s v="UNIVERSITY HOSPITALS PORTAGE MEDICAL CENTER"/>
    <s v="RAVENNA"/>
    <x v="35"/>
    <s v="PORTAGE"/>
    <s v="Acute Care Hospitals"/>
    <x v="2"/>
    <s v="Yes"/>
    <n v="3"/>
    <s v="Ohio"/>
    <n v="163404"/>
    <x v="1"/>
  </r>
  <r>
    <s v="KETTERING HEALTH MAIN CAMPUS"/>
    <s v="KETTERING"/>
    <x v="35"/>
    <s v="MONTGOMERY"/>
    <s v="Acute Care Hospitals"/>
    <x v="6"/>
    <s v="Yes"/>
    <n v="3"/>
    <s v="Ohio"/>
    <n v="539598"/>
    <x v="0"/>
  </r>
  <r>
    <s v="DAYTON VA MEDICAL CENTER"/>
    <s v="DAYTON"/>
    <x v="35"/>
    <s v="MONTGOMERY"/>
    <s v="Acute Care - Veterans Administration"/>
    <x v="8"/>
    <s v="Yes"/>
    <n v="5"/>
    <s v="Ohio"/>
    <n v="539598"/>
    <x v="0"/>
  </r>
  <r>
    <s v="EAST OHIO REGIONAL HOSPITAL"/>
    <s v="MARTINS FERRY"/>
    <x v="35"/>
    <s v="BELMONT"/>
    <s v="Acute Care Hospitals"/>
    <x v="4"/>
    <s v="No"/>
    <n v="2"/>
    <s v="Ohio"/>
    <n v="64434"/>
    <x v="0"/>
  </r>
  <r>
    <s v="EUCLID HOSPITAL"/>
    <s v="EUCLID"/>
    <x v="35"/>
    <s v="CUYAHOGA"/>
    <s v="Acute Care Hospitals"/>
    <x v="4"/>
    <s v="No"/>
    <n v="4"/>
    <s v="Ohio"/>
    <n v="1232925"/>
    <x v="0"/>
  </r>
  <r>
    <s v="AULTMAN HOSPITAL"/>
    <s v="CANTON"/>
    <x v="35"/>
    <s v="STARK"/>
    <s v="Acute Care Hospitals"/>
    <x v="4"/>
    <s v="Yes"/>
    <n v="4"/>
    <s v="Ohio"/>
    <n v="373771"/>
    <x v="0"/>
  </r>
  <r>
    <s v="OHIO STATE UNIVERSITY STATE HEALTH SYSTEM"/>
    <s v="COLUMBUS"/>
    <x v="35"/>
    <s v="FRANKLIN"/>
    <s v="Acute Care Hospitals"/>
    <x v="3"/>
    <s v="Yes"/>
    <n v="3"/>
    <s v="Ohio"/>
    <n v="1361536"/>
    <x v="0"/>
  </r>
  <r>
    <s v="SPRINGFIELD REGIONAL MEDICAL CENTER"/>
    <s v="SPRINGFIELD"/>
    <x v="35"/>
    <s v="CLARK"/>
    <s v="Acute Care Hospitals"/>
    <x v="2"/>
    <s v="Yes"/>
    <n v="4"/>
    <s v="Ohio"/>
    <n v="135340"/>
    <x v="0"/>
  </r>
  <r>
    <s v="LUTHERAN HOSPITAL"/>
    <s v="CLEVELAND"/>
    <x v="35"/>
    <s v="CUYAHOGA"/>
    <s v="Acute Care Hospitals"/>
    <x v="2"/>
    <s v="Yes"/>
    <n v="3"/>
    <s v="Ohio"/>
    <n v="1232925"/>
    <x v="0"/>
  </r>
  <r>
    <s v="MERCY HEALTH - TIFFIN HOSPITAL"/>
    <s v="TIFFIN"/>
    <x v="35"/>
    <s v="SENECA"/>
    <s v="Acute Care Hospitals"/>
    <x v="6"/>
    <s v="Yes"/>
    <n v="3"/>
    <s v="Ohio"/>
    <n v="54522"/>
    <x v="0"/>
  </r>
  <r>
    <s v="CHILLICOTHE VA MEDICAL CENTER"/>
    <s v="CHILLICOTHE"/>
    <x v="35"/>
    <s v="ROSS"/>
    <s v="Acute Care - Veterans Administration"/>
    <x v="8"/>
    <s v="No"/>
    <n v="0"/>
    <s v="Ohio"/>
    <n v="76429"/>
    <x v="0"/>
  </r>
  <r>
    <s v="MEDINA HOSPITAL"/>
    <s v="MEDINA"/>
    <x v="35"/>
    <s v="MEDINA"/>
    <s v="Acute Care Hospitals"/>
    <x v="2"/>
    <s v="Yes"/>
    <n v="5"/>
    <s v="Ohio"/>
    <n v="185025"/>
    <x v="0"/>
  </r>
  <r>
    <s v="MEMORIAL HOSPITAL"/>
    <s v="MARYSVILLE"/>
    <x v="35"/>
    <s v="UNION"/>
    <s v="Acute Care Hospitals"/>
    <x v="5"/>
    <s v="Yes"/>
    <n v="5"/>
    <s v="Ohio"/>
    <n v="73446"/>
    <x v="1"/>
  </r>
  <r>
    <s v="BLANCHARD VALLEY HOSPITAL"/>
    <s v="FINDLAY"/>
    <x v="35"/>
    <s v="HANCOCK"/>
    <s v="Acute Care Hospitals"/>
    <x v="4"/>
    <s v="No"/>
    <n v="3"/>
    <s v="Ohio"/>
    <n v="75034"/>
    <x v="1"/>
  </r>
  <r>
    <s v="EAST LIVERPOOL CITY HOSPITAL"/>
    <s v="EAST LIVERPOOL"/>
    <x v="35"/>
    <s v="COLUMBIANA"/>
    <s v="Acute Care Hospitals"/>
    <x v="2"/>
    <s v="Yes"/>
    <n v="3"/>
    <s v="Ohio"/>
    <n v="99377"/>
    <x v="0"/>
  </r>
  <r>
    <s v="LAKE HEALTH"/>
    <s v="CONCORD"/>
    <x v="35"/>
    <s v="LAKE"/>
    <s v="Acute Care Hospitals"/>
    <x v="2"/>
    <s v="Yes"/>
    <n v="3"/>
    <s v="Ohio"/>
    <n v="232217"/>
    <x v="0"/>
  </r>
  <r>
    <s v="BELLEVUE HOSPITAL"/>
    <s v="BELLEVUE"/>
    <x v="35"/>
    <s v="SANDUSKY"/>
    <s v="Acute Care Hospitals"/>
    <x v="4"/>
    <s v="No"/>
    <n v="4"/>
    <s v="Ohio"/>
    <n v="58655"/>
    <x v="0"/>
  </r>
  <r>
    <s v="COSHOCTON REGIONAL MEDICAL CENTER"/>
    <s v="COSHOCTON"/>
    <x v="35"/>
    <s v="COSHOCTON"/>
    <s v="Acute Care Hospitals"/>
    <x v="2"/>
    <s v="Yes"/>
    <n v="4"/>
    <s v="Ohio"/>
    <n v="37188"/>
    <x v="0"/>
  </r>
  <r>
    <s v="MERCY ST VINCENT MEDICAL CENTER"/>
    <s v="TOLEDO"/>
    <x v="35"/>
    <s v="LUCAS"/>
    <s v="Acute Care Hospitals"/>
    <x v="6"/>
    <s v="Yes"/>
    <n v="3"/>
    <s v="Ohio"/>
    <n v="423347"/>
    <x v="0"/>
  </r>
  <r>
    <s v="OHIOHEALTH MANSFIELD HOSPITAL"/>
    <s v="MANSFIELD"/>
    <x v="35"/>
    <s v="RICHLAND"/>
    <s v="Acute Care Hospitals"/>
    <x v="2"/>
    <s v="Yes"/>
    <n v="3"/>
    <s v="Ohio"/>
    <n v="124893"/>
    <x v="0"/>
  </r>
  <r>
    <s v="COMMUNITY HOSPITALS AND WELLNESS CENTERS"/>
    <s v="BRYAN"/>
    <x v="35"/>
    <s v="WILLIAMS"/>
    <s v="Acute Care Hospitals"/>
    <x v="4"/>
    <s v="No"/>
    <n v="3"/>
    <s v="Ohio"/>
    <n v="36549"/>
    <x v="0"/>
  </r>
  <r>
    <s v="UH ST JOHN MEDICAL CENTER"/>
    <s v="WESTLAKE"/>
    <x v="35"/>
    <s v="CUYAHOGA"/>
    <s v="Acute Care Hospitals"/>
    <x v="2"/>
    <s v="Yes"/>
    <n v="4"/>
    <s v="Ohio"/>
    <n v="1232925"/>
    <x v="0"/>
  </r>
  <r>
    <s v="ASHTABULA COUNTY MEDICAL CENTER"/>
    <s v="ASHTABULA"/>
    <x v="35"/>
    <s v="ASHTABULA"/>
    <s v="Acute Care Hospitals"/>
    <x v="2"/>
    <s v="Yes"/>
    <n v="3"/>
    <s v="Ohio"/>
    <n v="96713"/>
    <x v="0"/>
  </r>
  <r>
    <s v="ALLIANCE COMMUNITY HOSPITAL"/>
    <s v="ALLIANCE"/>
    <x v="35"/>
    <s v="STARK"/>
    <s v="Acute Care Hospitals"/>
    <x v="2"/>
    <s v="Yes"/>
    <n v="4"/>
    <s v="Ohio"/>
    <n v="373771"/>
    <x v="0"/>
  </r>
  <r>
    <s v="FORT HAMILTON HUGHES MEMORIAL HOSPITAL"/>
    <s v="HAMILTON"/>
    <x v="35"/>
    <s v="BUTLER"/>
    <s v="Acute Care Hospitals"/>
    <x v="2"/>
    <s v="Yes"/>
    <n v="3"/>
    <s v="Ohio"/>
    <n v="400128"/>
    <x v="0"/>
  </r>
  <r>
    <s v="KETTERING HEALTH DAYTON"/>
    <s v="DAYTON"/>
    <x v="35"/>
    <s v="MONTGOMERY"/>
    <s v="Acute Care Hospitals"/>
    <x v="4"/>
    <s v="No"/>
    <n v="4"/>
    <s v="Ohio"/>
    <n v="539598"/>
    <x v="0"/>
  </r>
  <r>
    <s v="GOOD SAMARITAN HOSPITAL"/>
    <s v="CINCINNATI"/>
    <x v="35"/>
    <s v="HAMILTON"/>
    <s v="Acute Care Hospitals"/>
    <x v="2"/>
    <s v="Yes"/>
    <n v="4"/>
    <s v="Ohio"/>
    <n v="838418"/>
    <x v="0"/>
  </r>
  <r>
    <s v="UH CLEVELAND MEDICAL CENTER"/>
    <s v="CLEVELAND"/>
    <x v="35"/>
    <s v="CUYAHOGA"/>
    <s v="Acute Care Hospitals"/>
    <x v="2"/>
    <s v="Yes"/>
    <n v="3"/>
    <s v="Ohio"/>
    <n v="1232925"/>
    <x v="0"/>
  </r>
  <r>
    <s v="MARYMOUNT HOSPITAL"/>
    <s v="GARFIELD HEIGHTS"/>
    <x v="35"/>
    <s v="CUYAHOGA"/>
    <s v="Acute Care Hospitals"/>
    <x v="2"/>
    <s v="Yes"/>
    <n v="5"/>
    <s v="Ohio"/>
    <n v="1232925"/>
    <x v="0"/>
  </r>
  <r>
    <s v="SOUTH POINTE HOSPITAL"/>
    <s v="WARRENSVILLE HEIGHTS"/>
    <x v="35"/>
    <s v="CUYAHOGA"/>
    <s v="Acute Care Hospitals"/>
    <x v="4"/>
    <s v="No"/>
    <n v="5"/>
    <s v="Ohio"/>
    <n v="1232925"/>
    <x v="0"/>
  </r>
  <r>
    <s v="UNIVERSITY HOSPITALS - ELYRIA MEDICAL CENTER"/>
    <s v="ELYRIA"/>
    <x v="35"/>
    <s v="LORAIN"/>
    <s v="Acute Care Hospitals"/>
    <x v="2"/>
    <s v="No"/>
    <n v="4"/>
    <s v="Ohio"/>
    <n v="323219"/>
    <x v="0"/>
  </r>
  <r>
    <s v="MARIETTA MEMORIAL HOSPITAL"/>
    <s v="MARIETTA"/>
    <x v="35"/>
    <s v="WASHINGTON"/>
    <s v="Acute Care Hospitals"/>
    <x v="4"/>
    <s v="Yes"/>
    <n v="3"/>
    <s v="Ohio"/>
    <n v="58389"/>
    <x v="0"/>
  </r>
  <r>
    <s v="POMERENE HOSPITAL"/>
    <s v="MILLERSBURG"/>
    <x v="35"/>
    <s v="HOLMES"/>
    <s v="Acute Care Hospitals"/>
    <x v="2"/>
    <s v="Yes"/>
    <n v="3"/>
    <s v="Ohio"/>
    <n v="44970"/>
    <x v="0"/>
  </r>
  <r>
    <s v="SUMMA WESTERN RESERVE HOSPITAL"/>
    <s v="CUYAHOGA FALLS"/>
    <x v="35"/>
    <s v="SUMMIT"/>
    <s v="Acute Care Hospitals"/>
    <x v="4"/>
    <s v="Yes"/>
    <n v="3"/>
    <s v="Ohio"/>
    <n v="538376"/>
    <x v="0"/>
  </r>
  <r>
    <s v="DOCTORS HOSPITAL"/>
    <s v="COLUMBUS"/>
    <x v="35"/>
    <s v="FRANKLIN"/>
    <s v="Acute Care Hospitals"/>
    <x v="6"/>
    <s v="Yes"/>
    <n v="4"/>
    <s v="Ohio"/>
    <n v="1361536"/>
    <x v="0"/>
  </r>
  <r>
    <s v="SOUTHWEST GENERAL HEALTH CENTER"/>
    <s v="MIDDLEBURG HEIGHTS"/>
    <x v="35"/>
    <s v="CUYAHOGA"/>
    <s v="Acute Care Hospitals"/>
    <x v="2"/>
    <s v="Yes"/>
    <n v="4"/>
    <s v="Ohio"/>
    <n v="1232925"/>
    <x v="0"/>
  </r>
  <r>
    <s v="MEMORIAL HOSPITAL"/>
    <s v="FREMONT"/>
    <x v="35"/>
    <s v="SANDUSKY"/>
    <s v="Acute Care Hospitals"/>
    <x v="4"/>
    <s v="No"/>
    <n v="4"/>
    <s v="Ohio"/>
    <n v="58655"/>
    <x v="0"/>
  </r>
  <r>
    <s v="ADENA REGIONAL MEDICAL CENTER"/>
    <s v="CHILLICOTHE"/>
    <x v="35"/>
    <s v="ROSS"/>
    <s v="Acute Care Hospitals"/>
    <x v="2"/>
    <s v="Yes"/>
    <n v="3"/>
    <s v="Ohio"/>
    <n v="76429"/>
    <x v="0"/>
  </r>
  <r>
    <s v="MH ST JOSEPH WARREN HOSPITAL"/>
    <s v="WARREN"/>
    <x v="35"/>
    <s v="TRUMBULL"/>
    <s v="Acute Care Hospitals"/>
    <x v="2"/>
    <s v="Yes"/>
    <n v="3"/>
    <s v="Ohio"/>
    <n v="198972"/>
    <x v="0"/>
  </r>
  <r>
    <s v="CHRIST HOSPITAL"/>
    <s v="CINCINNATI"/>
    <x v="35"/>
    <s v="HAMILTON"/>
    <s v="Acute Care Hospitals"/>
    <x v="2"/>
    <s v="Yes"/>
    <n v="5"/>
    <s v="Ohio"/>
    <n v="838418"/>
    <x v="0"/>
  </r>
  <r>
    <s v="BERGER HOSPITAL"/>
    <s v="CIRCLEVILLE"/>
    <x v="35"/>
    <s v="PICKAWAY"/>
    <s v="Acute Care Hospitals"/>
    <x v="5"/>
    <s v="Yes"/>
    <n v="3"/>
    <s v="Ohio"/>
    <n v="62978"/>
    <x v="1"/>
  </r>
  <r>
    <s v="MERCY REGIONAL MEDICAL CENTER"/>
    <s v="LORAIN"/>
    <x v="35"/>
    <s v="LORAIN"/>
    <s v="Acute Care Hospitals"/>
    <x v="2"/>
    <s v="Yes"/>
    <n v="2"/>
    <s v="Ohio"/>
    <n v="323219"/>
    <x v="0"/>
  </r>
  <r>
    <s v="UPPER VALLEY MEDICAL CENTER"/>
    <s v="TROY"/>
    <x v="35"/>
    <s v="MIAMI"/>
    <s v="Acute Care Hospitals"/>
    <x v="2"/>
    <s v="Yes"/>
    <n v="4"/>
    <s v="Ohio"/>
    <n v="112634"/>
    <x v="0"/>
  </r>
  <r>
    <s v="CLINTON MEMORIAL HOSPITAL"/>
    <s v="WILMINGTON"/>
    <x v="35"/>
    <s v="CLINTON"/>
    <s v="Acute Care Hospitals"/>
    <x v="5"/>
    <s v="No"/>
    <n v="2"/>
    <s v="Ohio"/>
    <n v="42301"/>
    <x v="0"/>
  </r>
  <r>
    <s v="BETHESDA NORTH"/>
    <s v="CINCINNATI"/>
    <x v="35"/>
    <s v="HAMILTON"/>
    <s v="Acute Care Hospitals"/>
    <x v="6"/>
    <s v="Yes"/>
    <n v="3"/>
    <s v="Ohio"/>
    <n v="838418"/>
    <x v="0"/>
  </r>
  <r>
    <s v="CLEVELAND CLINIC"/>
    <s v="CLEVELAND"/>
    <x v="35"/>
    <s v="CUYAHOGA"/>
    <s v="Acute Care Hospitals"/>
    <x v="2"/>
    <s v="Yes"/>
    <n v="4"/>
    <s v="Ohio"/>
    <n v="1232925"/>
    <x v="0"/>
  </r>
  <r>
    <s v="SALEM REGIONAL MEDICAL CENTER"/>
    <s v="SALEM"/>
    <x v="35"/>
    <s v="COLUMBIANA"/>
    <s v="Acute Care Hospitals"/>
    <x v="2"/>
    <s v="Yes"/>
    <n v="3"/>
    <s v="Ohio"/>
    <n v="99377"/>
    <x v="0"/>
  </r>
  <r>
    <s v="MADISON HEALTH"/>
    <s v="LONDON"/>
    <x v="35"/>
    <s v="MADISON"/>
    <s v="Acute Care Hospitals"/>
    <x v="2"/>
    <s v="Yes"/>
    <n v="3"/>
    <s v="Ohio"/>
    <n v="46985"/>
    <x v="0"/>
  </r>
  <r>
    <s v="MARY RUTAN HOSPITAL"/>
    <s v="BELLEFONTAINE"/>
    <x v="35"/>
    <s v="LOGAN"/>
    <s v="Acute Care Hospitals"/>
    <x v="2"/>
    <s v="Yes"/>
    <n v="4"/>
    <s v="Ohio"/>
    <n v="46302"/>
    <x v="0"/>
  </r>
  <r>
    <s v="SOUTHEASTERN OHIO REGIONAL MEDICAL CENTER"/>
    <s v="CAMBRIDGE"/>
    <x v="35"/>
    <s v="GUERNSEY"/>
    <s v="Acute Care Hospitals"/>
    <x v="2"/>
    <s v="Yes"/>
    <n v="4"/>
    <s v="Ohio"/>
    <n v="38379"/>
    <x v="0"/>
  </r>
  <r>
    <s v="GRADY MEMORIAL HOSPITAL"/>
    <s v="DELAWARE"/>
    <x v="35"/>
    <s v="DELAWARE"/>
    <s v="Acute Care Hospitals"/>
    <x v="2"/>
    <s v="Yes"/>
    <n v="4"/>
    <s v="Ohio"/>
    <n v="242032"/>
    <x v="1"/>
  </r>
  <r>
    <s v="TRINITY MEDICAL CTR EAST &amp;TRINITY MEDICAL CTR WEST"/>
    <s v="STEUBENVILLE"/>
    <x v="35"/>
    <s v="JEFFERSON"/>
    <s v="Acute Care Hospitals"/>
    <x v="4"/>
    <s v="Yes"/>
    <n v="2"/>
    <s v="Ohio"/>
    <n v="63597"/>
    <x v="1"/>
  </r>
  <r>
    <s v="LICKING MEMORIAL HOSPITAL"/>
    <s v="NEWARK"/>
    <x v="35"/>
    <s v="LICKING"/>
    <s v="Acute Care Hospitals"/>
    <x v="2"/>
    <s v="Yes"/>
    <n v="2"/>
    <s v="Ohio"/>
    <n v="185564"/>
    <x v="1"/>
  </r>
  <r>
    <s v="HILLCREST HOSPITAL"/>
    <s v="MAYFIELD HEIGHTS"/>
    <x v="35"/>
    <s v="CUYAHOGA"/>
    <s v="Acute Care Hospitals"/>
    <x v="2"/>
    <s v="No"/>
    <n v="5"/>
    <s v="Ohio"/>
    <n v="1232925"/>
    <x v="0"/>
  </r>
  <r>
    <s v="MERCY HEALTH - WEST HOSPITAL"/>
    <s v="CINCINNATI"/>
    <x v="35"/>
    <s v="HAMILTON"/>
    <s v="Acute Care Hospitals"/>
    <x v="2"/>
    <s v="Yes"/>
    <n v="4"/>
    <s v="Ohio"/>
    <n v="838418"/>
    <x v="0"/>
  </r>
  <r>
    <s v="MERCY HEALTH - CLERMONT HOSPITAL"/>
    <s v="BATAVIA"/>
    <x v="35"/>
    <s v="CLERMONT"/>
    <s v="Acute Care Hospitals"/>
    <x v="6"/>
    <s v="Yes"/>
    <n v="4"/>
    <s v="Ohio"/>
    <n v="216977"/>
    <x v="1"/>
  </r>
  <r>
    <s v="KETTERING HEALTH MIAMISBURG"/>
    <s v="MIAMISBURG"/>
    <x v="35"/>
    <s v="MONTGOMERY"/>
    <s v="Acute Care Hospitals"/>
    <x v="6"/>
    <s v="Yes"/>
    <n v="4"/>
    <s v="Ohio"/>
    <n v="539598"/>
    <x v="0"/>
  </r>
  <r>
    <s v="GLENBEIGH HEALTH SOURCES"/>
    <s v="ROCK CREEK"/>
    <x v="35"/>
    <s v="ASHTABULA"/>
    <s v="Acute Care Hospitals"/>
    <x v="1"/>
    <s v="No"/>
    <n v="0"/>
    <s v="Ohio"/>
    <n v="96713"/>
    <x v="0"/>
  </r>
  <r>
    <s v="BAY PARK COMMUNITY HOSPITAL"/>
    <s v="OREGON"/>
    <x v="35"/>
    <s v="LUCAS"/>
    <s v="Acute Care Hospitals"/>
    <x v="4"/>
    <s v="Yes"/>
    <n v="3"/>
    <s v="Ohio"/>
    <n v="423347"/>
    <x v="0"/>
  </r>
  <r>
    <s v="INSTITUTE FOR ORTHOPAEDIC SURGERY"/>
    <s v="LIMA"/>
    <x v="35"/>
    <s v="ALLEN"/>
    <s v="Acute Care Hospitals"/>
    <x v="1"/>
    <s v="No"/>
    <n v="0"/>
    <s v="Ohio"/>
    <n v="100881"/>
    <x v="0"/>
  </r>
  <r>
    <s v="MOUNT CARMEL NEW ALBANY SURGICAL HOSPITAL"/>
    <s v="NEW ALBANY"/>
    <x v="35"/>
    <s v="FRANKLIN"/>
    <s v="Acute Care Hospitals"/>
    <x v="1"/>
    <s v="No"/>
    <n v="0"/>
    <s v="Ohio"/>
    <n v="1361536"/>
    <x v="0"/>
  </r>
  <r>
    <s v="MERCY HEALTH - DEFIANCE HOSPITAL"/>
    <s v="DEFIANCE"/>
    <x v="35"/>
    <s v="DEFIANCE"/>
    <s v="Acute Care Hospitals"/>
    <x v="1"/>
    <s v="Yes"/>
    <n v="4"/>
    <s v="Ohio"/>
    <n v="38292"/>
    <x v="0"/>
  </r>
  <r>
    <s v="HMHP ST ELIZABETH BOARDMAN HEALTH CENTER"/>
    <s v="BOARDMAN"/>
    <x v="35"/>
    <s v="MAHONING"/>
    <s v="Acute Care Hospitals"/>
    <x v="6"/>
    <s v="Yes"/>
    <n v="2"/>
    <s v="Ohio"/>
    <n v="224706"/>
    <x v="0"/>
  </r>
  <r>
    <s v="DUBLIN METHODIST HOSPITAL"/>
    <s v="DUBLIN"/>
    <x v="35"/>
    <s v="FRANKLIN"/>
    <s v="Acute Care Hospitals"/>
    <x v="2"/>
    <s v="Yes"/>
    <n v="4"/>
    <s v="Ohio"/>
    <n v="1361536"/>
    <x v="0"/>
  </r>
  <r>
    <s v="CRYSTAL CLINIC ORTHOPAEDIC CENTER"/>
    <s v="AKRON"/>
    <x v="35"/>
    <s v="SUMMIT"/>
    <s v="Acute Care Hospitals"/>
    <x v="1"/>
    <s v="No"/>
    <n v="5"/>
    <s v="Ohio"/>
    <n v="538376"/>
    <x v="0"/>
  </r>
  <r>
    <s v="SURGICAL HOSPITAL AT SOUTHWOODS"/>
    <s v="YOUNGSTOWN"/>
    <x v="35"/>
    <s v="MAHONING"/>
    <s v="Acute Care Hospitals"/>
    <x v="1"/>
    <s v="No"/>
    <n v="4"/>
    <s v="Ohio"/>
    <n v="224706"/>
    <x v="0"/>
  </r>
  <r>
    <s v="WEST CHESTER HOSPITAL"/>
    <s v="WEST CHESTER"/>
    <x v="35"/>
    <s v="BUTLER"/>
    <s v="Acute Care Hospitals"/>
    <x v="2"/>
    <s v="Yes"/>
    <n v="3"/>
    <s v="Ohio"/>
    <n v="400128"/>
    <x v="0"/>
  </r>
  <r>
    <s v="OHIO VALLEY SURGICAL HOSPITAL"/>
    <s v="SPRINGFIELD"/>
    <x v="35"/>
    <s v="CLARK"/>
    <s v="Acute Care Hospitals"/>
    <x v="2"/>
    <s v="No"/>
    <n v="0"/>
    <s v="Ohio"/>
    <n v="135340"/>
    <x v="0"/>
  </r>
  <r>
    <s v="DILEY RIDGE MEDICAL CENTER"/>
    <s v="CANAL WINCHESTER"/>
    <x v="35"/>
    <s v="FRANKLIN"/>
    <s v="Acute Care Hospitals"/>
    <x v="2"/>
    <s v="Yes"/>
    <n v="0"/>
    <s v="Ohio"/>
    <n v="1361536"/>
    <x v="0"/>
  </r>
  <r>
    <s v="UNIVERSITY HOSPITALS AHUJA MEDICAL CENTER"/>
    <s v="BEACHWOOD"/>
    <x v="35"/>
    <s v="CUYAHOGA"/>
    <s v="Acute Care Hospitals"/>
    <x v="2"/>
    <s v="Yes"/>
    <n v="3"/>
    <s v="Ohio"/>
    <n v="1232925"/>
    <x v="0"/>
  </r>
  <r>
    <s v="SOIN MEDICAL CENTER"/>
    <s v="BEAVER CREEK"/>
    <x v="35"/>
    <s v="GREENE"/>
    <s v="Acute Care Hospitals"/>
    <x v="2"/>
    <s v="Yes"/>
    <n v="4"/>
    <s v="Ohio"/>
    <n v="174322"/>
    <x v="0"/>
  </r>
  <r>
    <s v="KINGS DAUGHTERS MEDICAL CENTER OHIO"/>
    <s v="PORTSMOUTH"/>
    <x v="35"/>
    <s v="SCIOTO"/>
    <s v="Acute Care Hospitals"/>
    <x v="2"/>
    <s v="Yes"/>
    <n v="0"/>
    <s v="Ohio"/>
    <n v="71365"/>
    <x v="0"/>
  </r>
  <r>
    <s v="CLEVELAND CLINIC AVON HOSPITAL"/>
    <s v="AVON"/>
    <x v="35"/>
    <s v="LORAIN"/>
    <s v="Acute Care Hospitals"/>
    <x v="2"/>
    <s v="Yes"/>
    <n v="5"/>
    <s v="Ohio"/>
    <n v="323219"/>
    <x v="0"/>
  </r>
  <r>
    <s v="AVITA ONTARIO"/>
    <s v="ONTARIO"/>
    <x v="35"/>
    <s v="RICHLAND"/>
    <s v="Acute Care Hospitals"/>
    <x v="2"/>
    <s v="Yes"/>
    <n v="4"/>
    <s v="Ohio"/>
    <n v="124893"/>
    <x v="0"/>
  </r>
  <r>
    <s v="LAKE HEALTH BEACHWOOD MEDICAL CENTER"/>
    <s v="BEACHWOOD"/>
    <x v="35"/>
    <s v="CUYAHOGA"/>
    <s v="Acute Care Hospitals"/>
    <x v="1"/>
    <s v="Yes"/>
    <n v="0"/>
    <s v="Ohio"/>
    <n v="1232925"/>
    <x v="0"/>
  </r>
  <r>
    <s v="KETTERING HEALTH TROY"/>
    <s v="TROY"/>
    <x v="35"/>
    <s v="MIAMI"/>
    <s v="Acute Care Hospitals"/>
    <x v="2"/>
    <s v="Yes"/>
    <n v="5"/>
    <s v="Ohio"/>
    <n v="112634"/>
    <x v="0"/>
  </r>
  <r>
    <s v="MERCY HEALTH KINGS MILLS HOSPITAL LLC"/>
    <s v="MASON"/>
    <x v="35"/>
    <s v="WARREN"/>
    <s v="Acute Care Hospitals"/>
    <x v="2"/>
    <s v="Yes"/>
    <n v="0"/>
    <s v="Ohio"/>
    <n v="257181"/>
    <x v="0"/>
  </r>
  <r>
    <s v="MOUNT CARMEL DUBLIN"/>
    <s v="DUBLIN"/>
    <x v="35"/>
    <s v="FRANKLIN"/>
    <s v="Acute Care Hospitals"/>
    <x v="6"/>
    <s v="Yes"/>
    <n v="0"/>
    <s v="Ohio"/>
    <n v="1361536"/>
    <x v="0"/>
  </r>
  <r>
    <s v="PAULDING COUNTY HOSPITAL"/>
    <s v="PAULDING"/>
    <x v="35"/>
    <s v="PAULDING"/>
    <s v="Critical Access Hospitals"/>
    <x v="5"/>
    <s v="Yes"/>
    <n v="0"/>
    <s v="Ohio"/>
    <n v="18727"/>
    <x v="0"/>
  </r>
  <r>
    <s v="TWIN CITY MEDICAL CENTER"/>
    <s v="DENNISON"/>
    <x v="35"/>
    <s v="TUSCARAWAS"/>
    <s v="Critical Access Hospitals"/>
    <x v="6"/>
    <s v="Yes"/>
    <n v="0"/>
    <s v="Ohio"/>
    <n v="92373"/>
    <x v="0"/>
  </r>
  <r>
    <s v="LODI COMMUNITY HOSPITAL"/>
    <s v="LODI"/>
    <x v="35"/>
    <s v="MEDINA"/>
    <s v="Critical Access Hospitals"/>
    <x v="2"/>
    <s v="Yes"/>
    <n v="0"/>
    <s v="Ohio"/>
    <n v="185025"/>
    <x v="0"/>
  </r>
  <r>
    <s v="GREENFIELD AREA MEDICAL CENTER"/>
    <s v="GREENFIELD"/>
    <x v="35"/>
    <s v="HIGHLAND"/>
    <s v="Critical Access Hospitals"/>
    <x v="2"/>
    <s v="Yes"/>
    <n v="0"/>
    <s v="Ohio"/>
    <n v="43823"/>
    <x v="0"/>
  </r>
  <r>
    <s v="MERCY ALLEN HOSPITAL"/>
    <s v="OBERLIN"/>
    <x v="35"/>
    <s v="LORAIN"/>
    <s v="Critical Access Hospitals"/>
    <x v="2"/>
    <s v="Yes"/>
    <n v="5"/>
    <s v="Ohio"/>
    <n v="323219"/>
    <x v="0"/>
  </r>
  <r>
    <s v="UHHS MEMORIAL HOSPITAL OF GENEVA"/>
    <s v="GENEVA"/>
    <x v="35"/>
    <s v="ASHTABULA"/>
    <s v="Critical Access Hospitals"/>
    <x v="2"/>
    <s v="Yes"/>
    <n v="4"/>
    <s v="Ohio"/>
    <n v="96713"/>
    <x v="0"/>
  </r>
  <r>
    <s v="UNIVERSITY HOSPITALS CONNEAUT MEDICAL CENTER"/>
    <s v="CONNEAUT"/>
    <x v="35"/>
    <s v="ASHTABULA"/>
    <s v="Critical Access Hospitals"/>
    <x v="4"/>
    <s v="Yes"/>
    <n v="4"/>
    <s v="Ohio"/>
    <n v="96713"/>
    <x v="0"/>
  </r>
  <r>
    <s v="HENRY COUNTY HOSPITAL, INC"/>
    <s v="NAPOLEON"/>
    <x v="35"/>
    <s v="HENRY"/>
    <s v="Critical Access Hospitals"/>
    <x v="2"/>
    <s v="Yes"/>
    <n v="2"/>
    <s v="Ohio"/>
    <n v="27598"/>
    <x v="0"/>
  </r>
  <r>
    <s v="MERCY HEALTH - WILLARD HOSPITAL"/>
    <s v="WILLARD"/>
    <x v="35"/>
    <s v="HURON"/>
    <s v="Critical Access Hospitals"/>
    <x v="2"/>
    <s v="Yes"/>
    <n v="0"/>
    <s v="Ohio"/>
    <n v="58250"/>
    <x v="0"/>
  </r>
  <r>
    <s v="HARRISON COMMUNITY HOSPITAL"/>
    <s v="CADIZ"/>
    <x v="35"/>
    <s v="HARRISON"/>
    <s v="Critical Access Hospitals"/>
    <x v="2"/>
    <s v="Yes"/>
    <n v="0"/>
    <s v="Ohio"/>
    <n v="14070"/>
    <x v="0"/>
  </r>
  <r>
    <s v="MERCY HEALTH - URBANA HOSPITAL"/>
    <s v="URBANA"/>
    <x v="35"/>
    <s v="CHAMPAIGN"/>
    <s v="Critical Access Hospitals"/>
    <x v="2"/>
    <s v="Yes"/>
    <n v="4"/>
    <s v="Ohio"/>
    <n v="38820"/>
    <x v="0"/>
  </r>
  <r>
    <s v="OHIOHEALTH MORROW COUNTY HOSPITAL"/>
    <s v="MOUNT GILEAD"/>
    <x v="35"/>
    <s v="MORROW"/>
    <s v="Critical Access Hospitals"/>
    <x v="5"/>
    <s v="Yes"/>
    <n v="0"/>
    <s v="Ohio"/>
    <n v="36305"/>
    <x v="0"/>
  </r>
  <r>
    <s v="MAGRUDER HOSPITAL"/>
    <s v="PORT CLINTON"/>
    <x v="35"/>
    <s v="OTTAWA"/>
    <s v="Critical Access Hospitals"/>
    <x v="2"/>
    <s v="Yes"/>
    <n v="3"/>
    <s v="Ohio"/>
    <n v="39481"/>
    <x v="0"/>
  </r>
  <r>
    <s v="HARDIN MEMORIAL HOSPITAL"/>
    <s v="KENTON"/>
    <x v="35"/>
    <s v="HARDIN"/>
    <s v="Critical Access Hospitals"/>
    <x v="2"/>
    <s v="Yes"/>
    <n v="0"/>
    <s v="Ohio"/>
    <n v="30072"/>
    <x v="0"/>
  </r>
  <r>
    <s v="BUCYRUS COMMUNITY HOSPITAL"/>
    <s v="BUCYRUS"/>
    <x v="35"/>
    <s v="CRAWFORD"/>
    <s v="Critical Access Hospitals"/>
    <x v="4"/>
    <s v="Yes"/>
    <n v="0"/>
    <s v="Ohio"/>
    <n v="41896"/>
    <x v="0"/>
  </r>
  <r>
    <s v="FOSTORIA COMMUNITY HOSPITAL"/>
    <s v="FOSTORIA"/>
    <x v="35"/>
    <s v="SENECA"/>
    <s v="Critical Access Hospitals"/>
    <x v="2"/>
    <s v="No"/>
    <n v="4"/>
    <s v="Ohio"/>
    <n v="54522"/>
    <x v="0"/>
  </r>
  <r>
    <s v="SELBY GENERAL HOSPITAL"/>
    <s v="MARIETTA"/>
    <x v="35"/>
    <s v="WASHINGTON"/>
    <s v="Critical Access Hospitals"/>
    <x v="2"/>
    <s v="Yes"/>
    <n v="0"/>
    <s v="Ohio"/>
    <n v="58389"/>
    <x v="0"/>
  </r>
  <r>
    <s v="HOLZER MEDICAL CENTER JACKSON"/>
    <s v="JACKSON"/>
    <x v="35"/>
    <s v="JACKSON"/>
    <s v="Critical Access Hospitals"/>
    <x v="2"/>
    <s v="Yes"/>
    <n v="3"/>
    <s v="Ohio"/>
    <n v="32817"/>
    <x v="0"/>
  </r>
  <r>
    <s v="BARNESVILLE HOSPITAL ASSOCIATION, INC"/>
    <s v="BARNESVILLE"/>
    <x v="35"/>
    <s v="BELMONT"/>
    <s v="Critical Access Hospitals"/>
    <x v="2"/>
    <s v="Yes"/>
    <n v="0"/>
    <s v="Ohio"/>
    <n v="64434"/>
    <x v="0"/>
  </r>
  <r>
    <s v="BLUFFTON HOSPITAL"/>
    <s v="BLUFFTON"/>
    <x v="35"/>
    <s v="ALLEN"/>
    <s v="Critical Access Hospitals"/>
    <x v="2"/>
    <s v="Yes"/>
    <n v="0"/>
    <s v="Ohio"/>
    <n v="100881"/>
    <x v="0"/>
  </r>
  <r>
    <s v="AULTMAN ORRVILLE HOSPITAL"/>
    <s v="ORRVILLE"/>
    <x v="35"/>
    <s v="WAYNE"/>
    <s v="Critical Access Hospitals"/>
    <x v="2"/>
    <s v="Yes"/>
    <n v="0"/>
    <s v="Ohio"/>
    <n v="116758"/>
    <x v="0"/>
  </r>
  <r>
    <s v="OHIOHEALTH SHELBY HOSPITAL"/>
    <s v="SHELBY"/>
    <x v="35"/>
    <s v="RICHLAND"/>
    <s v="Critical Access Hospitals"/>
    <x v="2"/>
    <s v="Yes"/>
    <n v="4"/>
    <s v="Ohio"/>
    <n v="124893"/>
    <x v="0"/>
  </r>
  <r>
    <s v="GALION COMMUNITY HOSPITAL"/>
    <s v="GALION"/>
    <x v="35"/>
    <s v="CRAWFORD"/>
    <s v="Critical Access Hospitals"/>
    <x v="6"/>
    <s v="No"/>
    <n v="3"/>
    <s v="Ohio"/>
    <n v="41896"/>
    <x v="0"/>
  </r>
  <r>
    <s v="ADAMS COUNTY REGIONAL MEDICAL CENTER"/>
    <s v="SEAMAN"/>
    <x v="35"/>
    <s v="ADAMS"/>
    <s v="Critical Access Hospitals"/>
    <x v="5"/>
    <s v="Yes"/>
    <n v="3"/>
    <s v="Ohio"/>
    <n v="27865"/>
    <x v="0"/>
  </r>
  <r>
    <s v="COMMUNITY HOSPITALS AND WELLNESS CENTERS"/>
    <s v="MONTPELIER"/>
    <x v="35"/>
    <s v="WILLIAMS"/>
    <s v="Critical Access Hospitals"/>
    <x v="2"/>
    <s v="Yes"/>
    <n v="0"/>
    <s v="Ohio"/>
    <n v="36549"/>
    <x v="0"/>
  </r>
  <r>
    <s v="PROMEDICA DEFIANCE REGIONAL HOSPITAL"/>
    <s v="DEFIANCE"/>
    <x v="35"/>
    <s v="DEFIANCE"/>
    <s v="Critical Access Hospitals"/>
    <x v="2"/>
    <s v="Yes"/>
    <n v="5"/>
    <s v="Ohio"/>
    <n v="38292"/>
    <x v="0"/>
  </r>
  <r>
    <s v="WYANDOT MEMORIAL HOSPITAL"/>
    <s v="UPPER SANDUSKY"/>
    <x v="35"/>
    <s v="WYANDOT"/>
    <s v="Critical Access Hospitals"/>
    <x v="0"/>
    <s v="Yes"/>
    <n v="5"/>
    <s v="Ohio"/>
    <n v="21567"/>
    <x v="0"/>
  </r>
  <r>
    <s v="HOCKING VALLEY COMMUNITY HOSPITAL"/>
    <s v="LOGAN"/>
    <x v="35"/>
    <s v="HOCKING"/>
    <s v="Critical Access Hospitals"/>
    <x v="4"/>
    <s v="Yes"/>
    <n v="0"/>
    <s v="Ohio"/>
    <n v="27512"/>
    <x v="0"/>
  </r>
  <r>
    <s v="ADENA FAYETTE MEDICAL CENTER"/>
    <s v="WASHINGTON CH"/>
    <x v="35"/>
    <s v="FAYETTE"/>
    <s v="Critical Access Hospitals"/>
    <x v="5"/>
    <s v="Yes"/>
    <n v="3"/>
    <s v="Ohio"/>
    <n v="28552"/>
    <x v="0"/>
  </r>
  <r>
    <s v="HIGHLAND DISTRICT HOSPITAL"/>
    <s v="HILLSBORO"/>
    <x v="35"/>
    <s v="HIGHLAND"/>
    <s v="Critical Access Hospitals"/>
    <x v="0"/>
    <s v="Yes"/>
    <n v="3"/>
    <s v="Ohio"/>
    <n v="43823"/>
    <x v="0"/>
  </r>
  <r>
    <s v="FULTON COUNTY HEALTH CENTER"/>
    <s v="WAUSEON"/>
    <x v="35"/>
    <s v="FULTON"/>
    <s v="Critical Access Hospitals"/>
    <x v="2"/>
    <s v="Yes"/>
    <n v="3"/>
    <s v="Ohio"/>
    <n v="41853"/>
    <x v="0"/>
  </r>
  <r>
    <s v="ADENA PIKE MEDICAL CENTER"/>
    <s v="WAVERLY"/>
    <x v="35"/>
    <s v="PIKE"/>
    <s v="Critical Access Hospitals"/>
    <x v="2"/>
    <s v="Yes"/>
    <n v="0"/>
    <s v="Ohio"/>
    <n v="27061"/>
    <x v="0"/>
  </r>
  <r>
    <s v="WAYNE HOSPITAL"/>
    <s v="GREENVILLE"/>
    <x v="35"/>
    <s v="DARKE"/>
    <s v="Critical Access Hospitals"/>
    <x v="2"/>
    <s v="Yes"/>
    <n v="0"/>
    <s v="Ohio"/>
    <n v="51520"/>
    <x v="1"/>
  </r>
  <r>
    <s v="CINCINNATI CHILDREN'S HOSPITAL MEDICAL CENTER"/>
    <s v="CINCINNATI"/>
    <x v="35"/>
    <s v="HAMILTON"/>
    <s v="Childrens"/>
    <x v="2"/>
    <s v="Yes"/>
    <n v="0"/>
    <s v="Ohio"/>
    <n v="838418"/>
    <x v="0"/>
  </r>
  <r>
    <s v="RAINBOW BABIES AND CHILDRENS HOSPITAL"/>
    <s v="CLEVELAND"/>
    <x v="35"/>
    <s v="CUYAHOGA"/>
    <s v="Childrens"/>
    <x v="4"/>
    <s v="No"/>
    <n v="0"/>
    <s v="Ohio"/>
    <n v="1232925"/>
    <x v="0"/>
  </r>
  <r>
    <s v="AKRON CHILDREN'S HOSPITAL"/>
    <s v="AKRON"/>
    <x v="35"/>
    <s v="SUMMIT"/>
    <s v="Childrens"/>
    <x v="2"/>
    <s v="No"/>
    <n v="0"/>
    <s v="Ohio"/>
    <n v="538376"/>
    <x v="0"/>
  </r>
  <r>
    <s v="CLEVELAND CLINIC CHILDREN'S HOSPITAL FOR REHAB"/>
    <s v="CLEVELAND"/>
    <x v="35"/>
    <s v="CUYAHOGA"/>
    <s v="Childrens"/>
    <x v="2"/>
    <s v="No"/>
    <n v="0"/>
    <s v="Ohio"/>
    <n v="1232925"/>
    <x v="0"/>
  </r>
  <r>
    <s v="NATIONWIDE CHILDREN'S HOSPITAL"/>
    <s v="COLUMBUS"/>
    <x v="35"/>
    <s v="FRANKLIN"/>
    <s v="Childrens"/>
    <x v="2"/>
    <s v="Yes"/>
    <n v="0"/>
    <s v="Ohio"/>
    <n v="1361536"/>
    <x v="0"/>
  </r>
  <r>
    <s v="DAYTON CHILDRENS HOSPITAL"/>
    <s v="DAYTON"/>
    <x v="35"/>
    <s v="MONTGOMERY"/>
    <s v="Childrens"/>
    <x v="2"/>
    <s v="Yes"/>
    <n v="0"/>
    <s v="Ohio"/>
    <n v="539598"/>
    <x v="0"/>
  </r>
  <r>
    <s v="SHRINERS HOSPITALS FOR CHILDREN"/>
    <s v="DAYTON"/>
    <x v="35"/>
    <s v="MONTGOMERY"/>
    <s v="Childrens"/>
    <x v="2"/>
    <s v="No"/>
    <n v="0"/>
    <s v="Ohio"/>
    <n v="539598"/>
    <x v="0"/>
  </r>
  <r>
    <s v="NATIONWIDE CHILDREN'S HOSPITAL TOLEDO, LLC"/>
    <s v="TOLEDO"/>
    <x v="35"/>
    <s v="LUCAS"/>
    <s v="Childrens"/>
    <x v="2"/>
    <s v="No"/>
    <n v="0"/>
    <s v="Ohio"/>
    <n v="423347"/>
    <x v="0"/>
  </r>
  <r>
    <s v="TWIN VALLEY BEHAVIORAL HEALTHCARE"/>
    <s v="COLUMBUS"/>
    <x v="35"/>
    <s v="FRANKLIN"/>
    <s v="Psychiatric"/>
    <x v="5"/>
    <s v="Yes"/>
    <n v="0"/>
    <s v="Ohio"/>
    <n v="1361536"/>
    <x v="0"/>
  </r>
  <r>
    <s v="NORTHCOAST BEHAVIORAL HEALTHCARE NORTHFIELD CAMPUS"/>
    <s v="NORTHFIELD"/>
    <x v="35"/>
    <s v="SUMMIT"/>
    <s v="Psychiatric"/>
    <x v="3"/>
    <s v="No"/>
    <n v="0"/>
    <s v="Ohio"/>
    <n v="538376"/>
    <x v="0"/>
  </r>
  <r>
    <s v="NORTHWEST OHIO PSYCHIATRIC HOSPITAL"/>
    <s v="TOLEDO"/>
    <x v="35"/>
    <s v="LUCAS"/>
    <s v="Psychiatric"/>
    <x v="3"/>
    <s v="Yes"/>
    <n v="0"/>
    <s v="Ohio"/>
    <n v="423347"/>
    <x v="0"/>
  </r>
  <r>
    <s v="APPALACHIAN BEHAVIORAL HEALTH CARE"/>
    <s v="ATHENS"/>
    <x v="35"/>
    <s v="ATHENS"/>
    <s v="Psychiatric"/>
    <x v="1"/>
    <s v="No"/>
    <n v="0"/>
    <s v="Ohio"/>
    <n v="63197"/>
    <x v="0"/>
  </r>
  <r>
    <s v="WINDSOR LAURELWOOD CENTER FOR BEHAVORIAL MEDICINE"/>
    <s v="WILLOUGHBY"/>
    <x v="35"/>
    <s v="LAKE"/>
    <s v="Psychiatric"/>
    <x v="1"/>
    <s v="No"/>
    <n v="0"/>
    <s v="Ohio"/>
    <n v="232217"/>
    <x v="0"/>
  </r>
  <r>
    <s v="HEARTLAND BEHAVIORAL HEALTHCARE"/>
    <s v="MASSILLON"/>
    <x v="35"/>
    <s v="STARK"/>
    <s v="Psychiatric"/>
    <x v="3"/>
    <s v="No"/>
    <n v="0"/>
    <s v="Ohio"/>
    <n v="373771"/>
    <x v="0"/>
  </r>
  <r>
    <s v="SUMMIT BEHAVIORAL HEALTHCARE"/>
    <s v="CINCINNATI"/>
    <x v="35"/>
    <s v="HAMILTON"/>
    <s v="Psychiatric"/>
    <x v="3"/>
    <s v="No"/>
    <n v="0"/>
    <s v="Ohio"/>
    <n v="838418"/>
    <x v="0"/>
  </r>
  <r>
    <s v="ARROWHEAD BEHAVIORAL HEALTH"/>
    <s v="MAUMEE"/>
    <x v="35"/>
    <s v="LUCAS"/>
    <s v="Psychiatric"/>
    <x v="1"/>
    <s v="No"/>
    <n v="0"/>
    <s v="Ohio"/>
    <n v="423347"/>
    <x v="0"/>
  </r>
  <r>
    <s v="BELMONT PINES HOSPITAL"/>
    <s v="YOUNGSTOWN"/>
    <x v="35"/>
    <s v="MAHONING"/>
    <s v="Psychiatric"/>
    <x v="1"/>
    <s v="No"/>
    <n v="0"/>
    <s v="Ohio"/>
    <n v="224706"/>
    <x v="0"/>
  </r>
  <r>
    <s v="MENTAL HEALTH SERVICES FOR CLARK AND MADISON COS"/>
    <s v="SPRINGFIELD"/>
    <x v="35"/>
    <s v="CLARK"/>
    <s v="Psychiatric"/>
    <x v="1"/>
    <s v="No"/>
    <n v="0"/>
    <s v="Ohio"/>
    <n v="135340"/>
    <x v="0"/>
  </r>
  <r>
    <s v="OHIO HOSPITAL FOR PSYCHIATRY"/>
    <s v="COLUMBUS"/>
    <x v="35"/>
    <s v="FRANKLIN"/>
    <s v="Psychiatric"/>
    <x v="1"/>
    <s v="No"/>
    <n v="0"/>
    <s v="Ohio"/>
    <n v="1361536"/>
    <x v="0"/>
  </r>
  <r>
    <s v="LINDNER CENTER OF HOPE"/>
    <s v="MASON"/>
    <x v="35"/>
    <s v="WARREN"/>
    <s v="Psychiatric"/>
    <x v="2"/>
    <s v="No"/>
    <n v="0"/>
    <s v="Ohio"/>
    <n v="257181"/>
    <x v="0"/>
  </r>
  <r>
    <s v="RIDGEVIEW HOSPITAL"/>
    <s v="MIDDLE POINT"/>
    <x v="35"/>
    <s v="VAN WERT"/>
    <s v="Psychiatric"/>
    <x v="1"/>
    <s v="Yes"/>
    <n v="0"/>
    <s v="Ohio"/>
    <n v="29013"/>
    <x v="0"/>
  </r>
  <r>
    <s v="HAVEN BEHAVIORAL HOSPITAL OF DAYTON"/>
    <s v="DAYTON"/>
    <x v="35"/>
    <s v="MONTGOMERY"/>
    <s v="Psychiatric"/>
    <x v="1"/>
    <s v="No"/>
    <n v="0"/>
    <s v="Ohio"/>
    <n v="539598"/>
    <x v="0"/>
  </r>
  <r>
    <s v="DUBLIN SPRINGS"/>
    <s v="DUBLIN"/>
    <x v="35"/>
    <s v="FRANKLIN"/>
    <s v="Psychiatric"/>
    <x v="1"/>
    <s v="No"/>
    <n v="0"/>
    <s v="Ohio"/>
    <n v="1361536"/>
    <x v="0"/>
  </r>
  <r>
    <s v="ACCESS HOSPITAL DAYTON, LLC"/>
    <s v="DAYTON"/>
    <x v="35"/>
    <s v="MONTGOMERY"/>
    <s v="Psychiatric"/>
    <x v="2"/>
    <s v="No"/>
    <n v="0"/>
    <s v="Ohio"/>
    <n v="539598"/>
    <x v="0"/>
  </r>
  <r>
    <s v="BECKETT SPRINGS"/>
    <s v="WEST CHESTER"/>
    <x v="35"/>
    <s v="BUTLER"/>
    <s v="Psychiatric"/>
    <x v="1"/>
    <s v="No"/>
    <n v="0"/>
    <s v="Ohio"/>
    <n v="400128"/>
    <x v="0"/>
  </r>
  <r>
    <s v="CLEAR VISTA HEALTH &amp; WELLNESS"/>
    <s v="LORAIN"/>
    <x v="35"/>
    <s v="LORAIN"/>
    <s v="Psychiatric"/>
    <x v="1"/>
    <s v="No"/>
    <n v="0"/>
    <s v="Ohio"/>
    <n v="323219"/>
    <x v="0"/>
  </r>
  <r>
    <s v="HIGHLAND SPRINGS"/>
    <s v="BEACHWOOD"/>
    <x v="35"/>
    <s v="CUYAHOGA"/>
    <s v="Psychiatric"/>
    <x v="1"/>
    <s v="No"/>
    <n v="0"/>
    <s v="Ohio"/>
    <n v="1232925"/>
    <x v="0"/>
  </r>
  <r>
    <s v="GENERATIONS BEHAVIORAL HEALTH - GENEVA"/>
    <s v="GENEVA"/>
    <x v="35"/>
    <s v="ASHTABULA"/>
    <s v="Psychiatric"/>
    <x v="1"/>
    <s v="No"/>
    <n v="0"/>
    <s v="Ohio"/>
    <n v="96713"/>
    <x v="0"/>
  </r>
  <r>
    <s v="SOJOURN AT SENECA SENIOR BEHAVIORAL HEALTH HOSPITA"/>
    <s v="TIFFIN"/>
    <x v="35"/>
    <s v="SENECA"/>
    <s v="Psychiatric"/>
    <x v="2"/>
    <s v="No"/>
    <n v="0"/>
    <s v="Ohio"/>
    <n v="54522"/>
    <x v="0"/>
  </r>
  <r>
    <s v="ASSURANCE HEALTH CINCINNATI LLC"/>
    <s v="CINCINNATI"/>
    <x v="35"/>
    <s v="HAMILTON"/>
    <s v="Psychiatric"/>
    <x v="2"/>
    <s v="Yes"/>
    <n v="0"/>
    <s v="Ohio"/>
    <n v="838418"/>
    <x v="0"/>
  </r>
  <r>
    <s v="BLUERIDGE VISTA HEALTH AND WELLNESS"/>
    <s v="CINCINNATI"/>
    <x v="35"/>
    <s v="HAMILTON"/>
    <s v="Psychiatric"/>
    <x v="1"/>
    <s v="No"/>
    <n v="0"/>
    <s v="Ohio"/>
    <n v="838418"/>
    <x v="0"/>
  </r>
  <r>
    <s v="SUN BEHAVIORAL COLUMBUS"/>
    <s v="COLUMBUS"/>
    <x v="35"/>
    <s v="FRANKLIN"/>
    <s v="Psychiatric"/>
    <x v="2"/>
    <s v="No"/>
    <n v="0"/>
    <s v="Ohio"/>
    <n v="1361536"/>
    <x v="0"/>
  </r>
  <r>
    <s v="ASSURANCE HEALTH HUDSON LLC"/>
    <s v="HUDSON"/>
    <x v="35"/>
    <s v="SUMMIT"/>
    <s v="Psychiatric"/>
    <x v="1"/>
    <s v="No"/>
    <n v="0"/>
    <s v="Ohio"/>
    <n v="538376"/>
    <x v="0"/>
  </r>
  <r>
    <s v="GENERATIONS BEHAVIORAL HEALTH-YOUNGSTOWN LLC"/>
    <s v="YOUNGSTOWN"/>
    <x v="35"/>
    <s v="MAHONING"/>
    <s v="Psychiatric"/>
    <x v="1"/>
    <s v="No"/>
    <n v="0"/>
    <s v="Ohio"/>
    <n v="224706"/>
    <x v="0"/>
  </r>
  <r>
    <s v="RIVER VISTA HEALTH AND WELLNESS LLC"/>
    <s v="COLUMBUS"/>
    <x v="35"/>
    <s v="FRANKLIN"/>
    <s v="Psychiatric"/>
    <x v="1"/>
    <s v="No"/>
    <n v="0"/>
    <s v="Ohio"/>
    <n v="1361536"/>
    <x v="0"/>
  </r>
  <r>
    <s v="MOUNT CARMEL BEHAVIORAL HEALTH"/>
    <s v="COLUMBUS"/>
    <x v="35"/>
    <s v="FRANKLIN"/>
    <s v="Psychiatric"/>
    <x v="1"/>
    <s v="No"/>
    <n v="0"/>
    <s v="Ohio"/>
    <n v="1361536"/>
    <x v="0"/>
  </r>
  <r>
    <s v="GEORGETOWN BEHAVIORAL HOSPITAL"/>
    <s v="GEORGETOWN"/>
    <x v="35"/>
    <s v="BROWN"/>
    <s v="Psychiatric"/>
    <x v="1"/>
    <s v="No"/>
    <n v="0"/>
    <s v="Ohio"/>
    <n v="44397"/>
    <x v="0"/>
  </r>
  <r>
    <s v="SUNRISE VISTA HEALTH AND WELLNESS"/>
    <s v="CANTON"/>
    <x v="35"/>
    <s v="STARK"/>
    <s v="Psychiatric"/>
    <x v="1"/>
    <s v="No"/>
    <n v="0"/>
    <s v="Ohio"/>
    <n v="373771"/>
    <x v="0"/>
  </r>
  <r>
    <s v="GLENWOOD BEHAVIORAL HEALTH HOSPITAL"/>
    <s v="CINCINNATI"/>
    <x v="35"/>
    <s v="HAMILTON"/>
    <s v="Psychiatric"/>
    <x v="1"/>
    <s v="No"/>
    <n v="0"/>
    <s v="Ohio"/>
    <n v="838418"/>
    <x v="0"/>
  </r>
  <r>
    <s v="ASSURANCE HEALTH TOLEDO LLC"/>
    <s v="SYLVANIA"/>
    <x v="35"/>
    <s v="LUCAS"/>
    <s v="Psychiatric"/>
    <x v="1"/>
    <s v="No"/>
    <n v="0"/>
    <s v="Ohio"/>
    <n v="423347"/>
    <x v="0"/>
  </r>
  <r>
    <s v="HILLCREST MEDICAL CENTER"/>
    <s v="TULSA"/>
    <x v="36"/>
    <s v="TULSA"/>
    <s v="Acute Care Hospitals"/>
    <x v="1"/>
    <s v="Yes"/>
    <n v="3"/>
    <s v="Oklahoma"/>
    <n v="698782"/>
    <x v="0"/>
  </r>
  <r>
    <s v="ALLIANCEHEALTH WOODWARD"/>
    <s v="WOODWARD"/>
    <x v="36"/>
    <s v="WOODWARD"/>
    <s v="Acute Care Hospitals"/>
    <x v="1"/>
    <s v="Yes"/>
    <n v="3"/>
    <s v="Oklahoma"/>
    <n v="19827"/>
    <x v="0"/>
  </r>
  <r>
    <s v="INTEGRIS MIAMI HOSPITAL"/>
    <s v="MIAMI"/>
    <x v="36"/>
    <s v="OTTAWA"/>
    <s v="Acute Care Hospitals"/>
    <x v="4"/>
    <s v="Yes"/>
    <n v="4"/>
    <s v="Oklahoma"/>
    <n v="30438"/>
    <x v="0"/>
  </r>
  <r>
    <s v="INTEGRIS HEALTH PONCA CITY"/>
    <s v="PONCA CITY"/>
    <x v="36"/>
    <s v="KAY"/>
    <s v="Acute Care Hospitals"/>
    <x v="4"/>
    <s v="Yes"/>
    <n v="2"/>
    <s v="Oklahoma"/>
    <n v="43490"/>
    <x v="0"/>
  </r>
  <r>
    <s v="NORMAN REGIONAL"/>
    <s v="NORMAN"/>
    <x v="36"/>
    <s v="CLEVELAND"/>
    <s v="Acute Care Hospitals"/>
    <x v="0"/>
    <s v="Yes"/>
    <n v="2"/>
    <s v="Oklahoma"/>
    <n v="303973"/>
    <x v="0"/>
  </r>
  <r>
    <s v="MERCY HOSPITAL OKLAHOMA CITY, INC"/>
    <s v="OKLAHOMA CITY"/>
    <x v="36"/>
    <s v="OKLAHOMA"/>
    <s v="Acute Care Hospitals"/>
    <x v="6"/>
    <s v="Yes"/>
    <n v="4"/>
    <s v="Oklahoma"/>
    <n v="822125"/>
    <x v="0"/>
  </r>
  <r>
    <s v="ALLIANCEHEALTH DURANT"/>
    <s v="DURANT"/>
    <x v="36"/>
    <s v="BRYAN"/>
    <s v="Acute Care Hospitals"/>
    <x v="1"/>
    <s v="Yes"/>
    <n v="1"/>
    <s v="Oklahoma"/>
    <n v="51367"/>
    <x v="1"/>
  </r>
  <r>
    <s v="HILLCREST HOSPITAL PRYOR"/>
    <s v="PRYOR"/>
    <x v="36"/>
    <s v="MAYES"/>
    <s v="Acute Care Hospitals"/>
    <x v="1"/>
    <s v="Yes"/>
    <n v="4"/>
    <s v="Oklahoma"/>
    <n v="40416"/>
    <x v="0"/>
  </r>
  <r>
    <s v="INTEGRIS HEALTH ENID HOSPITAL"/>
    <s v="ENID"/>
    <x v="36"/>
    <s v="GARFIELD"/>
    <s v="Acute Care Hospitals"/>
    <x v="2"/>
    <s v="Yes"/>
    <n v="3"/>
    <s v="Oklahoma"/>
    <n v="61779"/>
    <x v="0"/>
  </r>
  <r>
    <s v="ASCENSION ST JOHN JANE PHILLIPS"/>
    <s v="BARTLESVILLE"/>
    <x v="36"/>
    <s v="WASHINGTON"/>
    <s v="Acute Care Hospitals"/>
    <x v="2"/>
    <s v="Yes"/>
    <n v="3"/>
    <s v="Oklahoma"/>
    <n v="54037"/>
    <x v="1"/>
  </r>
  <r>
    <s v="GREAT PLAINS REGIONAL MEDICAL CENTER"/>
    <s v="ELK CITY"/>
    <x v="36"/>
    <s v="BECKHAM"/>
    <s v="Acute Care Hospitals"/>
    <x v="2"/>
    <s v="Yes"/>
    <n v="2"/>
    <s v="Oklahoma"/>
    <n v="22159"/>
    <x v="0"/>
  </r>
  <r>
    <s v="MERCY HOSPITAL ADA"/>
    <s v="ADA"/>
    <x v="36"/>
    <s v="PONTOTOC"/>
    <s v="Acute Care Hospitals"/>
    <x v="2"/>
    <s v="Yes"/>
    <n v="4"/>
    <s v="Oklahoma"/>
    <n v="38528"/>
    <x v="0"/>
  </r>
  <r>
    <s v="JACKSON COUNTY MEMORIAL HOSPITAL AUTHORITY"/>
    <s v="ALTUS"/>
    <x v="36"/>
    <s v="JACKSON"/>
    <s v="Acute Care Hospitals"/>
    <x v="4"/>
    <s v="Yes"/>
    <n v="3"/>
    <s v="Oklahoma"/>
    <n v="24764"/>
    <x v="0"/>
  </r>
  <r>
    <s v="DUNCAN REGIONAL HOSPITAL, INC"/>
    <s v="DUNCAN"/>
    <x v="36"/>
    <s v="STEPHENS"/>
    <s v="Acute Care Hospitals"/>
    <x v="2"/>
    <s v="Yes"/>
    <n v="3"/>
    <s v="Oklahoma"/>
    <n v="44310"/>
    <x v="0"/>
  </r>
  <r>
    <s v="SAINT FRANCIS HOSPITAL MUSKOGEE"/>
    <s v="MUSKOGEE"/>
    <x v="36"/>
    <s v="MUSKOGEE"/>
    <s v="Acute Care Hospitals"/>
    <x v="2"/>
    <s v="Yes"/>
    <n v="3"/>
    <s v="Oklahoma"/>
    <n v="66708"/>
    <x v="0"/>
  </r>
  <r>
    <s v="ST MARY'S REGIONAL MEDICAL CENTER"/>
    <s v="ENID"/>
    <x v="36"/>
    <s v="GARFIELD"/>
    <s v="Acute Care Hospitals"/>
    <x v="1"/>
    <s v="Yes"/>
    <n v="3"/>
    <s v="Oklahoma"/>
    <n v="61779"/>
    <x v="0"/>
  </r>
  <r>
    <s v="INTEGRIS BAPTIST MEDICAL CENTER, INC"/>
    <s v="OKLAHOMA CITY"/>
    <x v="36"/>
    <s v="OKLAHOMA"/>
    <s v="Acute Care Hospitals"/>
    <x v="2"/>
    <s v="Yes"/>
    <n v="3"/>
    <s v="Oklahoma"/>
    <n v="822125"/>
    <x v="0"/>
  </r>
  <r>
    <s v="MCALESTER REGIONAL HEALTH CENTER"/>
    <s v="MCALESTER"/>
    <x v="36"/>
    <s v="PITTSBURG"/>
    <s v="Acute Care Hospitals"/>
    <x v="0"/>
    <s v="Yes"/>
    <n v="3"/>
    <s v="Oklahoma"/>
    <n v="43320"/>
    <x v="0"/>
  </r>
  <r>
    <s v="SSM HEALTH ST ANTHONY HOSPITAL - OKLAHOMA CITY"/>
    <s v="OKLAHOMA CITY"/>
    <x v="36"/>
    <s v="OKLAHOMA"/>
    <s v="Acute Care Hospitals"/>
    <x v="6"/>
    <s v="Yes"/>
    <n v="4"/>
    <s v="Oklahoma"/>
    <n v="822125"/>
    <x v="0"/>
  </r>
  <r>
    <s v="HILLCREST HOSPITAL CLAREMORE"/>
    <s v="CLAREMORE"/>
    <x v="36"/>
    <s v="ROGERS"/>
    <s v="Acute Care Hospitals"/>
    <x v="1"/>
    <s v="Yes"/>
    <n v="4"/>
    <s v="Oklahoma"/>
    <n v="102197"/>
    <x v="0"/>
  </r>
  <r>
    <s v="MERCY HOSPITAL ARDMORE, INC"/>
    <s v="ARDMORE"/>
    <x v="36"/>
    <s v="CARTER"/>
    <s v="Acute Care Hospitals"/>
    <x v="6"/>
    <s v="Yes"/>
    <n v="4"/>
    <s v="Oklahoma"/>
    <n v="48910"/>
    <x v="0"/>
  </r>
  <r>
    <s v="STILLWATER MEDICAL CENTER"/>
    <s v="STILLWATER"/>
    <x v="36"/>
    <s v="PAYNE"/>
    <s v="Acute Care Hospitals"/>
    <x v="0"/>
    <s v="Yes"/>
    <n v="4"/>
    <s v="Oklahoma"/>
    <n v="83889"/>
    <x v="0"/>
  </r>
  <r>
    <s v="GRADY MEMORIAL HOSPITAL"/>
    <s v="CHICKASHA"/>
    <x v="36"/>
    <s v="GRADY"/>
    <s v="Acute Care Hospitals"/>
    <x v="0"/>
    <s v="Yes"/>
    <n v="2"/>
    <s v="Oklahoma"/>
    <n v="59128"/>
    <x v="1"/>
  </r>
  <r>
    <s v="MEMORIAL HEALTH"/>
    <s v="LAWTON"/>
    <x v="36"/>
    <s v="COMANCHE"/>
    <s v="Acute Care Hospitals"/>
    <x v="0"/>
    <s v="Yes"/>
    <n v="2"/>
    <s v="Oklahoma"/>
    <n v="122158"/>
    <x v="0"/>
  </r>
  <r>
    <s v="MUSCOGEE (CREEK) NATION MEDICAL CENTER"/>
    <s v="OKMULGEE"/>
    <x v="36"/>
    <s v="OKMULGEE"/>
    <s v="Acute Care Hospitals"/>
    <x v="9"/>
    <s v="Yes"/>
    <n v="0"/>
    <s v="Oklahoma"/>
    <n v="37241"/>
    <x v="0"/>
  </r>
  <r>
    <s v="OKLAHOMA STATE UNIVERSITY MEDICAL CENTER"/>
    <s v="TULSA"/>
    <x v="36"/>
    <s v="TULSA"/>
    <s v="Acute Care Hospitals"/>
    <x v="0"/>
    <s v="Yes"/>
    <n v="2"/>
    <s v="Oklahoma"/>
    <n v="698782"/>
    <x v="0"/>
  </r>
  <r>
    <s v="PUSHMATAHA HOSPITAL"/>
    <s v="ANTLERS"/>
    <x v="36"/>
    <s v="PUSHMATAHA"/>
    <s v="Acute Care Hospitals"/>
    <x v="0"/>
    <s v="Yes"/>
    <n v="3"/>
    <s v="Oklahoma"/>
    <n v="10807"/>
    <x v="0"/>
  </r>
  <r>
    <s v="NORTHEASTERN HEALTH SYSTEM"/>
    <s v="TAHLEQUAH"/>
    <x v="36"/>
    <s v="CHEROKEE"/>
    <s v="Acute Care Hospitals"/>
    <x v="0"/>
    <s v="Yes"/>
    <n v="2"/>
    <s v="Oklahoma"/>
    <n v="49196"/>
    <x v="0"/>
  </r>
  <r>
    <s v="SAINT FRANCIS HOSPITAL, INC"/>
    <s v="TULSA"/>
    <x v="36"/>
    <s v="TULSA"/>
    <s v="Acute Care Hospitals"/>
    <x v="2"/>
    <s v="Yes"/>
    <n v="5"/>
    <s v="Oklahoma"/>
    <n v="698782"/>
    <x v="0"/>
  </r>
  <r>
    <s v="O U MEDICAL CENTER"/>
    <s v="OKLAHOMA CITY"/>
    <x v="36"/>
    <s v="OKLAHOMA"/>
    <s v="Acute Care Hospitals"/>
    <x v="2"/>
    <s v="Yes"/>
    <n v="2"/>
    <s v="Oklahoma"/>
    <n v="822125"/>
    <x v="0"/>
  </r>
  <r>
    <s v="SSM HEALTH ST ANTHONY HOSPITAL - MIDWEST"/>
    <s v="MIDWEST CITY"/>
    <x v="36"/>
    <s v="OKLAHOMA"/>
    <s v="Acute Care Hospitals"/>
    <x v="2"/>
    <s v="Yes"/>
    <n v="2"/>
    <s v="Oklahoma"/>
    <n v="822125"/>
    <x v="0"/>
  </r>
  <r>
    <s v="SOUTHWESTERN MEDICAL CENTER"/>
    <s v="LAWTON"/>
    <x v="36"/>
    <s v="COMANCHE"/>
    <s v="Acute Care Hospitals"/>
    <x v="1"/>
    <s v="Yes"/>
    <n v="2"/>
    <s v="Oklahoma"/>
    <n v="122158"/>
    <x v="0"/>
  </r>
  <r>
    <s v="HILLCREST HOSPITAL CUSHING"/>
    <s v="CUSHING"/>
    <x v="36"/>
    <s v="PAYNE"/>
    <s v="Acute Care Hospitals"/>
    <x v="1"/>
    <s v="Yes"/>
    <n v="4"/>
    <s v="Oklahoma"/>
    <n v="83889"/>
    <x v="0"/>
  </r>
  <r>
    <s v="CHOCTAW MEMORIAL HOSPITAL"/>
    <s v="HUGO"/>
    <x v="36"/>
    <s v="CHOCTAW"/>
    <s v="Acute Care Hospitals"/>
    <x v="4"/>
    <s v="Yes"/>
    <n v="1"/>
    <s v="Oklahoma"/>
    <n v="14059"/>
    <x v="0"/>
  </r>
  <r>
    <s v="INTEGRIS SOUTHWEST MEDICAL CENTER"/>
    <s v="OKLAHOMA CITY"/>
    <x v="36"/>
    <s v="OKLAHOMA"/>
    <s v="Acute Care Hospitals"/>
    <x v="2"/>
    <s v="Yes"/>
    <n v="2"/>
    <s v="Oklahoma"/>
    <n v="822125"/>
    <x v="0"/>
  </r>
  <r>
    <s v="SEQUOYAH COUNTY-CITY OF SALLISAW HOSPITAL AUTHORIT"/>
    <s v="SALLISAW"/>
    <x v="36"/>
    <s v="SEQUOYAH"/>
    <s v="Acute Care Hospitals"/>
    <x v="5"/>
    <s v="Yes"/>
    <n v="3"/>
    <s v="Oklahoma"/>
    <n v="40842"/>
    <x v="0"/>
  </r>
  <r>
    <s v="INTEGRIS GROVE HOSPITAL"/>
    <s v="GROVE"/>
    <x v="36"/>
    <s v="DELAWARE"/>
    <s v="Acute Care Hospitals"/>
    <x v="2"/>
    <s v="Yes"/>
    <n v="4"/>
    <s v="Oklahoma"/>
    <n v="41910"/>
    <x v="0"/>
  </r>
  <r>
    <s v="ASCENSION ST JOHN MEDICAL CENTER"/>
    <s v="TULSA"/>
    <x v="36"/>
    <s v="TULSA"/>
    <s v="Acute Care Hospitals"/>
    <x v="2"/>
    <s v="Yes"/>
    <n v="3"/>
    <s v="Oklahoma"/>
    <n v="698782"/>
    <x v="0"/>
  </r>
  <r>
    <s v="MUSKOGEE VA MEDICAL CENTER"/>
    <s v="MUSKOGEE"/>
    <x v="36"/>
    <s v="MUSKOGEE"/>
    <s v="Acute Care - Veterans Administration"/>
    <x v="8"/>
    <s v="Yes"/>
    <n v="5"/>
    <s v="Oklahoma"/>
    <n v="66708"/>
    <x v="0"/>
  </r>
  <r>
    <s v="SSM HEALTH ST ANTHONY HOSPITAL - SHAWNEE"/>
    <s v="SHAWNEE"/>
    <x v="36"/>
    <s v="POTTAWATOMIE"/>
    <s v="Acute Care Hospitals"/>
    <x v="2"/>
    <s v="Yes"/>
    <n v="3"/>
    <s v="Oklahoma"/>
    <n v="75102"/>
    <x v="1"/>
  </r>
  <r>
    <s v="OKLAHOMA CITY VA MEDICAL CENTER"/>
    <s v="OKLAHOMA CITY"/>
    <x v="36"/>
    <s v="OKLAHOMA"/>
    <s v="Acute Care - Veterans Administration"/>
    <x v="8"/>
    <s v="Yes"/>
    <n v="2"/>
    <s v="Oklahoma"/>
    <n v="822125"/>
    <x v="0"/>
  </r>
  <r>
    <s v="PURCELL MUNICIPAL HOSPITAL"/>
    <s v="PURCELL"/>
    <x v="36"/>
    <s v="MCCLAIN"/>
    <s v="Acute Care Hospitals"/>
    <x v="5"/>
    <s v="Yes"/>
    <n v="3"/>
    <s v="Oklahoma"/>
    <n v="49647"/>
    <x v="0"/>
  </r>
  <r>
    <s v="WAGONER COMMUNITY HOSPITAL"/>
    <s v="WAGONER"/>
    <x v="36"/>
    <s v="WAGONER"/>
    <s v="Acute Care Hospitals"/>
    <x v="0"/>
    <s v="Yes"/>
    <n v="2"/>
    <s v="Oklahoma"/>
    <n v="93263"/>
    <x v="1"/>
  </r>
  <r>
    <s v="LAWTON INDIAN HOSPITAL"/>
    <s v="LAWTON"/>
    <x v="36"/>
    <s v="COMANCHE"/>
    <s v="Acute Care Hospitals"/>
    <x v="9"/>
    <s v="No"/>
    <n v="0"/>
    <s v="Oklahoma"/>
    <n v="122158"/>
    <x v="0"/>
  </r>
  <r>
    <s v="CHEROKEE NATION W W HASTINGS INDIAN HOSPITAL"/>
    <s v="TAHLEQUAH"/>
    <x v="36"/>
    <s v="CHEROKEE"/>
    <s v="Acute Care Hospitals"/>
    <x v="4"/>
    <s v="Yes"/>
    <n v="3"/>
    <s v="Oklahoma"/>
    <n v="49196"/>
    <x v="0"/>
  </r>
  <r>
    <s v="CHOCTAW NATION HEALTH SERVICES AUTHORITY"/>
    <s v="TALIHINA"/>
    <x v="36"/>
    <s v="LATIMER"/>
    <s v="Acute Care Hospitals"/>
    <x v="9"/>
    <s v="Yes"/>
    <n v="0"/>
    <s v="Oklahoma"/>
    <n v="9645"/>
    <x v="0"/>
  </r>
  <r>
    <s v="CLAREMORE INDIAN HOSPITAL"/>
    <s v="CLAREMORE"/>
    <x v="36"/>
    <s v="ROGERS"/>
    <s v="Acute Care Hospitals"/>
    <x v="7"/>
    <s v="Yes"/>
    <n v="0"/>
    <s v="Oklahoma"/>
    <n v="102197"/>
    <x v="0"/>
  </r>
  <r>
    <s v="MEMORIAL HOSPITAL"/>
    <s v="STILWELL"/>
    <x v="36"/>
    <s v="ADAIR"/>
    <s v="Acute Care Hospitals"/>
    <x v="2"/>
    <s v="Yes"/>
    <n v="4"/>
    <s v="Oklahoma"/>
    <n v="19828"/>
    <x v="0"/>
  </r>
  <r>
    <s v="CHICKASAW NATION MEDICAL CENTER"/>
    <s v="ADA"/>
    <x v="36"/>
    <s v="PONTOTOC"/>
    <s v="Acute Care Hospitals"/>
    <x v="4"/>
    <s v="Yes"/>
    <n v="5"/>
    <s v="Oklahoma"/>
    <n v="38528"/>
    <x v="0"/>
  </r>
  <r>
    <s v="HILLCREST HOSPITAL HENRYETTA"/>
    <s v="HENRYETTA"/>
    <x v="36"/>
    <s v="OKMULGEE"/>
    <s v="Acute Care Hospitals"/>
    <x v="1"/>
    <s v="Yes"/>
    <n v="0"/>
    <s v="Oklahoma"/>
    <n v="37241"/>
    <x v="0"/>
  </r>
  <r>
    <s v="NORTHWEST SURGICAL HOSPITAL"/>
    <s v="OKLAHOMA CITY"/>
    <x v="36"/>
    <s v="OKLAHOMA"/>
    <s v="Acute Care Hospitals"/>
    <x v="11"/>
    <s v="Yes"/>
    <n v="0"/>
    <s v="Oklahoma"/>
    <n v="822125"/>
    <x v="0"/>
  </r>
  <r>
    <s v="LAKESIDE WOMEN'S HOSPITAL, A MEMBER OF INTEGRIS HE"/>
    <s v="OKLAHOMA CITY"/>
    <x v="36"/>
    <s v="OKLAHOMA"/>
    <s v="Acute Care Hospitals"/>
    <x v="2"/>
    <s v="Yes"/>
    <n v="0"/>
    <s v="Oklahoma"/>
    <n v="822125"/>
    <x v="0"/>
  </r>
  <r>
    <s v="SURGICAL HOSPITAL OF OKLAHOMA"/>
    <s v="OKLAHOMA CITY"/>
    <x v="36"/>
    <s v="OKLAHOMA"/>
    <s v="Acute Care Hospitals"/>
    <x v="11"/>
    <s v="Yes"/>
    <n v="0"/>
    <s v="Oklahoma"/>
    <n v="822125"/>
    <x v="0"/>
  </r>
  <r>
    <s v="HILLCREST HOSPITAL SOUTH"/>
    <s v="TULSA"/>
    <x v="36"/>
    <s v="TULSA"/>
    <s v="Acute Care Hospitals"/>
    <x v="1"/>
    <s v="Yes"/>
    <n v="3"/>
    <s v="Oklahoma"/>
    <n v="698782"/>
    <x v="0"/>
  </r>
  <r>
    <s v="COMMUNITY HOSPITAL, LLC"/>
    <s v="OKLAHOMA CITY"/>
    <x v="36"/>
    <s v="OKLAHOMA"/>
    <s v="Acute Care Hospitals"/>
    <x v="11"/>
    <s v="Yes"/>
    <n v="4"/>
    <s v="Oklahoma"/>
    <n v="822125"/>
    <x v="0"/>
  </r>
  <r>
    <s v="OKLAHOMA SPINE HOSPITAL"/>
    <s v="OKLAHOMA CITY"/>
    <x v="36"/>
    <s v="OKLAHOMA"/>
    <s v="Acute Care Hospitals"/>
    <x v="11"/>
    <s v="Yes"/>
    <n v="0"/>
    <s v="Oklahoma"/>
    <n v="822125"/>
    <x v="0"/>
  </r>
  <r>
    <s v="OKLAHOMA SURGICAL HOSPITAL, LLC"/>
    <s v="TULSA"/>
    <x v="36"/>
    <s v="TULSA"/>
    <s v="Acute Care Hospitals"/>
    <x v="11"/>
    <s v="Yes"/>
    <n v="5"/>
    <s v="Oklahoma"/>
    <n v="698782"/>
    <x v="0"/>
  </r>
  <r>
    <s v="INTEGRIS CANADIAN VALLEY HOSPITAL"/>
    <s v="YUKON"/>
    <x v="36"/>
    <s v="CANADIAN"/>
    <s v="Acute Care Hospitals"/>
    <x v="2"/>
    <s v="Yes"/>
    <n v="4"/>
    <s v="Oklahoma"/>
    <n v="187189"/>
    <x v="1"/>
  </r>
  <r>
    <s v="OKLAHOMA CENTER FOR ORTHOPAEDIC &amp; MULTI-SP"/>
    <s v="OKLAHOMA CITY"/>
    <x v="36"/>
    <s v="OKLAHOMA"/>
    <s v="Acute Care Hospitals"/>
    <x v="11"/>
    <s v="Yes"/>
    <n v="0"/>
    <s v="Oklahoma"/>
    <n v="822125"/>
    <x v="0"/>
  </r>
  <r>
    <s v="LINDSAY MUNICIPAL HOSPITAL"/>
    <s v="LINDSAY"/>
    <x v="36"/>
    <s v="GARVIN"/>
    <s v="Acute Care Hospitals"/>
    <x v="0"/>
    <s v="Yes"/>
    <n v="0"/>
    <s v="Oklahoma"/>
    <n v="26377"/>
    <x v="0"/>
  </r>
  <r>
    <s v="OKLAHOMA HEART HOSPITAL, LLC"/>
    <s v="OKLAHOMA CITY"/>
    <x v="36"/>
    <s v="OKLAHOMA"/>
    <s v="Acute Care Hospitals"/>
    <x v="11"/>
    <s v="Yes"/>
    <n v="4"/>
    <s v="Oklahoma"/>
    <n v="822125"/>
    <x v="0"/>
  </r>
  <r>
    <s v="TULSA SPINE &amp; SPECIALTY HOSPITAL"/>
    <s v="TULSA"/>
    <x v="36"/>
    <s v="TULSA"/>
    <s v="Acute Care Hospitals"/>
    <x v="1"/>
    <s v="Yes"/>
    <n v="0"/>
    <s v="Oklahoma"/>
    <n v="698782"/>
    <x v="0"/>
  </r>
  <r>
    <s v="SAINT FRANCIS HOSPITAL SOUTH, LLC"/>
    <s v="TULSA"/>
    <x v="36"/>
    <s v="TULSA"/>
    <s v="Acute Care Hospitals"/>
    <x v="2"/>
    <s v="Yes"/>
    <n v="5"/>
    <s v="Oklahoma"/>
    <n v="698782"/>
    <x v="0"/>
  </r>
  <r>
    <s v="ONECORE HEALTH"/>
    <s v="OKLAHOMA CITY"/>
    <x v="36"/>
    <s v="OKLAHOMA"/>
    <s v="Acute Care Hospitals"/>
    <x v="1"/>
    <s v="Yes"/>
    <n v="0"/>
    <s v="Oklahoma"/>
    <n v="822125"/>
    <x v="0"/>
  </r>
  <r>
    <s v="MCBRIDE ORTHOPEDIC HOSPITAL"/>
    <s v="OKLAHOMA CITY"/>
    <x v="36"/>
    <s v="OKLAHOMA"/>
    <s v="Acute Care Hospitals"/>
    <x v="11"/>
    <s v="Yes"/>
    <n v="0"/>
    <s v="Oklahoma"/>
    <n v="822125"/>
    <x v="0"/>
  </r>
  <r>
    <s v="SUMMIT MEDICAL CENTER, LLC"/>
    <s v="EDMOND"/>
    <x v="36"/>
    <s v="OKLAHOMA"/>
    <s v="Acute Care Hospitals"/>
    <x v="11"/>
    <s v="Yes"/>
    <n v="0"/>
    <s v="Oklahoma"/>
    <n v="822125"/>
    <x v="0"/>
  </r>
  <r>
    <s v="ST JOHN OWASSO"/>
    <s v="OWASSO"/>
    <x v="36"/>
    <s v="TULSA"/>
    <s v="Acute Care Hospitals"/>
    <x v="2"/>
    <s v="Yes"/>
    <n v="5"/>
    <s v="Oklahoma"/>
    <n v="698782"/>
    <x v="0"/>
  </r>
  <r>
    <s v="BAILEY MEDICAL CENTER, LLC"/>
    <s v="OWASSO"/>
    <x v="36"/>
    <s v="TULSA"/>
    <s v="Acute Care Hospitals"/>
    <x v="1"/>
    <s v="Yes"/>
    <n v="5"/>
    <s v="Oklahoma"/>
    <n v="698782"/>
    <x v="0"/>
  </r>
  <r>
    <s v="OKLAHOMA HEART HOSPITAL SOUTH, LLC"/>
    <s v="OKLAHOMA CITY"/>
    <x v="36"/>
    <s v="OKLAHOMA"/>
    <s v="Acute Care Hospitals"/>
    <x v="11"/>
    <s v="Yes"/>
    <n v="5"/>
    <s v="Oklahoma"/>
    <n v="822125"/>
    <x v="0"/>
  </r>
  <r>
    <s v="ASCENSION ST JOHN BROKEN ARROW"/>
    <s v="BROKEN ARROW"/>
    <x v="36"/>
    <s v="TULSA"/>
    <s v="Acute Care Hospitals"/>
    <x v="2"/>
    <s v="Yes"/>
    <n v="4"/>
    <s v="Oklahoma"/>
    <n v="698782"/>
    <x v="0"/>
  </r>
  <r>
    <s v="INTEGRIS HEALTH EDMOND HOSPITAL"/>
    <s v="EDMOND"/>
    <x v="36"/>
    <s v="OKLAHOMA"/>
    <s v="Acute Care Hospitals"/>
    <x v="2"/>
    <s v="Yes"/>
    <n v="2"/>
    <s v="Oklahoma"/>
    <n v="822125"/>
    <x v="0"/>
  </r>
  <r>
    <s v="SAINT FRANCIS HOSPITAL VINITA, INC"/>
    <s v="VINITA"/>
    <x v="36"/>
    <s v="CRAIG"/>
    <s v="Acute Care Hospitals"/>
    <x v="2"/>
    <s v="Yes"/>
    <n v="3"/>
    <s v="Oklahoma"/>
    <n v="14518"/>
    <x v="0"/>
  </r>
  <r>
    <s v="INTEGRIS COMMUNITY HOSPITAL - COUNCIL CROSSING"/>
    <s v="OKLAHOMA CITY"/>
    <x v="36"/>
    <s v="OKLAHOMA"/>
    <s v="Acute Care Hospitals"/>
    <x v="1"/>
    <s v="No"/>
    <n v="0"/>
    <s v="Oklahoma"/>
    <n v="822125"/>
    <x v="0"/>
  </r>
  <r>
    <s v="VALLEY COMMUNITY HOSPITAL"/>
    <s v="PAULS VALLEY"/>
    <x v="36"/>
    <s v="GARVIN"/>
    <s v="Acute Care Hospitals"/>
    <x v="1"/>
    <s v="Yes"/>
    <n v="0"/>
    <s v="Oklahoma"/>
    <n v="26377"/>
    <x v="0"/>
  </r>
  <r>
    <s v="COUNCIL OAK COMPREHENSIVE HEALTHCARE"/>
    <s v="TULSA"/>
    <x v="36"/>
    <s v="TULSA"/>
    <s v="Acute Care Hospitals"/>
    <x v="9"/>
    <s v="No"/>
    <n v="0"/>
    <s v="Oklahoma"/>
    <n v="698782"/>
    <x v="0"/>
  </r>
  <r>
    <s v="CLINTON REGIONAL HOSPITAL"/>
    <s v="CLINTON"/>
    <x v="36"/>
    <s v="CUSTER"/>
    <s v="Acute Care Hospitals"/>
    <x v="5"/>
    <s v="Yes"/>
    <n v="0"/>
    <s v="Oklahoma"/>
    <n v="28175"/>
    <x v="0"/>
  </r>
  <r>
    <s v="CARRUS LAKESIDE HOSPITAL"/>
    <s v="BRISTOW"/>
    <x v="36"/>
    <s v="CREEK"/>
    <s v="Acute Care Hospitals"/>
    <x v="1"/>
    <s v="Yes"/>
    <n v="0"/>
    <s v="Oklahoma"/>
    <n v="74967"/>
    <x v="0"/>
  </r>
  <r>
    <s v="EXCEPTIONAL COMMUNITY HOSPITAL ARDMORE"/>
    <s v="ARDMORE"/>
    <x v="36"/>
    <s v="CARTER"/>
    <s v="Acute Care Hospitals"/>
    <x v="1"/>
    <s v="Yes"/>
    <n v="0"/>
    <s v="Oklahoma"/>
    <n v="48910"/>
    <x v="0"/>
  </r>
  <r>
    <s v="STILLWATER MEDICAL - PERRY"/>
    <s v="PERRY"/>
    <x v="36"/>
    <s v="NOBLE"/>
    <s v="Rural Emergency Hospital"/>
    <x v="0"/>
    <s v="Yes"/>
    <n v="0"/>
    <s v="Oklahoma"/>
    <n v="10899"/>
    <x v="0"/>
  </r>
  <r>
    <s v="STILLWATER MEDICAL-BLACKWELL"/>
    <s v="BLACKWELL"/>
    <x v="36"/>
    <s v="KAY"/>
    <s v="Rural Emergency Hospital"/>
    <x v="0"/>
    <s v="Yes"/>
    <n v="0"/>
    <s v="Oklahoma"/>
    <n v="43490"/>
    <x v="0"/>
  </r>
  <r>
    <s v="HARPER COUNTY COMMUNITY HOSPITAL"/>
    <s v="BUFFALO"/>
    <x v="36"/>
    <s v="HARPER"/>
    <s v="Rural Emergency Hospital"/>
    <x v="5"/>
    <s v="Yes"/>
    <n v="0"/>
    <s v="Oklahoma"/>
    <n v="3172"/>
    <x v="0"/>
  </r>
  <r>
    <s v="ELKVIEW GENERAL HOSPITAL"/>
    <s v="HOBART"/>
    <x v="36"/>
    <s v="KIOWA"/>
    <s v="Rural Emergency Hospital"/>
    <x v="0"/>
    <s v="Yes"/>
    <n v="0"/>
    <s v="Oklahoma"/>
    <n v="8181"/>
    <x v="0"/>
  </r>
  <r>
    <s v="ATOKA COUNTY MEDICAL CENTER"/>
    <s v="ATOKA"/>
    <x v="36"/>
    <s v="ATOKA"/>
    <s v="Critical Access Hospitals"/>
    <x v="5"/>
    <s v="Yes"/>
    <n v="4"/>
    <s v="Oklahoma"/>
    <n v="14609"/>
    <x v="0"/>
  </r>
  <r>
    <s v="PRAGUE REGIONAL MEMORIAL HOSPITAL"/>
    <s v="PRAGUE"/>
    <x v="36"/>
    <s v="LINCOLN"/>
    <s v="Critical Access Hospitals"/>
    <x v="5"/>
    <s v="Yes"/>
    <n v="0"/>
    <s v="Oklahoma"/>
    <n v="35278"/>
    <x v="0"/>
  </r>
  <r>
    <s v="MERCY HOSPITAL WATONGA, INC"/>
    <s v="WATONGA"/>
    <x v="36"/>
    <s v="BLAINE"/>
    <s v="Critical Access Hospitals"/>
    <x v="1"/>
    <s v="Yes"/>
    <n v="0"/>
    <s v="Oklahoma"/>
    <n v="8515"/>
    <x v="0"/>
  </r>
  <r>
    <s v="ROGER MILLS MEMORIAL HOSPITAL"/>
    <s v="CHEYENNE"/>
    <x v="36"/>
    <s v="ROGER MILLS"/>
    <s v="Critical Access Hospitals"/>
    <x v="2"/>
    <s v="Yes"/>
    <n v="0"/>
    <s v="Oklahoma"/>
    <n v="3259"/>
    <x v="0"/>
  </r>
  <r>
    <s v="MERCY HOSPITAL TISHOMINGO INC"/>
    <s v="TISHOMINGO"/>
    <x v="36"/>
    <s v="JOHNSTON"/>
    <s v="Critical Access Hospitals"/>
    <x v="6"/>
    <s v="Yes"/>
    <n v="0"/>
    <s v="Oklahoma"/>
    <n v="10448"/>
    <x v="0"/>
  </r>
  <r>
    <s v="ASCENSION ST JOHN NOWATA"/>
    <s v="NOWATA"/>
    <x v="36"/>
    <s v="NOWATA"/>
    <s v="Critical Access Hospitals"/>
    <x v="2"/>
    <s v="Yes"/>
    <n v="0"/>
    <s v="Oklahoma"/>
    <n v="9522"/>
    <x v="0"/>
  </r>
  <r>
    <s v="MERCY HOSPITAL MARIETTA"/>
    <s v="MARIETTA"/>
    <x v="36"/>
    <s v="LOVE"/>
    <s v="Critical Access Hospitals"/>
    <x v="5"/>
    <s v="Yes"/>
    <n v="0"/>
    <s v="Oklahoma"/>
    <n v="10780"/>
    <x v="0"/>
  </r>
  <r>
    <s v="CIMARRON MEMORIAL HOSPITAL"/>
    <s v="BOISE CITY"/>
    <x v="36"/>
    <s v="CIMARRON"/>
    <s v="Critical Access Hospitals"/>
    <x v="0"/>
    <s v="Yes"/>
    <n v="0"/>
    <s v="Oklahoma"/>
    <n v="2059"/>
    <x v="0"/>
  </r>
  <r>
    <s v="PAWHUSKA HOSPITAL, INC"/>
    <s v="PAWHUSKA"/>
    <x v="36"/>
    <s v="OSAGE"/>
    <s v="Critical Access Hospitals"/>
    <x v="2"/>
    <s v="Yes"/>
    <n v="0"/>
    <s v="Oklahoma"/>
    <n v="46794"/>
    <x v="0"/>
  </r>
  <r>
    <s v="MERCY HOSPITAL HEALDTON, INC."/>
    <s v="HEALDTON"/>
    <x v="36"/>
    <s v="CARTER"/>
    <s v="Critical Access Hospitals"/>
    <x v="2"/>
    <s v="Yes"/>
    <n v="0"/>
    <s v="Oklahoma"/>
    <n v="48910"/>
    <x v="0"/>
  </r>
  <r>
    <s v="JEFFERSON COUNTY HOSPITAL"/>
    <s v="WAURIKA"/>
    <x v="36"/>
    <s v="JEFFERSON"/>
    <s v="Critical Access Hospitals"/>
    <x v="2"/>
    <s v="Yes"/>
    <n v="0"/>
    <s v="Oklahoma"/>
    <n v="5431"/>
    <x v="0"/>
  </r>
  <r>
    <s v="ASCENSION ST JOHN SAPULPA"/>
    <s v="SAPULPA"/>
    <x v="36"/>
    <s v="CREEK"/>
    <s v="Critical Access Hospitals"/>
    <x v="2"/>
    <s v="Yes"/>
    <n v="0"/>
    <s v="Oklahoma"/>
    <n v="74967"/>
    <x v="0"/>
  </r>
  <r>
    <s v="MERCY HOSPITAL KINGFISHER, INC"/>
    <s v="KINGFISHER"/>
    <x v="36"/>
    <s v="KINGFISHER"/>
    <s v="Critical Access Hospitals"/>
    <x v="2"/>
    <s v="Yes"/>
    <n v="0"/>
    <s v="Oklahoma"/>
    <n v="15795"/>
    <x v="0"/>
  </r>
  <r>
    <s v="THE PHYSICIANS' HOSPITAL IN ANADARKO"/>
    <s v="ANADARKO"/>
    <x v="36"/>
    <s v="CADDO"/>
    <s v="Critical Access Hospitals"/>
    <x v="1"/>
    <s v="Yes"/>
    <n v="0"/>
    <s v="Oklahoma"/>
    <n v="26130"/>
    <x v="0"/>
  </r>
  <r>
    <s v="RURAL WELLNESS STROUD HOSPITAL"/>
    <s v="STROUD"/>
    <x v="36"/>
    <s v="LINCOLN"/>
    <s v="Critical Access Hospitals"/>
    <x v="1"/>
    <s v="Yes"/>
    <n v="0"/>
    <s v="Oklahoma"/>
    <n v="35278"/>
    <x v="0"/>
  </r>
  <r>
    <s v="MERCY HOSPITAL LOGAN COUNTY"/>
    <s v="GUTHRIE"/>
    <x v="36"/>
    <s v="LOGAN"/>
    <s v="Critical Access Hospitals"/>
    <x v="2"/>
    <s v="Yes"/>
    <n v="0"/>
    <s v="Oklahoma"/>
    <n v="55473"/>
    <x v="1"/>
  </r>
  <r>
    <s v="RURAL WELLNESS FAIRFAX HOSPITAL"/>
    <s v="FAIRFAX"/>
    <x v="36"/>
    <s v="OSAGE"/>
    <s v="Critical Access Hospitals"/>
    <x v="1"/>
    <s v="Yes"/>
    <n v="0"/>
    <s v="Oklahoma"/>
    <n v="46794"/>
    <x v="0"/>
  </r>
  <r>
    <s v="COAL COUNTY GENERAL HOSPITAL, INC."/>
    <s v="COALGATE"/>
    <x v="36"/>
    <s v="COAL"/>
    <s v="Critical Access Hospitals"/>
    <x v="2"/>
    <s v="Yes"/>
    <n v="4"/>
    <s v="Oklahoma"/>
    <n v="5436"/>
    <x v="0"/>
  </r>
  <r>
    <s v="CLEVELAND AREA HOSPITAL"/>
    <s v="CLEVELAND"/>
    <x v="36"/>
    <s v="PAWNEE"/>
    <s v="Critical Access Hospitals"/>
    <x v="0"/>
    <s v="Yes"/>
    <n v="0"/>
    <s v="Oklahoma"/>
    <n v="16029"/>
    <x v="0"/>
  </r>
  <r>
    <s v="HOLDENVILLE GENERAL HOSPITAL"/>
    <s v="HOLDENVILLE"/>
    <x v="36"/>
    <s v="HUGHES"/>
    <s v="Critical Access Hospitals"/>
    <x v="0"/>
    <s v="Yes"/>
    <n v="0"/>
    <s v="Oklahoma"/>
    <n v="13455"/>
    <x v="0"/>
  </r>
  <r>
    <s v="BEAVER COUNTY MEMORIAL HOSPITAL"/>
    <s v="BEAVER"/>
    <x v="36"/>
    <s v="BEAVER"/>
    <s v="Critical Access Hospitals"/>
    <x v="0"/>
    <s v="Yes"/>
    <n v="0"/>
    <s v="Oklahoma"/>
    <n v="4882"/>
    <x v="0"/>
  </r>
  <r>
    <s v="WEATHERFORD REGIONAL HOSPITAL, INC OF WEATHERFORD"/>
    <s v="WEATHERFORD"/>
    <x v="36"/>
    <s v="CUSTER"/>
    <s v="Critical Access Hospitals"/>
    <x v="0"/>
    <s v="Yes"/>
    <n v="0"/>
    <s v="Oklahoma"/>
    <n v="28175"/>
    <x v="0"/>
  </r>
  <r>
    <s v="CORDELL MEMORIAL HOSPITAL"/>
    <s v="CORDELL"/>
    <x v="36"/>
    <s v="WASHITA"/>
    <s v="Critical Access Hospitals"/>
    <x v="0"/>
    <s v="Yes"/>
    <n v="0"/>
    <s v="Oklahoma"/>
    <n v="10884"/>
    <x v="0"/>
  </r>
  <r>
    <s v="ALLIANCEHEALTH MADILL"/>
    <s v="MADILL"/>
    <x v="36"/>
    <s v="MARSHALL"/>
    <s v="Critical Access Hospitals"/>
    <x v="4"/>
    <s v="Yes"/>
    <n v="0"/>
    <s v="Oklahoma"/>
    <n v="16255"/>
    <x v="0"/>
  </r>
  <r>
    <s v="OKEENE MUNICIPAL HOSPITAL"/>
    <s v="OKEENE"/>
    <x v="36"/>
    <s v="BLAINE"/>
    <s v="Critical Access Hospitals"/>
    <x v="5"/>
    <s v="Yes"/>
    <n v="0"/>
    <s v="Oklahoma"/>
    <n v="8515"/>
    <x v="0"/>
  </r>
  <r>
    <s v="ARBUCKLE MEMORIAL HOSPITAL"/>
    <s v="SULPHUR"/>
    <x v="36"/>
    <s v="MURRAY"/>
    <s v="Critical Access Hospitals"/>
    <x v="5"/>
    <s v="Yes"/>
    <n v="4"/>
    <s v="Oklahoma"/>
    <n v="13805"/>
    <x v="0"/>
  </r>
  <r>
    <s v="FAIRVIEW REGIONAL MEDICAL CENTER AUTHORITY"/>
    <s v="FAIRVIEW"/>
    <x v="36"/>
    <s v="MAJOR"/>
    <s v="Critical Access Hospitals"/>
    <x v="0"/>
    <s v="Yes"/>
    <n v="0"/>
    <s v="Oklahoma"/>
    <n v="7536"/>
    <x v="0"/>
  </r>
  <r>
    <s v="MANGUM REGIONAL MEDICAL CENTER"/>
    <s v="MANGUM"/>
    <x v="36"/>
    <s v="GREER"/>
    <s v="Critical Access Hospitals"/>
    <x v="0"/>
    <s v="Yes"/>
    <n v="0"/>
    <s v="Oklahoma"/>
    <n v="5373"/>
    <x v="0"/>
  </r>
  <r>
    <s v="DRUMRIGHT REGIONAL HOSPITAL"/>
    <s v="DRUMRIGHT"/>
    <x v="36"/>
    <s v="CREEK"/>
    <s v="Critical Access Hospitals"/>
    <x v="5"/>
    <s v="Yes"/>
    <n v="0"/>
    <s v="Oklahoma"/>
    <n v="74967"/>
    <x v="0"/>
  </r>
  <r>
    <s v="SEILING MUNICIPAL HOSPITAL"/>
    <s v="SEILING"/>
    <x v="36"/>
    <s v="DEWEY"/>
    <s v="Critical Access Hospitals"/>
    <x v="0"/>
    <s v="Yes"/>
    <n v="0"/>
    <s v="Oklahoma"/>
    <n v="4207"/>
    <x v="0"/>
  </r>
  <r>
    <s v="CREEK NATION COMMUNITY HOSPITAL"/>
    <s v="OKEMAH"/>
    <x v="36"/>
    <s v="OKFUSKEE"/>
    <s v="Critical Access Hospitals"/>
    <x v="9"/>
    <s v="Yes"/>
    <n v="0"/>
    <s v="Oklahoma"/>
    <n v="11451"/>
    <x v="0"/>
  </r>
  <r>
    <s v="CARNEGIE TRI-COUNTY MUNICIPAL HOSPITAL"/>
    <s v="CARNEGIE"/>
    <x v="36"/>
    <s v="CADDO"/>
    <s v="Critical Access Hospitals"/>
    <x v="0"/>
    <s v="Yes"/>
    <n v="0"/>
    <s v="Oklahoma"/>
    <n v="26130"/>
    <x v="0"/>
  </r>
  <r>
    <s v="HASKELL REGIONAL HOSPITAL, INC"/>
    <s v="STIGLER"/>
    <x v="36"/>
    <s v="HASKELL"/>
    <s v="Critical Access Hospitals"/>
    <x v="2"/>
    <s v="Yes"/>
    <n v="0"/>
    <s v="Oklahoma"/>
    <n v="11787"/>
    <x v="0"/>
  </r>
  <r>
    <s v="NEWMAN MEMORIAL HOSPITAL"/>
    <s v="SHATTUCK"/>
    <x v="36"/>
    <s v="ELLIS"/>
    <s v="Critical Access Hospitals"/>
    <x v="0"/>
    <s v="Yes"/>
    <n v="0"/>
    <s v="Oklahoma"/>
    <n v="3613"/>
    <x v="0"/>
  </r>
  <r>
    <s v="EASTERN OKLAHOMA MEDICAL CENTER"/>
    <s v="POTEAU"/>
    <x v="36"/>
    <s v="LE FLORE"/>
    <s v="Critical Access Hospitals"/>
    <x v="5"/>
    <s v="Yes"/>
    <n v="4"/>
    <s v="Oklahoma"/>
    <n v="50196"/>
    <x v="1"/>
  </r>
  <r>
    <s v="HARMON MEMORIAL HOSPITAL"/>
    <s v="HOLLIS"/>
    <x v="36"/>
    <s v="HARMON"/>
    <s v="Critical Access Hospitals"/>
    <x v="4"/>
    <s v="Yes"/>
    <n v="0"/>
    <s v="Oklahoma"/>
    <n v="2327"/>
    <x v="0"/>
  </r>
  <r>
    <s v="MEMORIAL HOSPITAL OF TEXAS COUNTY AUTHORITY"/>
    <s v="GUYMON"/>
    <x v="36"/>
    <s v="TEXAS"/>
    <s v="Critical Access Hospitals"/>
    <x v="0"/>
    <s v="Yes"/>
    <n v="0"/>
    <s v="Oklahoma"/>
    <n v="20322"/>
    <x v="0"/>
  </r>
  <r>
    <s v="SHARE MEDICAL CENTER"/>
    <s v="ALVA"/>
    <x v="36"/>
    <s v="WOODS"/>
    <s v="Critical Access Hospitals"/>
    <x v="0"/>
    <s v="Yes"/>
    <n v="0"/>
    <s v="Oklahoma"/>
    <n v="8443"/>
    <x v="0"/>
  </r>
  <r>
    <s v="MCCURTAIN MEMORIAL HOSPITAL"/>
    <s v="IDABEL"/>
    <x v="36"/>
    <s v="MCCURTAIN"/>
    <s v="Critical Access Hospitals"/>
    <x v="2"/>
    <s v="Yes"/>
    <n v="4"/>
    <s v="Oklahoma"/>
    <n v="30744"/>
    <x v="0"/>
  </r>
  <r>
    <s v="J D MCCARTY CENTER FOR CHILDREN"/>
    <s v="NORMAN"/>
    <x v="36"/>
    <s v="CLEVELAND"/>
    <s v="Childrens"/>
    <x v="3"/>
    <s v="No"/>
    <n v="0"/>
    <s v="Oklahoma"/>
    <n v="303973"/>
    <x v="0"/>
  </r>
  <r>
    <s v="THE CHILDREN'S CENTER, INC"/>
    <s v="BETHANY"/>
    <x v="36"/>
    <s v="OKLAHOMA"/>
    <s v="Childrens"/>
    <x v="2"/>
    <s v="Yes"/>
    <n v="0"/>
    <s v="Oklahoma"/>
    <n v="822125"/>
    <x v="0"/>
  </r>
  <r>
    <s v="GRIFFIN MEMORIAL HOSPITAL"/>
    <s v="NORMAN"/>
    <x v="36"/>
    <s v="CLEVELAND"/>
    <s v="Psychiatric"/>
    <x v="3"/>
    <s v="No"/>
    <n v="0"/>
    <s v="Oklahoma"/>
    <n v="303973"/>
    <x v="0"/>
  </r>
  <r>
    <s v="NORTHWEST CENTER FOR BEHAVIORAL HEALTH (NCBH)"/>
    <s v="FORT SUPPLY"/>
    <x v="36"/>
    <s v="WOODWARD"/>
    <s v="Psychiatric"/>
    <x v="3"/>
    <s v="No"/>
    <n v="0"/>
    <s v="Oklahoma"/>
    <n v="19827"/>
    <x v="0"/>
  </r>
  <r>
    <s v="CARL ALBERT COMMUNITY MENTAL HEALTH CENTER"/>
    <s v="MCALESTER"/>
    <x v="36"/>
    <s v="PITTSBURG"/>
    <s v="Psychiatric"/>
    <x v="3"/>
    <s v="No"/>
    <n v="0"/>
    <s v="Oklahoma"/>
    <n v="43320"/>
    <x v="0"/>
  </r>
  <r>
    <s v="JIM TALIAFERRO COMM MENTAL HEALTH CTR"/>
    <s v="LAWTON"/>
    <x v="36"/>
    <s v="COMANCHE"/>
    <s v="Psychiatric"/>
    <x v="3"/>
    <s v="No"/>
    <n v="0"/>
    <s v="Oklahoma"/>
    <n v="122158"/>
    <x v="0"/>
  </r>
  <r>
    <s v="BROOKHAVEN HOSPITAL, LLC"/>
    <s v="TULSA"/>
    <x v="36"/>
    <s v="TULSA"/>
    <s v="Psychiatric"/>
    <x v="1"/>
    <s v="No"/>
    <n v="0"/>
    <s v="Oklahoma"/>
    <n v="698782"/>
    <x v="0"/>
  </r>
  <r>
    <s v="ROLLING HILLS HOSPITAL, LLC"/>
    <s v="ADA"/>
    <x v="36"/>
    <s v="PONTOTOC"/>
    <s v="Psychiatric"/>
    <x v="1"/>
    <s v="No"/>
    <n v="0"/>
    <s v="Oklahoma"/>
    <n v="38528"/>
    <x v="0"/>
  </r>
  <r>
    <s v="LAUREATE PSYCHIATRIC CLINIC AND HOSPITAL, INC"/>
    <s v="TULSA"/>
    <x v="36"/>
    <s v="TULSA"/>
    <s v="Psychiatric"/>
    <x v="2"/>
    <s v="No"/>
    <n v="0"/>
    <s v="Oklahoma"/>
    <n v="698782"/>
    <x v="0"/>
  </r>
  <r>
    <s v="PARKSIDE, INC"/>
    <s v="TULSA"/>
    <x v="36"/>
    <s v="TULSA"/>
    <s v="Psychiatric"/>
    <x v="2"/>
    <s v="No"/>
    <n v="0"/>
    <s v="Oklahoma"/>
    <n v="698782"/>
    <x v="0"/>
  </r>
  <r>
    <s v="CEDAR RIDGE BEHAVIORAL HOSPITAL"/>
    <s v="OKLAHOMA CITY"/>
    <x v="36"/>
    <s v="OKLAHOMA"/>
    <s v="Psychiatric"/>
    <x v="1"/>
    <s v="No"/>
    <n v="0"/>
    <s v="Oklahoma"/>
    <n v="822125"/>
    <x v="0"/>
  </r>
  <r>
    <s v="OAKWOOD SPRINGS, LLC"/>
    <s v="OKLAHOMA CITY"/>
    <x v="36"/>
    <s v="OKLAHOMA"/>
    <s v="Psychiatric"/>
    <x v="1"/>
    <s v="No"/>
    <n v="0"/>
    <s v="Oklahoma"/>
    <n v="822125"/>
    <x v="0"/>
  </r>
  <r>
    <s v="TULSA CENTER FOR BEHAVIORAL HEALTH"/>
    <s v="TULSA"/>
    <x v="36"/>
    <s v="TULSA"/>
    <s v="Psychiatric"/>
    <x v="3"/>
    <s v="No"/>
    <n v="0"/>
    <s v="Oklahoma"/>
    <n v="698782"/>
    <x v="0"/>
  </r>
  <r>
    <s v="BEHAVIORAL HEALTH CENTER AT PORTER HEALTH VILLAGE"/>
    <s v="NORMAN"/>
    <x v="36"/>
    <s v="CLEVELAND"/>
    <s v="Psychiatric"/>
    <x v="1"/>
    <s v="Yes"/>
    <n v="0"/>
    <s v="Oklahoma"/>
    <n v="303973"/>
    <x v="0"/>
  </r>
  <r>
    <s v="MID-COLUMBIA MEDICAL CENTER"/>
    <s v="THE DALLES"/>
    <x v="37"/>
    <s v="WASCO"/>
    <s v="Acute Care Hospitals"/>
    <x v="4"/>
    <s v="Yes"/>
    <n v="4"/>
    <s v="Oregon"/>
    <n v="26310"/>
    <x v="0"/>
  </r>
  <r>
    <s v="ASANTE THREE RIVERS MEDICAL CENTER"/>
    <s v="GRANTS PASS"/>
    <x v="37"/>
    <s v="JOSEPHINE"/>
    <s v="Acute Care Hospitals"/>
    <x v="4"/>
    <s v="Yes"/>
    <n v="3"/>
    <s v="Oregon"/>
    <n v="87867"/>
    <x v="1"/>
  </r>
  <r>
    <s v="PROVIDENCE ST VINCENT MEDICAL CENTER"/>
    <s v="PORTLAND"/>
    <x v="37"/>
    <s v="WASHINGTON"/>
    <s v="Acute Care Hospitals"/>
    <x v="2"/>
    <s v="Yes"/>
    <n v="4"/>
    <s v="Oregon"/>
    <n v="611708"/>
    <x v="0"/>
  </r>
  <r>
    <s v="ASANTE ASHLAND COMMUNITY HOSPITAL"/>
    <s v="ASHLAND"/>
    <x v="37"/>
    <s v="JACKSON"/>
    <s v="Acute Care Hospitals"/>
    <x v="5"/>
    <s v="Yes"/>
    <n v="0"/>
    <s v="Oregon"/>
    <n v="221795"/>
    <x v="0"/>
  </r>
  <r>
    <s v="LEGACY EMANUEL MEDICAL CENTER"/>
    <s v="PORTLAND"/>
    <x v="37"/>
    <s v="MULTNOMAH"/>
    <s v="Acute Care Hospitals"/>
    <x v="2"/>
    <s v="Yes"/>
    <n v="3"/>
    <s v="Oregon"/>
    <n v="795391"/>
    <x v="0"/>
  </r>
  <r>
    <s v="OHSU HOSPITAL AND CLINICS"/>
    <s v="PORTLAND"/>
    <x v="37"/>
    <s v="MULTNOMAH"/>
    <s v="Acute Care Hospitals"/>
    <x v="4"/>
    <s v="Yes"/>
    <n v="3"/>
    <s v="Oregon"/>
    <n v="795391"/>
    <x v="0"/>
  </r>
  <r>
    <s v="GOOD SAMARITAN REGIONAL MEDICAL CENTER"/>
    <s v="CORVALLIS"/>
    <x v="37"/>
    <s v="BENTON"/>
    <s v="Acute Care Hospitals"/>
    <x v="2"/>
    <s v="Yes"/>
    <n v="3"/>
    <s v="Oregon"/>
    <n v="97728"/>
    <x v="1"/>
  </r>
  <r>
    <s v="LEGACY GOOD SAMARITAN MEDICAL CENTER"/>
    <s v="PORTLAND"/>
    <x v="37"/>
    <s v="MULTNOMAH"/>
    <s v="Acute Care Hospitals"/>
    <x v="2"/>
    <s v="Yes"/>
    <n v="4"/>
    <s v="Oregon"/>
    <n v="795391"/>
    <x v="0"/>
  </r>
  <r>
    <s v="ASANTE ROGUE REGIONAL MEDICAL CENTER"/>
    <s v="MEDFORD"/>
    <x v="37"/>
    <s v="JACKSON"/>
    <s v="Acute Care Hospitals"/>
    <x v="2"/>
    <s v="Yes"/>
    <n v="4"/>
    <s v="Oregon"/>
    <n v="221795"/>
    <x v="0"/>
  </r>
  <r>
    <s v="MCKENZIE-WILLAMETTE MEDICAL CENTER"/>
    <s v="SPRINGFIELD"/>
    <x v="37"/>
    <s v="LANE"/>
    <s v="Acute Care Hospitals"/>
    <x v="2"/>
    <s v="Yes"/>
    <n v="4"/>
    <s v="Oregon"/>
    <n v="381584"/>
    <x v="0"/>
  </r>
  <r>
    <s v="HILLSBORO MEDICAL CENTER"/>
    <s v="HILLSBORO"/>
    <x v="37"/>
    <s v="WASHINGTON"/>
    <s v="Acute Care Hospitals"/>
    <x v="2"/>
    <s v="Yes"/>
    <n v="3"/>
    <s v="Oregon"/>
    <n v="611708"/>
    <x v="0"/>
  </r>
  <r>
    <s v="SAMARITAN ALBANY GENERAL HOSPITAL"/>
    <s v="ALBANY"/>
    <x v="37"/>
    <s v="LINN"/>
    <s v="Acute Care Hospitals"/>
    <x v="6"/>
    <s v="Yes"/>
    <n v="4"/>
    <s v="Oregon"/>
    <n v="132843"/>
    <x v="0"/>
  </r>
  <r>
    <s v="LEGACY MOUNT HOOD MEDICAL CENTER"/>
    <s v="GRESHAM"/>
    <x v="37"/>
    <s v="MULTNOMAH"/>
    <s v="Acute Care Hospitals"/>
    <x v="2"/>
    <s v="Yes"/>
    <n v="3"/>
    <s v="Oregon"/>
    <n v="795391"/>
    <x v="0"/>
  </r>
  <r>
    <s v="MERCY MEDICAL CENTER"/>
    <s v="ROSEBURG"/>
    <x v="37"/>
    <s v="DOUGLAS"/>
    <s v="Acute Care Hospitals"/>
    <x v="0"/>
    <s v="Yes"/>
    <n v="4"/>
    <s v="Oregon"/>
    <n v="111951"/>
    <x v="0"/>
  </r>
  <r>
    <s v="LEGACY SILVERTON MEDICAL CENTER"/>
    <s v="SILVERTON"/>
    <x v="37"/>
    <s v="MARION"/>
    <s v="Acute Care Hospitals"/>
    <x v="2"/>
    <s v="Yes"/>
    <n v="0"/>
    <s v="Oregon"/>
    <n v="355777"/>
    <x v="0"/>
  </r>
  <r>
    <s v="PROVIDENCE NEWBERG MEDICAL CENTER"/>
    <s v="NEWBERG"/>
    <x v="37"/>
    <s v="YAMHILL"/>
    <s v="Acute Care Hospitals"/>
    <x v="6"/>
    <s v="Yes"/>
    <n v="4"/>
    <s v="Oregon"/>
    <n v="110024"/>
    <x v="0"/>
  </r>
  <r>
    <s v="PROVIDENCE WILLAMETTE FALLS MEDICAL CENTER"/>
    <s v="OREGON CITY"/>
    <x v="37"/>
    <s v="CLACKAMAS"/>
    <s v="Acute Care Hospitals"/>
    <x v="2"/>
    <s v="Yes"/>
    <n v="4"/>
    <s v="Oregon"/>
    <n v="426280"/>
    <x v="0"/>
  </r>
  <r>
    <s v="PORTLAND VA MEDICAL CENTER"/>
    <s v="PORTLAND"/>
    <x v="37"/>
    <s v="MULTNOMAH"/>
    <s v="Acute Care - Veterans Administration"/>
    <x v="8"/>
    <s v="Yes"/>
    <n v="5"/>
    <s v="Oregon"/>
    <n v="795391"/>
    <x v="0"/>
  </r>
  <r>
    <s v="ST CHARLES MEDICAL CENTER - BEND"/>
    <s v="BEND"/>
    <x v="37"/>
    <s v="DESCHUTES"/>
    <s v="Acute Care Hospitals"/>
    <x v="2"/>
    <s v="Yes"/>
    <n v="4"/>
    <s v="Oregon"/>
    <n v="213072"/>
    <x v="1"/>
  </r>
  <r>
    <s v="VA ROSEBURG HEALTHCARE SYSTEM"/>
    <s v="ROSEBURG"/>
    <x v="37"/>
    <s v="DOUGLAS"/>
    <s v="Acute Care - Veterans Administration"/>
    <x v="8"/>
    <s v="Yes"/>
    <n v="0"/>
    <s v="Oregon"/>
    <n v="111951"/>
    <x v="0"/>
  </r>
  <r>
    <s v="SKY LAKES MEDICAL CENTER"/>
    <s v="KLAMATH FALLS"/>
    <x v="37"/>
    <s v="KLAMATH"/>
    <s v="Acute Care Hospitals"/>
    <x v="2"/>
    <s v="Yes"/>
    <n v="2"/>
    <s v="Oregon"/>
    <n v="70274"/>
    <x v="1"/>
  </r>
  <r>
    <s v="SALEM HOSPITAL"/>
    <s v="SALEM"/>
    <x v="37"/>
    <s v="MARION"/>
    <s v="Acute Care Hospitals"/>
    <x v="4"/>
    <s v="Yes"/>
    <n v="3"/>
    <s v="Oregon"/>
    <n v="355777"/>
    <x v="0"/>
  </r>
  <r>
    <s v="SAINT ALPHONSUS MEDICAL CENTER ONTARIO"/>
    <s v="ONTARIO"/>
    <x v="37"/>
    <s v="MALHEUR"/>
    <s v="Acute Care Hospitals"/>
    <x v="6"/>
    <s v="Yes"/>
    <n v="2"/>
    <s v="Oregon"/>
    <n v="32261"/>
    <x v="0"/>
  </r>
  <r>
    <s v="SANTIAM HOSPITAL &amp; CLINICS"/>
    <s v="STAYTON"/>
    <x v="37"/>
    <s v="MARION"/>
    <s v="Acute Care Hospitals"/>
    <x v="2"/>
    <s v="Yes"/>
    <n v="0"/>
    <s v="Oregon"/>
    <n v="355777"/>
    <x v="0"/>
  </r>
  <r>
    <s v="ADVENTIST HEALTH PORTLAND"/>
    <s v="PORTLAND"/>
    <x v="37"/>
    <s v="MULTNOMAH"/>
    <s v="Acute Care Hospitals"/>
    <x v="6"/>
    <s v="Yes"/>
    <n v="4"/>
    <s v="Oregon"/>
    <n v="795391"/>
    <x v="0"/>
  </r>
  <r>
    <s v="PROVIDENCE PORTLAND MEDICAL CENTER"/>
    <s v="PORTLAND"/>
    <x v="37"/>
    <s v="MULTNOMAH"/>
    <s v="Acute Care Hospitals"/>
    <x v="2"/>
    <s v="Yes"/>
    <n v="4"/>
    <s v="Oregon"/>
    <n v="795391"/>
    <x v="0"/>
  </r>
  <r>
    <s v="WILLAMETTE VALLEY MEDICAL CENTER"/>
    <s v="MCMINNVILLE"/>
    <x v="37"/>
    <s v="YAMHILL"/>
    <s v="Acute Care Hospitals"/>
    <x v="2"/>
    <s v="Yes"/>
    <n v="2"/>
    <s v="Oregon"/>
    <n v="110024"/>
    <x v="0"/>
  </r>
  <r>
    <s v="PROVIDENCE MEDFORD MEDICAL CENTER"/>
    <s v="MEDFORD"/>
    <x v="37"/>
    <s v="JACKSON"/>
    <s v="Acute Care Hospitals"/>
    <x v="6"/>
    <s v="Yes"/>
    <n v="2"/>
    <s v="Oregon"/>
    <n v="221795"/>
    <x v="0"/>
  </r>
  <r>
    <s v="PROVIDENCE MILWAUKIE HOSPITAL"/>
    <s v="MILWAUKIE"/>
    <x v="37"/>
    <s v="CLACKAMAS"/>
    <s v="Acute Care Hospitals"/>
    <x v="6"/>
    <s v="No"/>
    <n v="3"/>
    <s v="Oregon"/>
    <n v="426280"/>
    <x v="0"/>
  </r>
  <r>
    <s v="LEGACY MERIDIAN PARK MEDICAL CENTER"/>
    <s v="TUALATIN"/>
    <x v="37"/>
    <s v="WASHINGTON"/>
    <s v="Acute Care Hospitals"/>
    <x v="2"/>
    <s v="Yes"/>
    <n v="2"/>
    <s v="Oregon"/>
    <n v="611708"/>
    <x v="0"/>
  </r>
  <r>
    <s v="BAY AREA HOSPITAL"/>
    <s v="COOS BAY"/>
    <x v="37"/>
    <s v="COOS"/>
    <s v="Acute Care Hospitals"/>
    <x v="0"/>
    <s v="Yes"/>
    <n v="2"/>
    <s v="Oregon"/>
    <n v="63992"/>
    <x v="0"/>
  </r>
  <r>
    <s v="KAISER SUNNYSIDE MEDICAL CENTER"/>
    <s v="CLACKAMAS"/>
    <x v="37"/>
    <s v="CLACKAMAS"/>
    <s v="Acute Care Hospitals"/>
    <x v="4"/>
    <s v="Yes"/>
    <n v="4"/>
    <s v="Oregon"/>
    <n v="426280"/>
    <x v="0"/>
  </r>
  <r>
    <s v="SACRED HEART MEDICAL CENTER - RIVERBEND"/>
    <s v="SPRINGFIELD"/>
    <x v="37"/>
    <s v="LANE"/>
    <s v="Acute Care Hospitals"/>
    <x v="2"/>
    <s v="Yes"/>
    <n v="4"/>
    <s v="Oregon"/>
    <n v="381584"/>
    <x v="0"/>
  </r>
  <r>
    <s v="KAISER FOUNDATION HOSPITAL WESTSIDE"/>
    <s v="HILLSBORO"/>
    <x v="37"/>
    <s v="WASHINGTON"/>
    <s v="Acute Care Hospitals"/>
    <x v="2"/>
    <s v="Yes"/>
    <n v="4"/>
    <s v="Oregon"/>
    <n v="611708"/>
    <x v="0"/>
  </r>
  <r>
    <s v="PEACEHEALTH COTTAGE GROVE COMMUNITY MEDICAL CENTER"/>
    <s v="COTTAGE GROVE"/>
    <x v="37"/>
    <s v="LANE"/>
    <s v="Critical Access Hospitals"/>
    <x v="6"/>
    <s v="Yes"/>
    <n v="0"/>
    <s v="Oregon"/>
    <n v="381584"/>
    <x v="0"/>
  </r>
  <r>
    <s v="SAMARITAN NORTH LINCOLN HOSPITAL"/>
    <s v="LINCOLN CITY"/>
    <x v="37"/>
    <s v="LINCOLN"/>
    <s v="Critical Access Hospitals"/>
    <x v="2"/>
    <s v="Yes"/>
    <n v="3"/>
    <s v="Oregon"/>
    <n v="50636"/>
    <x v="0"/>
  </r>
  <r>
    <s v="PROVIDENCE SEASIDE HOSPITAL"/>
    <s v="SEASIDE"/>
    <x v="37"/>
    <s v="CLATSOP"/>
    <s v="Critical Access Hospitals"/>
    <x v="6"/>
    <s v="Yes"/>
    <n v="3"/>
    <s v="Oregon"/>
    <n v="40926"/>
    <x v="0"/>
  </r>
  <r>
    <s v="SOUTHERN COOS HOSPITAL &amp; HEALTH CENTER"/>
    <s v="BANDON"/>
    <x v="37"/>
    <s v="COOS"/>
    <s v="Critical Access Hospitals"/>
    <x v="0"/>
    <s v="Yes"/>
    <n v="2"/>
    <s v="Oregon"/>
    <n v="63992"/>
    <x v="0"/>
  </r>
  <r>
    <s v="BLUE MOUNTAIN HOSPITAL"/>
    <s v="JOHN DAY"/>
    <x v="37"/>
    <s v="GRANT"/>
    <s v="Critical Access Hospitals"/>
    <x v="0"/>
    <s v="Yes"/>
    <n v="0"/>
    <s v="Oregon"/>
    <n v="7075"/>
    <x v="0"/>
  </r>
  <r>
    <s v="WALLOWA MEMORIAL HOSPITAL"/>
    <s v="ENTERPRISE"/>
    <x v="37"/>
    <s v="WALLOWA"/>
    <s v="Critical Access Hospitals"/>
    <x v="0"/>
    <s v="Yes"/>
    <n v="3"/>
    <s v="Oregon"/>
    <n v="7595"/>
    <x v="0"/>
  </r>
  <r>
    <s v="HARNEY DISTRICT HOSPITAL"/>
    <s v="BURNS"/>
    <x v="37"/>
    <s v="HARNEY"/>
    <s v="Critical Access Hospitals"/>
    <x v="0"/>
    <s v="Yes"/>
    <n v="0"/>
    <s v="Oregon"/>
    <n v="7380"/>
    <x v="0"/>
  </r>
  <r>
    <s v="SALEM HEALTH WEST VALLEY HOSPITAL"/>
    <s v="DALLAS"/>
    <x v="37"/>
    <s v="POLK"/>
    <s v="Critical Access Hospitals"/>
    <x v="2"/>
    <s v="Yes"/>
    <n v="0"/>
    <s v="Oregon"/>
    <n v="90037"/>
    <x v="1"/>
  </r>
  <r>
    <s v="LAKE DISTRICT HOSPITAL"/>
    <s v="LAKEVIEW"/>
    <x v="37"/>
    <s v="LAKE"/>
    <s v="Critical Access Hospitals"/>
    <x v="0"/>
    <s v="Yes"/>
    <n v="0"/>
    <s v="Oregon"/>
    <n v="8187"/>
    <x v="0"/>
  </r>
  <r>
    <s v="PIONEER MEMORIAL HOSPITAL"/>
    <s v="HEPPNER"/>
    <x v="37"/>
    <s v="MORROW"/>
    <s v="Critical Access Hospitals"/>
    <x v="0"/>
    <s v="Yes"/>
    <n v="0"/>
    <s v="Oregon"/>
    <n v="12602"/>
    <x v="0"/>
  </r>
  <r>
    <s v="LOWER UMPQUA HOSPITAL DISTRICT"/>
    <s v="REEDSPORT"/>
    <x v="37"/>
    <s v="DOUGLAS"/>
    <s v="Critical Access Hospitals"/>
    <x v="0"/>
    <s v="Yes"/>
    <n v="0"/>
    <s v="Oregon"/>
    <n v="111951"/>
    <x v="0"/>
  </r>
  <r>
    <s v="COQUILLE VALLEY HOSPITAL"/>
    <s v="COQUILLE"/>
    <x v="37"/>
    <s v="COOS"/>
    <s v="Critical Access Hospitals"/>
    <x v="0"/>
    <s v="Yes"/>
    <n v="0"/>
    <s v="Oregon"/>
    <n v="63992"/>
    <x v="0"/>
  </r>
  <r>
    <s v="ST CHARLES MEDICAL CENTER PRINEVILLE"/>
    <s v="PRINEVILLE"/>
    <x v="37"/>
    <s v="CROOK"/>
    <s v="Critical Access Hospitals"/>
    <x v="2"/>
    <s v="Yes"/>
    <n v="3"/>
    <s v="Oregon"/>
    <n v="27564"/>
    <x v="0"/>
  </r>
  <r>
    <s v="SAMARITAN PACIFIC COMMUNITY HOSPITAL"/>
    <s v="NEWPORT"/>
    <x v="37"/>
    <s v="LINCOLN"/>
    <s v="Critical Access Hospitals"/>
    <x v="2"/>
    <s v="Yes"/>
    <n v="1"/>
    <s v="Oregon"/>
    <n v="50636"/>
    <x v="0"/>
  </r>
  <r>
    <s v="ST. ALPHONSUS MEDICAL CENTER - BAKER CITY"/>
    <s v="BAKER CITY"/>
    <x v="37"/>
    <s v="BAKER"/>
    <s v="Critical Access Hospitals"/>
    <x v="6"/>
    <s v="Yes"/>
    <n v="1"/>
    <s v="Oregon"/>
    <n v="16658"/>
    <x v="0"/>
  </r>
  <r>
    <s v="PEACE HARBOR MEDICAL CENTER"/>
    <s v="FLORENCE"/>
    <x v="37"/>
    <s v="LANE"/>
    <s v="Critical Access Hospitals"/>
    <x v="6"/>
    <s v="Yes"/>
    <n v="5"/>
    <s v="Oregon"/>
    <n v="381584"/>
    <x v="0"/>
  </r>
  <r>
    <s v="ADVENTIST HEALTH TILLAMOOK"/>
    <s v="TILLAMOOK"/>
    <x v="37"/>
    <s v="TILLAMOOK"/>
    <s v="Critical Access Hospitals"/>
    <x v="6"/>
    <s v="Yes"/>
    <n v="4"/>
    <s v="Oregon"/>
    <n v="27384"/>
    <x v="0"/>
  </r>
  <r>
    <s v="PROVIDENCE HOOD RIVER MEMORIAL HOSPITAL"/>
    <s v="HOOD RIVER"/>
    <x v="37"/>
    <s v="HOOD RIVER"/>
    <s v="Critical Access Hospitals"/>
    <x v="6"/>
    <s v="Yes"/>
    <n v="4"/>
    <s v="Oregon"/>
    <n v="23720"/>
    <x v="0"/>
  </r>
  <r>
    <s v="ST ANTHONY HOSPITAL"/>
    <s v="PENDLETON"/>
    <x v="37"/>
    <s v="UMATILLA"/>
    <s v="Critical Access Hospitals"/>
    <x v="6"/>
    <s v="Yes"/>
    <n v="3"/>
    <s v="Oregon"/>
    <n v="81119"/>
    <x v="0"/>
  </r>
  <r>
    <s v="COLUMBIA MEMORIAL HOSPITAL"/>
    <s v="ASTORIA"/>
    <x v="37"/>
    <s v="CLATSOP"/>
    <s v="Critical Access Hospitals"/>
    <x v="1"/>
    <s v="Yes"/>
    <n v="0"/>
    <s v="Oregon"/>
    <n v="40926"/>
    <x v="0"/>
  </r>
  <r>
    <s v="GRANDE RONDE HOSPITAL"/>
    <s v="LA GRANDE"/>
    <x v="37"/>
    <s v="UNION"/>
    <s v="Critical Access Hospitals"/>
    <x v="2"/>
    <s v="Yes"/>
    <n v="5"/>
    <s v="Oregon"/>
    <n v="25900"/>
    <x v="0"/>
  </r>
  <r>
    <s v="CURRY GENERAL HOSPITAL"/>
    <s v="GOLD BEACH"/>
    <x v="37"/>
    <s v="CURRY"/>
    <s v="Critical Access Hospitals"/>
    <x v="0"/>
    <s v="Yes"/>
    <n v="2"/>
    <s v="Oregon"/>
    <n v="22621"/>
    <x v="0"/>
  </r>
  <r>
    <s v="SAMARITAN LEBANON COMMUNITY HOSPITAL"/>
    <s v="LEBANON"/>
    <x v="37"/>
    <s v="LINN"/>
    <s v="Critical Access Hospitals"/>
    <x v="6"/>
    <s v="Yes"/>
    <n v="3"/>
    <s v="Oregon"/>
    <n v="132843"/>
    <x v="0"/>
  </r>
  <r>
    <s v="ST CHARLES MADRAS"/>
    <s v="MADRAS"/>
    <x v="37"/>
    <s v="JEFFERSON"/>
    <s v="Critical Access Hospitals"/>
    <x v="2"/>
    <s v="Yes"/>
    <n v="0"/>
    <s v="Oregon"/>
    <n v="25740"/>
    <x v="0"/>
  </r>
  <r>
    <s v="GOOD SHEPHERD MEDICAL CENTER"/>
    <s v="HERMISTON"/>
    <x v="37"/>
    <s v="UMATILLA"/>
    <s v="Critical Access Hospitals"/>
    <x v="2"/>
    <s v="Yes"/>
    <n v="0"/>
    <s v="Oregon"/>
    <n v="81119"/>
    <x v="0"/>
  </r>
  <r>
    <s v="SHRINERS HOSPITAL FOR CHILDREN - PORTLAND"/>
    <s v="PORTLAND"/>
    <x v="37"/>
    <s v="MULTNOMAH"/>
    <s v="Childrens"/>
    <x v="2"/>
    <s v="No"/>
    <n v="0"/>
    <s v="Oregon"/>
    <n v="795391"/>
    <x v="0"/>
  </r>
  <r>
    <s v="OREGON STATE HOSPITAL DISTINCT PART"/>
    <s v="SALEM"/>
    <x v="37"/>
    <s v="MARION"/>
    <s v="Psychiatric"/>
    <x v="3"/>
    <s v="No"/>
    <n v="0"/>
    <s v="Oregon"/>
    <n v="355777"/>
    <x v="0"/>
  </r>
  <r>
    <s v="CEDAR HILLS HOSPITAL"/>
    <s v="PORTLAND"/>
    <x v="37"/>
    <s v="WASHINGTON"/>
    <s v="Psychiatric"/>
    <x v="1"/>
    <s v="No"/>
    <n v="0"/>
    <s v="Oregon"/>
    <n v="611708"/>
    <x v="0"/>
  </r>
  <r>
    <s v="GEISINGER-COMMUNITY MEDICAL CENTER"/>
    <s v="SCRANTON"/>
    <x v="38"/>
    <s v="LACKAWANNA"/>
    <s v="Acute Care Hospitals"/>
    <x v="2"/>
    <s v="Yes"/>
    <n v="2"/>
    <s v="Pennsylvania"/>
    <n v="216502"/>
    <x v="0"/>
  </r>
  <r>
    <s v="UPMC MCKEESPORT HOSPITAL"/>
    <s v="MC KEESPORT"/>
    <x v="38"/>
    <s v="ALLEGHENY"/>
    <s v="Acute Care Hospitals"/>
    <x v="2"/>
    <s v="Yes"/>
    <n v="3"/>
    <s v="Pennsylvania"/>
    <n v="1225035"/>
    <x v="0"/>
  </r>
  <r>
    <s v="GEISINGER-BLOOMSBURG HOSPITAL"/>
    <s v="BLOOMSBURG"/>
    <x v="38"/>
    <s v="COLUMBIA"/>
    <s v="Acute Care Hospitals"/>
    <x v="2"/>
    <s v="Yes"/>
    <n v="4"/>
    <s v="Pennsylvania"/>
    <n v="66193"/>
    <x v="0"/>
  </r>
  <r>
    <s v="PENN STATE HEALTH HOLY SPIRIT MEDICAL CENTER"/>
    <s v="CAMP HILL"/>
    <x v="38"/>
    <s v="CUMBERLAND"/>
    <s v="Acute Care Hospitals"/>
    <x v="2"/>
    <s v="Yes"/>
    <n v="3"/>
    <s v="Pennsylvania"/>
    <n v="277270"/>
    <x v="0"/>
  </r>
  <r>
    <s v="GEISINGER MEDICAL CENTER"/>
    <s v="DANVILLE"/>
    <x v="38"/>
    <s v="MONTOUR"/>
    <s v="Acute Care Hospitals"/>
    <x v="2"/>
    <s v="Yes"/>
    <n v="4"/>
    <s v="Pennsylvania"/>
    <n v="17868"/>
    <x v="0"/>
  </r>
  <r>
    <s v="SAINT VINCENT HOSPITAL"/>
    <s v="ERIE"/>
    <x v="38"/>
    <s v="ERIE"/>
    <s v="Acute Care Hospitals"/>
    <x v="2"/>
    <s v="Yes"/>
    <n v="4"/>
    <s v="Pennsylvania"/>
    <n v="265832"/>
    <x v="0"/>
  </r>
  <r>
    <s v="JEFFERSON LANSDALE HOSPITAL"/>
    <s v="LANSDALE"/>
    <x v="38"/>
    <s v="MONTGOMERY"/>
    <s v="Acute Care Hospitals"/>
    <x v="2"/>
    <s v="Yes"/>
    <n v="3"/>
    <s v="Pennsylvania"/>
    <n v="877643"/>
    <x v="0"/>
  </r>
  <r>
    <s v="WELLSPAN EVANGELICAL COMMUNITY HOSPITAL"/>
    <s v="LEWISBURG"/>
    <x v="38"/>
    <s v="UNION"/>
    <s v="Acute Care Hospitals"/>
    <x v="2"/>
    <s v="Yes"/>
    <n v="4"/>
    <s v="Pennsylvania"/>
    <n v="42313"/>
    <x v="0"/>
  </r>
  <r>
    <s v="UPMC JAMESON"/>
    <s v="NEW CASTLE"/>
    <x v="38"/>
    <s v="LAWRENCE"/>
    <s v="Acute Care Hospitals"/>
    <x v="4"/>
    <s v="Yes"/>
    <n v="3"/>
    <s v="Pennsylvania"/>
    <n v="83911"/>
    <x v="1"/>
  </r>
  <r>
    <s v="JAMES E. VAN ZANDT VA MEDICAL CENTER (ALTOONA)"/>
    <s v="ALTOONA"/>
    <x v="38"/>
    <s v="BLAIR"/>
    <s v="Acute Care - Veterans Administration"/>
    <x v="8"/>
    <s v="No"/>
    <n v="5"/>
    <s v="Pennsylvania"/>
    <n v="119541"/>
    <x v="0"/>
  </r>
  <r>
    <s v="KENSINGTON HOSPITAL"/>
    <s v="PHILADELPHIA"/>
    <x v="38"/>
    <s v="PHILADELPHIA"/>
    <s v="Acute Care Hospitals"/>
    <x v="4"/>
    <s v="No"/>
    <n v="0"/>
    <s v="Pennsylvania"/>
    <n v="1574281"/>
    <x v="0"/>
  </r>
  <r>
    <s v="TEMPLE HEALTH - CHESTNUT HILL HOSPITAL"/>
    <s v="PHILADELPHIA"/>
    <x v="38"/>
    <s v="PHILADELPHIA"/>
    <s v="Acute Care Hospitals"/>
    <x v="2"/>
    <s v="Yes"/>
    <n v="2"/>
    <s v="Pennsylvania"/>
    <n v="1574281"/>
    <x v="0"/>
  </r>
  <r>
    <s v="TEMPLE UNIVERSITY HOSPITAL"/>
    <s v="PHILADELPHIA"/>
    <x v="38"/>
    <s v="PHILADELPHIA"/>
    <s v="Acute Care Hospitals"/>
    <x v="2"/>
    <s v="Yes"/>
    <n v="4"/>
    <s v="Pennsylvania"/>
    <n v="1574281"/>
    <x v="0"/>
  </r>
  <r>
    <s v="UPMC MERCY"/>
    <s v="PITTSBURGH"/>
    <x v="38"/>
    <s v="ALLEGHENY"/>
    <s v="Acute Care Hospitals"/>
    <x v="2"/>
    <s v="Yes"/>
    <n v="4"/>
    <s v="Pennsylvania"/>
    <n v="1225035"/>
    <x v="0"/>
  </r>
  <r>
    <s v="SCHUYLKILL MEDICAL CENTER - SOUTH JACKSON STREET"/>
    <s v="POTTSVILLE"/>
    <x v="38"/>
    <s v="SCHUYLKILL"/>
    <s v="Acute Care Hospitals"/>
    <x v="2"/>
    <s v="Yes"/>
    <n v="4"/>
    <s v="Pennsylvania"/>
    <n v="145085"/>
    <x v="0"/>
  </r>
  <r>
    <s v="ALLEGHENY VALLEY HOSPITAL"/>
    <s v="NATRONA"/>
    <x v="38"/>
    <s v="ALLEGHENY"/>
    <s v="Acute Care Hospitals"/>
    <x v="2"/>
    <s v="Yes"/>
    <n v="4"/>
    <s v="Pennsylvania"/>
    <n v="1225035"/>
    <x v="0"/>
  </r>
  <r>
    <s v="ST LUKE'S HOSPITAL - UPPER BUCKS CAMPUS"/>
    <s v="QUAKERTOWN"/>
    <x v="38"/>
    <s v="BUCKS"/>
    <s v="Acute Care Hospitals"/>
    <x v="1"/>
    <s v="Yes"/>
    <n v="5"/>
    <s v="Pennsylvania"/>
    <n v="647828"/>
    <x v="0"/>
  </r>
  <r>
    <s v="HERITAGE VALLEY BEAVER"/>
    <s v="BEAVER"/>
    <x v="38"/>
    <s v="BEAVER"/>
    <s v="Acute Care Hospitals"/>
    <x v="2"/>
    <s v="Yes"/>
    <n v="3"/>
    <s v="Pennsylvania"/>
    <n v="166032"/>
    <x v="1"/>
  </r>
  <r>
    <s v="HERITAGE VALLEY SEWICKLEY"/>
    <s v="SEWICKLEY"/>
    <x v="38"/>
    <s v="ALLEGHENY"/>
    <s v="Acute Care Hospitals"/>
    <x v="2"/>
    <s v="Yes"/>
    <n v="4"/>
    <s v="Pennsylvania"/>
    <n v="1225035"/>
    <x v="0"/>
  </r>
  <r>
    <s v="UPMC SOMERSET"/>
    <s v="SOMERSET"/>
    <x v="38"/>
    <s v="SOMERSET"/>
    <s v="Acute Care Hospitals"/>
    <x v="2"/>
    <s v="Yes"/>
    <n v="4"/>
    <s v="Pennsylvania"/>
    <n v="72004"/>
    <x v="0"/>
  </r>
  <r>
    <s v="UNIONTOWN HOSPITAL"/>
    <s v="UNIONTOWN"/>
    <x v="38"/>
    <s v="FAYETTE"/>
    <s v="Acute Care Hospitals"/>
    <x v="2"/>
    <s v="Yes"/>
    <n v="2"/>
    <s v="Pennsylvania"/>
    <n v="123021"/>
    <x v="0"/>
  </r>
  <r>
    <s v="WASHINGTON HOSPITAL, THE"/>
    <s v="WASHINGTON"/>
    <x v="38"/>
    <s v="WASHINGTON"/>
    <s v="Acute Care Hospitals"/>
    <x v="2"/>
    <s v="Yes"/>
    <n v="4"/>
    <s v="Pennsylvania"/>
    <n v="210802"/>
    <x v="0"/>
  </r>
  <r>
    <s v="READING HOSPITAL"/>
    <s v="WEST READING"/>
    <x v="38"/>
    <s v="BERKS"/>
    <s v="Acute Care Hospitals"/>
    <x v="2"/>
    <s v="Yes"/>
    <n v="4"/>
    <s v="Pennsylvania"/>
    <n v="440072"/>
    <x v="0"/>
  </r>
  <r>
    <s v="UPMC WILLIAMSPORT"/>
    <s v="WILLIAMSPORT"/>
    <x v="38"/>
    <s v="LYCOMING"/>
    <s v="Acute Care Hospitals"/>
    <x v="2"/>
    <s v="Yes"/>
    <n v="3"/>
    <s v="Pennsylvania"/>
    <n v="112587"/>
    <x v="0"/>
  </r>
  <r>
    <s v="WELLSPAN YORK HOSPITAL"/>
    <s v="YORK"/>
    <x v="38"/>
    <s v="YORK"/>
    <s v="Acute Care Hospitals"/>
    <x v="2"/>
    <s v="Yes"/>
    <n v="4"/>
    <s v="Pennsylvania"/>
    <n v="473197"/>
    <x v="0"/>
  </r>
  <r>
    <s v="GEISINGER-LEWISTOWN HOSPITAL"/>
    <s v="LEWISTOWN"/>
    <x v="38"/>
    <s v="MIFFLIN"/>
    <s v="Acute Care Hospitals"/>
    <x v="2"/>
    <s v="Yes"/>
    <n v="5"/>
    <s v="Pennsylvania"/>
    <n v="46127"/>
    <x v="0"/>
  </r>
  <r>
    <s v="ST LUKES HOSPITAL"/>
    <s v="BETHLEHEM"/>
    <x v="38"/>
    <s v="NORTHAMPTON"/>
    <s v="Acute Care Hospitals"/>
    <x v="2"/>
    <s v="Yes"/>
    <n v="5"/>
    <s v="Pennsylvania"/>
    <n v="324411"/>
    <x v="0"/>
  </r>
  <r>
    <s v="COATESVILLE VA MEDICAL CENTER"/>
    <s v="COATESVILLE"/>
    <x v="38"/>
    <s v="CHESTER"/>
    <s v="Acute Care - Veterans Administration"/>
    <x v="8"/>
    <s v="No"/>
    <n v="0"/>
    <s v="Pennsylvania"/>
    <n v="557116"/>
    <x v="0"/>
  </r>
  <r>
    <s v="ALLEGHENY GENERAL HOSPITAL"/>
    <s v="PITTSBURGH"/>
    <x v="38"/>
    <s v="ALLEGHENY"/>
    <s v="Acute Care Hospitals"/>
    <x v="2"/>
    <s v="Yes"/>
    <n v="3"/>
    <s v="Pennsylvania"/>
    <n v="1225035"/>
    <x v="0"/>
  </r>
  <r>
    <s v="PENN HIGHLANDS HUNTINGDON"/>
    <s v="HUNTINGDON"/>
    <x v="38"/>
    <s v="HUNTINGDON"/>
    <s v="Acute Care Hospitals"/>
    <x v="2"/>
    <s v="Yes"/>
    <n v="3"/>
    <s v="Pennsylvania"/>
    <n v="43001"/>
    <x v="0"/>
  </r>
  <r>
    <s v="ST LUKE'S HOSPITAL - GRAND VIEW CAMPUS"/>
    <s v="SELLERSVILLE"/>
    <x v="38"/>
    <s v="BUCKS"/>
    <s v="Acute Care Hospitals"/>
    <x v="4"/>
    <s v="Yes"/>
    <n v="4"/>
    <s v="Pennsylvania"/>
    <n v="647828"/>
    <x v="0"/>
  </r>
  <r>
    <s v="UPMC CARLISLE"/>
    <s v="CARLISLE"/>
    <x v="38"/>
    <s v="CUMBERLAND"/>
    <s v="Acute Care Hospitals"/>
    <x v="2"/>
    <s v="Yes"/>
    <n v="4"/>
    <s v="Pennsylvania"/>
    <n v="277270"/>
    <x v="0"/>
  </r>
  <r>
    <s v="ERIE VA MEDICAL CENTER"/>
    <s v="ERIE"/>
    <x v="38"/>
    <s v="ERIE"/>
    <s v="Acute Care - Veterans Administration"/>
    <x v="8"/>
    <s v="No"/>
    <n v="0"/>
    <s v="Pennsylvania"/>
    <n v="265832"/>
    <x v="0"/>
  </r>
  <r>
    <s v="CONEMAUGH NASON MEDICAL CENTER"/>
    <s v="ROARING SPRING"/>
    <x v="38"/>
    <s v="BLAIR"/>
    <s v="Acute Care Hospitals"/>
    <x v="4"/>
    <s v="Yes"/>
    <n v="5"/>
    <s v="Pennsylvania"/>
    <n v="119541"/>
    <x v="0"/>
  </r>
  <r>
    <s v="UPMC HAMOT"/>
    <s v="ERIE"/>
    <x v="38"/>
    <s v="ERIE"/>
    <s v="Acute Care Hospitals"/>
    <x v="2"/>
    <s v="Yes"/>
    <n v="3"/>
    <s v="Pennsylvania"/>
    <n v="265832"/>
    <x v="0"/>
  </r>
  <r>
    <s v="GETTYSBURG HOSPITAL"/>
    <s v="GETTYSBURG"/>
    <x v="38"/>
    <s v="ADAMS"/>
    <s v="Acute Care Hospitals"/>
    <x v="2"/>
    <s v="Yes"/>
    <n v="4"/>
    <s v="Pennsylvania"/>
    <n v="107594"/>
    <x v="1"/>
  </r>
  <r>
    <s v="WELLSPAN GOOD SAMARITAN HOSPITAL"/>
    <s v="LEBANON"/>
    <x v="38"/>
    <s v="LEBANON"/>
    <s v="Acute Care Hospitals"/>
    <x v="2"/>
    <s v="Yes"/>
    <n v="5"/>
    <s v="Pennsylvania"/>
    <n v="146380"/>
    <x v="0"/>
  </r>
  <r>
    <s v="UPMC PINNACLE HOSPITALS"/>
    <s v="HARRISBURG"/>
    <x v="38"/>
    <s v="DAUPHIN"/>
    <s v="Acute Care Hospitals"/>
    <x v="2"/>
    <s v="Yes"/>
    <n v="4"/>
    <s v="Pennsylvania"/>
    <n v="293351"/>
    <x v="0"/>
  </r>
  <r>
    <s v="UPMC LITITZ"/>
    <s v="LITITZ"/>
    <x v="38"/>
    <s v="LANCASTER"/>
    <s v="Acute Care Hospitals"/>
    <x v="4"/>
    <s v="Yes"/>
    <n v="4"/>
    <s v="Pennsylvania"/>
    <n v="563159"/>
    <x v="0"/>
  </r>
  <r>
    <s v="LEBANON VA MEDICAL CENTER"/>
    <s v="LEBANON"/>
    <x v="38"/>
    <s v="LEBANON"/>
    <s v="Acute Care - Veterans Administration"/>
    <x v="8"/>
    <s v="Yes"/>
    <n v="5"/>
    <s v="Pennsylvania"/>
    <n v="146380"/>
    <x v="0"/>
  </r>
  <r>
    <s v="LOWER BUCKS HOSPITAL"/>
    <s v="BRISTOL"/>
    <x v="38"/>
    <s v="BUCKS"/>
    <s v="Acute Care Hospitals"/>
    <x v="2"/>
    <s v="Yes"/>
    <n v="3"/>
    <s v="Pennsylvania"/>
    <n v="647828"/>
    <x v="0"/>
  </r>
  <r>
    <s v="UPMC ALTOONA"/>
    <s v="ALTOONA"/>
    <x v="38"/>
    <s v="BLAIR"/>
    <s v="Acute Care Hospitals"/>
    <x v="2"/>
    <s v="Yes"/>
    <n v="3"/>
    <s v="Pennsylvania"/>
    <n v="119541"/>
    <x v="0"/>
  </r>
  <r>
    <s v="ROBERT PACKER HOSPITAL"/>
    <s v="SAYRE"/>
    <x v="38"/>
    <s v="BRADFORD"/>
    <s v="Acute Care Hospitals"/>
    <x v="2"/>
    <s v="Yes"/>
    <n v="2"/>
    <s v="Pennsylvania"/>
    <n v="59600"/>
    <x v="0"/>
  </r>
  <r>
    <s v="PENN HIGHLANDS DUBOIS"/>
    <s v="DUBOIS"/>
    <x v="38"/>
    <s v="CLEARFIELD"/>
    <s v="Acute Care Hospitals"/>
    <x v="2"/>
    <s v="Yes"/>
    <n v="2"/>
    <s v="Pennsylvania"/>
    <n v="78100"/>
    <x v="1"/>
  </r>
  <r>
    <s v="WEST PENN HOSPITAL"/>
    <s v="PITTSBURGH"/>
    <x v="38"/>
    <s v="ALLEGHENY"/>
    <s v="Acute Care Hospitals"/>
    <x v="2"/>
    <s v="Yes"/>
    <n v="3"/>
    <s v="Pennsylvania"/>
    <n v="1225035"/>
    <x v="0"/>
  </r>
  <r>
    <s v="UPMC NORTHWEST"/>
    <s v="SENECA"/>
    <x v="38"/>
    <s v="VENANGO"/>
    <s v="Acute Care Hospitals"/>
    <x v="4"/>
    <s v="Yes"/>
    <n v="4"/>
    <s v="Pennsylvania"/>
    <n v="49346"/>
    <x v="0"/>
  </r>
  <r>
    <s v="CLARION HOSPITAL"/>
    <s v="CLARION"/>
    <x v="38"/>
    <s v="CLARION"/>
    <s v="Acute Care Hospitals"/>
    <x v="2"/>
    <s v="Yes"/>
    <n v="2"/>
    <s v="Pennsylvania"/>
    <n v="36680"/>
    <x v="0"/>
  </r>
  <r>
    <s v="PENN STATE HEALTH ST. JOSEPH"/>
    <s v="READING"/>
    <x v="38"/>
    <s v="BERKS"/>
    <s v="Acute Care Hospitals"/>
    <x v="2"/>
    <s v="Yes"/>
    <n v="3"/>
    <s v="Pennsylvania"/>
    <n v="440072"/>
    <x v="0"/>
  </r>
  <r>
    <s v="HOLY REDEEMER HOSPITAL AND MEDICAL CENTER"/>
    <s v="MEADOWBROOK"/>
    <x v="38"/>
    <s v="MONTGOMERY"/>
    <s v="Acute Care Hospitals"/>
    <x v="6"/>
    <s v="Yes"/>
    <n v="3"/>
    <s v="Pennsylvania"/>
    <n v="877643"/>
    <x v="0"/>
  </r>
  <r>
    <s v="PHILADELPHIA VA MEDICAL CENTER"/>
    <s v="PHILADELPHIA"/>
    <x v="38"/>
    <s v="PHILADELPHIA"/>
    <s v="Acute Care - Veterans Administration"/>
    <x v="8"/>
    <s v="Yes"/>
    <n v="5"/>
    <s v="Pennsylvania"/>
    <n v="1574281"/>
    <x v="0"/>
  </r>
  <r>
    <s v="LANCASTER GENERAL HOSPITAL"/>
    <s v="LANCASTER"/>
    <x v="38"/>
    <s v="LANCASTER"/>
    <s v="Acute Care Hospitals"/>
    <x v="2"/>
    <s v="Yes"/>
    <n v="5"/>
    <s v="Pennsylvania"/>
    <n v="563159"/>
    <x v="0"/>
  </r>
  <r>
    <s v="UPMC MEMORIAL"/>
    <s v="YORK"/>
    <x v="38"/>
    <s v="YORK"/>
    <s v="Acute Care Hospitals"/>
    <x v="2"/>
    <s v="Yes"/>
    <n v="4"/>
    <s v="Pennsylvania"/>
    <n v="473197"/>
    <x v="0"/>
  </r>
  <r>
    <s v="UPMC ST MARGARET"/>
    <s v="PITTSBURGH"/>
    <x v="38"/>
    <s v="ALLEGHENY"/>
    <s v="Acute Care Hospitals"/>
    <x v="2"/>
    <s v="Yes"/>
    <n v="3"/>
    <s v="Pennsylvania"/>
    <n v="1225035"/>
    <x v="0"/>
  </r>
  <r>
    <s v="UPMC PASSAVANT"/>
    <s v="PITTSBURGH"/>
    <x v="38"/>
    <s v="ALLEGHENY"/>
    <s v="Acute Care Hospitals"/>
    <x v="2"/>
    <s v="Yes"/>
    <n v="4"/>
    <s v="Pennsylvania"/>
    <n v="1225035"/>
    <x v="0"/>
  </r>
  <r>
    <s v="CONEMAUGH MEMORIAL MEDICAL CENTER"/>
    <s v="JOHNSTOWN"/>
    <x v="38"/>
    <s v="CAMBRIA"/>
    <s v="Acute Care Hospitals"/>
    <x v="1"/>
    <s v="Yes"/>
    <n v="2"/>
    <s v="Pennsylvania"/>
    <n v="128968"/>
    <x v="0"/>
  </r>
  <r>
    <s v="HOSPITAL OF UNIV OF PENNSYLVANIA"/>
    <s v="PHILADELPHIA"/>
    <x v="38"/>
    <s v="PHILADELPHIA"/>
    <s v="Acute Care Hospitals"/>
    <x v="2"/>
    <s v="Yes"/>
    <n v="5"/>
    <s v="Pennsylvania"/>
    <n v="1574281"/>
    <x v="0"/>
  </r>
  <r>
    <s v="CHAN SOON- SHIONG MEDICAL CENTER AT WINDBER"/>
    <s v="WINDBER"/>
    <x v="38"/>
    <s v="SOMERSET"/>
    <s v="Acute Care Hospitals"/>
    <x v="2"/>
    <s v="Yes"/>
    <n v="2"/>
    <s v="Pennsylvania"/>
    <n v="72004"/>
    <x v="0"/>
  </r>
  <r>
    <s v="MEADVILLE MEDICAL CENTER"/>
    <s v="MEADVILLE"/>
    <x v="38"/>
    <s v="CRAWFORD"/>
    <s v="Acute Care Hospitals"/>
    <x v="2"/>
    <s v="Yes"/>
    <n v="4"/>
    <s v="Pennsylvania"/>
    <n v="81792"/>
    <x v="0"/>
  </r>
  <r>
    <s v="MAGEE WOMENS HOSPITAL OF UPMC HEALTH SYSTEM"/>
    <s v="PITTSBURGH"/>
    <x v="38"/>
    <s v="ALLEGHENY"/>
    <s v="Acute Care Hospitals"/>
    <x v="4"/>
    <s v="Yes"/>
    <n v="4"/>
    <s v="Pennsylvania"/>
    <n v="1225035"/>
    <x v="0"/>
  </r>
  <r>
    <s v="JEFFERSON HEALTH- NORTHEAST"/>
    <s v="PHILADELPHIA"/>
    <x v="38"/>
    <s v="PHILADELPHIA"/>
    <s v="Acute Care Hospitals"/>
    <x v="2"/>
    <s v="Yes"/>
    <n v="2"/>
    <s v="Pennsylvania"/>
    <n v="1574281"/>
    <x v="0"/>
  </r>
  <r>
    <s v="SUBURBAN COMMUNITY HOSPITAL"/>
    <s v="NORRISTOWN"/>
    <x v="38"/>
    <s v="MONTGOMERY"/>
    <s v="Acute Care Hospitals"/>
    <x v="2"/>
    <s v="Yes"/>
    <n v="4"/>
    <s v="Pennsylvania"/>
    <n v="877643"/>
    <x v="0"/>
  </r>
  <r>
    <s v="UPMC BEDFORD MEMORIAL"/>
    <s v="EVERETT"/>
    <x v="38"/>
    <s v="BEDFORD"/>
    <s v="Acute Care Hospitals"/>
    <x v="2"/>
    <s v="Yes"/>
    <n v="4"/>
    <s v="Pennsylvania"/>
    <n v="47480"/>
    <x v="0"/>
  </r>
  <r>
    <s v="POTTSTOWN HOSPITAL"/>
    <s v="POTTSTOWN"/>
    <x v="38"/>
    <s v="MONTGOMERY"/>
    <s v="Acute Care Hospitals"/>
    <x v="2"/>
    <s v="Yes"/>
    <n v="2"/>
    <s v="Pennsylvania"/>
    <n v="877643"/>
    <x v="0"/>
  </r>
  <r>
    <s v="WAYNE MEMORIAL HOSPITAL"/>
    <s v="HONESDALE"/>
    <x v="38"/>
    <s v="WAYNE"/>
    <s v="Acute Care Hospitals"/>
    <x v="2"/>
    <s v="Yes"/>
    <n v="2"/>
    <s v="Pennsylvania"/>
    <n v="51703"/>
    <x v="1"/>
  </r>
  <r>
    <s v="PHOENIXVILLE HOSPITAL"/>
    <s v="PHOENIXVILLE"/>
    <x v="38"/>
    <s v="CHESTER"/>
    <s v="Acute Care Hospitals"/>
    <x v="2"/>
    <s v="Yes"/>
    <n v="3"/>
    <s v="Pennsylvania"/>
    <n v="557116"/>
    <x v="0"/>
  </r>
  <r>
    <s v="VA PITTSBURGH HEALTHCARE SYSTEM - UNIV DR"/>
    <s v="PITTSBURGH"/>
    <x v="38"/>
    <s v="ALLEGHENY"/>
    <s v="Acute Care - Veterans Administration"/>
    <x v="8"/>
    <s v="Yes"/>
    <n v="4"/>
    <s v="Pennsylvania"/>
    <n v="1225035"/>
    <x v="0"/>
  </r>
  <r>
    <s v="LEHIGH VALLEY HOSPITAL"/>
    <s v="ALLENTOWN"/>
    <x v="38"/>
    <s v="LEHIGH"/>
    <s v="Acute Care Hospitals"/>
    <x v="2"/>
    <s v="Yes"/>
    <n v="4"/>
    <s v="Pennsylvania"/>
    <n v="384383"/>
    <x v="0"/>
  </r>
  <r>
    <s v="WILKES-BARRE GENERAL HOSPITAL"/>
    <s v="WILKES-BARRE"/>
    <x v="38"/>
    <s v="LUZERNE"/>
    <s v="Acute Care Hospitals"/>
    <x v="1"/>
    <s v="Yes"/>
    <n v="2"/>
    <s v="Pennsylvania"/>
    <n v="332126"/>
    <x v="0"/>
  </r>
  <r>
    <s v="WELLSPAN WAYNESBORO HOSPITAL"/>
    <s v="WAYNESBORO"/>
    <x v="38"/>
    <s v="FRANKLIN"/>
    <s v="Acute Care Hospitals"/>
    <x v="2"/>
    <s v="Yes"/>
    <n v="4"/>
    <s v="Pennsylvania"/>
    <n v="160652"/>
    <x v="0"/>
  </r>
  <r>
    <s v="BRYN MAWR HOSPITAL"/>
    <s v="BRYN MAWR"/>
    <x v="38"/>
    <s v="MONTGOMERY"/>
    <s v="Acute Care Hospitals"/>
    <x v="2"/>
    <s v="Yes"/>
    <n v="5"/>
    <s v="Pennsylvania"/>
    <n v="877643"/>
    <x v="0"/>
  </r>
  <r>
    <s v="WILKES BARRE VA MEDICAL CENTER"/>
    <s v="WILKES-BARRE"/>
    <x v="38"/>
    <s v="LUZERNE"/>
    <s v="Acute Care - Veterans Administration"/>
    <x v="8"/>
    <s v="Yes"/>
    <n v="5"/>
    <s v="Pennsylvania"/>
    <n v="332126"/>
    <x v="0"/>
  </r>
  <r>
    <s v="JEFFERSON EINSTEIN PHILADELPHIA HOSPITAL"/>
    <s v="PHILADELPHIA"/>
    <x v="38"/>
    <s v="PHILADELPHIA"/>
    <s v="Acute Care Hospitals"/>
    <x v="4"/>
    <s v="Yes"/>
    <n v="3"/>
    <s v="Pennsylvania"/>
    <n v="1574281"/>
    <x v="0"/>
  </r>
  <r>
    <s v="EXCELA HEALTH WESTMORELAND REGIONAL HOSPITAL"/>
    <s v="GREENSBURG"/>
    <x v="38"/>
    <s v="WESTMORELAND"/>
    <s v="Acute Care Hospitals"/>
    <x v="4"/>
    <s v="Yes"/>
    <n v="3"/>
    <s v="Pennsylvania"/>
    <n v="349324"/>
    <x v="0"/>
  </r>
  <r>
    <s v="WARREN GENERAL HOSPITAL"/>
    <s v="WARREN"/>
    <x v="38"/>
    <s v="WARREN"/>
    <s v="Acute Care Hospitals"/>
    <x v="2"/>
    <s v="Yes"/>
    <n v="3"/>
    <s v="Pennsylvania"/>
    <n v="37038"/>
    <x v="0"/>
  </r>
  <r>
    <s v="PENN HIGHLANDS MON VALLEY"/>
    <s v="MONONGAHELA"/>
    <x v="38"/>
    <s v="WASHINGTON"/>
    <s v="Acute Care Hospitals"/>
    <x v="2"/>
    <s v="Yes"/>
    <n v="1"/>
    <s v="Pennsylvania"/>
    <n v="210802"/>
    <x v="0"/>
  </r>
  <r>
    <s v="UPMC GREENE"/>
    <s v="WAYNESBURG"/>
    <x v="38"/>
    <s v="GREENE"/>
    <s v="Acute Care Hospitals"/>
    <x v="2"/>
    <s v="Yes"/>
    <n v="0"/>
    <s v="Pennsylvania"/>
    <n v="33885"/>
    <x v="0"/>
  </r>
  <r>
    <s v="WELLSPAN CHAMBERSBURG HOSPITAL"/>
    <s v="CHAMBERSBURG"/>
    <x v="38"/>
    <s v="FRANKLIN"/>
    <s v="Acute Care Hospitals"/>
    <x v="2"/>
    <s v="Yes"/>
    <n v="4"/>
    <s v="Pennsylvania"/>
    <n v="160652"/>
    <x v="0"/>
  </r>
  <r>
    <s v="PAOLI HOSPITAL"/>
    <s v="PAOLI"/>
    <x v="38"/>
    <s v="CHESTER"/>
    <s v="Acute Care Hospitals"/>
    <x v="2"/>
    <s v="Yes"/>
    <n v="5"/>
    <s v="Pennsylvania"/>
    <n v="557116"/>
    <x v="0"/>
  </r>
  <r>
    <s v="MERCY CATHOLIC MEDICAL CENTER- MERCY FITZGERALD"/>
    <s v="DARBY"/>
    <x v="38"/>
    <s v="DELAWARE"/>
    <s v="Acute Care Hospitals"/>
    <x v="2"/>
    <s v="Yes"/>
    <n v="2"/>
    <s v="Pennsylvania"/>
    <n v="580937"/>
    <x v="0"/>
  </r>
  <r>
    <s v="CANONSBURG GENERAL HOSPITAL"/>
    <s v="CANONSBURG"/>
    <x v="38"/>
    <s v="WASHINGTON"/>
    <s v="Acute Care Hospitals"/>
    <x v="2"/>
    <s v="Yes"/>
    <n v="3"/>
    <s v="Pennsylvania"/>
    <n v="210802"/>
    <x v="0"/>
  </r>
  <r>
    <s v="ST LUKE'S HOSPITAL - EASTON CAMPUS"/>
    <s v="EASTON"/>
    <x v="38"/>
    <s v="NORTHAMPTON"/>
    <s v="Acute Care Hospitals"/>
    <x v="2"/>
    <s v="Yes"/>
    <n v="4"/>
    <s v="Pennsylvania"/>
    <n v="324411"/>
    <x v="0"/>
  </r>
  <r>
    <s v="ACMH HOSPITAL"/>
    <s v="KITTANNING"/>
    <x v="38"/>
    <s v="ARMSTRONG"/>
    <s v="Acute Care Hospitals"/>
    <x v="2"/>
    <s v="Yes"/>
    <n v="3"/>
    <s v="Pennsylvania"/>
    <n v="63698"/>
    <x v="1"/>
  </r>
  <r>
    <s v="UPMC PRESBYTERIAN SHADYSIDE"/>
    <s v="PITTSBURGH"/>
    <x v="38"/>
    <s v="ALLEGHENY"/>
    <s v="Acute Care Hospitals"/>
    <x v="2"/>
    <s v="Yes"/>
    <n v="4"/>
    <s v="Pennsylvania"/>
    <n v="1225035"/>
    <x v="0"/>
  </r>
  <r>
    <s v="INDEPENDENCE HEALTH SYSTEM BUTLER MEMORIAL HOSPITA"/>
    <s v="BUTLER"/>
    <x v="38"/>
    <s v="BUTLER"/>
    <s v="Acute Care Hospitals"/>
    <x v="2"/>
    <s v="Yes"/>
    <n v="2"/>
    <s v="Pennsylvania"/>
    <n v="200169"/>
    <x v="1"/>
  </r>
  <r>
    <s v="INDIANA REGIONAL MEDICAL CENTER"/>
    <s v="INDIANA"/>
    <x v="38"/>
    <s v="INDIANA"/>
    <s v="Acute Care Hospitals"/>
    <x v="2"/>
    <s v="Yes"/>
    <n v="2"/>
    <s v="Pennsylvania"/>
    <n v="82878"/>
    <x v="1"/>
  </r>
  <r>
    <s v="THOMAS JEFFERSON UNIVERSITY HOSPITAL"/>
    <s v="PHILADELPHIA"/>
    <x v="38"/>
    <s v="PHILADELPHIA"/>
    <s v="Acute Care Hospitals"/>
    <x v="2"/>
    <s v="Yes"/>
    <n v="3"/>
    <s v="Pennsylvania"/>
    <n v="1574281"/>
    <x v="0"/>
  </r>
  <r>
    <s v="UPMC HORIZON"/>
    <s v="GREENVILLE"/>
    <x v="38"/>
    <s v="MERCER"/>
    <s v="Acute Care Hospitals"/>
    <x v="2"/>
    <s v="Yes"/>
    <n v="4"/>
    <s v="Pennsylvania"/>
    <n v="107860"/>
    <x v="0"/>
  </r>
  <r>
    <s v="CHESTER COUNTY HOSPITAL"/>
    <s v="WEST CHESTER"/>
    <x v="38"/>
    <s v="CHESTER"/>
    <s v="Acute Care Hospitals"/>
    <x v="2"/>
    <s v="Yes"/>
    <n v="5"/>
    <s v="Pennsylvania"/>
    <n v="557116"/>
    <x v="0"/>
  </r>
  <r>
    <s v="CROZER CHESTER MEDICAL CENTER"/>
    <s v="UPLAND"/>
    <x v="38"/>
    <s v="DELAWARE"/>
    <s v="Acute Care Hospitals"/>
    <x v="4"/>
    <s v="Yes"/>
    <n v="1"/>
    <s v="Pennsylvania"/>
    <n v="580937"/>
    <x v="0"/>
  </r>
  <r>
    <s v="ST LUKE'S MINERS MEMORIAL HOSPITAL"/>
    <s v="COALDALE"/>
    <x v="38"/>
    <s v="SCHUYLKILL"/>
    <s v="Acute Care Hospitals"/>
    <x v="2"/>
    <s v="Yes"/>
    <n v="4"/>
    <s v="Pennsylvania"/>
    <n v="145085"/>
    <x v="0"/>
  </r>
  <r>
    <s v="PENN HIGHLANDS CONNELLSVILLE"/>
    <s v="CONNELLSVILLE"/>
    <x v="38"/>
    <s v="FAYETTE"/>
    <s v="Acute Care Hospitals"/>
    <x v="2"/>
    <s v="Yes"/>
    <n v="0"/>
    <s v="Pennsylvania"/>
    <n v="123021"/>
    <x v="0"/>
  </r>
  <r>
    <s v="LEHIGH VALLEY HOSPITAL - HAZLETON"/>
    <s v="HAZLETON"/>
    <x v="38"/>
    <s v="LUZERNE"/>
    <s v="Acute Care Hospitals"/>
    <x v="4"/>
    <s v="Yes"/>
    <n v="2"/>
    <s v="Pennsylvania"/>
    <n v="332126"/>
    <x v="0"/>
  </r>
  <r>
    <s v="MAIN LINE HOSPITAL LANKENAU"/>
    <s v="WYNNEWOOD"/>
    <x v="38"/>
    <s v="MONTGOMERY"/>
    <s v="Acute Care Hospitals"/>
    <x v="2"/>
    <s v="Yes"/>
    <n v="4"/>
    <s v="Pennsylvania"/>
    <n v="877643"/>
    <x v="0"/>
  </r>
  <r>
    <s v="LECOM MEDICAL CENTER AND BEHAVIORAL HEALTH PAV"/>
    <s v="ERIE"/>
    <x v="38"/>
    <s v="ERIE"/>
    <s v="Acute Care Hospitals"/>
    <x v="2"/>
    <s v="Yes"/>
    <n v="1"/>
    <s v="Pennsylvania"/>
    <n v="265832"/>
    <x v="0"/>
  </r>
  <r>
    <s v="PUNXSUTAWNEY AREA HOSPITAL"/>
    <s v="PUNXSUTAWNEY"/>
    <x v="38"/>
    <s v="JEFFERSON"/>
    <s v="Acute Care Hospitals"/>
    <x v="2"/>
    <s v="Yes"/>
    <n v="2"/>
    <s v="Pennsylvania"/>
    <n v="43255"/>
    <x v="0"/>
  </r>
  <r>
    <s v="LEHIGH VALLEY HOSPITAL - POCONO"/>
    <s v="EAST STROUDSBURG"/>
    <x v="38"/>
    <s v="MONROE"/>
    <s v="Acute Care Hospitals"/>
    <x v="2"/>
    <s v="Yes"/>
    <n v="3"/>
    <s v="Pennsylvania"/>
    <n v="167179"/>
    <x v="0"/>
  </r>
  <r>
    <s v="DOYLESTOWN HOSPITAL"/>
    <s v="DOYLESTOWN"/>
    <x v="38"/>
    <s v="BUCKS"/>
    <s v="Acute Care Hospitals"/>
    <x v="2"/>
    <s v="Yes"/>
    <n v="4"/>
    <s v="Pennsylvania"/>
    <n v="647828"/>
    <x v="0"/>
  </r>
  <r>
    <s v="NAZARETH HOSPITAL"/>
    <s v="PHILADELPHIA"/>
    <x v="38"/>
    <s v="PHILADELPHIA"/>
    <s v="Acute Care Hospitals"/>
    <x v="2"/>
    <s v="Yes"/>
    <n v="2"/>
    <s v="Pennsylvania"/>
    <n v="1574281"/>
    <x v="0"/>
  </r>
  <r>
    <s v="SHARON REGIONAL MEDICAL CENTER"/>
    <s v="SHARON"/>
    <x v="38"/>
    <s v="MERCER"/>
    <s v="Acute Care Hospitals"/>
    <x v="1"/>
    <s v="Yes"/>
    <n v="3"/>
    <s v="Pennsylvania"/>
    <n v="107860"/>
    <x v="0"/>
  </r>
  <r>
    <s v="EXCELA HEALTH - FRICK HOSPITAL"/>
    <s v="MOUNT PLEASANT"/>
    <x v="38"/>
    <s v="WESTMORELAND"/>
    <s v="Acute Care Hospitals"/>
    <x v="4"/>
    <s v="Yes"/>
    <n v="3"/>
    <s v="Pennsylvania"/>
    <n v="349324"/>
    <x v="0"/>
  </r>
  <r>
    <s v="EXCELA HEALTH LATROBE HOSPITAL"/>
    <s v="LATROBE"/>
    <x v="38"/>
    <s v="WESTMORELAND"/>
    <s v="Acute Care Hospitals"/>
    <x v="2"/>
    <s v="Yes"/>
    <n v="4"/>
    <s v="Pennsylvania"/>
    <n v="349324"/>
    <x v="0"/>
  </r>
  <r>
    <s v="RIDDLE MEMORIAL HOSPITAL"/>
    <s v="MEDIA"/>
    <x v="38"/>
    <s v="DELAWARE"/>
    <s v="Acute Care Hospitals"/>
    <x v="2"/>
    <s v="Yes"/>
    <n v="4"/>
    <s v="Pennsylvania"/>
    <n v="580937"/>
    <x v="0"/>
  </r>
  <r>
    <s v="PENN PRESBYTERIAN MEDICAL CENTER"/>
    <s v="PHILADELPHIA"/>
    <x v="38"/>
    <s v="PHILADELPHIA"/>
    <s v="Acute Care Hospitals"/>
    <x v="4"/>
    <s v="Yes"/>
    <n v="4"/>
    <s v="Pennsylvania"/>
    <n v="1574281"/>
    <x v="0"/>
  </r>
  <r>
    <s v="WELLSPAN EPHRATA COMMUNITY HOSPITAL"/>
    <s v="EPHRATA"/>
    <x v="38"/>
    <s v="LANCASTER"/>
    <s v="Acute Care Hospitals"/>
    <x v="4"/>
    <s v="Yes"/>
    <n v="5"/>
    <s v="Pennsylvania"/>
    <n v="563159"/>
    <x v="0"/>
  </r>
  <r>
    <s v="PENNSYLVANIA HOSPITAL"/>
    <s v="PHILADELPHIA"/>
    <x v="38"/>
    <s v="PHILADELPHIA"/>
    <s v="Acute Care Hospitals"/>
    <x v="2"/>
    <s v="Yes"/>
    <n v="4"/>
    <s v="Pennsylvania"/>
    <n v="1574281"/>
    <x v="0"/>
  </r>
  <r>
    <s v="ST CLAIR HOSPITAL"/>
    <s v="PITTSBURGH"/>
    <x v="38"/>
    <s v="ALLEGHENY"/>
    <s v="Acute Care Hospitals"/>
    <x v="2"/>
    <s v="Yes"/>
    <n v="4"/>
    <s v="Pennsylvania"/>
    <n v="1225035"/>
    <x v="0"/>
  </r>
  <r>
    <s v="JEFFERSON ABINGTON HOSPITAL"/>
    <s v="ABINGTON"/>
    <x v="38"/>
    <s v="MONTGOMERY"/>
    <s v="Acute Care Hospitals"/>
    <x v="2"/>
    <s v="Yes"/>
    <n v="3"/>
    <s v="Pennsylvania"/>
    <n v="877643"/>
    <x v="0"/>
  </r>
  <r>
    <s v="UPMC HANOVER"/>
    <s v="HANOVER"/>
    <x v="38"/>
    <s v="YORK"/>
    <s v="Acute Care Hospitals"/>
    <x v="2"/>
    <s v="Yes"/>
    <n v="4"/>
    <s v="Pennsylvania"/>
    <n v="473197"/>
    <x v="0"/>
  </r>
  <r>
    <s v="REGIONAL HOSPITAL OF SCRANTON"/>
    <s v="SCRANTON"/>
    <x v="38"/>
    <s v="LACKAWANNA"/>
    <s v="Acute Care Hospitals"/>
    <x v="1"/>
    <s v="Yes"/>
    <n v="2"/>
    <s v="Pennsylvania"/>
    <n v="216502"/>
    <x v="0"/>
  </r>
  <r>
    <s v="MILTON S HERSHEY MEDICAL CENTER"/>
    <s v="HERSHEY"/>
    <x v="38"/>
    <s v="DAUPHIN"/>
    <s v="Acute Care Hospitals"/>
    <x v="2"/>
    <s v="Yes"/>
    <n v="4"/>
    <s v="Pennsylvania"/>
    <n v="293351"/>
    <x v="0"/>
  </r>
  <r>
    <s v="ST MARY MEDICAL CENTER"/>
    <s v="LANGHORNE"/>
    <x v="38"/>
    <s v="BUCKS"/>
    <s v="Acute Care Hospitals"/>
    <x v="2"/>
    <s v="Yes"/>
    <n v="2"/>
    <s v="Pennsylvania"/>
    <n v="647828"/>
    <x v="0"/>
  </r>
  <r>
    <s v="JEFFERSON HOSPITAL"/>
    <s v="JEFFERSON HILLS"/>
    <x v="38"/>
    <s v="ALLEGHENY"/>
    <s v="Acute Care Hospitals"/>
    <x v="2"/>
    <s v="Yes"/>
    <n v="4"/>
    <s v="Pennsylvania"/>
    <n v="1225035"/>
    <x v="0"/>
  </r>
  <r>
    <s v="GROVE CITY MEDICAL CENTER"/>
    <s v="GROVE CITY"/>
    <x v="38"/>
    <s v="MERCER"/>
    <s v="Acute Care Hospitals"/>
    <x v="2"/>
    <s v="Yes"/>
    <n v="4"/>
    <s v="Pennsylvania"/>
    <n v="107860"/>
    <x v="0"/>
  </r>
  <r>
    <s v="FORBES HOSPITAL"/>
    <s v="MONROEVILLE"/>
    <x v="38"/>
    <s v="ALLEGHENY"/>
    <s v="Acute Care Hospitals"/>
    <x v="2"/>
    <s v="Yes"/>
    <n v="3"/>
    <s v="Pennsylvania"/>
    <n v="1225035"/>
    <x v="0"/>
  </r>
  <r>
    <s v="MOUNT NITTANY MEDICAL CENTER"/>
    <s v="STATE COLLEGE"/>
    <x v="38"/>
    <s v="CENTRE"/>
    <s v="Acute Care Hospitals"/>
    <x v="2"/>
    <s v="Yes"/>
    <n v="5"/>
    <s v="Pennsylvania"/>
    <n v="157393"/>
    <x v="0"/>
  </r>
  <r>
    <s v="GEISINGER WYOMING VALLEY MEDICAL CENTER"/>
    <s v="WILKES BARRE"/>
    <x v="38"/>
    <s v="LUZERNE"/>
    <s v="Acute Care Hospitals"/>
    <x v="2"/>
    <s v="Yes"/>
    <n v="4"/>
    <s v="Pennsylvania"/>
    <n v="332126"/>
    <x v="0"/>
  </r>
  <r>
    <s v="VALLEY FORGE MEDICAL CENTER"/>
    <s v="NORRISTOWN"/>
    <x v="38"/>
    <s v="MONTGOMERY"/>
    <s v="Acute Care Hospitals"/>
    <x v="1"/>
    <s v="No"/>
    <n v="0"/>
    <s v="Pennsylvania"/>
    <n v="877643"/>
    <x v="0"/>
  </r>
  <r>
    <s v="EAGLEVILLE HOSPITAL"/>
    <s v="EAGLEVILLE"/>
    <x v="38"/>
    <s v="MONTGOMERY"/>
    <s v="Acute Care Hospitals"/>
    <x v="2"/>
    <s v="No"/>
    <n v="0"/>
    <s v="Pennsylvania"/>
    <n v="877643"/>
    <x v="0"/>
  </r>
  <r>
    <s v="ROXBOROUGH MEMORIAL HOSPITAL"/>
    <s v="PHILADELPHIA"/>
    <x v="38"/>
    <s v="PHILADELPHIA"/>
    <s v="Acute Care Hospitals"/>
    <x v="1"/>
    <s v="Yes"/>
    <n v="2"/>
    <s v="Pennsylvania"/>
    <n v="1574281"/>
    <x v="0"/>
  </r>
  <r>
    <s v="EDGEWOOD SURGICAL HOSPITAL"/>
    <s v="TRANSFER"/>
    <x v="38"/>
    <s v="MERCER"/>
    <s v="Acute Care Hospitals"/>
    <x v="11"/>
    <s v="No"/>
    <n v="0"/>
    <s v="Pennsylvania"/>
    <n v="107860"/>
    <x v="0"/>
  </r>
  <r>
    <s v="SURGICAL INSTITUTE OF READING"/>
    <s v="WYOMISSING"/>
    <x v="38"/>
    <s v="BERKS"/>
    <s v="Acute Care Hospitals"/>
    <x v="11"/>
    <s v="No"/>
    <n v="0"/>
    <s v="Pennsylvania"/>
    <n v="440072"/>
    <x v="0"/>
  </r>
  <r>
    <s v="ROTHMAN ORTHOPAEDIC SPECIALTY HOSPITAL"/>
    <s v="BENSALEM"/>
    <x v="38"/>
    <s v="BUCKS"/>
    <s v="Acute Care Hospitals"/>
    <x v="1"/>
    <s v="No"/>
    <n v="0"/>
    <s v="Pennsylvania"/>
    <n v="647828"/>
    <x v="0"/>
  </r>
  <r>
    <s v="ADVANCED SURGICAL HOSPITAL"/>
    <s v="WASHINGTON"/>
    <x v="38"/>
    <s v="WASHINGTON"/>
    <s v="Acute Care Hospitals"/>
    <x v="11"/>
    <s v="No"/>
    <n v="0"/>
    <s v="Pennsylvania"/>
    <n v="210802"/>
    <x v="0"/>
  </r>
  <r>
    <s v="PHYSICIANS CARE SURGICAL HOSPITAL"/>
    <s v="ROYERSFORD"/>
    <x v="38"/>
    <s v="MONTGOMERY"/>
    <s v="Acute Care Hospitals"/>
    <x v="11"/>
    <s v="No"/>
    <n v="0"/>
    <s v="Pennsylvania"/>
    <n v="877643"/>
    <x v="0"/>
  </r>
  <r>
    <s v="OSS ORTHOPAEDIC HOSPITAL"/>
    <s v="YORK"/>
    <x v="38"/>
    <s v="YORK"/>
    <s v="Acute Care Hospitals"/>
    <x v="1"/>
    <s v="No"/>
    <n v="0"/>
    <s v="Pennsylvania"/>
    <n v="473197"/>
    <x v="0"/>
  </r>
  <r>
    <s v="WELLSPAN SURGERY AND REHABILITATION HOSPITAL"/>
    <s v="YORK"/>
    <x v="38"/>
    <s v="YORK"/>
    <s v="Acute Care Hospitals"/>
    <x v="2"/>
    <s v="No"/>
    <n v="0"/>
    <s v="Pennsylvania"/>
    <n v="473197"/>
    <x v="0"/>
  </r>
  <r>
    <s v="UPMC EAST"/>
    <s v="MONROEVILLE"/>
    <x v="38"/>
    <s v="ALLEGHENY"/>
    <s v="Acute Care Hospitals"/>
    <x v="2"/>
    <s v="Yes"/>
    <n v="4"/>
    <s v="Pennsylvania"/>
    <n v="1225035"/>
    <x v="0"/>
  </r>
  <r>
    <s v="JEFFERSON EINSTEIN MONTGOMERY HOSPITAL"/>
    <s v="EAST NORRITON"/>
    <x v="38"/>
    <s v="MONTGOMERY"/>
    <s v="Acute Care Hospitals"/>
    <x v="2"/>
    <s v="Yes"/>
    <n v="4"/>
    <s v="Pennsylvania"/>
    <n v="877643"/>
    <x v="0"/>
  </r>
  <r>
    <s v="ST LUKE'S HOSPITAL - MONROE CAMPUS"/>
    <s v="STROUDSBURG"/>
    <x v="38"/>
    <s v="MONROE"/>
    <s v="Acute Care Hospitals"/>
    <x v="2"/>
    <s v="Yes"/>
    <n v="5"/>
    <s v="Pennsylvania"/>
    <n v="167179"/>
    <x v="0"/>
  </r>
  <r>
    <s v="WILLS EYE HOSPITAL"/>
    <s v="PHILADELPHIA"/>
    <x v="38"/>
    <s v="PHILADELPHIA"/>
    <s v="Acute Care Hospitals"/>
    <x v="2"/>
    <s v="No"/>
    <n v="0"/>
    <s v="Pennsylvania"/>
    <n v="1574281"/>
    <x v="0"/>
  </r>
  <r>
    <s v="GEISINGER ST. LUKE'S  HOSPITAL"/>
    <s v="ORWIGSBURG"/>
    <x v="38"/>
    <s v="SCHUYLKILL"/>
    <s v="Acute Care Hospitals"/>
    <x v="2"/>
    <s v="No"/>
    <n v="5"/>
    <s v="Pennsylvania"/>
    <n v="145085"/>
    <x v="0"/>
  </r>
  <r>
    <s v="AHN EMERUS WESTMORELAND, LLC"/>
    <s v="GREENSBURG"/>
    <x v="38"/>
    <s v="WESTMORELAND"/>
    <s v="Acute Care Hospitals"/>
    <x v="1"/>
    <s v="Yes"/>
    <n v="0"/>
    <s v="Pennsylvania"/>
    <n v="349324"/>
    <x v="0"/>
  </r>
  <r>
    <s v="AHN WEXFORD HOSPITAL"/>
    <s v="WEXFORD"/>
    <x v="38"/>
    <s v="ALLEGHENY"/>
    <s v="Acute Care Hospitals"/>
    <x v="2"/>
    <s v="Yes"/>
    <n v="5"/>
    <s v="Pennsylvania"/>
    <n v="1225035"/>
    <x v="0"/>
  </r>
  <r>
    <s v="ST LUKE'S HOSPITAL - CARBON CAMPUS"/>
    <s v="LEHIGHTON"/>
    <x v="38"/>
    <s v="CARBON"/>
    <s v="Acute Care Hospitals"/>
    <x v="2"/>
    <s v="Yes"/>
    <n v="5"/>
    <s v="Pennsylvania"/>
    <n v="65868"/>
    <x v="1"/>
  </r>
  <r>
    <s v="PENN STATE HEALTH HAMPDEN MEDICAL CENTER"/>
    <s v="ENOLA"/>
    <x v="38"/>
    <s v="CUMBERLAND"/>
    <s v="Acute Care Hospitals"/>
    <x v="2"/>
    <s v="Yes"/>
    <n v="4"/>
    <s v="Pennsylvania"/>
    <n v="277270"/>
    <x v="0"/>
  </r>
  <r>
    <s v="GEISINGER MEDICAL CENTER MUNCY"/>
    <s v="MUNCY"/>
    <x v="38"/>
    <s v="LYCOMING"/>
    <s v="Acute Care Hospitals"/>
    <x v="2"/>
    <s v="Yes"/>
    <n v="4"/>
    <s v="Pennsylvania"/>
    <n v="112587"/>
    <x v="0"/>
  </r>
  <r>
    <s v="LEHIGH VALLEY HOSPITAL - DICKSON CITY"/>
    <s v="DICKSON CITY"/>
    <x v="38"/>
    <s v="LACKAWANNA"/>
    <s v="Acute Care Hospitals"/>
    <x v="2"/>
    <s v="Yes"/>
    <n v="3"/>
    <s v="Pennsylvania"/>
    <n v="216502"/>
    <x v="0"/>
  </r>
  <r>
    <s v="PENN STATE HEALTH LANCASTER MEDICAL CENTER"/>
    <s v="LANCASTER"/>
    <x v="38"/>
    <s v="LANCASTER"/>
    <s v="Acute Care Hospitals"/>
    <x v="2"/>
    <s v="Yes"/>
    <n v="3"/>
    <s v="Pennsylvania"/>
    <n v="563159"/>
    <x v="0"/>
  </r>
  <r>
    <s v="LEHIGH VALLEY HOSPITAL - MACUNGIE"/>
    <s v="MACUNGIE"/>
    <x v="38"/>
    <s v="LEHIGH"/>
    <s v="Acute Care Hospitals"/>
    <x v="1"/>
    <s v="Yes"/>
    <n v="0"/>
    <s v="Pennsylvania"/>
    <n v="384383"/>
    <x v="0"/>
  </r>
  <r>
    <s v="GEISINGER JERSEY SHORE HOSPITAL"/>
    <s v="JERSEY SHORE"/>
    <x v="38"/>
    <s v="LYCOMING"/>
    <s v="Critical Access Hospitals"/>
    <x v="2"/>
    <s v="Yes"/>
    <n v="3"/>
    <s v="Pennsylvania"/>
    <n v="112587"/>
    <x v="0"/>
  </r>
  <r>
    <s v="UPMC MUNCY"/>
    <s v="MUNCY"/>
    <x v="38"/>
    <s v="LYCOMING"/>
    <s v="Critical Access Hospitals"/>
    <x v="2"/>
    <s v="Yes"/>
    <n v="4"/>
    <s v="Pennsylvania"/>
    <n v="112587"/>
    <x v="0"/>
  </r>
  <r>
    <s v="CONEMAUGH MEYERSDALE MEDICAL CENTER"/>
    <s v="MEYERSDALE"/>
    <x v="38"/>
    <s v="SOMERSET"/>
    <s v="Critical Access Hospitals"/>
    <x v="1"/>
    <s v="Yes"/>
    <n v="0"/>
    <s v="Pennsylvania"/>
    <n v="72004"/>
    <x v="0"/>
  </r>
  <r>
    <s v="FULTON COUNTY MEDICAL CENTER"/>
    <s v="MCCONNELLSBURG"/>
    <x v="38"/>
    <s v="FULTON"/>
    <s v="Critical Access Hospitals"/>
    <x v="2"/>
    <s v="Yes"/>
    <n v="3"/>
    <s v="Pennsylvania"/>
    <n v="14483"/>
    <x v="0"/>
  </r>
  <r>
    <s v="BUCKTAIL MEDICAL CENTER"/>
    <s v="RENOVO"/>
    <x v="38"/>
    <s v="CLINTON"/>
    <s v="Critical Access Hospitals"/>
    <x v="2"/>
    <s v="Yes"/>
    <n v="0"/>
    <s v="Pennsylvania"/>
    <n v="37870"/>
    <x v="0"/>
  </r>
  <r>
    <s v="TROY COMMUNITY HOSPITAL"/>
    <s v="TROY"/>
    <x v="38"/>
    <s v="BRADFORD"/>
    <s v="Critical Access Hospitals"/>
    <x v="2"/>
    <s v="Yes"/>
    <n v="4"/>
    <s v="Pennsylvania"/>
    <n v="59600"/>
    <x v="0"/>
  </r>
  <r>
    <s v="ENDLESS MOUNTAINS HEALTH SYSTEMS"/>
    <s v="MONTROSE"/>
    <x v="38"/>
    <s v="SUSQUEHANNA"/>
    <s v="Critical Access Hospitals"/>
    <x v="2"/>
    <s v="Yes"/>
    <n v="1"/>
    <s v="Pennsylvania"/>
    <n v="38237"/>
    <x v="0"/>
  </r>
  <r>
    <s v="PENN HIGHLANDS TYRONE"/>
    <s v="TYRONE"/>
    <x v="38"/>
    <s v="BLAIR"/>
    <s v="Critical Access Hospitals"/>
    <x v="2"/>
    <s v="Yes"/>
    <n v="0"/>
    <s v="Pennsylvania"/>
    <n v="119541"/>
    <x v="0"/>
  </r>
  <r>
    <s v="LECOM HEALTH CORRY MEMORIAL HOSPITAL"/>
    <s v="CORRY"/>
    <x v="38"/>
    <s v="ERIE"/>
    <s v="Critical Access Hospitals"/>
    <x v="0"/>
    <s v="Yes"/>
    <n v="0"/>
    <s v="Pennsylvania"/>
    <n v="265832"/>
    <x v="0"/>
  </r>
  <r>
    <s v="BARNES-KASSON COUNTY HOSPITAL"/>
    <s v="SUSQUEHANNA"/>
    <x v="38"/>
    <s v="SUSQUEHANNA"/>
    <s v="Critical Access Hospitals"/>
    <x v="2"/>
    <s v="Yes"/>
    <n v="0"/>
    <s v="Pennsylvania"/>
    <n v="38237"/>
    <x v="0"/>
  </r>
  <r>
    <s v="PENN HIGHLANDS BROOKVILLE"/>
    <s v="BROOKVILLE"/>
    <x v="38"/>
    <s v="JEFFERSON"/>
    <s v="Critical Access Hospitals"/>
    <x v="2"/>
    <s v="Yes"/>
    <n v="4"/>
    <s v="Pennsylvania"/>
    <n v="43255"/>
    <x v="0"/>
  </r>
  <r>
    <s v="UPMC COLE"/>
    <s v="COUDERSPORT"/>
    <x v="38"/>
    <s v="POTTER"/>
    <s v="Critical Access Hospitals"/>
    <x v="2"/>
    <s v="Yes"/>
    <n v="4"/>
    <s v="Pennsylvania"/>
    <n v="15897"/>
    <x v="0"/>
  </r>
  <r>
    <s v="TITUSVILLE AREA HOSPITAL"/>
    <s v="TITUSVILLE"/>
    <x v="38"/>
    <s v="CRAWFORD"/>
    <s v="Critical Access Hospitals"/>
    <x v="2"/>
    <s v="Yes"/>
    <n v="2"/>
    <s v="Pennsylvania"/>
    <n v="81792"/>
    <x v="0"/>
  </r>
  <r>
    <s v="PENN HIGHLANDS ELK"/>
    <s v="SAINT MARYS"/>
    <x v="38"/>
    <s v="ELK"/>
    <s v="Critical Access Hospitals"/>
    <x v="2"/>
    <s v="Yes"/>
    <n v="4"/>
    <s v="Pennsylvania"/>
    <n v="29926"/>
    <x v="0"/>
  </r>
  <r>
    <s v="UPMC WELLSBORO"/>
    <s v="WELLSBORO"/>
    <x v="38"/>
    <s v="TIOGA"/>
    <s v="Critical Access Hospitals"/>
    <x v="2"/>
    <s v="Yes"/>
    <n v="3"/>
    <s v="Pennsylvania"/>
    <n v="40502"/>
    <x v="0"/>
  </r>
  <r>
    <s v="CONEMAUGH MINERS MEDICAL CENTER"/>
    <s v="HASTINGS"/>
    <x v="38"/>
    <s v="CAMBRIA"/>
    <s v="Critical Access Hospitals"/>
    <x v="1"/>
    <s v="Yes"/>
    <n v="0"/>
    <s v="Pennsylvania"/>
    <n v="128968"/>
    <x v="0"/>
  </r>
  <r>
    <s v="UPMC KANE"/>
    <s v="KANE"/>
    <x v="38"/>
    <s v="MC KEAN"/>
    <s v="Critical Access Hospitals"/>
    <x v="2"/>
    <s v="Yes"/>
    <n v="0"/>
    <s v="Pennsylvania"/>
    <s v="No Match"/>
    <x v="1"/>
  </r>
  <r>
    <s v="UPMC CHILDREN'S HOSPITAL OF PITTSBURGH"/>
    <s v="PITTSBURGH"/>
    <x v="38"/>
    <s v="ALLEGHENY"/>
    <s v="Childrens"/>
    <x v="4"/>
    <s v="Yes"/>
    <n v="0"/>
    <s v="Pennsylvania"/>
    <n v="1225035"/>
    <x v="0"/>
  </r>
  <r>
    <s v="CHILDREN'S HOSPITAL OF PHILADELPHIA"/>
    <s v="PHILADELPHIA"/>
    <x v="38"/>
    <s v="PHILADELPHIA"/>
    <s v="Childrens"/>
    <x v="2"/>
    <s v="Yes"/>
    <n v="0"/>
    <s v="Pennsylvania"/>
    <n v="1574281"/>
    <x v="0"/>
  </r>
  <r>
    <s v="CHILDREN'S HOME OF PITTSBURGH"/>
    <s v="PITTSBURGH"/>
    <x v="38"/>
    <s v="ALLEGHENY"/>
    <s v="Childrens"/>
    <x v="2"/>
    <s v="No"/>
    <n v="0"/>
    <s v="Pennsylvania"/>
    <n v="1225035"/>
    <x v="0"/>
  </r>
  <r>
    <s v="ST CHRISTOPHER'S HOSPITAL FOR CHILDREN"/>
    <s v="PHILADELPHIA"/>
    <x v="38"/>
    <s v="PHILADELPHIA"/>
    <s v="Childrens"/>
    <x v="1"/>
    <s v="Yes"/>
    <n v="0"/>
    <s v="Pennsylvania"/>
    <n v="1574281"/>
    <x v="0"/>
  </r>
  <r>
    <s v="SHRINERS HOSPITALS FOR CHILDREN - PHILADELPHIA"/>
    <s v="PHILADELPHIA"/>
    <x v="38"/>
    <s v="PHILADELPHIA"/>
    <s v="Childrens"/>
    <x v="4"/>
    <s v="No"/>
    <n v="0"/>
    <s v="Pennsylvania"/>
    <n v="1574281"/>
    <x v="0"/>
  </r>
  <r>
    <s v="NORRISTOWN STATE HOSPITAL"/>
    <s v="NORRISTOWN"/>
    <x v="38"/>
    <s v="MONTGOMERY"/>
    <s v="Psychiatric"/>
    <x v="3"/>
    <s v="No"/>
    <n v="0"/>
    <s v="Pennsylvania"/>
    <n v="877643"/>
    <x v="0"/>
  </r>
  <r>
    <s v="DANVILLE STATE HOSPITAL"/>
    <s v="DANVILLE"/>
    <x v="38"/>
    <s v="MONTOUR"/>
    <s v="Psychiatric"/>
    <x v="3"/>
    <s v="No"/>
    <n v="0"/>
    <s v="Pennsylvania"/>
    <n v="17868"/>
    <x v="0"/>
  </r>
  <r>
    <s v="FRIENDS HOSPITAL"/>
    <s v="PHILADELPHIA"/>
    <x v="38"/>
    <s v="PHILADELPHIA"/>
    <s v="Psychiatric"/>
    <x v="1"/>
    <s v="No"/>
    <n v="0"/>
    <s v="Pennsylvania"/>
    <n v="1574281"/>
    <x v="0"/>
  </r>
  <r>
    <s v="CLARKS SUMMIT STATE HOSPITAL"/>
    <s v="CLARKS SUMMIT"/>
    <x v="38"/>
    <s v="LACKAWANNA"/>
    <s v="Psychiatric"/>
    <x v="3"/>
    <s v="No"/>
    <n v="0"/>
    <s v="Pennsylvania"/>
    <n v="216502"/>
    <x v="0"/>
  </r>
  <r>
    <s v="WERNERSVILLE STATE HOSPITAL"/>
    <s v="WERNERSVILLE"/>
    <x v="38"/>
    <s v="BERKS"/>
    <s v="Psychiatric"/>
    <x v="3"/>
    <s v="No"/>
    <n v="0"/>
    <s v="Pennsylvania"/>
    <n v="440072"/>
    <x v="0"/>
  </r>
  <r>
    <s v="WARREN STATE HOSPITAL"/>
    <s v="NORTH WARREN"/>
    <x v="38"/>
    <s v="WARREN"/>
    <s v="Psychiatric"/>
    <x v="3"/>
    <s v="No"/>
    <n v="0"/>
    <s v="Pennsylvania"/>
    <n v="37038"/>
    <x v="0"/>
  </r>
  <r>
    <s v="PHILHAVEN HOSPITAL"/>
    <s v="MT GRETNA"/>
    <x v="38"/>
    <s v="LEBANON"/>
    <s v="Psychiatric"/>
    <x v="6"/>
    <s v="No"/>
    <n v="0"/>
    <s v="Pennsylvania"/>
    <n v="146380"/>
    <x v="0"/>
  </r>
  <r>
    <s v="BELMONT BEHAVIORAL HOSPITAL"/>
    <s v="PHILADELPHIA"/>
    <x v="38"/>
    <s v="PHILADELPHIA"/>
    <s v="Psychiatric"/>
    <x v="2"/>
    <s v="No"/>
    <n v="0"/>
    <s v="Pennsylvania"/>
    <n v="1574281"/>
    <x v="0"/>
  </r>
  <r>
    <s v="TORRANCE STATE HOSPITAL"/>
    <s v="TORRANCE"/>
    <x v="38"/>
    <s v="WESTMORELAND"/>
    <s v="Psychiatric"/>
    <x v="3"/>
    <s v="No"/>
    <n v="0"/>
    <s v="Pennsylvania"/>
    <n v="349324"/>
    <x v="0"/>
  </r>
  <r>
    <s v="FAIRMOUNT BEHAVIORAL HEALTH SYSTEM"/>
    <s v="PHILADELPHIA"/>
    <x v="38"/>
    <s v="PHILADELPHIA"/>
    <s v="Psychiatric"/>
    <x v="1"/>
    <s v="No"/>
    <n v="0"/>
    <s v="Pennsylvania"/>
    <n v="1574281"/>
    <x v="0"/>
  </r>
  <r>
    <s v="MONTGOMERY COUNTY EMERGENCY SERVICE"/>
    <s v="NORRISTOWN"/>
    <x v="38"/>
    <s v="MONTGOMERY"/>
    <s v="Psychiatric"/>
    <x v="2"/>
    <s v="No"/>
    <n v="0"/>
    <s v="Pennsylvania"/>
    <n v="877643"/>
    <x v="0"/>
  </r>
  <r>
    <s v="HORSHAM CLINIC"/>
    <s v="AMBLER"/>
    <x v="38"/>
    <s v="MONTGOMERY"/>
    <s v="Psychiatric"/>
    <x v="1"/>
    <s v="Yes"/>
    <n v="0"/>
    <s v="Pennsylvania"/>
    <n v="877643"/>
    <x v="0"/>
  </r>
  <r>
    <s v="FOUNDATIONS BEHAVIORAL HEALTH"/>
    <s v="DOYLESTOWN"/>
    <x v="38"/>
    <s v="BUCKS"/>
    <s v="Psychiatric"/>
    <x v="2"/>
    <s v="No"/>
    <n v="0"/>
    <s v="Pennsylvania"/>
    <n v="647828"/>
    <x v="0"/>
  </r>
  <r>
    <s v="MEADOWS PSYCHIATRIC CENTER"/>
    <s v="CENTRE HALL"/>
    <x v="38"/>
    <s v="CENTRE"/>
    <s v="Psychiatric"/>
    <x v="1"/>
    <s v="Yes"/>
    <n v="0"/>
    <s v="Pennsylvania"/>
    <n v="157393"/>
    <x v="0"/>
  </r>
  <r>
    <s v="CLARION PSYCHIATRIC CENTER"/>
    <s v="CLARION"/>
    <x v="38"/>
    <s v="CLARION"/>
    <s v="Psychiatric"/>
    <x v="1"/>
    <s v="Yes"/>
    <n v="0"/>
    <s v="Pennsylvania"/>
    <n v="36680"/>
    <x v="0"/>
  </r>
  <r>
    <s v="BROOKE GLEN BEHAVIORAL HOSPITAL"/>
    <s v="FORT WASHINGTON"/>
    <x v="38"/>
    <s v="MONTGOMERY"/>
    <s v="Psychiatric"/>
    <x v="2"/>
    <s v="No"/>
    <n v="0"/>
    <s v="Pennsylvania"/>
    <n v="877643"/>
    <x v="0"/>
  </r>
  <r>
    <s v="ROXBURY TREATMENT CENTER"/>
    <s v="SHIPPENSBURG"/>
    <x v="38"/>
    <s v="CUMBERLAND"/>
    <s v="Psychiatric"/>
    <x v="1"/>
    <s v="No"/>
    <n v="0"/>
    <s v="Pennsylvania"/>
    <n v="277270"/>
    <x v="0"/>
  </r>
  <r>
    <s v="PENNSYLVANIA PSYCHIATRIC INSTITUTE"/>
    <s v="HARRISBURG"/>
    <x v="38"/>
    <s v="DAUPHIN"/>
    <s v="Psychiatric"/>
    <x v="1"/>
    <s v="Yes"/>
    <n v="0"/>
    <s v="Pennsylvania"/>
    <n v="293351"/>
    <x v="0"/>
  </r>
  <r>
    <s v="HAVEN BEHAVIORAL HOSPITAL OF EASTERN PENNSYLVANIA"/>
    <s v="READING"/>
    <x v="38"/>
    <s v="BERKS"/>
    <s v="Psychiatric"/>
    <x v="1"/>
    <s v="No"/>
    <n v="0"/>
    <s v="Pennsylvania"/>
    <n v="440072"/>
    <x v="0"/>
  </r>
  <r>
    <s v="HAVEN BEHAVIORAL HOSPITAL OF PHILADELPHIA"/>
    <s v="PHILADELPHIA"/>
    <x v="38"/>
    <s v="PHILADELPHIA"/>
    <s v="Psychiatric"/>
    <x v="1"/>
    <s v="No"/>
    <n v="0"/>
    <s v="Pennsylvania"/>
    <n v="1574281"/>
    <x v="0"/>
  </r>
  <r>
    <s v="LANCASTER BEHAVIORAL HEALTH HOSPITAL"/>
    <s v="LANCASTER"/>
    <x v="38"/>
    <s v="LANCASTER"/>
    <s v="Psychiatric"/>
    <x v="4"/>
    <s v="No"/>
    <n v="0"/>
    <s v="Pennsylvania"/>
    <n v="563159"/>
    <x v="0"/>
  </r>
  <r>
    <s v="TOWER BEHAVIORAL HEALTH"/>
    <s v="READING"/>
    <x v="38"/>
    <s v="BERKS"/>
    <s v="Psychiatric"/>
    <x v="1"/>
    <s v="No"/>
    <n v="0"/>
    <s v="Pennsylvania"/>
    <n v="440072"/>
    <x v="0"/>
  </r>
  <r>
    <s v="MALVERN BEHAVIORAL HEALTH"/>
    <s v="PHILADELPHIA"/>
    <x v="38"/>
    <s v="PHILADELPHIA"/>
    <s v="Psychiatric"/>
    <x v="4"/>
    <s v="No"/>
    <n v="0"/>
    <s v="Pennsylvania"/>
    <n v="1574281"/>
    <x v="0"/>
  </r>
  <r>
    <s v="BERWICK HOSPITAL CENTER"/>
    <s v="BERWICK"/>
    <x v="38"/>
    <s v="COLUMBIA"/>
    <s v="Psychiatric"/>
    <x v="1"/>
    <s v="No"/>
    <n v="0"/>
    <s v="Pennsylvania"/>
    <n v="66193"/>
    <x v="0"/>
  </r>
  <r>
    <s v="GEISINGER BEHAVIORAL HEALTH CENTER NORTHEAST"/>
    <s v="MOOSIC"/>
    <x v="38"/>
    <s v="LACKAWANNA"/>
    <s v="Psychiatric"/>
    <x v="1"/>
    <s v="No"/>
    <n v="0"/>
    <s v="Pennsylvania"/>
    <n v="216502"/>
    <x v="0"/>
  </r>
  <r>
    <s v="HAVEN BEHAVIORAL HOSPITAL OF WEST CHESTER"/>
    <s v="WEST CHESTER"/>
    <x v="38"/>
    <s v="CHESTER"/>
    <s v="Psychiatric"/>
    <x v="1"/>
    <s v="No"/>
    <n v="0"/>
    <s v="Pennsylvania"/>
    <n v="557116"/>
    <x v="0"/>
  </r>
  <r>
    <s v="PRESBYTERIAN COMMUNITY HOSPITAL"/>
    <s v="SAN JUAN"/>
    <x v="39"/>
    <s v="SAN JUAN"/>
    <s v="Acute Care Hospitals"/>
    <x v="2"/>
    <s v="Yes"/>
    <n v="0"/>
    <s v="No Match"/>
    <s v="No Match"/>
    <x v="0"/>
  </r>
  <r>
    <s v="HOSPITAL METROPOLITANO DR PILA"/>
    <s v="PONCE"/>
    <x v="39"/>
    <s v="PONCE"/>
    <s v="Acute Care Hospitals"/>
    <x v="1"/>
    <s v="Yes"/>
    <n v="0"/>
    <s v="No Match"/>
    <s v="No Match"/>
    <x v="0"/>
  </r>
  <r>
    <s v="ASOCIACION HOSPITAL DEL MAESTRO, INC"/>
    <s v="SAN JUAN"/>
    <x v="39"/>
    <s v="SAN JUAN"/>
    <s v="Acute Care Hospitals"/>
    <x v="2"/>
    <s v="Yes"/>
    <n v="0"/>
    <s v="No Match"/>
    <s v="No Match"/>
    <x v="0"/>
  </r>
  <r>
    <s v="HOPE MEDICAL CENTER"/>
    <s v="HUMACAO"/>
    <x v="39"/>
    <s v="HUMACAO"/>
    <s v="Acute Care Hospitals"/>
    <x v="4"/>
    <s v="Yes"/>
    <n v="0"/>
    <s v="No Match"/>
    <s v="No Match"/>
    <x v="0"/>
  </r>
  <r>
    <s v="DOCTOR'S CENTER DE SAN JUAN"/>
    <s v="SANTURCE"/>
    <x v="39"/>
    <s v="SAN JUAN"/>
    <s v="Acute Care Hospitals"/>
    <x v="1"/>
    <s v="Yes"/>
    <n v="0"/>
    <s v="No Match"/>
    <s v="No Match"/>
    <x v="0"/>
  </r>
  <r>
    <s v="RYDER MEMORIAL HOSPITAL INC"/>
    <s v="HUMACAO"/>
    <x v="39"/>
    <s v="HUMACAO"/>
    <s v="Acute Care Hospitals"/>
    <x v="2"/>
    <s v="Yes"/>
    <n v="0"/>
    <s v="No Match"/>
    <s v="No Match"/>
    <x v="0"/>
  </r>
  <r>
    <s v="HOSPITAL GENERAL DE CASTANER"/>
    <s v="CASTANER"/>
    <x v="39"/>
    <s v="LARES"/>
    <s v="Acute Care Hospitals"/>
    <x v="2"/>
    <s v="Yes"/>
    <n v="0"/>
    <s v="No Match"/>
    <s v="No Match"/>
    <x v="1"/>
  </r>
  <r>
    <s v="HOSPITAL MENONITA HUMACAO, INC"/>
    <s v="HUMACAO"/>
    <x v="39"/>
    <s v="HUMACAO"/>
    <s v="Acute Care Hospitals"/>
    <x v="1"/>
    <s v="Yes"/>
    <n v="0"/>
    <s v="No Match"/>
    <s v="No Match"/>
    <x v="0"/>
  </r>
  <r>
    <s v="HOSPITAL ONCOLOGICO DR ISAAC GONZALEZ MARTINEZ"/>
    <s v="SAN JUAN"/>
    <x v="39"/>
    <s v="SAN JUAN"/>
    <s v="Acute Care Hospitals"/>
    <x v="2"/>
    <s v="No"/>
    <n v="0"/>
    <s v="No Match"/>
    <s v="No Match"/>
    <x v="0"/>
  </r>
  <r>
    <s v="HOSPITAL MENONITA DE CAYEY"/>
    <s v="CAYEY"/>
    <x v="39"/>
    <s v="CAYEY"/>
    <s v="Acute Care Hospitals"/>
    <x v="2"/>
    <s v="Yes"/>
    <n v="0"/>
    <s v="No Match"/>
    <s v="No Match"/>
    <x v="1"/>
  </r>
  <r>
    <s v="BELLA VISTA HOSPITAL"/>
    <s v="MAYAGUEZ"/>
    <x v="39"/>
    <s v="MAYAGUEZ"/>
    <s v="Acute Care Hospitals"/>
    <x v="6"/>
    <s v="Yes"/>
    <n v="0"/>
    <s v="No Match"/>
    <s v="No Match"/>
    <x v="0"/>
  </r>
  <r>
    <s v="SAN JUAN MUNICIPALITY HOSPITAL"/>
    <s v="RIO PIEDRAS"/>
    <x v="39"/>
    <s v="SAN JUAN"/>
    <s v="Acute Care Hospitals"/>
    <x v="5"/>
    <s v="Yes"/>
    <n v="0"/>
    <s v="No Match"/>
    <s v="No Match"/>
    <x v="0"/>
  </r>
  <r>
    <s v="AUXILIO MUTUO HOSPITAL"/>
    <s v="SAN JUAN"/>
    <x v="39"/>
    <s v="SAN JUAN"/>
    <s v="Acute Care Hospitals"/>
    <x v="2"/>
    <s v="Yes"/>
    <n v="4"/>
    <s v="No Match"/>
    <s v="No Match"/>
    <x v="0"/>
  </r>
  <r>
    <s v="HOSPITAL MENONITA DE AIBONITO"/>
    <s v="AIBONITO"/>
    <x v="39"/>
    <s v="AIBONITO"/>
    <s v="Acute Care Hospitals"/>
    <x v="2"/>
    <s v="Yes"/>
    <n v="0"/>
    <s v="No Match"/>
    <s v="No Match"/>
    <x v="0"/>
  </r>
  <r>
    <s v="HOSPITAL PAVIA SANTURCE"/>
    <s v="SAN JUAN"/>
    <x v="39"/>
    <s v="SAN JUAN"/>
    <s v="Acute Care Hospitals"/>
    <x v="1"/>
    <s v="Yes"/>
    <n v="1"/>
    <s v="No Match"/>
    <s v="No Match"/>
    <x v="0"/>
  </r>
  <r>
    <s v="HOSPITAL DE LA CONCEPCION"/>
    <s v="SAN GERMAN"/>
    <x v="39"/>
    <s v="SAN GERMAN"/>
    <s v="Acute Care Hospitals"/>
    <x v="2"/>
    <s v="Yes"/>
    <n v="0"/>
    <s v="No Match"/>
    <s v="No Match"/>
    <x v="0"/>
  </r>
  <r>
    <s v="HOSPITAL DAMAS INC"/>
    <s v="PONCE"/>
    <x v="39"/>
    <s v="PONCE"/>
    <s v="Acute Care Hospitals"/>
    <x v="2"/>
    <s v="Yes"/>
    <n v="0"/>
    <s v="No Match"/>
    <s v="No Match"/>
    <x v="0"/>
  </r>
  <r>
    <s v="BAYAMON MEDICAL CENTER"/>
    <s v="BAYAMON"/>
    <x v="39"/>
    <s v="BAYAMON"/>
    <s v="Acute Care Hospitals"/>
    <x v="1"/>
    <s v="Yes"/>
    <n v="0"/>
    <s v="No Match"/>
    <s v="No Match"/>
    <x v="0"/>
  </r>
  <r>
    <s v="SAN JUAN VA MEDICAL CENTER"/>
    <s v="SAN JUAN"/>
    <x v="39"/>
    <s v="SAN JUAN"/>
    <s v="Acute Care - Veterans Administration"/>
    <x v="8"/>
    <s v="Yes"/>
    <n v="2"/>
    <s v="No Match"/>
    <s v="No Match"/>
    <x v="0"/>
  </r>
  <r>
    <s v="HOSPITAL EPISCOPAL SAN LUCAS II"/>
    <s v="PONCE"/>
    <x v="39"/>
    <s v="PONCE"/>
    <s v="Acute Care Hospitals"/>
    <x v="2"/>
    <s v="Yes"/>
    <n v="0"/>
    <s v="No Match"/>
    <s v="No Match"/>
    <x v="0"/>
  </r>
  <r>
    <s v="HOSPITAL MENONITA GUAYAMA"/>
    <s v="GUAYAMA"/>
    <x v="39"/>
    <s v="GUAYANILLA"/>
    <s v="Acute Care Hospitals"/>
    <x v="2"/>
    <s v="Yes"/>
    <n v="0"/>
    <s v="No Match"/>
    <s v="No Match"/>
    <x v="1"/>
  </r>
  <r>
    <s v="HOSPITAL UNIVERSITARIO DE ADULTO"/>
    <s v="RIO PIEDRAS"/>
    <x v="39"/>
    <s v="SAN JUAN"/>
    <s v="Acute Care Hospitals"/>
    <x v="3"/>
    <s v="Yes"/>
    <n v="0"/>
    <s v="No Match"/>
    <s v="No Match"/>
    <x v="0"/>
  </r>
  <r>
    <s v="HOSPITAL  COMUNITARIO BUEN SAMARITANO INC"/>
    <s v="AGUADILLA"/>
    <x v="39"/>
    <s v="AGUADILLA"/>
    <s v="Acute Care Hospitals"/>
    <x v="2"/>
    <s v="Yes"/>
    <n v="0"/>
    <s v="No Match"/>
    <s v="No Match"/>
    <x v="1"/>
  </r>
  <r>
    <s v="HOSPITAL PAVIA ARECIBO"/>
    <s v="ARECIBO"/>
    <x v="39"/>
    <s v="ARECIBO"/>
    <s v="Acute Care Hospitals"/>
    <x v="1"/>
    <s v="Yes"/>
    <n v="0"/>
    <s v="No Match"/>
    <s v="No Match"/>
    <x v="0"/>
  </r>
  <r>
    <s v="HOSPITAL SAN FRANCISCO"/>
    <s v="SAN JUAN"/>
    <x v="39"/>
    <s v="SAN JUAN"/>
    <s v="Acute Care Hospitals"/>
    <x v="1"/>
    <s v="Yes"/>
    <n v="0"/>
    <s v="No Match"/>
    <s v="No Match"/>
    <x v="0"/>
  </r>
  <r>
    <s v="DOCTORS' CENTER BAYAMON"/>
    <s v="BAYAMON"/>
    <x v="39"/>
    <s v="BAYAMON"/>
    <s v="Acute Care Hospitals"/>
    <x v="1"/>
    <s v="Yes"/>
    <n v="0"/>
    <s v="No Match"/>
    <s v="No Match"/>
    <x v="0"/>
  </r>
  <r>
    <s v="MAYAGUEZ MEDICAL CENTER DR RAMON EMETERIO BETANCES"/>
    <s v="MAYAGUEZ"/>
    <x v="39"/>
    <s v="MAYAGUEZ"/>
    <s v="Acute Care Hospitals"/>
    <x v="1"/>
    <s v="Yes"/>
    <n v="1"/>
    <s v="No Match"/>
    <s v="No Match"/>
    <x v="0"/>
  </r>
  <r>
    <s v="HOSPITAL MENONITA CAGUAS INC"/>
    <s v="CAGUAS"/>
    <x v="39"/>
    <s v="CAGUAS"/>
    <s v="Acute Care Hospitals"/>
    <x v="2"/>
    <s v="Yes"/>
    <n v="0"/>
    <s v="No Match"/>
    <s v="No Match"/>
    <x v="0"/>
  </r>
  <r>
    <s v="HOSPITAL UNIVERSITARIO DR RUIZ ARNAU"/>
    <s v="BAYAMON"/>
    <x v="39"/>
    <s v="BAYAMON"/>
    <s v="Acute Care Hospitals"/>
    <x v="3"/>
    <s v="Yes"/>
    <n v="0"/>
    <s v="No Match"/>
    <s v="No Match"/>
    <x v="0"/>
  </r>
  <r>
    <s v="METROPOLITAN HOSPITAL"/>
    <s v="SAN JUAN"/>
    <x v="39"/>
    <s v="SAN JUAN"/>
    <s v="Acute Care Hospitals"/>
    <x v="1"/>
    <s v="Yes"/>
    <n v="0"/>
    <s v="No Match"/>
    <s v="No Match"/>
    <x v="0"/>
  </r>
  <r>
    <s v="HOSPITAL ESPANOL AUXILIO MUTUO SAN PABLO"/>
    <s v="BAYAMON"/>
    <x v="39"/>
    <s v="BAYAMON"/>
    <s v="Acute Care Hospitals"/>
    <x v="2"/>
    <s v="Yes"/>
    <n v="0"/>
    <s v="No Match"/>
    <s v="No Match"/>
    <x v="0"/>
  </r>
  <r>
    <s v="HOSPITAL PAVIA YAUCO"/>
    <s v="YAUCO"/>
    <x v="39"/>
    <s v="YAUCO"/>
    <s v="Acute Care Hospitals"/>
    <x v="1"/>
    <s v="Yes"/>
    <n v="0"/>
    <s v="No Match"/>
    <s v="No Match"/>
    <x v="1"/>
  </r>
  <r>
    <s v="HOSPITAL SAN CARLOS BORROMEO"/>
    <s v="MOCA"/>
    <x v="39"/>
    <s v="MOCA"/>
    <s v="Acute Care Hospitals"/>
    <x v="2"/>
    <s v="Yes"/>
    <n v="0"/>
    <s v="No Match"/>
    <s v="No Match"/>
    <x v="1"/>
  </r>
  <r>
    <s v="HOSPITAL UPR, DR  FEDERICO TRILLA"/>
    <s v="CAROLINA"/>
    <x v="39"/>
    <s v="CAROLINA"/>
    <s v="Acute Care Hospitals"/>
    <x v="2"/>
    <s v="Yes"/>
    <n v="0"/>
    <s v="No Match"/>
    <s v="No Match"/>
    <x v="1"/>
  </r>
  <r>
    <s v="HOSPITAL MENONITA PONCE"/>
    <s v="PONCE"/>
    <x v="39"/>
    <s v="PONCE"/>
    <s v="Acute Care Hospitals"/>
    <x v="2"/>
    <s v="Yes"/>
    <n v="0"/>
    <s v="No Match"/>
    <s v="No Match"/>
    <x v="0"/>
  </r>
  <r>
    <s v="MANATI MEDICAL CENTER DR OTERO LOPEZ"/>
    <s v="MANATI"/>
    <x v="39"/>
    <s v="MANATI"/>
    <s v="Acute Care Hospitals"/>
    <x v="2"/>
    <s v="Yes"/>
    <n v="1"/>
    <s v="No Match"/>
    <s v="No Match"/>
    <x v="0"/>
  </r>
  <r>
    <s v="CENTRO MEDICO WILMA N VAZQUEZ"/>
    <s v="VEGA BAJA"/>
    <x v="39"/>
    <s v="VEGA BAJA"/>
    <s v="Acute Care Hospitals"/>
    <x v="1"/>
    <s v="Yes"/>
    <n v="0"/>
    <s v="No Match"/>
    <s v="No Match"/>
    <x v="1"/>
  </r>
  <r>
    <s v="HOSPITAL METROPOLITANO  DR SUSONI"/>
    <s v="ARECIBO"/>
    <x v="39"/>
    <s v="ARECIBO"/>
    <s v="Acute Care Hospitals"/>
    <x v="2"/>
    <s v="Yes"/>
    <n v="0"/>
    <s v="No Match"/>
    <s v="No Match"/>
    <x v="0"/>
  </r>
  <r>
    <s v="DOCTORS' CENTER HOSPITAL, INC"/>
    <s v="MANATI"/>
    <x v="39"/>
    <s v="MANATI"/>
    <s v="Acute Care Hospitals"/>
    <x v="1"/>
    <s v="Yes"/>
    <n v="1"/>
    <s v="No Match"/>
    <s v="No Match"/>
    <x v="0"/>
  </r>
  <r>
    <s v="HOSPITAL PAVIA CAGUAS"/>
    <s v="CAGUAS"/>
    <x v="39"/>
    <s v="CAGUAS"/>
    <s v="Acute Care Hospitals"/>
    <x v="1"/>
    <s v="Yes"/>
    <n v="0"/>
    <s v="No Match"/>
    <s v="No Match"/>
    <x v="0"/>
  </r>
  <r>
    <s v="PROFESSIONAL HOSPITAL GUAYNABO INC"/>
    <s v="GUAYNABO"/>
    <x v="39"/>
    <s v="GUAYNABO"/>
    <s v="Acute Care Hospitals"/>
    <x v="1"/>
    <s v="Yes"/>
    <n v="0"/>
    <s v="No Match"/>
    <s v="No Match"/>
    <x v="1"/>
  </r>
  <r>
    <s v="HOSPITAL PEREA"/>
    <s v="MAYAGUEZ"/>
    <x v="39"/>
    <s v="MAYAGUEZ"/>
    <s v="Acute Care Hospitals"/>
    <x v="1"/>
    <s v="Yes"/>
    <n v="0"/>
    <s v="No Match"/>
    <s v="No Match"/>
    <x v="0"/>
  </r>
  <r>
    <s v="CENTRO CARDIOVASCULAR DE PUERTO RICO Y EL CARIBE"/>
    <s v="SAN JUAN"/>
    <x v="39"/>
    <s v="SAN JUAN"/>
    <s v="Acute Care Hospitals"/>
    <x v="3"/>
    <s v="Yes"/>
    <n v="0"/>
    <s v="No Match"/>
    <s v="No Match"/>
    <x v="0"/>
  </r>
  <r>
    <s v="HOSPITAL METROPOLITANO DE SAN GERMAN"/>
    <s v="SAN GERMAN"/>
    <x v="39"/>
    <s v="SAN GERMAN"/>
    <s v="Acute Care Hospitals"/>
    <x v="1"/>
    <s v="Yes"/>
    <n v="0"/>
    <s v="No Match"/>
    <s v="No Match"/>
    <x v="0"/>
  </r>
  <r>
    <s v="ASEM"/>
    <s v="SAN JUAN"/>
    <x v="39"/>
    <s v="SAN JUAN"/>
    <s v="Acute Care Hospitals"/>
    <x v="3"/>
    <s v="Yes"/>
    <n v="0"/>
    <s v="No Match"/>
    <s v="No Match"/>
    <x v="0"/>
  </r>
  <r>
    <s v="HOSPITAL PAVIA HATO REY, INC"/>
    <s v="HATO REY"/>
    <x v="39"/>
    <s v="SAN JUAN"/>
    <s v="Acute Care Hospitals"/>
    <x v="1"/>
    <s v="Yes"/>
    <n v="0"/>
    <s v="No Match"/>
    <s v="No Match"/>
    <x v="0"/>
  </r>
  <r>
    <s v="HOSPITAL METROPOLITANO DE LA MONTANA"/>
    <s v="BDA NUEVA"/>
    <x v="39"/>
    <s v="UTUADO"/>
    <s v="Acute Care Hospitals"/>
    <x v="1"/>
    <s v="Yes"/>
    <n v="0"/>
    <s v="No Match"/>
    <s v="No Match"/>
    <x v="1"/>
  </r>
  <r>
    <s v="CARIBBEAN MEDICAL CENTER"/>
    <s v="FAJARDO"/>
    <x v="39"/>
    <s v="FAJARDO"/>
    <s v="Acute Care Hospitals"/>
    <x v="1"/>
    <s v="Yes"/>
    <n v="0"/>
    <s v="No Match"/>
    <s v="No Match"/>
    <x v="0"/>
  </r>
  <r>
    <s v="DOCTORS CENTER HOSPITAL  CAROLINA LLC"/>
    <s v="CAROLINA"/>
    <x v="39"/>
    <s v="SAN JUAN"/>
    <s v="Acute Care Hospitals"/>
    <x v="1"/>
    <s v="Yes"/>
    <n v="0"/>
    <s v="No Match"/>
    <s v="No Match"/>
    <x v="0"/>
  </r>
  <r>
    <s v="THE SAN JORGE HOSPITAL INC"/>
    <s v="SAN JUAN"/>
    <x v="39"/>
    <s v="SAN JUAN"/>
    <s v="Acute Care Hospitals"/>
    <x v="1"/>
    <s v="Yes"/>
    <n v="0"/>
    <s v="No Match"/>
    <s v="No Match"/>
    <x v="0"/>
  </r>
  <r>
    <s v="HOSPITAL  CENTRO COMPRENSIVO DEL CANCER"/>
    <s v="SAN JUAN"/>
    <x v="39"/>
    <s v="SAN JUAN"/>
    <s v="Acute Care Hospitals"/>
    <x v="3"/>
    <s v="Yes"/>
    <n v="0"/>
    <s v="No Match"/>
    <s v="No Match"/>
    <x v="0"/>
  </r>
  <r>
    <s v="DOCTORS CENTER HOSPITAL ORLANDO HEALTH DORADO"/>
    <s v="DORADO"/>
    <x v="39"/>
    <s v="DORADO"/>
    <s v="Acute Care Hospitals"/>
    <x v="1"/>
    <s v="Yes"/>
    <n v="2"/>
    <s v="No Match"/>
    <s v="No Match"/>
    <x v="1"/>
  </r>
  <r>
    <s v="PUERTO RICO WOMEN AND CHILDREN HOSPITAL LLC"/>
    <s v="BAYAMON"/>
    <x v="39"/>
    <s v="BAYAMON"/>
    <s v="Acute Care Hospitals"/>
    <x v="1"/>
    <s v="Yes"/>
    <n v="0"/>
    <s v="No Match"/>
    <s v="No Match"/>
    <x v="0"/>
  </r>
  <r>
    <s v="HOSPITAL EPISCOPAL  SAN LUCAS METRO"/>
    <s v="SAN JUAN"/>
    <x v="39"/>
    <s v="SAN JUAN"/>
    <s v="Acute Care Hospitals"/>
    <x v="2"/>
    <s v="Yes"/>
    <n v="0"/>
    <s v="No Match"/>
    <s v="No Match"/>
    <x v="0"/>
  </r>
  <r>
    <s v="CENTRO MEDICO DEL NORESTE"/>
    <s v="FAJARDO"/>
    <x v="39"/>
    <s v="FAJARDO"/>
    <s v="Acute Care Hospitals"/>
    <x v="1"/>
    <s v="Yes"/>
    <n v="0"/>
    <s v="No Match"/>
    <s v="No Match"/>
    <x v="0"/>
  </r>
  <r>
    <s v="UNIVERSITY PEDIATRIC HOSPITAL"/>
    <s v="SAN JUAN"/>
    <x v="39"/>
    <s v="SAN JUAN"/>
    <s v="Childrens"/>
    <x v="3"/>
    <s v="Yes"/>
    <n v="0"/>
    <s v="No Match"/>
    <s v="No Match"/>
    <x v="0"/>
  </r>
  <r>
    <s v="FIRST HOSPITAL PANAMERICANO"/>
    <s v="CIDRA"/>
    <x v="39"/>
    <s v="CIDRA"/>
    <s v="Psychiatric"/>
    <x v="1"/>
    <s v="No"/>
    <n v="0"/>
    <s v="No Match"/>
    <s v="No Match"/>
    <x v="1"/>
  </r>
  <r>
    <s v="SAN JUAN CAPESTRANO  HOSPITAL INC"/>
    <s v="RIO PIEDRAS"/>
    <x v="39"/>
    <s v="SAN JUAN"/>
    <s v="Psychiatric"/>
    <x v="1"/>
    <s v="No"/>
    <n v="0"/>
    <s v="No Match"/>
    <s v="No Match"/>
    <x v="0"/>
  </r>
  <r>
    <s v="HOSPITAL METROPOLITANO  PSIQUIATRICO DE CABO ROJO"/>
    <s v="CABO ROJO"/>
    <x v="39"/>
    <s v="CABO ROJO"/>
    <s v="Psychiatric"/>
    <x v="1"/>
    <s v="No"/>
    <n v="0"/>
    <s v="No Match"/>
    <s v="No Match"/>
    <x v="1"/>
  </r>
  <r>
    <s v="CENTRO DE SALUD CONDUCTUAL MENONITA-CIMA"/>
    <s v="AIBONITO"/>
    <x v="39"/>
    <s v="AIBONITO"/>
    <s v="Psychiatric"/>
    <x v="2"/>
    <s v="No"/>
    <n v="0"/>
    <s v="No Match"/>
    <s v="No Match"/>
    <x v="0"/>
  </r>
  <r>
    <s v="ROGER WILLIAMS MEDICAL CENTER"/>
    <s v="PROVIDENCE"/>
    <x v="40"/>
    <s v="PROVIDENCE"/>
    <s v="Acute Care Hospitals"/>
    <x v="1"/>
    <s v="Yes"/>
    <n v="3"/>
    <s v="Rhode Island"/>
    <n v="678179"/>
    <x v="0"/>
  </r>
  <r>
    <s v="OUR LADY OF FATIMA HOSPITAL"/>
    <s v="NORTH PROVIDENCE"/>
    <x v="40"/>
    <s v="PROVIDENCE"/>
    <s v="Acute Care Hospitals"/>
    <x v="1"/>
    <s v="Yes"/>
    <n v="3"/>
    <s v="Rhode Island"/>
    <n v="678179"/>
    <x v="0"/>
  </r>
  <r>
    <s v="NEWPORT HOSPITAL"/>
    <s v="NEWPORT"/>
    <x v="40"/>
    <s v="NEWPORT"/>
    <s v="Acute Care Hospitals"/>
    <x v="2"/>
    <s v="Yes"/>
    <n v="4"/>
    <s v="Rhode Island"/>
    <n v="83051"/>
    <x v="1"/>
  </r>
  <r>
    <s v="RHODE ISLAND HOSPITAL"/>
    <s v="PROVIDENCE"/>
    <x v="40"/>
    <s v="PROVIDENCE"/>
    <s v="Acute Care Hospitals"/>
    <x v="2"/>
    <s v="Yes"/>
    <n v="4"/>
    <s v="Rhode Island"/>
    <n v="678179"/>
    <x v="0"/>
  </r>
  <r>
    <s v="SOUTH COUNTY HOSPITAL INC"/>
    <s v="WAKEFIELD"/>
    <x v="40"/>
    <s v="WASHINGTON"/>
    <s v="Acute Care Hospitals"/>
    <x v="2"/>
    <s v="Yes"/>
    <n v="4"/>
    <s v="Rhode Island"/>
    <n v="129795"/>
    <x v="0"/>
  </r>
  <r>
    <s v="KENT COUNTY MEMORIAL HOSPITAL"/>
    <s v="WARWICK"/>
    <x v="40"/>
    <s v="KENT"/>
    <s v="Acute Care Hospitals"/>
    <x v="1"/>
    <s v="Yes"/>
    <n v="3"/>
    <s v="Rhode Island"/>
    <n v="173495"/>
    <x v="1"/>
  </r>
  <r>
    <s v="WOMEN &amp; INFANTS HOSPITAL OF RHODE ISLAND"/>
    <s v="PROVIDENCE"/>
    <x v="40"/>
    <s v="PROVIDENCE"/>
    <s v="Acute Care Hospitals"/>
    <x v="2"/>
    <s v="Yes"/>
    <n v="4"/>
    <s v="Rhode Island"/>
    <n v="678179"/>
    <x v="0"/>
  </r>
  <r>
    <s v="LANDMARK MEDICAL CENTER"/>
    <s v="WOONSOCKET"/>
    <x v="40"/>
    <s v="PROVIDENCE"/>
    <s v="Acute Care Hospitals"/>
    <x v="2"/>
    <s v="Yes"/>
    <n v="2"/>
    <s v="Rhode Island"/>
    <n v="678179"/>
    <x v="0"/>
  </r>
  <r>
    <s v="THE MIRIAM HOSPITAL"/>
    <s v="PROVIDENCE"/>
    <x v="40"/>
    <s v="PROVIDENCE"/>
    <s v="Acute Care Hospitals"/>
    <x v="2"/>
    <s v="Yes"/>
    <n v="4"/>
    <s v="Rhode Island"/>
    <n v="678179"/>
    <x v="0"/>
  </r>
  <r>
    <s v="WESTERLY HOSPITAL"/>
    <s v="WESTERLY"/>
    <x v="40"/>
    <s v="WASHINGTON"/>
    <s v="Acute Care Hospitals"/>
    <x v="2"/>
    <s v="Yes"/>
    <n v="4"/>
    <s v="Rhode Island"/>
    <n v="129795"/>
    <x v="0"/>
  </r>
  <r>
    <s v="PROVIDENCE VA MEDICAL CENTER"/>
    <s v="PROVIDENCE"/>
    <x v="40"/>
    <s v="PROVIDENCE"/>
    <s v="Acute Care - Veterans Administration"/>
    <x v="8"/>
    <s v="Yes"/>
    <n v="4"/>
    <s v="Rhode Island"/>
    <n v="678179"/>
    <x v="0"/>
  </r>
  <r>
    <s v="BUTLER HOSPITAL"/>
    <s v="PROVIDENCE"/>
    <x v="40"/>
    <s v="PROVIDENCE"/>
    <s v="Psychiatric"/>
    <x v="2"/>
    <s v="No"/>
    <n v="0"/>
    <s v="Rhode Island"/>
    <n v="678179"/>
    <x v="0"/>
  </r>
  <r>
    <s v="EMMA PENDLETON BRADLEY HOSPITAL"/>
    <s v="EAST PROVIDENCE"/>
    <x v="40"/>
    <s v="PROVIDENCE"/>
    <s v="Psychiatric"/>
    <x v="2"/>
    <s v="Yes"/>
    <n v="0"/>
    <s v="Rhode Island"/>
    <n v="678179"/>
    <x v="0"/>
  </r>
  <r>
    <s v="PIEDMONT MEDICAL CENTER"/>
    <s v="ROCK HILL"/>
    <x v="41"/>
    <s v="YORK"/>
    <s v="Acute Care Hospitals"/>
    <x v="1"/>
    <s v="Yes"/>
    <n v="2"/>
    <s v="South Carolina"/>
    <n v="306887"/>
    <x v="1"/>
  </r>
  <r>
    <s v="MUSC MEDICAL CENTER"/>
    <s v="CHARLESTON"/>
    <x v="41"/>
    <s v="CHARLESTON"/>
    <s v="Acute Care Hospitals"/>
    <x v="0"/>
    <s v="Yes"/>
    <n v="2"/>
    <s v="South Carolina"/>
    <n v="436200"/>
    <x v="0"/>
  </r>
  <r>
    <s v="MCLEOD MEDICAL CENTER - DILLON"/>
    <s v="DILLON"/>
    <x v="41"/>
    <s v="DILLON"/>
    <s v="Acute Care Hospitals"/>
    <x v="2"/>
    <s v="Yes"/>
    <n v="3"/>
    <s v="South Carolina"/>
    <n v="27458"/>
    <x v="0"/>
  </r>
  <r>
    <s v="SPARTANBURG MEDICAL CENTER"/>
    <s v="SPARTANBURG"/>
    <x v="41"/>
    <s v="SPARTANBURG"/>
    <s v="Acute Care Hospitals"/>
    <x v="0"/>
    <s v="Yes"/>
    <n v="2"/>
    <s v="South Carolina"/>
    <n v="380857"/>
    <x v="0"/>
  </r>
  <r>
    <s v="PRISMA HEALTH OCONEE MEMORIAL HOSPITAL"/>
    <s v="SENECA"/>
    <x v="41"/>
    <s v="OCONEE"/>
    <s v="Acute Care Hospitals"/>
    <x v="2"/>
    <s v="Yes"/>
    <n v="4"/>
    <s v="South Carolina"/>
    <n v="83775"/>
    <x v="1"/>
  </r>
  <r>
    <s v="CAROLINA PINES REGIONAL MEDICAL CENTER"/>
    <s v="HARTSVILLE"/>
    <x v="41"/>
    <s v="DARLINGTON"/>
    <s v="Acute Care Hospitals"/>
    <x v="1"/>
    <s v="Yes"/>
    <n v="2"/>
    <s v="South Carolina"/>
    <n v="62888"/>
    <x v="1"/>
  </r>
  <r>
    <s v="CANNON MEMORIAL HOSPITAL"/>
    <s v="PICKENS"/>
    <x v="41"/>
    <s v="PICKENS"/>
    <s v="Acute Care Hospitals"/>
    <x v="2"/>
    <s v="Yes"/>
    <n v="0"/>
    <s v="South Carolina"/>
    <n v="139198"/>
    <x v="0"/>
  </r>
  <r>
    <s v="PRISMA HEALTH BAPTIST EASLEY HOSPITAL"/>
    <s v="EASLEY"/>
    <x v="41"/>
    <s v="PICKENS"/>
    <s v="Acute Care Hospitals"/>
    <x v="2"/>
    <s v="Yes"/>
    <n v="4"/>
    <s v="South Carolina"/>
    <n v="139198"/>
    <x v="0"/>
  </r>
  <r>
    <s v="PRISMA HEALTH RICHLAND HOSPITAL"/>
    <s v="COLUMBIA"/>
    <x v="41"/>
    <s v="RICHLAND"/>
    <s v="Acute Care Hospitals"/>
    <x v="2"/>
    <s v="Yes"/>
    <n v="3"/>
    <s v="South Carolina"/>
    <n v="434956"/>
    <x v="0"/>
  </r>
  <r>
    <s v="MUSC HEALTH CHESTER MEDICAL CENTER"/>
    <s v="CHESTER"/>
    <x v="41"/>
    <s v="CHESTER"/>
    <s v="Acute Care Hospitals"/>
    <x v="1"/>
    <s v="Yes"/>
    <n v="0"/>
    <s v="South Carolina"/>
    <n v="33001"/>
    <x v="0"/>
  </r>
  <r>
    <s v="TIDELANDS GEORGETOWN MEMORIAL HOSPITAL"/>
    <s v="GEORGETOWN"/>
    <x v="41"/>
    <s v="GEORGETOWN"/>
    <s v="Acute Care Hospitals"/>
    <x v="2"/>
    <s v="Yes"/>
    <n v="2"/>
    <s v="South Carolina"/>
    <n v="65912"/>
    <x v="1"/>
  </r>
  <r>
    <s v="ST FRANCIS-DOWNTOWN"/>
    <s v="GREENVILLE"/>
    <x v="41"/>
    <s v="GREENVILLE"/>
    <s v="Acute Care Hospitals"/>
    <x v="2"/>
    <s v="Yes"/>
    <n v="4"/>
    <s v="South Carolina"/>
    <n v="583125"/>
    <x v="0"/>
  </r>
  <r>
    <s v="MUSC HEALTH COLUMBIA MEDICAL CENTER DOWNTOWN"/>
    <s v="COLUMBIA"/>
    <x v="41"/>
    <s v="RICHLAND"/>
    <s v="Acute Care Hospitals"/>
    <x v="2"/>
    <s v="Yes"/>
    <n v="3"/>
    <s v="South Carolina"/>
    <n v="434956"/>
    <x v="0"/>
  </r>
  <r>
    <s v="ANMED HEALTH"/>
    <s v="ANDERSON"/>
    <x v="41"/>
    <s v="ANDERSON"/>
    <s v="Acute Care Hospitals"/>
    <x v="2"/>
    <s v="Yes"/>
    <n v="4"/>
    <s v="South Carolina"/>
    <n v="219930"/>
    <x v="0"/>
  </r>
  <r>
    <s v="COLLETON MEDICAL CENTER"/>
    <s v="WALTERBORO"/>
    <x v="41"/>
    <s v="COLLETON"/>
    <s v="Acute Care Hospitals"/>
    <x v="1"/>
    <s v="Yes"/>
    <n v="3"/>
    <s v="South Carolina"/>
    <n v="39382"/>
    <x v="0"/>
  </r>
  <r>
    <s v="PRISMA HEALTH GREER MEMORIAL HOSPITAL"/>
    <s v="SPARTANBURG"/>
    <x v="41"/>
    <s v="SPARTANBURG"/>
    <s v="Acute Care Hospitals"/>
    <x v="2"/>
    <s v="Yes"/>
    <n v="5"/>
    <s v="South Carolina"/>
    <n v="380857"/>
    <x v="0"/>
  </r>
  <r>
    <s v="MUSC HEALTH LANCASTER MEDICAL CENTER"/>
    <s v="LANCASTER"/>
    <x v="41"/>
    <s v="LANCASTER"/>
    <s v="Acute Care Hospitals"/>
    <x v="1"/>
    <s v="Yes"/>
    <n v="4"/>
    <s v="South Carolina"/>
    <n v="114296"/>
    <x v="0"/>
  </r>
  <r>
    <s v="PRISMA HEALTH HILLCREST HOSPITAL"/>
    <s v="SIMPSONVILLE"/>
    <x v="41"/>
    <s v="GREENVILLE"/>
    <s v="Acute Care Hospitals"/>
    <x v="2"/>
    <s v="Yes"/>
    <n v="4"/>
    <s v="South Carolina"/>
    <n v="583125"/>
    <x v="0"/>
  </r>
  <r>
    <s v="PRISMA HEALTH LAURENS COUNTY HOSPITAL"/>
    <s v="CLINTON"/>
    <x v="41"/>
    <s v="LAURENS"/>
    <s v="Acute Care Hospitals"/>
    <x v="2"/>
    <s v="Yes"/>
    <n v="4"/>
    <s v="South Carolina"/>
    <n v="71848"/>
    <x v="0"/>
  </r>
  <r>
    <s v="CHEROKEE MEDICAL CENTER"/>
    <s v="GAFFNEY"/>
    <x v="41"/>
    <s v="CHEROKEE"/>
    <s v="Acute Care Hospitals"/>
    <x v="0"/>
    <s v="Yes"/>
    <n v="2"/>
    <s v="South Carolina"/>
    <n v="58275"/>
    <x v="1"/>
  </r>
  <r>
    <s v="KERSHAWHEALTH"/>
    <s v="CAMDEN"/>
    <x v="41"/>
    <s v="KERSHAW"/>
    <s v="Acute Care Hospitals"/>
    <x v="1"/>
    <s v="Yes"/>
    <n v="3"/>
    <s v="South Carolina"/>
    <n v="73166"/>
    <x v="1"/>
  </r>
  <r>
    <s v="CONWAY MEDICAL CENTER"/>
    <s v="CONWAY"/>
    <x v="41"/>
    <s v="HORRY"/>
    <s v="Acute Care Hospitals"/>
    <x v="2"/>
    <s v="Yes"/>
    <n v="2"/>
    <s v="South Carolina"/>
    <n v="427551"/>
    <x v="0"/>
  </r>
  <r>
    <s v="MCLEOD REGIONAL MEDICAL CENTER-PEE DEE"/>
    <s v="FLORENCE"/>
    <x v="41"/>
    <s v="FLORENCE"/>
    <s v="Acute Care Hospitals"/>
    <x v="2"/>
    <s v="Yes"/>
    <n v="3"/>
    <s v="South Carolina"/>
    <n v="138504"/>
    <x v="0"/>
  </r>
  <r>
    <s v="NEWBERRY COUNTY MEMORIAL HOSPITAL"/>
    <s v="NEWBERRY"/>
    <x v="41"/>
    <s v="NEWBERRY"/>
    <s v="Acute Care Hospitals"/>
    <x v="4"/>
    <s v="Yes"/>
    <n v="3"/>
    <s v="South Carolina"/>
    <n v="39561"/>
    <x v="0"/>
  </r>
  <r>
    <s v="MUSC HEALTH MARION MEDICAL CENTER"/>
    <s v="MULLINS"/>
    <x v="41"/>
    <s v="MARION"/>
    <s v="Acute Care Hospitals"/>
    <x v="3"/>
    <s v="Yes"/>
    <n v="3"/>
    <s v="South Carolina"/>
    <n v="28242"/>
    <x v="0"/>
  </r>
  <r>
    <s v="BON SECOURS-ST FRANCIS XAVIER HOSPITAL"/>
    <s v="CHARLESTON"/>
    <x v="41"/>
    <s v="CHARLESTON"/>
    <s v="Acute Care Hospitals"/>
    <x v="2"/>
    <s v="Yes"/>
    <n v="3"/>
    <s v="South Carolina"/>
    <n v="436200"/>
    <x v="0"/>
  </r>
  <r>
    <s v="BEAUFORT COUNTY MEMORIAL HOSPITAL"/>
    <s v="BEAUFORT"/>
    <x v="41"/>
    <s v="BEAUFORT"/>
    <s v="Acute Care Hospitals"/>
    <x v="5"/>
    <s v="Yes"/>
    <n v="4"/>
    <s v="South Carolina"/>
    <n v="204433"/>
    <x v="0"/>
  </r>
  <r>
    <s v="PRISMA HEALTH TUOMEY HOSPITAL"/>
    <s v="SUMTER"/>
    <x v="41"/>
    <s v="SUMTER"/>
    <s v="Acute Care Hospitals"/>
    <x v="2"/>
    <s v="Yes"/>
    <n v="3"/>
    <s v="South Carolina"/>
    <n v="105067"/>
    <x v="1"/>
  </r>
  <r>
    <s v="SELF REGIONAL HEALTHCARE"/>
    <s v="GREENWOOD"/>
    <x v="41"/>
    <s v="GREENWOOD"/>
    <s v="Acute Care Hospitals"/>
    <x v="2"/>
    <s v="Yes"/>
    <n v="4"/>
    <s v="South Carolina"/>
    <n v="70379"/>
    <x v="1"/>
  </r>
  <r>
    <s v="HAMPTON REGIONAL MEDICAL CENTER"/>
    <s v="VARNVILLE"/>
    <x v="41"/>
    <s v="HAMPTON"/>
    <s v="Acute Care Hospitals"/>
    <x v="2"/>
    <s v="Yes"/>
    <n v="0"/>
    <s v="South Carolina"/>
    <n v="18174"/>
    <x v="0"/>
  </r>
  <r>
    <s v="LEXINGTON MEDICAL CENTER"/>
    <s v="WEST COLUMBIA"/>
    <x v="41"/>
    <s v="LEXINGTON"/>
    <s v="Acute Care Hospitals"/>
    <x v="2"/>
    <s v="Yes"/>
    <n v="3"/>
    <s v="South Carolina"/>
    <n v="317588"/>
    <x v="0"/>
  </r>
  <r>
    <s v="PRISMA HEALTH GREENVILLE MEMORIAL HOSPITAL"/>
    <s v="GREENVILLE"/>
    <x v="41"/>
    <s v="GREENVILLE"/>
    <s v="Acute Care Hospitals"/>
    <x v="2"/>
    <s v="No"/>
    <n v="4"/>
    <s v="South Carolina"/>
    <n v="583125"/>
    <x v="0"/>
  </r>
  <r>
    <s v="TRIDENT MEDICAL CENTER"/>
    <s v="CHARLESTON"/>
    <x v="41"/>
    <s v="CHARLESTON"/>
    <s v="Acute Care Hospitals"/>
    <x v="1"/>
    <s v="Yes"/>
    <n v="3"/>
    <s v="South Carolina"/>
    <n v="436200"/>
    <x v="0"/>
  </r>
  <r>
    <s v="NOVANT HEALTH HILTON HEAD MEDICAL CENTER"/>
    <s v="HILTON HEAD ISLAND"/>
    <x v="41"/>
    <s v="BEAUFORT"/>
    <s v="Acute Care Hospitals"/>
    <x v="4"/>
    <s v="Yes"/>
    <n v="2"/>
    <s v="South Carolina"/>
    <n v="204433"/>
    <x v="0"/>
  </r>
  <r>
    <s v="AIKEN REGIONAL MEDICAL CENTER"/>
    <s v="AIKEN"/>
    <x v="41"/>
    <s v="AIKEN"/>
    <s v="Acute Care Hospitals"/>
    <x v="1"/>
    <s v="Yes"/>
    <n v="2"/>
    <s v="South Carolina"/>
    <n v="181515"/>
    <x v="1"/>
  </r>
  <r>
    <s v="GRAND STRAND REGIONAL MEDICAL CENTER"/>
    <s v="MYRTLE BEACH"/>
    <x v="41"/>
    <s v="HORRY"/>
    <s v="Acute Care Hospitals"/>
    <x v="1"/>
    <s v="Yes"/>
    <n v="2"/>
    <s v="South Carolina"/>
    <n v="427551"/>
    <x v="0"/>
  </r>
  <r>
    <s v="PRISMA HEALTH BAPTIST"/>
    <s v="COLUMBIA"/>
    <x v="41"/>
    <s v="RICHLAND"/>
    <s v="Acute Care Hospitals"/>
    <x v="2"/>
    <s v="Yes"/>
    <n v="4"/>
    <s v="South Carolina"/>
    <n v="434956"/>
    <x v="0"/>
  </r>
  <r>
    <s v="ROPER HOSPITAL"/>
    <s v="CHARLESTON"/>
    <x v="41"/>
    <s v="CHARLESTON"/>
    <s v="Acute Care Hospitals"/>
    <x v="2"/>
    <s v="Yes"/>
    <n v="4"/>
    <s v="South Carolina"/>
    <n v="436200"/>
    <x v="0"/>
  </r>
  <r>
    <s v="EAST COOPER MEDICAL CENTER"/>
    <s v="MOUNT PLEASANT"/>
    <x v="41"/>
    <s v="CHARLESTON"/>
    <s v="Acute Care Hospitals"/>
    <x v="1"/>
    <s v="Yes"/>
    <n v="4"/>
    <s v="South Carolina"/>
    <n v="436200"/>
    <x v="0"/>
  </r>
  <r>
    <s v="MUSC HEALTH FLORENCE MEDICAL CENTER"/>
    <s v="FLORENCE"/>
    <x v="41"/>
    <s v="FLORENCE"/>
    <s v="Acute Care Hospitals"/>
    <x v="3"/>
    <s v="Yes"/>
    <n v="3"/>
    <s v="South Carolina"/>
    <n v="138504"/>
    <x v="0"/>
  </r>
  <r>
    <s v="TIDELANDS WACCAMAW COMMUNITY HOSPITAL"/>
    <s v="MURRELLS INLET"/>
    <x v="41"/>
    <s v="HORRY"/>
    <s v="Acute Care Hospitals"/>
    <x v="2"/>
    <s v="Yes"/>
    <n v="4"/>
    <s v="South Carolina"/>
    <n v="427551"/>
    <x v="0"/>
  </r>
  <r>
    <s v="NH Beaufort"/>
    <s v="Beaufort"/>
    <x v="41"/>
    <s v="BEAUFORT"/>
    <s v="Acute Care - Department of Defense"/>
    <x v="10"/>
    <s v="No"/>
    <n v="0"/>
    <s v="South Carolina"/>
    <n v="204433"/>
    <x v="0"/>
  </r>
  <r>
    <s v="COASTAL CAROLINA HOSPITAL"/>
    <s v="HARDEEVILLE"/>
    <x v="41"/>
    <s v="JASPER"/>
    <s v="Acute Care Hospitals"/>
    <x v="1"/>
    <s v="Yes"/>
    <n v="4"/>
    <s v="South Carolina"/>
    <n v="38533"/>
    <x v="0"/>
  </r>
  <r>
    <s v="PRISMA HEALTH  PATEWOOD HOSPITAL"/>
    <s v="GREENVILLE"/>
    <x v="41"/>
    <s v="GREENVILLE"/>
    <s v="Acute Care Hospitals"/>
    <x v="2"/>
    <s v="No"/>
    <n v="5"/>
    <s v="South Carolina"/>
    <n v="583125"/>
    <x v="0"/>
  </r>
  <r>
    <s v="PELHAM MEDICAL CENTER"/>
    <s v="GREER"/>
    <x v="41"/>
    <s v="GREENVILLE"/>
    <s v="Acute Care Hospitals"/>
    <x v="0"/>
    <s v="Yes"/>
    <n v="5"/>
    <s v="South Carolina"/>
    <n v="583125"/>
    <x v="0"/>
  </r>
  <r>
    <s v="MOUNT PLEASANT HOSPITAL"/>
    <s v="MOUNT PLEASANT"/>
    <x v="41"/>
    <s v="CHARLESTON"/>
    <s v="Acute Care Hospitals"/>
    <x v="2"/>
    <s v="Yes"/>
    <n v="5"/>
    <s v="South Carolina"/>
    <n v="436200"/>
    <x v="0"/>
  </r>
  <r>
    <s v="MCLEOD LORIS  HOSPITAL"/>
    <s v="LORIS"/>
    <x v="41"/>
    <s v="HORRY"/>
    <s v="Acute Care Hospitals"/>
    <x v="2"/>
    <s v="No"/>
    <n v="4"/>
    <s v="South Carolina"/>
    <n v="427551"/>
    <x v="0"/>
  </r>
  <r>
    <s v="PRISMA HEALTH BAPTIST PARKRIDGE"/>
    <s v="COLUMBIA"/>
    <x v="41"/>
    <s v="LEXINGTON"/>
    <s v="Acute Care Hospitals"/>
    <x v="2"/>
    <s v="Yes"/>
    <n v="4"/>
    <s v="South Carolina"/>
    <n v="317588"/>
    <x v="0"/>
  </r>
  <r>
    <s v="MCLEOD HEALTH CHERAW"/>
    <s v="CHERAW"/>
    <x v="41"/>
    <s v="CHESTERFIELD"/>
    <s v="Acute Care Hospitals"/>
    <x v="2"/>
    <s v="Yes"/>
    <n v="3"/>
    <s v="South Carolina"/>
    <n v="44740"/>
    <x v="0"/>
  </r>
  <r>
    <s v="UNION MEDICAL CENTER"/>
    <s v="UNION"/>
    <x v="41"/>
    <s v="UNION"/>
    <s v="Acute Care Hospitals"/>
    <x v="4"/>
    <s v="Yes"/>
    <n v="0"/>
    <s v="South Carolina"/>
    <n v="26799"/>
    <x v="0"/>
  </r>
  <r>
    <s v="MCLEOD HEALTH CLARENDON"/>
    <s v="MANNING"/>
    <x v="41"/>
    <s v="CLARENDON"/>
    <s v="Acute Care Hospitals"/>
    <x v="2"/>
    <s v="Yes"/>
    <n v="3"/>
    <s v="South Carolina"/>
    <n v="31043"/>
    <x v="0"/>
  </r>
  <r>
    <s v="ROPER ST FRANCIS HOSPITAL-BERKELEY INC"/>
    <s v="SUMMERVILLE"/>
    <x v="41"/>
    <s v="DORCHESTER"/>
    <s v="Acute Care Hospitals"/>
    <x v="2"/>
    <s v="Yes"/>
    <n v="5"/>
    <s v="South Carolina"/>
    <n v="178397"/>
    <x v="1"/>
  </r>
  <r>
    <s v="COLUMBIA SC VA MEDICAL CENTER"/>
    <s v="COLUMBIA"/>
    <x v="41"/>
    <s v="RICHLAND"/>
    <s v="Acute Care - Veterans Administration"/>
    <x v="8"/>
    <s v="Yes"/>
    <n v="5"/>
    <s v="South Carolina"/>
    <n v="434956"/>
    <x v="0"/>
  </r>
  <r>
    <s v="CHARLESTON VA MEDICAL CENTER"/>
    <s v="CHARLESTON"/>
    <x v="41"/>
    <s v="CHARLESTON"/>
    <s v="Acute Care - Veterans Administration"/>
    <x v="8"/>
    <s v="Yes"/>
    <n v="5"/>
    <s v="South Carolina"/>
    <n v="436200"/>
    <x v="0"/>
  </r>
  <r>
    <s v="ALLENDALE COUNTY HOSPITAL"/>
    <s v="FAIRFAX"/>
    <x v="41"/>
    <s v="ALLENDALE"/>
    <s v="Critical Access Hospitals"/>
    <x v="5"/>
    <s v="Yes"/>
    <n v="0"/>
    <s v="South Carolina"/>
    <n v="7355"/>
    <x v="0"/>
  </r>
  <r>
    <s v="ABBEVILLE AREA MEDICAL CENTER"/>
    <s v="ABBEVILLE"/>
    <x v="41"/>
    <s v="ABBEVILLE"/>
    <s v="Critical Access Hospitals"/>
    <x v="4"/>
    <s v="Yes"/>
    <n v="0"/>
    <s v="South Carolina"/>
    <n v="24836"/>
    <x v="0"/>
  </r>
  <r>
    <s v="EDGEFIELD COUNTY HEALTHCARE AN AFFILIATE OF SELF R"/>
    <s v="EDGEFIELD"/>
    <x v="41"/>
    <s v="LAURENS"/>
    <s v="Critical Access Hospitals"/>
    <x v="2"/>
    <s v="Yes"/>
    <n v="0"/>
    <s v="South Carolina"/>
    <n v="71848"/>
    <x v="0"/>
  </r>
  <r>
    <s v="SHRINERS HOSPITALS FOR CHILDREN"/>
    <s v="GREENVILLE"/>
    <x v="41"/>
    <s v="GREENVILLE"/>
    <s v="Childrens"/>
    <x v="2"/>
    <s v="No"/>
    <n v="0"/>
    <s v="South Carolina"/>
    <n v="583125"/>
    <x v="0"/>
  </r>
  <r>
    <s v="LIGHTHOUSE BEHAVIORAL HEALTH HOSPITAL"/>
    <s v="CONWAY"/>
    <x v="41"/>
    <s v="HORRY"/>
    <s v="Psychiatric"/>
    <x v="1"/>
    <s v="Yes"/>
    <n v="0"/>
    <s v="South Carolina"/>
    <n v="427551"/>
    <x v="0"/>
  </r>
  <r>
    <s v="G WERBER BRYAN PSYCH HOSP"/>
    <s v="COLUMBIA"/>
    <x v="41"/>
    <s v="RICHLAND"/>
    <s v="Psychiatric"/>
    <x v="3"/>
    <s v="No"/>
    <n v="0"/>
    <s v="South Carolina"/>
    <n v="434956"/>
    <x v="0"/>
  </r>
  <r>
    <s v="PALMETTO LOWCOUNTRY BEHAVIORAL HEALTH"/>
    <s v="CHARLESTON"/>
    <x v="41"/>
    <s v="CHARLESTON"/>
    <s v="Psychiatric"/>
    <x v="1"/>
    <s v="No"/>
    <n v="0"/>
    <s v="South Carolina"/>
    <n v="436200"/>
    <x v="0"/>
  </r>
  <r>
    <s v="SPRINGBROOK BEHAVIORAL HEALTH SYSTEM"/>
    <s v="TRAVELERS REST"/>
    <x v="41"/>
    <s v="GREENVILLE"/>
    <s v="Psychiatric"/>
    <x v="1"/>
    <s v="No"/>
    <n v="0"/>
    <s v="South Carolina"/>
    <n v="583125"/>
    <x v="0"/>
  </r>
  <r>
    <s v="THREE RIVERS BEHAVIORAL HEALTH"/>
    <s v="WEST COLUMBIA"/>
    <x v="41"/>
    <s v="LEXINGTON"/>
    <s v="Psychiatric"/>
    <x v="1"/>
    <s v="No"/>
    <n v="0"/>
    <s v="South Carolina"/>
    <n v="317588"/>
    <x v="0"/>
  </r>
  <r>
    <s v="CAROLINA CTR FOR BEHAVIORAL HEALTH,THE"/>
    <s v="GREER"/>
    <x v="41"/>
    <s v="GREENVILLE"/>
    <s v="Psychiatric"/>
    <x v="1"/>
    <s v="No"/>
    <n v="0"/>
    <s v="South Carolina"/>
    <n v="583125"/>
    <x v="0"/>
  </r>
  <r>
    <s v="PATRICK B HARRIS PSYCHIATRIC HOSPITAL"/>
    <s v="ANDERSON"/>
    <x v="41"/>
    <s v="ANDERSON"/>
    <s v="Psychiatric"/>
    <x v="3"/>
    <s v="No"/>
    <n v="0"/>
    <s v="South Carolina"/>
    <n v="219930"/>
    <x v="0"/>
  </r>
  <r>
    <s v="REBOUND BEHAVIORAL HEALTH"/>
    <s v="LANCASTER"/>
    <x v="41"/>
    <s v="LANCASTER"/>
    <s v="Psychiatric"/>
    <x v="1"/>
    <s v="Yes"/>
    <n v="0"/>
    <s v="South Carolina"/>
    <n v="114296"/>
    <x v="0"/>
  </r>
  <r>
    <s v="PRAIRIE LAKES HEALTHCARE SYSTEM, INC"/>
    <s v="WATERTOWN"/>
    <x v="42"/>
    <s v="CODINGTON"/>
    <s v="Acute Care Hospitals"/>
    <x v="2"/>
    <s v="Yes"/>
    <n v="3"/>
    <s v="South Dakota"/>
    <n v="29562"/>
    <x v="0"/>
  </r>
  <r>
    <s v="BROOKINGS HEALTH SYSTEM"/>
    <s v="BROOKINGS"/>
    <x v="42"/>
    <s v="BROOKINGS"/>
    <s v="Acute Care Hospitals"/>
    <x v="5"/>
    <s v="Yes"/>
    <n v="4"/>
    <s v="South Dakota"/>
    <n v="37635"/>
    <x v="0"/>
  </r>
  <r>
    <s v="AVERA SACRED HEART HOSPITAL"/>
    <s v="YANKTON"/>
    <x v="42"/>
    <s v="YANKTON"/>
    <s v="Acute Care Hospitals"/>
    <x v="2"/>
    <s v="Yes"/>
    <n v="3"/>
    <s v="South Dakota"/>
    <n v="23635"/>
    <x v="0"/>
  </r>
  <r>
    <s v="AVERA ST LUKES"/>
    <s v="ABERDEEN"/>
    <x v="42"/>
    <s v="BROWN"/>
    <s v="Acute Care Hospitals"/>
    <x v="6"/>
    <s v="Yes"/>
    <n v="4"/>
    <s v="South Dakota"/>
    <n v="37561"/>
    <x v="0"/>
  </r>
  <r>
    <s v="AVERA ST MARY'S HOSPITAL"/>
    <s v="PIERRE"/>
    <x v="42"/>
    <s v="HUGHES"/>
    <s v="Acute Care Hospitals"/>
    <x v="2"/>
    <s v="Yes"/>
    <n v="2"/>
    <s v="South Dakota"/>
    <n v="17570"/>
    <x v="0"/>
  </r>
  <r>
    <s v="AVERA MCKENNAN HOSPITAL &amp; UNIVERSITY HEALTH CENTER"/>
    <s v="SIOUX FALLS"/>
    <x v="42"/>
    <s v="MINNEHAHA"/>
    <s v="Acute Care Hospitals"/>
    <x v="2"/>
    <s v="Yes"/>
    <n v="4"/>
    <s v="South Dakota"/>
    <n v="212691"/>
    <x v="0"/>
  </r>
  <r>
    <s v="SANFORD USD MEDICAL CENTER"/>
    <s v="SIOUX FALLS"/>
    <x v="42"/>
    <s v="MINNEHAHA"/>
    <s v="Acute Care Hospitals"/>
    <x v="2"/>
    <s v="Yes"/>
    <n v="5"/>
    <s v="South Dakota"/>
    <n v="212691"/>
    <x v="0"/>
  </r>
  <r>
    <s v="VA BLACK HILLS HEALTHCARE SYSTEM"/>
    <s v="FORT MEADE"/>
    <x v="42"/>
    <s v="MEADE"/>
    <s v="Acute Care - Veterans Administration"/>
    <x v="8"/>
    <s v="Yes"/>
    <n v="5"/>
    <s v="South Dakota"/>
    <n v="30711"/>
    <x v="0"/>
  </r>
  <r>
    <s v="MONUMENT HEALTH SPEARFISH HOSPITAL"/>
    <s v="SPEARFISH"/>
    <x v="42"/>
    <s v="LAWRENCE"/>
    <s v="Acute Care Hospitals"/>
    <x v="2"/>
    <s v="Yes"/>
    <n v="4"/>
    <s v="South Dakota"/>
    <n v="29459"/>
    <x v="0"/>
  </r>
  <r>
    <s v="SIOUX FALLS VA MEDICAL CENTER"/>
    <s v="SIOUX FALLS"/>
    <x v="42"/>
    <s v="MINNEHAHA"/>
    <s v="Acute Care - Veterans Administration"/>
    <x v="8"/>
    <s v="Yes"/>
    <n v="5"/>
    <s v="South Dakota"/>
    <n v="212691"/>
    <x v="0"/>
  </r>
  <r>
    <s v="MONUMENT HEALTH RAPID CITY HOSPITAL"/>
    <s v="RAPID CITY"/>
    <x v="42"/>
    <s v="PENNINGTON"/>
    <s v="Acute Care Hospitals"/>
    <x v="2"/>
    <s v="Yes"/>
    <n v="3"/>
    <s v="South Dakota"/>
    <n v="116792"/>
    <x v="0"/>
  </r>
  <r>
    <s v="PHS INDIAN HOSPITAL AT ROSEBUD"/>
    <s v="ROSEBUD"/>
    <x v="42"/>
    <s v="TODD"/>
    <s v="Acute Care Hospitals"/>
    <x v="7"/>
    <s v="Yes"/>
    <n v="0"/>
    <s v="South Dakota"/>
    <n v="8863"/>
    <x v="0"/>
  </r>
  <r>
    <s v="DUNES SURGICAL HOSPITAL"/>
    <s v="DAKOTA DUNES"/>
    <x v="42"/>
    <s v="UNION"/>
    <s v="Acute Care Hospitals"/>
    <x v="1"/>
    <s v="No"/>
    <n v="0"/>
    <s v="South Dakota"/>
    <n v="17402"/>
    <x v="0"/>
  </r>
  <r>
    <s v="SIOUX FALLS SPECIALTY HOSPITAL"/>
    <s v="SIOUX FALLS"/>
    <x v="42"/>
    <s v="MINNEHAHA"/>
    <s v="Acute Care Hospitals"/>
    <x v="1"/>
    <s v="No"/>
    <n v="0"/>
    <s v="South Dakota"/>
    <n v="212691"/>
    <x v="0"/>
  </r>
  <r>
    <s v="BLACK HILLS SURGICAL HOSPITAL LLC"/>
    <s v="RAPID CITY"/>
    <x v="42"/>
    <s v="PENNINGTON"/>
    <s v="Acute Care Hospitals"/>
    <x v="1"/>
    <s v="No"/>
    <n v="0"/>
    <s v="South Dakota"/>
    <n v="116792"/>
    <x v="0"/>
  </r>
  <r>
    <s v="SAME DAY SURGERY CENTER LLC"/>
    <s v="RAPID CITY"/>
    <x v="42"/>
    <s v="PENNINGTON"/>
    <s v="Acute Care Hospitals"/>
    <x v="1"/>
    <s v="No"/>
    <n v="0"/>
    <s v="South Dakota"/>
    <n v="116792"/>
    <x v="0"/>
  </r>
  <r>
    <s v="AVERA HEART HOSPITAL OF SOUTH DAKOTA"/>
    <s v="SIOUX FALLS"/>
    <x v="42"/>
    <s v="LINCOLN"/>
    <s v="Acute Care Hospitals"/>
    <x v="1"/>
    <s v="Yes"/>
    <n v="5"/>
    <s v="South Dakota"/>
    <n v="77145"/>
    <x v="0"/>
  </r>
  <r>
    <s v="SANFORD MEDICAL CENTER ABERDEEN"/>
    <s v="ABERDEEN"/>
    <x v="42"/>
    <s v="BROWN"/>
    <s v="Acute Care Hospitals"/>
    <x v="2"/>
    <s v="Yes"/>
    <n v="4"/>
    <s v="South Dakota"/>
    <n v="37561"/>
    <x v="0"/>
  </r>
  <r>
    <s v="PINE RIDGE IHS HOSPITAL"/>
    <s v="PINE RIDGE"/>
    <x v="42"/>
    <s v="OGLALA LAKOTA COUNTY"/>
    <s v="Acute Care Hospitals"/>
    <x v="7"/>
    <s v="Yes"/>
    <n v="0"/>
    <s v="South Dakota"/>
    <s v="No Match"/>
    <x v="1"/>
  </r>
  <r>
    <s v="LANDMANN JUNGMAN MEMORIAL HOSPITAL CORPORATION"/>
    <s v="SCOTLAND"/>
    <x v="42"/>
    <s v="BON HOMME"/>
    <s v="Rural Emergency Hospital"/>
    <x v="2"/>
    <s v="Yes"/>
    <n v="0"/>
    <s v="South Dakota"/>
    <n v="7244"/>
    <x v="0"/>
  </r>
  <r>
    <s v="MADISON REGIONAL HEALTH SYSTEM"/>
    <s v="MADISON"/>
    <x v="42"/>
    <s v="LAKE"/>
    <s v="Critical Access Hospitals"/>
    <x v="2"/>
    <s v="Yes"/>
    <n v="0"/>
    <s v="South Dakota"/>
    <n v="10993"/>
    <x v="0"/>
  </r>
  <r>
    <s v="FAULKTON AREA MEDICAL CENTER"/>
    <s v="FAULKTON"/>
    <x v="42"/>
    <s v="FAULK"/>
    <s v="Critical Access Hospitals"/>
    <x v="2"/>
    <s v="Yes"/>
    <n v="0"/>
    <s v="South Dakota"/>
    <n v="2178"/>
    <x v="0"/>
  </r>
  <r>
    <s v="AVERA MISSOURI RIVER HEALTH CENTER"/>
    <s v="GETTYSBURG"/>
    <x v="42"/>
    <s v="POTTER"/>
    <s v="Critical Access Hospitals"/>
    <x v="2"/>
    <s v="Yes"/>
    <n v="0"/>
    <s v="South Dakota"/>
    <n v="2377"/>
    <x v="0"/>
  </r>
  <r>
    <s v="DOUGLAS COUNTY MEMORIAL HOSPITAL-CAH"/>
    <s v="ARMOUR"/>
    <x v="42"/>
    <s v="DOUGLAS"/>
    <s v="Critical Access Hospitals"/>
    <x v="2"/>
    <s v="Yes"/>
    <n v="0"/>
    <s v="South Dakota"/>
    <n v="2888"/>
    <x v="0"/>
  </r>
  <r>
    <s v="PLATTE HEALTH CENTER"/>
    <s v="PLATTE"/>
    <x v="42"/>
    <s v="CHARLES MIX"/>
    <s v="Critical Access Hospitals"/>
    <x v="2"/>
    <s v="Yes"/>
    <n v="0"/>
    <s v="South Dakota"/>
    <n v="9303"/>
    <x v="0"/>
  </r>
  <r>
    <s v="SANFORD CLEAR LAKE MEDICAL CENTER"/>
    <s v="CLEAR LAKE"/>
    <x v="42"/>
    <s v="DEUEL"/>
    <s v="Critical Access Hospitals"/>
    <x v="2"/>
    <s v="Yes"/>
    <n v="0"/>
    <s v="South Dakota"/>
    <n v="4408"/>
    <x v="0"/>
  </r>
  <r>
    <s v="EUREKA COMMUNITY HEALTH SERVICES - CAH"/>
    <s v="EUREKA"/>
    <x v="42"/>
    <s v="MC PHERSON"/>
    <s v="Critical Access Hospitals"/>
    <x v="4"/>
    <s v="Yes"/>
    <n v="0"/>
    <s v="South Dakota"/>
    <s v="No Match"/>
    <x v="1"/>
  </r>
  <r>
    <s v="COMMUNITY MEMORIAL HOSPITAL"/>
    <s v="BURKE"/>
    <x v="42"/>
    <s v="GREGORY"/>
    <s v="Critical Access Hospitals"/>
    <x v="2"/>
    <s v="Yes"/>
    <n v="0"/>
    <s v="South Dakota"/>
    <n v="4037"/>
    <x v="0"/>
  </r>
  <r>
    <s v="AVERA FLANDREAU HOSPITAL - CAH"/>
    <s v="FLANDREAU"/>
    <x v="42"/>
    <s v="MOODY"/>
    <s v="Critical Access Hospitals"/>
    <x v="2"/>
    <s v="Yes"/>
    <n v="0"/>
    <s v="South Dakota"/>
    <n v="6632"/>
    <x v="0"/>
  </r>
  <r>
    <s v="SANFORD HOSPITAL WEBSTER - CAH"/>
    <s v="WEBSTER"/>
    <x v="42"/>
    <s v="DAY"/>
    <s v="Critical Access Hospitals"/>
    <x v="2"/>
    <s v="Yes"/>
    <n v="0"/>
    <s v="South Dakota"/>
    <n v="5484"/>
    <x v="0"/>
  </r>
  <r>
    <s v="MARSHALL COUNTY HEALTHCARE CENTER - CAH"/>
    <s v="BRITTON"/>
    <x v="42"/>
    <s v="MARSHALL"/>
    <s v="Critical Access Hospitals"/>
    <x v="2"/>
    <s v="Yes"/>
    <n v="0"/>
    <s v="South Dakota"/>
    <n v="4426"/>
    <x v="0"/>
  </r>
  <r>
    <s v="FREEMAN MEDICAL CENTER - CAH"/>
    <s v="FREEMAN"/>
    <x v="42"/>
    <s v="HUTCHINSON"/>
    <s v="Critical Access Hospitals"/>
    <x v="2"/>
    <s v="Yes"/>
    <n v="0"/>
    <s v="South Dakota"/>
    <n v="7413"/>
    <x v="0"/>
  </r>
  <r>
    <s v="BENNETT COUNTY HOSPITAL AND NURSING HOME - CAH"/>
    <s v="MARTIN"/>
    <x v="42"/>
    <s v="BENNETT"/>
    <s v="Critical Access Hospitals"/>
    <x v="2"/>
    <s v="Yes"/>
    <n v="0"/>
    <s v="South Dakota"/>
    <n v="3307"/>
    <x v="0"/>
  </r>
  <r>
    <s v="WAGNER COMMUNITY MEMORIAL HOSPITAL - CAH"/>
    <s v="WAGNER"/>
    <x v="42"/>
    <s v="CHARLES MIX"/>
    <s v="Critical Access Hospitals"/>
    <x v="2"/>
    <s v="Yes"/>
    <n v="0"/>
    <s v="South Dakota"/>
    <n v="9303"/>
    <x v="0"/>
  </r>
  <r>
    <s v="COMMUNITY MEMORIAL HOSPITAL"/>
    <s v="REDFIELD"/>
    <x v="42"/>
    <s v="SPINK"/>
    <s v="Critical Access Hospitals"/>
    <x v="5"/>
    <s v="Yes"/>
    <n v="4"/>
    <s v="South Dakota"/>
    <n v="6155"/>
    <x v="0"/>
  </r>
  <r>
    <s v="BOWDLE HOSPITAL - CAH"/>
    <s v="BOWDLE"/>
    <x v="42"/>
    <s v="EDMUNDS"/>
    <s v="Critical Access Hospitals"/>
    <x v="5"/>
    <s v="Yes"/>
    <n v="0"/>
    <s v="South Dakota"/>
    <n v="4022"/>
    <x v="0"/>
  </r>
  <r>
    <s v="HANS P PETERSON MEMORIAL HOSPITAL - CAH"/>
    <s v="PHILIP"/>
    <x v="42"/>
    <s v="HAAKON"/>
    <s v="Critical Access Hospitals"/>
    <x v="2"/>
    <s v="Yes"/>
    <n v="0"/>
    <s v="South Dakota"/>
    <n v="1802"/>
    <x v="0"/>
  </r>
  <r>
    <s v="MONUMENT HEALTH LEAD-DEADWOOD HOSPITAL"/>
    <s v="DEADWOOD"/>
    <x v="42"/>
    <s v="LAWRENCE"/>
    <s v="Critical Access Hospitals"/>
    <x v="2"/>
    <s v="Yes"/>
    <n v="0"/>
    <s v="South Dakota"/>
    <n v="29459"/>
    <x v="0"/>
  </r>
  <r>
    <s v="MONUMENT HEALTH STURGIS HOSPITAL"/>
    <s v="STURGIS"/>
    <x v="42"/>
    <s v="MEADE"/>
    <s v="Critical Access Hospitals"/>
    <x v="4"/>
    <s v="Yes"/>
    <n v="0"/>
    <s v="South Dakota"/>
    <n v="30711"/>
    <x v="0"/>
  </r>
  <r>
    <s v="FALL RIVER HOSPITAL - CAH"/>
    <s v="HOT SPRINGS"/>
    <x v="42"/>
    <s v="FALL RIVER"/>
    <s v="Critical Access Hospitals"/>
    <x v="5"/>
    <s v="Yes"/>
    <n v="0"/>
    <s v="South Dakota"/>
    <n v="7467"/>
    <x v="0"/>
  </r>
  <r>
    <s v="MONUMENT HEALTH CUSTER HOSPITAL"/>
    <s v="CUSTER"/>
    <x v="42"/>
    <s v="CUSTER"/>
    <s v="Critical Access Hospitals"/>
    <x v="2"/>
    <s v="Yes"/>
    <n v="0"/>
    <s v="South Dakota"/>
    <n v="9431"/>
    <x v="0"/>
  </r>
  <r>
    <s v="AVERA WESKOTA MEMORIAL MEDICAL CENTER - CAH"/>
    <s v="WESSINGTON SPRINGS"/>
    <x v="42"/>
    <s v="JERAULD"/>
    <s v="Critical Access Hospitals"/>
    <x v="2"/>
    <s v="Yes"/>
    <n v="0"/>
    <s v="South Dakota"/>
    <n v="1654"/>
    <x v="0"/>
  </r>
  <r>
    <s v="MOBRIDGE REGIONAL HOSPITAL - CAH"/>
    <s v="MOBRIDGE"/>
    <x v="42"/>
    <s v="WALWORTH"/>
    <s v="Critical Access Hospitals"/>
    <x v="2"/>
    <s v="Yes"/>
    <n v="0"/>
    <s v="South Dakota"/>
    <n v="5217"/>
    <x v="0"/>
  </r>
  <r>
    <s v="MILBANK AREA HOSPITAL/AVERA HEALTH"/>
    <s v="MILBANK"/>
    <x v="42"/>
    <s v="GRANT"/>
    <s v="Critical Access Hospitals"/>
    <x v="2"/>
    <s v="Yes"/>
    <n v="0"/>
    <s v="South Dakota"/>
    <n v="7534"/>
    <x v="0"/>
  </r>
  <r>
    <s v="ST MICHAEL'S HOSPITAL - CAH"/>
    <s v="TYNDALL"/>
    <x v="42"/>
    <s v="BON HOMME"/>
    <s v="Critical Access Hospitals"/>
    <x v="5"/>
    <s v="Yes"/>
    <n v="0"/>
    <s v="South Dakota"/>
    <n v="7244"/>
    <x v="0"/>
  </r>
  <r>
    <s v="PIONEER MEMORIAL HOSPITAL - CAH"/>
    <s v="VIBORG"/>
    <x v="42"/>
    <s v="TURNER"/>
    <s v="Critical Access Hospitals"/>
    <x v="2"/>
    <s v="Yes"/>
    <n v="0"/>
    <s v="South Dakota"/>
    <n v="9314"/>
    <x v="0"/>
  </r>
  <r>
    <s v="SANFORD CHAMBERLAIN MEDICAL CENTER"/>
    <s v="CHAMBERLAIN"/>
    <x v="42"/>
    <s v="BRULE"/>
    <s v="Critical Access Hospitals"/>
    <x v="2"/>
    <s v="Yes"/>
    <n v="0"/>
    <s v="South Dakota"/>
    <n v="5278"/>
    <x v="0"/>
  </r>
  <r>
    <s v="AVERA ST BENEDICT HEALTH CENTER - CAH"/>
    <s v="PARKSTON"/>
    <x v="42"/>
    <s v="HUTCHINSON"/>
    <s v="Critical Access Hospitals"/>
    <x v="2"/>
    <s v="No"/>
    <n v="5"/>
    <s v="South Dakota"/>
    <n v="7413"/>
    <x v="0"/>
  </r>
  <r>
    <s v="AVERA DELLS AREA HOSPITAL  - CAH"/>
    <s v="DELL RAPIDS"/>
    <x v="42"/>
    <s v="MINNEHAHA"/>
    <s v="Critical Access Hospitals"/>
    <x v="2"/>
    <s v="Yes"/>
    <n v="0"/>
    <s v="South Dakota"/>
    <n v="212691"/>
    <x v="0"/>
  </r>
  <r>
    <s v="AVERA DE SMET MEMORIAL HOSPITAL - CAH"/>
    <s v="DE SMET"/>
    <x v="42"/>
    <s v="KINGSBURY"/>
    <s v="Critical Access Hospitals"/>
    <x v="2"/>
    <s v="Yes"/>
    <n v="0"/>
    <s v="South Dakota"/>
    <n v="5284"/>
    <x v="0"/>
  </r>
  <r>
    <s v="SANFORD CANTON-INWOOD MEDICAL CENTER - CAH"/>
    <s v="CANTON"/>
    <x v="42"/>
    <s v="LINCOLN"/>
    <s v="Critical Access Hospitals"/>
    <x v="2"/>
    <s v="Yes"/>
    <n v="0"/>
    <s v="South Dakota"/>
    <n v="77145"/>
    <x v="0"/>
  </r>
  <r>
    <s v="WINNER REGIONAL HEALTHCARE CENTER - CAH"/>
    <s v="WINNER"/>
    <x v="42"/>
    <s v="TRIPP"/>
    <s v="Critical Access Hospitals"/>
    <x v="2"/>
    <s v="Yes"/>
    <n v="0"/>
    <s v="South Dakota"/>
    <n v="5708"/>
    <x v="0"/>
  </r>
  <r>
    <s v="HURON REGIONAL MEDICAL CENTER"/>
    <s v="HURON"/>
    <x v="42"/>
    <s v="BEADLE"/>
    <s v="Critical Access Hospitals"/>
    <x v="2"/>
    <s v="Yes"/>
    <n v="2"/>
    <s v="South Dakota"/>
    <n v="19624"/>
    <x v="0"/>
  </r>
  <r>
    <s v="SANFORD VERMILLION MEDICAL CENTER"/>
    <s v="VERMILLION"/>
    <x v="42"/>
    <s v="CLAY"/>
    <s v="Critical Access Hospitals"/>
    <x v="2"/>
    <s v="Yes"/>
    <n v="0"/>
    <s v="South Dakota"/>
    <n v="15031"/>
    <x v="0"/>
  </r>
  <r>
    <s v="AVERA HAND COUNTY MEMORIAL HOSPITAL AND CLINIC"/>
    <s v="MILLER"/>
    <x v="42"/>
    <s v="HAND"/>
    <s v="Critical Access Hospitals"/>
    <x v="2"/>
    <s v="Yes"/>
    <n v="0"/>
    <s v="South Dakota"/>
    <n v="3121"/>
    <x v="0"/>
  </r>
  <r>
    <s v="AVERA GREGORY HOSPITAL"/>
    <s v="GREGORY"/>
    <x v="42"/>
    <s v="GREGORY"/>
    <s v="Critical Access Hospitals"/>
    <x v="2"/>
    <s v="Yes"/>
    <n v="0"/>
    <s v="South Dakota"/>
    <n v="4037"/>
    <x v="0"/>
  </r>
  <r>
    <s v="COTEAU DES PRAIRIES HEALTH CARE SYSTEM"/>
    <s v="SISSETON"/>
    <x v="42"/>
    <s v="ROBERTS"/>
    <s v="Critical Access Hospitals"/>
    <x v="2"/>
    <s v="Yes"/>
    <n v="4"/>
    <s v="South Dakota"/>
    <n v="10255"/>
    <x v="0"/>
  </r>
  <r>
    <s v="AVERA QUEEN OF PEACE"/>
    <s v="MITCHELL"/>
    <x v="42"/>
    <s v="DAVISON"/>
    <s v="Critical Access Hospitals"/>
    <x v="2"/>
    <s v="Yes"/>
    <n v="4"/>
    <s v="South Dakota"/>
    <n v="20069"/>
    <x v="0"/>
  </r>
  <r>
    <s v="EAGLE BUTTE INDIAN HEALTH SERVICE HOSPITAL"/>
    <s v="EAGLE BUTTE"/>
    <x v="42"/>
    <s v="DEWEY"/>
    <s v="Critical Access Hospitals"/>
    <x v="7"/>
    <s v="Yes"/>
    <n v="0"/>
    <s v="South Dakota"/>
    <n v="5419"/>
    <x v="0"/>
  </r>
  <r>
    <s v="LIFESCAPE"/>
    <s v="SIOUX FALLS"/>
    <x v="42"/>
    <s v="MINNEHAHA"/>
    <s v="Childrens"/>
    <x v="2"/>
    <s v="No"/>
    <n v="0"/>
    <s v="South Dakota"/>
    <n v="212691"/>
    <x v="0"/>
  </r>
  <r>
    <s v="SOUTH DAKOTA HUMAN SERVICES CENTER"/>
    <s v="YANKTON"/>
    <x v="42"/>
    <s v="YANKTON"/>
    <s v="Psychiatric"/>
    <x v="3"/>
    <s v="No"/>
    <n v="0"/>
    <s v="South Dakota"/>
    <n v="23635"/>
    <x v="0"/>
  </r>
  <r>
    <s v="JACKSON-MADISON COUNTY GENERAL HOSPITAL"/>
    <s v="JACKSON"/>
    <x v="43"/>
    <s v="MADISON"/>
    <s v="Acute Care Hospitals"/>
    <x v="0"/>
    <s v="Yes"/>
    <n v="3"/>
    <s v="Tennessee"/>
    <n v="100790"/>
    <x v="0"/>
  </r>
  <r>
    <s v="HIGHPOINT HEALTH-SUMNER WITH ASCENSION SAINT THOMA"/>
    <s v="GALLATIN"/>
    <x v="43"/>
    <s v="SUMNER"/>
    <s v="Acute Care Hospitals"/>
    <x v="1"/>
    <s v="Yes"/>
    <n v="3"/>
    <s v="Tennessee"/>
    <n v="215538"/>
    <x v="0"/>
  </r>
  <r>
    <s v="TRISTAR SKYLINE MEDICAL CENTER"/>
    <s v="NASHVILLE"/>
    <x v="43"/>
    <s v="DAVIDSON"/>
    <s v="Acute Care Hospitals"/>
    <x v="2"/>
    <s v="Yes"/>
    <n v="2"/>
    <s v="Tennessee"/>
    <n v="745904"/>
    <x v="0"/>
  </r>
  <r>
    <s v="UNITY MEDICAL CENTER"/>
    <s v="MANCHESTER"/>
    <x v="43"/>
    <s v="COFFEE"/>
    <s v="Acute Care Hospitals"/>
    <x v="2"/>
    <s v="Yes"/>
    <n v="3"/>
    <s v="Tennessee"/>
    <n v="62419"/>
    <x v="0"/>
  </r>
  <r>
    <s v="HENDERSON COUNTY COMMUNITY HOSPITAL"/>
    <s v="LEXINGTON"/>
    <x v="43"/>
    <s v="HENDERSON"/>
    <s v="Acute Care Hospitals"/>
    <x v="1"/>
    <s v="Yes"/>
    <n v="0"/>
    <s v="Tennessee"/>
    <n v="28518"/>
    <x v="0"/>
  </r>
  <r>
    <s v="CUMBERLAND MEDICAL CENTER"/>
    <s v="CROSSVILLE"/>
    <x v="43"/>
    <s v="CUMBERLAND"/>
    <s v="Acute Care Hospitals"/>
    <x v="2"/>
    <s v="Yes"/>
    <n v="4"/>
    <s v="Tennessee"/>
    <n v="66300"/>
    <x v="1"/>
  </r>
  <r>
    <s v="BLOUNT MEMORIAL HOSPITAL"/>
    <s v="MARYVILLE"/>
    <x v="43"/>
    <s v="BLOUNT"/>
    <s v="Acute Care Hospitals"/>
    <x v="5"/>
    <s v="Yes"/>
    <n v="2"/>
    <s v="Tennessee"/>
    <n v="143820"/>
    <x v="1"/>
  </r>
  <r>
    <s v="WELLMONT BRISTOL REGIONAL MEDICAL CENTER"/>
    <s v="BRISTOL"/>
    <x v="43"/>
    <s v="SULLIVAN"/>
    <s v="Acute Care Hospitals"/>
    <x v="0"/>
    <s v="Yes"/>
    <n v="2"/>
    <s v="Tennessee"/>
    <n v="163759"/>
    <x v="0"/>
  </r>
  <r>
    <s v="UNIVERSITY HEALTH SYSTEM, INC"/>
    <s v="KNOXVILLE"/>
    <x v="43"/>
    <s v="KNOX"/>
    <s v="Acute Care Hospitals"/>
    <x v="2"/>
    <s v="Yes"/>
    <n v="4"/>
    <s v="Tennessee"/>
    <n v="511453"/>
    <x v="0"/>
  </r>
  <r>
    <s v="BAPTIST MEMORIAL HOSPITAL - CARROLL COUNTY"/>
    <s v="HUNTINGDON"/>
    <x v="43"/>
    <s v="CARROLL"/>
    <s v="Acute Care Hospitals"/>
    <x v="2"/>
    <s v="Yes"/>
    <n v="4"/>
    <s v="Tennessee"/>
    <n v="29200"/>
    <x v="0"/>
  </r>
  <r>
    <s v="WELLMONT HOLSTON VALLEY MEDICAL CENTER"/>
    <s v="KINGSPORT"/>
    <x v="43"/>
    <s v="SULLIVAN"/>
    <s v="Acute Care Hospitals"/>
    <x v="2"/>
    <s v="Yes"/>
    <n v="2"/>
    <s v="Tennessee"/>
    <n v="163759"/>
    <x v="0"/>
  </r>
  <r>
    <s v="SYCAMORE SHOALS HOSPITAL"/>
    <s v="ELIZABETHTON"/>
    <x v="43"/>
    <s v="CARTER"/>
    <s v="Acute Care Hospitals"/>
    <x v="2"/>
    <s v="Yes"/>
    <n v="2"/>
    <s v="Tennessee"/>
    <n v="57361"/>
    <x v="1"/>
  </r>
  <r>
    <s v="SOUTHERN TENNESSEE REGIONAL HEALTH SYSTEM PULASKI"/>
    <s v="PULASKI"/>
    <x v="43"/>
    <s v="GILES"/>
    <s v="Acute Care Hospitals"/>
    <x v="1"/>
    <s v="Yes"/>
    <n v="3"/>
    <s v="Tennessee"/>
    <n v="31433"/>
    <x v="0"/>
  </r>
  <r>
    <s v="WILLIAMSON MEDICAL CENTER"/>
    <s v="FRANKLIN"/>
    <x v="43"/>
    <s v="WILLIAMSON"/>
    <s v="Acute Care Hospitals"/>
    <x v="0"/>
    <s v="Yes"/>
    <n v="5"/>
    <s v="Tennessee"/>
    <n v="272061"/>
    <x v="0"/>
  </r>
  <r>
    <s v="MORRISTOWN HAMBLEN HOSPITAL ASSOCIATION"/>
    <s v="MORRISTOWN"/>
    <x v="43"/>
    <s v="HAMBLEN"/>
    <s v="Acute Care Hospitals"/>
    <x v="5"/>
    <s v="Yes"/>
    <n v="2"/>
    <s v="Tennessee"/>
    <n v="68843"/>
    <x v="1"/>
  </r>
  <r>
    <s v="ROANE MEDICAL CENTER"/>
    <s v="HARRIMAN"/>
    <x v="43"/>
    <s v="ROANE"/>
    <s v="Acute Care Hospitals"/>
    <x v="0"/>
    <s v="Yes"/>
    <n v="4"/>
    <s v="Tennessee"/>
    <n v="57395"/>
    <x v="1"/>
  </r>
  <r>
    <s v="HAWKINS COUNTY MEMORIAL HOSPITAL"/>
    <s v="ROGERSVILLE"/>
    <x v="43"/>
    <s v="HAWKINS"/>
    <s v="Acute Care Hospitals"/>
    <x v="2"/>
    <s v="Yes"/>
    <n v="0"/>
    <s v="Tennessee"/>
    <n v="59559"/>
    <x v="1"/>
  </r>
  <r>
    <s v="LAFOLLETTE MEDICAL CENTER"/>
    <s v="LA FOLLETTE"/>
    <x v="43"/>
    <s v="CAMPBELL"/>
    <s v="Acute Care Hospitals"/>
    <x v="6"/>
    <s v="Yes"/>
    <n v="3"/>
    <s v="Tennessee"/>
    <n v="40290"/>
    <x v="0"/>
  </r>
  <r>
    <s v="METHODIST MEDICAL CENTER OF OAK RIDGE"/>
    <s v="OAK RIDGE"/>
    <x v="43"/>
    <s v="ANDERSON"/>
    <s v="Acute Care Hospitals"/>
    <x v="2"/>
    <s v="Yes"/>
    <n v="4"/>
    <s v="Tennessee"/>
    <n v="82066"/>
    <x v="0"/>
  </r>
  <r>
    <s v="TENNOVA HEALTHCARE - CLARKSVILLE"/>
    <s v="CLARKSVILLE"/>
    <x v="43"/>
    <s v="MONTGOMERY"/>
    <s v="Acute Care Hospitals"/>
    <x v="1"/>
    <s v="Yes"/>
    <n v="1"/>
    <s v="Tennessee"/>
    <n v="249935"/>
    <x v="0"/>
  </r>
  <r>
    <s v="VANDERBILT UNIVERSITY MEDICAL CENTER"/>
    <s v="NASHVILLE"/>
    <x v="43"/>
    <s v="DAVIDSON"/>
    <s v="Acute Care Hospitals"/>
    <x v="2"/>
    <s v="Yes"/>
    <n v="5"/>
    <s v="Tennessee"/>
    <n v="745904"/>
    <x v="0"/>
  </r>
  <r>
    <s v="TRISTAR HORIZON MEDICAL CENTER"/>
    <s v="DICKSON"/>
    <x v="43"/>
    <s v="DICKSON"/>
    <s v="Acute Care Hospitals"/>
    <x v="1"/>
    <s v="Yes"/>
    <n v="3"/>
    <s v="Tennessee"/>
    <n v="58662"/>
    <x v="1"/>
  </r>
  <r>
    <s v="BAPTIST MEMORIAL HOSPITAL"/>
    <s v="MEMPHIS"/>
    <x v="43"/>
    <s v="SHELBY"/>
    <s v="Acute Care Hospitals"/>
    <x v="2"/>
    <s v="Yes"/>
    <n v="3"/>
    <s v="Tennessee"/>
    <n v="910226"/>
    <x v="0"/>
  </r>
  <r>
    <s v="METHODIST HOSPITALS OF MEMPHIS"/>
    <s v="MEMPHIS"/>
    <x v="43"/>
    <s v="SHELBY"/>
    <s v="Acute Care Hospitals"/>
    <x v="6"/>
    <s v="Yes"/>
    <n v="3"/>
    <s v="Tennessee"/>
    <n v="910226"/>
    <x v="0"/>
  </r>
  <r>
    <s v="GREENEVILLE COMMUNITY HOSPITAL"/>
    <s v="GREENEVILLE"/>
    <x v="43"/>
    <s v="GREENE"/>
    <s v="Acute Care Hospitals"/>
    <x v="2"/>
    <s v="Yes"/>
    <n v="2"/>
    <s v="Tennessee"/>
    <n v="73831"/>
    <x v="1"/>
  </r>
  <r>
    <s v="SAINT THOMAS RUTHERFORD HOSPITAL"/>
    <s v="MURFREESBORO"/>
    <x v="43"/>
    <s v="RUTHERFORD"/>
    <s v="Acute Care Hospitals"/>
    <x v="6"/>
    <s v="Yes"/>
    <n v="3"/>
    <s v="Tennessee"/>
    <n v="386352"/>
    <x v="0"/>
  </r>
  <r>
    <s v="TENNOVA HEALTHCARE-JEFFERSON MEMORIAL HOSPITAL"/>
    <s v="JEFFERSON CITY"/>
    <x v="43"/>
    <s v="JEFFERSON"/>
    <s v="Acute Care Hospitals"/>
    <x v="1"/>
    <s v="Yes"/>
    <n v="2"/>
    <s v="Tennessee"/>
    <n v="60024"/>
    <x v="1"/>
  </r>
  <r>
    <s v="CLAIBORNE MEDICAL CENTER"/>
    <s v="TAZEWELL"/>
    <x v="43"/>
    <s v="CLAIBORNE"/>
    <s v="Acute Care Hospitals"/>
    <x v="5"/>
    <s v="Yes"/>
    <n v="0"/>
    <s v="Tennessee"/>
    <n v="33229"/>
    <x v="0"/>
  </r>
  <r>
    <s v="SOUTHERN TENNESSEE REGIONAL HEALTH SYSTEM WINCHEST"/>
    <s v="WINCHESTER"/>
    <x v="43"/>
    <s v="FRANKLIN"/>
    <s v="Acute Care Hospitals"/>
    <x v="1"/>
    <s v="Yes"/>
    <n v="3"/>
    <s v="Tennessee"/>
    <n v="45579"/>
    <x v="0"/>
  </r>
  <r>
    <s v="COOKEVILLE REGIONAL MEDICAL CENTER"/>
    <s v="COOKEVILLE"/>
    <x v="43"/>
    <s v="PUTNAM"/>
    <s v="Acute Care Hospitals"/>
    <x v="5"/>
    <s v="Yes"/>
    <n v="2"/>
    <s v="Tennessee"/>
    <n v="86612"/>
    <x v="1"/>
  </r>
  <r>
    <s v="WEST TENNESSEE HEALTHCARE MILAN HOSPITAL"/>
    <s v="MILAN"/>
    <x v="43"/>
    <s v="GIBSON"/>
    <s v="Acute Care Hospitals"/>
    <x v="5"/>
    <s v="Yes"/>
    <n v="0"/>
    <s v="Tennessee"/>
    <n v="51779"/>
    <x v="1"/>
  </r>
  <r>
    <s v="VOLUNTEER COMMUNITY HOSPITAL"/>
    <s v="MARTIN"/>
    <x v="43"/>
    <s v="WEAKLEY"/>
    <s v="Acute Care Hospitals"/>
    <x v="1"/>
    <s v="Yes"/>
    <n v="2"/>
    <s v="Tennessee"/>
    <n v="33261"/>
    <x v="0"/>
  </r>
  <r>
    <s v="JOHNSON CITY MEDICAL CENTER"/>
    <s v="JOHNSON CITY"/>
    <x v="43"/>
    <s v="WASHINGTON"/>
    <s v="Acute Care Hospitals"/>
    <x v="2"/>
    <s v="Yes"/>
    <n v="1"/>
    <s v="Tennessee"/>
    <n v="141199"/>
    <x v="0"/>
  </r>
  <r>
    <s v="TRISTAR NORTHCREST MEDICAL CENTER"/>
    <s v="SPRINGFIELD"/>
    <x v="43"/>
    <s v="ROBERTSON"/>
    <s v="Acute Care Hospitals"/>
    <x v="4"/>
    <s v="Yes"/>
    <n v="3"/>
    <s v="Tennessee"/>
    <n v="80175"/>
    <x v="1"/>
  </r>
  <r>
    <s v="STARR REGIONAL MEDICAL CENTER ATHENS"/>
    <s v="ATHENS"/>
    <x v="43"/>
    <s v="MC MINN"/>
    <s v="Acute Care Hospitals"/>
    <x v="1"/>
    <s v="Yes"/>
    <n v="3"/>
    <s v="Tennessee"/>
    <s v="No Match"/>
    <x v="1"/>
  </r>
  <r>
    <s v="DYERSBURG REGIONAL MEDICAL CENTER"/>
    <s v="DYERSBURG"/>
    <x v="43"/>
    <s v="DYER"/>
    <s v="Acute Care Hospitals"/>
    <x v="1"/>
    <s v="Yes"/>
    <n v="4"/>
    <s v="Tennessee"/>
    <n v="36320"/>
    <x v="0"/>
  </r>
  <r>
    <s v="MAURY REGIONAL HOSPITAL"/>
    <s v="COLUMBIA"/>
    <x v="43"/>
    <s v="MAURY"/>
    <s v="Acute Care Hospitals"/>
    <x v="5"/>
    <s v="Yes"/>
    <n v="3"/>
    <s v="Tennessee"/>
    <n v="118131"/>
    <x v="0"/>
  </r>
  <r>
    <s v="LECONTE MEDICAL CENTER"/>
    <s v="SEVIERVILLE"/>
    <x v="43"/>
    <s v="SEVIER"/>
    <s v="Acute Care Hospitals"/>
    <x v="4"/>
    <s v="Yes"/>
    <n v="5"/>
    <s v="Tennessee"/>
    <n v="101342"/>
    <x v="1"/>
  </r>
  <r>
    <s v="ASCENSION SAINT THOMAS HOSPITAL"/>
    <s v="NASHVILLE"/>
    <x v="43"/>
    <s v="DAVIDSON"/>
    <s v="Acute Care Hospitals"/>
    <x v="2"/>
    <s v="Yes"/>
    <n v="3"/>
    <s v="Tennessee"/>
    <n v="745904"/>
    <x v="0"/>
  </r>
  <r>
    <s v="SWEETWATER HOSPITAL ASSOCIATION"/>
    <s v="SWEETWATER"/>
    <x v="43"/>
    <s v="MONROE"/>
    <s v="Acute Care Hospitals"/>
    <x v="2"/>
    <s v="Yes"/>
    <n v="1"/>
    <s v="Tennessee"/>
    <n v="49730"/>
    <x v="0"/>
  </r>
  <r>
    <s v="MEMORIAL HEALTHCARE SYSTEM, INC"/>
    <s v="CHATTANOOGA"/>
    <x v="43"/>
    <s v="HAMILTON"/>
    <s v="Acute Care Hospitals"/>
    <x v="6"/>
    <s v="No"/>
    <n v="5"/>
    <s v="Tennessee"/>
    <n v="390833"/>
    <x v="0"/>
  </r>
  <r>
    <s v="LINCOLN MEDICAL CENTER"/>
    <s v="FAYETTEVILLE"/>
    <x v="43"/>
    <s v="LINCOLN"/>
    <s v="Acute Care Hospitals"/>
    <x v="5"/>
    <s v="Yes"/>
    <n v="3"/>
    <s v="Tennessee"/>
    <n v="36853"/>
    <x v="0"/>
  </r>
  <r>
    <s v="ERLANGER MEDICAL CENTER"/>
    <s v="CHATTANOOGA"/>
    <x v="43"/>
    <s v="HAMILTON"/>
    <s v="Acute Care Hospitals"/>
    <x v="0"/>
    <s v="Yes"/>
    <n v="4"/>
    <s v="Tennessee"/>
    <n v="390833"/>
    <x v="0"/>
  </r>
  <r>
    <s v="HARDIN MEDICAL CENTER"/>
    <s v="SAVANNAH"/>
    <x v="43"/>
    <s v="HARDIN"/>
    <s v="Acute Care Hospitals"/>
    <x v="5"/>
    <s v="Yes"/>
    <n v="2"/>
    <s v="Tennessee"/>
    <n v="27983"/>
    <x v="0"/>
  </r>
  <r>
    <s v="FORT LOUDOUN MEDICAL CENTER"/>
    <s v="LENOIR CITY"/>
    <x v="43"/>
    <s v="LOUDON"/>
    <s v="Acute Care Hospitals"/>
    <x v="4"/>
    <s v="Yes"/>
    <n v="4"/>
    <s v="Tennessee"/>
    <n v="63764"/>
    <x v="1"/>
  </r>
  <r>
    <s v="METRO NASHVILLE GENERAL HOSPITAL"/>
    <s v="NASHVILLE"/>
    <x v="43"/>
    <s v="DAVIDSON"/>
    <s v="Acute Care Hospitals"/>
    <x v="0"/>
    <s v="Yes"/>
    <n v="4"/>
    <s v="Tennessee"/>
    <n v="745904"/>
    <x v="0"/>
  </r>
  <r>
    <s v="PHYSICIANS REGIONAL MEDICAL CENTER"/>
    <s v="POWELL"/>
    <x v="43"/>
    <s v="KNOX"/>
    <s v="Acute Care Hospitals"/>
    <x v="1"/>
    <s v="Yes"/>
    <n v="3"/>
    <s v="Tennessee"/>
    <n v="511453"/>
    <x v="0"/>
  </r>
  <r>
    <s v="FORT SANDERS REGIONAL MEDICAL CENTER"/>
    <s v="KNOXVILLE"/>
    <x v="43"/>
    <s v="KNOX"/>
    <s v="Acute Care Hospitals"/>
    <x v="2"/>
    <s v="Yes"/>
    <n v="3"/>
    <s v="Tennessee"/>
    <n v="511453"/>
    <x v="0"/>
  </r>
  <r>
    <s v="BAPTIST MEMORIAL HOSPITAL UNION CITY"/>
    <s v="UNION CITY"/>
    <x v="43"/>
    <s v="OBION"/>
    <s v="Acute Care Hospitals"/>
    <x v="2"/>
    <s v="Yes"/>
    <n v="4"/>
    <s v="Tennessee"/>
    <n v="30067"/>
    <x v="0"/>
  </r>
  <r>
    <s v="BAPTIST MEMORIAL HOSPITAL TIPTON"/>
    <s v="COVINGTON"/>
    <x v="43"/>
    <s v="TIPTON"/>
    <s v="Acute Care Hospitals"/>
    <x v="6"/>
    <s v="Yes"/>
    <n v="3"/>
    <s v="Tennessee"/>
    <n v="62287"/>
    <x v="1"/>
  </r>
  <r>
    <s v="WEST TENNESSEE HEALTHCARE HENRY COUNTY HOSPITAL"/>
    <s v="PARIS"/>
    <x v="43"/>
    <s v="HENRY"/>
    <s v="Acute Care Hospitals"/>
    <x v="0"/>
    <s v="Yes"/>
    <n v="3"/>
    <s v="Tennessee"/>
    <n v="32896"/>
    <x v="0"/>
  </r>
  <r>
    <s v="VANDERBILT BEDFORD HOSPITAL"/>
    <s v="SHELBYVILLE"/>
    <x v="43"/>
    <s v="BEDFORD"/>
    <s v="Acute Care Hospitals"/>
    <x v="1"/>
    <s v="Yes"/>
    <n v="4"/>
    <s v="Tennessee"/>
    <n v="55273"/>
    <x v="1"/>
  </r>
  <r>
    <s v="MEMPHIS VA MEDICAL CENTER"/>
    <s v="MEMPHIS"/>
    <x v="43"/>
    <s v="SHELBY"/>
    <s v="Acute Care - Veterans Administration"/>
    <x v="8"/>
    <s v="Yes"/>
    <n v="3"/>
    <s v="Tennessee"/>
    <n v="910226"/>
    <x v="0"/>
  </r>
  <r>
    <s v="VANDERBILT TULLAHOMA-HARTON HOSPITAL"/>
    <s v="TULLAHOMA"/>
    <x v="43"/>
    <s v="COFFEE"/>
    <s v="Acute Care Hospitals"/>
    <x v="4"/>
    <s v="Yes"/>
    <n v="3"/>
    <s v="Tennessee"/>
    <n v="62419"/>
    <x v="0"/>
  </r>
  <r>
    <s v="DEKALB COMMUNITY HOSPITAL"/>
    <s v="SMITHVILLE"/>
    <x v="43"/>
    <s v="DE KALB"/>
    <s v="Acute Care Hospitals"/>
    <x v="6"/>
    <s v="Yes"/>
    <n v="0"/>
    <s v="Tennessee"/>
    <s v="No Match"/>
    <x v="1"/>
  </r>
  <r>
    <s v="TRISTAR SUMMIT MEDICAL CENTER"/>
    <s v="HERMITAGE"/>
    <x v="43"/>
    <s v="DAVIDSON"/>
    <s v="Acute Care Hospitals"/>
    <x v="1"/>
    <s v="Yes"/>
    <n v="4"/>
    <s v="Tennessee"/>
    <n v="745904"/>
    <x v="0"/>
  </r>
  <r>
    <s v="SAINT THOMAS RIVER PARK HOSPITAL"/>
    <s v="MCMINNVILLE"/>
    <x v="43"/>
    <s v="WARREN"/>
    <s v="Acute Care Hospitals"/>
    <x v="2"/>
    <s v="Yes"/>
    <n v="3"/>
    <s v="Tennessee"/>
    <n v="43717"/>
    <x v="0"/>
  </r>
  <r>
    <s v="REGIONAL ONE HEALTH"/>
    <s v="MEMPHIS"/>
    <x v="43"/>
    <s v="SHELBY"/>
    <s v="Acute Care Hospitals"/>
    <x v="0"/>
    <s v="Yes"/>
    <n v="1"/>
    <s v="Tennessee"/>
    <n v="910226"/>
    <x v="0"/>
  </r>
  <r>
    <s v="TENNOVA HEALTHCARE - NEWPORT MEDICAL CENTER"/>
    <s v="NEWPORT"/>
    <x v="43"/>
    <s v="COCKE"/>
    <s v="Acute Care Hospitals"/>
    <x v="1"/>
    <s v="Yes"/>
    <n v="4"/>
    <s v="Tennessee"/>
    <n v="37889"/>
    <x v="0"/>
  </r>
  <r>
    <s v="PARKRIDGE MEDICAL CENTER"/>
    <s v="CHATTANOOGA"/>
    <x v="43"/>
    <s v="HAMILTON"/>
    <s v="Acute Care Hospitals"/>
    <x v="1"/>
    <s v="Yes"/>
    <n v="4"/>
    <s v="Tennessee"/>
    <n v="390833"/>
    <x v="0"/>
  </r>
  <r>
    <s v="DELTA SPECIALTY HOSPITAL"/>
    <s v="MEMPHIS"/>
    <x v="43"/>
    <s v="SHELBY"/>
    <s v="Acute Care Hospitals"/>
    <x v="1"/>
    <s v="Yes"/>
    <n v="0"/>
    <s v="Tennessee"/>
    <n v="910226"/>
    <x v="0"/>
  </r>
  <r>
    <s v="TRISTAR CENTENNIAL MEDICAL CENTER"/>
    <s v="NASHVILLE"/>
    <x v="43"/>
    <s v="DAVIDSON"/>
    <s v="Acute Care Hospitals"/>
    <x v="1"/>
    <s v="Yes"/>
    <n v="4"/>
    <s v="Tennessee"/>
    <n v="745904"/>
    <x v="0"/>
  </r>
  <r>
    <s v="MOUNTAIN HOME VA MEDICAL CENTER"/>
    <s v="MOUNTAIN HOME"/>
    <x v="43"/>
    <s v="WASHINGTON"/>
    <s v="Acute Care - Veterans Administration"/>
    <x v="8"/>
    <s v="Yes"/>
    <n v="5"/>
    <s v="Tennessee"/>
    <n v="141199"/>
    <x v="0"/>
  </r>
  <r>
    <s v="PARKWEST MEDICAL CENTER"/>
    <s v="KNOXVILLE"/>
    <x v="43"/>
    <s v="KNOX"/>
    <s v="Acute Care Hospitals"/>
    <x v="2"/>
    <s v="Yes"/>
    <n v="3"/>
    <s v="Tennessee"/>
    <n v="511453"/>
    <x v="0"/>
  </r>
  <r>
    <s v="SOUTHERN TENNESSEE REGIONAL HEALTH SYSTEM LAWRENCE"/>
    <s v="LAWRENCEBURG"/>
    <x v="43"/>
    <s v="LAWRENCE"/>
    <s v="Acute Care Hospitals"/>
    <x v="4"/>
    <s v="Yes"/>
    <n v="3"/>
    <s v="Tennessee"/>
    <n v="46914"/>
    <x v="0"/>
  </r>
  <r>
    <s v="INDIAN PATH COMMUNITY HOSPITAL"/>
    <s v="KINGSPORT"/>
    <x v="43"/>
    <s v="SULLIVAN"/>
    <s v="Acute Care Hospitals"/>
    <x v="2"/>
    <s v="Yes"/>
    <n v="0"/>
    <s v="Tennessee"/>
    <n v="163759"/>
    <x v="0"/>
  </r>
  <r>
    <s v="VA MIDDLE TENNESSEE HEALTHCARE SYSTEM - MURFREESBORO"/>
    <s v="MURFREESBORO"/>
    <x v="43"/>
    <s v="RUTHERFORD"/>
    <s v="Acute Care - Veterans Administration"/>
    <x v="8"/>
    <s v="No"/>
    <n v="0"/>
    <s v="Tennessee"/>
    <n v="386352"/>
    <x v="0"/>
  </r>
  <r>
    <s v="ST FRANCIS HOSPITAL"/>
    <s v="MEMPHIS"/>
    <x v="43"/>
    <s v="SHELBY"/>
    <s v="Acute Care Hospitals"/>
    <x v="1"/>
    <s v="Yes"/>
    <n v="1"/>
    <s v="Tennessee"/>
    <n v="910226"/>
    <x v="0"/>
  </r>
  <r>
    <s v="FRANKLIN WOODS COMMUNITY HOSPITAL"/>
    <s v="JOHNSON CITY"/>
    <x v="43"/>
    <s v="WASHINGTON"/>
    <s v="Acute Care Hospitals"/>
    <x v="2"/>
    <s v="Yes"/>
    <n v="3"/>
    <s v="Tennessee"/>
    <n v="141199"/>
    <x v="0"/>
  </r>
  <r>
    <s v="AFFILIATE OF VITRUVIAN HEALTH"/>
    <s v="CLEVELAND"/>
    <x v="43"/>
    <s v="BRADLEY"/>
    <s v="Acute Care Hospitals"/>
    <x v="1"/>
    <s v="Yes"/>
    <n v="2"/>
    <s v="Tennessee"/>
    <n v="115465"/>
    <x v="1"/>
  </r>
  <r>
    <s v="LIVINGSTON REGIONAL HOSPITAL"/>
    <s v="LIVINGSTON"/>
    <x v="43"/>
    <s v="OVERTON"/>
    <s v="Acute Care Hospitals"/>
    <x v="1"/>
    <s v="Yes"/>
    <n v="2"/>
    <s v="Tennessee"/>
    <n v="23787"/>
    <x v="0"/>
  </r>
  <r>
    <s v="VA MIDDLE TENNESSEE HEALTHCARE SYSTEM"/>
    <s v="NASHVILLE"/>
    <x v="43"/>
    <s v="DAVIDSON"/>
    <s v="Acute Care - Veterans Administration"/>
    <x v="8"/>
    <s v="Yes"/>
    <n v="4"/>
    <s v="Tennessee"/>
    <n v="745904"/>
    <x v="0"/>
  </r>
  <r>
    <s v="SAINT THOMAS HIGHLANDS HOSPITAL"/>
    <s v="SPARTA"/>
    <x v="43"/>
    <s v="WHITE"/>
    <s v="Acute Care Hospitals"/>
    <x v="1"/>
    <s v="Yes"/>
    <n v="0"/>
    <s v="Tennessee"/>
    <n v="29612"/>
    <x v="0"/>
  </r>
  <r>
    <s v="VANDERBILT WILSON COUNTY HOSPITAL"/>
    <s v="LEBANON"/>
    <x v="43"/>
    <s v="WILSON"/>
    <s v="Acute Care Hospitals"/>
    <x v="2"/>
    <s v="Yes"/>
    <n v="5"/>
    <s v="Tennessee"/>
    <n v="175033"/>
    <x v="1"/>
  </r>
  <r>
    <s v="TRISTAR HENDERSONVILLE MEDICAL CENTER"/>
    <s v="HENDERSONVILLE"/>
    <x v="43"/>
    <s v="SUMNER"/>
    <s v="Acute Care Hospitals"/>
    <x v="1"/>
    <s v="Yes"/>
    <n v="4"/>
    <s v="Tennessee"/>
    <n v="215538"/>
    <x v="0"/>
  </r>
  <r>
    <s v="TRISTAR SOUTHERN HILLS MEDICAL CENTER"/>
    <s v="NASHVILLE"/>
    <x v="43"/>
    <s v="DAVIDSON"/>
    <s v="Acute Care Hospitals"/>
    <x v="1"/>
    <s v="Yes"/>
    <n v="4"/>
    <s v="Tennessee"/>
    <n v="745904"/>
    <x v="0"/>
  </r>
  <r>
    <s v="STONES RIVER HOSPITAL"/>
    <s v="WOODBURY"/>
    <x v="43"/>
    <s v="CANNON"/>
    <s v="Acute Care Hospitals"/>
    <x v="1"/>
    <s v="Yes"/>
    <n v="0"/>
    <s v="Tennessee"/>
    <n v="15296"/>
    <x v="0"/>
  </r>
  <r>
    <s v="SAINT THOMAS HOSPITAL FOR SPINAL SURGERY"/>
    <s v="NASHVILLE"/>
    <x v="43"/>
    <s v="DAVIDSON"/>
    <s v="Acute Care Hospitals"/>
    <x v="4"/>
    <s v="No"/>
    <n v="0"/>
    <s v="Tennessee"/>
    <n v="745904"/>
    <x v="0"/>
  </r>
  <r>
    <s v="TRISTAR STONECREST MEDICAL CENTER"/>
    <s v="SMYRNA"/>
    <x v="43"/>
    <s v="RUTHERFORD"/>
    <s v="Acute Care Hospitals"/>
    <x v="1"/>
    <s v="Yes"/>
    <n v="4"/>
    <s v="Tennessee"/>
    <n v="386352"/>
    <x v="0"/>
  </r>
  <r>
    <s v="SAINT FRANCIS BARTLETT MEDICAL CENTER"/>
    <s v="BARTLETT"/>
    <x v="43"/>
    <s v="SHELBY"/>
    <s v="Acute Care Hospitals"/>
    <x v="1"/>
    <s v="Yes"/>
    <n v="1"/>
    <s v="Tennessee"/>
    <n v="910226"/>
    <x v="0"/>
  </r>
  <r>
    <s v="TRUSTPOINT HOSPITAL"/>
    <s v="MURFREESBORO"/>
    <x v="43"/>
    <s v="RUTHERFORD"/>
    <s v="Acute Care Hospitals"/>
    <x v="1"/>
    <s v="No"/>
    <n v="0"/>
    <s v="Tennessee"/>
    <n v="386352"/>
    <x v="0"/>
  </r>
  <r>
    <s v="HAYWOOD COUNTY COMMUNITY HOSPITAL"/>
    <s v="BROWNSVILLE"/>
    <x v="43"/>
    <s v="HAYWOOD"/>
    <s v="Acute Care Hospitals"/>
    <x v="1"/>
    <s v="Yes"/>
    <n v="0"/>
    <s v="Tennessee"/>
    <n v="17042"/>
    <x v="0"/>
  </r>
  <r>
    <s v="TRISTAR ASHLAND CITY MEDICAL CENTER"/>
    <s v="ASHLAND CITY"/>
    <x v="43"/>
    <s v="CHEATHAM"/>
    <s v="Rural Emergency Hospital"/>
    <x v="1"/>
    <s v="Yes"/>
    <n v="0"/>
    <s v="Tennessee"/>
    <n v="42778"/>
    <x v="0"/>
  </r>
  <r>
    <s v="WAYNE MEDICAL CENTER"/>
    <s v="WAYNESBORO"/>
    <x v="43"/>
    <s v="WAYNE"/>
    <s v="Rural Emergency Hospital"/>
    <x v="4"/>
    <s v="Yes"/>
    <n v="0"/>
    <s v="Tennessee"/>
    <n v="16416"/>
    <x v="0"/>
  </r>
  <r>
    <s v="SAINT THOMAS HICKMAN HOSPITAL"/>
    <s v="CENTERVILLE"/>
    <x v="43"/>
    <s v="HICKMAN"/>
    <s v="Critical Access Hospitals"/>
    <x v="2"/>
    <s v="No"/>
    <n v="0"/>
    <s v="Tennessee"/>
    <n v="26219"/>
    <x v="0"/>
  </r>
  <r>
    <s v="HIGHPOINT HEALTH-TROUSDALE WITH ASCENSION SAINT"/>
    <s v="HARTSVILLE"/>
    <x v="43"/>
    <s v="TROUSDALE"/>
    <s v="Critical Access Hospitals"/>
    <x v="4"/>
    <s v="Yes"/>
    <n v="0"/>
    <s v="Tennessee"/>
    <n v="12623"/>
    <x v="0"/>
  </r>
  <r>
    <s v="ASCENSION SAINT THOMAS THREE RIVERS"/>
    <s v="WAVERLY"/>
    <x v="43"/>
    <s v="HUMPHREYS"/>
    <s v="Critical Access Hospitals"/>
    <x v="2"/>
    <s v="Yes"/>
    <n v="0"/>
    <s v="Tennessee"/>
    <n v="19646"/>
    <x v="0"/>
  </r>
  <r>
    <s v="JOHNSON COUNTY COMMUNITY HOSPITAL"/>
    <s v="MOUNTAIN CITY"/>
    <x v="43"/>
    <s v="JOHNSON"/>
    <s v="Critical Access Hospitals"/>
    <x v="2"/>
    <s v="Yes"/>
    <n v="0"/>
    <s v="Tennessee"/>
    <n v="18718"/>
    <x v="0"/>
  </r>
  <r>
    <s v="MACON COMMUNITY HOSPITAL"/>
    <s v="LAFAYETTE"/>
    <x v="43"/>
    <s v="MACON"/>
    <s v="Critical Access Hospitals"/>
    <x v="2"/>
    <s v="Yes"/>
    <n v="3"/>
    <s v="Tennessee"/>
    <n v="27663"/>
    <x v="0"/>
  </r>
  <r>
    <s v="ERLANGER BLEDSOE HOSPITAL"/>
    <s v="PIKEVILLE"/>
    <x v="43"/>
    <s v="BLEDSOE"/>
    <s v="Critical Access Hospitals"/>
    <x v="0"/>
    <s v="Yes"/>
    <n v="0"/>
    <s v="Tennessee"/>
    <n v="15920"/>
    <x v="0"/>
  </r>
  <r>
    <s v="HIGHPOINT HEALTH-RIVERVIEW WITH ASCENSION SAINT TH"/>
    <s v="CARTHAGE"/>
    <x v="43"/>
    <s v="SMITH"/>
    <s v="Critical Access Hospitals"/>
    <x v="1"/>
    <s v="Yes"/>
    <n v="4"/>
    <s v="Tennessee"/>
    <n v="20981"/>
    <x v="0"/>
  </r>
  <r>
    <s v="MARSHALL MEDICAL CENTER"/>
    <s v="LEWISBURG"/>
    <x v="43"/>
    <s v="MARSHALL"/>
    <s v="Critical Access Hospitals"/>
    <x v="0"/>
    <s v="Yes"/>
    <n v="0"/>
    <s v="Tennessee"/>
    <n v="38071"/>
    <x v="0"/>
  </r>
  <r>
    <s v="RHEA MEDICAL CENTER"/>
    <s v="DAYTON"/>
    <x v="43"/>
    <s v="RHEA"/>
    <s v="Critical Access Hospitals"/>
    <x v="5"/>
    <s v="Yes"/>
    <n v="2"/>
    <s v="Tennessee"/>
    <n v="34844"/>
    <x v="0"/>
  </r>
  <r>
    <s v="HANCOCK COUNTY HOSPITAL"/>
    <s v="SNEEDVILLE"/>
    <x v="43"/>
    <s v="HANCOCK"/>
    <s v="Critical Access Hospitals"/>
    <x v="4"/>
    <s v="Yes"/>
    <n v="0"/>
    <s v="Tennessee"/>
    <n v="7075"/>
    <x v="0"/>
  </r>
  <r>
    <s v="LAUDERDALE COMMUNITY HOSPITAL"/>
    <s v="RIPLEY"/>
    <x v="43"/>
    <s v="LAUDERDALE"/>
    <s v="Critical Access Hospitals"/>
    <x v="1"/>
    <s v="Yes"/>
    <n v="0"/>
    <s v="Tennessee"/>
    <n v="24617"/>
    <x v="0"/>
  </r>
  <r>
    <s v="WEST TENNESSEE HEALTHCARE CAMDEN HOSPITAL"/>
    <s v="CAMDEN"/>
    <x v="43"/>
    <s v="BENTON"/>
    <s v="Critical Access Hospitals"/>
    <x v="0"/>
    <s v="Yes"/>
    <n v="0"/>
    <s v="Tennessee"/>
    <n v="16183"/>
    <x v="0"/>
  </r>
  <r>
    <s v="WEST TENNESSEE HEALTHCARE BOLIVAR HOSPITAL"/>
    <s v="BOLIVAR"/>
    <x v="43"/>
    <s v="HARDEMAN"/>
    <s v="Critical Access Hospitals"/>
    <x v="0"/>
    <s v="Yes"/>
    <n v="0"/>
    <s v="Tennessee"/>
    <n v="25274"/>
    <x v="0"/>
  </r>
  <r>
    <s v="HOUSTON COUNTY COMMUNITY HOSPITAL"/>
    <s v="ERIN"/>
    <x v="43"/>
    <s v="HOUSTON"/>
    <s v="Critical Access Hospitals"/>
    <x v="5"/>
    <s v="Yes"/>
    <n v="0"/>
    <s v="Tennessee"/>
    <n v="8479"/>
    <x v="0"/>
  </r>
  <r>
    <s v="BIG SOUTH FORK MEDICAL CENTER"/>
    <s v="ONEIDA"/>
    <x v="43"/>
    <s v="SCOTT"/>
    <s v="Critical Access Hospitals"/>
    <x v="1"/>
    <s v="Yes"/>
    <n v="0"/>
    <s v="Tennessee"/>
    <n v="22671"/>
    <x v="0"/>
  </r>
  <r>
    <s v="ST JUDE CHILDRENS RESEARCH HOSPITAL"/>
    <s v="MEMPHIS"/>
    <x v="43"/>
    <s v="SHELBY"/>
    <s v="Childrens"/>
    <x v="2"/>
    <s v="No"/>
    <n v="0"/>
    <s v="Tennessee"/>
    <n v="910226"/>
    <x v="0"/>
  </r>
  <r>
    <s v="EAST TENNESSEE CHILDRENS HOSPITAL"/>
    <s v="KNOXVILLE"/>
    <x v="43"/>
    <s v="KNOX"/>
    <s v="Childrens"/>
    <x v="2"/>
    <s v="Yes"/>
    <n v="0"/>
    <s v="Tennessee"/>
    <n v="511453"/>
    <x v="0"/>
  </r>
  <r>
    <s v="MEMPHIS MENTAL HEALTH INSTITUTE"/>
    <s v="MEMPHIS"/>
    <x v="43"/>
    <s v="SHELBY"/>
    <s v="Psychiatric"/>
    <x v="5"/>
    <s v="Yes"/>
    <n v="0"/>
    <s v="Tennessee"/>
    <n v="910226"/>
    <x v="0"/>
  </r>
  <r>
    <s v="MOCCASIN BEND MENTAL HEALTH INSTITUTE"/>
    <s v="CHATTANOOGA"/>
    <x v="43"/>
    <s v="HAMILTON"/>
    <s v="Psychiatric"/>
    <x v="3"/>
    <s v="No"/>
    <n v="0"/>
    <s v="Tennessee"/>
    <n v="390833"/>
    <x v="0"/>
  </r>
  <r>
    <s v="RIDGEVIEW PSYCHIATRIC HOSPITAL AND CENTER"/>
    <s v="OAK RIDGE"/>
    <x v="43"/>
    <s v="ANDERSON"/>
    <s v="Psychiatric"/>
    <x v="2"/>
    <s v="No"/>
    <n v="0"/>
    <s v="Tennessee"/>
    <n v="82066"/>
    <x v="0"/>
  </r>
  <r>
    <s v="LAKESIDE BEHAVIORAL HEALTH SYSTEM"/>
    <s v="MEMPHIS"/>
    <x v="43"/>
    <s v="SHELBY"/>
    <s v="Psychiatric"/>
    <x v="6"/>
    <s v="No"/>
    <n v="0"/>
    <s v="Tennessee"/>
    <n v="910226"/>
    <x v="0"/>
  </r>
  <r>
    <s v="UNITY PSYCHIATRIC CARE-MARTIN"/>
    <s v="MARTIN"/>
    <x v="43"/>
    <s v="WEAKLEY"/>
    <s v="Psychiatric"/>
    <x v="1"/>
    <s v="No"/>
    <n v="0"/>
    <s v="Tennessee"/>
    <n v="33261"/>
    <x v="0"/>
  </r>
  <r>
    <s v="ROLLING HILLS PSYCHIATRIC HOSPITAL"/>
    <s v="FRANKLIN"/>
    <x v="43"/>
    <s v="WILLIAMSON"/>
    <s v="Psychiatric"/>
    <x v="2"/>
    <s v="Yes"/>
    <n v="0"/>
    <s v="Tennessee"/>
    <n v="272061"/>
    <x v="0"/>
  </r>
  <r>
    <s v="WESTERN MENTAL HEALTH INSTITUTE"/>
    <s v="BOLIVAR"/>
    <x v="43"/>
    <s v="HARDEMAN"/>
    <s v="Psychiatric"/>
    <x v="5"/>
    <s v="No"/>
    <n v="0"/>
    <s v="Tennessee"/>
    <n v="25274"/>
    <x v="0"/>
  </r>
  <r>
    <s v="PATHWAYS OF TENNESSEE, INC"/>
    <s v="JACKSON"/>
    <x v="43"/>
    <s v="MADISON"/>
    <s v="Psychiatric"/>
    <x v="2"/>
    <s v="No"/>
    <n v="0"/>
    <s v="Tennessee"/>
    <n v="100790"/>
    <x v="0"/>
  </r>
  <r>
    <s v="MIDDLE TN MENTAL HEALTH INSTITUTE"/>
    <s v="NASHVILLE"/>
    <x v="43"/>
    <s v="DAVIDSON"/>
    <s v="Psychiatric"/>
    <x v="3"/>
    <s v="No"/>
    <n v="0"/>
    <s v="Tennessee"/>
    <n v="745904"/>
    <x v="0"/>
  </r>
  <r>
    <s v="UNITY PSYCHIATRIC CARE-CLARKSVILLE"/>
    <s v="CLARKSVILLE"/>
    <x v="43"/>
    <s v="MONTGOMERY"/>
    <s v="Psychiatric"/>
    <x v="1"/>
    <s v="No"/>
    <n v="0"/>
    <s v="Tennessee"/>
    <n v="249935"/>
    <x v="0"/>
  </r>
  <r>
    <s v="UNITY PSYCHIATRIC CARE-COLUMBIA"/>
    <s v="COLUMBIA"/>
    <x v="43"/>
    <s v="MAURY"/>
    <s v="Psychiatric"/>
    <x v="1"/>
    <s v="No"/>
    <n v="0"/>
    <s v="Tennessee"/>
    <n v="118131"/>
    <x v="0"/>
  </r>
  <r>
    <s v="PERIMETER BEHAVIORAL CENTER OF JACKSON"/>
    <s v="JACKSON"/>
    <x v="43"/>
    <s v="MADISON"/>
    <s v="Psychiatric"/>
    <x v="1"/>
    <s v="No"/>
    <n v="0"/>
    <s v="Tennessee"/>
    <n v="100790"/>
    <x v="0"/>
  </r>
  <r>
    <s v="UNITY PSYCHIATRIC CARE-MEMPHIS"/>
    <s v="MEMPHIS"/>
    <x v="43"/>
    <s v="SHELBY"/>
    <s v="Psychiatric"/>
    <x v="1"/>
    <s v="No"/>
    <n v="0"/>
    <s v="Tennessee"/>
    <n v="910226"/>
    <x v="0"/>
  </r>
  <r>
    <s v="CRESTWYN BEHAVIORAL HEALTH"/>
    <s v="MEMPHIS"/>
    <x v="43"/>
    <s v="SHELBY"/>
    <s v="Psychiatric"/>
    <x v="1"/>
    <s v="Yes"/>
    <n v="0"/>
    <s v="Tennessee"/>
    <n v="910226"/>
    <x v="0"/>
  </r>
  <r>
    <s v="ERLANGER BEHAVIORAL HOSPITAL, LLC"/>
    <s v="CHATTANOOGA"/>
    <x v="43"/>
    <s v="HAMILTON"/>
    <s v="Psychiatric"/>
    <x v="1"/>
    <s v="No"/>
    <n v="0"/>
    <s v="Tennessee"/>
    <n v="390833"/>
    <x v="0"/>
  </r>
  <r>
    <s v="CREEKSIDE BEHAVIORAL HEALTH"/>
    <s v="KINGSPORT"/>
    <x v="43"/>
    <s v="SULLIVAN"/>
    <s v="Psychiatric"/>
    <x v="1"/>
    <s v="No"/>
    <n v="0"/>
    <s v="Tennessee"/>
    <n v="163759"/>
    <x v="0"/>
  </r>
  <r>
    <s v="PINEWOOD SPRINGS"/>
    <s v="COLUMBIA"/>
    <x v="43"/>
    <s v="MAURY"/>
    <s v="Psychiatric"/>
    <x v="1"/>
    <s v="No"/>
    <n v="0"/>
    <s v="Tennessee"/>
    <n v="118131"/>
    <x v="0"/>
  </r>
  <r>
    <s v="ASCENSION SAINT THOMAS BEHAVIORAL HEALTH HOSPITAL"/>
    <s v="NASHVILLE"/>
    <x v="43"/>
    <s v="DAVIDSON"/>
    <s v="Psychiatric"/>
    <x v="1"/>
    <s v="No"/>
    <n v="0"/>
    <s v="Tennessee"/>
    <n v="745904"/>
    <x v="0"/>
  </r>
  <r>
    <s v="KNOXVILLE CENTER FOR BEHAVIORAL MEDICINE"/>
    <s v="KNOXVILLE"/>
    <x v="43"/>
    <s v="KNOX"/>
    <s v="Psychiatric"/>
    <x v="4"/>
    <s v="No"/>
    <n v="0"/>
    <s v="Tennessee"/>
    <n v="511453"/>
    <x v="0"/>
  </r>
  <r>
    <s v="EAST TENNESSEE BEHAVIORAL HEALTH"/>
    <s v="KNOXVILLE"/>
    <x v="43"/>
    <s v="KNOX"/>
    <s v="Psychiatric"/>
    <x v="1"/>
    <s v="No"/>
    <n v="0"/>
    <s v="Tennessee"/>
    <n v="511453"/>
    <x v="0"/>
  </r>
  <r>
    <s v="COMPASS INTERVENTION CENTER"/>
    <s v="MEMPHIS"/>
    <x v="43"/>
    <s v="SHELBY"/>
    <s v="Psychiatric"/>
    <x v="1"/>
    <s v="No"/>
    <n v="0"/>
    <s v="Tennessee"/>
    <n v="910226"/>
    <x v="0"/>
  </r>
  <r>
    <s v="THE HOSPITALS OF PROVIDENCE - MEMORIAL CAMPUS"/>
    <s v="EL PASO"/>
    <x v="44"/>
    <s v="EL PASO"/>
    <s v="Acute Care Hospitals"/>
    <x v="1"/>
    <s v="Yes"/>
    <n v="2"/>
    <s v="Texas"/>
    <n v="877858"/>
    <x v="0"/>
  </r>
  <r>
    <s v="PETERSON REGIONAL MEDICAL CENTER"/>
    <s v="KERRVILLE"/>
    <x v="44"/>
    <s v="KERR"/>
    <s v="Acute Care Hospitals"/>
    <x v="2"/>
    <s v="Yes"/>
    <n v="4"/>
    <s v="Texas"/>
    <n v="54037"/>
    <x v="1"/>
  </r>
  <r>
    <s v="UNITED REGIONAL HEALTH CARE SYSTEM"/>
    <s v="WICHITA FALLS"/>
    <x v="44"/>
    <s v="WICHITA"/>
    <s v="Acute Care Hospitals"/>
    <x v="2"/>
    <s v="Yes"/>
    <n v="3"/>
    <s v="Texas"/>
    <n v="129555"/>
    <x v="0"/>
  </r>
  <r>
    <s v="CHI ST JOSEPH HEALTH REGIONAL HOSPITAL"/>
    <s v="BRYAN"/>
    <x v="44"/>
    <s v="BRAZOS"/>
    <s v="Acute Care Hospitals"/>
    <x v="2"/>
    <s v="Yes"/>
    <n v="2"/>
    <s v="Texas"/>
    <n v="249088"/>
    <x v="0"/>
  </r>
  <r>
    <s v="PARKLAND HEALTH &amp; HOSPITAL SYSTEM"/>
    <s v="DALLAS"/>
    <x v="44"/>
    <s v="DALLAS"/>
    <s v="Acute Care Hospitals"/>
    <x v="0"/>
    <s v="Yes"/>
    <n v="3"/>
    <s v="Texas"/>
    <n v="2661397"/>
    <x v="0"/>
  </r>
  <r>
    <s v="UNIVERSITY OF TEXAS MEDICAL BRANCH GALVESTON"/>
    <s v="GALVESTON"/>
    <x v="44"/>
    <s v="GALVESTON"/>
    <s v="Acute Care Hospitals"/>
    <x v="3"/>
    <s v="Yes"/>
    <n v="3"/>
    <s v="Texas"/>
    <n v="372207"/>
    <x v="0"/>
  </r>
  <r>
    <s v="BAYLOR UNIVERSITY MEDICAL CENTER"/>
    <s v="DALLAS"/>
    <x v="44"/>
    <s v="DALLAS"/>
    <s v="Acute Care Hospitals"/>
    <x v="2"/>
    <s v="Yes"/>
    <n v="4"/>
    <s v="Texas"/>
    <n v="2661397"/>
    <x v="0"/>
  </r>
  <r>
    <s v="CITIZENS MEDICAL CENTER"/>
    <s v="VICTORIA"/>
    <x v="44"/>
    <s v="VICTORIA"/>
    <s v="Acute Care Hospitals"/>
    <x v="4"/>
    <s v="Yes"/>
    <n v="3"/>
    <s v="Texas"/>
    <n v="92656"/>
    <x v="0"/>
  </r>
  <r>
    <s v="UNIVERSITY MEDICAL CENTER OF EL PASO"/>
    <s v="EL PASO"/>
    <x v="44"/>
    <s v="EL PASO"/>
    <s v="Acute Care Hospitals"/>
    <x v="11"/>
    <s v="Yes"/>
    <n v="3"/>
    <s v="Texas"/>
    <n v="877858"/>
    <x v="0"/>
  </r>
  <r>
    <s v="VALLEY BAPTIST MEDICAL CENTER- BROWNSVILLE"/>
    <s v="BROWNSVILLE"/>
    <x v="44"/>
    <s v="CAMERON"/>
    <s v="Acute Care Hospitals"/>
    <x v="1"/>
    <s v="Yes"/>
    <n v="3"/>
    <s v="Texas"/>
    <n v="433946"/>
    <x v="0"/>
  </r>
  <r>
    <s v="LAREDO MEDICAL CENTER"/>
    <s v="LAREDO"/>
    <x v="44"/>
    <s v="WEBB"/>
    <s v="Acute Care Hospitals"/>
    <x v="1"/>
    <s v="Yes"/>
    <n v="4"/>
    <s v="Texas"/>
    <n v="281224"/>
    <x v="0"/>
  </r>
  <r>
    <s v="CHRISTUS GOOD SHEPHERD MEDICAL CENTER"/>
    <s v="LONGVIEW"/>
    <x v="44"/>
    <s v="GREGG"/>
    <s v="Acute Care Hospitals"/>
    <x v="2"/>
    <s v="Yes"/>
    <n v="4"/>
    <s v="Texas"/>
    <n v="126095"/>
    <x v="0"/>
  </r>
  <r>
    <s v="VHS HARLINGEN HOSPITAL COMPANY LLC"/>
    <s v="HARLINGEN"/>
    <x v="44"/>
    <s v="CAMERON"/>
    <s v="Acute Care Hospitals"/>
    <x v="1"/>
    <s v="Yes"/>
    <n v="2"/>
    <s v="Texas"/>
    <n v="433946"/>
    <x v="0"/>
  </r>
  <r>
    <s v="CHRISTUS SOUTHEAST TEXAS- ST ELIZABETH"/>
    <s v="BEAUMONT"/>
    <x v="44"/>
    <s v="JEFFERSON"/>
    <s v="Acute Care Hospitals"/>
    <x v="2"/>
    <s v="Yes"/>
    <n v="4"/>
    <s v="Texas"/>
    <n v="254321"/>
    <x v="0"/>
  </r>
  <r>
    <s v="ST JOSEPH MEDICAL CENTER"/>
    <s v="HOUSTON"/>
    <x v="44"/>
    <s v="HARRIS"/>
    <s v="Acute Care Hospitals"/>
    <x v="11"/>
    <s v="Yes"/>
    <n v="3"/>
    <s v="Texas"/>
    <n v="5045026"/>
    <x v="0"/>
  </r>
  <r>
    <s v="JPS HEALTH NETWORK"/>
    <s v="FORT WORTH"/>
    <x v="44"/>
    <s v="TARRANT"/>
    <s v="Acute Care Hospitals"/>
    <x v="0"/>
    <s v="Yes"/>
    <n v="4"/>
    <s v="Texas"/>
    <n v="2248466"/>
    <x v="0"/>
  </r>
  <r>
    <s v="COVENANT MEDICAL CENTER"/>
    <s v="LUBBOCK"/>
    <x v="44"/>
    <s v="LUBBOCK"/>
    <s v="Acute Care Hospitals"/>
    <x v="2"/>
    <s v="Yes"/>
    <n v="3"/>
    <s v="Texas"/>
    <n v="328906"/>
    <x v="0"/>
  </r>
  <r>
    <s v="ASCENSION PROVIDENCE"/>
    <s v="WACO"/>
    <x v="44"/>
    <s v="MC LENNAN"/>
    <s v="Acute Care Hospitals"/>
    <x v="2"/>
    <s v="Yes"/>
    <n v="2"/>
    <s v="Texas"/>
    <s v="No Match"/>
    <x v="0"/>
  </r>
  <r>
    <s v="UT OF TEXAS  SOUTHWESTERN UNIVERSITY HOSPITAL - WILLIAM P. CLEMENTS JR."/>
    <s v="DALLAS"/>
    <x v="44"/>
    <s v="DALLAS"/>
    <s v="Acute Care Hospitals"/>
    <x v="3"/>
    <s v="Yes"/>
    <n v="4"/>
    <s v="Texas"/>
    <n v="2661397"/>
    <x v="0"/>
  </r>
  <r>
    <s v="CHRISTUS SPOHN HOSPITAL CORPUS CHRISTI"/>
    <s v="CORPUS CHRISTI"/>
    <x v="44"/>
    <s v="NUECES"/>
    <s v="Acute Care Hospitals"/>
    <x v="2"/>
    <s v="Yes"/>
    <n v="3"/>
    <s v="Texas"/>
    <n v="352992"/>
    <x v="0"/>
  </r>
  <r>
    <s v="METHODIST DALLAS MEDICAL CENTER"/>
    <s v="DALLAS"/>
    <x v="44"/>
    <s v="DALLAS"/>
    <s v="Acute Care Hospitals"/>
    <x v="4"/>
    <s v="Yes"/>
    <n v="3"/>
    <s v="Texas"/>
    <n v="2661397"/>
    <x v="0"/>
  </r>
  <r>
    <s v="BAYLOR SCOTT &amp; WHITE MEDICAL CENTER - TEMPLE"/>
    <s v="TEMPLE"/>
    <x v="44"/>
    <s v="BELL"/>
    <s v="Acute Care Hospitals"/>
    <x v="2"/>
    <s v="Yes"/>
    <n v="5"/>
    <s v="Texas"/>
    <n v="402248"/>
    <x v="0"/>
  </r>
  <r>
    <s v="ROLLING PLAINS MEMORIAL HOSPITAL"/>
    <s v="SWEETWATER"/>
    <x v="44"/>
    <s v="NOLAN"/>
    <s v="Acute Care Hospitals"/>
    <x v="0"/>
    <s v="Yes"/>
    <n v="0"/>
    <s v="Texas"/>
    <n v="14117"/>
    <x v="0"/>
  </r>
  <r>
    <s v="ASCENSION SETON MEDICAL CENTER AUSTIN"/>
    <s v="AUSTIN"/>
    <x v="44"/>
    <s v="TRAVIS"/>
    <s v="Acute Care Hospitals"/>
    <x v="2"/>
    <s v="Yes"/>
    <n v="3"/>
    <s v="Texas"/>
    <n v="1389670"/>
    <x v="0"/>
  </r>
  <r>
    <s v="BAPTIST MEDICAL CENTER"/>
    <s v="SAN ANTONIO"/>
    <x v="44"/>
    <s v="BEXAR"/>
    <s v="Acute Care Hospitals"/>
    <x v="1"/>
    <s v="Yes"/>
    <n v="3"/>
    <s v="Texas"/>
    <n v="2160088"/>
    <x v="0"/>
  </r>
  <r>
    <s v="TEXAS HEALTH ARLINGTON MEMORIAL HOSPITAL"/>
    <s v="ARLINGTON"/>
    <x v="44"/>
    <s v="TARRANT"/>
    <s v="Acute Care Hospitals"/>
    <x v="2"/>
    <s v="Yes"/>
    <n v="4"/>
    <s v="Texas"/>
    <n v="2248466"/>
    <x v="0"/>
  </r>
  <r>
    <s v="MEMORIAL HERMANN - TEXAS MEDICAL CENTER"/>
    <s v="HOUSTON"/>
    <x v="44"/>
    <s v="HARRIS"/>
    <s v="Acute Care Hospitals"/>
    <x v="2"/>
    <s v="Yes"/>
    <n v="4"/>
    <s v="Texas"/>
    <n v="5045026"/>
    <x v="0"/>
  </r>
  <r>
    <s v="CHI ST LUKE'S HEALTH BRAZOSPORT"/>
    <s v="LAKE JACKSON"/>
    <x v="44"/>
    <s v="BRAZORIA"/>
    <s v="Acute Care Hospitals"/>
    <x v="2"/>
    <s v="Yes"/>
    <n v="4"/>
    <s v="Texas"/>
    <n v="419080"/>
    <x v="0"/>
  </r>
  <r>
    <s v="BAYLOR SCOTT &amp; WHITE MEDICAL CENTER AT IRVING"/>
    <s v="IRVING"/>
    <x v="44"/>
    <s v="DALLAS"/>
    <s v="Acute Care Hospitals"/>
    <x v="2"/>
    <s v="Yes"/>
    <n v="5"/>
    <s v="Texas"/>
    <n v="2661397"/>
    <x v="0"/>
  </r>
  <r>
    <s v="TITUS REGIONAL MEDICAL CENTER"/>
    <s v="MOUNT PLEASANT"/>
    <x v="44"/>
    <s v="TITUS"/>
    <s v="Acute Care Hospitals"/>
    <x v="0"/>
    <s v="Yes"/>
    <n v="3"/>
    <s v="Texas"/>
    <n v="31563"/>
    <x v="0"/>
  </r>
  <r>
    <s v="CHRISTUS SPOHN HOSPITAL BEEVILLE"/>
    <s v="BEEVILLE"/>
    <x v="44"/>
    <s v="BEE"/>
    <s v="Acute Care Hospitals"/>
    <x v="2"/>
    <s v="Yes"/>
    <n v="2"/>
    <s v="Texas"/>
    <n v="32515"/>
    <x v="0"/>
  </r>
  <r>
    <s v="UT HEALTH EAST TEXAS TYLER REGIONAL HOSPITAL"/>
    <s v="TYLER"/>
    <x v="44"/>
    <s v="SMITH"/>
    <s v="Acute Care Hospitals"/>
    <x v="1"/>
    <s v="Yes"/>
    <n v="2"/>
    <s v="Texas"/>
    <n v="252549"/>
    <x v="0"/>
  </r>
  <r>
    <s v="MEDICAL CITY NORTH HILLS"/>
    <s v="NORTH RICHLAND HILLS"/>
    <x v="44"/>
    <s v="TARRANT"/>
    <s v="Acute Care Hospitals"/>
    <x v="1"/>
    <s v="Yes"/>
    <n v="2"/>
    <s v="Texas"/>
    <n v="2248466"/>
    <x v="0"/>
  </r>
  <r>
    <s v="NORTH TEXAS MEDICAL CENTER"/>
    <s v="GAINESVILLE"/>
    <x v="44"/>
    <s v="COOKE"/>
    <s v="Acute Care Hospitals"/>
    <x v="2"/>
    <s v="Yes"/>
    <n v="4"/>
    <s v="Texas"/>
    <n v="44461"/>
    <x v="0"/>
  </r>
  <r>
    <s v="FORT DUNCAN MEDICAL CENTER"/>
    <s v="EAGLE PASS"/>
    <x v="44"/>
    <s v="MAVERICK"/>
    <s v="Acute Care Hospitals"/>
    <x v="1"/>
    <s v="Yes"/>
    <n v="3"/>
    <s v="Texas"/>
    <n v="58823"/>
    <x v="1"/>
  </r>
  <r>
    <s v="HCA HOUSTON HEALTHCARE SOUTHEAST"/>
    <s v="PASADENA"/>
    <x v="44"/>
    <s v="HARRIS"/>
    <s v="Acute Care Hospitals"/>
    <x v="1"/>
    <s v="Yes"/>
    <n v="3"/>
    <s v="Texas"/>
    <n v="5045026"/>
    <x v="0"/>
  </r>
  <r>
    <s v="BAYLOR SCOTT &amp; WHITE MEDICAL CENTER HILLCREST"/>
    <s v="WACO"/>
    <x v="44"/>
    <s v="MC LENNAN"/>
    <s v="Acute Care Hospitals"/>
    <x v="2"/>
    <s v="Yes"/>
    <n v="4"/>
    <s v="Texas"/>
    <s v="No Match"/>
    <x v="0"/>
  </r>
  <r>
    <s v="CHRISTUS MOTHER FRANCES HOSPITAL"/>
    <s v="TYLER"/>
    <x v="44"/>
    <s v="SMITH"/>
    <s v="Acute Care Hospitals"/>
    <x v="2"/>
    <s v="Yes"/>
    <n v="4"/>
    <s v="Texas"/>
    <n v="252549"/>
    <x v="0"/>
  </r>
  <r>
    <s v="GUADALUPE REGIONAL MEDICAL CENTER"/>
    <s v="SEGUIN"/>
    <x v="44"/>
    <s v="GUADALUPE"/>
    <s v="Acute Care Hospitals"/>
    <x v="5"/>
    <s v="Yes"/>
    <n v="2"/>
    <s v="Texas"/>
    <n v="201111"/>
    <x v="1"/>
  </r>
  <r>
    <s v="LAS PALMAS MEDICAL CENTER A CAMPUS OF LPDS HEALTHC"/>
    <s v="EL PASO"/>
    <x v="44"/>
    <s v="EL PASO"/>
    <s v="Acute Care Hospitals"/>
    <x v="1"/>
    <s v="Yes"/>
    <n v="2"/>
    <s v="Texas"/>
    <n v="877858"/>
    <x v="0"/>
  </r>
  <r>
    <s v="CONNALLY MEMORIAL MEDICAL CENTER"/>
    <s v="FLORESVILLE"/>
    <x v="44"/>
    <s v="WILSON"/>
    <s v="Acute Care Hospitals"/>
    <x v="0"/>
    <s v="Yes"/>
    <n v="3"/>
    <s v="Texas"/>
    <n v="56139"/>
    <x v="1"/>
  </r>
  <r>
    <s v="SOUTH TEXAS HEALTH SYSTEM"/>
    <s v="EDINBURG"/>
    <x v="44"/>
    <s v="HIDALGO"/>
    <s v="Acute Care Hospitals"/>
    <x v="1"/>
    <s v="Yes"/>
    <n v="4"/>
    <s v="Texas"/>
    <n v="921549"/>
    <x v="0"/>
  </r>
  <r>
    <s v="DELL SETON  MED CENTER AT THE UNIVERSITY OF TX"/>
    <s v="AUSTIN"/>
    <x v="44"/>
    <s v="TRAVIS"/>
    <s v="Acute Care Hospitals"/>
    <x v="2"/>
    <s v="No"/>
    <n v="4"/>
    <s v="Texas"/>
    <n v="1389670"/>
    <x v="0"/>
  </r>
  <r>
    <s v="KNAPP MEDICAL CENTER"/>
    <s v="WESLACO"/>
    <x v="44"/>
    <s v="HIDALGO"/>
    <s v="Acute Care Hospitals"/>
    <x v="2"/>
    <s v="Yes"/>
    <n v="5"/>
    <s v="Texas"/>
    <n v="921549"/>
    <x v="0"/>
  </r>
  <r>
    <s v="MEDICAL CENTER HOSPITAL"/>
    <s v="ODESSA"/>
    <x v="44"/>
    <s v="ECTOR"/>
    <s v="Acute Care Hospitals"/>
    <x v="0"/>
    <s v="Yes"/>
    <n v="3"/>
    <s v="Texas"/>
    <n v="173801"/>
    <x v="0"/>
  </r>
  <r>
    <s v="MIDLAND MEMORIAL HOSPITAL"/>
    <s v="MIDLAND"/>
    <x v="44"/>
    <s v="MIDLAND"/>
    <s v="Acute Care Hospitals"/>
    <x v="0"/>
    <s v="Yes"/>
    <n v="1"/>
    <s v="Texas"/>
    <n v="187855"/>
    <x v="0"/>
  </r>
  <r>
    <s v="TEXAS HEALTH HARRIS METHODIST FORT WORTH"/>
    <s v="FORT WORTH"/>
    <x v="44"/>
    <s v="TARRANT"/>
    <s v="Acute Care Hospitals"/>
    <x v="2"/>
    <s v="Yes"/>
    <n v="4"/>
    <s v="Texas"/>
    <n v="2248466"/>
    <x v="0"/>
  </r>
  <r>
    <s v="BAYLOR SCOTT AND WHITE ALL SAINTS MEDICAL CENTER"/>
    <s v="FORT WORTH"/>
    <x v="44"/>
    <s v="TARRANT"/>
    <s v="Acute Care Hospitals"/>
    <x v="2"/>
    <s v="No"/>
    <n v="4"/>
    <s v="Texas"/>
    <n v="2248466"/>
    <x v="0"/>
  </r>
  <r>
    <s v="PERMIAN REGIONAL MEDICAL CENTER ANDREWS COUNTY HO"/>
    <s v="ANDREWS"/>
    <x v="44"/>
    <s v="ANDREWS"/>
    <s v="Acute Care Hospitals"/>
    <x v="0"/>
    <s v="Yes"/>
    <n v="0"/>
    <s v="Texas"/>
    <n v="18914"/>
    <x v="0"/>
  </r>
  <r>
    <s v="DE TAR HOSPITAL NAVARRO"/>
    <s v="VICTORIA"/>
    <x v="44"/>
    <s v="VICTORIA"/>
    <s v="Acute Care Hospitals"/>
    <x v="1"/>
    <s v="Yes"/>
    <n v="2"/>
    <s v="Texas"/>
    <n v="92656"/>
    <x v="0"/>
  </r>
  <r>
    <s v="TEXAS HEALTH HARRIS METHODIST HOSPITAL CLEBURNE"/>
    <s v="CLEBURNE"/>
    <x v="44"/>
    <s v="JOHNSON"/>
    <s v="Acute Care Hospitals"/>
    <x v="2"/>
    <s v="Yes"/>
    <n v="5"/>
    <s v="Texas"/>
    <n v="218048"/>
    <x v="0"/>
  </r>
  <r>
    <s v="ADVENTHEALTH CENTRAL TEXAS"/>
    <s v="KILLEEN"/>
    <x v="44"/>
    <s v="BELL"/>
    <s v="Acute Care Hospitals"/>
    <x v="6"/>
    <s v="Yes"/>
    <n v="3"/>
    <s v="Texas"/>
    <n v="402248"/>
    <x v="0"/>
  </r>
  <r>
    <s v="VAL VERDE REGIONAL MEDICAL CENTER"/>
    <s v="DEL RIO"/>
    <x v="44"/>
    <s v="VAL VERDE"/>
    <s v="Acute Care Hospitals"/>
    <x v="0"/>
    <s v="Yes"/>
    <n v="3"/>
    <s v="Texas"/>
    <n v="47835"/>
    <x v="0"/>
  </r>
  <r>
    <s v="HEREFORD REGIONAL MEDICAL CENTER"/>
    <s v="HEREFORD"/>
    <x v="44"/>
    <s v="DEAF SMITH"/>
    <s v="Acute Care Hospitals"/>
    <x v="0"/>
    <s v="Yes"/>
    <n v="0"/>
    <s v="Texas"/>
    <n v="18626"/>
    <x v="0"/>
  </r>
  <r>
    <s v="GRACE SURGICAL HOSPITAL"/>
    <s v="LUBBOCK"/>
    <x v="44"/>
    <s v="LUBBOCK"/>
    <s v="Acute Care Hospitals"/>
    <x v="2"/>
    <s v="Yes"/>
    <n v="0"/>
    <s v="Texas"/>
    <n v="328906"/>
    <x v="0"/>
  </r>
  <r>
    <s v="CHRISTUS SPOHN HOSPITAL KLEBERG"/>
    <s v="KINGSVILLE"/>
    <x v="44"/>
    <s v="KLEBERG"/>
    <s v="Acute Care Hospitals"/>
    <x v="2"/>
    <s v="Yes"/>
    <n v="2"/>
    <s v="Texas"/>
    <n v="30315"/>
    <x v="0"/>
  </r>
  <r>
    <s v="METHODIST HOSPITAL ATASCOSA"/>
    <s v="JOURDANTON"/>
    <x v="44"/>
    <s v="ATASCOSA"/>
    <s v="Acute Care Hospitals"/>
    <x v="1"/>
    <s v="Yes"/>
    <n v="3"/>
    <s v="Texas"/>
    <n v="53590"/>
    <x v="1"/>
  </r>
  <r>
    <s v="MISSION REGIONAL MEDICAL CENTER"/>
    <s v="MISSION"/>
    <x v="44"/>
    <s v="HIDALGO"/>
    <s v="Acute Care Hospitals"/>
    <x v="2"/>
    <s v="Yes"/>
    <n v="4"/>
    <s v="Texas"/>
    <n v="921549"/>
    <x v="0"/>
  </r>
  <r>
    <s v="MEMORIAL HERMANN HOSPITAL SYSTEM"/>
    <s v="HOUSTON"/>
    <x v="44"/>
    <s v="HARRIS"/>
    <s v="Acute Care Hospitals"/>
    <x v="2"/>
    <s v="Yes"/>
    <n v="3"/>
    <s v="Texas"/>
    <n v="5045026"/>
    <x v="0"/>
  </r>
  <r>
    <s v="Baylor St Lukes Medical Center"/>
    <s v="HOUSTON"/>
    <x v="44"/>
    <s v="HARRIS"/>
    <s v="Acute Care Hospitals"/>
    <x v="6"/>
    <s v="Yes"/>
    <n v="4"/>
    <s v="Texas"/>
    <n v="5045026"/>
    <x v="0"/>
  </r>
  <r>
    <s v="UT HEALTH EAST TEXAS JACKSONVILLE HOSPITAL"/>
    <s v="JACKSONVILLE"/>
    <x v="44"/>
    <s v="CHEROKEE"/>
    <s v="Acute Care Hospitals"/>
    <x v="1"/>
    <s v="Yes"/>
    <n v="0"/>
    <s v="Texas"/>
    <n v="53337"/>
    <x v="0"/>
  </r>
  <r>
    <s v="PARIS REGIONAL MEDICAL CENTER"/>
    <s v="PARIS"/>
    <x v="44"/>
    <s v="LAMAR"/>
    <s v="Acute Care Hospitals"/>
    <x v="1"/>
    <s v="Yes"/>
    <n v="1"/>
    <s v="Texas"/>
    <n v="51503"/>
    <x v="1"/>
  </r>
  <r>
    <s v="WADLEY REGIONAL MEDICAL CENTER"/>
    <s v="TEXARKANA"/>
    <x v="44"/>
    <s v="BOWIE"/>
    <s v="Acute Care Hospitals"/>
    <x v="11"/>
    <s v="Yes"/>
    <n v="0"/>
    <s v="Texas"/>
    <n v="92696"/>
    <x v="0"/>
  </r>
  <r>
    <s v="MEDICAL CITY WEATHERFORD"/>
    <s v="WEATHERFORD"/>
    <x v="44"/>
    <s v="PARKER"/>
    <s v="Acute Care Hospitals"/>
    <x v="1"/>
    <s v="Yes"/>
    <n v="2"/>
    <s v="Texas"/>
    <n v="184767"/>
    <x v="1"/>
  </r>
  <r>
    <s v="NORTHWEST TEXAS HOSPITAL"/>
    <s v="AMARILLO"/>
    <x v="44"/>
    <s v="POTTER"/>
    <s v="Acute Care Hospitals"/>
    <x v="2"/>
    <s v="Yes"/>
    <n v="3"/>
    <s v="Texas"/>
    <n v="114453"/>
    <x v="0"/>
  </r>
  <r>
    <s v="UT HEALTH EAST TEXAS CARTHAGE HOSPITAL"/>
    <s v="CARTHAGE"/>
    <x v="44"/>
    <s v="PANOLA"/>
    <s v="Acute Care Hospitals"/>
    <x v="1"/>
    <s v="Yes"/>
    <n v="5"/>
    <s v="Texas"/>
    <n v="23018"/>
    <x v="0"/>
  </r>
  <r>
    <s v="CHI ST LUKES HEALTH MEMORIAL LUFKIN"/>
    <s v="LUFKIN"/>
    <x v="44"/>
    <s v="ANGELINA"/>
    <s v="Acute Care Hospitals"/>
    <x v="2"/>
    <s v="Yes"/>
    <n v="2"/>
    <s v="Texas"/>
    <n v="88154"/>
    <x v="0"/>
  </r>
  <r>
    <s v="UNIVERSITY HEALTH SYSTEM"/>
    <s v="SAN ANTONIO"/>
    <x v="44"/>
    <s v="BEXAR"/>
    <s v="Acute Care Hospitals"/>
    <x v="0"/>
    <s v="Yes"/>
    <n v="3"/>
    <s v="Texas"/>
    <n v="2160088"/>
    <x v="0"/>
  </r>
  <r>
    <s v="HCA HOUSTON HEALTHCARE CONROE"/>
    <s v="CONROE"/>
    <x v="44"/>
    <s v="MONTGOMERY"/>
    <s v="Acute Care Hospitals"/>
    <x v="1"/>
    <s v="Yes"/>
    <n v="2"/>
    <s v="Texas"/>
    <n v="781194"/>
    <x v="0"/>
  </r>
  <r>
    <s v="HENDRICK MEDICAL CENTER"/>
    <s v="ABILENE"/>
    <x v="44"/>
    <s v="TAYLOR"/>
    <s v="Acute Care Hospitals"/>
    <x v="2"/>
    <s v="Yes"/>
    <n v="3"/>
    <s v="Texas"/>
    <n v="150077"/>
    <x v="0"/>
  </r>
  <r>
    <s v="BSA HOSPITAL"/>
    <s v="AMARILLO"/>
    <x v="44"/>
    <s v="POTTER"/>
    <s v="Acute Care Hospitals"/>
    <x v="1"/>
    <s v="Yes"/>
    <n v="2"/>
    <s v="Texas"/>
    <n v="114453"/>
    <x v="0"/>
  </r>
  <r>
    <s v="MEMORIAL HOSPITAL"/>
    <s v="GONZALES"/>
    <x v="44"/>
    <s v="GONZALES"/>
    <s v="Acute Care Hospitals"/>
    <x v="0"/>
    <s v="No"/>
    <n v="0"/>
    <s v="Texas"/>
    <n v="20159"/>
    <x v="0"/>
  </r>
  <r>
    <s v="CHRISTUS MOTHER FRANCES HOSPITAL SULPHUR SPRINGS"/>
    <s v="SULPHUR SPRINGS"/>
    <x v="44"/>
    <s v="HOPKINS"/>
    <s v="Acute Care Hospitals"/>
    <x v="2"/>
    <s v="Yes"/>
    <n v="4"/>
    <s v="Texas"/>
    <n v="39063"/>
    <x v="0"/>
  </r>
  <r>
    <s v="CHRISTUS SANTA ROSA MEDICAL CENTER"/>
    <s v="SAN ANTONIO"/>
    <x v="44"/>
    <s v="BEXAR"/>
    <s v="Acute Care Hospitals"/>
    <x v="2"/>
    <s v="Yes"/>
    <n v="3"/>
    <s v="Texas"/>
    <n v="2160088"/>
    <x v="0"/>
  </r>
  <r>
    <s v="FAITH COMMUNITY HOSPITAL"/>
    <s v="JACKSBORO"/>
    <x v="44"/>
    <s v="JACK"/>
    <s v="Acute Care Hospitals"/>
    <x v="0"/>
    <s v="Yes"/>
    <n v="0"/>
    <s v="Texas"/>
    <n v="9563"/>
    <x v="0"/>
  </r>
  <r>
    <s v="BELLVILLE MEDICAL CENTER"/>
    <s v="BELLVILLE"/>
    <x v="44"/>
    <s v="AUSTIN"/>
    <s v="Acute Care Hospitals"/>
    <x v="0"/>
    <s v="Yes"/>
    <n v="0"/>
    <s v="Texas"/>
    <n v="33625"/>
    <x v="0"/>
  </r>
  <r>
    <s v="CHRISTUS SANTA ROSA HOSPITAL-SAN MARCOS"/>
    <s v="SAN MARCOS"/>
    <x v="44"/>
    <s v="HAYS"/>
    <s v="Acute Care Hospitals"/>
    <x v="6"/>
    <s v="Yes"/>
    <n v="4"/>
    <s v="Texas"/>
    <n v="304390"/>
    <x v="0"/>
  </r>
  <r>
    <s v="HARRIS HEALTH"/>
    <s v="HOUSTON"/>
    <x v="44"/>
    <s v="HARRIS"/>
    <s v="Acute Care Hospitals"/>
    <x v="0"/>
    <s v="Yes"/>
    <n v="3"/>
    <s v="Texas"/>
    <n v="5045026"/>
    <x v="0"/>
  </r>
  <r>
    <s v="TEXAS HEALTH PRESBYTERIAN HOSPITAL KAUFMAN"/>
    <s v="KAUFMAN"/>
    <x v="44"/>
    <s v="KAUFMAN"/>
    <s v="Acute Care Hospitals"/>
    <x v="2"/>
    <s v="Yes"/>
    <n v="0"/>
    <s v="Texas"/>
    <n v="209235"/>
    <x v="0"/>
  </r>
  <r>
    <s v="TEXOMA MEDICAL CENTER"/>
    <s v="DENISON"/>
    <x v="44"/>
    <s v="GRAYSON"/>
    <s v="Acute Care Hospitals"/>
    <x v="1"/>
    <s v="Yes"/>
    <n v="4"/>
    <s v="Texas"/>
    <n v="153613"/>
    <x v="0"/>
  </r>
  <r>
    <s v="OAKBEND MEDICAL CENTER"/>
    <s v="RICHMOND"/>
    <x v="44"/>
    <s v="FORT BEND"/>
    <s v="Acute Care Hospitals"/>
    <x v="0"/>
    <s v="Yes"/>
    <n v="3"/>
    <s v="Texas"/>
    <n v="975191"/>
    <x v="0"/>
  </r>
  <r>
    <s v="BAPTIST BEAUMONT HOSPITAL"/>
    <s v="BEAUMONT"/>
    <x v="44"/>
    <s v="JEFFERSON"/>
    <s v="Acute Care Hospitals"/>
    <x v="2"/>
    <s v="Yes"/>
    <n v="3"/>
    <s v="Texas"/>
    <n v="254321"/>
    <x v="0"/>
  </r>
  <r>
    <s v="HUNTSVILLE MEMORIAL HOSPITAL"/>
    <s v="HUNTSVILLE"/>
    <x v="44"/>
    <s v="WALKER"/>
    <s v="Acute Care Hospitals"/>
    <x v="2"/>
    <s v="Yes"/>
    <n v="2"/>
    <s v="Texas"/>
    <n v="83842"/>
    <x v="1"/>
  </r>
  <r>
    <s v="TEXAS HEALTH HARRIS METHODIST HOSPITAL STEPHENVILL"/>
    <s v="STEPHENVILLE"/>
    <x v="44"/>
    <s v="ERATH"/>
    <s v="Acute Care Hospitals"/>
    <x v="2"/>
    <s v="Yes"/>
    <n v="4"/>
    <s v="Texas"/>
    <n v="43911"/>
    <x v="0"/>
  </r>
  <r>
    <s v="HUNT REGIONAL MEDICAL CENTER"/>
    <s v="GREENVILLE"/>
    <x v="44"/>
    <s v="HUNT"/>
    <s v="Acute Care Hospitals"/>
    <x v="0"/>
    <s v="Yes"/>
    <n v="2"/>
    <s v="Texas"/>
    <n v="123336"/>
    <x v="0"/>
  </r>
  <r>
    <s v="HOUSTON METHODIST HOSPITAL"/>
    <s v="HOUSTON"/>
    <x v="44"/>
    <s v="HARRIS"/>
    <s v="Acute Care Hospitals"/>
    <x v="2"/>
    <s v="Yes"/>
    <n v="5"/>
    <s v="Texas"/>
    <n v="5045026"/>
    <x v="0"/>
  </r>
  <r>
    <s v="CHILDRESS REGIONAL MEDICAL CENTER"/>
    <s v="CHILDRESS"/>
    <x v="44"/>
    <s v="CHILDRESS"/>
    <s v="Acute Care Hospitals"/>
    <x v="0"/>
    <s v="Yes"/>
    <n v="0"/>
    <s v="Texas"/>
    <n v="6643"/>
    <x v="0"/>
  </r>
  <r>
    <s v="COLUMBUS COMMUNITY HOSPITAL"/>
    <s v="COLUMBUS"/>
    <x v="44"/>
    <s v="COLORADO"/>
    <s v="Acute Care Hospitals"/>
    <x v="2"/>
    <s v="Yes"/>
    <n v="2"/>
    <s v="Texas"/>
    <n v="21439"/>
    <x v="0"/>
  </r>
  <r>
    <s v="BAYLOR SCOTT &amp; WHITE MEDICAL CENTER- WAXAHACHIE"/>
    <s v="WAXAHACHIE"/>
    <x v="44"/>
    <s v="ELLIS"/>
    <s v="Acute Care Hospitals"/>
    <x v="2"/>
    <s v="Yes"/>
    <n v="4"/>
    <s v="Texas"/>
    <n v="240867"/>
    <x v="0"/>
  </r>
  <r>
    <s v="DALLAS MEDICAL CENTER"/>
    <s v="DALLAS"/>
    <x v="44"/>
    <s v="DALLAS"/>
    <s v="Acute Care Hospitals"/>
    <x v="1"/>
    <s v="Yes"/>
    <n v="3"/>
    <s v="Texas"/>
    <n v="2661397"/>
    <x v="0"/>
  </r>
  <r>
    <s v="METHODIST HOSPITAL"/>
    <s v="SAN ANTONIO"/>
    <x v="44"/>
    <s v="BEXAR"/>
    <s v="Acute Care Hospitals"/>
    <x v="1"/>
    <s v="Yes"/>
    <n v="4"/>
    <s v="Texas"/>
    <n v="2160088"/>
    <x v="0"/>
  </r>
  <r>
    <s v="UT HEALTH EAST TEXAS ATHENS HOSPITAL"/>
    <s v="ATHENS"/>
    <x v="44"/>
    <s v="HENDERSON"/>
    <s v="Acute Care Hospitals"/>
    <x v="1"/>
    <s v="Yes"/>
    <n v="2"/>
    <s v="Texas"/>
    <n v="88595"/>
    <x v="1"/>
  </r>
  <r>
    <s v="CHI ST LUKES HEALTH MEMORIAL LIVINGSTON"/>
    <s v="LIVINGSTON"/>
    <x v="44"/>
    <s v="POLK"/>
    <s v="Acute Care Hospitals"/>
    <x v="2"/>
    <s v="Yes"/>
    <n v="4"/>
    <s v="Texas"/>
    <n v="53434"/>
    <x v="1"/>
  </r>
  <r>
    <s v="BROWNFIELD REGIONAL MEDICAL CENTER"/>
    <s v="BROWNFIELD"/>
    <x v="44"/>
    <s v="TERRY"/>
    <s v="Acute Care Hospitals"/>
    <x v="0"/>
    <s v="Yes"/>
    <n v="0"/>
    <s v="Texas"/>
    <n v="11720"/>
    <x v="0"/>
  </r>
  <r>
    <s v="PARKVIEW REGIONAL HOSPITAL"/>
    <s v="MEXIA"/>
    <x v="44"/>
    <s v="LIMESTONE"/>
    <s v="Acute Care Hospitals"/>
    <x v="1"/>
    <s v="Yes"/>
    <n v="0"/>
    <s v="Texas"/>
    <n v="22849"/>
    <x v="0"/>
  </r>
  <r>
    <s v="MEDICAL CENTER OF MCKINNEY"/>
    <s v="MCKINNEY"/>
    <x v="44"/>
    <s v="COLLIN"/>
    <s v="Acute Care Hospitals"/>
    <x v="1"/>
    <s v="Yes"/>
    <n v="3"/>
    <s v="Texas"/>
    <n v="1297179"/>
    <x v="0"/>
  </r>
  <r>
    <s v="TEXAS HEALTH HARRIS METHODIST HOSPITAL AZLE"/>
    <s v="AZLE"/>
    <x v="44"/>
    <s v="TARRANT"/>
    <s v="Acute Care Hospitals"/>
    <x v="2"/>
    <s v="Yes"/>
    <n v="4"/>
    <s v="Texas"/>
    <n v="2248466"/>
    <x v="0"/>
  </r>
  <r>
    <s v="BAYLOR SCOTT AND WHITE MEDICAL CENTER UPTOWN"/>
    <s v="DALLAS"/>
    <x v="44"/>
    <s v="DALLAS"/>
    <s v="Acute Care Hospitals"/>
    <x v="1"/>
    <s v="Yes"/>
    <n v="0"/>
    <s v="Texas"/>
    <n v="2661397"/>
    <x v="0"/>
  </r>
  <r>
    <s v="HOUSTON METHODIST BAYTOWN HOSPITAL"/>
    <s v="BAYTOWN"/>
    <x v="44"/>
    <s v="HARRIS"/>
    <s v="Acute Care Hospitals"/>
    <x v="2"/>
    <s v="Yes"/>
    <n v="5"/>
    <s v="Texas"/>
    <n v="5045026"/>
    <x v="0"/>
  </r>
  <r>
    <s v="ST DAVID'S MEDICAL CENTER"/>
    <s v="AUSTIN"/>
    <x v="44"/>
    <s v="TRAVIS"/>
    <s v="Acute Care Hospitals"/>
    <x v="1"/>
    <s v="Yes"/>
    <n v="4"/>
    <s v="Texas"/>
    <n v="1389670"/>
    <x v="0"/>
  </r>
  <r>
    <s v="NAVARRO REGIONAL HOSPITAL"/>
    <s v="CORSICANA"/>
    <x v="44"/>
    <s v="NAVARRO"/>
    <s v="Acute Care Hospitals"/>
    <x v="0"/>
    <s v="Yes"/>
    <n v="2"/>
    <s v="Texas"/>
    <n v="57181"/>
    <x v="1"/>
  </r>
  <r>
    <s v="GLEN ROSE MEDICAL CENTER"/>
    <s v="GLEN ROSE"/>
    <x v="44"/>
    <s v="SOMERVELL"/>
    <s v="Acute Care Hospitals"/>
    <x v="0"/>
    <s v="Yes"/>
    <n v="0"/>
    <s v="Texas"/>
    <n v="10261"/>
    <x v="0"/>
  </r>
  <r>
    <s v="TYLER COUNTY HOSPITAL"/>
    <s v="WOODVILLE"/>
    <x v="44"/>
    <s v="TYLER"/>
    <s v="Acute Care Hospitals"/>
    <x v="0"/>
    <s v="Yes"/>
    <n v="0"/>
    <s v="Texas"/>
    <n v="20443"/>
    <x v="0"/>
  </r>
  <r>
    <s v="TEXAS HEALTH PRESBYTERIAN HOSPITAL DALLAS"/>
    <s v="DALLAS"/>
    <x v="44"/>
    <s v="DALLAS"/>
    <s v="Acute Care Hospitals"/>
    <x v="2"/>
    <s v="Yes"/>
    <n v="4"/>
    <s v="Texas"/>
    <n v="2661397"/>
    <x v="0"/>
  </r>
  <r>
    <s v="MATAGORDA REGIONAL MEDICAL CENTER"/>
    <s v="BAY CITY"/>
    <x v="44"/>
    <s v="MATAGORDA"/>
    <s v="Acute Care Hospitals"/>
    <x v="0"/>
    <s v="Yes"/>
    <n v="5"/>
    <s v="Texas"/>
    <n v="36463"/>
    <x v="0"/>
  </r>
  <r>
    <s v="WILSON N JONES REGIONAL MEDICAL CENTER"/>
    <s v="SHERMAN"/>
    <x v="44"/>
    <s v="GRAYSON"/>
    <s v="Acute Care Hospitals"/>
    <x v="1"/>
    <s v="Yes"/>
    <n v="2"/>
    <s v="Texas"/>
    <n v="153613"/>
    <x v="0"/>
  </r>
  <r>
    <s v="UT HEALTH EAST TEXAS HENDERSON HOSPITAL"/>
    <s v="HENDERSON"/>
    <x v="44"/>
    <s v="RUSK"/>
    <s v="Acute Care Hospitals"/>
    <x v="1"/>
    <s v="Yes"/>
    <n v="5"/>
    <s v="Texas"/>
    <n v="54854"/>
    <x v="1"/>
  </r>
  <r>
    <s v="WOODLAND HEIGHTS MEDICAL CENTER"/>
    <s v="LUFKIN"/>
    <x v="44"/>
    <s v="ANGELINA"/>
    <s v="Acute Care Hospitals"/>
    <x v="1"/>
    <s v="Yes"/>
    <n v="3"/>
    <s v="Texas"/>
    <n v="88154"/>
    <x v="0"/>
  </r>
  <r>
    <s v="MEDICAL ARTS HOSPITAL"/>
    <s v="LAMESA"/>
    <x v="44"/>
    <s v="DAWSON"/>
    <s v="Acute Care Hospitals"/>
    <x v="0"/>
    <s v="Yes"/>
    <n v="0"/>
    <s v="Texas"/>
    <n v="11776"/>
    <x v="0"/>
  </r>
  <r>
    <s v="NACOGDOCHES MEMORIAL HOSPITAL"/>
    <s v="NACOGDOCHES"/>
    <x v="44"/>
    <s v="NACOGDOCHES"/>
    <s v="Acute Care Hospitals"/>
    <x v="1"/>
    <s v="Yes"/>
    <n v="2"/>
    <s v="Texas"/>
    <n v="66035"/>
    <x v="0"/>
  </r>
  <r>
    <s v="THE MEDICAL CENTER OF SOUTHEAST TEXAS"/>
    <s v="PORT ARTHUR"/>
    <x v="44"/>
    <s v="JEFFERSON"/>
    <s v="Acute Care Hospitals"/>
    <x v="11"/>
    <s v="Yes"/>
    <n v="3"/>
    <s v="Texas"/>
    <n v="254321"/>
    <x v="0"/>
  </r>
  <r>
    <s v="METHODIST RICHARDSON MEDICAL CENTER"/>
    <s v="RICHARDSON"/>
    <x v="44"/>
    <s v="COLLIN"/>
    <s v="Acute Care Hospitals"/>
    <x v="0"/>
    <s v="Yes"/>
    <n v="4"/>
    <s v="Texas"/>
    <n v="1297179"/>
    <x v="0"/>
  </r>
  <r>
    <s v="COVENANT HOSPITAL PLAINVIEW"/>
    <s v="PLAINVIEW"/>
    <x v="44"/>
    <s v="HALE"/>
    <s v="Acute Care Hospitals"/>
    <x v="2"/>
    <s v="Yes"/>
    <n v="4"/>
    <s v="Texas"/>
    <n v="31819"/>
    <x v="0"/>
  </r>
  <r>
    <s v="BAYLOR SCOTT &amp; WHITE MEDICAL CENTER  GRAPEVINE"/>
    <s v="GRAPEVINE"/>
    <x v="44"/>
    <s v="TARRANT"/>
    <s v="Acute Care Hospitals"/>
    <x v="2"/>
    <s v="Yes"/>
    <n v="4"/>
    <s v="Texas"/>
    <n v="2248466"/>
    <x v="0"/>
  </r>
  <r>
    <s v="PALO PINTO GENERAL HOSPITAL"/>
    <s v="MINERAL WELLS"/>
    <x v="44"/>
    <s v="PALO PINTO"/>
    <s v="Acute Care Hospitals"/>
    <x v="0"/>
    <s v="Yes"/>
    <n v="3"/>
    <s v="Texas"/>
    <n v="30791"/>
    <x v="0"/>
  </r>
  <r>
    <s v="SHANNON MEDICAL CENTER"/>
    <s v="SAN ANGELO"/>
    <x v="44"/>
    <s v="TOM GREEN"/>
    <s v="Acute Care Hospitals"/>
    <x v="2"/>
    <s v="Yes"/>
    <n v="3"/>
    <s v="Texas"/>
    <n v="120602"/>
    <x v="0"/>
  </r>
  <r>
    <s v="CHRISTUS JASPER MEMORIAL HOSPITAL"/>
    <s v="JASPER"/>
    <x v="44"/>
    <s v="JASPER"/>
    <s v="Acute Care Hospitals"/>
    <x v="2"/>
    <s v="Yes"/>
    <n v="4"/>
    <s v="Texas"/>
    <n v="33075"/>
    <x v="0"/>
  </r>
  <r>
    <s v="WILBARGER GENERAL HOSPITAL"/>
    <s v="VERNON"/>
    <x v="44"/>
    <s v="WILBARGER"/>
    <s v="Acute Care Hospitals"/>
    <x v="0"/>
    <s v="Yes"/>
    <n v="0"/>
    <s v="Texas"/>
    <n v="12481"/>
    <x v="0"/>
  </r>
  <r>
    <s v="HENDRICK MEDICAL CENTER BROWNWOOD"/>
    <s v="BROWNWOOD"/>
    <x v="44"/>
    <s v="BROWN"/>
    <s v="Acute Care Hospitals"/>
    <x v="1"/>
    <s v="Yes"/>
    <n v="1"/>
    <s v="Texas"/>
    <n v="38711"/>
    <x v="0"/>
  </r>
  <r>
    <s v="LAKE GRANBURY MEDICAL CENTER"/>
    <s v="GRANBURY"/>
    <x v="44"/>
    <s v="HOOD"/>
    <s v="Acute Care Hospitals"/>
    <x v="1"/>
    <s v="Yes"/>
    <n v="3"/>
    <s v="Texas"/>
    <n v="70501"/>
    <x v="1"/>
  </r>
  <r>
    <s v="CUERO REGIONAL HOSPITAL"/>
    <s v="CUERO"/>
    <x v="44"/>
    <s v="DE WITT"/>
    <s v="Acute Care Hospitals"/>
    <x v="0"/>
    <s v="Yes"/>
    <n v="4"/>
    <s v="Texas"/>
    <s v="No Match"/>
    <x v="1"/>
  </r>
  <r>
    <s v="HILL COUNTRY MEMORIAL HOSPITAL"/>
    <s v="FREDERICKSBURG"/>
    <x v="44"/>
    <s v="GILLESPIE"/>
    <s v="Acute Care Hospitals"/>
    <x v="1"/>
    <s v="Yes"/>
    <n v="4"/>
    <s v="Texas"/>
    <n v="28527"/>
    <x v="0"/>
  </r>
  <r>
    <s v="VA AMARILLO HEALTHCARE SYSTEM"/>
    <s v="AMARILLO"/>
    <x v="44"/>
    <s v="POTTER"/>
    <s v="Acute Care - Veterans Administration"/>
    <x v="8"/>
    <s v="Yes"/>
    <n v="5"/>
    <s v="Texas"/>
    <n v="114453"/>
    <x v="0"/>
  </r>
  <r>
    <s v="MEMORIAL HERMANN MEMORIAL CITY HOSPITAL"/>
    <s v="HOUSTON"/>
    <x v="44"/>
    <s v="HARRIS"/>
    <s v="Acute Care Hospitals"/>
    <x v="2"/>
    <s v="Yes"/>
    <n v="4"/>
    <s v="Texas"/>
    <n v="5045026"/>
    <x v="0"/>
  </r>
  <r>
    <s v="HCA HOUSTON HEALTHCARE CLEAR LAKE"/>
    <s v="WEBSTER"/>
    <x v="44"/>
    <s v="HARRIS"/>
    <s v="Acute Care Hospitals"/>
    <x v="1"/>
    <s v="Yes"/>
    <n v="4"/>
    <s v="Texas"/>
    <n v="5045026"/>
    <x v="0"/>
  </r>
  <r>
    <s v="MEDICAL CITY DENTON"/>
    <s v="DENTON"/>
    <x v="44"/>
    <s v="DENTON"/>
    <s v="Acute Care Hospitals"/>
    <x v="1"/>
    <s v="Yes"/>
    <n v="4"/>
    <s v="Texas"/>
    <n v="1069346"/>
    <x v="0"/>
  </r>
  <r>
    <s v="HCA HOUSTON HEALTHCARE NORTHWEST"/>
    <s v="HOUSTON"/>
    <x v="44"/>
    <s v="HARRIS"/>
    <s v="Acute Care Hospitals"/>
    <x v="1"/>
    <s v="Yes"/>
    <n v="2"/>
    <s v="Texas"/>
    <n v="5045026"/>
    <x v="0"/>
  </r>
  <r>
    <s v="TEXAS HEALTH HARRIS METHODIST HURST-EULESS-BEDFORD"/>
    <s v="BEDFORD"/>
    <x v="44"/>
    <s v="TARRANT"/>
    <s v="Acute Care Hospitals"/>
    <x v="2"/>
    <s v="Yes"/>
    <n v="4"/>
    <s v="Texas"/>
    <n v="2248466"/>
    <x v="0"/>
  </r>
  <r>
    <s v="NOCONA GENERAL HOSPITAL"/>
    <s v="NOCONA"/>
    <x v="44"/>
    <s v="MONTAGUE"/>
    <s v="Acute Care Hospitals"/>
    <x v="0"/>
    <s v="Yes"/>
    <n v="1"/>
    <s v="Texas"/>
    <n v="21966"/>
    <x v="0"/>
  </r>
  <r>
    <s v="DOCTORS HOSPITAL OF LAREDO"/>
    <s v="LAREDO"/>
    <x v="44"/>
    <s v="WEBB"/>
    <s v="Acute Care Hospitals"/>
    <x v="1"/>
    <s v="Yes"/>
    <n v="4"/>
    <s v="Texas"/>
    <n v="281224"/>
    <x v="0"/>
  </r>
  <r>
    <s v="HCA HOUSTON HEALTHCARE WEST"/>
    <s v="HOUSTON"/>
    <x v="44"/>
    <s v="HARRIS"/>
    <s v="Acute Care Hospitals"/>
    <x v="1"/>
    <s v="Yes"/>
    <n v="1"/>
    <s v="Texas"/>
    <n v="5045026"/>
    <x v="0"/>
  </r>
  <r>
    <s v="MEDICAL CITY DALLAS HOSPITAL"/>
    <s v="DALLAS"/>
    <x v="44"/>
    <s v="DALLAS"/>
    <s v="Acute Care Hospitals"/>
    <x v="1"/>
    <s v="Yes"/>
    <n v="3"/>
    <s v="Texas"/>
    <n v="2661397"/>
    <x v="0"/>
  </r>
  <r>
    <s v="MEDICAL CITY PLANO"/>
    <s v="PLANO"/>
    <x v="44"/>
    <s v="COLLIN"/>
    <s v="Acute Care Hospitals"/>
    <x v="1"/>
    <s v="Yes"/>
    <n v="3"/>
    <s v="Texas"/>
    <n v="1297179"/>
    <x v="0"/>
  </r>
  <r>
    <s v="SCENIC MOUNTAIN MEDICAL CENTER"/>
    <s v="BIG SPRING"/>
    <x v="44"/>
    <s v="HOWARD"/>
    <s v="Acute Care Hospitals"/>
    <x v="1"/>
    <s v="Yes"/>
    <n v="0"/>
    <s v="Texas"/>
    <n v="30504"/>
    <x v="0"/>
  </r>
  <r>
    <s v="STARR COUNTY MEMORIAL HOSPITAL"/>
    <s v="RIO GRANDE CITY"/>
    <x v="44"/>
    <s v="STARR"/>
    <s v="Acute Care Hospitals"/>
    <x v="0"/>
    <s v="Yes"/>
    <n v="2"/>
    <s v="Texas"/>
    <n v="66319"/>
    <x v="1"/>
  </r>
  <r>
    <s v="NACOGDOCHES MEDICAL CENTER"/>
    <s v="NACOGDOCHES"/>
    <x v="44"/>
    <s v="NACOGDOCHES"/>
    <s v="Acute Care Hospitals"/>
    <x v="4"/>
    <s v="Yes"/>
    <n v="3"/>
    <s v="Texas"/>
    <n v="66035"/>
    <x v="0"/>
  </r>
  <r>
    <s v="FREESTONE MEDICAL CENTER"/>
    <s v="FAIRFIELD"/>
    <x v="44"/>
    <s v="FREESTONE"/>
    <s v="Acute Care Hospitals"/>
    <x v="0"/>
    <s v="Yes"/>
    <n v="0"/>
    <s v="Texas"/>
    <n v="20811"/>
    <x v="0"/>
  </r>
  <r>
    <s v="HCA HOUSTON HEALTHCARE MEDICAL CENTER"/>
    <s v="HOUSTON"/>
    <x v="44"/>
    <s v="HARRIS"/>
    <s v="Acute Care Hospitals"/>
    <x v="1"/>
    <s v="Yes"/>
    <n v="4"/>
    <s v="Texas"/>
    <n v="5045026"/>
    <x v="0"/>
  </r>
  <r>
    <s v="ODESSA REGIONAL MEDICAL CENTER"/>
    <s v="ODESSA"/>
    <x v="44"/>
    <s v="ECTOR"/>
    <s v="Acute Care Hospitals"/>
    <x v="1"/>
    <s v="Yes"/>
    <n v="3"/>
    <s v="Texas"/>
    <n v="173801"/>
    <x v="0"/>
  </r>
  <r>
    <s v="VALLEY REGIONAL MEDICAL CENTER"/>
    <s v="BROWNSVILLE"/>
    <x v="44"/>
    <s v="CAMERON"/>
    <s v="Acute Care Hospitals"/>
    <x v="1"/>
    <s v="Yes"/>
    <n v="2"/>
    <s v="Texas"/>
    <n v="433946"/>
    <x v="0"/>
  </r>
  <r>
    <s v="SIERRA MEDICAL CENTER"/>
    <s v="EL PASO"/>
    <x v="44"/>
    <s v="EL PASO"/>
    <s v="Acute Care Hospitals"/>
    <x v="1"/>
    <s v="Yes"/>
    <n v="2"/>
    <s v="Texas"/>
    <n v="877858"/>
    <x v="0"/>
  </r>
  <r>
    <s v="MEDICAL CITY LEWISVILLE"/>
    <s v="LEWISVILLE"/>
    <x v="44"/>
    <s v="DENTON"/>
    <s v="Acute Care Hospitals"/>
    <x v="2"/>
    <s v="Yes"/>
    <n v="3"/>
    <s v="Texas"/>
    <n v="1069346"/>
    <x v="0"/>
  </r>
  <r>
    <s v="DALLAS VA MEDICAL CENTER (VA NORTH TEXAS HEALTHCARE SYSTEM)"/>
    <s v="DALLAS"/>
    <x v="44"/>
    <s v="DALLAS"/>
    <s v="Acute Care - Veterans Administration"/>
    <x v="8"/>
    <s v="Yes"/>
    <n v="3"/>
    <s v="Texas"/>
    <n v="2661397"/>
    <x v="0"/>
  </r>
  <r>
    <s v="HCA HOUSTON HEALTHCARE TOMBALL"/>
    <s v="TOMBALL"/>
    <x v="44"/>
    <s v="HARRIS"/>
    <s v="Acute Care Hospitals"/>
    <x v="1"/>
    <s v="Yes"/>
    <n v="3"/>
    <s v="Texas"/>
    <n v="5045026"/>
    <x v="0"/>
  </r>
  <r>
    <s v="MEDICAL CITY FORT WORTH"/>
    <s v="FORT WORTH"/>
    <x v="44"/>
    <s v="TARRANT"/>
    <s v="Acute Care Hospitals"/>
    <x v="1"/>
    <s v="Yes"/>
    <n v="2"/>
    <s v="Texas"/>
    <n v="2248466"/>
    <x v="0"/>
  </r>
  <r>
    <s v="WOMANS HOSPITAL OF TEXAS,THE"/>
    <s v="HOUSTON"/>
    <x v="44"/>
    <s v="HARRIS"/>
    <s v="Acute Care Hospitals"/>
    <x v="1"/>
    <s v="Yes"/>
    <n v="4"/>
    <s v="Texas"/>
    <n v="5045026"/>
    <x v="0"/>
  </r>
  <r>
    <s v="MEDICAL CITY ARLINGTON"/>
    <s v="ARLINGTON"/>
    <x v="44"/>
    <s v="TARRANT"/>
    <s v="Acute Care Hospitals"/>
    <x v="1"/>
    <s v="Yes"/>
    <n v="2"/>
    <s v="Texas"/>
    <n v="2248466"/>
    <x v="0"/>
  </r>
  <r>
    <s v="TEXAS HEALTH HUGULEY HOSPITAL FORT WORTH SOUTH"/>
    <s v="FORT WORTH"/>
    <x v="44"/>
    <s v="TARRANT"/>
    <s v="Acute Care Hospitals"/>
    <x v="6"/>
    <s v="Yes"/>
    <n v="3"/>
    <s v="Texas"/>
    <n v="2248466"/>
    <x v="0"/>
  </r>
  <r>
    <s v="WHITE ROCK MEDICAL CENTER"/>
    <s v="DALLAS"/>
    <x v="44"/>
    <s v="DALLAS"/>
    <s v="Acute Care Hospitals"/>
    <x v="1"/>
    <s v="Yes"/>
    <n v="2"/>
    <s v="Texas"/>
    <n v="2661397"/>
    <x v="0"/>
  </r>
  <r>
    <s v="MEMORIAL HERMANN NORTHEAST HOSPITAL"/>
    <s v="HUMBLE"/>
    <x v="44"/>
    <s v="HARRIS"/>
    <s v="Acute Care Hospitals"/>
    <x v="2"/>
    <s v="Yes"/>
    <n v="3"/>
    <s v="Texas"/>
    <n v="5045026"/>
    <x v="0"/>
  </r>
  <r>
    <s v="UNIVERSITY MEDICAL CENTER"/>
    <s v="LUBBOCK"/>
    <x v="44"/>
    <s v="LUBBOCK"/>
    <s v="Acute Care Hospitals"/>
    <x v="0"/>
    <s v="Yes"/>
    <n v="2"/>
    <s v="Texas"/>
    <n v="328906"/>
    <x v="0"/>
  </r>
  <r>
    <s v="DALLAS REGIONAL MEDICAL CENTER"/>
    <s v="MESQUITE"/>
    <x v="44"/>
    <s v="DALLAS"/>
    <s v="Acute Care Hospitals"/>
    <x v="1"/>
    <s v="Yes"/>
    <n v="3"/>
    <s v="Texas"/>
    <n v="2661397"/>
    <x v="0"/>
  </r>
  <r>
    <s v="William Beaumont AMG (FT Bliss)"/>
    <s v="El Paso"/>
    <x v="44"/>
    <s v="EL PASO"/>
    <s v="Acute Care - Department of Defense"/>
    <x v="10"/>
    <s v="Yes"/>
    <n v="0"/>
    <s v="Texas"/>
    <n v="877858"/>
    <x v="0"/>
  </r>
  <r>
    <s v="THE UNIVERSITY OF TEXAS HEALTH SCIENCE CENTER AT TYLER"/>
    <s v="TYLER"/>
    <x v="44"/>
    <s v="SMITH"/>
    <s v="Acute Care Hospitals"/>
    <x v="3"/>
    <s v="Yes"/>
    <n v="4"/>
    <s v="Texas"/>
    <n v="252549"/>
    <x v="0"/>
  </r>
  <r>
    <s v="EL CAMPO MEMORIAL HOSPITAL"/>
    <s v="EL CAMPO"/>
    <x v="44"/>
    <s v="WHARTON"/>
    <s v="Acute Care Hospitals"/>
    <x v="4"/>
    <s v="Yes"/>
    <n v="3"/>
    <s v="Texas"/>
    <n v="42060"/>
    <x v="0"/>
  </r>
  <r>
    <s v="LAMB HEALTHCARE CENTER"/>
    <s v="LITTLEFIELD"/>
    <x v="44"/>
    <s v="LAMB"/>
    <s v="Acute Care Hospitals"/>
    <x v="5"/>
    <s v="Yes"/>
    <n v="0"/>
    <s v="Texas"/>
    <n v="12579"/>
    <x v="0"/>
  </r>
  <r>
    <s v="Brooke Army Medical Center (FT Sam Houston)"/>
    <s v="Fort Sam Houston"/>
    <x v="44"/>
    <s v="BEXAR"/>
    <s v="Acute Care - Department of Defense"/>
    <x v="10"/>
    <s v="Yes"/>
    <n v="0"/>
    <s v="Texas"/>
    <n v="2160088"/>
    <x v="0"/>
  </r>
  <r>
    <s v="LONGVIEW REGIONAL MEDICAL CENTER"/>
    <s v="LONGVIEW"/>
    <x v="44"/>
    <s v="GREGG"/>
    <s v="Acute Care Hospitals"/>
    <x v="1"/>
    <s v="Yes"/>
    <n v="3"/>
    <s v="Texas"/>
    <n v="126095"/>
    <x v="0"/>
  </r>
  <r>
    <s v="HOUSTON METHODIST CLEAR LAKE HOSPITAL"/>
    <s v="NASSAU BAY"/>
    <x v="44"/>
    <s v="HARRIS"/>
    <s v="Acute Care Hospitals"/>
    <x v="2"/>
    <s v="Yes"/>
    <n v="5"/>
    <s v="Texas"/>
    <n v="5045026"/>
    <x v="0"/>
  </r>
  <r>
    <s v="Darnall AMC (FT Cavazos)"/>
    <s v="Fort Cavazos"/>
    <x v="44"/>
    <s v="BELL"/>
    <s v="Acute Care - Department of Defense"/>
    <x v="10"/>
    <s v="Yes"/>
    <n v="0"/>
    <s v="Texas"/>
    <n v="402248"/>
    <x v="0"/>
  </r>
  <r>
    <s v="RIO GRANDE REGIONAL HOSPITAL"/>
    <s v="MCALLEN"/>
    <x v="44"/>
    <s v="HIDALGO"/>
    <s v="Acute Care Hospitals"/>
    <x v="1"/>
    <s v="Yes"/>
    <n v="4"/>
    <s v="Texas"/>
    <n v="921549"/>
    <x v="0"/>
  </r>
  <r>
    <s v="ST DAVID'S SOUTH AUSTIN MEDICAL CENTER"/>
    <s v="AUSTIN"/>
    <x v="44"/>
    <s v="TRAVIS"/>
    <s v="Acute Care Hospitals"/>
    <x v="1"/>
    <s v="Yes"/>
    <n v="3"/>
    <s v="Texas"/>
    <n v="1389670"/>
    <x v="0"/>
  </r>
  <r>
    <s v="ROUND ROCK MEDICAL CENTER"/>
    <s v="ROUND ROCK"/>
    <x v="44"/>
    <s v="WILLIAMSON"/>
    <s v="Acute Care Hospitals"/>
    <x v="1"/>
    <s v="Yes"/>
    <n v="3"/>
    <s v="Texas"/>
    <n v="752827"/>
    <x v="0"/>
  </r>
  <r>
    <s v="METHODIST CHARLTON MEDICAL CENTER"/>
    <s v="DALLAS"/>
    <x v="44"/>
    <s v="DALLAS"/>
    <s v="Acute Care Hospitals"/>
    <x v="2"/>
    <s v="Yes"/>
    <n v="3"/>
    <s v="Texas"/>
    <n v="2661397"/>
    <x v="0"/>
  </r>
  <r>
    <s v="CARROLLTON REGIONAL MEDICAL CENTER"/>
    <s v="CARROLLTON"/>
    <x v="44"/>
    <s v="DENTON"/>
    <s v="Acute Care Hospitals"/>
    <x v="1"/>
    <s v="Yes"/>
    <n v="2"/>
    <s v="Texas"/>
    <n v="1069346"/>
    <x v="0"/>
  </r>
  <r>
    <s v="BAYLOR SCOTT AND WHITE MEDICAL CENTER LAKE POINTE"/>
    <s v="ROWLETT"/>
    <x v="44"/>
    <s v="DALLAS"/>
    <s v="Acute Care Hospitals"/>
    <x v="2"/>
    <s v="Yes"/>
    <n v="4"/>
    <s v="Texas"/>
    <n v="2661397"/>
    <x v="0"/>
  </r>
  <r>
    <s v="TEXAS HEALTH PRESBYTERIAN HOSPITAL DENTON"/>
    <s v="DENTON"/>
    <x v="44"/>
    <s v="DENTON"/>
    <s v="Acute Care Hospitals"/>
    <x v="2"/>
    <s v="Yes"/>
    <n v="5"/>
    <s v="Texas"/>
    <n v="1069346"/>
    <x v="0"/>
  </r>
  <r>
    <s v="PALESTINE REGIONAL MEDICAL CENTER"/>
    <s v="PALESTINE"/>
    <x v="44"/>
    <s v="ANDERSON"/>
    <s v="Acute Care Hospitals"/>
    <x v="1"/>
    <s v="Yes"/>
    <n v="1"/>
    <s v="Texas"/>
    <n v="59805"/>
    <x v="1"/>
  </r>
  <r>
    <s v="HOUSTON VA MEDICAL CENTER"/>
    <s v="HOUSTON"/>
    <x v="44"/>
    <s v="HARRIS"/>
    <s v="Acute Care - Veterans Administration"/>
    <x v="8"/>
    <s v="Yes"/>
    <n v="5"/>
    <s v="Texas"/>
    <n v="5045026"/>
    <x v="0"/>
  </r>
  <r>
    <s v="COVENANT HOSPITAL LEVELLAND"/>
    <s v="LEVELLAND"/>
    <x v="44"/>
    <s v="HOCKLEY"/>
    <s v="Acute Care Hospitals"/>
    <x v="2"/>
    <s v="Yes"/>
    <n v="0"/>
    <s v="Texas"/>
    <n v="21600"/>
    <x v="0"/>
  </r>
  <r>
    <s v="TEXAS HEALTH PRESBYTERIAN HOSPITAL PLANO"/>
    <s v="PLANO"/>
    <x v="44"/>
    <s v="COLLIN"/>
    <s v="Acute Care Hospitals"/>
    <x v="2"/>
    <s v="Yes"/>
    <n v="4"/>
    <s v="Texas"/>
    <n v="1297179"/>
    <x v="0"/>
  </r>
  <r>
    <s v="TOPS SURGICAL SPECIALTY HOSPITAL"/>
    <s v="HOUSTON"/>
    <x v="44"/>
    <s v="HARRIS"/>
    <s v="Acute Care Hospitals"/>
    <x v="11"/>
    <s v="No"/>
    <n v="0"/>
    <s v="Texas"/>
    <n v="5045026"/>
    <x v="0"/>
  </r>
  <r>
    <s v="HCA HOUSTON HEALTHCARE KINGWOOD"/>
    <s v="KINGWOOD"/>
    <x v="44"/>
    <s v="HARRIS"/>
    <s v="Acute Care Hospitals"/>
    <x v="1"/>
    <s v="Yes"/>
    <n v="3"/>
    <s v="Texas"/>
    <n v="5045026"/>
    <x v="0"/>
  </r>
  <r>
    <s v="TEXAS HEALTH HARRIS METHODIST HOSPITAL SOUTHWEST F"/>
    <s v="FORT WORTH"/>
    <x v="44"/>
    <s v="TARRANT"/>
    <s v="Acute Care Hospitals"/>
    <x v="2"/>
    <s v="Yes"/>
    <n v="5"/>
    <s v="Texas"/>
    <n v="2248466"/>
    <x v="0"/>
  </r>
  <r>
    <s v="CORPUS CHRISTI MEDICAL CENTER,THE"/>
    <s v="CORPUS CHRISTI"/>
    <x v="44"/>
    <s v="NUECES"/>
    <s v="Acute Care Hospitals"/>
    <x v="4"/>
    <s v="Yes"/>
    <n v="4"/>
    <s v="Texas"/>
    <n v="352992"/>
    <x v="0"/>
  </r>
  <r>
    <s v="CHRISTUS ST MICHAEL HEALTH SYSTEM"/>
    <s v="TEXARKANA"/>
    <x v="44"/>
    <s v="BOWIE"/>
    <s v="Acute Care Hospitals"/>
    <x v="6"/>
    <s v="Yes"/>
    <n v="3"/>
    <s v="Texas"/>
    <n v="92696"/>
    <x v="0"/>
  </r>
  <r>
    <s v="TEXAS ORTHOPEDIC HOSPITAL"/>
    <s v="HOUSTON"/>
    <x v="44"/>
    <s v="HARRIS"/>
    <s v="Acute Care Hospitals"/>
    <x v="4"/>
    <s v="Yes"/>
    <n v="0"/>
    <s v="Texas"/>
    <n v="5045026"/>
    <x v="0"/>
  </r>
  <r>
    <s v="NORTHWEST HILLS SURGICAL HOSPITAL"/>
    <s v="AUSTIN"/>
    <x v="44"/>
    <s v="TRAVIS"/>
    <s v="Acute Care Hospitals"/>
    <x v="2"/>
    <s v="Yes"/>
    <n v="0"/>
    <s v="Texas"/>
    <n v="1389670"/>
    <x v="0"/>
  </r>
  <r>
    <s v="NORTH AUSTIN MEDICAL CENTER"/>
    <s v="AUSTIN"/>
    <x v="44"/>
    <s v="TRAVIS"/>
    <s v="Acute Care Hospitals"/>
    <x v="1"/>
    <s v="Yes"/>
    <n v="3"/>
    <s v="Texas"/>
    <n v="1389670"/>
    <x v="0"/>
  </r>
  <r>
    <s v="HOUSTON METHODIST SUGARLAND HOSPITAL"/>
    <s v="SUGAR LAND"/>
    <x v="44"/>
    <s v="FORT BEND"/>
    <s v="Acute Care Hospitals"/>
    <x v="2"/>
    <s v="Yes"/>
    <n v="5"/>
    <s v="Texas"/>
    <n v="975191"/>
    <x v="0"/>
  </r>
  <r>
    <s v="MEDICAL CITY LAS COLINAS"/>
    <s v="IRVING"/>
    <x v="44"/>
    <s v="DALLAS"/>
    <s v="Acute Care Hospitals"/>
    <x v="1"/>
    <s v="Yes"/>
    <n v="4"/>
    <s v="Texas"/>
    <n v="2661397"/>
    <x v="0"/>
  </r>
  <r>
    <s v="CORNERSTONE REGIONAL HOSPITAL"/>
    <s v="EDINBURG"/>
    <x v="44"/>
    <s v="HIDALGO"/>
    <s v="Acute Care Hospitals"/>
    <x v="1"/>
    <s v="Yes"/>
    <n v="0"/>
    <s v="Texas"/>
    <n v="921549"/>
    <x v="0"/>
  </r>
  <r>
    <s v="KELL WEST REGIONAL HOSPITAL"/>
    <s v="WICHITA FALLS"/>
    <x v="44"/>
    <s v="WICHITA"/>
    <s v="Acute Care Hospitals"/>
    <x v="1"/>
    <s v="Yes"/>
    <n v="0"/>
    <s v="Texas"/>
    <n v="129555"/>
    <x v="0"/>
  </r>
  <r>
    <s v="CHRISTUS SPOHN HOSPITAL ALICE"/>
    <s v="ALICE"/>
    <x v="44"/>
    <s v="JIM WELLS"/>
    <s v="Acute Care Hospitals"/>
    <x v="2"/>
    <s v="Yes"/>
    <n v="3"/>
    <s v="Texas"/>
    <n v="38804"/>
    <x v="0"/>
  </r>
  <r>
    <s v="SURGERY SPECIALTY HOSPITALS OF AMERICA SE HOUSTON"/>
    <s v="PASADENA"/>
    <x v="44"/>
    <s v="HARRIS"/>
    <s v="Acute Care Hospitals"/>
    <x v="1"/>
    <s v="Yes"/>
    <n v="0"/>
    <s v="Texas"/>
    <n v="5045026"/>
    <x v="0"/>
  </r>
  <r>
    <s v="ENNIS REGIONAL MEDICAL CENTER"/>
    <s v="ENNIS"/>
    <x v="44"/>
    <s v="ELLIS"/>
    <s v="Acute Care Hospitals"/>
    <x v="1"/>
    <s v="Yes"/>
    <n v="0"/>
    <s v="Texas"/>
    <n v="240867"/>
    <x v="0"/>
  </r>
  <r>
    <s v="PHYSICIANS CENTRE,THE"/>
    <s v="BRYAN"/>
    <x v="44"/>
    <s v="BRAZOS"/>
    <s v="Acute Care Hospitals"/>
    <x v="1"/>
    <s v="Yes"/>
    <n v="0"/>
    <s v="Texas"/>
    <n v="249088"/>
    <x v="0"/>
  </r>
  <r>
    <s v="TEXAS HEALTH PRESBYTERIAN HOSPITAL ALLEN"/>
    <s v="ALLEN"/>
    <x v="44"/>
    <s v="COLLIN"/>
    <s v="Acute Care Hospitals"/>
    <x v="2"/>
    <s v="Yes"/>
    <n v="4"/>
    <s v="Texas"/>
    <n v="1297179"/>
    <x v="0"/>
  </r>
  <r>
    <s v="HOUSTON METHODIST WILLOWBROOK HOSPITAL"/>
    <s v="HOUSTON"/>
    <x v="44"/>
    <s v="HARRIS"/>
    <s v="Acute Care Hospitals"/>
    <x v="2"/>
    <s v="Yes"/>
    <n v="5"/>
    <s v="Texas"/>
    <n v="5045026"/>
    <x v="0"/>
  </r>
  <r>
    <s v="MEMORIAL HERMANN KATY HOSPITAL"/>
    <s v="KATY"/>
    <x v="44"/>
    <s v="FORT BEND"/>
    <s v="Acute Care Hospitals"/>
    <x v="2"/>
    <s v="Yes"/>
    <n v="3"/>
    <s v="Texas"/>
    <n v="975191"/>
    <x v="0"/>
  </r>
  <r>
    <s v="MEMORIAL HERMANN SUGAR LAND HOSPITAL"/>
    <s v="SUGAR LAND"/>
    <x v="44"/>
    <s v="FORT BEND"/>
    <s v="Acute Care Hospitals"/>
    <x v="2"/>
    <s v="Yes"/>
    <n v="4"/>
    <s v="Texas"/>
    <n v="975191"/>
    <x v="0"/>
  </r>
  <r>
    <s v="BAYLOR SCOTT &amp; WHITE HEART &amp; VASCULAR HOSPITAL - DALLAS"/>
    <s v="DALLAS"/>
    <x v="44"/>
    <s v="DALLAS"/>
    <s v="Acute Care Hospitals"/>
    <x v="1"/>
    <s v="Yes"/>
    <n v="5"/>
    <s v="Texas"/>
    <n v="2661397"/>
    <x v="0"/>
  </r>
  <r>
    <s v="BAYLOR SCOTT &amp; WHITE MEDICAL CENTER - FRISCO"/>
    <s v="FRISCO"/>
    <x v="44"/>
    <s v="DENTON"/>
    <s v="Acute Care Hospitals"/>
    <x v="1"/>
    <s v="Yes"/>
    <n v="3"/>
    <s v="Texas"/>
    <n v="1069346"/>
    <x v="0"/>
  </r>
  <r>
    <s v="HARLINGEN MEDICAL CENTER"/>
    <s v="HARLINGEN"/>
    <x v="44"/>
    <s v="CAMERON"/>
    <s v="Acute Care Hospitals"/>
    <x v="1"/>
    <s v="Yes"/>
    <n v="4"/>
    <s v="Texas"/>
    <n v="433946"/>
    <x v="0"/>
  </r>
  <r>
    <s v="SOUTH TEXAS SPINE AND SURGICAL HOSPITAL"/>
    <s v="SAN ANTONIO"/>
    <x v="44"/>
    <s v="BEXAR"/>
    <s v="Acute Care Hospitals"/>
    <x v="11"/>
    <s v="Yes"/>
    <n v="0"/>
    <s v="Texas"/>
    <n v="2160088"/>
    <x v="0"/>
  </r>
  <r>
    <s v="SUGAR LAND SURGICAL HOSPITAL LLP"/>
    <s v="SUGAR LAND"/>
    <x v="44"/>
    <s v="FORT BEND"/>
    <s v="Acute Care Hospitals"/>
    <x v="11"/>
    <s v="Yes"/>
    <n v="0"/>
    <s v="Texas"/>
    <n v="975191"/>
    <x v="0"/>
  </r>
  <r>
    <s v="ST LUKE'S THE WOODLANDS HOSPITAL"/>
    <s v="THE WOODLANDS"/>
    <x v="44"/>
    <s v="MONTGOMERY"/>
    <s v="Acute Care Hospitals"/>
    <x v="2"/>
    <s v="Yes"/>
    <n v="3"/>
    <s v="Texas"/>
    <n v="781194"/>
    <x v="0"/>
  </r>
  <r>
    <s v="BAYLOR SCOTT &amp; WHITE TEXAS SPINE &amp; JOINT HOSPITAL"/>
    <s v="TYLER"/>
    <x v="44"/>
    <s v="SMITH"/>
    <s v="Acute Care Hospitals"/>
    <x v="11"/>
    <s v="Yes"/>
    <n v="5"/>
    <s v="Texas"/>
    <n v="252549"/>
    <x v="0"/>
  </r>
  <r>
    <s v="ASCENSION SETON  SOUTHWEST"/>
    <s v="AUSTIN"/>
    <x v="44"/>
    <s v="HAYS"/>
    <s v="Acute Care Hospitals"/>
    <x v="2"/>
    <s v="Yes"/>
    <n v="0"/>
    <s v="Texas"/>
    <n v="304390"/>
    <x v="0"/>
  </r>
  <r>
    <s v="ASCENSION SETON NORTHWEST"/>
    <s v="AUSTIN"/>
    <x v="44"/>
    <s v="TRAVIS"/>
    <s v="Acute Care Hospitals"/>
    <x v="2"/>
    <s v="Yes"/>
    <n v="4"/>
    <s v="Texas"/>
    <n v="1389670"/>
    <x v="0"/>
  </r>
  <r>
    <s v="DOCTORS HOSPTAL AT RENAISSANCE"/>
    <s v="EDINBURG"/>
    <x v="44"/>
    <s v="HIDALGO"/>
    <s v="Acute Care Hospitals"/>
    <x v="11"/>
    <s v="Yes"/>
    <n v="3"/>
    <s v="Texas"/>
    <n v="921549"/>
    <x v="0"/>
  </r>
  <r>
    <s v="TEMPLE VA MEDICAL CENTER (VA CENTRAL TEXAS HEALTHCARE SYSTEM)"/>
    <s v="TEMPLE"/>
    <x v="44"/>
    <s v="BELL"/>
    <s v="Acute Care - Veterans Administration"/>
    <x v="8"/>
    <s v="Yes"/>
    <n v="4"/>
    <s v="Texas"/>
    <n v="402248"/>
    <x v="0"/>
  </r>
  <r>
    <s v="USMD HOSPITAL AT ARLINGTON L P"/>
    <s v="ARLINGTON"/>
    <x v="44"/>
    <s v="TARRANT"/>
    <s v="Acute Care Hospitals"/>
    <x v="11"/>
    <s v="Yes"/>
    <n v="0"/>
    <s v="Texas"/>
    <n v="2248466"/>
    <x v="0"/>
  </r>
  <r>
    <s v="BAYLOR SURGICAL HOSPITAL AT LAS COLINAS"/>
    <s v="IRVING"/>
    <x v="44"/>
    <s v="DALLAS"/>
    <s v="Acute Care Hospitals"/>
    <x v="1"/>
    <s v="Yes"/>
    <n v="0"/>
    <s v="Texas"/>
    <n v="2661397"/>
    <x v="0"/>
  </r>
  <r>
    <s v="QUAIL CREEK SURGICAL HOSPITAL"/>
    <s v="AMARILLO"/>
    <x v="44"/>
    <s v="POTTER"/>
    <s v="Acute Care Hospitals"/>
    <x v="1"/>
    <s v="Yes"/>
    <n v="0"/>
    <s v="Texas"/>
    <n v="114453"/>
    <x v="0"/>
  </r>
  <r>
    <s v="LUBBOCK HEART HOSPITAL LP"/>
    <s v="LUBBOCK"/>
    <x v="44"/>
    <s v="LUBBOCK"/>
    <s v="Acute Care Hospitals"/>
    <x v="0"/>
    <s v="Yes"/>
    <n v="2"/>
    <s v="Texas"/>
    <n v="328906"/>
    <x v="0"/>
  </r>
  <r>
    <s v="BAYLOR SCOTT AND WHITE SURGICAL HOSPITAL FORTWORTH"/>
    <s v="FORT WORTH"/>
    <x v="44"/>
    <s v="TARRANT"/>
    <s v="Acute Care Hospitals"/>
    <x v="11"/>
    <s v="Yes"/>
    <n v="0"/>
    <s v="Texas"/>
    <n v="2248466"/>
    <x v="0"/>
  </r>
  <r>
    <s v="BAYLOR MEDICAL CENTER AT TROPHY CLUB"/>
    <s v="TROPHY CLUB"/>
    <x v="44"/>
    <s v="DENTON"/>
    <s v="Acute Care Hospitals"/>
    <x v="1"/>
    <s v="Yes"/>
    <n v="0"/>
    <s v="Texas"/>
    <n v="1069346"/>
    <x v="0"/>
  </r>
  <r>
    <s v="BAYLOR SCOTT &amp;  WHITE MEDICAL CENTER - CENTENNIAL"/>
    <s v="FRISCO"/>
    <x v="44"/>
    <s v="COLLIN"/>
    <s v="Acute Care Hospitals"/>
    <x v="4"/>
    <s v="Yes"/>
    <n v="5"/>
    <s v="Texas"/>
    <n v="1297179"/>
    <x v="0"/>
  </r>
  <r>
    <s v="TEXAS HEALTH HARRIS METHODIST HOSPITAL SOUTHLAKE"/>
    <s v="SOUTHLAKE"/>
    <x v="44"/>
    <s v="TARRANT"/>
    <s v="Acute Care Hospitals"/>
    <x v="1"/>
    <s v="Yes"/>
    <n v="0"/>
    <s v="Texas"/>
    <n v="2248466"/>
    <x v="0"/>
  </r>
  <r>
    <s v="TEXAS INSTITUTE FOR SURGERY AT PRESBYTERIAN HOSPIT"/>
    <s v="DALLAS"/>
    <x v="44"/>
    <s v="DALLAS"/>
    <s v="Acute Care Hospitals"/>
    <x v="11"/>
    <s v="Yes"/>
    <n v="0"/>
    <s v="Texas"/>
    <n v="2661397"/>
    <x v="0"/>
  </r>
  <r>
    <s v="BAYLOR SCOTT &amp; WHITE MEDICAL CENTER PLANO"/>
    <s v="PLANO"/>
    <x v="44"/>
    <s v="COLLIN"/>
    <s v="Acute Care Hospitals"/>
    <x v="4"/>
    <s v="Yes"/>
    <n v="4"/>
    <s v="Texas"/>
    <n v="1297179"/>
    <x v="0"/>
  </r>
  <r>
    <s v="TEXAS HEALTH CENTER FOR DIAGNOSTICS &amp; SURGERY PLAN"/>
    <s v="PLANO"/>
    <x v="44"/>
    <s v="COLLIN"/>
    <s v="Acute Care Hospitals"/>
    <x v="11"/>
    <s v="Yes"/>
    <n v="0"/>
    <s v="Texas"/>
    <n v="1297179"/>
    <x v="0"/>
  </r>
  <r>
    <s v="THE HEART HOSPITAL BAYLOR DENTON"/>
    <s v="DENTON"/>
    <x v="44"/>
    <s v="DENTON"/>
    <s v="Acute Care Hospitals"/>
    <x v="11"/>
    <s v="Yes"/>
    <n v="5"/>
    <s v="Texas"/>
    <n v="1069346"/>
    <x v="0"/>
  </r>
  <r>
    <s v="BAYLOR SCOTT WHITE THE HEART HOSPITAL CORINTH"/>
    <s v="DENTON"/>
    <x v="44"/>
    <s v="DENTON"/>
    <s v="Acute Care Hospitals"/>
    <x v="1"/>
    <s v="Yes"/>
    <n v="0"/>
    <s v="Texas"/>
    <n v="1069346"/>
    <x v="0"/>
  </r>
  <r>
    <s v="SAN ANTONIO VA MEDICAL CENTER (VA SOUTH TEXAS HEALTHCARE SYSTEM)"/>
    <s v="SAN ANTONIO"/>
    <x v="44"/>
    <s v="BEXAR"/>
    <s v="Acute Care - Veterans Administration"/>
    <x v="8"/>
    <s v="Yes"/>
    <n v="5"/>
    <s v="Texas"/>
    <n v="2160088"/>
    <x v="0"/>
  </r>
  <r>
    <s v="PARMER COUNTY COMMUNITY HOSPITAL"/>
    <s v="FRIONA"/>
    <x v="44"/>
    <s v="PARMER"/>
    <s v="Critical Access Hospitals"/>
    <x v="2"/>
    <s v="Yes"/>
    <n v="0"/>
    <s v="Texas"/>
    <n v="9678"/>
    <x v="0"/>
  </r>
  <r>
    <s v="REAGAN MEMORIAL HOSPITAL"/>
    <s v="BIG LAKE"/>
    <x v="44"/>
    <s v="REAGAN"/>
    <s v="Critical Access Hospitals"/>
    <x v="0"/>
    <s v="Yes"/>
    <n v="0"/>
    <s v="Texas"/>
    <n v="3166"/>
    <x v="0"/>
  </r>
  <r>
    <s v="LIMESTONE MEDICAL CENTER"/>
    <s v="GROESBECK"/>
    <x v="44"/>
    <s v="LIMESTONE"/>
    <s v="Critical Access Hospitals"/>
    <x v="0"/>
    <s v="Yes"/>
    <n v="0"/>
    <s v="Texas"/>
    <n v="22849"/>
    <x v="0"/>
  </r>
  <r>
    <s v="SCHLEICHER COUNTY MEDICAL CENTER"/>
    <s v="ELDORADO"/>
    <x v="44"/>
    <s v="SCHLEICHER"/>
    <s v="Critical Access Hospitals"/>
    <x v="1"/>
    <s v="No"/>
    <n v="0"/>
    <s v="Texas"/>
    <n v="2245"/>
    <x v="0"/>
  </r>
  <r>
    <s v="BURLESON ST JOSEPH HEALTH CENTER"/>
    <s v="CALDWELL"/>
    <x v="44"/>
    <s v="BURLESON"/>
    <s v="Critical Access Hospitals"/>
    <x v="2"/>
    <s v="Yes"/>
    <n v="0"/>
    <s v="Texas"/>
    <n v="20549"/>
    <x v="0"/>
  </r>
  <r>
    <s v="KIMBLE HOSPITAL"/>
    <s v="JUNCTION"/>
    <x v="44"/>
    <s v="KIMBLE"/>
    <s v="Critical Access Hospitals"/>
    <x v="1"/>
    <s v="Yes"/>
    <n v="0"/>
    <s v="Texas"/>
    <n v="4438"/>
    <x v="0"/>
  </r>
  <r>
    <s v="IRAAN GENERAL HOSPITAL"/>
    <s v="IRAAN"/>
    <x v="44"/>
    <s v="PECOS"/>
    <s v="Critical Access Hospitals"/>
    <x v="0"/>
    <s v="Yes"/>
    <n v="0"/>
    <s v="Texas"/>
    <n v="14560"/>
    <x v="0"/>
  </r>
  <r>
    <s v="YOAKUM COUNTY HOSPITAL"/>
    <s v="DENVER CITY"/>
    <x v="44"/>
    <s v="YOAKUM"/>
    <s v="Critical Access Hospitals"/>
    <x v="4"/>
    <s v="Yes"/>
    <n v="0"/>
    <s v="Texas"/>
    <n v="7438"/>
    <x v="0"/>
  </r>
  <r>
    <s v="MC CAMEY HOSPITAL"/>
    <s v="MCCAMEY"/>
    <x v="44"/>
    <s v="UPTON"/>
    <s v="Critical Access Hospitals"/>
    <x v="0"/>
    <s v="Yes"/>
    <n v="0"/>
    <s v="Texas"/>
    <n v="3131"/>
    <x v="0"/>
  </r>
  <r>
    <s v="BALLINGER MEMORIAL HOSPITAL"/>
    <s v="BALLINGER"/>
    <x v="44"/>
    <s v="RUNNELS"/>
    <s v="Critical Access Hospitals"/>
    <x v="0"/>
    <s v="Yes"/>
    <n v="0"/>
    <s v="Texas"/>
    <n v="9693"/>
    <x v="0"/>
  </r>
  <r>
    <s v="SWEENY COMMUNITY HOSPITAL"/>
    <s v="SWEENY"/>
    <x v="44"/>
    <s v="BRAZORIA"/>
    <s v="Critical Access Hospitals"/>
    <x v="0"/>
    <s v="Yes"/>
    <n v="0"/>
    <s v="Texas"/>
    <n v="419080"/>
    <x v="0"/>
  </r>
  <r>
    <s v="RICE MEDICAL CENTER"/>
    <s v="EAGLE LAKE"/>
    <x v="44"/>
    <s v="COLORADO"/>
    <s v="Critical Access Hospitals"/>
    <x v="1"/>
    <s v="Yes"/>
    <n v="0"/>
    <s v="Texas"/>
    <n v="21439"/>
    <x v="0"/>
  </r>
  <r>
    <s v="FISHER COUNTY HOSPITAL DISTRICT"/>
    <s v="ROTAN"/>
    <x v="44"/>
    <s v="FISHER"/>
    <s v="Critical Access Hospitals"/>
    <x v="0"/>
    <s v="Yes"/>
    <n v="0"/>
    <s v="Texas"/>
    <n v="3692"/>
    <x v="0"/>
  </r>
  <r>
    <s v="WINKLER COUNTY MEMORIAL HOSPITAL"/>
    <s v="KERMIT"/>
    <x v="44"/>
    <s v="WINKLER"/>
    <s v="Critical Access Hospitals"/>
    <x v="5"/>
    <s v="Yes"/>
    <n v="0"/>
    <s v="Texas"/>
    <n v="7540"/>
    <x v="0"/>
  </r>
  <r>
    <s v="NORTH RUNNELS HOSPITAL"/>
    <s v="WINTERS"/>
    <x v="44"/>
    <s v="RUNNELS"/>
    <s v="Critical Access Hospitals"/>
    <x v="0"/>
    <s v="Yes"/>
    <n v="0"/>
    <s v="Texas"/>
    <n v="9693"/>
    <x v="0"/>
  </r>
  <r>
    <s v="MADISON ST JOSEPH HEALTH CENTER"/>
    <s v="MADISONVILLE"/>
    <x v="44"/>
    <s v="MADISON"/>
    <s v="Critical Access Hospitals"/>
    <x v="2"/>
    <s v="Yes"/>
    <n v="0"/>
    <s v="Texas"/>
    <n v="14226"/>
    <x v="0"/>
  </r>
  <r>
    <s v="REFUGIO COUNTY MEMORIAL HOSPITAL"/>
    <s v="REFUGIO"/>
    <x v="44"/>
    <s v="REFUGIO"/>
    <s v="Critical Access Hospitals"/>
    <x v="0"/>
    <s v="Yes"/>
    <n v="0"/>
    <s v="Texas"/>
    <n v="6657"/>
    <x v="0"/>
  </r>
  <r>
    <s v="STONEWALL MEMORIAL HOSPITAL DISTRICT"/>
    <s v="ASPERMONT"/>
    <x v="44"/>
    <s v="STONEWALL"/>
    <s v="Critical Access Hospitals"/>
    <x v="0"/>
    <s v="Yes"/>
    <n v="0"/>
    <s v="Texas"/>
    <n v="1186"/>
    <x v="0"/>
  </r>
  <r>
    <s v="CHRISTUS MOTHER FRANCES HOSPITAL- JACKSONVILLE"/>
    <s v="JACKSONVILLE"/>
    <x v="44"/>
    <s v="CHEROKEE"/>
    <s v="Critical Access Hospitals"/>
    <x v="2"/>
    <s v="Yes"/>
    <n v="0"/>
    <s v="Texas"/>
    <n v="53337"/>
    <x v="0"/>
  </r>
  <r>
    <s v="BAYSIDE COMMUNITY HOSPITAL"/>
    <s v="ANAHUAC"/>
    <x v="44"/>
    <s v="CHAMBERS"/>
    <s v="Critical Access Hospitals"/>
    <x v="0"/>
    <s v="Yes"/>
    <n v="0"/>
    <s v="Texas"/>
    <n v="57594"/>
    <x v="0"/>
  </r>
  <r>
    <s v="GRIMES ST JOSEPH HEALTH CENTER"/>
    <s v="NAVASOTA"/>
    <x v="44"/>
    <s v="GRIMES"/>
    <s v="Critical Access Hospitals"/>
    <x v="2"/>
    <s v="Yes"/>
    <n v="0"/>
    <s v="Texas"/>
    <n v="34252"/>
    <x v="0"/>
  </r>
  <r>
    <s v="ADVENTHEALTH ROLLINS BROOK"/>
    <s v="LAMPASAS"/>
    <x v="44"/>
    <s v="LAMPASAS"/>
    <s v="Critical Access Hospitals"/>
    <x v="6"/>
    <s v="Yes"/>
    <n v="4"/>
    <s v="Texas"/>
    <n v="23657"/>
    <x v="0"/>
  </r>
  <r>
    <s v="LILLIAN M HUDSPETH MEMORIAL HOSPITAL"/>
    <s v="SONORA"/>
    <x v="44"/>
    <s v="SUTTON"/>
    <s v="Critical Access Hospitals"/>
    <x v="0"/>
    <s v="Yes"/>
    <n v="0"/>
    <s v="Texas"/>
    <n v="3203"/>
    <x v="0"/>
  </r>
  <r>
    <s v="CONCHO COUNTY HOSPITAL"/>
    <s v="EDEN"/>
    <x v="44"/>
    <s v="CONCHO"/>
    <s v="Critical Access Hospitals"/>
    <x v="5"/>
    <s v="Yes"/>
    <n v="0"/>
    <s v="Texas"/>
    <n v="3607"/>
    <x v="0"/>
  </r>
  <r>
    <s v="RICELAND MEDICAL CENTER"/>
    <s v="WINNIE"/>
    <x v="44"/>
    <s v="CHAMBERS"/>
    <s v="Critical Access Hospitals"/>
    <x v="1"/>
    <s v="Yes"/>
    <n v="0"/>
    <s v="Texas"/>
    <n v="57594"/>
    <x v="0"/>
  </r>
  <r>
    <s v="RANKIN HOSPITAL MEDICAL CLINIC"/>
    <s v="RANKIN"/>
    <x v="44"/>
    <s v="UPTON"/>
    <s v="Critical Access Hospitals"/>
    <x v="0"/>
    <s v="Yes"/>
    <n v="0"/>
    <s v="Texas"/>
    <n v="3131"/>
    <x v="0"/>
  </r>
  <r>
    <s v="MEDINA REGIONAL HOSPITAL"/>
    <s v="HONDO"/>
    <x v="44"/>
    <s v="MEDINA"/>
    <s v="Critical Access Hospitals"/>
    <x v="0"/>
    <s v="Yes"/>
    <n v="0"/>
    <s v="Texas"/>
    <n v="56881"/>
    <x v="1"/>
  </r>
  <r>
    <s v="COON MEMORIAL HOSPITAL"/>
    <s v="DALHART"/>
    <x v="44"/>
    <s v="DALLAM"/>
    <s v="Critical Access Hospitals"/>
    <x v="0"/>
    <s v="Yes"/>
    <n v="0"/>
    <s v="Texas"/>
    <n v="7508"/>
    <x v="0"/>
  </r>
  <r>
    <s v="PALACIOS COMMUNITY MEDICAL CENTER"/>
    <s v="PALACIOS"/>
    <x v="44"/>
    <s v="MATAGORDA"/>
    <s v="Critical Access Hospitals"/>
    <x v="2"/>
    <s v="Yes"/>
    <n v="0"/>
    <s v="Texas"/>
    <n v="36463"/>
    <x v="0"/>
  </r>
  <r>
    <s v="MARTIN COUNTY HOSPITAL DISTRICT"/>
    <s v="STANTON"/>
    <x v="44"/>
    <s v="MARTIN"/>
    <s v="Critical Access Hospitals"/>
    <x v="0"/>
    <s v="Yes"/>
    <n v="0"/>
    <s v="Texas"/>
    <n v="5284"/>
    <x v="0"/>
  </r>
  <r>
    <s v="PARKVIEW HOSPITAL"/>
    <s v="WHEELER"/>
    <x v="44"/>
    <s v="WHEELER"/>
    <s v="Critical Access Hospitals"/>
    <x v="0"/>
    <s v="Yes"/>
    <n v="0"/>
    <s v="Texas"/>
    <n v="4773"/>
    <x v="0"/>
  </r>
  <r>
    <s v="MUENSTER MEMORIAL HOSPITAL"/>
    <s v="MUENSTER"/>
    <x v="44"/>
    <s v="COOKE"/>
    <s v="Critical Access Hospitals"/>
    <x v="0"/>
    <s v="Yes"/>
    <n v="0"/>
    <s v="Texas"/>
    <n v="44461"/>
    <x v="0"/>
  </r>
  <r>
    <s v="W J MANGOLD MEMORIAL HOSPITAL"/>
    <s v="LOCKNEY"/>
    <x v="44"/>
    <s v="FLOYD"/>
    <s v="Critical Access Hospitals"/>
    <x v="11"/>
    <s v="Yes"/>
    <n v="0"/>
    <s v="Texas"/>
    <n v="4881"/>
    <x v="0"/>
  </r>
  <r>
    <s v="CULBERSON HOSPITAL"/>
    <s v="VAN HORN"/>
    <x v="44"/>
    <s v="CULBERSON"/>
    <s v="Critical Access Hospitals"/>
    <x v="4"/>
    <s v="Yes"/>
    <n v="0"/>
    <s v="Texas"/>
    <n v="2267"/>
    <x v="0"/>
  </r>
  <r>
    <s v="THROCKMORTON COUNTY MEMORIAL HOSPITAL"/>
    <s v="THROCKMORTON"/>
    <x v="44"/>
    <s v="THROCKMORTON"/>
    <s v="Critical Access Hospitals"/>
    <x v="5"/>
    <s v="Yes"/>
    <n v="0"/>
    <s v="Texas"/>
    <n v="1554"/>
    <x v="0"/>
  </r>
  <r>
    <s v="SHAMROCK GENERAL HOSPITAL"/>
    <s v="SHAMROCK"/>
    <x v="44"/>
    <s v="WHEELER"/>
    <s v="Critical Access Hospitals"/>
    <x v="0"/>
    <s v="Yes"/>
    <n v="0"/>
    <s v="Texas"/>
    <n v="4773"/>
    <x v="0"/>
  </r>
  <r>
    <s v="HASKELL MEMORIAL HOSPITAL"/>
    <s v="HASKELL"/>
    <x v="44"/>
    <s v="HASKELL"/>
    <s v="Critical Access Hospitals"/>
    <x v="0"/>
    <s v="Yes"/>
    <n v="0"/>
    <s v="Texas"/>
    <n v="5499"/>
    <x v="0"/>
  </r>
  <r>
    <s v="MITCHELL COUNTY HOSPITAL DISTRICT"/>
    <s v="COLORADO CITY"/>
    <x v="44"/>
    <s v="MITCHELL"/>
    <s v="Critical Access Hospitals"/>
    <x v="0"/>
    <s v="Yes"/>
    <n v="0"/>
    <s v="Texas"/>
    <n v="8947"/>
    <x v="0"/>
  </r>
  <r>
    <s v="ELECTRA MEMORIAL HOSPITAL"/>
    <s v="ELECTRA"/>
    <x v="44"/>
    <s v="WICHITA"/>
    <s v="Critical Access Hospitals"/>
    <x v="0"/>
    <s v="Yes"/>
    <n v="0"/>
    <s v="Texas"/>
    <n v="129555"/>
    <x v="0"/>
  </r>
  <r>
    <s v="HANSFORD COUNTY HOSPITAL"/>
    <s v="SPEARMAN"/>
    <x v="44"/>
    <s v="HANSFORD"/>
    <s v="Critical Access Hospitals"/>
    <x v="0"/>
    <s v="Yes"/>
    <n v="0"/>
    <s v="Texas"/>
    <n v="4944"/>
    <x v="0"/>
  </r>
  <r>
    <s v="YOAKUM COMMUNITY HOSPITAL"/>
    <s v="YOAKUM"/>
    <x v="44"/>
    <s v="LAVACA"/>
    <s v="Critical Access Hospitals"/>
    <x v="2"/>
    <s v="Yes"/>
    <n v="3"/>
    <s v="Texas"/>
    <n v="20651"/>
    <x v="0"/>
  </r>
  <r>
    <s v="COLEMAN COUNTY MEDICAL CENTER COMPANY"/>
    <s v="COLEMAN"/>
    <x v="44"/>
    <s v="COLEMAN"/>
    <s v="Critical Access Hospitals"/>
    <x v="1"/>
    <s v="Yes"/>
    <n v="0"/>
    <s v="Texas"/>
    <n v="7915"/>
    <x v="0"/>
  </r>
  <r>
    <s v="HEART OF TEXAS MEMORIAL HOSPITAL"/>
    <s v="BRADY"/>
    <x v="44"/>
    <s v="MC CULLOCH"/>
    <s v="Critical Access Hospitals"/>
    <x v="2"/>
    <s v="Yes"/>
    <n v="0"/>
    <s v="Texas"/>
    <s v="No Match"/>
    <x v="1"/>
  </r>
  <r>
    <s v="SWISHER MEMORIAL HOSPITAL"/>
    <s v="TULIA"/>
    <x v="44"/>
    <s v="SWISHER"/>
    <s v="Critical Access Hospitals"/>
    <x v="2"/>
    <s v="Yes"/>
    <n v="0"/>
    <s v="Texas"/>
    <n v="6703"/>
    <x v="0"/>
  </r>
  <r>
    <s v="PLAINS MEMORIAL HOSPITAL"/>
    <s v="DIMMITT"/>
    <x v="44"/>
    <s v="CASTRO"/>
    <s v="Critical Access Hospitals"/>
    <x v="5"/>
    <s v="No"/>
    <n v="0"/>
    <s v="Texas"/>
    <n v="7295"/>
    <x v="0"/>
  </r>
  <r>
    <s v="LYNN COUNTY HOSPITAL DISTRICT"/>
    <s v="TAHOKA"/>
    <x v="44"/>
    <s v="LYNN"/>
    <s v="Critical Access Hospitals"/>
    <x v="0"/>
    <s v="Yes"/>
    <n v="0"/>
    <s v="Texas"/>
    <n v="6017"/>
    <x v="0"/>
  </r>
  <r>
    <s v="HARDEMAN COUNTY MEMORIAL HOSPITAL"/>
    <s v="QUANAH"/>
    <x v="44"/>
    <s v="HARDEMAN"/>
    <s v="Critical Access Hospitals"/>
    <x v="0"/>
    <s v="Yes"/>
    <n v="0"/>
    <s v="Texas"/>
    <n v="3292"/>
    <x v="0"/>
  </r>
  <r>
    <s v="CRANE COUNTY HOSPITAL DISTRICT"/>
    <s v="CRANE"/>
    <x v="44"/>
    <s v="CRANE"/>
    <s v="Critical Access Hospitals"/>
    <x v="0"/>
    <s v="Yes"/>
    <n v="0"/>
    <s v="Texas"/>
    <n v="4554"/>
    <x v="0"/>
  </r>
  <r>
    <s v="HAMILTON HOSPITAL"/>
    <s v="OLNEY"/>
    <x v="44"/>
    <s v="YOUNG"/>
    <s v="Critical Access Hospitals"/>
    <x v="0"/>
    <s v="Yes"/>
    <n v="0"/>
    <s v="Texas"/>
    <n v="18154"/>
    <x v="0"/>
  </r>
  <r>
    <s v="COLLINGSWORTH GENERAL HOSPITAL"/>
    <s v="WELLINGTON"/>
    <x v="44"/>
    <s v="COLLINGSWORTH"/>
    <s v="Critical Access Hospitals"/>
    <x v="1"/>
    <s v="Yes"/>
    <n v="0"/>
    <s v="Texas"/>
    <n v="2487"/>
    <x v="0"/>
  </r>
  <r>
    <s v="MEMORIAL MEDICAL CENTER"/>
    <s v="PORT LAVACA"/>
    <x v="44"/>
    <s v="CALHOUN"/>
    <s v="Critical Access Hospitals"/>
    <x v="5"/>
    <s v="Yes"/>
    <n v="4"/>
    <s v="Texas"/>
    <n v="19599"/>
    <x v="0"/>
  </r>
  <r>
    <s v="MEMORIAL HOSPITAL"/>
    <s v="SEMINOLE"/>
    <x v="44"/>
    <s v="GAINES"/>
    <s v="Critical Access Hospitals"/>
    <x v="0"/>
    <s v="Yes"/>
    <n v="0"/>
    <s v="Texas"/>
    <n v="23956"/>
    <x v="0"/>
  </r>
  <r>
    <s v="OCHILTREE GENERAL HOSPITAL"/>
    <s v="PERRYTON"/>
    <x v="44"/>
    <s v="OCHILTREE"/>
    <s v="Critical Access Hospitals"/>
    <x v="0"/>
    <s v="Yes"/>
    <n v="0"/>
    <s v="Texas"/>
    <n v="9284"/>
    <x v="0"/>
  </r>
  <r>
    <s v="SABINE COUNTY HOSPITAL"/>
    <s v="HEMPHILL"/>
    <x v="44"/>
    <s v="SABINE"/>
    <s v="Critical Access Hospitals"/>
    <x v="1"/>
    <s v="Yes"/>
    <n v="0"/>
    <s v="Texas"/>
    <n v="10012"/>
    <x v="0"/>
  </r>
  <r>
    <s v="CLAY COUNTY MEMORIAL HOSPITAL"/>
    <s v="HENRIETTA"/>
    <x v="44"/>
    <s v="CLAY"/>
    <s v="Critical Access Hospitals"/>
    <x v="5"/>
    <s v="Yes"/>
    <n v="0"/>
    <s v="Texas"/>
    <n v="10764"/>
    <x v="0"/>
  </r>
  <r>
    <s v="JACKSON HEALTHCARE CENTER"/>
    <s v="EDNA"/>
    <x v="44"/>
    <s v="JACKSON"/>
    <s v="Critical Access Hospitals"/>
    <x v="0"/>
    <s v="Yes"/>
    <n v="0"/>
    <s v="Texas"/>
    <n v="15393"/>
    <x v="0"/>
  </r>
  <r>
    <s v="OTTO KAISER MEMORIAL HOSPITAL"/>
    <s v="KENEDY"/>
    <x v="44"/>
    <s v="KARNES"/>
    <s v="Critical Access Hospitals"/>
    <x v="0"/>
    <s v="Yes"/>
    <n v="0"/>
    <s v="Texas"/>
    <n v="15018"/>
    <x v="0"/>
  </r>
  <r>
    <s v="ASCENSION SETON HIGHLAND LAKES"/>
    <s v="BURNET"/>
    <x v="44"/>
    <s v="BURNET"/>
    <s v="Critical Access Hospitals"/>
    <x v="2"/>
    <s v="Yes"/>
    <n v="5"/>
    <s v="Texas"/>
    <n v="57015"/>
    <x v="0"/>
  </r>
  <r>
    <s v="COCHRAN MEMORIAL HOSPITAL"/>
    <s v="MORTON"/>
    <x v="44"/>
    <s v="COCHRAN"/>
    <s v="Critical Access Hospitals"/>
    <x v="5"/>
    <s v="Yes"/>
    <n v="0"/>
    <s v="Texas"/>
    <n v="2546"/>
    <x v="0"/>
  </r>
  <r>
    <s v="UT HEALTH EAST TEXAS PITTSBURG HOSPITAL"/>
    <s v="PITTSBURG"/>
    <x v="44"/>
    <s v="CAMP"/>
    <s v="Critical Access Hospitals"/>
    <x v="1"/>
    <s v="Yes"/>
    <n v="3"/>
    <s v="Texas"/>
    <n v="13380"/>
    <x v="0"/>
  </r>
  <r>
    <s v="GOLDEN PLAINS COMMUNITY HOSPITAL"/>
    <s v="BORGER"/>
    <x v="44"/>
    <s v="HUTCHINSON"/>
    <s v="Critical Access Hospitals"/>
    <x v="1"/>
    <s v="Yes"/>
    <n v="0"/>
    <s v="Texas"/>
    <n v="19633"/>
    <x v="0"/>
  </r>
  <r>
    <s v="TMC- BONHAM HOSPITAL"/>
    <s v="BONHAM"/>
    <x v="44"/>
    <s v="FANNIN"/>
    <s v="Critical Access Hospitals"/>
    <x v="0"/>
    <s v="Yes"/>
    <n v="0"/>
    <s v="Texas"/>
    <n v="39265"/>
    <x v="0"/>
  </r>
  <r>
    <s v="ASCENSION SETON EDGAR B DAVIS"/>
    <s v="LULING"/>
    <x v="44"/>
    <s v="CALDWELL"/>
    <s v="Critical Access Hospitals"/>
    <x v="2"/>
    <s v="Yes"/>
    <n v="0"/>
    <s v="Texas"/>
    <n v="55150"/>
    <x v="1"/>
  </r>
  <r>
    <s v="MULESHOE AREA MEDICAL CENTER"/>
    <s v="MULESHOE"/>
    <x v="44"/>
    <s v="BAILEY"/>
    <s v="Critical Access Hospitals"/>
    <x v="1"/>
    <s v="Yes"/>
    <n v="0"/>
    <s v="Texas"/>
    <n v="6963"/>
    <x v="0"/>
  </r>
  <r>
    <s v="WARD MEMORIAL HOSPITAL"/>
    <s v="MONAHANS"/>
    <x v="44"/>
    <s v="WARD"/>
    <s v="Critical Access Hospitals"/>
    <x v="5"/>
    <s v="Yes"/>
    <n v="0"/>
    <s v="Texas"/>
    <n v="11125"/>
    <x v="0"/>
  </r>
  <r>
    <s v="BAYLOR SCOTT &amp; WHITE MEDICAL CENTER -TAYLOR"/>
    <s v="TAYLOR"/>
    <x v="44"/>
    <s v="WILLIAMSON"/>
    <s v="Critical Access Hospitals"/>
    <x v="2"/>
    <s v="Yes"/>
    <n v="0"/>
    <s v="Texas"/>
    <n v="752827"/>
    <x v="0"/>
  </r>
  <r>
    <s v="LIBERTY DAYTON REGIONAL MEDICAL CENTER"/>
    <s v="LIBERTY"/>
    <x v="44"/>
    <s v="LIBERTY"/>
    <s v="Critical Access Hospitals"/>
    <x v="0"/>
    <s v="Yes"/>
    <n v="0"/>
    <s v="Texas"/>
    <n v="121364"/>
    <x v="1"/>
  </r>
  <r>
    <s v="LAVACA MEDICAL CENTER"/>
    <s v="HALLETTSVILLE"/>
    <x v="44"/>
    <s v="LAVACA"/>
    <s v="Critical Access Hospitals"/>
    <x v="0"/>
    <s v="Yes"/>
    <n v="4"/>
    <s v="Texas"/>
    <n v="20651"/>
    <x v="0"/>
  </r>
  <r>
    <s v="REEVES REGIONAL HEALTH"/>
    <s v="PECOS"/>
    <x v="44"/>
    <s v="REEVES"/>
    <s v="Critical Access Hospitals"/>
    <x v="0"/>
    <s v="Yes"/>
    <n v="2"/>
    <s v="Texas"/>
    <n v="12138"/>
    <x v="0"/>
  </r>
  <r>
    <s v="BIG BEND REGIONAL MEDICAL CENTER"/>
    <s v="ALPINE"/>
    <x v="44"/>
    <s v="BREWSTER"/>
    <s v="Critical Access Hospitals"/>
    <x v="1"/>
    <s v="Yes"/>
    <n v="0"/>
    <s v="Texas"/>
    <n v="9458"/>
    <x v="0"/>
  </r>
  <r>
    <s v="CORYELL MEMORIAL HOSPITAL"/>
    <s v="GATESVILLE"/>
    <x v="44"/>
    <s v="CORYELL"/>
    <s v="Critical Access Hospitals"/>
    <x v="0"/>
    <s v="Yes"/>
    <n v="0"/>
    <s v="Texas"/>
    <n v="85592"/>
    <x v="1"/>
  </r>
  <r>
    <s v="UT HEALTH EAST TEXAS QUITMAN HOSPITAL"/>
    <s v="QUITMAN"/>
    <x v="44"/>
    <s v="WOOD"/>
    <s v="Critical Access Hospitals"/>
    <x v="4"/>
    <s v="Yes"/>
    <n v="4"/>
    <s v="Texas"/>
    <n v="49688"/>
    <x v="0"/>
  </r>
  <r>
    <s v="CHRISTUS MOTHER FRANCES HOSPITAL- WINNSBORO"/>
    <s v="WINNSBORO"/>
    <x v="44"/>
    <s v="WOOD"/>
    <s v="Critical Access Hospitals"/>
    <x v="2"/>
    <s v="Yes"/>
    <n v="0"/>
    <s v="Texas"/>
    <n v="49688"/>
    <x v="0"/>
  </r>
  <r>
    <s v="COMANCHE COUNTY MEDICAL CENTER"/>
    <s v="COMANCHE"/>
    <x v="44"/>
    <s v="COMANCHE"/>
    <s v="Critical Access Hospitals"/>
    <x v="2"/>
    <s v="Yes"/>
    <n v="3"/>
    <s v="Texas"/>
    <n v="14432"/>
    <x v="0"/>
  </r>
  <r>
    <s v="COGDELL MEMORIAL HOSPITAL"/>
    <s v="SNYDER"/>
    <x v="44"/>
    <s v="SCURRY"/>
    <s v="Critical Access Hospitals"/>
    <x v="0"/>
    <s v="Yes"/>
    <n v="0"/>
    <s v="Texas"/>
    <n v="16162"/>
    <x v="0"/>
  </r>
  <r>
    <s v="GOODALL WITCHER HOSPITAL"/>
    <s v="CLIFTON"/>
    <x v="44"/>
    <s v="BOSQUE"/>
    <s v="Critical Access Hospitals"/>
    <x v="0"/>
    <s v="Yes"/>
    <n v="0"/>
    <s v="Texas"/>
    <n v="18918"/>
    <x v="0"/>
  </r>
  <r>
    <s v="MEMORIAL HOSPITAL"/>
    <s v="DUMAS"/>
    <x v="44"/>
    <s v="MOORE"/>
    <s v="Critical Access Hospitals"/>
    <x v="0"/>
    <s v="Yes"/>
    <n v="0"/>
    <s v="Texas"/>
    <n v="21891"/>
    <x v="0"/>
  </r>
  <r>
    <s v="UVALDE MEMORIAL HOSPITAL"/>
    <s v="UVALDE"/>
    <x v="44"/>
    <s v="UVALDE"/>
    <s v="Critical Access Hospitals"/>
    <x v="0"/>
    <s v="Yes"/>
    <n v="3"/>
    <s v="Texas"/>
    <n v="24963"/>
    <x v="0"/>
  </r>
  <r>
    <s v="PECOS COUNTY MEMORIAL HOSPITAL"/>
    <s v="FORT STOCKTON"/>
    <x v="44"/>
    <s v="PECOS"/>
    <s v="Critical Access Hospitals"/>
    <x v="5"/>
    <s v="Yes"/>
    <n v="0"/>
    <s v="Texas"/>
    <n v="14560"/>
    <x v="0"/>
  </r>
  <r>
    <s v="DIMMIT REGIONAL HOSPITAL"/>
    <s v="CARRIZO SPRINGS"/>
    <x v="44"/>
    <s v="DIMMIT"/>
    <s v="Critical Access Hospitals"/>
    <x v="2"/>
    <s v="Yes"/>
    <n v="0"/>
    <s v="Texas"/>
    <n v="8024"/>
    <x v="0"/>
  </r>
  <r>
    <s v="FRIO REGIONAL HOSPITAL"/>
    <s v="PEARSALL"/>
    <x v="44"/>
    <s v="FRIO"/>
    <s v="Critical Access Hospitals"/>
    <x v="2"/>
    <s v="Yes"/>
    <n v="0"/>
    <s v="Texas"/>
    <n v="18823"/>
    <x v="0"/>
  </r>
  <r>
    <s v="HAMILTON GENERAL HOSPITAL"/>
    <s v="HAMILTON"/>
    <x v="44"/>
    <s v="HAMILTON"/>
    <s v="Critical Access Hospitals"/>
    <x v="0"/>
    <s v="Yes"/>
    <n v="0"/>
    <s v="Texas"/>
    <n v="8680"/>
    <x v="0"/>
  </r>
  <r>
    <s v="CROCKETT MEDICAL CENTER"/>
    <s v="CROCKETT"/>
    <x v="44"/>
    <s v="HOUSTON"/>
    <s v="Critical Access Hospitals"/>
    <x v="11"/>
    <s v="Yes"/>
    <n v="0"/>
    <s v="Texas"/>
    <n v="22316"/>
    <x v="0"/>
  </r>
  <r>
    <s v="KNOX COUNTY HOSPITAL"/>
    <s v="KNOX CITY"/>
    <x v="44"/>
    <s v="KNOX"/>
    <s v="Critical Access Hospitals"/>
    <x v="5"/>
    <s v="Yes"/>
    <n v="0"/>
    <s v="Texas"/>
    <n v="3192"/>
    <x v="0"/>
  </r>
  <r>
    <s v="HILL REGIONAL HOSPITAL"/>
    <s v="HILLSBORO"/>
    <x v="44"/>
    <s v="HILL"/>
    <s v="Critical Access Hospitals"/>
    <x v="2"/>
    <s v="Yes"/>
    <n v="1"/>
    <s v="Texas"/>
    <n v="39503"/>
    <x v="0"/>
  </r>
  <r>
    <s v="MID COAST MEDICAL CENTER - CENTRAL"/>
    <s v="LLANO"/>
    <x v="44"/>
    <s v="LLANO"/>
    <s v="Critical Access Hospitals"/>
    <x v="11"/>
    <s v="Yes"/>
    <n v="0"/>
    <s v="Texas"/>
    <n v="23353"/>
    <x v="0"/>
  </r>
  <r>
    <s v="BAYLOR SCOTT &amp; WHITE HOSPITAL BRENHAM"/>
    <s v="BRENHAM"/>
    <x v="44"/>
    <s v="WASHINGTON"/>
    <s v="Critical Access Hospitals"/>
    <x v="2"/>
    <s v="Yes"/>
    <n v="4"/>
    <s v="Texas"/>
    <n v="38288"/>
    <x v="0"/>
  </r>
  <r>
    <s v="PAMPA REGIONAL MEDICAL CENTER"/>
    <s v="PAMPA"/>
    <x v="44"/>
    <s v="GRAY"/>
    <s v="Critical Access Hospitals"/>
    <x v="2"/>
    <s v="Yes"/>
    <n v="0"/>
    <s v="Texas"/>
    <n v="20919"/>
    <x v="0"/>
  </r>
  <r>
    <s v="SEYMOUR HOSPITAL"/>
    <s v="SEYMOUR"/>
    <x v="44"/>
    <s v="BAYLOR"/>
    <s v="Critical Access Hospitals"/>
    <x v="0"/>
    <s v="Yes"/>
    <n v="0"/>
    <s v="Texas"/>
    <n v="3472"/>
    <x v="0"/>
  </r>
  <r>
    <s v="ATRIUM MEDICAL CENTER"/>
    <s v="STAFFORD"/>
    <x v="44"/>
    <s v="FORT BEND"/>
    <s v="Long-term"/>
    <x v="11"/>
    <s v="No"/>
    <n v="0"/>
    <s v="Texas"/>
    <n v="975191"/>
    <x v="0"/>
  </r>
  <r>
    <s v="COOK CHILDRENS MEDICAL CENTER"/>
    <s v="FORT WORTH"/>
    <x v="44"/>
    <s v="TARRANT"/>
    <s v="Childrens"/>
    <x v="2"/>
    <s v="Yes"/>
    <n v="0"/>
    <s v="Texas"/>
    <n v="2248466"/>
    <x v="0"/>
  </r>
  <r>
    <s v="DRISCOLL CHILDRENS HOSPITAL"/>
    <s v="CORPUS CHRISTI"/>
    <x v="44"/>
    <s v="NUECES"/>
    <s v="Childrens"/>
    <x v="2"/>
    <s v="Yes"/>
    <n v="0"/>
    <s v="Texas"/>
    <n v="352992"/>
    <x v="0"/>
  </r>
  <r>
    <s v="CHILDRENS MEDICAL CTR OF DALLAS"/>
    <s v="DALLAS"/>
    <x v="44"/>
    <s v="DALLAS"/>
    <s v="Childrens"/>
    <x v="2"/>
    <s v="Yes"/>
    <n v="0"/>
    <s v="Texas"/>
    <n v="2661397"/>
    <x v="0"/>
  </r>
  <r>
    <s v="TEXAS CHILDRENS HOSPITAL"/>
    <s v="HOUSTON"/>
    <x v="44"/>
    <s v="HARRIS"/>
    <s v="Childrens"/>
    <x v="2"/>
    <s v="Yes"/>
    <n v="0"/>
    <s v="Texas"/>
    <n v="5045026"/>
    <x v="0"/>
  </r>
  <r>
    <s v="COVENANT CHILDRENS HOSPITAL"/>
    <s v="LUBBOCK"/>
    <x v="44"/>
    <s v="LUBBOCK"/>
    <s v="Childrens"/>
    <x v="2"/>
    <s v="Yes"/>
    <n v="0"/>
    <s v="Texas"/>
    <n v="328906"/>
    <x v="0"/>
  </r>
  <r>
    <s v="HEALTHBRIDGE CHILDRENS'S HOSPITAL OF HOUSTON"/>
    <s v="HOUSTON"/>
    <x v="44"/>
    <s v="HARRIS"/>
    <s v="Childrens"/>
    <x v="2"/>
    <s v="No"/>
    <n v="0"/>
    <s v="Texas"/>
    <n v="5045026"/>
    <x v="0"/>
  </r>
  <r>
    <s v="DELL CHILDREN'S MEDICAL CENTER"/>
    <s v="AUSTIN"/>
    <x v="44"/>
    <s v="TRAVIS"/>
    <s v="Childrens"/>
    <x v="2"/>
    <s v="Yes"/>
    <n v="0"/>
    <s v="Texas"/>
    <n v="1389670"/>
    <x v="0"/>
  </r>
  <r>
    <s v="SHRINERS HOSPITALS FOR CHILDREN"/>
    <s v="GALVESTON"/>
    <x v="44"/>
    <s v="GALVESTON"/>
    <s v="Childrens"/>
    <x v="2"/>
    <s v="No"/>
    <n v="0"/>
    <s v="Texas"/>
    <n v="372207"/>
    <x v="0"/>
  </r>
  <r>
    <s v="EL PASO CHILDREN'S HOSPITAL"/>
    <s v="EL PASO"/>
    <x v="44"/>
    <s v="EL PASO"/>
    <s v="Childrens"/>
    <x v="2"/>
    <s v="Yes"/>
    <n v="0"/>
    <s v="Texas"/>
    <n v="877858"/>
    <x v="0"/>
  </r>
  <r>
    <s v="TEXAS SCOTTISH RITE HOSPITAL FOR CHILDREN"/>
    <s v="DALLAS"/>
    <x v="44"/>
    <s v="DALLAS"/>
    <s v="Childrens"/>
    <x v="2"/>
    <s v="No"/>
    <n v="0"/>
    <s v="Texas"/>
    <n v="2661397"/>
    <x v="0"/>
  </r>
  <r>
    <s v="CHILDREN'S HOSPITAL OF SAN ANTONIO"/>
    <s v="SAN ANTONIO"/>
    <x v="44"/>
    <s v="BEXAR"/>
    <s v="Childrens"/>
    <x v="6"/>
    <s v="Yes"/>
    <n v="0"/>
    <s v="Texas"/>
    <n v="2160088"/>
    <x v="0"/>
  </r>
  <r>
    <s v="CHILDRENS MEDICAL CENTER PLANO"/>
    <s v="PLANO"/>
    <x v="44"/>
    <s v="COLLIN"/>
    <s v="Childrens"/>
    <x v="2"/>
    <s v="Yes"/>
    <n v="0"/>
    <s v="Texas"/>
    <n v="1297179"/>
    <x v="0"/>
  </r>
  <r>
    <s v="COOK CHILDRENS MEDICAL CENTER PROSPER"/>
    <s v="PROSPER"/>
    <x v="44"/>
    <s v="COLLIN"/>
    <s v="Childrens"/>
    <x v="2"/>
    <s v="Yes"/>
    <n v="0"/>
    <s v="Texas"/>
    <n v="1297179"/>
    <x v="0"/>
  </r>
  <r>
    <s v="NEXUS CHILDRENS HOSPITAL DALLAS"/>
    <s v="DALLAS"/>
    <x v="44"/>
    <s v="DALLAS"/>
    <s v="Childrens"/>
    <x v="1"/>
    <s v="No"/>
    <n v="0"/>
    <s v="Texas"/>
    <n v="2661397"/>
    <x v="0"/>
  </r>
  <r>
    <s v="TEXAS CHILDRENS HOSPITAL NORTH AUSTIN CAMPUS"/>
    <s v="AUSTIN"/>
    <x v="44"/>
    <s v="WILLIAMSON"/>
    <s v="Childrens"/>
    <x v="2"/>
    <s v="Yes"/>
    <n v="0"/>
    <s v="Texas"/>
    <n v="752827"/>
    <x v="0"/>
  </r>
  <r>
    <s v="DRISCOLL CHILDREN'S HOSPITAL RIO GRANDE VALLEY"/>
    <s v="EDINBURG"/>
    <x v="44"/>
    <s v="HIDALGO"/>
    <s v="Childrens"/>
    <x v="2"/>
    <s v="Yes"/>
    <n v="0"/>
    <s v="Texas"/>
    <n v="921549"/>
    <x v="0"/>
  </r>
  <r>
    <s v="BIG SPRING STATE HOSPITAL"/>
    <s v="BIG SPRING"/>
    <x v="44"/>
    <s v="HOWARD"/>
    <s v="Psychiatric"/>
    <x v="3"/>
    <s v="No"/>
    <n v="0"/>
    <s v="Texas"/>
    <n v="30504"/>
    <x v="0"/>
  </r>
  <r>
    <s v="TERRELL STATE HOSPITAL"/>
    <s v="TERRELL"/>
    <x v="44"/>
    <s v="KAUFMAN"/>
    <s v="Psychiatric"/>
    <x v="3"/>
    <s v="No"/>
    <n v="0"/>
    <s v="Texas"/>
    <n v="209235"/>
    <x v="0"/>
  </r>
  <r>
    <s v="NORTH TEXAS STATE HOSPITAL"/>
    <s v="WICHITA FALLS"/>
    <x v="44"/>
    <s v="WICHITA"/>
    <s v="Psychiatric"/>
    <x v="3"/>
    <s v="No"/>
    <n v="0"/>
    <s v="Texas"/>
    <n v="129555"/>
    <x v="0"/>
  </r>
  <r>
    <s v="RUSK STATE HOSP"/>
    <s v="RUSK"/>
    <x v="44"/>
    <s v="CHEROKEE"/>
    <s v="Psychiatric"/>
    <x v="3"/>
    <s v="No"/>
    <n v="0"/>
    <s v="Texas"/>
    <n v="53337"/>
    <x v="0"/>
  </r>
  <r>
    <s v="SAN ANTONIO STATE HOSP  STATE SCHOOL"/>
    <s v="SAN ANTONIO"/>
    <x v="44"/>
    <s v="BEXAR"/>
    <s v="Psychiatric"/>
    <x v="3"/>
    <s v="No"/>
    <n v="0"/>
    <s v="Texas"/>
    <n v="2160088"/>
    <x v="0"/>
  </r>
  <r>
    <s v="MILLWOOD HOSPITAL"/>
    <s v="ARLINGTON"/>
    <x v="44"/>
    <s v="TARRANT"/>
    <s v="Psychiatric"/>
    <x v="1"/>
    <s v="No"/>
    <n v="0"/>
    <s v="Texas"/>
    <n v="2248466"/>
    <x v="0"/>
  </r>
  <r>
    <s v="RED RIVER HOSPITAL"/>
    <s v="WICHITA FALLS"/>
    <x v="44"/>
    <s v="WICHITA"/>
    <s v="Psychiatric"/>
    <x v="1"/>
    <s v="No"/>
    <n v="0"/>
    <s v="Texas"/>
    <n v="129555"/>
    <x v="0"/>
  </r>
  <r>
    <s v="WEST OAKS HOSPITAL"/>
    <s v="HOUSTON"/>
    <x v="44"/>
    <s v="HARRIS"/>
    <s v="Psychiatric"/>
    <x v="1"/>
    <s v="No"/>
    <n v="0"/>
    <s v="Texas"/>
    <n v="5045026"/>
    <x v="0"/>
  </r>
  <r>
    <s v="GLEN OAKS HOSPITAL"/>
    <s v="GREENVILLE"/>
    <x v="44"/>
    <s v="HUNT"/>
    <s v="Psychiatric"/>
    <x v="1"/>
    <s v="No"/>
    <n v="0"/>
    <s v="Texas"/>
    <n v="123336"/>
    <x v="0"/>
  </r>
  <r>
    <s v="LAUREL RIDGE TREATMENT CENTER"/>
    <s v="SAN ANTONIO"/>
    <x v="44"/>
    <s v="BEXAR"/>
    <s v="Psychiatric"/>
    <x v="1"/>
    <s v="No"/>
    <n v="0"/>
    <s v="Texas"/>
    <n v="2160088"/>
    <x v="0"/>
  </r>
  <r>
    <s v="RIVER CREST HOSP"/>
    <s v="SAN ANGELO"/>
    <x v="44"/>
    <s v="TOM GREEN"/>
    <s v="Psychiatric"/>
    <x v="1"/>
    <s v="No"/>
    <n v="0"/>
    <s v="Texas"/>
    <n v="120602"/>
    <x v="0"/>
  </r>
  <r>
    <s v="HICKORY TRAIL HOSPITAL"/>
    <s v="DESOTO"/>
    <x v="44"/>
    <s v="DALLAS"/>
    <s v="Psychiatric"/>
    <x v="1"/>
    <s v="No"/>
    <n v="0"/>
    <s v="Texas"/>
    <n v="2661397"/>
    <x v="0"/>
  </r>
  <r>
    <s v="HARRIS COUNTY PSYCHIATRIC CENTER"/>
    <s v="HOUSTON"/>
    <x v="44"/>
    <s v="HARRIS"/>
    <s v="Psychiatric"/>
    <x v="3"/>
    <s v="No"/>
    <n v="0"/>
    <s v="Texas"/>
    <n v="5045026"/>
    <x v="0"/>
  </r>
  <r>
    <s v="MEDICAL CITY MENTAL HEALTH AND WELLNESS CENTER"/>
    <s v="FORT WORTH"/>
    <x v="44"/>
    <s v="TARRANT"/>
    <s v="Psychiatric"/>
    <x v="1"/>
    <s v="No"/>
    <n v="0"/>
    <s v="Texas"/>
    <n v="2248466"/>
    <x v="0"/>
  </r>
  <r>
    <s v="AUSTIN STATE HOSPITAL"/>
    <s v="AUSTIN"/>
    <x v="44"/>
    <s v="TRAVIS"/>
    <s v="Psychiatric"/>
    <x v="3"/>
    <s v="No"/>
    <n v="0"/>
    <s v="Texas"/>
    <n v="1389670"/>
    <x v="0"/>
  </r>
  <r>
    <s v="RIO GRANDE STATE CENTER"/>
    <s v="HARLINGEN"/>
    <x v="44"/>
    <s v="CAMERON"/>
    <s v="Psychiatric"/>
    <x v="3"/>
    <s v="No"/>
    <n v="0"/>
    <s v="Texas"/>
    <n v="433946"/>
    <x v="0"/>
  </r>
  <r>
    <s v="STARCARE SPECIALTY HEALTH /SUNRISE CANYON HOSPITAL"/>
    <s v="LUBBOCK"/>
    <x v="44"/>
    <s v="LUBBOCK"/>
    <s v="Psychiatric"/>
    <x v="4"/>
    <s v="No"/>
    <n v="0"/>
    <s v="Texas"/>
    <n v="328906"/>
    <x v="0"/>
  </r>
  <r>
    <s v="MEDICAL CITY GREEN OAKS HOSPITAL"/>
    <s v="DALLAS"/>
    <x v="44"/>
    <s v="DALLAS"/>
    <s v="Psychiatric"/>
    <x v="4"/>
    <s v="No"/>
    <n v="0"/>
    <s v="Texas"/>
    <n v="2661397"/>
    <x v="0"/>
  </r>
  <r>
    <s v="EL PASO PSYCHIATRIC CENTER"/>
    <s v="EL PASO"/>
    <x v="44"/>
    <s v="EL PASO"/>
    <s v="Psychiatric"/>
    <x v="3"/>
    <s v="No"/>
    <n v="0"/>
    <s v="Texas"/>
    <n v="877858"/>
    <x v="0"/>
  </r>
  <r>
    <s v="ALLEGIANCE BEHAVIORAL HEALTH CENTER OF PLAINVIEW"/>
    <s v="PLAINVIEW"/>
    <x v="44"/>
    <s v="HALE"/>
    <s v="Psychiatric"/>
    <x v="1"/>
    <s v="No"/>
    <n v="0"/>
    <s v="Texas"/>
    <n v="31819"/>
    <x v="0"/>
  </r>
  <r>
    <s v="KINGWOOD PINES HOSPITAL"/>
    <s v="KINGWOOD"/>
    <x v="44"/>
    <s v="HARRIS"/>
    <s v="Psychiatric"/>
    <x v="1"/>
    <s v="No"/>
    <n v="0"/>
    <s v="Texas"/>
    <n v="5045026"/>
    <x v="0"/>
  </r>
  <r>
    <s v="UNIVERSITY BEHAVIORAL HEALTH OF DENTON"/>
    <s v="DENTON"/>
    <x v="44"/>
    <s v="DENTON"/>
    <s v="Psychiatric"/>
    <x v="3"/>
    <s v="No"/>
    <n v="0"/>
    <s v="Texas"/>
    <n v="1069346"/>
    <x v="0"/>
  </r>
  <r>
    <s v="BEHAVIORAL HOSPITAL OF BELLAIRE"/>
    <s v="HOUSTON"/>
    <x v="44"/>
    <s v="HARRIS"/>
    <s v="Psychiatric"/>
    <x v="1"/>
    <s v="No"/>
    <n v="0"/>
    <s v="Texas"/>
    <n v="5045026"/>
    <x v="0"/>
  </r>
  <r>
    <s v="CYPRESS CREEK HOSPITAL"/>
    <s v="HOUSTON"/>
    <x v="44"/>
    <s v="HARRIS"/>
    <s v="Psychiatric"/>
    <x v="1"/>
    <s v="Yes"/>
    <n v="0"/>
    <s v="Texas"/>
    <n v="5045026"/>
    <x v="0"/>
  </r>
  <r>
    <s v="EL PASO BEHAVIORAL HEALTH SYSTEM"/>
    <s v="EL PASO"/>
    <x v="44"/>
    <s v="EL PASO"/>
    <s v="Psychiatric"/>
    <x v="1"/>
    <s v="No"/>
    <n v="0"/>
    <s v="Texas"/>
    <n v="877858"/>
    <x v="0"/>
  </r>
  <r>
    <s v="OCEANS BEHAVIORAL  HOSPITAL OF PERMIAN BASIN"/>
    <s v="MIDLAND"/>
    <x v="44"/>
    <s v="MIDLAND"/>
    <s v="Psychiatric"/>
    <x v="1"/>
    <s v="No"/>
    <n v="0"/>
    <s v="Texas"/>
    <n v="187855"/>
    <x v="0"/>
  </r>
  <r>
    <s v="CEDAR CREST HOSPITAL &amp; RTC"/>
    <s v="BELTON"/>
    <x v="44"/>
    <s v="BELL"/>
    <s v="Psychiatric"/>
    <x v="1"/>
    <s v="No"/>
    <n v="0"/>
    <s v="Texas"/>
    <n v="402248"/>
    <x v="0"/>
  </r>
  <r>
    <s v="OCEANS BEHAVIORAL HOSPITAL OF LONGVIEW"/>
    <s v="LONGVIEW"/>
    <x v="44"/>
    <s v="GREGG"/>
    <s v="Psychiatric"/>
    <x v="1"/>
    <s v="No"/>
    <n v="0"/>
    <s v="Texas"/>
    <n v="126095"/>
    <x v="0"/>
  </r>
  <r>
    <s v="LONE STAR BEHAVIORAL HEALTH CYPRESS"/>
    <s v="CYPRESS"/>
    <x v="44"/>
    <s v="HARRIS"/>
    <s v="Psychiatric"/>
    <x v="1"/>
    <s v="No"/>
    <n v="0"/>
    <s v="Texas"/>
    <n v="5045026"/>
    <x v="0"/>
  </r>
  <r>
    <s v="CARROLLTON SPRINGS"/>
    <s v="CARROLLTON"/>
    <x v="44"/>
    <s v="DENTON"/>
    <s v="Psychiatric"/>
    <x v="1"/>
    <s v="No"/>
    <n v="0"/>
    <s v="Texas"/>
    <n v="1069346"/>
    <x v="0"/>
  </r>
  <r>
    <s v="AUSTIN OAKS HOSPITAL"/>
    <s v="AUSTIN"/>
    <x v="44"/>
    <s v="TRAVIS"/>
    <s v="Psychiatric"/>
    <x v="1"/>
    <s v="No"/>
    <n v="0"/>
    <s v="Texas"/>
    <n v="1389670"/>
    <x v="0"/>
  </r>
  <r>
    <s v="OCEANS BEHAVIORAL HOSPITAL OF ABILENE"/>
    <s v="ABILENE"/>
    <x v="44"/>
    <s v="TAYLOR"/>
    <s v="Psychiatric"/>
    <x v="1"/>
    <s v="No"/>
    <n v="0"/>
    <s v="Texas"/>
    <n v="150077"/>
    <x v="0"/>
  </r>
  <r>
    <s v="OCEANS BEHAVIORAL HOSPITAL OF LUFKIN LLC"/>
    <s v="LUFKIN"/>
    <x v="44"/>
    <s v="ANGELINA"/>
    <s v="Psychiatric"/>
    <x v="1"/>
    <s v="No"/>
    <n v="0"/>
    <s v="Texas"/>
    <n v="88154"/>
    <x v="0"/>
  </r>
  <r>
    <s v="MESA SPRINGS"/>
    <s v="FORT WORTH"/>
    <x v="44"/>
    <s v="TARRANT"/>
    <s v="Psychiatric"/>
    <x v="1"/>
    <s v="No"/>
    <n v="0"/>
    <s v="Texas"/>
    <n v="2248466"/>
    <x v="0"/>
  </r>
  <r>
    <s v="DALLAS BEHAVIORAL HEALTHCARE HOSPITAL LLC"/>
    <s v="DE SOTO"/>
    <x v="44"/>
    <s v="DALLAS"/>
    <s v="Psychiatric"/>
    <x v="4"/>
    <s v="No"/>
    <n v="0"/>
    <s v="Texas"/>
    <n v="2661397"/>
    <x v="0"/>
  </r>
  <r>
    <s v="ROCK SPRINGS"/>
    <s v="GEORGETOWN"/>
    <x v="44"/>
    <s v="WILLIAMSON"/>
    <s v="Psychiatric"/>
    <x v="1"/>
    <s v="No"/>
    <n v="0"/>
    <s v="Texas"/>
    <n v="752827"/>
    <x v="0"/>
  </r>
  <r>
    <s v="WELLBRIDGE HEALTHCARE FORT WORTH"/>
    <s v="FORT WORTH"/>
    <x v="44"/>
    <s v="TARRANT"/>
    <s v="Psychiatric"/>
    <x v="1"/>
    <s v="No"/>
    <n v="0"/>
    <s v="Texas"/>
    <n v="2248466"/>
    <x v="0"/>
  </r>
  <r>
    <s v="GEORGETOWN BEHAVIORAL HEALTH INSTITUTE"/>
    <s v="GEORGETOWN"/>
    <x v="44"/>
    <s v="WILLIAMSON"/>
    <s v="Psychiatric"/>
    <x v="1"/>
    <s v="No"/>
    <n v="0"/>
    <s v="Texas"/>
    <n v="752827"/>
    <x v="0"/>
  </r>
  <r>
    <s v="WESTPARK SPRINGS LLC"/>
    <s v="RICHMOND"/>
    <x v="44"/>
    <s v="FORT BEND"/>
    <s v="Psychiatric"/>
    <x v="1"/>
    <s v="Yes"/>
    <n v="0"/>
    <s v="Texas"/>
    <n v="975191"/>
    <x v="0"/>
  </r>
  <r>
    <s v="SAN ANTONIO BEHAVIORAL HEALTHCARE HOSPITAL"/>
    <s v="SAN ANTONIO"/>
    <x v="44"/>
    <s v="BEXAR"/>
    <s v="Psychiatric"/>
    <x v="1"/>
    <s v="No"/>
    <n v="0"/>
    <s v="Texas"/>
    <n v="2160088"/>
    <x v="0"/>
  </r>
  <r>
    <s v="CROSS CREEK HOSPITAL"/>
    <s v="AUSTIN"/>
    <x v="44"/>
    <s v="TRAVIS"/>
    <s v="Psychiatric"/>
    <x v="1"/>
    <s v="No"/>
    <n v="0"/>
    <s v="Texas"/>
    <n v="1389670"/>
    <x v="0"/>
  </r>
  <r>
    <s v="HOUSTON BEHAVIORAL HEALTHCARE HOSPITAL LLC"/>
    <s v="HOUSTON"/>
    <x v="44"/>
    <s v="HARRIS"/>
    <s v="Psychiatric"/>
    <x v="1"/>
    <s v="No"/>
    <n v="0"/>
    <s v="Texas"/>
    <n v="5045026"/>
    <x v="0"/>
  </r>
  <r>
    <s v="OCEANS BEHAVIORAL HOSPITAL OF KATY"/>
    <s v="KATY"/>
    <x v="44"/>
    <s v="HARRIS"/>
    <s v="Psychiatric"/>
    <x v="1"/>
    <s v="No"/>
    <n v="0"/>
    <s v="Texas"/>
    <n v="5045026"/>
    <x v="0"/>
  </r>
  <r>
    <s v="SUN BEHAVIORAL HOUSTON"/>
    <s v="HOUSTON"/>
    <x v="44"/>
    <s v="HARRIS"/>
    <s v="Psychiatric"/>
    <x v="1"/>
    <s v="Yes"/>
    <n v="0"/>
    <s v="Texas"/>
    <n v="5045026"/>
    <x v="0"/>
  </r>
  <r>
    <s v="PALMS BEHAVIORAL HEALTH"/>
    <s v="HARLINGEN"/>
    <x v="44"/>
    <s v="CAMERON"/>
    <s v="Psychiatric"/>
    <x v="1"/>
    <s v="No"/>
    <n v="0"/>
    <s v="Texas"/>
    <n v="433946"/>
    <x v="0"/>
  </r>
  <r>
    <s v="WOODLAND SPRINGS"/>
    <s v="CONROE"/>
    <x v="44"/>
    <s v="MONTGOMERY"/>
    <s v="Psychiatric"/>
    <x v="1"/>
    <s v="No"/>
    <n v="0"/>
    <s v="Texas"/>
    <n v="781194"/>
    <x v="0"/>
  </r>
  <r>
    <s v="RIO VISTA BEHAVIORAL HEALTH"/>
    <s v="EL PASO"/>
    <x v="44"/>
    <s v="EL PASO"/>
    <s v="Psychiatric"/>
    <x v="1"/>
    <s v="No"/>
    <n v="0"/>
    <s v="Texas"/>
    <n v="877858"/>
    <x v="0"/>
  </r>
  <r>
    <s v="OCEANS BEHAVIORAL HOSPITAL OF PASADENA"/>
    <s v="PASADENA"/>
    <x v="44"/>
    <s v="HARRIS"/>
    <s v="Psychiatric"/>
    <x v="1"/>
    <s v="No"/>
    <n v="0"/>
    <s v="Texas"/>
    <n v="5045026"/>
    <x v="0"/>
  </r>
  <r>
    <s v="PERIMETER BEHAVIORAL HOSPITAL OF ARLINGTON"/>
    <s v="ARLINGTON"/>
    <x v="44"/>
    <s v="TARRANT"/>
    <s v="Psychiatric"/>
    <x v="1"/>
    <s v="No"/>
    <n v="0"/>
    <s v="Texas"/>
    <n v="2248466"/>
    <x v="0"/>
  </r>
  <r>
    <s v="PERIMETER BEHAVIORAL HOSPITAL OF DALLAS"/>
    <s v="GARLAND"/>
    <x v="44"/>
    <s v="DALLAS"/>
    <s v="Psychiatric"/>
    <x v="1"/>
    <s v="No"/>
    <n v="0"/>
    <s v="Texas"/>
    <n v="2661397"/>
    <x v="0"/>
  </r>
  <r>
    <s v="OCEANS BEHAVIORAL HOSPITAL OF WACO"/>
    <s v="WACO"/>
    <x v="44"/>
    <s v="MC LENNAN"/>
    <s v="Psychiatric"/>
    <x v="1"/>
    <s v="No"/>
    <n v="0"/>
    <s v="Texas"/>
    <s v="No Match"/>
    <x v="0"/>
  </r>
  <r>
    <s v="MEDICAL BEHAVIORAL HOSPITAL OF CLEAR LAKE, LLC"/>
    <s v="CLEAR LAKE CITY"/>
    <x v="44"/>
    <s v="HARRIS"/>
    <s v="Psychiatric"/>
    <x v="1"/>
    <s v="No"/>
    <n v="0"/>
    <s v="Texas"/>
    <n v="5045026"/>
    <x v="0"/>
  </r>
  <r>
    <s v="CANYON CREEK BEHAVIORAL HEALTH"/>
    <s v="TEMPLE"/>
    <x v="44"/>
    <s v="BELL"/>
    <s v="Psychiatric"/>
    <x v="1"/>
    <s v="No"/>
    <n v="0"/>
    <s v="Texas"/>
    <n v="402248"/>
    <x v="0"/>
  </r>
  <r>
    <s v="CARRUS BEHAVIORAL HOSPITAL"/>
    <s v="SHERMAN"/>
    <x v="44"/>
    <s v="GRAYSON"/>
    <s v="Psychiatric"/>
    <x v="1"/>
    <s v="No"/>
    <n v="0"/>
    <s v="Texas"/>
    <n v="153613"/>
    <x v="0"/>
  </r>
  <r>
    <s v="OCEANS BEHAVIORAL HOSPITAL OF AMARILLO"/>
    <s v="AMARILLO"/>
    <x v="44"/>
    <s v="POTTER"/>
    <s v="Psychiatric"/>
    <x v="1"/>
    <s v="No"/>
    <n v="0"/>
    <s v="Texas"/>
    <n v="114453"/>
    <x v="0"/>
  </r>
  <r>
    <s v="OCEANS BEHAVIORAL HOSPITAL OF CORPUS CHRISTI"/>
    <s v="CORPUS CHRISTI"/>
    <x v="44"/>
    <s v="NUECES"/>
    <s v="Psychiatric"/>
    <x v="1"/>
    <s v="No"/>
    <n v="0"/>
    <s v="Texas"/>
    <n v="352992"/>
    <x v="0"/>
  </r>
  <r>
    <s v="VOYAGES BEHAVIORAL HEALTH OF SUGAR LAND"/>
    <s v="SUGAR LAND"/>
    <x v="44"/>
    <s v="FORT BEND"/>
    <s v="Psychiatric"/>
    <x v="1"/>
    <s v="No"/>
    <n v="0"/>
    <s v="Texas"/>
    <n v="975191"/>
    <x v="0"/>
  </r>
  <r>
    <s v="OCEANS BEHAVIORAL HOSPITAL OF LUBBOCK"/>
    <s v="LUBBOCK"/>
    <x v="44"/>
    <s v="LUBBOCK"/>
    <s v="Psychiatric"/>
    <x v="1"/>
    <s v="No"/>
    <n v="0"/>
    <s v="Texas"/>
    <n v="328906"/>
    <x v="0"/>
  </r>
  <r>
    <s v="VOYAGES BEHAVIORAL HEALTH OF CONROE"/>
    <s v="CONROE"/>
    <x v="44"/>
    <s v="MONTGOMERY"/>
    <s v="Psychiatric"/>
    <x v="1"/>
    <s v="No"/>
    <n v="0"/>
    <s v="Texas"/>
    <n v="781194"/>
    <x v="0"/>
  </r>
  <r>
    <s v="CEDAR HILLS BEHAVIORAL"/>
    <s v="SAN ANTONIO"/>
    <x v="44"/>
    <s v="BEXAR"/>
    <s v="Psychiatric"/>
    <x v="4"/>
    <s v="Yes"/>
    <n v="0"/>
    <s v="Texas"/>
    <n v="2160088"/>
    <x v="0"/>
  </r>
  <r>
    <s v="MEDICAL CITY MENTAL HEALTH AND WELLNESS CENTER"/>
    <s v="FRISCO"/>
    <x v="44"/>
    <s v="DENTON"/>
    <s v="Psychiatric"/>
    <x v="1"/>
    <s v="No"/>
    <n v="0"/>
    <s v="Texas"/>
    <n v="1069346"/>
    <x v="0"/>
  </r>
  <r>
    <s v="INTERMOUNTAIN HEALTH UTAH VALLEY HOSPITAL"/>
    <s v="PROVO"/>
    <x v="45"/>
    <s v="UTAH"/>
    <s v="Acute Care Hospitals"/>
    <x v="2"/>
    <s v="Yes"/>
    <n v="5"/>
    <s v="Utah"/>
    <n v="759859"/>
    <x v="0"/>
  </r>
  <r>
    <s v="HOLY CROSS HOSPITAL - SALT LAKE"/>
    <s v="SALT LAKE CITY"/>
    <x v="45"/>
    <s v="SALT LAKE"/>
    <s v="Acute Care Hospitals"/>
    <x v="1"/>
    <s v="Yes"/>
    <n v="3"/>
    <s v="Utah"/>
    <n v="1220916"/>
    <x v="0"/>
  </r>
  <r>
    <s v="MCKAY-DEE HOSPITAL"/>
    <s v="OGDEN"/>
    <x v="45"/>
    <s v="WEBER"/>
    <s v="Acute Care Hospitals"/>
    <x v="2"/>
    <s v="Yes"/>
    <n v="5"/>
    <s v="Utah"/>
    <n v="278174"/>
    <x v="0"/>
  </r>
  <r>
    <s v="OGDEN REGIONAL MEDICAL CENTER"/>
    <s v="OGDEN"/>
    <x v="45"/>
    <s v="WEBER"/>
    <s v="Acute Care Hospitals"/>
    <x v="1"/>
    <s v="Yes"/>
    <n v="3"/>
    <s v="Utah"/>
    <n v="278174"/>
    <x v="0"/>
  </r>
  <r>
    <s v="LDS HOSPITAL"/>
    <s v="SALT LAKE CITY"/>
    <x v="45"/>
    <s v="SALT LAKE"/>
    <s v="Acute Care Hospitals"/>
    <x v="2"/>
    <s v="Yes"/>
    <n v="5"/>
    <s v="Utah"/>
    <n v="1220916"/>
    <x v="0"/>
  </r>
  <r>
    <s v="CEDAR CITY HOSPITAL"/>
    <s v="CEDAR CITY"/>
    <x v="45"/>
    <s v="IRON"/>
    <s v="Acute Care Hospitals"/>
    <x v="2"/>
    <s v="Yes"/>
    <n v="3"/>
    <s v="Utah"/>
    <n v="67141"/>
    <x v="1"/>
  </r>
  <r>
    <s v="UNIVERSITY OF UTAH HOSPITAL AND CLINICS"/>
    <s v="SALT LAKE CITY"/>
    <x v="45"/>
    <s v="SALT LAKE"/>
    <s v="Acute Care Hospitals"/>
    <x v="3"/>
    <s v="Yes"/>
    <n v="5"/>
    <s v="Utah"/>
    <n v="1220916"/>
    <x v="0"/>
  </r>
  <r>
    <s v="INTERMOUNTAIN MEDICAL CENTER"/>
    <s v="MURRAY"/>
    <x v="45"/>
    <s v="SALT LAKE"/>
    <s v="Acute Care Hospitals"/>
    <x v="2"/>
    <s v="Yes"/>
    <n v="5"/>
    <s v="Utah"/>
    <n v="1220916"/>
    <x v="0"/>
  </r>
  <r>
    <s v="CASTLEVIEW HOSPITAL"/>
    <s v="PRICE"/>
    <x v="45"/>
    <s v="CARBON"/>
    <s v="Acute Care Hospitals"/>
    <x v="1"/>
    <s v="Yes"/>
    <n v="2"/>
    <s v="Utah"/>
    <n v="20680"/>
    <x v="0"/>
  </r>
  <r>
    <s v="MOUNTAIN VIEW HOSPITAL"/>
    <s v="PAYSON"/>
    <x v="45"/>
    <s v="UTAH"/>
    <s v="Acute Care Hospitals"/>
    <x v="1"/>
    <s v="Yes"/>
    <n v="5"/>
    <s v="Utah"/>
    <n v="759859"/>
    <x v="0"/>
  </r>
  <r>
    <s v="MOUNTAIN WEST MEDICAL CENTER"/>
    <s v="TOOELE"/>
    <x v="45"/>
    <s v="TOOELE"/>
    <s v="Acute Care Hospitals"/>
    <x v="1"/>
    <s v="Yes"/>
    <n v="4"/>
    <s v="Utah"/>
    <n v="87461"/>
    <x v="1"/>
  </r>
  <r>
    <s v="INTERMOUNTAIN HEALTH LOGAN REGIONAL HOSPITAL"/>
    <s v="LOGAN"/>
    <x v="45"/>
    <s v="CACHE"/>
    <s v="Acute Care Hospitals"/>
    <x v="2"/>
    <s v="Yes"/>
    <n v="5"/>
    <s v="Utah"/>
    <n v="145000"/>
    <x v="0"/>
  </r>
  <r>
    <s v="BRIGHAM CITY COMMUNITY HOSPITAL"/>
    <s v="BRIGHAM CITY"/>
    <x v="45"/>
    <s v="BOX ELDER"/>
    <s v="Acute Care Hospitals"/>
    <x v="1"/>
    <s v="Yes"/>
    <n v="0"/>
    <s v="Utah"/>
    <n v="65320"/>
    <x v="0"/>
  </r>
  <r>
    <s v="UINTAH BASIN MEDICAL CENTER"/>
    <s v="ROOSEVELT"/>
    <x v="45"/>
    <s v="DUCHESNE"/>
    <s v="Acute Care Hospitals"/>
    <x v="4"/>
    <s v="Yes"/>
    <n v="2"/>
    <s v="Utah"/>
    <n v="20856"/>
    <x v="0"/>
  </r>
  <r>
    <s v="ST. GEORGE REGIONAL HOSPITAL"/>
    <s v="ST GEORGE"/>
    <x v="45"/>
    <s v="WASHINGTON"/>
    <s v="Acute Care Hospitals"/>
    <x v="2"/>
    <s v="Yes"/>
    <n v="5"/>
    <s v="Utah"/>
    <n v="213670"/>
    <x v="1"/>
  </r>
  <r>
    <s v="AMERICAN FORK HOSPITAL"/>
    <s v="AMERICAN FORK"/>
    <x v="45"/>
    <s v="UTAH"/>
    <s v="Acute Care Hospitals"/>
    <x v="2"/>
    <s v="Yes"/>
    <n v="4"/>
    <s v="Utah"/>
    <n v="759859"/>
    <x v="0"/>
  </r>
  <r>
    <s v="INTERMOUNTAIN HEALTH SEVIER VALLEY HOSPITAL"/>
    <s v="RICHFIELD"/>
    <x v="45"/>
    <s v="SEVIER"/>
    <s v="Acute Care Hospitals"/>
    <x v="2"/>
    <s v="Yes"/>
    <n v="4"/>
    <s v="Utah"/>
    <n v="22827"/>
    <x v="0"/>
  </r>
  <r>
    <s v="VA SALT LAKE CITY HEALTHCARE - GEORGE E. WAHLEN VA MEDICAL CENTER"/>
    <s v="SALT LAKE CITY"/>
    <x v="45"/>
    <s v="SALT LAKE"/>
    <s v="Acute Care - Veterans Administration"/>
    <x v="8"/>
    <s v="Yes"/>
    <n v="4"/>
    <s v="Utah"/>
    <n v="1220916"/>
    <x v="0"/>
  </r>
  <r>
    <s v="ASHLEY REGIONAL MEDICAL CENTER"/>
    <s v="VERNAL"/>
    <x v="45"/>
    <s v="UINTAH"/>
    <s v="Acute Care Hospitals"/>
    <x v="1"/>
    <s v="Yes"/>
    <n v="4"/>
    <s v="Utah"/>
    <n v="38278"/>
    <x v="0"/>
  </r>
  <r>
    <s v="BEAR RIVER VALLEY HOSPITAL"/>
    <s v="TREMONTON"/>
    <x v="45"/>
    <s v="BOX ELDER"/>
    <s v="Acute Care Hospitals"/>
    <x v="2"/>
    <s v="Yes"/>
    <n v="0"/>
    <s v="Utah"/>
    <n v="65320"/>
    <x v="0"/>
  </r>
  <r>
    <s v="HOLY CROSS HOSPITAL-DAVIS"/>
    <s v="LAYTON"/>
    <x v="45"/>
    <s v="DAVIS"/>
    <s v="Acute Care Hospitals"/>
    <x v="2"/>
    <s v="Yes"/>
    <n v="5"/>
    <s v="Utah"/>
    <n v="381227"/>
    <x v="0"/>
  </r>
  <r>
    <s v="LAKEVIEW HOSPITAL"/>
    <s v="BOUNTIFUL"/>
    <x v="45"/>
    <s v="DAVIS"/>
    <s v="Acute Care Hospitals"/>
    <x v="4"/>
    <s v="Yes"/>
    <n v="5"/>
    <s v="Utah"/>
    <n v="381227"/>
    <x v="0"/>
  </r>
  <r>
    <s v="OREM COMMUNITY HOSPITAL"/>
    <s v="OREM"/>
    <x v="45"/>
    <s v="UTAH"/>
    <s v="Acute Care Hospitals"/>
    <x v="2"/>
    <s v="Yes"/>
    <n v="0"/>
    <s v="Utah"/>
    <n v="759859"/>
    <x v="0"/>
  </r>
  <r>
    <s v="INTERMOUNTAIN HEALTH ALTA VIEW HOSPITAL"/>
    <s v="SANDY"/>
    <x v="45"/>
    <s v="SALT LAKE"/>
    <s v="Acute Care Hospitals"/>
    <x v="2"/>
    <s v="Yes"/>
    <n v="5"/>
    <s v="Utah"/>
    <n v="1220916"/>
    <x v="0"/>
  </r>
  <r>
    <s v="ST MARK'S HOSPITAL"/>
    <s v="SALT LAKE CITY"/>
    <x v="45"/>
    <s v="SALT LAKE"/>
    <s v="Acute Care Hospitals"/>
    <x v="1"/>
    <s v="Yes"/>
    <n v="4"/>
    <s v="Utah"/>
    <n v="1220916"/>
    <x v="0"/>
  </r>
  <r>
    <s v="HOLY CROSS HOSPITAL-JORDAN VALLEY"/>
    <s v="WEST JORDAN"/>
    <x v="45"/>
    <s v="SALT LAKE"/>
    <s v="Acute Care Hospitals"/>
    <x v="2"/>
    <s v="Yes"/>
    <n v="4"/>
    <s v="Utah"/>
    <n v="1220916"/>
    <x v="0"/>
  </r>
  <r>
    <s v="TIMPANOGOS REGIONAL HOSPITAL"/>
    <s v="OREM"/>
    <x v="45"/>
    <s v="UTAH"/>
    <s v="Acute Care Hospitals"/>
    <x v="1"/>
    <s v="Yes"/>
    <n v="4"/>
    <s v="Utah"/>
    <n v="759859"/>
    <x v="0"/>
  </r>
  <r>
    <s v="CACHE VALLEY HOSPITAL"/>
    <s v="NORTH LOGAN"/>
    <x v="45"/>
    <s v="CACHE"/>
    <s v="Acute Care Hospitals"/>
    <x v="1"/>
    <s v="Yes"/>
    <n v="0"/>
    <s v="Utah"/>
    <n v="145000"/>
    <x v="0"/>
  </r>
  <r>
    <s v="PARK CITY HOSPITAL"/>
    <s v="PARK CITY"/>
    <x v="45"/>
    <s v="SUMMIT"/>
    <s v="Acute Care Hospitals"/>
    <x v="1"/>
    <s v="Yes"/>
    <n v="5"/>
    <s v="Utah"/>
    <n v="43141"/>
    <x v="0"/>
  </r>
  <r>
    <s v="INTERMOUNTAIN HEALTH RIVERTON HOSPITAL"/>
    <s v="RIVERTON"/>
    <x v="45"/>
    <s v="SALT LAKE"/>
    <s v="Acute Care Hospitals"/>
    <x v="2"/>
    <s v="Yes"/>
    <n v="5"/>
    <s v="Utah"/>
    <n v="1220916"/>
    <x v="0"/>
  </r>
  <r>
    <s v="LONE PEAK HOSPITAL"/>
    <s v="DRAPER"/>
    <x v="45"/>
    <s v="SALT LAKE"/>
    <s v="Acute Care Hospitals"/>
    <x v="1"/>
    <s v="Yes"/>
    <n v="5"/>
    <s v="Utah"/>
    <n v="1220916"/>
    <x v="0"/>
  </r>
  <r>
    <s v="INTERMOUNTAIN HEALTH LAYTON HOSPITAL"/>
    <s v="LAYTON"/>
    <x v="45"/>
    <s v="DAVIS"/>
    <s v="Acute Care Hospitals"/>
    <x v="2"/>
    <s v="Yes"/>
    <n v="5"/>
    <s v="Utah"/>
    <n v="381227"/>
    <x v="0"/>
  </r>
  <r>
    <s v="INTERMOUNTAIN HEALTH SPANISH FORK HOSPITAL"/>
    <s v="SPANISH FORK"/>
    <x v="45"/>
    <s v="UTAH"/>
    <s v="Acute Care Hospitals"/>
    <x v="2"/>
    <s v="Yes"/>
    <n v="0"/>
    <s v="Utah"/>
    <n v="759859"/>
    <x v="0"/>
  </r>
  <r>
    <s v="WESTERN PEAKS SPECIALTY HOSPITAL"/>
    <s v="BOUNTIFUL"/>
    <x v="45"/>
    <s v="DAVIS"/>
    <s v="Acute Care Hospitals"/>
    <x v="1"/>
    <s v="No"/>
    <n v="0"/>
    <s v="Utah"/>
    <n v="381227"/>
    <x v="0"/>
  </r>
  <r>
    <s v="INTERMOUNTAIN HEALTH DELTA COMMUNITY HOSPITAL"/>
    <s v="DELTA"/>
    <x v="45"/>
    <s v="MILLARD"/>
    <s v="Critical Access Hospitals"/>
    <x v="2"/>
    <s v="Yes"/>
    <n v="0"/>
    <s v="Utah"/>
    <n v="14057"/>
    <x v="0"/>
  </r>
  <r>
    <s v="INTERMOUNTAIN HEALTH FILLMORE COMMUNITY HOSPITAL"/>
    <s v="FILLMORE"/>
    <x v="45"/>
    <s v="MILLARD"/>
    <s v="Critical Access Hospitals"/>
    <x v="2"/>
    <s v="Yes"/>
    <n v="0"/>
    <s v="Utah"/>
    <n v="14057"/>
    <x v="0"/>
  </r>
  <r>
    <s v="MOAB REGIONAL HOSPITAL"/>
    <s v="MOAB"/>
    <x v="45"/>
    <s v="GRAND"/>
    <s v="Critical Access Hospitals"/>
    <x v="2"/>
    <s v="Yes"/>
    <n v="0"/>
    <s v="Utah"/>
    <n v="9790"/>
    <x v="0"/>
  </r>
  <r>
    <s v="INTERMOUNTAIN HEALTH SANPETE VALLEY HOSPITAL"/>
    <s v="MOUNT PLEASANT"/>
    <x v="45"/>
    <s v="SANPETE"/>
    <s v="Critical Access Hospitals"/>
    <x v="2"/>
    <s v="Yes"/>
    <n v="0"/>
    <s v="Utah"/>
    <n v="31453"/>
    <x v="0"/>
  </r>
  <r>
    <s v="CENTRAL VALLEY MEDICAL CENTER - CAH"/>
    <s v="NEPHI"/>
    <x v="45"/>
    <s v="JUAB"/>
    <s v="Critical Access Hospitals"/>
    <x v="2"/>
    <s v="Yes"/>
    <n v="0"/>
    <s v="Utah"/>
    <n v="13567"/>
    <x v="0"/>
  </r>
  <r>
    <s v="MILFORD MEMORIAL HOSPITAL"/>
    <s v="MILFORD"/>
    <x v="45"/>
    <s v="BEAVER"/>
    <s v="Critical Access Hospitals"/>
    <x v="4"/>
    <s v="Yes"/>
    <n v="0"/>
    <s v="Utah"/>
    <n v="7301"/>
    <x v="0"/>
  </r>
  <r>
    <s v="GUNNISON VALLEY HOSPITAL"/>
    <s v="GUNNISON"/>
    <x v="45"/>
    <s v="SANPETE"/>
    <s v="Critical Access Hospitals"/>
    <x v="4"/>
    <s v="Yes"/>
    <n v="3"/>
    <s v="Utah"/>
    <n v="31453"/>
    <x v="0"/>
  </r>
  <r>
    <s v="INTERMOUNTAIN HEALTH HEBER VALLEY HOSPITAL"/>
    <s v="HEBER CITY"/>
    <x v="45"/>
    <s v="WASATCH"/>
    <s v="Critical Access Hospitals"/>
    <x v="2"/>
    <s v="Yes"/>
    <n v="0"/>
    <s v="Utah"/>
    <n v="38514"/>
    <x v="0"/>
  </r>
  <r>
    <s v="SAN JUAN HOSPITAL"/>
    <s v="MONTICELLO"/>
    <x v="45"/>
    <s v="SAN JUAN"/>
    <s v="Critical Access Hospitals"/>
    <x v="4"/>
    <s v="Yes"/>
    <n v="0"/>
    <s v="Utah"/>
    <n v="14542"/>
    <x v="0"/>
  </r>
  <r>
    <s v="KANE COUNTY HOSPITAL"/>
    <s v="KANAB"/>
    <x v="45"/>
    <s v="KANE"/>
    <s v="Critical Access Hospitals"/>
    <x v="0"/>
    <s v="Yes"/>
    <n v="0"/>
    <s v="Utah"/>
    <n v="8597"/>
    <x v="0"/>
  </r>
  <r>
    <s v="BLUE MOUNTAIN HOSPITAL"/>
    <s v="BLANDING"/>
    <x v="45"/>
    <s v="SAN JUAN"/>
    <s v="Critical Access Hospitals"/>
    <x v="2"/>
    <s v="Yes"/>
    <n v="0"/>
    <s v="Utah"/>
    <n v="14542"/>
    <x v="0"/>
  </r>
  <r>
    <s v="INTERMOUNTAIN HEALTH GARFIELD MEMORIAL HOSPITAL"/>
    <s v="PANGUITCH"/>
    <x v="45"/>
    <s v="GARFIELD"/>
    <s v="Critical Access Hospitals"/>
    <x v="4"/>
    <s v="Yes"/>
    <n v="0"/>
    <s v="Utah"/>
    <n v="5256"/>
    <x v="0"/>
  </r>
  <r>
    <s v="BEAVER VALLEY HOSPITAL"/>
    <s v="BEAVER"/>
    <x v="45"/>
    <s v="BEAVER"/>
    <s v="Critical Access Hospitals"/>
    <x v="5"/>
    <s v="Yes"/>
    <n v="0"/>
    <s v="Utah"/>
    <n v="7301"/>
    <x v="0"/>
  </r>
  <r>
    <s v="PRIMARY CHILDREN'S HOSPITAL"/>
    <s v="SALT LAKE CITY"/>
    <x v="45"/>
    <s v="SALT LAKE"/>
    <s v="Childrens"/>
    <x v="2"/>
    <s v="Yes"/>
    <n v="0"/>
    <s v="Utah"/>
    <n v="1220916"/>
    <x v="0"/>
  </r>
  <r>
    <s v="UTAH STATE HOSPITAL"/>
    <s v="PROVO"/>
    <x v="45"/>
    <s v="UTAH"/>
    <s v="Psychiatric"/>
    <x v="3"/>
    <s v="Yes"/>
    <n v="0"/>
    <s v="Utah"/>
    <n v="759859"/>
    <x v="0"/>
  </r>
  <r>
    <s v="MARIAN CENTER"/>
    <s v="SALT LAKE CITY"/>
    <x v="45"/>
    <s v="SALT LAKE"/>
    <s v="Psychiatric"/>
    <x v="1"/>
    <s v="No"/>
    <n v="0"/>
    <s v="Utah"/>
    <n v="1220916"/>
    <x v="0"/>
  </r>
  <r>
    <s v="SALT LAKE BEHAVIORAL HEALTH"/>
    <s v="SALT LAKE CITY"/>
    <x v="45"/>
    <s v="SALT LAKE"/>
    <s v="Psychiatric"/>
    <x v="1"/>
    <s v="No"/>
    <n v="0"/>
    <s v="Utah"/>
    <n v="1220916"/>
    <x v="0"/>
  </r>
  <r>
    <s v="ASPEN GROVE BEHAVIORAL HOSPITAL"/>
    <s v="OREM"/>
    <x v="45"/>
    <s v="UTAH"/>
    <s v="Psychiatric"/>
    <x v="1"/>
    <s v="No"/>
    <n v="0"/>
    <s v="Utah"/>
    <n v="759859"/>
    <x v="0"/>
  </r>
  <r>
    <s v="CENTRAL VERMONT MEDICAL CENTER"/>
    <s v="BARRE"/>
    <x v="46"/>
    <s v="WASHINGTON"/>
    <s v="Acute Care Hospitals"/>
    <x v="2"/>
    <s v="Yes"/>
    <n v="3"/>
    <s v="Vermont"/>
    <n v="59652"/>
    <x v="0"/>
  </r>
  <r>
    <s v="UNIV. OF VERMONT - FLETCHER ALLEN HEALTH CARE"/>
    <s v="BURLINGTON"/>
    <x v="46"/>
    <s v="CHITTENDEN"/>
    <s v="Acute Care Hospitals"/>
    <x v="4"/>
    <s v="Yes"/>
    <n v="4"/>
    <s v="Vermont"/>
    <n v="169115"/>
    <x v="1"/>
  </r>
  <r>
    <s v="RUTLAND REGIONAL MEDICAL CENTER"/>
    <s v="RUTLAND"/>
    <x v="46"/>
    <s v="RUTLAND"/>
    <s v="Acute Care Hospitals"/>
    <x v="2"/>
    <s v="Yes"/>
    <n v="3"/>
    <s v="Vermont"/>
    <n v="59653"/>
    <x v="1"/>
  </r>
  <r>
    <s v="BRATTLEBORO MEMORIAL HOSPITAL"/>
    <s v="BRATTLEBORO"/>
    <x v="46"/>
    <s v="WINDHAM"/>
    <s v="Acute Care Hospitals"/>
    <x v="2"/>
    <s v="Yes"/>
    <n v="3"/>
    <s v="Vermont"/>
    <n v="45204"/>
    <x v="0"/>
  </r>
  <r>
    <s v="SOUTHWESTERN VERMONT MEDICAL CENTER"/>
    <s v="BENNINGTON"/>
    <x v="46"/>
    <s v="BENNINGTON"/>
    <s v="Acute Care Hospitals"/>
    <x v="2"/>
    <s v="Yes"/>
    <n v="3"/>
    <s v="Vermont"/>
    <n v="36630"/>
    <x v="0"/>
  </r>
  <r>
    <s v="WHITE RIVER JCT VA MEDICAL CENTER"/>
    <s v="WHITE RIVER JUNCTION"/>
    <x v="46"/>
    <s v="WINDSOR"/>
    <s v="Acute Care - Veterans Administration"/>
    <x v="8"/>
    <s v="Yes"/>
    <n v="5"/>
    <s v="Vermont"/>
    <n v="57312"/>
    <x v="0"/>
  </r>
  <r>
    <s v="NORTHWESTERN MEDICAL CENTER INC"/>
    <s v="SAINT ALBANS"/>
    <x v="46"/>
    <s v="FRANKLIN"/>
    <s v="Acute Care Hospitals"/>
    <x v="4"/>
    <s v="Yes"/>
    <n v="4"/>
    <s v="Vermont"/>
    <n v="51177"/>
    <x v="1"/>
  </r>
  <r>
    <s v="GRACE COTTAGE HOSPITAL"/>
    <s v="TOWNSHEND"/>
    <x v="46"/>
    <s v="WINDHAM"/>
    <s v="Critical Access Hospitals"/>
    <x v="2"/>
    <s v="No"/>
    <n v="0"/>
    <s v="Vermont"/>
    <n v="45204"/>
    <x v="0"/>
  </r>
  <r>
    <s v="GIFFORD MEDICAL CENTER"/>
    <s v="RANDOLPH"/>
    <x v="46"/>
    <s v="ORANGE"/>
    <s v="Critical Access Hospitals"/>
    <x v="2"/>
    <s v="Yes"/>
    <n v="5"/>
    <s v="Vermont"/>
    <n v="30002"/>
    <x v="0"/>
  </r>
  <r>
    <s v="MT ASCUTNEY HOSPITAL"/>
    <s v="WINDSOR"/>
    <x v="46"/>
    <s v="WINDSOR"/>
    <s v="Critical Access Hospitals"/>
    <x v="2"/>
    <s v="Yes"/>
    <n v="0"/>
    <s v="Vermont"/>
    <n v="57312"/>
    <x v="0"/>
  </r>
  <r>
    <s v="NORTHEASTERN VERMONT REGIONAL HOSPITAL"/>
    <s v="SAINT JOHNSBURY"/>
    <x v="46"/>
    <s v="CALEDONIA"/>
    <s v="Critical Access Hospitals"/>
    <x v="2"/>
    <s v="Yes"/>
    <n v="3"/>
    <s v="Vermont"/>
    <n v="30414"/>
    <x v="0"/>
  </r>
  <r>
    <s v="NORTH COUNTRY HOSPITAL AND HEALTH CENTER"/>
    <s v="NEWPORT"/>
    <x v="46"/>
    <s v="ORLEANS"/>
    <s v="Critical Access Hospitals"/>
    <x v="2"/>
    <s v="Yes"/>
    <n v="1"/>
    <s v="Vermont"/>
    <n v="27600"/>
    <x v="0"/>
  </r>
  <r>
    <s v="COPLEY HOSPITAL"/>
    <s v="MORRISVILLE"/>
    <x v="46"/>
    <s v="LAMOILLE"/>
    <s v="Critical Access Hospitals"/>
    <x v="2"/>
    <s v="Yes"/>
    <n v="2"/>
    <s v="Vermont"/>
    <n v="26294"/>
    <x v="0"/>
  </r>
  <r>
    <s v="SPRINGFIELD HOSPITAL"/>
    <s v="SPRINGFIELD"/>
    <x v="46"/>
    <s v="WINDSOR"/>
    <s v="Critical Access Hospitals"/>
    <x v="2"/>
    <s v="Yes"/>
    <n v="0"/>
    <s v="Vermont"/>
    <n v="57312"/>
    <x v="0"/>
  </r>
  <r>
    <s v="PORTER HOSPITAL INC"/>
    <s v="MIDDLEBURY"/>
    <x v="46"/>
    <s v="ADDISON"/>
    <s v="Critical Access Hospitals"/>
    <x v="2"/>
    <s v="Yes"/>
    <n v="3"/>
    <s v="Vermont"/>
    <n v="38048"/>
    <x v="0"/>
  </r>
  <r>
    <s v="BRATTLEBORO RETREAT"/>
    <s v="BRATTLEBORO"/>
    <x v="46"/>
    <s v="WINDHAM"/>
    <s v="Psychiatric"/>
    <x v="2"/>
    <s v="Yes"/>
    <n v="0"/>
    <s v="Vermont"/>
    <n v="45204"/>
    <x v="0"/>
  </r>
  <r>
    <s v="VERMONT PSYCHIATRIC CARE HOSPITAL"/>
    <s v="BERLIN"/>
    <x v="46"/>
    <s v="WASHINGTON"/>
    <s v="Psychiatric"/>
    <x v="3"/>
    <s v="No"/>
    <n v="0"/>
    <s v="Vermont"/>
    <n v="59652"/>
    <x v="0"/>
  </r>
  <r>
    <s v="ROY LESTER SCHNEIDER HOSPITAL,THE"/>
    <s v="ST THOMAS"/>
    <x v="47"/>
    <s v="SAINT THOMAS ISLAND"/>
    <s v="Acute Care Hospitals"/>
    <x v="5"/>
    <s v="Yes"/>
    <n v="2"/>
    <s v="No Match"/>
    <s v="No Match"/>
    <x v="1"/>
  </r>
  <r>
    <s v="GOV JUAN F LUIS HOSPITAL &amp; MEDICAL CTR"/>
    <s v="ST CROIX"/>
    <x v="47"/>
    <s v="SAINT CROIX ISLAND"/>
    <s v="Acute Care Hospitals"/>
    <x v="3"/>
    <s v="Yes"/>
    <n v="1"/>
    <s v="No Match"/>
    <s v="No Match"/>
    <x v="1"/>
  </r>
  <r>
    <s v="RUSSELL COUNTY HOSPITAL"/>
    <s v="LEBANON"/>
    <x v="48"/>
    <s v="RUSSELL"/>
    <s v="Acute Care Hospitals"/>
    <x v="2"/>
    <s v="Yes"/>
    <n v="4"/>
    <s v="Virginia"/>
    <n v="25332"/>
    <x v="0"/>
  </r>
  <r>
    <s v="SENTARA RMH MEDICAL CENTER"/>
    <s v="HARRISONBURG"/>
    <x v="48"/>
    <s v="HARRISONBURG CITY"/>
    <s v="Acute Care Hospitals"/>
    <x v="2"/>
    <s v="Yes"/>
    <n v="5"/>
    <s v="Virginia"/>
    <n v="50839"/>
    <x v="1"/>
  </r>
  <r>
    <s v="WINCHESTER MEDICAL CENTER"/>
    <s v="WINCHESTER"/>
    <x v="48"/>
    <s v="WINCHESTER CITY"/>
    <s v="Acute Care Hospitals"/>
    <x v="2"/>
    <s v="Yes"/>
    <n v="4"/>
    <s v="Virginia"/>
    <n v="28272"/>
    <x v="0"/>
  </r>
  <r>
    <s v="SENTARA NORFOLK GENERAL HOSPITAL"/>
    <s v="NORFOLK"/>
    <x v="48"/>
    <s v="NORFOLK CITY"/>
    <s v="Acute Care Hospitals"/>
    <x v="4"/>
    <s v="Yes"/>
    <n v="4"/>
    <s v="Virginia"/>
    <n v="231013"/>
    <x v="0"/>
  </r>
  <r>
    <s v="UNIVERSITY OF VIRGINIA MEDICAL CENTER"/>
    <s v="CHARLOTTESVILLE"/>
    <x v="48"/>
    <s v="CHARLOTTESVILLE CITY"/>
    <s v="Acute Care Hospitals"/>
    <x v="3"/>
    <s v="Yes"/>
    <n v="4"/>
    <s v="Virginia"/>
    <n v="44388"/>
    <x v="0"/>
  </r>
  <r>
    <s v="SENTARA HALIFAX REGIONAL HOSPITAL"/>
    <s v="SOUTH BOSTON"/>
    <x v="48"/>
    <s v="HALIFAX"/>
    <s v="Acute Care Hospitals"/>
    <x v="2"/>
    <s v="Yes"/>
    <n v="3"/>
    <s v="Virginia"/>
    <n v="33447"/>
    <x v="0"/>
  </r>
  <r>
    <s v="BON SECOURS MARYVIEW MEDICAL CENTER"/>
    <s v="PORTSMOUTH"/>
    <x v="48"/>
    <s v="PORTSMOUTH CITY"/>
    <s v="Acute Care Hospitals"/>
    <x v="2"/>
    <s v="Yes"/>
    <n v="3"/>
    <s v="Virginia"/>
    <n v="96777"/>
    <x v="0"/>
  </r>
  <r>
    <s v="AUGUSTA HEALTH"/>
    <s v="FISHERSVILLE"/>
    <x v="48"/>
    <s v="AUGUSTA"/>
    <s v="Acute Care Hospitals"/>
    <x v="2"/>
    <s v="Yes"/>
    <n v="4"/>
    <s v="Virginia"/>
    <n v="78940"/>
    <x v="1"/>
  </r>
  <r>
    <s v="UVA HEALTH CULPEPER MEDICAL CENTER"/>
    <s v="CULPEPER"/>
    <x v="48"/>
    <s v="CULPEPER"/>
    <s v="Acute Care Hospitals"/>
    <x v="2"/>
    <s v="Yes"/>
    <n v="2"/>
    <s v="Virginia"/>
    <n v="57666"/>
    <x v="1"/>
  </r>
  <r>
    <s v="Fort Belvoir Community Hospital"/>
    <s v="Fort Belvoir"/>
    <x v="48"/>
    <s v="FAIRFAX"/>
    <s v="Acute Care - Department of Defense"/>
    <x v="10"/>
    <s v="Yes"/>
    <n v="0"/>
    <s v="Virginia"/>
    <n v="1167873"/>
    <x v="0"/>
  </r>
  <r>
    <s v="JOHN RANDOLPH MEDICAL CENTER"/>
    <s v="HOPEWELL"/>
    <x v="48"/>
    <s v="HOPEWELL CITY"/>
    <s v="Acute Care Hospitals"/>
    <x v="1"/>
    <s v="Yes"/>
    <n v="3"/>
    <s v="Virginia"/>
    <n v="23261"/>
    <x v="0"/>
  </r>
  <r>
    <s v="CENTRA HEALTH -  LYNCHBURG GEN HOSPITAL"/>
    <s v="LYNCHBURG"/>
    <x v="48"/>
    <s v="LYNCHBURG CITY"/>
    <s v="Acute Care Hospitals"/>
    <x v="2"/>
    <s v="Yes"/>
    <n v="3"/>
    <s v="Virginia"/>
    <n v="81347"/>
    <x v="1"/>
  </r>
  <r>
    <s v="MARY WASHINGTON HOSPITAL"/>
    <s v="FREDERICKSBURG"/>
    <x v="48"/>
    <s v="FREDERICKSBURG CITY"/>
    <s v="Acute Care Hospitals"/>
    <x v="2"/>
    <s v="Yes"/>
    <n v="3"/>
    <s v="Virginia"/>
    <n v="30393"/>
    <x v="0"/>
  </r>
  <r>
    <s v="FAUQUIER HOSPITAL"/>
    <s v="WARRENTON"/>
    <x v="48"/>
    <s v="FAUQUIER"/>
    <s v="Acute Care Hospitals"/>
    <x v="1"/>
    <s v="Yes"/>
    <n v="3"/>
    <s v="Virginia"/>
    <n v="76503"/>
    <x v="1"/>
  </r>
  <r>
    <s v="CARILION MEDICAL CENTER"/>
    <s v="ROANOKE"/>
    <x v="48"/>
    <s v="ROANOKE CITY"/>
    <s v="Acute Care Hospitals"/>
    <x v="2"/>
    <s v="Yes"/>
    <n v="3"/>
    <s v="Virginia"/>
    <n v="99111"/>
    <x v="1"/>
  </r>
  <r>
    <s v="MEDICAL COLLEGE OF VIRGINIA HOSPITALS"/>
    <s v="RICHMOND"/>
    <x v="48"/>
    <s v="RICHMOND CITY"/>
    <s v="Acute Care Hospitals"/>
    <x v="0"/>
    <s v="Yes"/>
    <n v="4"/>
    <s v="Virginia"/>
    <n v="237257"/>
    <x v="0"/>
  </r>
  <r>
    <s v="WARREN MEMORIAL HOSPITAL"/>
    <s v="FRONT ROYAL"/>
    <x v="48"/>
    <s v="WARREN"/>
    <s v="Acute Care Hospitals"/>
    <x v="2"/>
    <s v="Yes"/>
    <n v="2"/>
    <s v="Virginia"/>
    <n v="42740"/>
    <x v="0"/>
  </r>
  <r>
    <s v="RIVERSIDE SHORE MEMORIAL HOSPITAL"/>
    <s v="ONANCOCK"/>
    <x v="48"/>
    <s v="ACCOMACK"/>
    <s v="Acute Care Hospitals"/>
    <x v="2"/>
    <s v="Yes"/>
    <n v="3"/>
    <s v="Virginia"/>
    <n v="33859"/>
    <x v="0"/>
  </r>
  <r>
    <s v="SMYTH COUNTY COMMUNITY HOSPITAL"/>
    <s v="MARION"/>
    <x v="48"/>
    <s v="SMYTH"/>
    <s v="Acute Care Hospitals"/>
    <x v="2"/>
    <s v="Yes"/>
    <n v="3"/>
    <s v="Virginia"/>
    <n v="28882"/>
    <x v="0"/>
  </r>
  <r>
    <s v="INOVA ALEXANDRIA HOSPITAL"/>
    <s v="ALEXANDRIA"/>
    <x v="48"/>
    <s v="ALEXANDRIA CITY"/>
    <s v="Acute Care Hospitals"/>
    <x v="2"/>
    <s v="Yes"/>
    <n v="5"/>
    <s v="Virginia"/>
    <n v="160662"/>
    <x v="1"/>
  </r>
  <r>
    <s v="MARY IMMACULATE HOSPITAL"/>
    <s v="NEWPORT NEWS"/>
    <x v="48"/>
    <s v="NEWPORT NEWS CITY"/>
    <s v="Acute Care Hospitals"/>
    <x v="2"/>
    <s v="Yes"/>
    <n v="4"/>
    <s v="Virginia"/>
    <n v="183230"/>
    <x v="0"/>
  </r>
  <r>
    <s v="CARILION NEW RIVER VALLEY MEDICAL CENTER"/>
    <s v="CHRISTIANSBURG"/>
    <x v="48"/>
    <s v="MONTGOMERY"/>
    <s v="Acute Care Hospitals"/>
    <x v="2"/>
    <s v="Yes"/>
    <n v="4"/>
    <s v="Virginia"/>
    <n v="98434"/>
    <x v="0"/>
  </r>
  <r>
    <s v="INOVA LOUDOUN HOSPITAL"/>
    <s v="LEESBURG"/>
    <x v="48"/>
    <s v="LOUDOUN"/>
    <s v="Acute Care Hospitals"/>
    <x v="2"/>
    <s v="Yes"/>
    <n v="5"/>
    <s v="Virginia"/>
    <n v="449749"/>
    <x v="0"/>
  </r>
  <r>
    <s v="SENTARA OBICI HOSPITAL"/>
    <s v="SUFFOLK"/>
    <x v="48"/>
    <s v="SUFFOLK CITY"/>
    <s v="Acute Care Hospitals"/>
    <x v="4"/>
    <s v="Yes"/>
    <n v="4"/>
    <s v="Virginia"/>
    <n v="104699"/>
    <x v="0"/>
  </r>
  <r>
    <s v="NOVANT PRINCE WILLIAM MEDICAL CENTER"/>
    <s v="MANASSAS"/>
    <x v="48"/>
    <s v="MANASSAS CITY"/>
    <s v="Acute Care Hospitals"/>
    <x v="2"/>
    <s v="Yes"/>
    <n v="3"/>
    <s v="Virginia"/>
    <n v="44332"/>
    <x v="0"/>
  </r>
  <r>
    <s v="SENTARA LEIGH HOSPITAL"/>
    <s v="NORFOLK"/>
    <x v="48"/>
    <s v="NORFOLK CITY"/>
    <s v="Acute Care Hospitals"/>
    <x v="4"/>
    <s v="No"/>
    <n v="3"/>
    <s v="Virginia"/>
    <n v="231013"/>
    <x v="0"/>
  </r>
  <r>
    <s v="LEWISGALE MEDICAL CENTER"/>
    <s v="SALEM"/>
    <x v="48"/>
    <s v="SALEM CITY"/>
    <s v="Acute Care Hospitals"/>
    <x v="1"/>
    <s v="Yes"/>
    <n v="2"/>
    <s v="Virginia"/>
    <n v="25816"/>
    <x v="0"/>
  </r>
  <r>
    <s v="VIRGINIA HOSPITAL CENTER"/>
    <s v="ARLINGTON"/>
    <x v="48"/>
    <s v="ARLINGTON"/>
    <s v="Acute Care Hospitals"/>
    <x v="2"/>
    <s v="Yes"/>
    <n v="4"/>
    <s v="Virginia"/>
    <n v="243931"/>
    <x v="1"/>
  </r>
  <r>
    <s v="RIVERSIDE REGIONAL MEDICAL CENTER"/>
    <s v="NEWPORT NEWS"/>
    <x v="48"/>
    <s v="NEWPORT NEWS CITY"/>
    <s v="Acute Care Hospitals"/>
    <x v="2"/>
    <s v="Yes"/>
    <n v="3"/>
    <s v="Virginia"/>
    <n v="183230"/>
    <x v="0"/>
  </r>
  <r>
    <s v="JOHNSTON MEMORIAL HOSPITAL"/>
    <s v="ABINGDON"/>
    <x v="48"/>
    <s v="WASHINGTON"/>
    <s v="Acute Care Hospitals"/>
    <x v="2"/>
    <s v="Yes"/>
    <n v="3"/>
    <s v="Virginia"/>
    <n v="53898"/>
    <x v="1"/>
  </r>
  <r>
    <s v="SENTARA VIRGINIA BEACH GENERAL HOSPITAL"/>
    <s v="VIRGINIA BEACH"/>
    <x v="48"/>
    <s v="VIRGINIA BEACH CITY"/>
    <s v="Acute Care Hospitals"/>
    <x v="4"/>
    <s v="Yes"/>
    <n v="4"/>
    <s v="Virginia"/>
    <n v="453737"/>
    <x v="0"/>
  </r>
  <r>
    <s v="BON SECOURS ST MARYS HOSPITAL"/>
    <s v="RICHMOND"/>
    <x v="48"/>
    <s v="RICHMOND CITY"/>
    <s v="Acute Care Hospitals"/>
    <x v="2"/>
    <s v="Yes"/>
    <n v="5"/>
    <s v="Virginia"/>
    <n v="237257"/>
    <x v="0"/>
  </r>
  <r>
    <s v="CLINCH VALLEY MEDICAL CENTER"/>
    <s v="RICHLANDS"/>
    <x v="48"/>
    <s v="TAZEWELL"/>
    <s v="Acute Care Hospitals"/>
    <x v="1"/>
    <s v="Yes"/>
    <n v="3"/>
    <s v="Virginia"/>
    <n v="38635"/>
    <x v="0"/>
  </r>
  <r>
    <s v="INOVA FAIRFAX HOSPITAL"/>
    <s v="FALLS CHURCH"/>
    <x v="48"/>
    <s v="FAIRFAX"/>
    <s v="Acute Care Hospitals"/>
    <x v="2"/>
    <s v="Yes"/>
    <n v="5"/>
    <s v="Virginia"/>
    <n v="1167873"/>
    <x v="0"/>
  </r>
  <r>
    <s v="SENTARA WILLIAMSBURG REGIONAL MEDICAL CENTER"/>
    <s v="WILLIAMSBURG"/>
    <x v="48"/>
    <s v="JAMES CITY"/>
    <s v="Acute Care Hospitals"/>
    <x v="2"/>
    <s v="Yes"/>
    <n v="5"/>
    <s v="Virginia"/>
    <n v="83326"/>
    <x v="0"/>
  </r>
  <r>
    <s v="BON SECOURS SOUTHSIDE MEDICAL CENTER"/>
    <s v="PETERSBURG"/>
    <x v="48"/>
    <s v="PETERSBURG CITY"/>
    <s v="Acute Care Hospitals"/>
    <x v="1"/>
    <s v="Yes"/>
    <n v="2"/>
    <s v="Virginia"/>
    <n v="33734"/>
    <x v="0"/>
  </r>
  <r>
    <s v="BON SECOURS MEMORIAL REGIONAL MEDICAL CENTER"/>
    <s v="MECHANICSVILLE"/>
    <x v="48"/>
    <s v="HANOVER"/>
    <s v="Acute Care Hospitals"/>
    <x v="6"/>
    <s v="Yes"/>
    <n v="4"/>
    <s v="Virginia"/>
    <n v="116423"/>
    <x v="1"/>
  </r>
  <r>
    <s v="HAMPTON VA MEDICAL CENTER"/>
    <s v="HAMPTON"/>
    <x v="48"/>
    <s v="HAMPTON CITY"/>
    <s v="Acute Care - Veterans Administration"/>
    <x v="8"/>
    <s v="Yes"/>
    <n v="4"/>
    <s v="Virginia"/>
    <n v="137315"/>
    <x v="0"/>
  </r>
  <r>
    <s v="SOVAH HEALTH DANVILLE"/>
    <s v="DANVILLE"/>
    <x v="48"/>
    <s v="DANVILLE CITY"/>
    <s v="Acute Care Hospitals"/>
    <x v="1"/>
    <s v="Yes"/>
    <n v="2"/>
    <s v="Virginia"/>
    <n v="41647"/>
    <x v="0"/>
  </r>
  <r>
    <s v="SENTARA MARTHA JEFFERSON HOSPITAL"/>
    <s v="CHARLOTTESVILLE"/>
    <x v="48"/>
    <s v="ALBEMARLE"/>
    <s v="Acute Care Hospitals"/>
    <x v="2"/>
    <s v="Yes"/>
    <n v="4"/>
    <s v="Virginia"/>
    <n v="118356"/>
    <x v="1"/>
  </r>
  <r>
    <s v="VCU HEALTH TAPPAHANNOCK HOSPITAL"/>
    <s v="TAPPAHANNOCK"/>
    <x v="48"/>
    <s v="ESSEX"/>
    <s v="Acute Care Hospitals"/>
    <x v="2"/>
    <s v="Yes"/>
    <n v="4"/>
    <s v="Virginia"/>
    <n v="10654"/>
    <x v="0"/>
  </r>
  <r>
    <s v="CENTRA BEDFORD MEMORIAL HOSPITAL"/>
    <s v="BEDFORD"/>
    <x v="48"/>
    <s v="BEDFORD"/>
    <s v="Acute Care Hospitals"/>
    <x v="2"/>
    <s v="Yes"/>
    <n v="5"/>
    <s v="Virginia"/>
    <n v="83059"/>
    <x v="1"/>
  </r>
  <r>
    <s v="CARILION FRANKLIN MEMORIAL HOSPITAL"/>
    <s v="ROCKY MOUNT"/>
    <x v="48"/>
    <s v="FRANKLIN"/>
    <s v="Acute Care Hospitals"/>
    <x v="2"/>
    <s v="Yes"/>
    <n v="4"/>
    <s v="Virginia"/>
    <n v="55526"/>
    <x v="1"/>
  </r>
  <r>
    <s v="NMC Portsmouth"/>
    <s v="Portsmouth"/>
    <x v="48"/>
    <s v="PORTSMOUTH CITY"/>
    <s v="Acute Care - Department of Defense"/>
    <x v="10"/>
    <s v="Yes"/>
    <n v="0"/>
    <s v="Virginia"/>
    <n v="96777"/>
    <x v="0"/>
  </r>
  <r>
    <s v="SOUTHSIDE COMMUNITY HOSPITAL, INC"/>
    <s v="FARMVILLE"/>
    <x v="48"/>
    <s v="PRINCE EDWARD"/>
    <s v="Acute Care Hospitals"/>
    <x v="2"/>
    <s v="Yes"/>
    <n v="4"/>
    <s v="Virginia"/>
    <n v="22391"/>
    <x v="0"/>
  </r>
  <r>
    <s v="BON SECOURS SOUTHAMPTON MEMORIAL HOSPITAL"/>
    <s v="FRANKLIN"/>
    <x v="48"/>
    <s v="FRANKLIN CITY"/>
    <s v="Acute Care Hospitals"/>
    <x v="2"/>
    <s v="Yes"/>
    <n v="3"/>
    <s v="Virginia"/>
    <n v="8478"/>
    <x v="0"/>
  </r>
  <r>
    <s v="SENTARA CAREPLEX HOSPITAL"/>
    <s v="HAMPTON"/>
    <x v="48"/>
    <s v="HAMPTON CITY"/>
    <s v="Acute Care Hospitals"/>
    <x v="2"/>
    <s v="Yes"/>
    <n v="4"/>
    <s v="Virginia"/>
    <n v="137315"/>
    <x v="0"/>
  </r>
  <r>
    <s v="BON SECOURS RICHMOND COMMUNITY HOSPITAL"/>
    <s v="RICHMOND"/>
    <x v="48"/>
    <s v="RICHMOND CITY"/>
    <s v="Acute Care Hospitals"/>
    <x v="2"/>
    <s v="Yes"/>
    <n v="0"/>
    <s v="Virginia"/>
    <n v="237257"/>
    <x v="0"/>
  </r>
  <r>
    <s v="BON SECOURS SOUTHERN VIRGINIA MEDICAL CENTER"/>
    <s v="EMPORIA"/>
    <x v="48"/>
    <s v="EMPORIA CITY"/>
    <s v="Acute Care Hospitals"/>
    <x v="1"/>
    <s v="Yes"/>
    <n v="4"/>
    <s v="Virginia"/>
    <n v="5447"/>
    <x v="0"/>
  </r>
  <r>
    <s v="COMMUNITY MEMORIAL HOSPITAL"/>
    <s v="SOUTH HILL"/>
    <x v="48"/>
    <s v="MECKLENBURG"/>
    <s v="Acute Care Hospitals"/>
    <x v="0"/>
    <s v="Yes"/>
    <n v="4"/>
    <s v="Virginia"/>
    <n v="30747"/>
    <x v="0"/>
  </r>
  <r>
    <s v="INOVA FAIR OAKS HOSPITAL"/>
    <s v="FAIRFAX"/>
    <x v="48"/>
    <s v="FAIRFAX"/>
    <s v="Acute Care Hospitals"/>
    <x v="4"/>
    <s v="No"/>
    <n v="5"/>
    <s v="Virginia"/>
    <n v="1167873"/>
    <x v="0"/>
  </r>
  <r>
    <s v="HIRAM W DAVIS MEDICAL CENTER"/>
    <s v="PETERSBURG"/>
    <x v="48"/>
    <s v="PETERSBURG CITY"/>
    <s v="Acute Care Hospitals"/>
    <x v="3"/>
    <s v="No"/>
    <n v="0"/>
    <s v="Virginia"/>
    <n v="33734"/>
    <x v="0"/>
  </r>
  <r>
    <s v="RESTON HOSPITAL CENTER"/>
    <s v="RESTON"/>
    <x v="48"/>
    <s v="FAIRFAX"/>
    <s v="Acute Care Hospitals"/>
    <x v="2"/>
    <s v="Yes"/>
    <n v="3"/>
    <s v="Virginia"/>
    <n v="1167873"/>
    <x v="0"/>
  </r>
  <r>
    <s v="RICHMOND VA MEDICAL CENTER"/>
    <s v="RICHMOND"/>
    <x v="48"/>
    <s v="RICHMOND CITY"/>
    <s v="Acute Care - Veterans Administration"/>
    <x v="8"/>
    <s v="Yes"/>
    <n v="5"/>
    <s v="Virginia"/>
    <n v="237257"/>
    <x v="0"/>
  </r>
  <r>
    <s v="LEWISGALE HOSPITAL MONTGOMERY"/>
    <s v="BLACKSBURG"/>
    <x v="48"/>
    <s v="MONTGOMERY"/>
    <s v="Acute Care Hospitals"/>
    <x v="1"/>
    <s v="Yes"/>
    <n v="3"/>
    <s v="Virginia"/>
    <n v="98434"/>
    <x v="0"/>
  </r>
  <r>
    <s v="WYTHE COUNTY COMMUNITY HOSPITAL"/>
    <s v="WYTHEVILLE"/>
    <x v="48"/>
    <s v="WYTHE"/>
    <s v="Acute Care Hospitals"/>
    <x v="1"/>
    <s v="Yes"/>
    <n v="3"/>
    <s v="Virginia"/>
    <n v="27983"/>
    <x v="0"/>
  </r>
  <r>
    <s v="CJW MEDICAL CENTER"/>
    <s v="RICHMOND"/>
    <x v="48"/>
    <s v="RICHMOND CITY"/>
    <s v="Acute Care Hospitals"/>
    <x v="1"/>
    <s v="Yes"/>
    <n v="4"/>
    <s v="Virginia"/>
    <n v="237257"/>
    <x v="0"/>
  </r>
  <r>
    <s v="SENTARA NORTHERN VIRGINIA MEDICAL CENTER"/>
    <s v="WOODBRIDGE"/>
    <x v="48"/>
    <s v="PRINCE WILLIAM"/>
    <s v="Acute Care Hospitals"/>
    <x v="2"/>
    <s v="Yes"/>
    <n v="3"/>
    <s v="Virginia"/>
    <n v="502966"/>
    <x v="0"/>
  </r>
  <r>
    <s v="LONESOME PINE HOSPITAL"/>
    <s v="BIG STONE GAP"/>
    <x v="48"/>
    <s v="WISE"/>
    <s v="Acute Care Hospitals"/>
    <x v="2"/>
    <s v="Yes"/>
    <n v="4"/>
    <s v="Virginia"/>
    <n v="34824"/>
    <x v="0"/>
  </r>
  <r>
    <s v="TWIN COUNTY REGIONAL HOSPITAL"/>
    <s v="GALAX"/>
    <x v="48"/>
    <s v="GALAX CITY"/>
    <s v="Acute Care Hospitals"/>
    <x v="1"/>
    <s v="Yes"/>
    <n v="2"/>
    <s v="Virginia"/>
    <n v="6670"/>
    <x v="0"/>
  </r>
  <r>
    <s v="LEWISGALE HOSPITAL PULASKI"/>
    <s v="PULASKI"/>
    <x v="48"/>
    <s v="PULASKI"/>
    <s v="Acute Care Hospitals"/>
    <x v="1"/>
    <s v="Yes"/>
    <n v="4"/>
    <s v="Virginia"/>
    <n v="33586"/>
    <x v="0"/>
  </r>
  <r>
    <s v="CARILION TAZEWELL COMMUNITY HOSPITAL"/>
    <s v="TAZEWELL"/>
    <x v="48"/>
    <s v="TAZEWELL"/>
    <s v="Acute Care Hospitals"/>
    <x v="4"/>
    <s v="Yes"/>
    <n v="0"/>
    <s v="Virginia"/>
    <n v="38635"/>
    <x v="0"/>
  </r>
  <r>
    <s v="HENRICO DOCTORS' HOSPITAL"/>
    <s v="RICHMOND"/>
    <x v="48"/>
    <s v="HENRICO"/>
    <s v="Acute Care Hospitals"/>
    <x v="4"/>
    <s v="Yes"/>
    <n v="4"/>
    <s v="Virginia"/>
    <n v="342775"/>
    <x v="1"/>
  </r>
  <r>
    <s v="SENTARA PRINCESS ANNE HOSPITAL"/>
    <s v="VIRGINIA BEACH"/>
    <x v="48"/>
    <s v="VIRGINIA BEACH CITY"/>
    <s v="Acute Care Hospitals"/>
    <x v="4"/>
    <s v="No"/>
    <n v="5"/>
    <s v="Virginia"/>
    <n v="453737"/>
    <x v="0"/>
  </r>
  <r>
    <s v="SALEM VA MEDICAL CENTER"/>
    <s v="SALEM"/>
    <x v="48"/>
    <s v="SALEM CITY"/>
    <s v="Acute Care - Veterans Administration"/>
    <x v="8"/>
    <s v="Yes"/>
    <n v="4"/>
    <s v="Virginia"/>
    <n v="25816"/>
    <x v="0"/>
  </r>
  <r>
    <s v="CHESAPEAKE GENERAL HOSPITAL"/>
    <s v="CHESAPEAKE"/>
    <x v="48"/>
    <s v="CHESAPEAKE CITY"/>
    <s v="Acute Care Hospitals"/>
    <x v="0"/>
    <s v="Yes"/>
    <n v="3"/>
    <s v="Virginia"/>
    <n v="255332"/>
    <x v="1"/>
  </r>
  <r>
    <s v="INOVA MOUNT VERNON HOSPITAL"/>
    <s v="ALEXANDRIA"/>
    <x v="48"/>
    <s v="FAIRFAX"/>
    <s v="Acute Care Hospitals"/>
    <x v="2"/>
    <s v="Yes"/>
    <n v="4"/>
    <s v="Virginia"/>
    <n v="1167873"/>
    <x v="0"/>
  </r>
  <r>
    <s v="LEWISGALE HOSPITAL ALLEGHANY"/>
    <s v="LOW MOOR"/>
    <x v="48"/>
    <s v="ALLEGHANY"/>
    <s v="Acute Care Hospitals"/>
    <x v="1"/>
    <s v="Yes"/>
    <n v="4"/>
    <s v="Virginia"/>
    <n v="14546"/>
    <x v="0"/>
  </r>
  <r>
    <s v="BUCHANAN GENERAL HOSPITAL"/>
    <s v="GRUNDY"/>
    <x v="48"/>
    <s v="BUCHANAN"/>
    <s v="Acute Care Hospitals"/>
    <x v="2"/>
    <s v="Yes"/>
    <n v="4"/>
    <s v="Virginia"/>
    <n v="18492"/>
    <x v="0"/>
  </r>
  <r>
    <s v="RIVERSIDE WALTER REED HOSPITAL"/>
    <s v="GLOUCESTER"/>
    <x v="48"/>
    <s v="GLOUCESTER"/>
    <s v="Acute Care Hospitals"/>
    <x v="2"/>
    <s v="Yes"/>
    <n v="4"/>
    <s v="Virginia"/>
    <n v="40097"/>
    <x v="0"/>
  </r>
  <r>
    <s v="BON SECOURS ST FRANCIS MEDICAL CENTER"/>
    <s v="MIDLOTHIAN"/>
    <x v="48"/>
    <s v="CHESTERFIELD"/>
    <s v="Acute Care Hospitals"/>
    <x v="6"/>
    <s v="Yes"/>
    <n v="3"/>
    <s v="Virginia"/>
    <n v="397148"/>
    <x v="1"/>
  </r>
  <r>
    <s v="STAFFORD HOSPITAL, LLC"/>
    <s v="STAFFORD"/>
    <x v="48"/>
    <s v="STAFFORD"/>
    <s v="Acute Care Hospitals"/>
    <x v="2"/>
    <s v="Yes"/>
    <n v="4"/>
    <s v="Virginia"/>
    <n v="170803"/>
    <x v="1"/>
  </r>
  <r>
    <s v="SPOTSYLVANIA REGIONAL MEDICAL CENTER"/>
    <s v="FREDERICKSBURG"/>
    <x v="48"/>
    <s v="SPOTSYLVANIA"/>
    <s v="Acute Care Hospitals"/>
    <x v="1"/>
    <s v="Yes"/>
    <n v="3"/>
    <s v="Virginia"/>
    <n v="155388"/>
    <x v="1"/>
  </r>
  <r>
    <s v="RIVERSIDE DOCTORS' HOSPITAL OF WILLIAMSBURG"/>
    <s v="WILLIAMSBURG"/>
    <x v="48"/>
    <s v="JAMES CITY"/>
    <s v="Acute Care Hospitals"/>
    <x v="2"/>
    <s v="Yes"/>
    <n v="5"/>
    <s v="Virginia"/>
    <n v="83326"/>
    <x v="0"/>
  </r>
  <r>
    <s v="UVA HEALTH HAYMARKET MEDICAL CENTER"/>
    <s v="HAYMARKET"/>
    <x v="48"/>
    <s v="PRINCE WILLIAM"/>
    <s v="Acute Care Hospitals"/>
    <x v="2"/>
    <s v="Yes"/>
    <n v="4"/>
    <s v="Virginia"/>
    <n v="502966"/>
    <x v="0"/>
  </r>
  <r>
    <s v="STONESPRINGS HOSPITAL CENTER"/>
    <s v="DULLES"/>
    <x v="48"/>
    <s v="LOUDOUN"/>
    <s v="Acute Care Hospitals"/>
    <x v="1"/>
    <s v="Yes"/>
    <n v="4"/>
    <s v="Virginia"/>
    <n v="449749"/>
    <x v="0"/>
  </r>
  <r>
    <s v="BON SECOURS HARBOUR VIEW MEDICAL CENTER"/>
    <s v="SUFFOLK"/>
    <x v="48"/>
    <s v="SUFFOLK CITY"/>
    <s v="Acute Care Hospitals"/>
    <x v="2"/>
    <s v="Yes"/>
    <n v="0"/>
    <s v="Virginia"/>
    <n v="104699"/>
    <x v="0"/>
  </r>
  <r>
    <s v="BATH COMMUNITY HOSPITAL"/>
    <s v="HOT SPRINGS"/>
    <x v="48"/>
    <s v="BATH"/>
    <s v="Critical Access Hospitals"/>
    <x v="2"/>
    <s v="Yes"/>
    <n v="0"/>
    <s v="Virginia"/>
    <n v="4076"/>
    <x v="0"/>
  </r>
  <r>
    <s v="CARILION GILES COMMUNITY HOSPITAL"/>
    <s v="PEARISBURG"/>
    <x v="48"/>
    <s v="GILES"/>
    <s v="Critical Access Hospitals"/>
    <x v="2"/>
    <s v="Yes"/>
    <n v="4"/>
    <s v="Virginia"/>
    <n v="16564"/>
    <x v="0"/>
  </r>
  <r>
    <s v="DICKENSON COMMUNITY HOSPITAL"/>
    <s v="CLINTWOOD"/>
    <x v="48"/>
    <s v="DICKENSON"/>
    <s v="Critical Access Hospitals"/>
    <x v="2"/>
    <s v="Yes"/>
    <n v="0"/>
    <s v="Virginia"/>
    <n v="13236"/>
    <x v="0"/>
  </r>
  <r>
    <s v="CARILION STONEWALL JACKSON HOSPITAL"/>
    <s v="LEXINGTON"/>
    <x v="48"/>
    <s v="LEXINGTON CITY"/>
    <s v="Critical Access Hospitals"/>
    <x v="2"/>
    <s v="Yes"/>
    <n v="3"/>
    <s v="Virginia"/>
    <n v="7769"/>
    <x v="0"/>
  </r>
  <r>
    <s v="SHENANDOAH MEMORIAL HOSPITAL"/>
    <s v="WOODSTOCK"/>
    <x v="48"/>
    <s v="SHENANDOAH"/>
    <s v="Critical Access Hospitals"/>
    <x v="2"/>
    <s v="Yes"/>
    <n v="3"/>
    <s v="Virginia"/>
    <n v="45839"/>
    <x v="0"/>
  </r>
  <r>
    <s v="PAGE MEMORIAL HOSPITAL, INC"/>
    <s v="LURAY"/>
    <x v="48"/>
    <s v="PAGE"/>
    <s v="Critical Access Hospitals"/>
    <x v="2"/>
    <s v="Yes"/>
    <n v="5"/>
    <s v="Virginia"/>
    <n v="23762"/>
    <x v="0"/>
  </r>
  <r>
    <s v="RAPPAHANNOCK GENERAL HOSPITAL"/>
    <s v="KILMARNOCK"/>
    <x v="48"/>
    <s v="LANCASTER"/>
    <s v="Critical Access Hospitals"/>
    <x v="2"/>
    <s v="Yes"/>
    <n v="4"/>
    <s v="Virginia"/>
    <n v="10995"/>
    <x v="0"/>
  </r>
  <r>
    <s v="LEE COUNTY COMMUNITY HOSPITAL"/>
    <s v="PENNINGTON GAP"/>
    <x v="48"/>
    <s v="LEE"/>
    <s v="Critical Access Hospitals"/>
    <x v="2"/>
    <s v="Yes"/>
    <n v="0"/>
    <s v="Virginia"/>
    <n v="21642"/>
    <x v="0"/>
  </r>
  <r>
    <s v="CUMBERLAND HOSPITAL LLC"/>
    <s v="NEW KENT"/>
    <x v="48"/>
    <s v="NEW KENT"/>
    <s v="Childrens"/>
    <x v="1"/>
    <s v="No"/>
    <n v="0"/>
    <s v="Virginia"/>
    <n v="28022"/>
    <x v="0"/>
  </r>
  <r>
    <s v="CHILDRENS HOSPITAL OF THE KINGS DAUGHTERS INC"/>
    <s v="NORFOLK"/>
    <x v="48"/>
    <s v="NORFOLK CITY"/>
    <s v="Childrens"/>
    <x v="2"/>
    <s v="Yes"/>
    <n v="0"/>
    <s v="Virginia"/>
    <n v="231013"/>
    <x v="0"/>
  </r>
  <r>
    <s v="NORTHERN VIRGINIA MENTAL HEALTH INSTI"/>
    <s v="FALLS CHURCH"/>
    <x v="48"/>
    <s v="FAIRFAX"/>
    <s v="Psychiatric"/>
    <x v="3"/>
    <s v="No"/>
    <n v="0"/>
    <s v="Virginia"/>
    <n v="1167873"/>
    <x v="0"/>
  </r>
  <r>
    <s v="SOUTHERN VIRGINIA MENTAL HEALTH INSTITUTE"/>
    <s v="DANVILLE"/>
    <x v="48"/>
    <s v="DANVILLE CITY"/>
    <s v="Psychiatric"/>
    <x v="3"/>
    <s v="Yes"/>
    <n v="0"/>
    <s v="Virginia"/>
    <n v="41647"/>
    <x v="0"/>
  </r>
  <r>
    <s v="WESTERN STATE HOSPITAL"/>
    <s v="STAUNTON"/>
    <x v="48"/>
    <s v="STAUNTON CITY"/>
    <s v="Psychiatric"/>
    <x v="3"/>
    <s v="Yes"/>
    <n v="0"/>
    <s v="Virginia"/>
    <n v="26801"/>
    <x v="0"/>
  </r>
  <r>
    <s v="POPLAR SPRINGS HOSPITAL"/>
    <s v="PETERSBURG"/>
    <x v="48"/>
    <s v="PETERSBURG CITY"/>
    <s v="Psychiatric"/>
    <x v="1"/>
    <s v="No"/>
    <n v="0"/>
    <s v="Virginia"/>
    <n v="33734"/>
    <x v="0"/>
  </r>
  <r>
    <s v="DOMINION HOSPITAL"/>
    <s v="FALLS CHURCH"/>
    <x v="48"/>
    <s v="FAIRFAX"/>
    <s v="Psychiatric"/>
    <x v="1"/>
    <s v="No"/>
    <n v="0"/>
    <s v="Virginia"/>
    <n v="1167873"/>
    <x v="0"/>
  </r>
  <r>
    <s v="VIRGINIA BEACH PSYCHIATRIC CENTER"/>
    <s v="VIRGINIA BEACH"/>
    <x v="48"/>
    <s v="VIRGINIA BEACH CITY"/>
    <s v="Psychiatric"/>
    <x v="1"/>
    <s v="No"/>
    <n v="0"/>
    <s v="Virginia"/>
    <n v="453737"/>
    <x v="0"/>
  </r>
  <r>
    <s v="SOUTHWESTERN VIRGINIA MENTAL HEALTH INSTITUTE"/>
    <s v="MARION"/>
    <x v="48"/>
    <s v="SMYTH"/>
    <s v="Psychiatric"/>
    <x v="3"/>
    <s v="No"/>
    <n v="0"/>
    <s v="Virginia"/>
    <n v="28882"/>
    <x v="0"/>
  </r>
  <r>
    <s v="THE PAVILION AT WILLIAMSBURG PLACE"/>
    <s v="WILLIAMSBURG"/>
    <x v="48"/>
    <s v="JAMES CITY"/>
    <s v="Psychiatric"/>
    <x v="1"/>
    <s v="No"/>
    <n v="0"/>
    <s v="Virginia"/>
    <n v="83326"/>
    <x v="0"/>
  </r>
  <r>
    <s v="CATAWBA HOSPITAL"/>
    <s v="CATAWBA"/>
    <x v="48"/>
    <s v="ROANOKE"/>
    <s v="Psychiatric"/>
    <x v="3"/>
    <s v="No"/>
    <n v="0"/>
    <s v="Virginia"/>
    <n v="97150"/>
    <x v="1"/>
  </r>
  <r>
    <s v="PROVIDENCE ST MARY MEDICAL CENTER"/>
    <s v="WALLA WALLA"/>
    <x v="49"/>
    <s v="WALLA WALLA"/>
    <s v="Acute Care Hospitals"/>
    <x v="2"/>
    <s v="Yes"/>
    <n v="3"/>
    <s v="Washington"/>
    <n v="62361"/>
    <x v="1"/>
  </r>
  <r>
    <s v="SKAGIT VALLEY HOSPITAL"/>
    <s v="MOUNT VERNON"/>
    <x v="49"/>
    <s v="SKAGIT"/>
    <s v="Acute Care Hospitals"/>
    <x v="0"/>
    <s v="Yes"/>
    <n v="3"/>
    <s v="Washington"/>
    <n v="132975"/>
    <x v="0"/>
  </r>
  <r>
    <s v="VIRGINIA MASON MEDICAL CENTER"/>
    <s v="SEATTLE"/>
    <x v="49"/>
    <s v="KING"/>
    <s v="Acute Care Hospitals"/>
    <x v="2"/>
    <s v="Yes"/>
    <n v="5"/>
    <s v="Washington"/>
    <n v="2344939"/>
    <x v="0"/>
  </r>
  <r>
    <s v="ISLAND HOSPITAL"/>
    <s v="ANACORTES"/>
    <x v="49"/>
    <s v="SKAGIT"/>
    <s v="Acute Care Hospitals"/>
    <x v="0"/>
    <s v="Yes"/>
    <n v="4"/>
    <s v="Washington"/>
    <n v="132975"/>
    <x v="0"/>
  </r>
  <r>
    <s v="UNIVERSITY OF WASHINGTON MEDICAL CTR"/>
    <s v="SEATTLE"/>
    <x v="49"/>
    <s v="KING"/>
    <s v="Acute Care Hospitals"/>
    <x v="3"/>
    <s v="Yes"/>
    <n v="4"/>
    <s v="Washington"/>
    <n v="2344939"/>
    <x v="0"/>
  </r>
  <r>
    <s v="HIGHLINE MEDICAL CENTER"/>
    <s v="BURIEN"/>
    <x v="49"/>
    <s v="KING"/>
    <s v="Acute Care Hospitals"/>
    <x v="2"/>
    <s v="Yes"/>
    <n v="4"/>
    <s v="Washington"/>
    <n v="2344939"/>
    <x v="0"/>
  </r>
  <r>
    <s v="PROVIDENCE REGIONAL MEDICAL CENTER EVERETT"/>
    <s v="EVERETT"/>
    <x v="49"/>
    <s v="SNOHOMISH"/>
    <s v="Acute Care Hospitals"/>
    <x v="6"/>
    <s v="Yes"/>
    <n v="4"/>
    <s v="Washington"/>
    <n v="870656"/>
    <x v="0"/>
  </r>
  <r>
    <s v="MULTICARE AUBURN MEDICAL CENTER"/>
    <s v="AUBURN"/>
    <x v="49"/>
    <s v="KING"/>
    <s v="Acute Care Hospitals"/>
    <x v="2"/>
    <s v="Yes"/>
    <n v="2"/>
    <s v="Washington"/>
    <n v="2344939"/>
    <x v="0"/>
  </r>
  <r>
    <s v="CONFLUENCE HEALTH HOSPITAL"/>
    <s v="WENATCHEE"/>
    <x v="49"/>
    <s v="CHELAN"/>
    <s v="Acute Care Hospitals"/>
    <x v="2"/>
    <s v="Yes"/>
    <n v="3"/>
    <s v="Washington"/>
    <n v="81941"/>
    <x v="0"/>
  </r>
  <r>
    <s v="PROVIDENCE CENTRALIA HOSPITAL"/>
    <s v="CENTRALIA"/>
    <x v="49"/>
    <s v="LEWIS"/>
    <s v="Acute Care Hospitals"/>
    <x v="4"/>
    <s v="Yes"/>
    <n v="3"/>
    <s v="Washington"/>
    <n v="88062"/>
    <x v="0"/>
  </r>
  <r>
    <s v="ST CLARE HOSPITAL"/>
    <s v="LAKEWOOD"/>
    <x v="49"/>
    <s v="PIERCE"/>
    <s v="Acute Care Hospitals"/>
    <x v="6"/>
    <s v="Yes"/>
    <n v="4"/>
    <s v="Washington"/>
    <n v="946288"/>
    <x v="0"/>
  </r>
  <r>
    <s v="PROVIDENCE ST PETER HOSPITAL"/>
    <s v="OLYMPIA"/>
    <x v="49"/>
    <s v="THURSTON"/>
    <s v="Acute Care Hospitals"/>
    <x v="2"/>
    <s v="Yes"/>
    <n v="3"/>
    <s v="Washington"/>
    <n v="304261"/>
    <x v="0"/>
  </r>
  <r>
    <s v="SWEDISH MEDICAL CENTER / CHERRY HILL"/>
    <s v="SEATTLE"/>
    <x v="49"/>
    <s v="KING"/>
    <s v="Acute Care Hospitals"/>
    <x v="6"/>
    <s v="Yes"/>
    <n v="4"/>
    <s v="Washington"/>
    <n v="2344939"/>
    <x v="0"/>
  </r>
  <r>
    <s v="SWEDISH EDMONDS HOSPITAL"/>
    <s v="EDMONDS"/>
    <x v="49"/>
    <s v="SNOHOMISH"/>
    <s v="Acute Care Hospitals"/>
    <x v="2"/>
    <s v="Yes"/>
    <n v="3"/>
    <s v="Washington"/>
    <n v="870656"/>
    <x v="0"/>
  </r>
  <r>
    <s v="SWEDISH MEDICAL CENTER"/>
    <s v="SEATTLE"/>
    <x v="49"/>
    <s v="KING"/>
    <s v="Acute Care Hospitals"/>
    <x v="2"/>
    <s v="Yes"/>
    <n v="4"/>
    <s v="Washington"/>
    <n v="2344939"/>
    <x v="0"/>
  </r>
  <r>
    <s v="ST JOSEPH HOSPITAL"/>
    <s v="BELLINGHAM"/>
    <x v="49"/>
    <s v="WHATCOM"/>
    <s v="Acute Care Hospitals"/>
    <x v="4"/>
    <s v="Yes"/>
    <n v="4"/>
    <s v="Washington"/>
    <n v="236392"/>
    <x v="1"/>
  </r>
  <r>
    <s v="GRAYS HARBOR COMMUNITY HOSPITAL"/>
    <s v="ABERDEEN"/>
    <x v="49"/>
    <s v="GRAYS HARBOR"/>
    <s v="Acute Care Hospitals"/>
    <x v="2"/>
    <s v="Yes"/>
    <n v="3"/>
    <s v="Washington"/>
    <n v="78144"/>
    <x v="0"/>
  </r>
  <r>
    <s v="SAMARITAN HOSPITAL"/>
    <s v="MOSES LAKE"/>
    <x v="49"/>
    <s v="GRANT"/>
    <s v="Acute Care Hospitals"/>
    <x v="1"/>
    <s v="Yes"/>
    <n v="2"/>
    <s v="Washington"/>
    <n v="105727"/>
    <x v="0"/>
  </r>
  <r>
    <s v="YAKIMA VALLEY MEMORIAL"/>
    <s v="YAKIMA"/>
    <x v="49"/>
    <s v="YAKIMA"/>
    <s v="Acute Care Hospitals"/>
    <x v="2"/>
    <s v="Yes"/>
    <n v="1"/>
    <s v="Washington"/>
    <n v="259185"/>
    <x v="0"/>
  </r>
  <r>
    <s v="ASTRIA TOPPENISH HOSPITAL"/>
    <s v="TOPPENISH"/>
    <x v="49"/>
    <s v="YAKIMA"/>
    <s v="Acute Care Hospitals"/>
    <x v="2"/>
    <s v="Yes"/>
    <n v="0"/>
    <s v="Washington"/>
    <n v="259185"/>
    <x v="0"/>
  </r>
  <r>
    <s v="HARRISON MEDICAL CENTER"/>
    <s v="SILVERDALE"/>
    <x v="49"/>
    <s v="KITSAP"/>
    <s v="Acute Care Hospitals"/>
    <x v="2"/>
    <s v="Yes"/>
    <n v="4"/>
    <s v="Washington"/>
    <n v="283374"/>
    <x v="1"/>
  </r>
  <r>
    <s v="PEACEHEALTH ST JOHN MEDICAL CENTER"/>
    <s v="LONGVIEW"/>
    <x v="49"/>
    <s v="COWLITZ"/>
    <s v="Acute Care Hospitals"/>
    <x v="6"/>
    <s v="Yes"/>
    <n v="4"/>
    <s v="Washington"/>
    <n v="114885"/>
    <x v="1"/>
  </r>
  <r>
    <s v="DEACONESS MEDICAL CENTER"/>
    <s v="SPOKANE"/>
    <x v="49"/>
    <s v="SPOKANE"/>
    <s v="Acute Care Hospitals"/>
    <x v="2"/>
    <s v="Yes"/>
    <n v="3"/>
    <s v="Washington"/>
    <n v="558344"/>
    <x v="0"/>
  </r>
  <r>
    <s v="PEACEHEALTH SOUTHWEST MEDICAL CENTER"/>
    <s v="VANCOUVER"/>
    <x v="49"/>
    <s v="CLARK"/>
    <s v="Acute Care Hospitals"/>
    <x v="2"/>
    <s v="Yes"/>
    <n v="3"/>
    <s v="Washington"/>
    <n v="532119"/>
    <x v="0"/>
  </r>
  <r>
    <s v="OVERLAKE HOSPITAL MEDICAL CENTER"/>
    <s v="BELLEVUE"/>
    <x v="49"/>
    <s v="KING"/>
    <s v="Acute Care Hospitals"/>
    <x v="4"/>
    <s v="Yes"/>
    <n v="2"/>
    <s v="Washington"/>
    <n v="2344939"/>
    <x v="0"/>
  </r>
  <r>
    <s v="KAISER PERMANENTE CENTRAL HOSPITAL"/>
    <s v="SEATTLE"/>
    <x v="49"/>
    <s v="KING"/>
    <s v="Acute Care Hospitals"/>
    <x v="4"/>
    <s v="Yes"/>
    <n v="0"/>
    <s v="Washington"/>
    <n v="2344939"/>
    <x v="0"/>
  </r>
  <r>
    <s v="TRIOS HEALTH"/>
    <s v="KENNEWICK"/>
    <x v="49"/>
    <s v="BENTON"/>
    <s v="Acute Care Hospitals"/>
    <x v="0"/>
    <s v="Yes"/>
    <n v="2"/>
    <s v="Washington"/>
    <n v="221722"/>
    <x v="0"/>
  </r>
  <r>
    <s v="PROV SACRED HRT MED CTR &amp; CHILDS HOSP."/>
    <s v="SPOKANE"/>
    <x v="49"/>
    <s v="SPOKANE"/>
    <s v="Acute Care Hospitals"/>
    <x v="6"/>
    <s v="Yes"/>
    <n v="3"/>
    <s v="Washington"/>
    <n v="558344"/>
    <x v="0"/>
  </r>
  <r>
    <s v="KADLEC REGIONAL MEDICAL CENTER"/>
    <s v="RICHLAND"/>
    <x v="49"/>
    <s v="BENTON"/>
    <s v="Acute Care Hospitals"/>
    <x v="2"/>
    <s v="Yes"/>
    <n v="4"/>
    <s v="Washington"/>
    <n v="221722"/>
    <x v="0"/>
  </r>
  <r>
    <s v="Madigan AMC (FT Lewis)"/>
    <s v="Joint Base Lewis-McChord"/>
    <x v="49"/>
    <s v="PIERCE"/>
    <s v="Acute Care - Department of Defense"/>
    <x v="10"/>
    <s v="Yes"/>
    <n v="0"/>
    <s v="Washington"/>
    <n v="946288"/>
    <x v="0"/>
  </r>
  <r>
    <s v="CASCADE VALLEY HOSPITAL"/>
    <s v="ARLINGTON"/>
    <x v="49"/>
    <s v="SNOHOMISH"/>
    <s v="Acute Care Hospitals"/>
    <x v="0"/>
    <s v="Yes"/>
    <n v="4"/>
    <s v="Washington"/>
    <n v="870656"/>
    <x v="0"/>
  </r>
  <r>
    <s v="HARBORVIEW MEDICAL CENTER"/>
    <s v="SEATTLE"/>
    <x v="49"/>
    <s v="KING"/>
    <s v="Acute Care Hospitals"/>
    <x v="5"/>
    <s v="Yes"/>
    <n v="2"/>
    <s v="Washington"/>
    <n v="2344939"/>
    <x v="0"/>
  </r>
  <r>
    <s v="OLYMPIC MEDICAL CENTER"/>
    <s v="PORT ANGELES"/>
    <x v="49"/>
    <s v="CLALLAM"/>
    <s v="Acute Care Hospitals"/>
    <x v="5"/>
    <s v="Yes"/>
    <n v="3"/>
    <s v="Washington"/>
    <n v="78202"/>
    <x v="0"/>
  </r>
  <r>
    <s v="PROVIDENCE HOLY FAMILY HOSPITAL"/>
    <s v="SPOKANE"/>
    <x v="49"/>
    <s v="SPOKANE"/>
    <s v="Acute Care Hospitals"/>
    <x v="2"/>
    <s v="Yes"/>
    <n v="3"/>
    <s v="Washington"/>
    <n v="558344"/>
    <x v="0"/>
  </r>
  <r>
    <s v="MULTICARE GOOD SAMARITAN HOSPITAL"/>
    <s v="PUYALLUP"/>
    <x v="49"/>
    <s v="PIERCE"/>
    <s v="Acute Care Hospitals"/>
    <x v="2"/>
    <s v="Yes"/>
    <n v="2"/>
    <s v="Washington"/>
    <n v="946288"/>
    <x v="0"/>
  </r>
  <r>
    <s v="EVERGREENHEALTH MONROE"/>
    <s v="MONROE"/>
    <x v="49"/>
    <s v="SNOHOMISH"/>
    <s v="Acute Care Hospitals"/>
    <x v="0"/>
    <s v="Yes"/>
    <n v="3"/>
    <s v="Washington"/>
    <n v="870656"/>
    <x v="0"/>
  </r>
  <r>
    <s v="VALLEY MEDICAL CENTER"/>
    <s v="RENTON"/>
    <x v="49"/>
    <s v="KING"/>
    <s v="Acute Care Hospitals"/>
    <x v="0"/>
    <s v="Yes"/>
    <n v="2"/>
    <s v="Washington"/>
    <n v="2344939"/>
    <x v="0"/>
  </r>
  <r>
    <s v="ST JOSEPH MEDICAL CENTER"/>
    <s v="TACOMA"/>
    <x v="49"/>
    <s v="PIERCE"/>
    <s v="Acute Care Hospitals"/>
    <x v="6"/>
    <s v="Yes"/>
    <n v="3"/>
    <s v="Washington"/>
    <n v="946288"/>
    <x v="0"/>
  </r>
  <r>
    <s v="MULTICARE VALLEY HOSPITAL"/>
    <s v="SPOKANE VALLEY"/>
    <x v="49"/>
    <s v="SPOKANE"/>
    <s v="Acute Care Hospitals"/>
    <x v="2"/>
    <s v="Yes"/>
    <n v="5"/>
    <s v="Washington"/>
    <n v="558344"/>
    <x v="0"/>
  </r>
  <r>
    <s v="SPOKANE VA MEDICAL CENTER"/>
    <s v="SPOKANE"/>
    <x v="49"/>
    <s v="SPOKANE"/>
    <s v="Acute Care - Veterans Administration"/>
    <x v="8"/>
    <s v="Yes"/>
    <n v="4"/>
    <s v="Washington"/>
    <n v="558344"/>
    <x v="0"/>
  </r>
  <r>
    <s v="EVERGREENHEALTH MEDICAL CENTER"/>
    <s v="KIRKLAND"/>
    <x v="49"/>
    <s v="KING"/>
    <s v="Acute Care Hospitals"/>
    <x v="0"/>
    <s v="Yes"/>
    <n v="5"/>
    <s v="Washington"/>
    <n v="2344939"/>
    <x v="0"/>
  </r>
  <r>
    <s v="TACOMA GENERAL ALLENMORE HOSPITAL"/>
    <s v="TACOMA"/>
    <x v="49"/>
    <s v="PIERCE"/>
    <s v="Acute Care Hospitals"/>
    <x v="2"/>
    <s v="Yes"/>
    <n v="2"/>
    <s v="Washington"/>
    <n v="946288"/>
    <x v="0"/>
  </r>
  <r>
    <s v="CAPITAL MEDICAL CENTER"/>
    <s v="OLYMPIA"/>
    <x v="49"/>
    <s v="THURSTON"/>
    <s v="Acute Care Hospitals"/>
    <x v="2"/>
    <s v="Yes"/>
    <n v="3"/>
    <s v="Washington"/>
    <n v="304261"/>
    <x v="0"/>
  </r>
  <r>
    <s v="ST FRANCIS COMMUNITY HOSPITAL"/>
    <s v="FEDERAL WAY"/>
    <x v="49"/>
    <s v="KING"/>
    <s v="Acute Care Hospitals"/>
    <x v="6"/>
    <s v="Yes"/>
    <n v="4"/>
    <s v="Washington"/>
    <n v="2344939"/>
    <x v="0"/>
  </r>
  <r>
    <s v="LEGACY SALMON CREEK MEDICAL CENTER"/>
    <s v="VANCOUVER"/>
    <x v="49"/>
    <s v="CLARK"/>
    <s v="Acute Care Hospitals"/>
    <x v="2"/>
    <s v="Yes"/>
    <n v="4"/>
    <s v="Washington"/>
    <n v="532119"/>
    <x v="0"/>
  </r>
  <r>
    <s v="ST ANTHONY HOSPITAL"/>
    <s v="GIG HARBOR"/>
    <x v="49"/>
    <s v="PIERCE"/>
    <s v="Acute Care Hospitals"/>
    <x v="6"/>
    <s v="Yes"/>
    <n v="5"/>
    <s v="Washington"/>
    <n v="946288"/>
    <x v="0"/>
  </r>
  <r>
    <s v="SWEDISH ISSAQUAH"/>
    <s v="ISSAQUAH"/>
    <x v="49"/>
    <s v="KING"/>
    <s v="Acute Care Hospitals"/>
    <x v="2"/>
    <s v="Yes"/>
    <n v="4"/>
    <s v="Washington"/>
    <n v="2344939"/>
    <x v="0"/>
  </r>
  <r>
    <s v="MULTICARE COVINGTON MEDICAL CENTER"/>
    <s v="COVINGTON"/>
    <x v="49"/>
    <s v="KING"/>
    <s v="Acute Care Hospitals"/>
    <x v="2"/>
    <s v="Yes"/>
    <n v="3"/>
    <s v="Washington"/>
    <n v="2344939"/>
    <x v="0"/>
  </r>
  <r>
    <s v="SEATTLE VA MEDICAL CENTER (VA PUGET SOUND HEALTHCARE SYSTEM)"/>
    <s v="SEATTLE"/>
    <x v="49"/>
    <s v="KING"/>
    <s v="Acute Care - Veterans Administration"/>
    <x v="8"/>
    <s v="Yes"/>
    <n v="4"/>
    <s v="Washington"/>
    <n v="2344939"/>
    <x v="0"/>
  </r>
  <r>
    <s v="GARFIELD COUNTY PUBLIC HOSPITAL DISTRICT #1"/>
    <s v="POMEROY"/>
    <x v="49"/>
    <s v="GARFIELD"/>
    <s v="Critical Access Hospitals"/>
    <x v="0"/>
    <s v="Yes"/>
    <n v="0"/>
    <s v="Washington"/>
    <n v="2416"/>
    <x v="0"/>
  </r>
  <r>
    <s v="DAYTON GENERAL HOSPITAL"/>
    <s v="DAYTON"/>
    <x v="49"/>
    <s v="COLUMBIA"/>
    <s v="Critical Access Hospitals"/>
    <x v="0"/>
    <s v="Yes"/>
    <n v="0"/>
    <s v="Washington"/>
    <n v="4141"/>
    <x v="0"/>
  </r>
  <r>
    <s v="WILLAPA HARBOR HOSPITAL"/>
    <s v="SOUTH BEND"/>
    <x v="49"/>
    <s v="PACIFIC"/>
    <s v="Critical Access Hospitals"/>
    <x v="0"/>
    <s v="Yes"/>
    <n v="0"/>
    <s v="Washington"/>
    <n v="24357"/>
    <x v="0"/>
  </r>
  <r>
    <s v="SUMMIT PACIFIC MEDICAL CENTER"/>
    <s v="ELMA"/>
    <x v="49"/>
    <s v="GRAYS HARBOR"/>
    <s v="Critical Access Hospitals"/>
    <x v="0"/>
    <s v="Yes"/>
    <n v="2"/>
    <s v="Washington"/>
    <n v="78144"/>
    <x v="0"/>
  </r>
  <r>
    <s v="LINCOLN HOSPITAL"/>
    <s v="DAVENPORT"/>
    <x v="49"/>
    <s v="LINCOLN"/>
    <s v="Critical Access Hospitals"/>
    <x v="0"/>
    <s v="Yes"/>
    <n v="0"/>
    <s v="Washington"/>
    <n v="11982"/>
    <x v="0"/>
  </r>
  <r>
    <s v="ODESSA MEMORIAL HEALTHCARE CENTER"/>
    <s v="ODESSA"/>
    <x v="49"/>
    <s v="LINCOLN"/>
    <s v="Critical Access Hospitals"/>
    <x v="0"/>
    <s v="Yes"/>
    <n v="0"/>
    <s v="Washington"/>
    <n v="11982"/>
    <x v="0"/>
  </r>
  <r>
    <s v="COULEE MEDICAL CENTER"/>
    <s v="GRAND COULEE"/>
    <x v="49"/>
    <s v="GRANT"/>
    <s v="Critical Access Hospitals"/>
    <x v="0"/>
    <s v="Yes"/>
    <n v="0"/>
    <s v="Washington"/>
    <n v="105727"/>
    <x v="0"/>
  </r>
  <r>
    <s v="PROVIDENCE ST JOSEPH HOSPITAL"/>
    <s v="CHEWELAH"/>
    <x v="49"/>
    <s v="STEVENS"/>
    <s v="Critical Access Hospitals"/>
    <x v="6"/>
    <s v="Yes"/>
    <n v="0"/>
    <s v="Washington"/>
    <n v="49668"/>
    <x v="0"/>
  </r>
  <r>
    <s v="NEWPORT COMMUNITY HOSPITAL"/>
    <s v="NEWPORT"/>
    <x v="49"/>
    <s v="PEND OREILLE"/>
    <s v="Critical Access Hospitals"/>
    <x v="0"/>
    <s v="Yes"/>
    <n v="0"/>
    <s v="Washington"/>
    <n v="14457"/>
    <x v="0"/>
  </r>
  <r>
    <s v="EAST ADAMS RURAL HOSPITAL"/>
    <s v="RITZVILLE"/>
    <x v="49"/>
    <s v="ADAMS"/>
    <s v="Critical Access Hospitals"/>
    <x v="0"/>
    <s v="Yes"/>
    <n v="0"/>
    <s v="Washington"/>
    <n v="21488"/>
    <x v="0"/>
  </r>
  <r>
    <s v="PROSSER MEMORIAL HOSPITAL"/>
    <s v="PROSSER"/>
    <x v="49"/>
    <s v="BENTON"/>
    <s v="Critical Access Hospitals"/>
    <x v="0"/>
    <s v="Yes"/>
    <n v="3"/>
    <s v="Washington"/>
    <n v="221722"/>
    <x v="0"/>
  </r>
  <r>
    <s v="CASCADE MEDICAL CENTER"/>
    <s v="LEAVENWORTH"/>
    <x v="49"/>
    <s v="CHELAN"/>
    <s v="Critical Access Hospitals"/>
    <x v="0"/>
    <s v="Yes"/>
    <n v="0"/>
    <s v="Washington"/>
    <n v="81941"/>
    <x v="0"/>
  </r>
  <r>
    <s v="OCEAN BEACH HOSPITAL"/>
    <s v="ILWACO"/>
    <x v="49"/>
    <s v="PACIFIC"/>
    <s v="Critical Access Hospitals"/>
    <x v="0"/>
    <s v="Yes"/>
    <n v="2"/>
    <s v="Washington"/>
    <n v="24357"/>
    <x v="0"/>
  </r>
  <r>
    <s v="SKYLINE HOSPITAL"/>
    <s v="WHITE SALMON"/>
    <x v="49"/>
    <s v="KLICKITAT"/>
    <s v="Critical Access Hospitals"/>
    <x v="0"/>
    <s v="Yes"/>
    <n v="0"/>
    <s v="Washington"/>
    <n v="24331"/>
    <x v="0"/>
  </r>
  <r>
    <s v="KLICKITAT VALLEY HOSPITAL"/>
    <s v="GOLDENDALE"/>
    <x v="49"/>
    <s v="KLICKITAT"/>
    <s v="Critical Access Hospitals"/>
    <x v="0"/>
    <s v="Yes"/>
    <n v="0"/>
    <s v="Washington"/>
    <n v="24331"/>
    <x v="0"/>
  </r>
  <r>
    <s v="COLUMBIA BASIN HOSPITAL"/>
    <s v="EPHRATA"/>
    <x v="49"/>
    <s v="GRANT"/>
    <s v="Critical Access Hospitals"/>
    <x v="0"/>
    <s v="Yes"/>
    <n v="0"/>
    <s v="Washington"/>
    <n v="105727"/>
    <x v="0"/>
  </r>
  <r>
    <s v="OTHELLO COMMUNITY HOSPITAL"/>
    <s v="OTHELLO"/>
    <x v="49"/>
    <s v="ADAMS"/>
    <s v="Critical Access Hospitals"/>
    <x v="5"/>
    <s v="Yes"/>
    <n v="0"/>
    <s v="Washington"/>
    <n v="21488"/>
    <x v="0"/>
  </r>
  <r>
    <s v="ARBOR HEALTH MORTON HOSPITAL"/>
    <s v="MORTON"/>
    <x v="49"/>
    <s v="LEWIS"/>
    <s v="Critical Access Hospitals"/>
    <x v="0"/>
    <s v="Yes"/>
    <n v="0"/>
    <s v="Washington"/>
    <n v="88062"/>
    <x v="0"/>
  </r>
  <r>
    <s v="QUINCY VALLEY MEDICAL CENTER"/>
    <s v="QUINCY"/>
    <x v="49"/>
    <s v="GRANT"/>
    <s v="Critical Access Hospitals"/>
    <x v="0"/>
    <s v="Yes"/>
    <n v="0"/>
    <s v="Washington"/>
    <n v="105727"/>
    <x v="0"/>
  </r>
  <r>
    <s v="NORTH VALLEY HOSPITAL"/>
    <s v="TONASKET"/>
    <x v="49"/>
    <s v="OKANOGAN"/>
    <s v="Critical Access Hospitals"/>
    <x v="0"/>
    <s v="Yes"/>
    <n v="0"/>
    <s v="Washington"/>
    <n v="45230"/>
    <x v="0"/>
  </r>
  <r>
    <s v="FERRY COUNTY MEMORIAL HOSPITAL"/>
    <s v="REPUBLIC"/>
    <x v="49"/>
    <s v="FERRY"/>
    <s v="Critical Access Hospitals"/>
    <x v="0"/>
    <s v="Yes"/>
    <n v="0"/>
    <s v="Washington"/>
    <n v="7517"/>
    <x v="0"/>
  </r>
  <r>
    <s v="JEFFERSON HEALTHCARE"/>
    <s v="PORT TOWNSEND"/>
    <x v="49"/>
    <s v="JEFFERSON"/>
    <s v="Critical Access Hospitals"/>
    <x v="0"/>
    <s v="Yes"/>
    <n v="3"/>
    <s v="Washington"/>
    <n v="33970"/>
    <x v="0"/>
  </r>
  <r>
    <s v="THREE RIVERS HOSPITAL"/>
    <s v="BREWSTER"/>
    <x v="49"/>
    <s v="OKANOGAN"/>
    <s v="Critical Access Hospitals"/>
    <x v="0"/>
    <s v="Yes"/>
    <n v="0"/>
    <s v="Washington"/>
    <n v="45230"/>
    <x v="0"/>
  </r>
  <r>
    <s v="FORKS COMMUNITY HOSPITAL"/>
    <s v="FORKS"/>
    <x v="49"/>
    <s v="CLALLAM"/>
    <s v="Critical Access Hospitals"/>
    <x v="0"/>
    <s v="Yes"/>
    <n v="0"/>
    <s v="Washington"/>
    <n v="78202"/>
    <x v="0"/>
  </r>
  <r>
    <s v="PROVIDENCE MOUNT CARMEL HOSPITAL"/>
    <s v="COLVILLE"/>
    <x v="49"/>
    <s v="STEVENS"/>
    <s v="Critical Access Hospitals"/>
    <x v="6"/>
    <s v="Yes"/>
    <n v="3"/>
    <s v="Washington"/>
    <n v="49668"/>
    <x v="0"/>
  </r>
  <r>
    <s v="WHITMAN HOSPITAL AND MEDICAL CENTER"/>
    <s v="COLFAX"/>
    <x v="49"/>
    <s v="WHITMAN"/>
    <s v="Critical Access Hospitals"/>
    <x v="0"/>
    <s v="Yes"/>
    <n v="5"/>
    <s v="Washington"/>
    <n v="48512"/>
    <x v="0"/>
  </r>
  <r>
    <s v="MID VALLEY HOSPITAL &amp; CLINIC"/>
    <s v="OMAK"/>
    <x v="49"/>
    <s v="OKANOGAN"/>
    <s v="Critical Access Hospitals"/>
    <x v="0"/>
    <s v="Yes"/>
    <n v="0"/>
    <s v="Washington"/>
    <n v="45230"/>
    <x v="0"/>
  </r>
  <r>
    <s v="PEACEHEALTH UNITED GENERAL MEDICAL CENTER"/>
    <s v="SEDRO WOOLLEY"/>
    <x v="49"/>
    <s v="SKAGIT"/>
    <s v="Critical Access Hospitals"/>
    <x v="0"/>
    <s v="Yes"/>
    <n v="3"/>
    <s v="Washington"/>
    <n v="132975"/>
    <x v="0"/>
  </r>
  <r>
    <s v="ASTRIA SUNNYSIDE HOSPITAL"/>
    <s v="SUNNYSIDE"/>
    <x v="49"/>
    <s v="YAKIMA"/>
    <s v="Critical Access Hospitals"/>
    <x v="4"/>
    <s v="Yes"/>
    <n v="2"/>
    <s v="Washington"/>
    <n v="259185"/>
    <x v="0"/>
  </r>
  <r>
    <s v="PULLMAN REGIONAL HOSPITAL"/>
    <s v="PULLMAN"/>
    <x v="49"/>
    <s v="WHITMAN"/>
    <s v="Critical Access Hospitals"/>
    <x v="0"/>
    <s v="Yes"/>
    <n v="2"/>
    <s v="Washington"/>
    <n v="48512"/>
    <x v="0"/>
  </r>
  <r>
    <s v="TRI-STATE MEMORIAL HOSPITAL"/>
    <s v="CLARKSTON"/>
    <x v="49"/>
    <s v="ASOTIN"/>
    <s v="Critical Access Hospitals"/>
    <x v="2"/>
    <s v="Yes"/>
    <n v="4"/>
    <s v="Washington"/>
    <n v="22545"/>
    <x v="0"/>
  </r>
  <r>
    <s v="KITTITAS VALLEY COMMUNITY HOSPITAL"/>
    <s v="ELLENSBURG"/>
    <x v="49"/>
    <s v="KITTITAS"/>
    <s v="Critical Access Hospitals"/>
    <x v="0"/>
    <s v="Yes"/>
    <n v="0"/>
    <s v="Washington"/>
    <n v="48803"/>
    <x v="0"/>
  </r>
  <r>
    <s v="LAKE CHELAN COMMUNITY HOSPITAL"/>
    <s v="CHELAN"/>
    <x v="49"/>
    <s v="CHELAN"/>
    <s v="Critical Access Hospitals"/>
    <x v="0"/>
    <s v="Yes"/>
    <n v="0"/>
    <s v="Washington"/>
    <n v="81941"/>
    <x v="0"/>
  </r>
  <r>
    <s v="ST ELIZABETH HOSPITAL"/>
    <s v="ENUMCLAW"/>
    <x v="49"/>
    <s v="KING"/>
    <s v="Critical Access Hospitals"/>
    <x v="2"/>
    <s v="Yes"/>
    <n v="5"/>
    <s v="Washington"/>
    <n v="2344939"/>
    <x v="0"/>
  </r>
  <r>
    <s v="MASON GENERAL HOSPITAL &amp; FAMILY OF CLINICS"/>
    <s v="SHELTON"/>
    <x v="49"/>
    <s v="MASON"/>
    <s v="Critical Access Hospitals"/>
    <x v="0"/>
    <s v="Yes"/>
    <n v="2"/>
    <s v="Washington"/>
    <n v="71165"/>
    <x v="1"/>
  </r>
  <r>
    <s v="LOURDES MEDICAL CENTER"/>
    <s v="PASCO"/>
    <x v="49"/>
    <s v="FRANKLIN"/>
    <s v="Critical Access Hospitals"/>
    <x v="6"/>
    <s v="Yes"/>
    <n v="3"/>
    <s v="Washington"/>
    <n v="102612"/>
    <x v="1"/>
  </r>
  <r>
    <s v="SNOQUALMIE VALLEY HOSPITAL"/>
    <s v="SNOQUALMIE"/>
    <x v="49"/>
    <s v="KING"/>
    <s v="Critical Access Hospitals"/>
    <x v="0"/>
    <s v="Yes"/>
    <n v="0"/>
    <s v="Washington"/>
    <n v="2344939"/>
    <x v="0"/>
  </r>
  <r>
    <s v="WHIDBEYHEALTH MEDICAL CENTER"/>
    <s v="COUPEVILLE"/>
    <x v="49"/>
    <s v="ISLAND"/>
    <s v="Critical Access Hospitals"/>
    <x v="0"/>
    <s v="Yes"/>
    <n v="2"/>
    <s v="Washington"/>
    <n v="85657"/>
    <x v="1"/>
  </r>
  <r>
    <s v="PEACEHEALTH PEACE ISLAND MEDICAL CENTER"/>
    <s v="FRIDAY HARBOR"/>
    <x v="49"/>
    <s v="SAN JUAN"/>
    <s v="Critical Access Hospitals"/>
    <x v="2"/>
    <s v="Yes"/>
    <n v="0"/>
    <s v="Washington"/>
    <n v="18577"/>
    <x v="0"/>
  </r>
  <r>
    <s v="SEATTLE CHILDREN'S HOSPITAL"/>
    <s v="SEATTLE"/>
    <x v="49"/>
    <s v="KING"/>
    <s v="Childrens"/>
    <x v="2"/>
    <s v="Yes"/>
    <n v="0"/>
    <s v="Washington"/>
    <n v="2344939"/>
    <x v="0"/>
  </r>
  <r>
    <s v="MARY BRIDGE CHILDREN'S HOSPITAL"/>
    <s v="TACOMA"/>
    <x v="49"/>
    <s v="PIERCE"/>
    <s v="Childrens"/>
    <x v="4"/>
    <s v="Yes"/>
    <n v="0"/>
    <s v="Washington"/>
    <n v="946288"/>
    <x v="0"/>
  </r>
  <r>
    <s v="SHRINERS HOSPITAL FOR CHILDREN"/>
    <s v="SPOKANE"/>
    <x v="49"/>
    <s v="SPOKANE"/>
    <s v="Childrens"/>
    <x v="2"/>
    <s v="No"/>
    <n v="0"/>
    <s v="Washington"/>
    <n v="558344"/>
    <x v="0"/>
  </r>
  <r>
    <s v="BHC FAIRFAX HOSPITAL"/>
    <s v="KIRKLAND"/>
    <x v="49"/>
    <s v="KING"/>
    <s v="Psychiatric"/>
    <x v="1"/>
    <s v="No"/>
    <n v="0"/>
    <s v="Washington"/>
    <n v="2344939"/>
    <x v="0"/>
  </r>
  <r>
    <s v="EASTERN STATE HOSPITAL"/>
    <s v="MEDICAL LAKE"/>
    <x v="49"/>
    <s v="SPOKANE"/>
    <s v="Psychiatric"/>
    <x v="3"/>
    <s v="No"/>
    <n v="0"/>
    <s v="Washington"/>
    <n v="558344"/>
    <x v="0"/>
  </r>
  <r>
    <s v="LOURDES COUNSELING CENTER"/>
    <s v="RICHLAND"/>
    <x v="49"/>
    <s v="BENTON"/>
    <s v="Psychiatric"/>
    <x v="2"/>
    <s v="No"/>
    <n v="0"/>
    <s v="Washington"/>
    <n v="221722"/>
    <x v="0"/>
  </r>
  <r>
    <s v="NAVOS - INPATIENT SERVICES"/>
    <s v="SEATTLE"/>
    <x v="49"/>
    <s v="KING"/>
    <s v="Psychiatric"/>
    <x v="2"/>
    <s v="No"/>
    <n v="0"/>
    <s v="Washington"/>
    <n v="2344939"/>
    <x v="0"/>
  </r>
  <r>
    <s v="SMOKEY POINT BEHAVIORAL HOSPITAL"/>
    <s v="MARYSVILLE"/>
    <x v="49"/>
    <s v="SNOHOMISH"/>
    <s v="Psychiatric"/>
    <x v="1"/>
    <s v="No"/>
    <n v="0"/>
    <s v="Washington"/>
    <n v="870656"/>
    <x v="0"/>
  </r>
  <r>
    <s v="RAINIER SPRINGS"/>
    <s v="VANCOUVER"/>
    <x v="49"/>
    <s v="CLARK"/>
    <s v="Psychiatric"/>
    <x v="1"/>
    <s v="No"/>
    <n v="0"/>
    <s v="Washington"/>
    <n v="532119"/>
    <x v="0"/>
  </r>
  <r>
    <s v="INLAND NORTHWEST BEHAVIORAL HEALTH"/>
    <s v="SPOKANE"/>
    <x v="49"/>
    <s v="SPOKANE"/>
    <s v="Psychiatric"/>
    <x v="1"/>
    <s v="No"/>
    <n v="0"/>
    <s v="Washington"/>
    <n v="558344"/>
    <x v="0"/>
  </r>
  <r>
    <s v="SOUTH SOUND BEHAVIORAL HOSPITAL"/>
    <s v="LACEY"/>
    <x v="49"/>
    <s v="THURSTON"/>
    <s v="Psychiatric"/>
    <x v="1"/>
    <s v="No"/>
    <n v="0"/>
    <s v="Washington"/>
    <n v="304261"/>
    <x v="0"/>
  </r>
  <r>
    <s v="WELLFOUND BEHAVIORAL HEALTH HOSPITAL"/>
    <s v="TACOMA"/>
    <x v="49"/>
    <s v="PIERCE"/>
    <s v="Psychiatric"/>
    <x v="2"/>
    <s v="No"/>
    <n v="0"/>
    <s v="Washington"/>
    <n v="946288"/>
    <x v="0"/>
  </r>
  <r>
    <s v="WEST VIRGINIA UNIVERSITY HOSPITALS, INC"/>
    <s v="MORGANTOWN"/>
    <x v="50"/>
    <s v="MONONGALIA"/>
    <s v="Acute Care Hospitals"/>
    <x v="2"/>
    <s v="Yes"/>
    <n v="3"/>
    <s v="West Virginia"/>
    <n v="107991"/>
    <x v="0"/>
  </r>
  <r>
    <s v="CAMC GREENBRIER VALLEY MEDICAL CENTER, INC"/>
    <s v="RONCEVERTE"/>
    <x v="50"/>
    <s v="GREENBRIER"/>
    <s v="Acute Care Hospitals"/>
    <x v="1"/>
    <s v="Yes"/>
    <n v="2"/>
    <s v="West Virginia"/>
    <n v="31578"/>
    <x v="0"/>
  </r>
  <r>
    <s v="UNITED HOSPITAL CENTER, INC"/>
    <s v="BRIDGEPORT"/>
    <x v="50"/>
    <s v="HARRISON"/>
    <s v="Acute Care Hospitals"/>
    <x v="2"/>
    <s v="Yes"/>
    <n v="4"/>
    <s v="West Virginia"/>
    <n v="64221"/>
    <x v="0"/>
  </r>
  <r>
    <s v="ST MARYS MEDICAL CENTER"/>
    <s v="HUNTINGTON"/>
    <x v="50"/>
    <s v="CABELL"/>
    <s v="Acute Care Hospitals"/>
    <x v="6"/>
    <s v="Yes"/>
    <n v="3"/>
    <s v="West Virginia"/>
    <n v="91183"/>
    <x v="0"/>
  </r>
  <r>
    <s v="BERKELEY MEDICAL CENTER"/>
    <s v="MARTINSBURG"/>
    <x v="50"/>
    <s v="BERKELEY"/>
    <s v="Acute Care Hospitals"/>
    <x v="2"/>
    <s v="Yes"/>
    <n v="3"/>
    <s v="West Virginia"/>
    <n v="139522"/>
    <x v="0"/>
  </r>
  <r>
    <s v="RIVERS HEALTH"/>
    <s v="POINT PLEASANT"/>
    <x v="50"/>
    <s v="MASON"/>
    <s v="Acute Care Hospitals"/>
    <x v="2"/>
    <s v="Yes"/>
    <n v="1"/>
    <s v="West Virginia"/>
    <n v="24707"/>
    <x v="0"/>
  </r>
  <r>
    <s v="REYNOLDS MEMORIAL HOSPITAL, INC"/>
    <s v="GLEN DALE"/>
    <x v="50"/>
    <s v="MARSHALL"/>
    <s v="Acute Care Hospitals"/>
    <x v="2"/>
    <s v="Yes"/>
    <n v="2"/>
    <s v="West Virginia"/>
    <n v="29159"/>
    <x v="0"/>
  </r>
  <r>
    <s v="CHARLESTON AREA MEDICAL CENTER"/>
    <s v="CHARLESTON"/>
    <x v="50"/>
    <s v="KANAWHA"/>
    <s v="Acute Care Hospitals"/>
    <x v="2"/>
    <s v="Yes"/>
    <n v="2"/>
    <s v="West Virginia"/>
    <n v="172381"/>
    <x v="0"/>
  </r>
  <r>
    <s v="WEIRTON MEDICAL CENTER, INC"/>
    <s v="WEIRTON"/>
    <x v="50"/>
    <s v="HANCOCK"/>
    <s v="Acute Care Hospitals"/>
    <x v="5"/>
    <s v="Yes"/>
    <n v="1"/>
    <s v="West Virginia"/>
    <n v="27729"/>
    <x v="0"/>
  </r>
  <r>
    <s v="MON HEALTH MEDICAL CENTER"/>
    <s v="MORGANTOWN"/>
    <x v="50"/>
    <s v="MONONGALIA"/>
    <s v="Acute Care Hospitals"/>
    <x v="2"/>
    <s v="Yes"/>
    <n v="4"/>
    <s v="West Virginia"/>
    <n v="107991"/>
    <x v="0"/>
  </r>
  <r>
    <s v="THOMAS MEMORIAL HOSPITAL"/>
    <s v="SOUTH CHARLESTON"/>
    <x v="50"/>
    <s v="KANAWHA"/>
    <s v="Acute Care Hospitals"/>
    <x v="2"/>
    <s v="Yes"/>
    <n v="1"/>
    <s v="West Virginia"/>
    <n v="172381"/>
    <x v="0"/>
  </r>
  <r>
    <s v="BECKLEY VA MEDICAL CENTER"/>
    <s v="BECKLEY"/>
    <x v="50"/>
    <s v="RALEIGH"/>
    <s v="Acute Care - Veterans Administration"/>
    <x v="8"/>
    <s v="Yes"/>
    <n v="5"/>
    <s v="West Virginia"/>
    <n v="71775"/>
    <x v="0"/>
  </r>
  <r>
    <s v="DAVIS MEDICAL CENTER"/>
    <s v="ELKINS"/>
    <x v="50"/>
    <s v="RANDOLPH"/>
    <s v="Acute Care Hospitals"/>
    <x v="2"/>
    <s v="Yes"/>
    <n v="2"/>
    <s v="West Virginia"/>
    <n v="26882"/>
    <x v="0"/>
  </r>
  <r>
    <s v="STONEWALL JACKSON MEMORIAL HOSPITAL"/>
    <s v="WESTON"/>
    <x v="50"/>
    <s v="LEWIS"/>
    <s v="Acute Care Hospitals"/>
    <x v="2"/>
    <s v="Yes"/>
    <n v="1"/>
    <s v="West Virginia"/>
    <n v="16394"/>
    <x v="0"/>
  </r>
  <r>
    <s v="CLARKSBURG VA MEDICAL CENTER"/>
    <s v="CLARKSBURG"/>
    <x v="50"/>
    <s v="HARRISON"/>
    <s v="Acute Care - Veterans Administration"/>
    <x v="8"/>
    <s v="Yes"/>
    <n v="5"/>
    <s v="West Virginia"/>
    <n v="64221"/>
    <x v="0"/>
  </r>
  <r>
    <s v="PRINCETON COMMUNITY HOSPITAL ASSN INC"/>
    <s v="PRINCETON"/>
    <x v="50"/>
    <s v="MERCER"/>
    <s v="Acute Care Hospitals"/>
    <x v="5"/>
    <s v="Yes"/>
    <n v="2"/>
    <s v="West Virginia"/>
    <n v="57503"/>
    <x v="1"/>
  </r>
  <r>
    <s v="LOGAN REGIONAL MEDICAL CENTER"/>
    <s v="LOGAN"/>
    <x v="50"/>
    <s v="LOGAN"/>
    <s v="Acute Care Hospitals"/>
    <x v="1"/>
    <s v="Yes"/>
    <n v="2"/>
    <s v="West Virginia"/>
    <n v="30375"/>
    <x v="0"/>
  </r>
  <r>
    <s v="HUNTINGTON VA MEDICAL CENTER"/>
    <s v="HUNTINGTON"/>
    <x v="50"/>
    <s v="WAYNE"/>
    <s v="Acute Care - Veterans Administration"/>
    <x v="8"/>
    <s v="Yes"/>
    <n v="5"/>
    <s v="West Virginia"/>
    <n v="37309"/>
    <x v="0"/>
  </r>
  <r>
    <s v="WHEELING HOSPITAL, INC"/>
    <s v="WHEELING"/>
    <x v="50"/>
    <s v="OHIO"/>
    <s v="Acute Care Hospitals"/>
    <x v="6"/>
    <s v="Yes"/>
    <n v="2"/>
    <s v="West Virginia"/>
    <n v="40496"/>
    <x v="0"/>
  </r>
  <r>
    <s v="CABELL HUNTINGTON HOSPITAL, INC"/>
    <s v="HUNTINGTON"/>
    <x v="50"/>
    <s v="CABELL"/>
    <s v="Acute Care Hospitals"/>
    <x v="2"/>
    <s v="Yes"/>
    <n v="3"/>
    <s v="West Virginia"/>
    <n v="91183"/>
    <x v="0"/>
  </r>
  <r>
    <s v="CAMDEN CLARK MEDICAL CENTER"/>
    <s v="PARKERSBURG"/>
    <x v="50"/>
    <s v="WOOD"/>
    <s v="Acute Care Hospitals"/>
    <x v="2"/>
    <s v="Yes"/>
    <n v="2"/>
    <s v="West Virginia"/>
    <n v="82385"/>
    <x v="1"/>
  </r>
  <r>
    <s v="MARTINSBURG VA MEDICAL CENTER"/>
    <s v="MARTINSBURG"/>
    <x v="50"/>
    <s v="BERKELEY"/>
    <s v="Acute Care - Veterans Administration"/>
    <x v="8"/>
    <s v="Yes"/>
    <n v="4"/>
    <s v="West Virginia"/>
    <n v="139522"/>
    <x v="0"/>
  </r>
  <r>
    <s v="BECKLEY ARH HOSPITAL"/>
    <s v="BECKLEY"/>
    <x v="50"/>
    <s v="RALEIGH"/>
    <s v="Acute Care Hospitals"/>
    <x v="2"/>
    <s v="Yes"/>
    <n v="3"/>
    <s v="West Virginia"/>
    <n v="71775"/>
    <x v="0"/>
  </r>
  <r>
    <s v="RALEIGH GENERAL HOSPITAL"/>
    <s v="BECKLEY"/>
    <x v="50"/>
    <s v="RALEIGH"/>
    <s v="Acute Care Hospitals"/>
    <x v="1"/>
    <s v="Yes"/>
    <n v="2"/>
    <s v="West Virginia"/>
    <n v="71775"/>
    <x v="0"/>
  </r>
  <r>
    <s v="WETZEL COUNTY HOSPITAL"/>
    <s v="NEW MARTINSVILLE"/>
    <x v="50"/>
    <s v="WETZEL"/>
    <s v="Acute Care Hospitals"/>
    <x v="5"/>
    <s v="Yes"/>
    <n v="3"/>
    <s v="West Virginia"/>
    <n v="13734"/>
    <x v="0"/>
  </r>
  <r>
    <s v="WELCH COMMUNITY HOSPITAL"/>
    <s v="WELCH"/>
    <x v="50"/>
    <s v="MC DOWELL"/>
    <s v="Acute Care Hospitals"/>
    <x v="3"/>
    <s v="Yes"/>
    <n v="0"/>
    <s v="West Virginia"/>
    <s v="No Match"/>
    <x v="1"/>
  </r>
  <r>
    <s v="CAMC CHARLESTON SURGICAL HOSPITAL"/>
    <s v="CHARLESTON"/>
    <x v="50"/>
    <s v="KANAWHA"/>
    <s v="Acute Care Hospitals"/>
    <x v="11"/>
    <s v="No"/>
    <n v="0"/>
    <s v="West Virginia"/>
    <n v="172381"/>
    <x v="0"/>
  </r>
  <r>
    <s v="MON HEALTH MARION"/>
    <s v="WHITEHALL"/>
    <x v="50"/>
    <s v="MARION"/>
    <s v="Acute Care Hospitals"/>
    <x v="2"/>
    <s v="Yes"/>
    <n v="0"/>
    <s v="West Virginia"/>
    <n v="55584"/>
    <x v="1"/>
  </r>
  <r>
    <s v="WILLIAMSON MEMORIAL INC"/>
    <s v="WILLIAMSON"/>
    <x v="50"/>
    <s v="MINGO"/>
    <s v="Acute Care Hospitals"/>
    <x v="2"/>
    <s v="No"/>
    <n v="0"/>
    <s v="West Virginia"/>
    <n v="21455"/>
    <x v="0"/>
  </r>
  <r>
    <s v="VANDALIA HEALTH BROADDUS HOSPITAL"/>
    <s v="PHILIPPI"/>
    <x v="50"/>
    <s v="BARBOUR"/>
    <s v="Critical Access Hospitals"/>
    <x v="2"/>
    <s v="Yes"/>
    <n v="0"/>
    <s v="West Virginia"/>
    <n v="15414"/>
    <x v="0"/>
  </r>
  <r>
    <s v="WEBSTER MEMORIAL HOSPITAL"/>
    <s v="WEBSTER SPRINGS"/>
    <x v="50"/>
    <s v="WEBSTER"/>
    <s v="Critical Access Hospitals"/>
    <x v="2"/>
    <s v="Yes"/>
    <n v="0"/>
    <s v="West Virginia"/>
    <n v="7760"/>
    <x v="0"/>
  </r>
  <r>
    <s v="MINNIE HAMILTON HEALTH SYSTEM"/>
    <s v="GRANTSVILLE"/>
    <x v="50"/>
    <s v="CALHOUN"/>
    <s v="Critical Access Hospitals"/>
    <x v="2"/>
    <s v="Yes"/>
    <n v="0"/>
    <s v="West Virginia"/>
    <n v="5978"/>
    <x v="0"/>
  </r>
  <r>
    <s v="SISTERSVILLE GENERAL HOSPITAL"/>
    <s v="SISTERSVILLE"/>
    <x v="50"/>
    <s v="TYLER"/>
    <s v="Critical Access Hospitals"/>
    <x v="1"/>
    <s v="Yes"/>
    <n v="0"/>
    <s v="West Virginia"/>
    <n v="7881"/>
    <x v="0"/>
  </r>
  <r>
    <s v="ROANE GENERAL HOSPITAL"/>
    <s v="SPENCER"/>
    <x v="50"/>
    <s v="ROANE"/>
    <s v="Critical Access Hospitals"/>
    <x v="2"/>
    <s v="Yes"/>
    <n v="0"/>
    <s v="West Virginia"/>
    <n v="13317"/>
    <x v="0"/>
  </r>
  <r>
    <s v="GRAFTON CITY HOSPITAL, INC"/>
    <s v="GRAFTON"/>
    <x v="50"/>
    <s v="TAYLOR"/>
    <s v="Critical Access Hospitals"/>
    <x v="5"/>
    <s v="Yes"/>
    <n v="0"/>
    <s v="West Virginia"/>
    <n v="16287"/>
    <x v="0"/>
  </r>
  <r>
    <s v="BRAXTON COUNTY MEMORIAL HOSPITAL, INC"/>
    <s v="GASSAWAY"/>
    <x v="50"/>
    <s v="BRAXTON"/>
    <s v="Critical Access Hospitals"/>
    <x v="2"/>
    <s v="Yes"/>
    <n v="0"/>
    <s v="West Virginia"/>
    <n v="11885"/>
    <x v="0"/>
  </r>
  <r>
    <s v="VALLEY HEALTH WAR MEMORIAL HOSPITAL"/>
    <s v="BERKELEY SPRINGS"/>
    <x v="50"/>
    <s v="MORGAN"/>
    <s v="Critical Access Hospitals"/>
    <x v="2"/>
    <s v="Yes"/>
    <n v="5"/>
    <s v="West Virginia"/>
    <n v="18027"/>
    <x v="0"/>
  </r>
  <r>
    <s v="SUMMERS COUNTY ARH HOSPITAL"/>
    <s v="HINTON"/>
    <x v="50"/>
    <s v="SUMMERS"/>
    <s v="Critical Access Hospitals"/>
    <x v="2"/>
    <s v="Yes"/>
    <n v="0"/>
    <s v="West Virginia"/>
    <n v="11532"/>
    <x v="0"/>
  </r>
  <r>
    <s v="HAMPSHIRE MEMORIAL HOSPITAL"/>
    <s v="ROMNEY"/>
    <x v="50"/>
    <s v="HAMPSHIRE"/>
    <s v="Critical Access Hospitals"/>
    <x v="2"/>
    <s v="Yes"/>
    <n v="5"/>
    <s v="West Virginia"/>
    <n v="24105"/>
    <x v="0"/>
  </r>
  <r>
    <s v="PRESTON MEMORIAL HOSPITAL"/>
    <s v="KINGWOOD"/>
    <x v="50"/>
    <s v="PRESTON"/>
    <s v="Critical Access Hospitals"/>
    <x v="1"/>
    <s v="Yes"/>
    <n v="0"/>
    <s v="West Virginia"/>
    <n v="34004"/>
    <x v="0"/>
  </r>
  <r>
    <s v="BOONE MEMORIAL HOSPITAL"/>
    <s v="MADISON"/>
    <x v="50"/>
    <s v="BOONE"/>
    <s v="Critical Access Hospitals"/>
    <x v="5"/>
    <s v="Yes"/>
    <n v="4"/>
    <s v="West Virginia"/>
    <n v="20251"/>
    <x v="0"/>
  </r>
  <r>
    <s v="POCAHONTAS MEMORIAL HOSPITAL"/>
    <s v="BUCKEYE"/>
    <x v="50"/>
    <s v="POCAHONTAS"/>
    <s v="Critical Access Hospitals"/>
    <x v="5"/>
    <s v="Yes"/>
    <n v="0"/>
    <s v="West Virginia"/>
    <n v="7602"/>
    <x v="0"/>
  </r>
  <r>
    <s v="POTOMAC VALLEY HOSPITAL"/>
    <s v="KEYSER"/>
    <x v="50"/>
    <s v="MINERAL"/>
    <s v="Critical Access Hospitals"/>
    <x v="2"/>
    <s v="Yes"/>
    <n v="1"/>
    <s v="West Virginia"/>
    <n v="26792"/>
    <x v="0"/>
  </r>
  <r>
    <s v="GRANT MEMORIAL HOSPITAL"/>
    <s v="PETERSBURG"/>
    <x v="50"/>
    <s v="GRANT"/>
    <s v="Critical Access Hospitals"/>
    <x v="4"/>
    <s v="Yes"/>
    <n v="3"/>
    <s v="West Virginia"/>
    <n v="11041"/>
    <x v="0"/>
  </r>
  <r>
    <s v="CAMC PLATEAU MEDICAL CENTER, INC"/>
    <s v="OAK HILL"/>
    <x v="50"/>
    <s v="FAYETTE"/>
    <s v="Critical Access Hospitals"/>
    <x v="1"/>
    <s v="Yes"/>
    <n v="0"/>
    <s v="West Virginia"/>
    <n v="38165"/>
    <x v="0"/>
  </r>
  <r>
    <s v="MONTGOMERY GENERAL HOSPITAL"/>
    <s v="MONTGOMERY"/>
    <x v="50"/>
    <s v="FAYETTE"/>
    <s v="Critical Access Hospitals"/>
    <x v="4"/>
    <s v="Yes"/>
    <n v="0"/>
    <s v="West Virginia"/>
    <n v="38165"/>
    <x v="0"/>
  </r>
  <r>
    <s v="JEFFERSON MEDICAL CENTER"/>
    <s v="RANSON"/>
    <x v="50"/>
    <s v="JEFFERSON"/>
    <s v="Critical Access Hospitals"/>
    <x v="2"/>
    <s v="Yes"/>
    <n v="1"/>
    <s v="West Virginia"/>
    <n v="63102"/>
    <x v="1"/>
  </r>
  <r>
    <s v="JACKSON GENERAL HOSPITAL"/>
    <s v="RIPLEY"/>
    <x v="50"/>
    <s v="JACKSON"/>
    <s v="Critical Access Hospitals"/>
    <x v="2"/>
    <s v="Yes"/>
    <n v="3"/>
    <s v="West Virginia"/>
    <n v="27450"/>
    <x v="0"/>
  </r>
  <r>
    <s v="ST JOSEPH'S HOSPITAL OF BUCKHANNON, INC"/>
    <s v="BUCKHANNON"/>
    <x v="50"/>
    <s v="UPSHUR"/>
    <s v="Critical Access Hospitals"/>
    <x v="2"/>
    <s v="Yes"/>
    <n v="3"/>
    <s v="West Virginia"/>
    <n v="23758"/>
    <x v="0"/>
  </r>
  <r>
    <s v="SUMMERSVILLE REGIONAL MEDICAL CENTER"/>
    <s v="SUMMERSVILLE"/>
    <x v="50"/>
    <s v="NICHOLAS"/>
    <s v="Critical Access Hospitals"/>
    <x v="2"/>
    <s v="Yes"/>
    <n v="2"/>
    <s v="West Virginia"/>
    <n v="23848"/>
    <x v="0"/>
  </r>
  <r>
    <s v="HIGHLAND HOSPITAL"/>
    <s v="CHARLESTON"/>
    <x v="50"/>
    <s v="KANAWHA"/>
    <s v="Psychiatric"/>
    <x v="2"/>
    <s v="No"/>
    <n v="0"/>
    <s v="West Virginia"/>
    <n v="172381"/>
    <x v="0"/>
  </r>
  <r>
    <s v="RIVER PARK HOSPITAL"/>
    <s v="HUNTINGTON"/>
    <x v="50"/>
    <s v="CABELL"/>
    <s v="Psychiatric"/>
    <x v="1"/>
    <s v="No"/>
    <n v="0"/>
    <s v="West Virginia"/>
    <n v="91183"/>
    <x v="0"/>
  </r>
  <r>
    <s v="MILDRED MITCHELL-BATEMAN HOSPITAL"/>
    <s v="HUNTINGTON"/>
    <x v="50"/>
    <s v="CABELL"/>
    <s v="Psychiatric"/>
    <x v="3"/>
    <s v="No"/>
    <n v="0"/>
    <s v="West Virginia"/>
    <n v="91183"/>
    <x v="0"/>
  </r>
  <r>
    <s v="HIGHLAND-CLARKSBURG HOSPITAL, INC"/>
    <s v="CLARKSBURG"/>
    <x v="50"/>
    <s v="HARRISON"/>
    <s v="Psychiatric"/>
    <x v="2"/>
    <s v="Yes"/>
    <n v="0"/>
    <s v="West Virginia"/>
    <n v="64221"/>
    <x v="0"/>
  </r>
  <r>
    <s v="WILLIAM R SHARPE, JR HOSPITAL"/>
    <s v="WESTON"/>
    <x v="50"/>
    <s v="LEWIS"/>
    <s v="Psychiatric"/>
    <x v="3"/>
    <s v="No"/>
    <n v="0"/>
    <s v="West Virginia"/>
    <n v="16394"/>
    <x v="0"/>
  </r>
  <r>
    <s v="ASPIRUS STEVENS POINT HOSPITAL &amp; CLINICS, INC."/>
    <s v="STEVENS POINT"/>
    <x v="51"/>
    <s v="PORTAGE"/>
    <s v="Acute Care Hospitals"/>
    <x v="6"/>
    <s v="Yes"/>
    <n v="4"/>
    <s v="Wisconsin"/>
    <n v="71943"/>
    <x v="0"/>
  </r>
  <r>
    <s v="MAYO CLINIC HEALTH SYSTEM-FRANCISCAN MEDICAL CENTER INC"/>
    <s v="LA CROSSE"/>
    <x v="51"/>
    <s v="LA CROSSE"/>
    <s v="Acute Care Hospitals"/>
    <x v="2"/>
    <s v="Yes"/>
    <n v="5"/>
    <s v="Wisconsin"/>
    <n v="121339"/>
    <x v="0"/>
  </r>
  <r>
    <s v="WAUKESHA MEMORIAL HOSPITAL"/>
    <s v="WAUKESHA"/>
    <x v="51"/>
    <s v="WAUKESHA"/>
    <s v="Acute Care Hospitals"/>
    <x v="2"/>
    <s v="Yes"/>
    <n v="4"/>
    <s v="Wisconsin"/>
    <n v="417210"/>
    <x v="0"/>
  </r>
  <r>
    <s v="ASCENSION NE WISCONSIN - ST ELIZABETH CAMPUS"/>
    <s v="APPLETON"/>
    <x v="51"/>
    <s v="OUTAGAMIE"/>
    <s v="Acute Care Hospitals"/>
    <x v="2"/>
    <s v="Yes"/>
    <n v="4"/>
    <s v="Wisconsin"/>
    <n v="195894"/>
    <x v="0"/>
  </r>
  <r>
    <s v="MARSHFIELD MEDICAL CENTER - RICE LAKE"/>
    <s v="RICE LAKE"/>
    <x v="51"/>
    <s v="BARRON"/>
    <s v="Acute Care Hospitals"/>
    <x v="2"/>
    <s v="Yes"/>
    <n v="2"/>
    <s v="Wisconsin"/>
    <n v="46484"/>
    <x v="0"/>
  </r>
  <r>
    <s v="ASPIRUS RHINELANDER HOSPITAL"/>
    <s v="RHINELANDER"/>
    <x v="51"/>
    <s v="ONEIDA"/>
    <s v="Acute Care Hospitals"/>
    <x v="2"/>
    <s v="Yes"/>
    <n v="3"/>
    <s v="Wisconsin"/>
    <n v="38131"/>
    <x v="0"/>
  </r>
  <r>
    <s v="FROEDTERT SOUTH INC."/>
    <s v="KENOSHA"/>
    <x v="51"/>
    <s v="KENOSHA"/>
    <s v="Acute Care Hospitals"/>
    <x v="5"/>
    <s v="Yes"/>
    <n v="2"/>
    <s v="Wisconsin"/>
    <n v="168448"/>
    <x v="0"/>
  </r>
  <r>
    <s v="THE MONROE CLINIC"/>
    <s v="MONROE"/>
    <x v="51"/>
    <s v="GREEN"/>
    <s v="Acute Care Hospitals"/>
    <x v="2"/>
    <s v="Yes"/>
    <n v="5"/>
    <s v="Wisconsin"/>
    <n v="37227"/>
    <x v="0"/>
  </r>
  <r>
    <s v="TOMAH VA MEDICAL CENTER"/>
    <s v="TOMAH"/>
    <x v="51"/>
    <s v="MONROE"/>
    <s v="Acute Care - Veterans Administration"/>
    <x v="8"/>
    <s v="No"/>
    <n v="0"/>
    <s v="Wisconsin"/>
    <n v="46572"/>
    <x v="0"/>
  </r>
  <r>
    <s v="ASPIRUS WAUSAU HOSPITAL"/>
    <s v="WAUSAU"/>
    <x v="51"/>
    <s v="MARATHON"/>
    <s v="Acute Care Hospitals"/>
    <x v="1"/>
    <s v="Yes"/>
    <n v="4"/>
    <s v="Wisconsin"/>
    <n v="139432"/>
    <x v="0"/>
  </r>
  <r>
    <s v="ASPIRUS RIVERVIEW HOSPITAL &amp; CLINICS INC"/>
    <s v="WISCONSIN RAPIDS"/>
    <x v="51"/>
    <s v="WOOD"/>
    <s v="Acute Care Hospitals"/>
    <x v="2"/>
    <s v="Yes"/>
    <n v="3"/>
    <s v="Wisconsin"/>
    <n v="74060"/>
    <x v="0"/>
  </r>
  <r>
    <s v="AURORA MEDICAL CTR MANITOWOC COUNTY"/>
    <s v="TWO RIVERS"/>
    <x v="51"/>
    <s v="MANITOWOC"/>
    <s v="Acute Care Hospitals"/>
    <x v="2"/>
    <s v="Yes"/>
    <n v="5"/>
    <s v="Wisconsin"/>
    <n v="81710"/>
    <x v="0"/>
  </r>
  <r>
    <s v="AURORA MEDICAL CENTER SHEBOYGAN COUNTY"/>
    <s v="SHEBOYGAN"/>
    <x v="51"/>
    <s v="SHEBOYGAN"/>
    <s v="Acute Care Hospitals"/>
    <x v="2"/>
    <s v="Yes"/>
    <n v="5"/>
    <s v="Wisconsin"/>
    <n v="118047"/>
    <x v="0"/>
  </r>
  <r>
    <s v="MARSHFIELD MEDICAL CENTER"/>
    <s v="MARSHFIELD"/>
    <x v="51"/>
    <s v="WOOD"/>
    <s v="Acute Care Hospitals"/>
    <x v="6"/>
    <s v="Yes"/>
    <n v="1"/>
    <s v="Wisconsin"/>
    <n v="74060"/>
    <x v="0"/>
  </r>
  <r>
    <s v="AURORA MEDICAL CTR WASHINGTON COUNTY"/>
    <s v="HARTFORD"/>
    <x v="51"/>
    <s v="WASHINGTON"/>
    <s v="Acute Care Hospitals"/>
    <x v="2"/>
    <s v="Yes"/>
    <n v="4"/>
    <s v="Wisconsin"/>
    <n v="139238"/>
    <x v="0"/>
  </r>
  <r>
    <s v="MILWAUKEE VA MEDICAL CENTER"/>
    <s v="MILWAUKEE"/>
    <x v="51"/>
    <s v="MILWAUKEE"/>
    <s v="Acute Care - Veterans Administration"/>
    <x v="8"/>
    <s v="Yes"/>
    <n v="3"/>
    <s v="Wisconsin"/>
    <n v="924216"/>
    <x v="0"/>
  </r>
  <r>
    <s v="ASPIRUS DIVINE SAVIOR HOSPITAL"/>
    <s v="PORTAGE"/>
    <x v="51"/>
    <s v="COLUMBIA"/>
    <s v="Acute Care Hospitals"/>
    <x v="2"/>
    <s v="Yes"/>
    <n v="3"/>
    <s v="Wisconsin"/>
    <n v="58132"/>
    <x v="0"/>
  </r>
  <r>
    <s v="ST NICHOLAS HOSPITAL"/>
    <s v="SHEBOYGAN"/>
    <x v="51"/>
    <s v="SHEBOYGAN"/>
    <s v="Acute Care Hospitals"/>
    <x v="2"/>
    <s v="Yes"/>
    <n v="3"/>
    <s v="Wisconsin"/>
    <n v="118047"/>
    <x v="0"/>
  </r>
  <r>
    <s v="THEDACARE REGIONAL MED CTR - NEENAH"/>
    <s v="NEENAH"/>
    <x v="51"/>
    <s v="WINNEBAGO"/>
    <s v="Acute Care Hospitals"/>
    <x v="2"/>
    <s v="Yes"/>
    <n v="4"/>
    <s v="Wisconsin"/>
    <n v="174218"/>
    <x v="0"/>
  </r>
  <r>
    <s v="BELLIN MEMORIAL HOSPITAL"/>
    <s v="GREEN BAY"/>
    <x v="51"/>
    <s v="BROWN"/>
    <s v="Acute Care Hospitals"/>
    <x v="2"/>
    <s v="Yes"/>
    <n v="4"/>
    <s v="Wisconsin"/>
    <n v="275803"/>
    <x v="0"/>
  </r>
  <r>
    <s v="MADISON VA MEDICAL CENTER"/>
    <s v="MADISON"/>
    <x v="51"/>
    <s v="DANE"/>
    <s v="Acute Care - Veterans Administration"/>
    <x v="8"/>
    <s v="Yes"/>
    <n v="5"/>
    <s v="Wisconsin"/>
    <n v="590375"/>
    <x v="0"/>
  </r>
  <r>
    <s v="ASCENSION COLUMBIA ST MARYS HOSPITAL MILWAUKEE"/>
    <s v="MILWAUKEE"/>
    <x v="51"/>
    <s v="MILWAUKEE"/>
    <s v="Acute Care Hospitals"/>
    <x v="6"/>
    <s v="Yes"/>
    <n v="3"/>
    <s v="Wisconsin"/>
    <n v="924216"/>
    <x v="0"/>
  </r>
  <r>
    <s v="SSM HEALTH ST CLARE HOSPITAL - BARABOO"/>
    <s v="BARABOO"/>
    <x v="51"/>
    <s v="SAUK"/>
    <s v="Acute Care Hospitals"/>
    <x v="2"/>
    <s v="Yes"/>
    <n v="4"/>
    <s v="Wisconsin"/>
    <n v="66652"/>
    <x v="0"/>
  </r>
  <r>
    <s v="AURORA MEMORIAL HOSPITAL BURLINGTON"/>
    <s v="BURLINGTON"/>
    <x v="51"/>
    <s v="RACINE"/>
    <s v="Acute Care Hospitals"/>
    <x v="2"/>
    <s v="Yes"/>
    <n v="4"/>
    <s v="Wisconsin"/>
    <n v="198919"/>
    <x v="0"/>
  </r>
  <r>
    <s v="OCONOMOWOC MEMORIAL HOSPITAL"/>
    <s v="OCONOMOWOC"/>
    <x v="51"/>
    <s v="WAUKESHA"/>
    <s v="Acute Care Hospitals"/>
    <x v="2"/>
    <s v="Yes"/>
    <n v="5"/>
    <s v="Wisconsin"/>
    <n v="417210"/>
    <x v="0"/>
  </r>
  <r>
    <s v="ST JOSEPHS COMMUNITY HOSPITAL WEST BEND"/>
    <s v="WEST BEND"/>
    <x v="51"/>
    <s v="WASHINGTON"/>
    <s v="Acute Care Hospitals"/>
    <x v="2"/>
    <s v="Yes"/>
    <n v="4"/>
    <s v="Wisconsin"/>
    <n v="139238"/>
    <x v="0"/>
  </r>
  <r>
    <s v="MERCY HEALTH SYSTEM CORP"/>
    <s v="JANESVILLE"/>
    <x v="51"/>
    <s v="ROCK"/>
    <s v="Acute Care Hospitals"/>
    <x v="2"/>
    <s v="Yes"/>
    <n v="3"/>
    <s v="Wisconsin"/>
    <n v="166472"/>
    <x v="0"/>
  </r>
  <r>
    <s v="MAYO CLINIC HEALTH SYSTEM EAU CLAIRE HOSPITAL"/>
    <s v="EAU CLAIRE"/>
    <x v="51"/>
    <s v="EAU CLAIRE"/>
    <s v="Acute Care Hospitals"/>
    <x v="2"/>
    <s v="Yes"/>
    <n v="5"/>
    <s v="Wisconsin"/>
    <n v="109033"/>
    <x v="0"/>
  </r>
  <r>
    <s v="FORT MEMORIAL HOSPITAL"/>
    <s v="FORT ATKINSON"/>
    <x v="51"/>
    <s v="JEFFERSON"/>
    <s v="Acute Care Hospitals"/>
    <x v="2"/>
    <s v="Yes"/>
    <n v="4"/>
    <s v="Wisconsin"/>
    <n v="86505"/>
    <x v="1"/>
  </r>
  <r>
    <s v="ST VINCENT HOSPITAL"/>
    <s v="GREEN BAY"/>
    <x v="51"/>
    <s v="BROWN"/>
    <s v="Acute Care Hospitals"/>
    <x v="6"/>
    <s v="Yes"/>
    <n v="4"/>
    <s v="Wisconsin"/>
    <n v="275803"/>
    <x v="0"/>
  </r>
  <r>
    <s v="MARSHFIELD MEDICAL CENTER - BEAVER DAM (MMC-BD)"/>
    <s v="BEAVER DAM"/>
    <x v="51"/>
    <s v="DODGE"/>
    <s v="Acute Care Hospitals"/>
    <x v="2"/>
    <s v="Yes"/>
    <n v="2"/>
    <s v="Wisconsin"/>
    <n v="89097"/>
    <x v="0"/>
  </r>
  <r>
    <s v="ASCENSION ST FRANCIS HOSPITAL"/>
    <s v="MILWAUKEE"/>
    <x v="51"/>
    <s v="MILWAUKEE"/>
    <s v="Acute Care Hospitals"/>
    <x v="2"/>
    <s v="Yes"/>
    <n v="3"/>
    <s v="Wisconsin"/>
    <n v="924216"/>
    <x v="0"/>
  </r>
  <r>
    <s v="SSM HEALTH ST MARY'S HOSPITAL - MADISON"/>
    <s v="MADISON"/>
    <x v="51"/>
    <s v="DANE"/>
    <s v="Acute Care Hospitals"/>
    <x v="2"/>
    <s v="Yes"/>
    <n v="4"/>
    <s v="Wisconsin"/>
    <n v="590375"/>
    <x v="0"/>
  </r>
  <r>
    <s v="GUNDERSEN LUTHERAN MEDICAL CENTER"/>
    <s v="LA CROSSE"/>
    <x v="51"/>
    <s v="LA CROSSE"/>
    <s v="Acute Care Hospitals"/>
    <x v="2"/>
    <s v="Yes"/>
    <n v="4"/>
    <s v="Wisconsin"/>
    <n v="121339"/>
    <x v="0"/>
  </r>
  <r>
    <s v="SSM HEALTH ST AGNES HOSPITAL-FOND DU LAC"/>
    <s v="FOND DU LAC"/>
    <x v="51"/>
    <s v="FOND DU LAC"/>
    <s v="Acute Care Hospitals"/>
    <x v="2"/>
    <s v="Yes"/>
    <n v="4"/>
    <s v="Wisconsin"/>
    <n v="104669"/>
    <x v="0"/>
  </r>
  <r>
    <s v="UNITYPOINT HEALTH - MERITER"/>
    <s v="MADISON"/>
    <x v="51"/>
    <s v="DANE"/>
    <s v="Acute Care Hospitals"/>
    <x v="2"/>
    <s v="Yes"/>
    <n v="5"/>
    <s v="Wisconsin"/>
    <n v="590375"/>
    <x v="0"/>
  </r>
  <r>
    <s v="HOWARD YOUNG MEDICAL CENTER"/>
    <s v="WOODRUFF"/>
    <x v="51"/>
    <s v="VILAS"/>
    <s v="Acute Care Hospitals"/>
    <x v="6"/>
    <s v="Yes"/>
    <n v="4"/>
    <s v="Wisconsin"/>
    <n v="23761"/>
    <x v="0"/>
  </r>
  <r>
    <s v="SAUK PRAIRIE HOSPITAL"/>
    <s v="PRAIRIE DU SAC"/>
    <x v="51"/>
    <s v="SAUK"/>
    <s v="Acute Care Hospitals"/>
    <x v="2"/>
    <s v="Yes"/>
    <n v="5"/>
    <s v="Wisconsin"/>
    <n v="66652"/>
    <x v="0"/>
  </r>
  <r>
    <s v="ASCENSION ALL SAINTS HOSPITAL"/>
    <s v="RACINE"/>
    <x v="51"/>
    <s v="RACINE"/>
    <s v="Acute Care Hospitals"/>
    <x v="6"/>
    <s v="Yes"/>
    <n v="2"/>
    <s v="Wisconsin"/>
    <n v="198919"/>
    <x v="0"/>
  </r>
  <r>
    <s v="ST MARYS HOSPITAL MEDICAL CTR"/>
    <s v="GREEN BAY"/>
    <x v="51"/>
    <s v="BROWN"/>
    <s v="Acute Care Hospitals"/>
    <x v="4"/>
    <s v="Yes"/>
    <n v="3"/>
    <s v="Wisconsin"/>
    <n v="275803"/>
    <x v="0"/>
  </r>
  <r>
    <s v="UNIVERSITY OF WI  HOSPITALS &amp; CLINICS AUTHORITY"/>
    <s v="MADISON"/>
    <x v="51"/>
    <s v="DANE"/>
    <s v="Acute Care Hospitals"/>
    <x v="0"/>
    <s v="Yes"/>
    <n v="5"/>
    <s v="Wisconsin"/>
    <n v="590375"/>
    <x v="0"/>
  </r>
  <r>
    <s v="BELOIT HEALTH SYSTEM"/>
    <s v="BELOIT"/>
    <x v="51"/>
    <s v="ROCK"/>
    <s v="Acute Care Hospitals"/>
    <x v="2"/>
    <s v="Yes"/>
    <n v="3"/>
    <s v="Wisconsin"/>
    <n v="166472"/>
    <x v="0"/>
  </r>
  <r>
    <s v="AURORA LAKELAND MEDICAL CENTER"/>
    <s v="ELKHORN"/>
    <x v="51"/>
    <s v="WALWORTH"/>
    <s v="Acute Care Hospitals"/>
    <x v="2"/>
    <s v="Yes"/>
    <n v="5"/>
    <s v="Wisconsin"/>
    <n v="106127"/>
    <x v="0"/>
  </r>
  <r>
    <s v="COMMUNITY MEMORIAL HOSPITAL"/>
    <s v="MENOMONEE FALLS"/>
    <x v="51"/>
    <s v="WAUKESHA"/>
    <s v="Acute Care Hospitals"/>
    <x v="2"/>
    <s v="Yes"/>
    <n v="4"/>
    <s v="Wisconsin"/>
    <n v="417210"/>
    <x v="0"/>
  </r>
  <r>
    <s v="HOLY FAMILY MEMORIAL"/>
    <s v="MANITOWOC"/>
    <x v="51"/>
    <s v="MANITOWOC"/>
    <s v="Acute Care Hospitals"/>
    <x v="4"/>
    <s v="Yes"/>
    <n v="3"/>
    <s v="Wisconsin"/>
    <n v="81710"/>
    <x v="0"/>
  </r>
  <r>
    <s v="MILE BLUFF MEDICAL CENTER"/>
    <s v="MAUSTON"/>
    <x v="51"/>
    <s v="JUNEAU"/>
    <s v="Acute Care Hospitals"/>
    <x v="1"/>
    <s v="Yes"/>
    <n v="4"/>
    <s v="Wisconsin"/>
    <n v="26649"/>
    <x v="0"/>
  </r>
  <r>
    <s v="AURORA MEDICAL CENTER BAY AREA"/>
    <s v="MARINETTE"/>
    <x v="51"/>
    <s v="MARINETTE"/>
    <s v="Acute Care Hospitals"/>
    <x v="2"/>
    <s v="Yes"/>
    <n v="4"/>
    <s v="Wisconsin"/>
    <n v="42574"/>
    <x v="0"/>
  </r>
  <r>
    <s v="WATERTOWN MEMORIAL HOSPITAL"/>
    <s v="WATERTOWN"/>
    <x v="51"/>
    <s v="DODGE"/>
    <s v="Acute Care Hospitals"/>
    <x v="2"/>
    <s v="Yes"/>
    <n v="3"/>
    <s v="Wisconsin"/>
    <n v="89097"/>
    <x v="0"/>
  </r>
  <r>
    <s v="ASCENSION SE WISCONSIN HOSPITAL"/>
    <s v="MILWAUKEE"/>
    <x v="51"/>
    <s v="MILWAUKEE"/>
    <s v="Acute Care Hospitals"/>
    <x v="6"/>
    <s v="Yes"/>
    <n v="5"/>
    <s v="Wisconsin"/>
    <n v="924216"/>
    <x v="0"/>
  </r>
  <r>
    <s v="AURORA ST LUKES MEDICAL CENTER"/>
    <s v="MILWAUKEE"/>
    <x v="51"/>
    <s v="MILWAUKEE"/>
    <s v="Acute Care Hospitals"/>
    <x v="2"/>
    <s v="Yes"/>
    <n v="4"/>
    <s v="Wisconsin"/>
    <n v="924216"/>
    <x v="0"/>
  </r>
  <r>
    <s v="WEST ALLIS MEMORIAL HOSPITAL"/>
    <s v="WEST ALLIS"/>
    <x v="51"/>
    <s v="MILWAUKEE"/>
    <s v="Acute Care Hospitals"/>
    <x v="2"/>
    <s v="Yes"/>
    <n v="4"/>
    <s v="Wisconsin"/>
    <n v="924216"/>
    <x v="0"/>
  </r>
  <r>
    <s v="THEDACARE REGIONAL MEDICAL CENTER - APPLETON INC"/>
    <s v="APPLETON"/>
    <x v="51"/>
    <s v="OUTAGAMIE"/>
    <s v="Acute Care Hospitals"/>
    <x v="2"/>
    <s v="Yes"/>
    <n v="4"/>
    <s v="Wisconsin"/>
    <n v="195894"/>
    <x v="0"/>
  </r>
  <r>
    <s v="FROEDTERT MEMORIAL LUTHERAN HOSPITAL"/>
    <s v="MILWAUKEE"/>
    <x v="51"/>
    <s v="MILWAUKEE"/>
    <s v="Acute Care Hospitals"/>
    <x v="2"/>
    <s v="Yes"/>
    <n v="3"/>
    <s v="Wisconsin"/>
    <n v="924216"/>
    <x v="0"/>
  </r>
  <r>
    <s v="AURORA MEDICAL CENTER KENOSHA"/>
    <s v="KENOSHA"/>
    <x v="51"/>
    <s v="KENOSHA"/>
    <s v="Acute Care Hospitals"/>
    <x v="2"/>
    <s v="Yes"/>
    <n v="4"/>
    <s v="Wisconsin"/>
    <n v="168448"/>
    <x v="0"/>
  </r>
  <r>
    <s v="AURORA BAYCARE MEDICAL CTR"/>
    <s v="GREEN BAY"/>
    <x v="51"/>
    <s v="BROWN"/>
    <s v="Acute Care Hospitals"/>
    <x v="1"/>
    <s v="Yes"/>
    <n v="4"/>
    <s v="Wisconsin"/>
    <n v="275803"/>
    <x v="0"/>
  </r>
  <r>
    <s v="ORTHOPAEDIC HOSPITAL OF WISCONSIN"/>
    <s v="GLENDALE"/>
    <x v="51"/>
    <s v="MILWAUKEE"/>
    <s v="Acute Care Hospitals"/>
    <x v="11"/>
    <s v="No"/>
    <n v="0"/>
    <s v="Wisconsin"/>
    <n v="924216"/>
    <x v="0"/>
  </r>
  <r>
    <s v="OAKLEAF SURGICAL HOSPITAL"/>
    <s v="ALTOONA"/>
    <x v="51"/>
    <s v="EAU CLAIRE"/>
    <s v="Acute Care Hospitals"/>
    <x v="11"/>
    <s v="No"/>
    <n v="0"/>
    <s v="Wisconsin"/>
    <n v="109033"/>
    <x v="0"/>
  </r>
  <r>
    <s v="AURORA MEDICAL CTR OSHKOSH"/>
    <s v="OSHKOSH"/>
    <x v="51"/>
    <s v="WINNEBAGO"/>
    <s v="Acute Care Hospitals"/>
    <x v="2"/>
    <s v="Yes"/>
    <n v="4"/>
    <s v="Wisconsin"/>
    <n v="174218"/>
    <x v="0"/>
  </r>
  <r>
    <s v="MARSHFIELD MEDICAL CENTER - WESTON"/>
    <s v="WESTON"/>
    <x v="51"/>
    <s v="MARATHON"/>
    <s v="Acute Care Hospitals"/>
    <x v="2"/>
    <s v="Yes"/>
    <n v="3"/>
    <s v="Wisconsin"/>
    <n v="139432"/>
    <x v="0"/>
  </r>
  <r>
    <s v="MIDWEST ORTHOPEDIC SPECIALTY HOSPITAL"/>
    <s v="FRANKLIN"/>
    <x v="51"/>
    <s v="MILWAUKEE"/>
    <s v="Acute Care Hospitals"/>
    <x v="11"/>
    <s v="No"/>
    <n v="0"/>
    <s v="Wisconsin"/>
    <n v="924216"/>
    <x v="0"/>
  </r>
  <r>
    <s v="AURORA MEDICAL CENTER - SUMMIT"/>
    <s v="SUMMIT"/>
    <x v="51"/>
    <s v="WAUKESHA"/>
    <s v="Acute Care Hospitals"/>
    <x v="2"/>
    <s v="Yes"/>
    <n v="5"/>
    <s v="Wisconsin"/>
    <n v="417210"/>
    <x v="0"/>
  </r>
  <r>
    <s v="AURORA MEDICAL CENTER"/>
    <s v="GRAFTON"/>
    <x v="51"/>
    <s v="OZAUKEE"/>
    <s v="Acute Care Hospitals"/>
    <x v="2"/>
    <s v="Yes"/>
    <n v="5"/>
    <s v="Wisconsin"/>
    <n v="94346"/>
    <x v="1"/>
  </r>
  <r>
    <s v="SSM HEALTH ST MARY'S HOSPITAL - JANESVILLE"/>
    <s v="JANESVILLE"/>
    <x v="51"/>
    <s v="ROCK"/>
    <s v="Acute Care Hospitals"/>
    <x v="4"/>
    <s v="Yes"/>
    <n v="4"/>
    <s v="Wisconsin"/>
    <n v="166472"/>
    <x v="0"/>
  </r>
  <r>
    <s v="MARSHFIELD MEDICAL CENTER - EAU CLAIRE"/>
    <s v="EAU CLAIRE"/>
    <x v="51"/>
    <s v="EAU CLAIRE"/>
    <s v="Acute Care Hospitals"/>
    <x v="2"/>
    <s v="Yes"/>
    <n v="3"/>
    <s v="Wisconsin"/>
    <n v="109033"/>
    <x v="0"/>
  </r>
  <r>
    <s v="MARSHFIELD MEDICAL CENTER - MINOCQUA"/>
    <s v="MINOCQUA"/>
    <x v="51"/>
    <s v="ONEIDA"/>
    <s v="Acute Care Hospitals"/>
    <x v="2"/>
    <s v="Yes"/>
    <n v="5"/>
    <s v="Wisconsin"/>
    <n v="38131"/>
    <x v="0"/>
  </r>
  <r>
    <s v="FROEDTERT COMMUNITY HOSPITAL"/>
    <s v="NEW BERLIN"/>
    <x v="51"/>
    <s v="WAUKESHA"/>
    <s v="Acute Care Hospitals"/>
    <x v="2"/>
    <s v="Yes"/>
    <n v="0"/>
    <s v="Wisconsin"/>
    <n v="417210"/>
    <x v="0"/>
  </r>
  <r>
    <s v="ASCENSION WISCONSIN HOSP MENOMONEE FALLS CAMPUS"/>
    <s v="MENOMONEE FALLS"/>
    <x v="51"/>
    <s v="WAUKESHA"/>
    <s v="Acute Care Hospitals"/>
    <x v="1"/>
    <s v="Yes"/>
    <n v="0"/>
    <s v="Wisconsin"/>
    <n v="417210"/>
    <x v="0"/>
  </r>
  <r>
    <s v="MARSHFIELD MEDICAL CENTER - RIVER REGION"/>
    <s v="STEVENS POINT"/>
    <x v="51"/>
    <s v="PORTAGE"/>
    <s v="Acute Care Hospitals"/>
    <x v="2"/>
    <s v="Yes"/>
    <n v="0"/>
    <s v="Wisconsin"/>
    <n v="71943"/>
    <x v="0"/>
  </r>
  <r>
    <s v="ASPIRUS EAGLE RIVER HOSPITAL"/>
    <s v="EAGLE RIVER"/>
    <x v="51"/>
    <s v="VILAS"/>
    <s v="Critical Access Hospitals"/>
    <x v="2"/>
    <s v="Yes"/>
    <n v="0"/>
    <s v="Wisconsin"/>
    <n v="23761"/>
    <x v="0"/>
  </r>
  <r>
    <s v="MAYO CLINIC HEALTH SYSTEM OAKRIDGE"/>
    <s v="OSSEO"/>
    <x v="51"/>
    <s v="TREMPEALEAU"/>
    <s v="Critical Access Hospitals"/>
    <x v="4"/>
    <s v="Yes"/>
    <n v="0"/>
    <s v="Wisconsin"/>
    <n v="31171"/>
    <x v="0"/>
  </r>
  <r>
    <s v="THEDACARE MEDICAL CENTER - WILD ROSE"/>
    <s v="WILD ROSE"/>
    <x v="51"/>
    <s v="WAUSHARA"/>
    <s v="Critical Access Hospitals"/>
    <x v="2"/>
    <s v="Yes"/>
    <n v="0"/>
    <s v="Wisconsin"/>
    <n v="25223"/>
    <x v="0"/>
  </r>
  <r>
    <s v="GUNDERSEN ST JOSEPHS HOSPITAL AND CLINICS"/>
    <s v="HILLSBORO"/>
    <x v="51"/>
    <s v="VERNON"/>
    <s v="Critical Access Hospitals"/>
    <x v="2"/>
    <s v="Yes"/>
    <n v="0"/>
    <s v="Wisconsin"/>
    <n v="31443"/>
    <x v="0"/>
  </r>
  <r>
    <s v="MAYO CLINIC HLTH SYSTM FRANCISCAN HLTHCARE SPARTA"/>
    <s v="SPARTA"/>
    <x v="51"/>
    <s v="MONROE"/>
    <s v="Critical Access Hospitals"/>
    <x v="6"/>
    <s v="Yes"/>
    <n v="0"/>
    <s v="Wisconsin"/>
    <n v="46572"/>
    <x v="0"/>
  </r>
  <r>
    <s v="CHIPPEWA VALLEY HOSPITAL"/>
    <s v="DURAND"/>
    <x v="51"/>
    <s v="PEPIN"/>
    <s v="Critical Access Hospitals"/>
    <x v="6"/>
    <s v="Yes"/>
    <n v="0"/>
    <s v="Wisconsin"/>
    <n v="7513"/>
    <x v="0"/>
  </r>
  <r>
    <s v="AMERY HOSPITAL &amp; CLINIC"/>
    <s v="AMERY"/>
    <x v="51"/>
    <s v="POLK"/>
    <s v="Critical Access Hospitals"/>
    <x v="2"/>
    <s v="Yes"/>
    <n v="2"/>
    <s v="Wisconsin"/>
    <n v="45803"/>
    <x v="0"/>
  </r>
  <r>
    <s v="GUNDERSEN MOUNDVIEW HOSPITAL AND CLINICS"/>
    <s v="FRIENDSHIP"/>
    <x v="51"/>
    <s v="ADAMS"/>
    <s v="Critical Access Hospitals"/>
    <x v="2"/>
    <s v="Yes"/>
    <n v="0"/>
    <s v="Wisconsin"/>
    <n v="21752"/>
    <x v="0"/>
  </r>
  <r>
    <s v="HSHS ST CLARE MEMORIAL HOSPITAL"/>
    <s v="OCONTO FALLS"/>
    <x v="51"/>
    <s v="OCONTO"/>
    <s v="Critical Access Hospitals"/>
    <x v="2"/>
    <s v="Yes"/>
    <n v="0"/>
    <s v="Wisconsin"/>
    <n v="40195"/>
    <x v="0"/>
  </r>
  <r>
    <s v="ASPIRUS STANLEY HOSPITAL"/>
    <s v="STANLEY"/>
    <x v="51"/>
    <s v="CHIPPEWA"/>
    <s v="Critical Access Hospitals"/>
    <x v="2"/>
    <s v="Yes"/>
    <n v="0"/>
    <s v="Wisconsin"/>
    <n v="67614"/>
    <x v="0"/>
  </r>
  <r>
    <s v="MEMORIAL HOSPITAL OF LAFAYETTE COUNTY"/>
    <s v="DARLINGTON"/>
    <x v="51"/>
    <s v="LAFAYETTE"/>
    <s v="Critical Access Hospitals"/>
    <x v="4"/>
    <s v="Yes"/>
    <n v="0"/>
    <s v="Wisconsin"/>
    <n v="17478"/>
    <x v="0"/>
  </r>
  <r>
    <s v="ASPIRUS TOMAHAWK HOSPITAL"/>
    <s v="TOMAHAWK"/>
    <x v="51"/>
    <s v="LINCOLN"/>
    <s v="Critical Access Hospitals"/>
    <x v="2"/>
    <s v="Yes"/>
    <n v="0"/>
    <s v="Wisconsin"/>
    <n v="28403"/>
    <x v="0"/>
  </r>
  <r>
    <s v="MAYO CLINIC HEALTH SYSTEM CHIPPEWA VALLEY"/>
    <s v="BLOOMER"/>
    <x v="51"/>
    <s v="CHIPPEWA"/>
    <s v="Critical Access Hospitals"/>
    <x v="2"/>
    <s v="Yes"/>
    <n v="4"/>
    <s v="Wisconsin"/>
    <n v="67614"/>
    <x v="0"/>
  </r>
  <r>
    <s v="MAYO CLINIC HEALTH SYSTEM-NORTHLAND"/>
    <s v="BARRON"/>
    <x v="51"/>
    <s v="BARRON"/>
    <s v="Critical Access Hospitals"/>
    <x v="2"/>
    <s v="Yes"/>
    <n v="4"/>
    <s v="Wisconsin"/>
    <n v="46484"/>
    <x v="0"/>
  </r>
  <r>
    <s v="GUNDERSEN TRI-COUNTY HOSPITAL &amp; CLINICS"/>
    <s v="WHITEHALL"/>
    <x v="51"/>
    <s v="TREMPEALEAU"/>
    <s v="Critical Access Hospitals"/>
    <x v="2"/>
    <s v="Yes"/>
    <n v="0"/>
    <s v="Wisconsin"/>
    <n v="31171"/>
    <x v="0"/>
  </r>
  <r>
    <s v="ASCENSION CALUMET HOSPITAL"/>
    <s v="CHILTON"/>
    <x v="51"/>
    <s v="CALUMET"/>
    <s v="Critical Access Hospitals"/>
    <x v="2"/>
    <s v="Yes"/>
    <n v="0"/>
    <s v="Wisconsin"/>
    <n v="53982"/>
    <x v="1"/>
  </r>
  <r>
    <s v="LADD MEMORIAL HOSPITAL"/>
    <s v="OSCEOLA"/>
    <x v="51"/>
    <s v="POLK"/>
    <s v="Critical Access Hospitals"/>
    <x v="2"/>
    <s v="Yes"/>
    <n v="0"/>
    <s v="Wisconsin"/>
    <n v="45803"/>
    <x v="0"/>
  </r>
  <r>
    <s v="EDGERTON HOSPITAL AND HEALTH SERVICES"/>
    <s v="EDGERTON"/>
    <x v="51"/>
    <s v="ROCK"/>
    <s v="Critical Access Hospitals"/>
    <x v="2"/>
    <s v="Yes"/>
    <n v="0"/>
    <s v="Wisconsin"/>
    <n v="166472"/>
    <x v="0"/>
  </r>
  <r>
    <s v="TOMAH MEMORIAL HOSPITAL"/>
    <s v="TOMAH"/>
    <x v="51"/>
    <s v="MONROE"/>
    <s v="Critical Access Hospitals"/>
    <x v="2"/>
    <s v="Yes"/>
    <n v="5"/>
    <s v="Wisconsin"/>
    <n v="46572"/>
    <x v="0"/>
  </r>
  <r>
    <s v="RIPON MEDICAL CENTER"/>
    <s v="RIPON"/>
    <x v="51"/>
    <s v="FOND DU LAC"/>
    <s v="Critical Access Hospitals"/>
    <x v="2"/>
    <s v="Yes"/>
    <n v="0"/>
    <s v="Wisconsin"/>
    <n v="104669"/>
    <x v="0"/>
  </r>
  <r>
    <s v="GRANT REGIONAL HEALTH CENTER"/>
    <s v="LANCASTER"/>
    <x v="51"/>
    <s v="GRANT"/>
    <s v="Critical Access Hospitals"/>
    <x v="2"/>
    <s v="Yes"/>
    <n v="0"/>
    <s v="Wisconsin"/>
    <n v="52446"/>
    <x v="0"/>
  </r>
  <r>
    <s v="MARSHFIELD MEDICAL CENTER - NEILLSVILLE"/>
    <s v="NEILLSVILLE"/>
    <x v="51"/>
    <s v="CLARK"/>
    <s v="Critical Access Hospitals"/>
    <x v="2"/>
    <s v="Yes"/>
    <n v="0"/>
    <s v="Wisconsin"/>
    <n v="35052"/>
    <x v="0"/>
  </r>
  <r>
    <s v="ASPIRUS MEDFORD HOSPITAL &amp; CLINICS, INC"/>
    <s v="MEDFORD"/>
    <x v="51"/>
    <s v="TAYLOR"/>
    <s v="Critical Access Hospitals"/>
    <x v="2"/>
    <s v="Yes"/>
    <n v="0"/>
    <s v="Wisconsin"/>
    <n v="20118"/>
    <x v="0"/>
  </r>
  <r>
    <s v="FLAMBEAU HOSPITAL"/>
    <s v="PARK FALLS"/>
    <x v="51"/>
    <s v="PRICE"/>
    <s v="Critical Access Hospitals"/>
    <x v="2"/>
    <s v="Yes"/>
    <n v="3"/>
    <s v="Wisconsin"/>
    <n v="13988"/>
    <x v="0"/>
  </r>
  <r>
    <s v="THEDACARE MEDICAL CENTER - NEW LONDON"/>
    <s v="NEW LONDON"/>
    <x v="51"/>
    <s v="WAUPACA"/>
    <s v="Critical Access Hospitals"/>
    <x v="2"/>
    <s v="Yes"/>
    <n v="0"/>
    <s v="Wisconsin"/>
    <n v="51461"/>
    <x v="0"/>
  </r>
  <r>
    <s v="WAUPUN MEMORIAL HOSPITAL"/>
    <s v="WAUPUN"/>
    <x v="51"/>
    <s v="FOND DU LAC"/>
    <s v="Critical Access Hospitals"/>
    <x v="2"/>
    <s v="Yes"/>
    <n v="5"/>
    <s v="Wisconsin"/>
    <n v="104669"/>
    <x v="0"/>
  </r>
  <r>
    <s v="MARSHFIELD MEDICAL CENTER - LADYSMITH"/>
    <s v="LADYSMITH"/>
    <x v="51"/>
    <s v="RUSK"/>
    <s v="Critical Access Hospitals"/>
    <x v="0"/>
    <s v="Yes"/>
    <n v="0"/>
    <s v="Wisconsin"/>
    <n v="14146"/>
    <x v="0"/>
  </r>
  <r>
    <s v="ST MARYS HOSPITAL SUPERIOR"/>
    <s v="SUPERIOR"/>
    <x v="51"/>
    <s v="DOUGLAS"/>
    <s v="Critical Access Hospitals"/>
    <x v="2"/>
    <s v="Yes"/>
    <n v="0"/>
    <s v="Wisconsin"/>
    <n v="43990"/>
    <x v="0"/>
  </r>
  <r>
    <s v="CROSSING RIVERS HEALTH MEDICAL CENTER"/>
    <s v="PRAIRIE DU CHIEN"/>
    <x v="51"/>
    <s v="CRAWFORD"/>
    <s v="Critical Access Hospitals"/>
    <x v="2"/>
    <s v="Yes"/>
    <n v="3"/>
    <s v="Wisconsin"/>
    <n v="15910"/>
    <x v="0"/>
  </r>
  <r>
    <s v="BURNETT MEDICAL CENTER"/>
    <s v="GRANTSBURG"/>
    <x v="51"/>
    <s v="BURNETT"/>
    <s v="Critical Access Hospitals"/>
    <x v="2"/>
    <s v="Yes"/>
    <n v="0"/>
    <s v="Wisconsin"/>
    <n v="17223"/>
    <x v="0"/>
  </r>
  <r>
    <s v="SPOONER HEALTH SYSTEM"/>
    <s v="SPOONER"/>
    <x v="51"/>
    <s v="WASHBURN"/>
    <s v="Critical Access Hospitals"/>
    <x v="2"/>
    <s v="Yes"/>
    <n v="5"/>
    <s v="Wisconsin"/>
    <n v="17087"/>
    <x v="0"/>
  </r>
  <r>
    <s v="BLACK RIVER MEMORIAL HOSPITAL"/>
    <s v="BLACK RIVER FALLS"/>
    <x v="51"/>
    <s v="JACKSON"/>
    <s v="Critical Access Hospitals"/>
    <x v="2"/>
    <s v="Yes"/>
    <n v="0"/>
    <s v="Wisconsin"/>
    <n v="20999"/>
    <x v="0"/>
  </r>
  <r>
    <s v="THEDACARE MEDICAL CENTER-WAUPACA"/>
    <s v="WAUPACA"/>
    <x v="51"/>
    <s v="WAUPACA"/>
    <s v="Critical Access Hospitals"/>
    <x v="2"/>
    <s v="Yes"/>
    <n v="3"/>
    <s v="Wisconsin"/>
    <n v="51461"/>
    <x v="0"/>
  </r>
  <r>
    <s v="HUDSON HOSPITAL"/>
    <s v="HUDSON"/>
    <x v="51"/>
    <s v="ST. CROIX"/>
    <s v="Critical Access Hospitals"/>
    <x v="2"/>
    <s v="Yes"/>
    <n v="5"/>
    <s v="Wisconsin"/>
    <s v="No Match"/>
    <x v="0"/>
  </r>
  <r>
    <s v="TAMARACK HEALTH HAYWARD MEDICAL CENTER"/>
    <s v="HAYWARD"/>
    <x v="51"/>
    <s v="SAWYER"/>
    <s v="Critical Access Hospitals"/>
    <x v="2"/>
    <s v="Yes"/>
    <n v="4"/>
    <s v="Wisconsin"/>
    <n v="18846"/>
    <x v="0"/>
  </r>
  <r>
    <s v="ST CROIX REGIONAL MEDICAL CENTER"/>
    <s v="SAINT CROIX FALLS"/>
    <x v="51"/>
    <s v="POLK"/>
    <s v="Critical Access Hospitals"/>
    <x v="2"/>
    <s v="Yes"/>
    <n v="3"/>
    <s v="Wisconsin"/>
    <n v="45803"/>
    <x v="0"/>
  </r>
  <r>
    <s v="COLUMBUS COMMUNITY HOSPITAL"/>
    <s v="COLUMBUS"/>
    <x v="51"/>
    <s v="COLUMBIA"/>
    <s v="Critical Access Hospitals"/>
    <x v="2"/>
    <s v="Yes"/>
    <n v="4"/>
    <s v="Wisconsin"/>
    <n v="58132"/>
    <x v="0"/>
  </r>
  <r>
    <s v="ASPIRUS MERRILL HOSPITAL"/>
    <s v="MERRILL"/>
    <x v="51"/>
    <s v="LINCOLN"/>
    <s v="Critical Access Hospitals"/>
    <x v="6"/>
    <s v="Yes"/>
    <n v="0"/>
    <s v="Wisconsin"/>
    <n v="28403"/>
    <x v="0"/>
  </r>
  <r>
    <s v="MAYO CLINIC HEALTH SYSTEM-RED CEDAR INC"/>
    <s v="MENOMONIE"/>
    <x v="51"/>
    <s v="DUNN"/>
    <s v="Critical Access Hospitals"/>
    <x v="2"/>
    <s v="Yes"/>
    <n v="3"/>
    <s v="Wisconsin"/>
    <n v="46223"/>
    <x v="0"/>
  </r>
  <r>
    <s v="RICHLAND HOSPITAL"/>
    <s v="RICHLAND CENTER"/>
    <x v="51"/>
    <s v="RICHLAND"/>
    <s v="Critical Access Hospitals"/>
    <x v="2"/>
    <s v="Yes"/>
    <n v="1"/>
    <s v="Wisconsin"/>
    <n v="17036"/>
    <x v="0"/>
  </r>
  <r>
    <s v="INDIANHEAD MEDICAL CTR"/>
    <s v="SHELL LAKE"/>
    <x v="51"/>
    <s v="WASHBURN"/>
    <s v="Critical Access Hospitals"/>
    <x v="1"/>
    <s v="Yes"/>
    <n v="0"/>
    <s v="Wisconsin"/>
    <n v="17087"/>
    <x v="0"/>
  </r>
  <r>
    <s v="STOUGHTON HOSPITAL"/>
    <s v="STOUGHTON"/>
    <x v="51"/>
    <s v="DANE"/>
    <s v="Critical Access Hospitals"/>
    <x v="2"/>
    <s v="Yes"/>
    <n v="3"/>
    <s v="Wisconsin"/>
    <n v="590375"/>
    <x v="0"/>
  </r>
  <r>
    <s v="GUNDERSEN BOSCOBEL AREA HOSPITAL AND CLINICS"/>
    <s v="BOSCOBEL"/>
    <x v="51"/>
    <s v="GRANT"/>
    <s v="Critical Access Hospitals"/>
    <x v="2"/>
    <s v="Yes"/>
    <n v="0"/>
    <s v="Wisconsin"/>
    <n v="52446"/>
    <x v="0"/>
  </r>
  <r>
    <s v="WESTFIELDS HOSPITAL AND CLINIC"/>
    <s v="NEW RICHMOND"/>
    <x v="51"/>
    <s v="ST. CROIX"/>
    <s v="Critical Access Hospitals"/>
    <x v="2"/>
    <s v="Yes"/>
    <n v="4"/>
    <s v="Wisconsin"/>
    <s v="No Match"/>
    <x v="0"/>
  </r>
  <r>
    <s v="THEDACARE MEDICAL CENTER - SHAWANO"/>
    <s v="SHAWANO"/>
    <x v="51"/>
    <s v="SHAWANO"/>
    <s v="Critical Access Hospitals"/>
    <x v="2"/>
    <s v="Yes"/>
    <n v="4"/>
    <s v="Wisconsin"/>
    <n v="41560"/>
    <x v="0"/>
  </r>
  <r>
    <s v="WESTERN WISCONSIN HEALTH"/>
    <s v="BALDWIN"/>
    <x v="51"/>
    <s v="ST. CROIX"/>
    <s v="Critical Access Hospitals"/>
    <x v="2"/>
    <s v="Yes"/>
    <n v="0"/>
    <s v="Wisconsin"/>
    <s v="No Match"/>
    <x v="0"/>
  </r>
  <r>
    <s v="VERNON MEMORIAL HOSPITAL"/>
    <s v="VIROQUA"/>
    <x v="51"/>
    <s v="VERNON"/>
    <s v="Critical Access Hospitals"/>
    <x v="2"/>
    <s v="Yes"/>
    <n v="0"/>
    <s v="Wisconsin"/>
    <n v="31443"/>
    <x v="0"/>
  </r>
  <r>
    <s v="RIVER FALLS AREA HOSPITAL"/>
    <s v="RIVER FALLS"/>
    <x v="51"/>
    <s v="PIERCE"/>
    <s v="Critical Access Hospitals"/>
    <x v="2"/>
    <s v="Yes"/>
    <n v="5"/>
    <s v="Wisconsin"/>
    <n v="43519"/>
    <x v="0"/>
  </r>
  <r>
    <s v="LANGLADE HOSPITAL"/>
    <s v="ANTIGO"/>
    <x v="51"/>
    <s v="LANGLADE"/>
    <s v="Critical Access Hospitals"/>
    <x v="6"/>
    <s v="Yes"/>
    <n v="0"/>
    <s v="Wisconsin"/>
    <n v="19534"/>
    <x v="0"/>
  </r>
  <r>
    <s v="REEDSBURG AREA MEDICAL CENTER"/>
    <s v="REEDSBURG"/>
    <x v="51"/>
    <s v="SAUK"/>
    <s v="Critical Access Hospitals"/>
    <x v="2"/>
    <s v="Yes"/>
    <n v="5"/>
    <s v="Wisconsin"/>
    <n v="66652"/>
    <x v="0"/>
  </r>
  <r>
    <s v="UPLAND HILLS HEALTH"/>
    <s v="DODGEVILLE"/>
    <x v="51"/>
    <s v="IOWA"/>
    <s v="Critical Access Hospitals"/>
    <x v="2"/>
    <s v="Yes"/>
    <n v="4"/>
    <s v="Wisconsin"/>
    <n v="23951"/>
    <x v="0"/>
  </r>
  <r>
    <s v="CUMBERLAND MEMORIAL HOSPITAL"/>
    <s v="CUMBERLAND"/>
    <x v="51"/>
    <s v="BARRON"/>
    <s v="Critical Access Hospitals"/>
    <x v="4"/>
    <s v="Yes"/>
    <n v="0"/>
    <s v="Wisconsin"/>
    <n v="46484"/>
    <x v="0"/>
  </r>
  <r>
    <s v="SOUTHWEST HEALTH CENTER"/>
    <s v="PLATTEVILLE"/>
    <x v="51"/>
    <s v="GRANT"/>
    <s v="Critical Access Hospitals"/>
    <x v="2"/>
    <s v="Yes"/>
    <n v="0"/>
    <s v="Wisconsin"/>
    <n v="52446"/>
    <x v="0"/>
  </r>
  <r>
    <s v="THEDACARE MEDICAL CENTER - BERLIN INC"/>
    <s v="BERLIN"/>
    <x v="51"/>
    <s v="GREEN LAKE"/>
    <s v="Critical Access Hospitals"/>
    <x v="2"/>
    <s v="Yes"/>
    <n v="3"/>
    <s v="Wisconsin"/>
    <n v="19305"/>
    <x v="0"/>
  </r>
  <r>
    <s v="BELLIN HEALTH OCONTO HOSPITAL"/>
    <s v="OCONTO"/>
    <x v="51"/>
    <s v="OCONTO"/>
    <s v="Critical Access Hospitals"/>
    <x v="2"/>
    <s v="Yes"/>
    <n v="0"/>
    <s v="Wisconsin"/>
    <n v="40195"/>
    <x v="0"/>
  </r>
  <r>
    <s v="MERCY WALWORTH HOSPITAL &amp; MEDICAL CENTER"/>
    <s v="LAKE GENEVA"/>
    <x v="51"/>
    <s v="WALWORTH"/>
    <s v="Critical Access Hospitals"/>
    <x v="2"/>
    <s v="Yes"/>
    <n v="3"/>
    <s v="Wisconsin"/>
    <n v="106127"/>
    <x v="0"/>
  </r>
  <r>
    <s v="DOOR COUNTY MEDICAL CENTER"/>
    <s v="STURGEON BAY"/>
    <x v="51"/>
    <s v="DOOR"/>
    <s v="Critical Access Hospitals"/>
    <x v="2"/>
    <s v="Yes"/>
    <n v="4"/>
    <s v="Wisconsin"/>
    <n v="30616"/>
    <x v="0"/>
  </r>
  <r>
    <s v="TAMARACK HEALTH ASHLAND MEDICAL CENTER"/>
    <s v="ASHLAND"/>
    <x v="51"/>
    <s v="ASHLAND"/>
    <s v="Critical Access Hospitals"/>
    <x v="2"/>
    <s v="Yes"/>
    <n v="3"/>
    <s v="Wisconsin"/>
    <n v="16203"/>
    <x v="0"/>
  </r>
  <r>
    <s v="CHILDRENS HOSPITAL OF WISCONSIN"/>
    <s v="MILWAUKEE"/>
    <x v="51"/>
    <s v="MILWAUKEE"/>
    <s v="Childrens"/>
    <x v="4"/>
    <s v="Yes"/>
    <n v="0"/>
    <s v="Wisconsin"/>
    <n v="924216"/>
    <x v="0"/>
  </r>
  <r>
    <s v="CHILDRENS HOSPITAL OF WISCONSIN FOX VALLEY"/>
    <s v="NEENAH"/>
    <x v="51"/>
    <s v="WINNEBAGO"/>
    <s v="Childrens"/>
    <x v="4"/>
    <s v="Yes"/>
    <n v="0"/>
    <s v="Wisconsin"/>
    <n v="174218"/>
    <x v="0"/>
  </r>
  <r>
    <s v="AURORA PSYCHIATRIC HOSPITAL"/>
    <s v="WAUWATOSA"/>
    <x v="51"/>
    <s v="MILWAUKEE"/>
    <s v="Psychiatric"/>
    <x v="2"/>
    <s v="No"/>
    <n v="0"/>
    <s v="Wisconsin"/>
    <n v="924216"/>
    <x v="0"/>
  </r>
  <r>
    <s v="WINNEBAGO MENTAL HEALTH INSTITUTE"/>
    <s v="WINNEBAGO"/>
    <x v="51"/>
    <s v="WINNEBAGO"/>
    <s v="Psychiatric"/>
    <x v="3"/>
    <s v="No"/>
    <n v="0"/>
    <s v="Wisconsin"/>
    <n v="174218"/>
    <x v="0"/>
  </r>
  <r>
    <s v="MENDOTA MENTAL HEALTH INSTITUTE"/>
    <s v="MADISON"/>
    <x v="51"/>
    <s v="DANE"/>
    <s v="Psychiatric"/>
    <x v="3"/>
    <s v="No"/>
    <n v="0"/>
    <s v="Wisconsin"/>
    <n v="590375"/>
    <x v="0"/>
  </r>
  <r>
    <s v="BROWN COUNTY COMMUNITY TREATMENT CTR"/>
    <s v="GREEN BAY"/>
    <x v="51"/>
    <s v="BROWN"/>
    <s v="Psychiatric"/>
    <x v="5"/>
    <s v="No"/>
    <n v="0"/>
    <s v="Wisconsin"/>
    <n v="275803"/>
    <x v="0"/>
  </r>
  <r>
    <s v="NORTH CENTRAL HEALTH CARE"/>
    <s v="WAUSAU"/>
    <x v="51"/>
    <s v="MARATHON"/>
    <s v="Psychiatric"/>
    <x v="4"/>
    <s v="No"/>
    <n v="0"/>
    <s v="Wisconsin"/>
    <n v="139432"/>
    <x v="0"/>
  </r>
  <r>
    <s v="ROGERS MEMORIAL HOSPITAL"/>
    <s v="OCONOMOWOC"/>
    <x v="51"/>
    <s v="WAUKESHA"/>
    <s v="Psychiatric"/>
    <x v="2"/>
    <s v="No"/>
    <n v="0"/>
    <s v="Wisconsin"/>
    <n v="417210"/>
    <x v="0"/>
  </r>
  <r>
    <s v="NORWOOD HEALTH CENTER"/>
    <s v="MARSHFIELD"/>
    <x v="51"/>
    <s v="WOOD"/>
    <s v="Psychiatric"/>
    <x v="5"/>
    <s v="No"/>
    <n v="0"/>
    <s v="Wisconsin"/>
    <n v="74060"/>
    <x v="0"/>
  </r>
  <r>
    <s v="FOND DU LAC COUNTY ACUTE PSYCH UNIT"/>
    <s v="FOND DU LAC"/>
    <x v="51"/>
    <s v="FOND DU LAC"/>
    <s v="Psychiatric"/>
    <x v="5"/>
    <s v="Yes"/>
    <n v="0"/>
    <s v="Wisconsin"/>
    <n v="104669"/>
    <x v="0"/>
  </r>
  <r>
    <s v="WAUKESHA COUNTY MENTAL HEALTH CTR"/>
    <s v="WAUKESHA"/>
    <x v="51"/>
    <s v="WAUKESHA"/>
    <s v="Psychiatric"/>
    <x v="5"/>
    <s v="No"/>
    <n v="0"/>
    <s v="Wisconsin"/>
    <n v="417210"/>
    <x v="0"/>
  </r>
  <r>
    <s v="SBH Green Bay, LLC d/b/a WILLOW CREEK BEHAVIORAL HEALTH"/>
    <s v="GREEN BAY"/>
    <x v="51"/>
    <s v="BROWN"/>
    <s v="Psychiatric"/>
    <x v="1"/>
    <s v="No"/>
    <n v="0"/>
    <s v="Wisconsin"/>
    <n v="275803"/>
    <x v="0"/>
  </r>
  <r>
    <s v="MIRAMONT BEHAVIORAL HEALTH"/>
    <s v="MIDDLETON"/>
    <x v="51"/>
    <s v="DANE"/>
    <s v="Psychiatric"/>
    <x v="1"/>
    <s v="No"/>
    <n v="0"/>
    <s v="Wisconsin"/>
    <n v="590375"/>
    <x v="0"/>
  </r>
  <r>
    <s v="GRANITE HILLS HOSPITAL"/>
    <s v="WEST ALLIS"/>
    <x v="51"/>
    <s v="MILWAUKEE"/>
    <s v="Psychiatric"/>
    <x v="1"/>
    <s v="Yes"/>
    <n v="0"/>
    <s v="Wisconsin"/>
    <n v="924216"/>
    <x v="0"/>
  </r>
  <r>
    <s v="MENTAL HEALTH EMERGENCY CENTER, INC"/>
    <s v="MILWAUKEE"/>
    <x v="51"/>
    <s v="MILWAUKEE"/>
    <s v="Psychiatric"/>
    <x v="2"/>
    <s v="No"/>
    <n v="0"/>
    <s v="Wisconsin"/>
    <n v="924216"/>
    <x v="0"/>
  </r>
  <r>
    <s v="CAMPBELL COUNTY HEALTH"/>
    <s v="GILLETTE"/>
    <x v="52"/>
    <s v="CAMPBELL"/>
    <s v="Acute Care Hospitals"/>
    <x v="0"/>
    <s v="Yes"/>
    <n v="3"/>
    <s v="Wyoming"/>
    <n v="48145"/>
    <x v="0"/>
  </r>
  <r>
    <s v="SHERIDAN MEMORIAL HOSPITAL"/>
    <s v="SHERIDAN"/>
    <x v="52"/>
    <s v="SHERIDAN"/>
    <s v="Acute Care Hospitals"/>
    <x v="5"/>
    <s v="Yes"/>
    <n v="3"/>
    <s v="Wyoming"/>
    <n v="33241"/>
    <x v="0"/>
  </r>
  <r>
    <s v="SAGEWEST HEALTH CARE"/>
    <s v="RIVERTON"/>
    <x v="52"/>
    <s v="FREMONT"/>
    <s v="Acute Care Hospitals"/>
    <x v="1"/>
    <s v="Yes"/>
    <n v="2"/>
    <s v="Wyoming"/>
    <n v="39464"/>
    <x v="0"/>
  </r>
  <r>
    <s v="BANNER WYOMING MEDICAL CENTER"/>
    <s v="CASPER"/>
    <x v="52"/>
    <s v="NATRONA"/>
    <s v="Acute Care Hospitals"/>
    <x v="5"/>
    <s v="Yes"/>
    <n v="2"/>
    <s v="Wyoming"/>
    <n v="80526"/>
    <x v="0"/>
  </r>
  <r>
    <s v="CHEYENNE REGIONAL MEDICAL CENTER"/>
    <s v="CHEYENNE"/>
    <x v="52"/>
    <s v="LARAMIE"/>
    <s v="Acute Care Hospitals"/>
    <x v="4"/>
    <s v="Yes"/>
    <n v="3"/>
    <s v="Wyoming"/>
    <n v="102938"/>
    <x v="0"/>
  </r>
  <r>
    <s v="ST JOHNS MEDICAL CENTER"/>
    <s v="JACKSON"/>
    <x v="52"/>
    <s v="TETON"/>
    <s v="Acute Care Hospitals"/>
    <x v="0"/>
    <s v="Yes"/>
    <n v="5"/>
    <s v="Wyoming"/>
    <n v="23333"/>
    <x v="0"/>
  </r>
  <r>
    <s v="IVINSON MEMORIAL HOSPITAL"/>
    <s v="LARAMIE"/>
    <x v="52"/>
    <s v="ALBANY"/>
    <s v="Acute Care Hospitals"/>
    <x v="0"/>
    <s v="Yes"/>
    <n v="3"/>
    <s v="Wyoming"/>
    <n v="38558"/>
    <x v="0"/>
  </r>
  <r>
    <s v="SUMMIT MEDICAL CENTER"/>
    <s v="CASPER"/>
    <x v="52"/>
    <s v="NATRONA"/>
    <s v="Acute Care Hospitals"/>
    <x v="11"/>
    <s v="No"/>
    <n v="0"/>
    <s v="Wyoming"/>
    <n v="80526"/>
    <x v="0"/>
  </r>
  <r>
    <s v="CHEYENNE VA MEDICAL CENTER"/>
    <s v="CHEYENNE"/>
    <x v="52"/>
    <s v="LARAMIE"/>
    <s v="Acute Care - Veterans Administration"/>
    <x v="8"/>
    <s v="Yes"/>
    <n v="5"/>
    <s v="Wyoming"/>
    <n v="102938"/>
    <x v="0"/>
  </r>
  <r>
    <s v="SHERIDAN VA MEDICAL CENTER"/>
    <s v="SHERIDAN"/>
    <x v="52"/>
    <s v="SHERIDAN"/>
    <s v="Acute Care - Veterans Administration"/>
    <x v="8"/>
    <s v="No"/>
    <n v="0"/>
    <s v="Wyoming"/>
    <n v="33241"/>
    <x v="0"/>
  </r>
  <r>
    <s v="SOUTH BIG HORN COUNTY HOSPITAL"/>
    <s v="BASIN"/>
    <x v="52"/>
    <s v="BIG HORN"/>
    <s v="Critical Access Hospitals"/>
    <x v="0"/>
    <s v="Yes"/>
    <n v="0"/>
    <s v="Wyoming"/>
    <n v="12024"/>
    <x v="0"/>
  </r>
  <r>
    <s v="MEMORIAL HOSPITAL OF CONVERSE COUNTY"/>
    <s v="DOUGLAS"/>
    <x v="52"/>
    <s v="CONVERSE"/>
    <s v="Critical Access Hospitals"/>
    <x v="5"/>
    <s v="Yes"/>
    <n v="4"/>
    <s v="Wyoming"/>
    <n v="13824"/>
    <x v="0"/>
  </r>
  <r>
    <s v="WESTON COUNTY HEALTH SERVICES"/>
    <s v="NEWCASTLE"/>
    <x v="52"/>
    <s v="WESTON"/>
    <s v="Critical Access Hospitals"/>
    <x v="0"/>
    <s v="Yes"/>
    <n v="0"/>
    <s v="Wyoming"/>
    <n v="6840"/>
    <x v="0"/>
  </r>
  <r>
    <s v="HOT SPRINGS COUNTY MEMORIAL HOSPITAL"/>
    <s v="THERMOPOLIS"/>
    <x v="52"/>
    <s v="HOT SPRINGS"/>
    <s v="Critical Access Hospitals"/>
    <x v="0"/>
    <s v="Yes"/>
    <n v="3"/>
    <s v="Wyoming"/>
    <n v="4600"/>
    <x v="0"/>
  </r>
  <r>
    <s v="PLATTE COUNTY HOSPITAL"/>
    <s v="WHEATLAND"/>
    <x v="52"/>
    <s v="PLATTE"/>
    <s v="Critical Access Hospitals"/>
    <x v="5"/>
    <s v="Yes"/>
    <n v="4"/>
    <s v="Wyoming"/>
    <n v="8634"/>
    <x v="0"/>
  </r>
  <r>
    <s v="WASHAKIE MEDICAL CENTER"/>
    <s v="WORLAND"/>
    <x v="52"/>
    <s v="WASHAKIE"/>
    <s v="Critical Access Hospitals"/>
    <x v="5"/>
    <s v="Yes"/>
    <n v="4"/>
    <s v="Wyoming"/>
    <n v="7597"/>
    <x v="0"/>
  </r>
  <r>
    <s v="COMMUNITY HOSPITAL"/>
    <s v="TORRINGTON"/>
    <x v="52"/>
    <s v="GOSHEN"/>
    <s v="Critical Access Hospitals"/>
    <x v="2"/>
    <s v="Yes"/>
    <n v="2"/>
    <s v="Wyoming"/>
    <n v="12640"/>
    <x v="0"/>
  </r>
  <r>
    <s v="JOHNSON COUNTY HEALTHCARE CENTER"/>
    <s v="BUFFALO"/>
    <x v="52"/>
    <s v="JOHNSON"/>
    <s v="Critical Access Hospitals"/>
    <x v="0"/>
    <s v="No"/>
    <n v="0"/>
    <s v="Wyoming"/>
    <n v="8908"/>
    <x v="0"/>
  </r>
  <r>
    <s v="NORTH BIG HORN HOSPITAL DISTRICT"/>
    <s v="LOVELL"/>
    <x v="52"/>
    <s v="BIG HORN"/>
    <s v="Critical Access Hospitals"/>
    <x v="0"/>
    <s v="Yes"/>
    <n v="4"/>
    <s v="Wyoming"/>
    <n v="12024"/>
    <x v="0"/>
  </r>
  <r>
    <s v="POWELL VALLEY HOSPITAL"/>
    <s v="POWELL"/>
    <x v="52"/>
    <s v="PARK"/>
    <s v="Critical Access Hospitals"/>
    <x v="0"/>
    <s v="Yes"/>
    <n v="4"/>
    <s v="Wyoming"/>
    <n v="31171"/>
    <x v="0"/>
  </r>
  <r>
    <s v="CROOK COUNTY HOSPITAL"/>
    <s v="SUNDANCE"/>
    <x v="52"/>
    <s v="CROOK"/>
    <s v="Critical Access Hospitals"/>
    <x v="0"/>
    <s v="Yes"/>
    <n v="0"/>
    <s v="Wyoming"/>
    <n v="7852"/>
    <x v="0"/>
  </r>
  <r>
    <s v="CODY REGIONAL HEALTH"/>
    <s v="CODY"/>
    <x v="52"/>
    <s v="PARK"/>
    <s v="Critical Access Hospitals"/>
    <x v="0"/>
    <s v="Yes"/>
    <n v="3"/>
    <s v="Wyoming"/>
    <n v="31171"/>
    <x v="0"/>
  </r>
  <r>
    <s v="STAR VALLEY MEDICAL CENTER"/>
    <s v="AFTON"/>
    <x v="52"/>
    <s v="LINCOLN"/>
    <s v="Critical Access Hospitals"/>
    <x v="0"/>
    <s v="Yes"/>
    <n v="0"/>
    <s v="Wyoming"/>
    <n v="21180"/>
    <x v="0"/>
  </r>
  <r>
    <s v="NIOBRARA COUNTY HOSPITAL DISTRICT"/>
    <s v="LUSK"/>
    <x v="52"/>
    <s v="NIOBRARA"/>
    <s v="Critical Access Hospitals"/>
    <x v="0"/>
    <s v="Yes"/>
    <n v="0"/>
    <s v="Wyoming"/>
    <n v="2341"/>
    <x v="0"/>
  </r>
  <r>
    <s v="SOUTH LINCOLN MEDICAL CENTER - CAH"/>
    <s v="KEMMERER"/>
    <x v="52"/>
    <s v="LINCOLN"/>
    <s v="Critical Access Hospitals"/>
    <x v="0"/>
    <s v="No"/>
    <n v="0"/>
    <s v="Wyoming"/>
    <n v="21180"/>
    <x v="0"/>
  </r>
  <r>
    <s v="MEMORIAL HOSPITAL OF CARBON COUNTY"/>
    <s v="RAWLINS"/>
    <x v="52"/>
    <s v="CARBON"/>
    <s v="Critical Access Hospitals"/>
    <x v="5"/>
    <s v="Yes"/>
    <n v="0"/>
    <s v="Wyoming"/>
    <n v="14013"/>
    <x v="0"/>
  </r>
  <r>
    <s v="NORTH PLATTE VALLEY MEDICAL CENTER"/>
    <s v="SARATOGA"/>
    <x v="52"/>
    <s v="CARBON"/>
    <s v="Critical Access Hospitals"/>
    <x v="2"/>
    <s v="Yes"/>
    <n v="0"/>
    <s v="Wyoming"/>
    <n v="14013"/>
    <x v="0"/>
  </r>
  <r>
    <s v="MEMORIAL HOSPITAL SWEETWATER COUNTY"/>
    <s v="ROCK SPRINGS"/>
    <x v="52"/>
    <s v="SWEETWATER"/>
    <s v="Critical Access Hospitals"/>
    <x v="0"/>
    <s v="Yes"/>
    <n v="0"/>
    <s v="Wyoming"/>
    <n v="41267"/>
    <x v="0"/>
  </r>
  <r>
    <s v="EVANSTON REGIONAL HOSPITAL"/>
    <s v="EVANSTON"/>
    <x v="52"/>
    <s v="UINTA"/>
    <s v="Critical Access Hospitals"/>
    <x v="1"/>
    <s v="Yes"/>
    <n v="0"/>
    <s v="Wyoming"/>
    <n v="20728"/>
    <x v="0"/>
  </r>
  <r>
    <s v="WYOMING BEHAVIORAL INSTITUTE"/>
    <s v="CASPER"/>
    <x v="52"/>
    <s v="NATRONA"/>
    <s v="Psychiatric"/>
    <x v="1"/>
    <s v="No"/>
    <n v="0"/>
    <s v="Wyoming"/>
    <n v="80526"/>
    <x v="0"/>
  </r>
  <r>
    <s v="LBJ TROPICAL MEDICAL CENTER"/>
    <s v="PAGO PAGO"/>
    <x v="53"/>
    <s v="EASTERN DISTRICT"/>
    <s v="Acute Care Hospitals"/>
    <x v="0"/>
    <s v="Yes"/>
    <n v="0"/>
    <s v="No Match"/>
    <s v="No Match"/>
    <x v="1"/>
  </r>
  <r>
    <s v="GUAM MEMORIAL  HOSPITAL AUTHORITY"/>
    <s v="TAMUNING"/>
    <x v="54"/>
    <s v="GUAM"/>
    <s v="Acute Care Hospitals"/>
    <x v="5"/>
    <s v="Yes"/>
    <n v="2"/>
    <s v="No Match"/>
    <s v="No Match"/>
    <x v="0"/>
  </r>
  <r>
    <s v="GUAM REGIONAL MEDICAL CITY"/>
    <s v="DEDEDO"/>
    <x v="54"/>
    <s v="GUAM"/>
    <s v="Acute Care Hospitals"/>
    <x v="2"/>
    <s v="Yes"/>
    <n v="0"/>
    <s v="No Match"/>
    <s v="No Match"/>
    <x v="0"/>
  </r>
  <r>
    <s v="COMMONWEALTH HEALTH CENTER"/>
    <s v="GARAPAN"/>
    <x v="55"/>
    <s v="SAIPAN"/>
    <s v="Acute Care Hospitals"/>
    <x v="3"/>
    <s v="Yes"/>
    <n v="0"/>
    <s v="No Match"/>
    <s v="No Match"/>
    <x v="1"/>
  </r>
  <r>
    <s v="MEMORIAL HERMANN SURGICAL HOSPITAL KINGWOOD"/>
    <s v="KINGWOOD"/>
    <x v="44"/>
    <s v="HARRIS"/>
    <s v="Acute Care Hospitals"/>
    <x v="1"/>
    <s v="Yes"/>
    <n v="0"/>
    <s v="Texas"/>
    <n v="5045026"/>
    <x v="0"/>
  </r>
  <r>
    <s v="THE HOSPITAL AT WESTLAKE MEDICAL CENTER"/>
    <s v="AUSTIN"/>
    <x v="44"/>
    <s v="TRAVIS"/>
    <s v="Acute Care Hospitals"/>
    <x v="11"/>
    <s v="Yes"/>
    <n v="0"/>
    <s v="Texas"/>
    <n v="1389670"/>
    <x v="0"/>
  </r>
  <r>
    <s v="MEMORIAL HERMANN HOUSTON PHYSICIANS HOSPITAL"/>
    <s v="WEBSTER"/>
    <x v="44"/>
    <s v="HARRIS"/>
    <s v="Acute Care Hospitals"/>
    <x v="11"/>
    <s v="Yes"/>
    <n v="0"/>
    <s v="Texas"/>
    <n v="5045026"/>
    <x v="0"/>
  </r>
  <r>
    <s v="MAYHILL HOSPITAL"/>
    <s v="DENTON"/>
    <x v="44"/>
    <s v="DENTON"/>
    <s v="Acute Care Hospitals"/>
    <x v="1"/>
    <s v="No"/>
    <n v="0"/>
    <s v="Texas"/>
    <n v="1069346"/>
    <x v="0"/>
  </r>
  <r>
    <s v="METHODIST MANSFIELD MEDICAL CENTER"/>
    <s v="MANSFIELD"/>
    <x v="44"/>
    <s v="TARRANT"/>
    <s v="Acute Care Hospitals"/>
    <x v="2"/>
    <s v="Yes"/>
    <n v="4"/>
    <s v="Texas"/>
    <n v="2248466"/>
    <x v="0"/>
  </r>
  <r>
    <s v="BAYLOR SCOTT &amp; WHITE THE HEART HOSPITAL PLANO"/>
    <s v="PLANO"/>
    <x v="44"/>
    <s v="COLLIN"/>
    <s v="Acute Care Hospitals"/>
    <x v="11"/>
    <s v="Yes"/>
    <n v="4"/>
    <s v="Texas"/>
    <n v="1297179"/>
    <x v="0"/>
  </r>
  <r>
    <s v="ST LUKE'S PATIENTS MEDICAL CENTER"/>
    <s v="PASADENA"/>
    <x v="44"/>
    <s v="HARRIS"/>
    <s v="Acute Care Hospitals"/>
    <x v="1"/>
    <s v="Yes"/>
    <n v="3"/>
    <s v="Texas"/>
    <n v="5045026"/>
    <x v="0"/>
  </r>
  <r>
    <s v="BAYLOR SCOTT &amp; WHITE MEDICAL CENTER - ROUND ROCK"/>
    <s v="ROUND ROCK"/>
    <x v="44"/>
    <s v="WILLIAMSON"/>
    <s v="Acute Care Hospitals"/>
    <x v="2"/>
    <s v="Yes"/>
    <n v="4"/>
    <s v="Texas"/>
    <n v="752827"/>
    <x v="0"/>
  </r>
  <r>
    <s v="ASCENSION SETON WILLIAMSON"/>
    <s v="ROUND ROCK"/>
    <x v="44"/>
    <s v="WILLIAMSON"/>
    <s v="Acute Care Hospitals"/>
    <x v="2"/>
    <s v="Yes"/>
    <n v="4"/>
    <s v="Texas"/>
    <n v="752827"/>
    <x v="0"/>
  </r>
  <r>
    <s v="ASCENSION SETON CEDAR PARK"/>
    <s v="CEDAR PARK"/>
    <x v="44"/>
    <s v="WILLIAMSON"/>
    <s v="Acute Care Hospitals"/>
    <x v="4"/>
    <s v="Yes"/>
    <n v="3"/>
    <s v="Texas"/>
    <n v="752827"/>
    <x v="0"/>
  </r>
  <r>
    <s v="TEXAS HEALTH PRESBYTERIAN HOSPITAL ROCKWALL"/>
    <s v="ROCKWALL"/>
    <x v="44"/>
    <s v="ROCKWALL"/>
    <s v="Acute Care Hospitals"/>
    <x v="1"/>
    <s v="Yes"/>
    <n v="5"/>
    <s v="Texas"/>
    <n v="140738"/>
    <x v="1"/>
  </r>
  <r>
    <s v="THE HOSPITALS OF PROVIDENCE - EAST CAMPUS"/>
    <s v="EL PASO"/>
    <x v="44"/>
    <s v="EL PASO"/>
    <s v="Acute Care Hospitals"/>
    <x v="1"/>
    <s v="Yes"/>
    <n v="2"/>
    <s v="Texas"/>
    <n v="877858"/>
    <x v="0"/>
  </r>
  <r>
    <s v="NORTH CENTRAL SURGICAL CENTER LLP"/>
    <s v="DALLAS"/>
    <x v="44"/>
    <s v="DALLAS"/>
    <s v="Acute Care Hospitals"/>
    <x v="4"/>
    <s v="Yes"/>
    <n v="0"/>
    <s v="Texas"/>
    <n v="2661397"/>
    <x v="0"/>
  </r>
  <r>
    <s v="ST LUKE'S SUGAR LAND HOSPITAL"/>
    <s v="SUGAR LAND"/>
    <x v="44"/>
    <s v="FORT BEND"/>
    <s v="Acute Care Hospitals"/>
    <x v="2"/>
    <s v="Yes"/>
    <n v="3"/>
    <s v="Texas"/>
    <n v="975191"/>
    <x v="0"/>
  </r>
  <r>
    <s v="FOUNDATION SURGICAL HOSPITAL OF SAN ANTONIO"/>
    <s v="SAN ANTONIO"/>
    <x v="44"/>
    <s v="BEXAR"/>
    <s v="Acute Care Hospitals"/>
    <x v="1"/>
    <s v="Yes"/>
    <n v="0"/>
    <s v="Texas"/>
    <n v="2160088"/>
    <x v="0"/>
  </r>
  <r>
    <s v="METHODIST HOSPITAL  STONE OAK"/>
    <s v="SAN ANTONIO"/>
    <x v="44"/>
    <s v="BEXAR"/>
    <s v="Acute Care Hospitals"/>
    <x v="1"/>
    <s v="Yes"/>
    <n v="4"/>
    <s v="Texas"/>
    <n v="2160088"/>
    <x v="0"/>
  </r>
  <r>
    <s v="ASCENSION  SETON HAYS"/>
    <s v="KYLE"/>
    <x v="44"/>
    <s v="HAYS"/>
    <s v="Acute Care Hospitals"/>
    <x v="2"/>
    <s v="Yes"/>
    <n v="3"/>
    <s v="Texas"/>
    <n v="304390"/>
    <x v="0"/>
  </r>
  <r>
    <s v="CHI ST LUKES LAKESIDE HOSPITAL"/>
    <s v="THE WOODLANDS"/>
    <x v="44"/>
    <s v="MONTGOMERY"/>
    <s v="Acute Care Hospitals"/>
    <x v="4"/>
    <s v="Yes"/>
    <n v="0"/>
    <s v="Texas"/>
    <n v="781194"/>
    <x v="0"/>
  </r>
  <r>
    <s v="BAYLOR SCOTT AND WHITE MEDICAL CENTER SUNNYVALE"/>
    <s v="SUNNYVALE"/>
    <x v="44"/>
    <s v="DALLAS"/>
    <s v="Acute Care Hospitals"/>
    <x v="2"/>
    <s v="Yes"/>
    <n v="2"/>
    <s v="Texas"/>
    <n v="2661397"/>
    <x v="0"/>
  </r>
  <r>
    <s v="BAYLOR EMERGENCY MEDICAL CENTER AT AUBREY"/>
    <s v="AUBREY"/>
    <x v="44"/>
    <s v="DENTON"/>
    <s v="Acute Care Hospitals"/>
    <x v="1"/>
    <s v="Yes"/>
    <n v="0"/>
    <s v="Texas"/>
    <n v="1069346"/>
    <x v="0"/>
  </r>
  <r>
    <s v="BAYLOR SCOTT AND WHITE ORTHOPEDIC AND SPINE HOSPI"/>
    <s v="ARLINGTON"/>
    <x v="44"/>
    <s v="TARRANT"/>
    <s v="Acute Care Hospitals"/>
    <x v="1"/>
    <s v="Yes"/>
    <n v="0"/>
    <s v="Texas"/>
    <n v="2248466"/>
    <x v="0"/>
  </r>
  <r>
    <s v="TEXAS HEALTH PRESBYTERIAN HOSPITAL FLOWER MOUND"/>
    <s v="FLOWER MOUND"/>
    <x v="44"/>
    <s v="DENTON"/>
    <s v="Acute Care Hospitals"/>
    <x v="1"/>
    <s v="Yes"/>
    <n v="5"/>
    <s v="Texas"/>
    <n v="1069346"/>
    <x v="0"/>
  </r>
  <r>
    <s v="METHODIST MCKINNEY HOSPITAL"/>
    <s v="MCKINNEY"/>
    <x v="44"/>
    <s v="COLLIN"/>
    <s v="Acute Care Hospitals"/>
    <x v="11"/>
    <s v="Yes"/>
    <n v="0"/>
    <s v="Texas"/>
    <n v="1297179"/>
    <x v="0"/>
  </r>
  <r>
    <s v="TEXAS HEALTH HEART &amp; VASCULAR HOSPITAL ARLINGTON"/>
    <s v="ARLINGTON"/>
    <x v="44"/>
    <s v="TARRANT"/>
    <s v="Acute Care Hospitals"/>
    <x v="11"/>
    <s v="No"/>
    <n v="4"/>
    <s v="Texas"/>
    <n v="2248466"/>
    <x v="0"/>
  </r>
  <r>
    <s v="METHODIST HOSPITAL FOR SURGERY"/>
    <s v="ADDISON"/>
    <x v="44"/>
    <s v="DALLAS"/>
    <s v="Acute Care Hospitals"/>
    <x v="1"/>
    <s v="Yes"/>
    <n v="4"/>
    <s v="Texas"/>
    <n v="2661397"/>
    <x v="0"/>
  </r>
  <r>
    <s v="ST LUKE'S HOSPITAL AT THE VINTAGE"/>
    <s v="HOUSTON"/>
    <x v="44"/>
    <s v="HARRIS"/>
    <s v="Acute Care Hospitals"/>
    <x v="2"/>
    <s v="Yes"/>
    <n v="4"/>
    <s v="Texas"/>
    <n v="5045026"/>
    <x v="0"/>
  </r>
  <r>
    <s v="BAYLOR SCOTT AND WHITE SURGICAL HOSPITAL AT SHERMA"/>
    <s v="SHERMAN"/>
    <x v="44"/>
    <s v="GRAYSON"/>
    <s v="Acute Care Hospitals"/>
    <x v="11"/>
    <s v="Yes"/>
    <n v="3"/>
    <s v="Texas"/>
    <n v="153613"/>
    <x v="0"/>
  </r>
  <r>
    <s v="HOUSTON METHODIST WEST HOSPITAL"/>
    <s v="HOUSTON"/>
    <x v="44"/>
    <s v="HARRIS"/>
    <s v="Acute Care Hospitals"/>
    <x v="2"/>
    <s v="Yes"/>
    <n v="5"/>
    <s v="Texas"/>
    <n v="5045026"/>
    <x v="0"/>
  </r>
  <r>
    <s v="BAPTIST NEIGHBORHOOD HOSPITAL THOUSAND OAKS"/>
    <s v="SAN ANTONIO"/>
    <x v="44"/>
    <s v="BEXAR"/>
    <s v="Acute Care Hospitals"/>
    <x v="1"/>
    <s v="Yes"/>
    <n v="5"/>
    <s v="Texas"/>
    <n v="2160088"/>
    <x v="0"/>
  </r>
  <r>
    <s v="SETON MEDICAL CENTER HARKER HEIGHTS"/>
    <s v="HARKER HEIGHTS"/>
    <x v="44"/>
    <s v="BELL"/>
    <s v="Acute Care Hospitals"/>
    <x v="1"/>
    <s v="Yes"/>
    <n v="4"/>
    <s v="Texas"/>
    <n v="402248"/>
    <x v="0"/>
  </r>
  <r>
    <s v="BAYLOR SCOTT AND WHITE  MEDICAL CENTER  MCKINNEY"/>
    <s v="MC KINNEY"/>
    <x v="44"/>
    <s v="COLLIN"/>
    <s v="Acute Care Hospitals"/>
    <x v="2"/>
    <s v="Yes"/>
    <n v="4"/>
    <s v="Texas"/>
    <n v="1297179"/>
    <x v="0"/>
  </r>
  <r>
    <s v="TEXAS HEALTH HARRIS METHODIST HOSPITAL ALLIANCE"/>
    <s v="FORT WORTH"/>
    <x v="44"/>
    <s v="TARRANT"/>
    <s v="Acute Care Hospitals"/>
    <x v="2"/>
    <s v="Yes"/>
    <n v="5"/>
    <s v="Texas"/>
    <n v="2248466"/>
    <x v="0"/>
  </r>
  <r>
    <s v="BAYLOR SCOTT &amp; WHITE MEDICAL CENTER- COLLEGE STATI"/>
    <s v="COLLEGE STATION"/>
    <x v="44"/>
    <s v="BRAZOS"/>
    <s v="Acute Care Hospitals"/>
    <x v="2"/>
    <s v="Yes"/>
    <n v="4"/>
    <s v="Texas"/>
    <n v="249088"/>
    <x v="0"/>
  </r>
  <r>
    <s v="CRESCENT MEDICAL CENTER LANCASTER"/>
    <s v="LANCASTER"/>
    <x v="44"/>
    <s v="DALLAS"/>
    <s v="Acute Care Hospitals"/>
    <x v="11"/>
    <s v="Yes"/>
    <n v="2"/>
    <s v="Texas"/>
    <n v="2661397"/>
    <x v="0"/>
  </r>
  <r>
    <s v="ASPIRE HOSPITAL"/>
    <s v="CONROE"/>
    <x v="44"/>
    <s v="MONTGOMERY"/>
    <s v="Acute Care Hospitals"/>
    <x v="11"/>
    <s v="No"/>
    <n v="0"/>
    <s v="Texas"/>
    <n v="781194"/>
    <x v="0"/>
  </r>
  <r>
    <s v="RESOLUTE HEALTH HOSPITAL"/>
    <s v="NEW BRAUNFELS"/>
    <x v="44"/>
    <s v="COMAL"/>
    <s v="Acute Care Hospitals"/>
    <x v="1"/>
    <s v="Yes"/>
    <n v="4"/>
    <s v="Texas"/>
    <n v="209166"/>
    <x v="1"/>
  </r>
  <r>
    <s v="AD HOSPITAL EAST, LLC"/>
    <s v="HOUSTON"/>
    <x v="44"/>
    <s v="HARRIS"/>
    <s v="Acute Care Hospitals"/>
    <x v="1"/>
    <s v="Yes"/>
    <n v="0"/>
    <s v="Texas"/>
    <n v="5045026"/>
    <x v="0"/>
  </r>
  <r>
    <s v="MEDICAL CITY ALLIANCE"/>
    <s v="FORT WORTH"/>
    <x v="44"/>
    <s v="TARRANT"/>
    <s v="Acute Care Hospitals"/>
    <x v="2"/>
    <s v="Yes"/>
    <n v="3"/>
    <s v="Texas"/>
    <n v="2248466"/>
    <x v="0"/>
  </r>
  <r>
    <s v="HCA HOUSTON HEALTHCARE PEARLAND"/>
    <s v="PEARLAND"/>
    <x v="44"/>
    <s v="BRAZORIA"/>
    <s v="Acute Care Hospitals"/>
    <x v="1"/>
    <s v="Yes"/>
    <n v="3"/>
    <s v="Texas"/>
    <n v="419080"/>
    <x v="0"/>
  </r>
  <r>
    <s v="BAYLOR SCOTT AND WHITE EMERGENCY HOSPITAL"/>
    <s v="BURLESON"/>
    <x v="44"/>
    <s v="JOHNSON"/>
    <s v="Acute Care Hospitals"/>
    <x v="1"/>
    <s v="Yes"/>
    <n v="0"/>
    <s v="Texas"/>
    <n v="218048"/>
    <x v="0"/>
  </r>
  <r>
    <s v="BAYLOR SCOTT &amp; WHITE MEDICAL CENTER - MARBLE FALLS"/>
    <s v="MARBLE FALLS"/>
    <x v="44"/>
    <s v="BURNET"/>
    <s v="Acute Care Hospitals"/>
    <x v="2"/>
    <s v="Yes"/>
    <n v="4"/>
    <s v="Texas"/>
    <n v="57015"/>
    <x v="0"/>
  </r>
  <r>
    <s v="BAYTOWN MEDICAL CENTER LP"/>
    <s v="BAYTOWN"/>
    <x v="44"/>
    <s v="HARRIS"/>
    <s v="Acute Care Hospitals"/>
    <x v="1"/>
    <s v="Yes"/>
    <n v="0"/>
    <s v="Texas"/>
    <n v="5045026"/>
    <x v="0"/>
  </r>
  <r>
    <s v="LEGENT ORTHOPEDIC + SPINE"/>
    <s v="SAN ANTONIO"/>
    <x v="44"/>
    <s v="BEXAR"/>
    <s v="Acute Care Hospitals"/>
    <x v="1"/>
    <s v="No"/>
    <n v="0"/>
    <s v="Texas"/>
    <n v="2160088"/>
    <x v="0"/>
  </r>
  <r>
    <s v="CLEVELAND EMERGENCY HOSPITAL"/>
    <s v="HUMBLE"/>
    <x v="44"/>
    <s v="HARRIS"/>
    <s v="Acute Care Hospitals"/>
    <x v="1"/>
    <s v="Yes"/>
    <n v="0"/>
    <s v="Texas"/>
    <n v="5045026"/>
    <x v="0"/>
  </r>
  <r>
    <s v="THE HOSPITALS OF PROVIDENCE TRANSMOUNTAIN CAMPUS"/>
    <s v="EL PASO"/>
    <x v="44"/>
    <s v="EL PASO"/>
    <s v="Acute Care Hospitals"/>
    <x v="1"/>
    <s v="Yes"/>
    <n v="2"/>
    <s v="Texas"/>
    <n v="877858"/>
    <x v="0"/>
  </r>
  <r>
    <s v="SAINT CAMILLUS MEDICAL CENTER"/>
    <s v="HURST"/>
    <x v="44"/>
    <s v="TARRANT"/>
    <s v="Acute Care Hospitals"/>
    <x v="1"/>
    <s v="Yes"/>
    <n v="0"/>
    <s v="Texas"/>
    <n v="2248466"/>
    <x v="0"/>
  </r>
  <r>
    <s v="HOUSTON METHODIST THE WOODLANDS HOSPITAL"/>
    <s v="THE WOODLANDS"/>
    <x v="44"/>
    <s v="MONTGOMERY"/>
    <s v="Acute Care Hospitals"/>
    <x v="2"/>
    <s v="Yes"/>
    <n v="5"/>
    <s v="Texas"/>
    <n v="781194"/>
    <x v="0"/>
  </r>
  <r>
    <s v="THE HOSPITALS OF PROVIDENCE HORIZON CITY CAMPUS"/>
    <s v="HORIZON CITY"/>
    <x v="44"/>
    <s v="EL PASO"/>
    <s v="Acute Care Hospitals"/>
    <x v="1"/>
    <s v="Yes"/>
    <n v="0"/>
    <s v="Texas"/>
    <n v="877858"/>
    <x v="0"/>
  </r>
  <r>
    <s v="TEXAS CENTER FOR INFECTIOUS DISEASE"/>
    <s v="SAN ANTONIO"/>
    <x v="44"/>
    <s v="BEXAR"/>
    <s v="Acute Care Hospitals"/>
    <x v="3"/>
    <s v="No"/>
    <n v="0"/>
    <s v="Texas"/>
    <n v="2160088"/>
    <x v="0"/>
  </r>
  <r>
    <s v="BAYLOR SCOTT &amp; WHITE MEDICAL CENTER PFLUGERVILLE"/>
    <s v="PFLUGERVILLE"/>
    <x v="44"/>
    <s v="TRAVIS"/>
    <s v="Acute Care Hospitals"/>
    <x v="2"/>
    <s v="Yes"/>
    <n v="4"/>
    <s v="Texas"/>
    <n v="1389670"/>
    <x v="0"/>
  </r>
  <r>
    <s v="BAYLOR SCOTT &amp; WHITE MEDICAL CENTER - BUDA"/>
    <s v="BUDA"/>
    <x v="44"/>
    <s v="HAYS"/>
    <s v="Acute Care Hospitals"/>
    <x v="2"/>
    <s v="Yes"/>
    <n v="0"/>
    <s v="Texas"/>
    <n v="304390"/>
    <x v="0"/>
  </r>
  <r>
    <s v="METHODIST SOUTHLAKE MEDICAL CENTER"/>
    <s v="SOUTHLAKE"/>
    <x v="44"/>
    <s v="TARRANT"/>
    <s v="Acute Care Hospitals"/>
    <x v="1"/>
    <s v="Yes"/>
    <n v="0"/>
    <s v="Texas"/>
    <n v="2248466"/>
    <x v="0"/>
  </r>
  <r>
    <s v="ALTUS LUMBERTON HOSPITAL"/>
    <s v="LUMBERTON"/>
    <x v="44"/>
    <s v="HARDIN"/>
    <s v="Acute Care Hospitals"/>
    <x v="1"/>
    <s v="Yes"/>
    <n v="0"/>
    <s v="Texas"/>
    <n v="58723"/>
    <x v="1"/>
  </r>
  <r>
    <s v="ALTUS HOUSTON HOSPITAL, LP"/>
    <s v="HOUSTON"/>
    <x v="44"/>
    <s v="HARRIS"/>
    <s v="Acute Care Hospitals"/>
    <x v="1"/>
    <s v="Yes"/>
    <n v="0"/>
    <s v="Texas"/>
    <n v="5045026"/>
    <x v="0"/>
  </r>
  <r>
    <s v="BAYLOR SCOTT &amp; WHITE MEDICAL CENTER- AUSTIN"/>
    <s v="AUSTIN"/>
    <x v="44"/>
    <s v="TRAVIS"/>
    <s v="Acute Care Hospitals"/>
    <x v="2"/>
    <s v="No"/>
    <n v="0"/>
    <s v="Texas"/>
    <n v="1389670"/>
    <x v="0"/>
  </r>
  <r>
    <s v="TEXAS HEALTH HOSPITAL FRISCO"/>
    <s v="FRISCO"/>
    <x v="44"/>
    <s v="DENTON"/>
    <s v="Acute Care Hospitals"/>
    <x v="2"/>
    <s v="Yes"/>
    <n v="4"/>
    <s v="Texas"/>
    <n v="1069346"/>
    <x v="0"/>
  </r>
  <r>
    <s v="LEGENT ORTHOPEDIC HOSPITAL"/>
    <s v="GRAPEVINE"/>
    <x v="44"/>
    <s v="TARRANT"/>
    <s v="Acute Care Hospitals"/>
    <x v="1"/>
    <s v="No"/>
    <n v="0"/>
    <s v="Texas"/>
    <n v="2248466"/>
    <x v="0"/>
  </r>
  <r>
    <s v="TOWNSEN MEMORIAL HOSPITAL"/>
    <s v="HUMBLE"/>
    <x v="44"/>
    <s v="HARRIS"/>
    <s v="Acute Care Hospitals"/>
    <x v="1"/>
    <s v="Yes"/>
    <n v="0"/>
    <s v="Texas"/>
    <n v="5045026"/>
    <x v="0"/>
  </r>
  <r>
    <s v="THE WOODLANDS SPECIALTY HOSPITAL"/>
    <s v="SPRING"/>
    <x v="44"/>
    <s v="MONTGOMERY"/>
    <s v="Acute Care Hospitals"/>
    <x v="1"/>
    <s v="Yes"/>
    <n v="0"/>
    <s v="Texas"/>
    <n v="781194"/>
    <x v="0"/>
  </r>
  <r>
    <s v="ELITE HOSPITAL KINGWOOD"/>
    <s v="KINGWOOD"/>
    <x v="44"/>
    <s v="HARRIS"/>
    <s v="Acute Care Hospitals"/>
    <x v="1"/>
    <s v="No"/>
    <n v="0"/>
    <s v="Texas"/>
    <n v="5045026"/>
    <x v="0"/>
  </r>
  <r>
    <s v="METHODIST MIDLOTHIAN MEDICAL CENTER"/>
    <s v="MIDLOTHIAN"/>
    <x v="44"/>
    <s v="ELLIS"/>
    <s v="Acute Care Hospitals"/>
    <x v="2"/>
    <s v="Yes"/>
    <n v="4"/>
    <s v="Texas"/>
    <n v="240867"/>
    <x v="0"/>
  </r>
  <r>
    <s v="TEXAS HEALTH HOSPITAL MANSFIELD"/>
    <s v="MANSFIELD"/>
    <x v="44"/>
    <s v="TARRANT"/>
    <s v="Acute Care Hospitals"/>
    <x v="1"/>
    <s v="Yes"/>
    <n v="5"/>
    <s v="Texas"/>
    <n v="2248466"/>
    <x v="0"/>
  </r>
  <r>
    <s v="ST MICHAELS MEDICAL HOSPITAL LLC"/>
    <s v="SUGAR LAND"/>
    <x v="44"/>
    <s v="FORT BEND"/>
    <s v="Acute Care Hospitals"/>
    <x v="1"/>
    <s v="Yes"/>
    <n v="0"/>
    <s v="Texas"/>
    <n v="975191"/>
    <x v="0"/>
  </r>
  <r>
    <s v="EAST HOUSTON MEDICAL CENTER"/>
    <s v="HOUSTON"/>
    <x v="44"/>
    <s v="HARRIS"/>
    <s v="Acute Care Hospitals"/>
    <x v="1"/>
    <s v="Yes"/>
    <n v="0"/>
    <s v="Texas"/>
    <n v="5045026"/>
    <x v="0"/>
  </r>
  <r>
    <s v="ADVANCED DALLAS HOSPITALS AND CLINICS"/>
    <s v="DALLAS"/>
    <x v="44"/>
    <s v="DALLAS"/>
    <s v="Acute Care Hospitals"/>
    <x v="1"/>
    <s v="Yes"/>
    <n v="0"/>
    <s v="Texas"/>
    <n v="2661397"/>
    <x v="0"/>
  </r>
  <r>
    <s v="LEGENT SURGICAL HOSPITAL PLANO"/>
    <s v="PLANO"/>
    <x v="44"/>
    <s v="COLLIN"/>
    <s v="Acute Care Hospitals"/>
    <x v="1"/>
    <s v="Yes"/>
    <n v="0"/>
    <s v="Texas"/>
    <n v="1297179"/>
    <x v="0"/>
  </r>
  <r>
    <s v="BRUSHY CREEK FAMILY HOSPITAL LLC"/>
    <s v="ROUND ROCK"/>
    <x v="44"/>
    <s v="WILLIAMSON"/>
    <s v="Acute Care Hospitals"/>
    <x v="1"/>
    <s v="No"/>
    <n v="0"/>
    <s v="Texas"/>
    <n v="752827"/>
    <x v="0"/>
  </r>
  <r>
    <s v="EXCEPTIONAL COMMUNITY HOSPITAL LUBBOCK"/>
    <s v="LUBBOCK"/>
    <x v="44"/>
    <s v="LUBBOCK"/>
    <s v="Acute Care Hospitals"/>
    <x v="1"/>
    <s v="Yes"/>
    <n v="0"/>
    <s v="Texas"/>
    <n v="328906"/>
    <x v="0"/>
  </r>
  <r>
    <s v="MID COAST MEDICAL CENTER-TRINITY"/>
    <s v="TRINITY"/>
    <x v="44"/>
    <s v="TRINITY"/>
    <s v="Acute Care Hospitals"/>
    <x v="4"/>
    <s v="Yes"/>
    <n v="0"/>
    <s v="Texas"/>
    <n v="14384"/>
    <x v="0"/>
  </r>
  <r>
    <s v="WESTOVER HILLS BAPTIST HOSPITAL"/>
    <s v="SAN ANTONIO"/>
    <x v="44"/>
    <s v="BEXAR"/>
    <s v="Acute Care Hospitals"/>
    <x v="1"/>
    <s v="Yes"/>
    <n v="0"/>
    <s v="Texas"/>
    <n v="2160088"/>
    <x v="0"/>
  </r>
  <r>
    <s v="UT HEALTH SAN ANTONIO MULTISPECIALTY &amp; RESEARCH HO"/>
    <s v="SAN ANTONIO"/>
    <x v="44"/>
    <s v="BEXAR"/>
    <s v="Acute Care Hospitals"/>
    <x v="3"/>
    <s v="No"/>
    <n v="0"/>
    <s v="Texas"/>
    <n v="2160088"/>
    <x v="0"/>
  </r>
  <r>
    <s v="BANDERA FAMILY HOSPITAL"/>
    <s v="SAN ANTONIO"/>
    <x v="44"/>
    <s v="BEXAR"/>
    <s v="Acute Care Hospitals"/>
    <x v="1"/>
    <s v="Yes"/>
    <n v="0"/>
    <s v="Texas"/>
    <n v="2160088"/>
    <x v="0"/>
  </r>
  <r>
    <s v="METHODIST CELINA MEDICAL CENTER"/>
    <s v="CELINA"/>
    <x v="44"/>
    <s v="COLLIN"/>
    <s v="Acute Care Hospitals"/>
    <x v="2"/>
    <s v="Yes"/>
    <n v="0"/>
    <s v="Texas"/>
    <n v="1297179"/>
    <x v="0"/>
  </r>
  <r>
    <s v="HOUSTON METHODIST CYPRESS HOSPITAL"/>
    <s v="CYPRESS"/>
    <x v="44"/>
    <s v="HARRIS"/>
    <s v="Acute Care Hospitals"/>
    <x v="2"/>
    <s v="Yes"/>
    <n v="0"/>
    <s v="Texas"/>
    <n v="5045026"/>
    <x v="0"/>
  </r>
  <r>
    <s v="BAYLOR SCOTT &amp; WHITE HOSPITAL BRENHAM"/>
    <s v="BRENHAM"/>
    <x v="44"/>
    <s v="WASHINGTON"/>
    <s v="Acute Care Hospitals"/>
    <x v="2"/>
    <s v="Yes"/>
    <n v="0"/>
    <s v="Texas"/>
    <n v="38288"/>
    <x v="0"/>
  </r>
  <r>
    <s v="LEGENT NORTH HOUSTON SURGICAL HOSPITAL"/>
    <s v="TOMBALL"/>
    <x v="44"/>
    <s v="HARRIS"/>
    <s v="Acute Care Hospitals"/>
    <x v="11"/>
    <s v="No"/>
    <n v="0"/>
    <s v="Texas"/>
    <n v="5045026"/>
    <x v="0"/>
  </r>
  <r>
    <s v="BAYLOR SCOTT AND WHITE MEDICAL CENTER FRISCO AT PG"/>
    <s v="FRISCO"/>
    <x v="44"/>
    <s v="DENTON"/>
    <s v="Acute Care Hospitals"/>
    <x v="2"/>
    <s v="Yes"/>
    <n v="0"/>
    <s v="Texas"/>
    <n v="1069346"/>
    <x v="0"/>
  </r>
  <r>
    <s v="CROSBYTON CLINIC HOSPITAL"/>
    <s v="CROSBYTON"/>
    <x v="44"/>
    <s v="CROSBY"/>
    <s v="Rural Emergency Hospital"/>
    <x v="2"/>
    <s v="Yes"/>
    <n v="0"/>
    <s v="Texas"/>
    <n v="4852"/>
    <x v="0"/>
  </r>
  <r>
    <s v="FALLS COMMUNITY HOSPITAL AND CLINIC"/>
    <s v="MARLIN"/>
    <x v="44"/>
    <s v="FALLS"/>
    <s v="Rural Emergency Hospital"/>
    <x v="2"/>
    <s v="Yes"/>
    <n v="0"/>
    <s v="Texas"/>
    <n v="17869"/>
    <x v="0"/>
  </r>
  <r>
    <s v="ANSON GENERAL HOSPITAL"/>
    <s v="ANSON"/>
    <x v="44"/>
    <s v="JONES"/>
    <s v="Rural Emergency Hospital"/>
    <x v="0"/>
    <s v="Yes"/>
    <n v="0"/>
    <s v="Texas"/>
    <n v="20861"/>
    <x v="0"/>
  </r>
  <r>
    <s v="CHI ST LUKES HEALTH MEMORIAL SAN AUGUSTINE"/>
    <s v="SAN AUGUSTINE"/>
    <x v="44"/>
    <s v="SAN AUGUSTINE"/>
    <s v="Rural Emergency Hospital"/>
    <x v="2"/>
    <s v="Yes"/>
    <n v="0"/>
    <s v="Texas"/>
    <n v="7722"/>
    <x v="0"/>
  </r>
  <r>
    <s v="GRAHAM REGIONAL MEDICAL CENTER"/>
    <s v="GRAHAM"/>
    <x v="44"/>
    <s v="YOUNG"/>
    <s v="Critical Access Hospitals"/>
    <x v="0"/>
    <s v="Yes"/>
    <n v="0"/>
    <s v="Texas"/>
    <n v="18154"/>
    <x v="0"/>
  </r>
  <r>
    <s v="HEMPHILL COUNTY HOSPITAL"/>
    <s v="CANADIAN"/>
    <x v="44"/>
    <s v="HEMPHILL"/>
    <s v="Critical Access Hospitals"/>
    <x v="0"/>
    <s v="Yes"/>
    <n v="0"/>
    <s v="Texas"/>
    <n v="3083"/>
    <x v="0"/>
  </r>
  <r>
    <s v="STEPHENS MEMORIAL HOSPITAL"/>
    <s v="BRECKENRIDGE"/>
    <x v="44"/>
    <s v="STEPHENS"/>
    <s v="Critical Access Hospitals"/>
    <x v="0"/>
    <s v="Yes"/>
    <n v="0"/>
    <s v="Texas"/>
    <n v="9380"/>
    <x v="0"/>
  </r>
  <r>
    <s v="EASTLAND MEMORIAL HOSPITAL"/>
    <s v="EASTLAND"/>
    <x v="44"/>
    <s v="EASTLAND"/>
    <s v="Critical Access Hospitals"/>
    <x v="0"/>
    <s v="Yes"/>
    <n v="0"/>
    <s v="Texas"/>
    <n v="18143"/>
    <x v="0"/>
  </r>
  <r>
    <m/>
    <m/>
    <x v="56"/>
    <m/>
    <m/>
    <x v="12"/>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7A4189-F2E3-4BD8-A41A-41C9D43408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Hospital Ownership Breakdown">
  <location ref="E1:F14" firstHeaderRow="1" firstDataRow="1" firstDataCol="1"/>
  <pivotFields count="11">
    <pivotField dataField="1" showAll="0"/>
    <pivotField showAll="0"/>
    <pivotField showAll="0"/>
    <pivotField showAll="0"/>
    <pivotField showAll="0"/>
    <pivotField axis="axisRow" showAll="0">
      <items count="14">
        <item x="10"/>
        <item x="7"/>
        <item x="0"/>
        <item x="5"/>
        <item x="3"/>
        <item x="11"/>
        <item x="1"/>
        <item x="9"/>
        <item x="8"/>
        <item x="6"/>
        <item x="4"/>
        <item x="2"/>
        <item h="1" x="12"/>
        <item t="default"/>
      </items>
    </pivotField>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Count of Facility Name" fld="0" subtotal="count" baseField="0" baseItem="0"/>
  </dataFields>
  <chartFormats count="14">
    <chartFormat chart="2" format="0"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2">
          <reference field="4294967294" count="1" selected="0">
            <x v="0"/>
          </reference>
          <reference field="5" count="1" selected="0">
            <x v="0"/>
          </reference>
        </references>
      </pivotArea>
    </chartFormat>
    <chartFormat chart="4" format="29">
      <pivotArea type="data" outline="0" fieldPosition="0">
        <references count="2">
          <reference field="4294967294" count="1" selected="0">
            <x v="0"/>
          </reference>
          <reference field="5" count="1" selected="0">
            <x v="1"/>
          </reference>
        </references>
      </pivotArea>
    </chartFormat>
    <chartFormat chart="4" format="30">
      <pivotArea type="data" outline="0" fieldPosition="0">
        <references count="2">
          <reference field="4294967294" count="1" selected="0">
            <x v="0"/>
          </reference>
          <reference field="5" count="1" selected="0">
            <x v="2"/>
          </reference>
        </references>
      </pivotArea>
    </chartFormat>
    <chartFormat chart="4" format="31">
      <pivotArea type="data" outline="0" fieldPosition="0">
        <references count="2">
          <reference field="4294967294" count="1" selected="0">
            <x v="0"/>
          </reference>
          <reference field="5" count="1" selected="0">
            <x v="3"/>
          </reference>
        </references>
      </pivotArea>
    </chartFormat>
    <chartFormat chart="4" format="32">
      <pivotArea type="data" outline="0" fieldPosition="0">
        <references count="2">
          <reference field="4294967294" count="1" selected="0">
            <x v="0"/>
          </reference>
          <reference field="5" count="1" selected="0">
            <x v="4"/>
          </reference>
        </references>
      </pivotArea>
    </chartFormat>
    <chartFormat chart="4" format="33">
      <pivotArea type="data" outline="0" fieldPosition="0">
        <references count="2">
          <reference field="4294967294" count="1" selected="0">
            <x v="0"/>
          </reference>
          <reference field="5" count="1" selected="0">
            <x v="5"/>
          </reference>
        </references>
      </pivotArea>
    </chartFormat>
    <chartFormat chart="4" format="34">
      <pivotArea type="data" outline="0" fieldPosition="0">
        <references count="2">
          <reference field="4294967294" count="1" selected="0">
            <x v="0"/>
          </reference>
          <reference field="5" count="1" selected="0">
            <x v="6"/>
          </reference>
        </references>
      </pivotArea>
    </chartFormat>
    <chartFormat chart="4" format="35">
      <pivotArea type="data" outline="0" fieldPosition="0">
        <references count="2">
          <reference field="4294967294" count="1" selected="0">
            <x v="0"/>
          </reference>
          <reference field="5" count="1" selected="0">
            <x v="7"/>
          </reference>
        </references>
      </pivotArea>
    </chartFormat>
    <chartFormat chart="4" format="36">
      <pivotArea type="data" outline="0" fieldPosition="0">
        <references count="2">
          <reference field="4294967294" count="1" selected="0">
            <x v="0"/>
          </reference>
          <reference field="5" count="1" selected="0">
            <x v="8"/>
          </reference>
        </references>
      </pivotArea>
    </chartFormat>
    <chartFormat chart="4" format="37">
      <pivotArea type="data" outline="0" fieldPosition="0">
        <references count="2">
          <reference field="4294967294" count="1" selected="0">
            <x v="0"/>
          </reference>
          <reference field="5" count="1" selected="0">
            <x v="9"/>
          </reference>
        </references>
      </pivotArea>
    </chartFormat>
    <chartFormat chart="4" format="38">
      <pivotArea type="data" outline="0" fieldPosition="0">
        <references count="2">
          <reference field="4294967294" count="1" selected="0">
            <x v="0"/>
          </reference>
          <reference field="5" count="1" selected="0">
            <x v="10"/>
          </reference>
        </references>
      </pivotArea>
    </chartFormat>
    <chartFormat chart="4" format="39">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397C79-3F8C-4473-B70B-83823F82BC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State">
  <location ref="A1:B12" firstHeaderRow="1" firstDataRow="1" firstDataCol="1"/>
  <pivotFields count="11">
    <pivotField dataField="1" showAll="0"/>
    <pivotField showAll="0"/>
    <pivotField axis="axisRow" showAll="0" measureFilter="1">
      <items count="58">
        <item x="1"/>
        <item x="0"/>
        <item x="3"/>
        <item x="53"/>
        <item x="2"/>
        <item x="4"/>
        <item x="5"/>
        <item x="6"/>
        <item x="8"/>
        <item x="7"/>
        <item x="9"/>
        <item x="10"/>
        <item x="54"/>
        <item x="11"/>
        <item x="15"/>
        <item x="12"/>
        <item x="13"/>
        <item x="14"/>
        <item x="16"/>
        <item x="17"/>
        <item x="18"/>
        <item x="21"/>
        <item x="20"/>
        <item x="19"/>
        <item x="22"/>
        <item x="23"/>
        <item x="25"/>
        <item x="55"/>
        <item x="24"/>
        <item x="26"/>
        <item x="33"/>
        <item x="34"/>
        <item x="27"/>
        <item x="29"/>
        <item x="30"/>
        <item x="31"/>
        <item x="28"/>
        <item x="32"/>
        <item x="35"/>
        <item x="36"/>
        <item x="37"/>
        <item x="38"/>
        <item x="39"/>
        <item x="40"/>
        <item x="41"/>
        <item x="42"/>
        <item x="43"/>
        <item x="44"/>
        <item x="45"/>
        <item x="48"/>
        <item x="47"/>
        <item x="46"/>
        <item x="49"/>
        <item x="51"/>
        <item x="50"/>
        <item x="52"/>
        <item x="56"/>
        <item t="default"/>
      </items>
    </pivotField>
    <pivotField showAll="0"/>
    <pivotField showAll="0"/>
    <pivotField showAll="0"/>
    <pivotField showAll="0"/>
    <pivotField showAll="0"/>
    <pivotField showAll="0"/>
    <pivotField showAll="0"/>
    <pivotField showAll="0"/>
  </pivotFields>
  <rowFields count="1">
    <field x="2"/>
  </rowFields>
  <rowItems count="11">
    <i>
      <x v="5"/>
    </i>
    <i>
      <x v="10"/>
    </i>
    <i>
      <x v="11"/>
    </i>
    <i>
      <x v="16"/>
    </i>
    <i>
      <x v="17"/>
    </i>
    <i>
      <x v="20"/>
    </i>
    <i>
      <x v="37"/>
    </i>
    <i>
      <x v="38"/>
    </i>
    <i>
      <x v="41"/>
    </i>
    <i>
      <x v="47"/>
    </i>
    <i t="grand">
      <x/>
    </i>
  </rowItems>
  <colItems count="1">
    <i/>
  </colItems>
  <dataFields count="1">
    <dataField name="Hospitals by State-Count of Facility Name" fld="0" subtotal="count" baseField="0" baseItem="0"/>
  </dataFields>
  <formats count="8">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2" count="7">
            <x v="50"/>
            <x v="51"/>
            <x v="52"/>
            <x v="53"/>
            <x v="54"/>
            <x v="55"/>
            <x v="56"/>
          </reference>
        </references>
      </pivotArea>
    </format>
    <format dxfId="2">
      <pivotArea dataOnly="0" labelOnly="1" grandRow="1" outline="0" fieldPosition="0"/>
    </format>
    <format dxfId="1">
      <pivotArea dataOnly="0" labelOnly="1" outline="0" axis="axisValues" fieldPosition="0"/>
    </format>
    <format dxfId="0">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738E5A-F008-4897-B8BC-8ADE8910D5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location ref="H3:I14" firstHeaderRow="1" firstDataRow="1" firstDataCol="1" rowPageCount="1" colPageCount="1"/>
  <pivotFields count="11">
    <pivotField dataField="1" showAll="0"/>
    <pivotField showAll="0"/>
    <pivotField axis="axisRow" showAll="0" measureFilter="1">
      <items count="58">
        <item x="1"/>
        <item x="0"/>
        <item x="3"/>
        <item x="53"/>
        <item x="2"/>
        <item x="4"/>
        <item x="5"/>
        <item x="6"/>
        <item x="8"/>
        <item x="7"/>
        <item x="9"/>
        <item x="10"/>
        <item x="54"/>
        <item x="11"/>
        <item x="15"/>
        <item x="12"/>
        <item x="13"/>
        <item x="14"/>
        <item x="16"/>
        <item x="17"/>
        <item x="18"/>
        <item x="21"/>
        <item x="20"/>
        <item x="19"/>
        <item x="22"/>
        <item x="23"/>
        <item x="25"/>
        <item x="55"/>
        <item x="24"/>
        <item x="26"/>
        <item x="33"/>
        <item x="34"/>
        <item x="27"/>
        <item x="29"/>
        <item x="30"/>
        <item x="31"/>
        <item x="28"/>
        <item x="32"/>
        <item x="35"/>
        <item x="36"/>
        <item x="37"/>
        <item x="38"/>
        <item x="39"/>
        <item x="40"/>
        <item x="41"/>
        <item x="42"/>
        <item x="43"/>
        <item x="44"/>
        <item x="45"/>
        <item x="48"/>
        <item x="47"/>
        <item x="46"/>
        <item x="49"/>
        <item x="51"/>
        <item x="50"/>
        <item x="52"/>
        <item x="56"/>
        <item t="default"/>
      </items>
    </pivotField>
    <pivotField showAll="0"/>
    <pivotField showAll="0"/>
    <pivotField showAll="0"/>
    <pivotField showAll="0"/>
    <pivotField showAll="0"/>
    <pivotField showAll="0"/>
    <pivotField showAll="0"/>
    <pivotField name="Hospital Deserts by State" axis="axisPage" showAll="0">
      <items count="4">
        <item x="1"/>
        <item x="0"/>
        <item x="2"/>
        <item t="default"/>
      </items>
    </pivotField>
  </pivotFields>
  <rowFields count="1">
    <field x="2"/>
  </rowFields>
  <rowItems count="11">
    <i>
      <x v="1"/>
    </i>
    <i>
      <x v="11"/>
    </i>
    <i>
      <x v="20"/>
    </i>
    <i>
      <x v="24"/>
    </i>
    <i>
      <x v="30"/>
    </i>
    <i>
      <x v="37"/>
    </i>
    <i>
      <x v="38"/>
    </i>
    <i>
      <x v="46"/>
    </i>
    <i>
      <x v="47"/>
    </i>
    <i>
      <x v="49"/>
    </i>
    <i t="grand">
      <x/>
    </i>
  </rowItems>
  <colItems count="1">
    <i/>
  </colItems>
  <pageFields count="1">
    <pageField fld="10" item="0" hier="-1"/>
  </pageFields>
  <dataFields count="1">
    <dataField name="Count of Facility Name" fld="0" subtotal="count" baseField="0" baseItem="0"/>
  </dataFields>
  <formats count="2">
    <format dxfId="9">
      <pivotArea field="10" type="button" dataOnly="0" labelOnly="1" outline="0" axis="axisPage" fieldPosition="0"/>
    </format>
    <format dxfId="8">
      <pivotArea dataOnly="0" labelOnly="1" outline="0" fieldPosition="0">
        <references count="1">
          <reference field="10"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2A7C063-8A54-4EA1-A56A-808D54F948E0}" autoFormatId="16" applyNumberFormats="0" applyBorderFormats="0" applyFontFormats="0" applyPatternFormats="0" applyAlignmentFormats="0" applyWidthHeightFormats="0">
  <queryTableRefresh nextId="4">
    <queryTableFields count="3">
      <queryTableField id="1" name="County" tableColumnId="1"/>
      <queryTableField id="2" name="State" tableColumnId="2"/>
      <queryTableField id="3" name="Pop_2025"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36B9AE5-F66F-4915-80E5-817A4D59F293}" autoFormatId="16" applyNumberFormats="0" applyBorderFormats="0" applyFontFormats="0" applyPatternFormats="0" applyAlignmentFormats="0" applyWidthHeightFormats="0">
  <queryTableRefresh nextId="43">
    <queryTableFields count="8">
      <queryTableField id="2" name="Facility Name" tableColumnId="2"/>
      <queryTableField id="39" name="City" tableColumnId="39"/>
      <queryTableField id="5" name="State" tableColumnId="5"/>
      <queryTableField id="40" name="County" tableColumnId="40"/>
      <queryTableField id="9" name="Hospital Type" tableColumnId="9"/>
      <queryTableField id="10" name="Hospital Ownership" tableColumnId="10"/>
      <queryTableField id="11" name="Emergency Services" tableColumnId="11"/>
      <queryTableField id="13" name="Hospital overall rating"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78F7FD-5138-448D-A132-3A79AD9366F3}" name="CO_EST2025_POP__2" displayName="CO_EST2025_POP__2" ref="A1:C3151" tableType="queryTable" totalsRowShown="0">
  <autoFilter ref="A1:C3151" xr:uid="{D678F7FD-5138-448D-A132-3A79AD9366F3}"/>
  <tableColumns count="3">
    <tableColumn id="1" xr3:uid="{742ED9D6-5AFD-46DA-9693-86DF6D9A43C6}" uniqueName="1" name="County" queryTableFieldId="1" dataDxfId="19"/>
    <tableColumn id="2" xr3:uid="{F52D58A2-4511-4241-8283-2A1571C14F4D}" uniqueName="2" name="State" queryTableFieldId="2" dataDxfId="18"/>
    <tableColumn id="3" xr3:uid="{22A9940C-7259-43D5-9869-AB2F57AC8C85}" uniqueName="3" name="Pop_2025"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9E5249-8187-42DB-BCDA-8995E0D37FF4}" name="Hospital_General_Information" displayName="Hospital_General_Information" ref="A1:H5433" tableType="queryTable" totalsRowShown="0">
  <autoFilter ref="A1:H5433" xr:uid="{869E5249-8187-42DB-BCDA-8995E0D37FF4}"/>
  <tableColumns count="8">
    <tableColumn id="2" xr3:uid="{7C5732E3-A421-468E-85E6-46E29DCA5118}" uniqueName="2" name="Facility Name" queryTableFieldId="2" dataDxfId="17"/>
    <tableColumn id="39" xr3:uid="{466A2ED1-0B10-4E3C-A304-700ECF6C1320}" uniqueName="39" name="City" queryTableFieldId="39" dataDxfId="16"/>
    <tableColumn id="5" xr3:uid="{B5FD79CD-6280-433B-B4EA-8FB1671F89FE}" uniqueName="5" name="State" queryTableFieldId="5" dataDxfId="15"/>
    <tableColumn id="40" xr3:uid="{BCD83BC8-4CEB-413E-B24B-543FC02B1526}" uniqueName="40" name="County" queryTableFieldId="40" dataDxfId="14"/>
    <tableColumn id="9" xr3:uid="{0A59E4B8-4009-44C0-ABC7-6B4D97712831}" uniqueName="9" name="Hospital Type" queryTableFieldId="9" dataDxfId="13"/>
    <tableColumn id="10" xr3:uid="{EA9B4A4F-6A34-4ACD-914A-350B451DEAB5}" uniqueName="10" name="Hospital Ownership" queryTableFieldId="10" dataDxfId="12"/>
    <tableColumn id="11" xr3:uid="{5EA8D6F0-E57F-455F-ACDA-360080583E51}" uniqueName="11" name="Emergency Services" queryTableFieldId="11" dataDxfId="11"/>
    <tableColumn id="13" xr3:uid="{49EE3CCE-68F1-4633-9B85-60654427D679}" uniqueName="13" name="Hospital overall rating" queryTableFieldId="13"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3C8E-C30F-45E7-9B1D-D1F83DC8C7BF}">
  <dimension ref="A1:C3151"/>
  <sheetViews>
    <sheetView workbookViewId="0">
      <selection activeCell="F3139" sqref="F3139"/>
    </sheetView>
  </sheetViews>
  <sheetFormatPr defaultRowHeight="15"/>
  <cols>
    <col min="1" max="2" width="81.140625" bestFit="1" customWidth="1"/>
    <col min="3" max="3" width="11.5703125" bestFit="1" customWidth="1"/>
  </cols>
  <sheetData>
    <row r="1" spans="1:3">
      <c r="A1" t="s">
        <v>9440</v>
      </c>
      <c r="B1" t="s">
        <v>1</v>
      </c>
      <c r="C1" t="s">
        <v>9441</v>
      </c>
    </row>
    <row r="2" spans="1:3">
      <c r="A2" t="s">
        <v>9654</v>
      </c>
      <c r="B2" t="s">
        <v>9594</v>
      </c>
      <c r="C2">
        <v>61920</v>
      </c>
    </row>
    <row r="3" spans="1:3">
      <c r="A3" t="s">
        <v>9655</v>
      </c>
      <c r="B3" t="s">
        <v>9594</v>
      </c>
      <c r="C3">
        <v>267761</v>
      </c>
    </row>
    <row r="4" spans="1:3">
      <c r="A4" t="s">
        <v>9656</v>
      </c>
      <c r="B4" t="s">
        <v>9594</v>
      </c>
      <c r="C4">
        <v>24607</v>
      </c>
    </row>
    <row r="5" spans="1:3">
      <c r="A5" t="s">
        <v>9657</v>
      </c>
      <c r="B5" t="s">
        <v>9594</v>
      </c>
      <c r="C5">
        <v>22262</v>
      </c>
    </row>
    <row r="6" spans="1:3">
      <c r="A6" t="s">
        <v>9658</v>
      </c>
      <c r="B6" t="s">
        <v>9594</v>
      </c>
      <c r="C6">
        <v>60156</v>
      </c>
    </row>
    <row r="7" spans="1:3">
      <c r="A7" t="s">
        <v>9659</v>
      </c>
      <c r="B7" t="s">
        <v>9594</v>
      </c>
      <c r="C7">
        <v>9780</v>
      </c>
    </row>
    <row r="8" spans="1:3">
      <c r="A8" t="s">
        <v>9660</v>
      </c>
      <c r="B8" t="s">
        <v>9594</v>
      </c>
      <c r="C8">
        <v>18100</v>
      </c>
    </row>
    <row r="9" spans="1:3">
      <c r="A9" t="s">
        <v>9661</v>
      </c>
      <c r="B9" t="s">
        <v>9594</v>
      </c>
      <c r="C9">
        <v>115834</v>
      </c>
    </row>
    <row r="10" spans="1:3">
      <c r="A10" t="s">
        <v>9662</v>
      </c>
      <c r="B10" t="s">
        <v>9594</v>
      </c>
      <c r="C10">
        <v>34253</v>
      </c>
    </row>
    <row r="11" spans="1:3">
      <c r="A11" t="s">
        <v>9663</v>
      </c>
      <c r="B11" t="s">
        <v>9594</v>
      </c>
      <c r="C11">
        <v>26413</v>
      </c>
    </row>
    <row r="12" spans="1:3">
      <c r="A12" t="s">
        <v>9664</v>
      </c>
      <c r="B12" t="s">
        <v>9594</v>
      </c>
      <c r="C12">
        <v>47708</v>
      </c>
    </row>
    <row r="13" spans="1:3">
      <c r="A13" t="s">
        <v>9665</v>
      </c>
      <c r="B13" t="s">
        <v>9594</v>
      </c>
      <c r="C13">
        <v>11904</v>
      </c>
    </row>
    <row r="14" spans="1:3">
      <c r="A14" t="s">
        <v>9666</v>
      </c>
      <c r="B14" t="s">
        <v>9594</v>
      </c>
      <c r="C14">
        <v>22014</v>
      </c>
    </row>
    <row r="15" spans="1:3">
      <c r="A15" t="s">
        <v>9667</v>
      </c>
      <c r="B15" t="s">
        <v>9594</v>
      </c>
      <c r="C15">
        <v>14207</v>
      </c>
    </row>
    <row r="16" spans="1:3">
      <c r="A16" t="s">
        <v>9668</v>
      </c>
      <c r="B16" t="s">
        <v>9594</v>
      </c>
      <c r="C16">
        <v>15970</v>
      </c>
    </row>
    <row r="17" spans="1:3">
      <c r="A17" t="s">
        <v>9669</v>
      </c>
      <c r="B17" t="s">
        <v>9594</v>
      </c>
      <c r="C17">
        <v>56953</v>
      </c>
    </row>
    <row r="18" spans="1:3">
      <c r="A18" t="s">
        <v>9670</v>
      </c>
      <c r="B18" t="s">
        <v>9594</v>
      </c>
      <c r="C18">
        <v>59474</v>
      </c>
    </row>
    <row r="19" spans="1:3">
      <c r="A19" t="s">
        <v>9671</v>
      </c>
      <c r="B19" t="s">
        <v>9594</v>
      </c>
      <c r="C19">
        <v>10899</v>
      </c>
    </row>
    <row r="20" spans="1:3">
      <c r="A20" t="s">
        <v>9672</v>
      </c>
      <c r="B20" t="s">
        <v>9594</v>
      </c>
      <c r="C20">
        <v>10161</v>
      </c>
    </row>
    <row r="21" spans="1:3">
      <c r="A21" t="s">
        <v>9673</v>
      </c>
      <c r="B21" t="s">
        <v>9594</v>
      </c>
      <c r="C21">
        <v>37947</v>
      </c>
    </row>
    <row r="22" spans="1:3">
      <c r="A22" t="s">
        <v>9674</v>
      </c>
      <c r="B22" t="s">
        <v>9594</v>
      </c>
      <c r="C22">
        <v>13175</v>
      </c>
    </row>
    <row r="23" spans="1:3">
      <c r="A23" t="s">
        <v>9675</v>
      </c>
      <c r="B23" t="s">
        <v>9594</v>
      </c>
      <c r="C23">
        <v>94009</v>
      </c>
    </row>
    <row r="24" spans="1:3">
      <c r="A24" t="s">
        <v>9676</v>
      </c>
      <c r="B24" t="s">
        <v>9594</v>
      </c>
      <c r="C24">
        <v>49912</v>
      </c>
    </row>
    <row r="25" spans="1:3">
      <c r="A25" t="s">
        <v>9677</v>
      </c>
      <c r="B25" t="s">
        <v>9594</v>
      </c>
      <c r="C25">
        <v>35140</v>
      </c>
    </row>
    <row r="26" spans="1:3">
      <c r="A26" t="s">
        <v>9678</v>
      </c>
      <c r="B26" t="s">
        <v>9594</v>
      </c>
      <c r="C26">
        <v>74085</v>
      </c>
    </row>
    <row r="27" spans="1:3">
      <c r="A27" t="s">
        <v>9679</v>
      </c>
      <c r="B27" t="s">
        <v>9594</v>
      </c>
      <c r="C27">
        <v>91577</v>
      </c>
    </row>
    <row r="28" spans="1:3">
      <c r="A28" t="s">
        <v>9680</v>
      </c>
      <c r="B28" t="s">
        <v>9594</v>
      </c>
      <c r="C28">
        <v>36665</v>
      </c>
    </row>
    <row r="29" spans="1:3">
      <c r="A29" t="s">
        <v>9681</v>
      </c>
      <c r="B29" t="s">
        <v>9594</v>
      </c>
      <c r="C29">
        <v>103886</v>
      </c>
    </row>
    <row r="30" spans="1:3">
      <c r="A30" t="s">
        <v>9682</v>
      </c>
      <c r="B30" t="s">
        <v>9594</v>
      </c>
      <c r="C30">
        <v>15872</v>
      </c>
    </row>
    <row r="31" spans="1:3">
      <c r="A31" t="s">
        <v>9683</v>
      </c>
      <c r="B31" t="s">
        <v>9594</v>
      </c>
      <c r="C31">
        <v>32449</v>
      </c>
    </row>
    <row r="32" spans="1:3">
      <c r="A32" t="s">
        <v>9684</v>
      </c>
      <c r="B32" t="s">
        <v>9594</v>
      </c>
      <c r="C32">
        <v>27554</v>
      </c>
    </row>
    <row r="33" spans="1:3">
      <c r="A33" t="s">
        <v>9685</v>
      </c>
      <c r="B33" t="s">
        <v>9594</v>
      </c>
      <c r="C33">
        <v>7067</v>
      </c>
    </row>
    <row r="34" spans="1:3">
      <c r="A34" t="s">
        <v>9686</v>
      </c>
      <c r="B34" t="s">
        <v>9594</v>
      </c>
      <c r="C34">
        <v>15194</v>
      </c>
    </row>
    <row r="35" spans="1:3">
      <c r="A35" t="s">
        <v>9687</v>
      </c>
      <c r="B35" t="s">
        <v>9594</v>
      </c>
      <c r="C35">
        <v>18394</v>
      </c>
    </row>
    <row r="36" spans="1:3">
      <c r="A36" t="s">
        <v>9688</v>
      </c>
      <c r="B36" t="s">
        <v>9594</v>
      </c>
      <c r="C36">
        <v>110318</v>
      </c>
    </row>
    <row r="37" spans="1:3">
      <c r="A37" t="s">
        <v>9689</v>
      </c>
      <c r="B37" t="s">
        <v>9594</v>
      </c>
      <c r="C37">
        <v>54281</v>
      </c>
    </row>
    <row r="38" spans="1:3">
      <c r="A38" t="s">
        <v>9690</v>
      </c>
      <c r="B38" t="s">
        <v>9594</v>
      </c>
      <c r="C38">
        <v>665742</v>
      </c>
    </row>
    <row r="39" spans="1:3">
      <c r="A39" t="s">
        <v>9691</v>
      </c>
      <c r="B39" t="s">
        <v>9594</v>
      </c>
      <c r="C39">
        <v>13587</v>
      </c>
    </row>
    <row r="40" spans="1:3">
      <c r="A40" t="s">
        <v>9692</v>
      </c>
      <c r="B40" t="s">
        <v>9594</v>
      </c>
      <c r="C40">
        <v>97135</v>
      </c>
    </row>
    <row r="41" spans="1:3">
      <c r="A41" t="s">
        <v>9693</v>
      </c>
      <c r="B41" t="s">
        <v>9594</v>
      </c>
      <c r="C41">
        <v>33843</v>
      </c>
    </row>
    <row r="42" spans="1:3">
      <c r="A42" t="s">
        <v>9694</v>
      </c>
      <c r="B42" t="s">
        <v>9594</v>
      </c>
      <c r="C42">
        <v>189881</v>
      </c>
    </row>
    <row r="43" spans="1:3">
      <c r="A43" t="s">
        <v>9695</v>
      </c>
      <c r="B43" t="s">
        <v>9594</v>
      </c>
      <c r="C43">
        <v>122928</v>
      </c>
    </row>
    <row r="44" spans="1:3">
      <c r="A44" t="s">
        <v>9696</v>
      </c>
      <c r="B44" t="s">
        <v>9594</v>
      </c>
      <c r="C44">
        <v>9359</v>
      </c>
    </row>
    <row r="45" spans="1:3">
      <c r="A45" t="s">
        <v>9697</v>
      </c>
      <c r="B45" t="s">
        <v>9594</v>
      </c>
      <c r="C45">
        <v>18132</v>
      </c>
    </row>
    <row r="46" spans="1:3">
      <c r="A46" t="s">
        <v>9698</v>
      </c>
      <c r="B46" t="s">
        <v>9594</v>
      </c>
      <c r="C46">
        <v>433516</v>
      </c>
    </row>
    <row r="47" spans="1:3">
      <c r="A47" t="s">
        <v>9699</v>
      </c>
      <c r="B47" t="s">
        <v>9594</v>
      </c>
      <c r="C47">
        <v>18311</v>
      </c>
    </row>
    <row r="48" spans="1:3">
      <c r="A48" t="s">
        <v>9700</v>
      </c>
      <c r="B48" t="s">
        <v>9594</v>
      </c>
      <c r="C48">
        <v>29097</v>
      </c>
    </row>
    <row r="49" spans="1:3">
      <c r="A49" t="s">
        <v>9701</v>
      </c>
      <c r="B49" t="s">
        <v>9594</v>
      </c>
      <c r="C49">
        <v>103537</v>
      </c>
    </row>
    <row r="50" spans="1:3">
      <c r="A50" t="s">
        <v>9702</v>
      </c>
      <c r="B50" t="s">
        <v>9594</v>
      </c>
      <c r="C50">
        <v>411658</v>
      </c>
    </row>
    <row r="51" spans="1:3">
      <c r="A51" t="s">
        <v>9703</v>
      </c>
      <c r="B51" t="s">
        <v>9594</v>
      </c>
      <c r="C51">
        <v>18965</v>
      </c>
    </row>
    <row r="52" spans="1:3">
      <c r="A52" t="s">
        <v>9704</v>
      </c>
      <c r="B52" t="s">
        <v>9594</v>
      </c>
      <c r="C52">
        <v>225891</v>
      </c>
    </row>
    <row r="53" spans="1:3">
      <c r="A53" t="s">
        <v>9705</v>
      </c>
      <c r="B53" t="s">
        <v>9594</v>
      </c>
      <c r="C53">
        <v>126483</v>
      </c>
    </row>
    <row r="54" spans="1:3">
      <c r="A54" t="s">
        <v>9706</v>
      </c>
      <c r="B54" t="s">
        <v>9594</v>
      </c>
      <c r="C54">
        <v>7425</v>
      </c>
    </row>
    <row r="55" spans="1:3">
      <c r="A55" t="s">
        <v>9707</v>
      </c>
      <c r="B55" t="s">
        <v>9594</v>
      </c>
      <c r="C55">
        <v>18221</v>
      </c>
    </row>
    <row r="56" spans="1:3">
      <c r="A56" t="s">
        <v>9708</v>
      </c>
      <c r="B56" t="s">
        <v>9594</v>
      </c>
      <c r="C56">
        <v>33688</v>
      </c>
    </row>
    <row r="57" spans="1:3">
      <c r="A57" t="s">
        <v>9709</v>
      </c>
      <c r="B57" t="s">
        <v>9594</v>
      </c>
      <c r="C57">
        <v>23163</v>
      </c>
    </row>
    <row r="58" spans="1:3">
      <c r="A58" t="s">
        <v>9710</v>
      </c>
      <c r="B58" t="s">
        <v>9594</v>
      </c>
      <c r="C58">
        <v>58898</v>
      </c>
    </row>
    <row r="59" spans="1:3">
      <c r="A59" t="s">
        <v>9711</v>
      </c>
      <c r="B59" t="s">
        <v>9594</v>
      </c>
      <c r="C59">
        <v>98206</v>
      </c>
    </row>
    <row r="60" spans="1:3">
      <c r="A60" t="s">
        <v>9712</v>
      </c>
      <c r="B60" t="s">
        <v>9594</v>
      </c>
      <c r="C60">
        <v>238552</v>
      </c>
    </row>
    <row r="61" spans="1:3">
      <c r="A61" t="s">
        <v>9713</v>
      </c>
      <c r="B61" t="s">
        <v>9594</v>
      </c>
      <c r="C61">
        <v>11588</v>
      </c>
    </row>
    <row r="62" spans="1:3">
      <c r="A62" t="s">
        <v>9714</v>
      </c>
      <c r="B62" t="s">
        <v>9594</v>
      </c>
      <c r="C62">
        <v>81603</v>
      </c>
    </row>
    <row r="63" spans="1:3">
      <c r="A63" t="s">
        <v>9715</v>
      </c>
      <c r="B63" t="s">
        <v>9594</v>
      </c>
      <c r="C63">
        <v>40953</v>
      </c>
    </row>
    <row r="64" spans="1:3">
      <c r="A64" t="s">
        <v>9716</v>
      </c>
      <c r="B64" t="s">
        <v>9594</v>
      </c>
      <c r="C64">
        <v>241368</v>
      </c>
    </row>
    <row r="65" spans="1:3">
      <c r="A65" t="s">
        <v>9717</v>
      </c>
      <c r="B65" t="s">
        <v>9594</v>
      </c>
      <c r="C65">
        <v>65140</v>
      </c>
    </row>
    <row r="66" spans="1:3">
      <c r="A66" t="s">
        <v>9640</v>
      </c>
      <c r="B66" t="s">
        <v>9594</v>
      </c>
      <c r="C66">
        <v>14822</v>
      </c>
    </row>
    <row r="67" spans="1:3">
      <c r="A67" t="s">
        <v>9718</v>
      </c>
      <c r="B67" t="s">
        <v>9594</v>
      </c>
      <c r="C67">
        <v>9666</v>
      </c>
    </row>
    <row r="68" spans="1:3">
      <c r="A68" t="s">
        <v>9719</v>
      </c>
      <c r="B68" t="s">
        <v>9594</v>
      </c>
      <c r="C68">
        <v>23829</v>
      </c>
    </row>
    <row r="69" spans="1:3">
      <c r="A69" t="s">
        <v>9442</v>
      </c>
      <c r="B69" t="s">
        <v>9595</v>
      </c>
      <c r="C69">
        <v>3479</v>
      </c>
    </row>
    <row r="70" spans="1:3">
      <c r="A70" t="s">
        <v>9443</v>
      </c>
      <c r="B70" t="s">
        <v>9595</v>
      </c>
      <c r="C70">
        <v>5240</v>
      </c>
    </row>
    <row r="71" spans="1:3">
      <c r="A71" t="s">
        <v>9444</v>
      </c>
      <c r="B71" t="s">
        <v>9595</v>
      </c>
      <c r="C71">
        <v>287155</v>
      </c>
    </row>
    <row r="72" spans="1:3">
      <c r="A72" t="s">
        <v>9445</v>
      </c>
      <c r="B72" t="s">
        <v>9595</v>
      </c>
      <c r="C72">
        <v>18391</v>
      </c>
    </row>
    <row r="73" spans="1:3">
      <c r="A73" t="s">
        <v>9446</v>
      </c>
      <c r="B73" t="s">
        <v>9595</v>
      </c>
      <c r="C73">
        <v>847</v>
      </c>
    </row>
    <row r="74" spans="1:3">
      <c r="A74" t="s">
        <v>9447</v>
      </c>
      <c r="B74" t="s">
        <v>9595</v>
      </c>
      <c r="C74">
        <v>6553</v>
      </c>
    </row>
    <row r="75" spans="1:3">
      <c r="A75" t="s">
        <v>9448</v>
      </c>
      <c r="B75" t="s">
        <v>9595</v>
      </c>
      <c r="C75">
        <v>2666</v>
      </c>
    </row>
    <row r="76" spans="1:3">
      <c r="A76" t="s">
        <v>9449</v>
      </c>
      <c r="B76" t="s">
        <v>9595</v>
      </c>
      <c r="C76">
        <v>1616</v>
      </c>
    </row>
    <row r="77" spans="1:3">
      <c r="A77" t="s">
        <v>9450</v>
      </c>
      <c r="B77" t="s">
        <v>9595</v>
      </c>
      <c r="C77">
        <v>4483</v>
      </c>
    </row>
    <row r="78" spans="1:3">
      <c r="A78" t="s">
        <v>9451</v>
      </c>
      <c r="B78" t="s">
        <v>9595</v>
      </c>
      <c r="C78">
        <v>93972</v>
      </c>
    </row>
    <row r="79" spans="1:3">
      <c r="A79" t="s">
        <v>9452</v>
      </c>
      <c r="B79" t="s">
        <v>9595</v>
      </c>
      <c r="C79">
        <v>2068</v>
      </c>
    </row>
    <row r="80" spans="1:3">
      <c r="A80" t="s">
        <v>9453</v>
      </c>
      <c r="B80" t="s">
        <v>9595</v>
      </c>
      <c r="C80">
        <v>2271</v>
      </c>
    </row>
    <row r="81" spans="1:3">
      <c r="A81" t="s">
        <v>9454</v>
      </c>
      <c r="B81" t="s">
        <v>9595</v>
      </c>
      <c r="C81">
        <v>31609</v>
      </c>
    </row>
    <row r="82" spans="1:3">
      <c r="A82" t="s">
        <v>9455</v>
      </c>
      <c r="B82" t="s">
        <v>9595</v>
      </c>
      <c r="C82">
        <v>61951</v>
      </c>
    </row>
    <row r="83" spans="1:3">
      <c r="A83" t="s">
        <v>9456</v>
      </c>
      <c r="B83" t="s">
        <v>9595</v>
      </c>
      <c r="C83">
        <v>13549</v>
      </c>
    </row>
    <row r="84" spans="1:3">
      <c r="A84" t="s">
        <v>9457</v>
      </c>
      <c r="B84" t="s">
        <v>9595</v>
      </c>
      <c r="C84">
        <v>12387</v>
      </c>
    </row>
    <row r="85" spans="1:3">
      <c r="A85" t="s">
        <v>9458</v>
      </c>
      <c r="B85" t="s">
        <v>9595</v>
      </c>
      <c r="C85">
        <v>7932</v>
      </c>
    </row>
    <row r="86" spans="1:3">
      <c r="A86" t="s">
        <v>9459</v>
      </c>
      <c r="B86" t="s">
        <v>9595</v>
      </c>
      <c r="C86">
        <v>1357</v>
      </c>
    </row>
    <row r="87" spans="1:3">
      <c r="A87" t="s">
        <v>9460</v>
      </c>
      <c r="B87" t="s">
        <v>9595</v>
      </c>
      <c r="C87">
        <v>118666</v>
      </c>
    </row>
    <row r="88" spans="1:3">
      <c r="A88" t="s">
        <v>9461</v>
      </c>
      <c r="B88" t="s">
        <v>9595</v>
      </c>
      <c r="C88">
        <v>9830</v>
      </c>
    </row>
    <row r="89" spans="1:3">
      <c r="A89" t="s">
        <v>9462</v>
      </c>
      <c r="B89" t="s">
        <v>9595</v>
      </c>
      <c r="C89">
        <v>10582</v>
      </c>
    </row>
    <row r="90" spans="1:3">
      <c r="A90" t="s">
        <v>9463</v>
      </c>
      <c r="B90" t="s">
        <v>9595</v>
      </c>
      <c r="C90">
        <v>7095</v>
      </c>
    </row>
    <row r="91" spans="1:3">
      <c r="A91" t="s">
        <v>9464</v>
      </c>
      <c r="B91" t="s">
        <v>9595</v>
      </c>
      <c r="C91">
        <v>3394</v>
      </c>
    </row>
    <row r="92" spans="1:3">
      <c r="A92" t="s">
        <v>9465</v>
      </c>
      <c r="B92" t="s">
        <v>9595</v>
      </c>
      <c r="C92">
        <v>5777</v>
      </c>
    </row>
    <row r="93" spans="1:3">
      <c r="A93" t="s">
        <v>9466</v>
      </c>
      <c r="B93" t="s">
        <v>9595</v>
      </c>
      <c r="C93">
        <v>8319</v>
      </c>
    </row>
    <row r="94" spans="1:3">
      <c r="A94" t="s">
        <v>9467</v>
      </c>
      <c r="B94" t="s">
        <v>9595</v>
      </c>
      <c r="C94">
        <v>1104</v>
      </c>
    </row>
    <row r="95" spans="1:3">
      <c r="A95" t="s">
        <v>9468</v>
      </c>
      <c r="B95" t="s">
        <v>9595</v>
      </c>
      <c r="C95">
        <v>7270</v>
      </c>
    </row>
    <row r="96" spans="1:3">
      <c r="A96" t="s">
        <v>9469</v>
      </c>
      <c r="B96" t="s">
        <v>9595</v>
      </c>
      <c r="C96">
        <v>2007</v>
      </c>
    </row>
    <row r="97" spans="1:3">
      <c r="A97" t="s">
        <v>9470</v>
      </c>
      <c r="B97" t="s">
        <v>9595</v>
      </c>
      <c r="C97">
        <v>672</v>
      </c>
    </row>
    <row r="98" spans="1:3">
      <c r="A98" t="s">
        <v>9471</v>
      </c>
      <c r="B98" t="s">
        <v>9595</v>
      </c>
      <c r="C98">
        <v>5028</v>
      </c>
    </row>
    <row r="99" spans="1:3">
      <c r="A99" t="s">
        <v>9720</v>
      </c>
      <c r="B99" t="s">
        <v>9596</v>
      </c>
      <c r="C99">
        <v>64445</v>
      </c>
    </row>
    <row r="100" spans="1:3">
      <c r="A100" t="s">
        <v>9721</v>
      </c>
      <c r="B100" t="s">
        <v>9596</v>
      </c>
      <c r="C100">
        <v>126332</v>
      </c>
    </row>
    <row r="101" spans="1:3">
      <c r="A101" t="s">
        <v>9722</v>
      </c>
      <c r="B101" t="s">
        <v>9596</v>
      </c>
      <c r="C101">
        <v>144368</v>
      </c>
    </row>
    <row r="102" spans="1:3">
      <c r="A102" t="s">
        <v>9723</v>
      </c>
      <c r="B102" t="s">
        <v>9596</v>
      </c>
      <c r="C102">
        <v>53801</v>
      </c>
    </row>
    <row r="103" spans="1:3">
      <c r="A103" t="s">
        <v>9724</v>
      </c>
      <c r="B103" t="s">
        <v>9596</v>
      </c>
      <c r="C103">
        <v>40157</v>
      </c>
    </row>
    <row r="104" spans="1:3">
      <c r="A104" t="s">
        <v>9725</v>
      </c>
      <c r="B104" t="s">
        <v>9596</v>
      </c>
      <c r="C104">
        <v>9312</v>
      </c>
    </row>
    <row r="105" spans="1:3">
      <c r="A105" t="s">
        <v>9726</v>
      </c>
      <c r="B105" t="s">
        <v>9596</v>
      </c>
      <c r="C105">
        <v>16711</v>
      </c>
    </row>
    <row r="106" spans="1:3">
      <c r="A106" t="s">
        <v>9727</v>
      </c>
      <c r="B106" t="s">
        <v>9596</v>
      </c>
      <c r="C106">
        <v>4689558</v>
      </c>
    </row>
    <row r="107" spans="1:3">
      <c r="A107" t="s">
        <v>9728</v>
      </c>
      <c r="B107" t="s">
        <v>9596</v>
      </c>
      <c r="C107">
        <v>228102</v>
      </c>
    </row>
    <row r="108" spans="1:3">
      <c r="A108" t="s">
        <v>9729</v>
      </c>
      <c r="B108" t="s">
        <v>9596</v>
      </c>
      <c r="C108">
        <v>109946</v>
      </c>
    </row>
    <row r="109" spans="1:3">
      <c r="A109" t="s">
        <v>9730</v>
      </c>
      <c r="B109" t="s">
        <v>9596</v>
      </c>
      <c r="C109">
        <v>1074685</v>
      </c>
    </row>
    <row r="110" spans="1:3">
      <c r="A110" t="s">
        <v>9731</v>
      </c>
      <c r="B110" t="s">
        <v>9596</v>
      </c>
      <c r="C110">
        <v>539380</v>
      </c>
    </row>
    <row r="111" spans="1:3">
      <c r="A111" t="s">
        <v>9732</v>
      </c>
      <c r="B111" t="s">
        <v>9596</v>
      </c>
      <c r="C111">
        <v>50020</v>
      </c>
    </row>
    <row r="112" spans="1:3">
      <c r="A112" t="s">
        <v>9733</v>
      </c>
      <c r="B112" t="s">
        <v>9596</v>
      </c>
      <c r="C112">
        <v>252552</v>
      </c>
    </row>
    <row r="113" spans="1:3">
      <c r="A113" t="s">
        <v>9734</v>
      </c>
      <c r="B113" t="s">
        <v>9596</v>
      </c>
      <c r="C113">
        <v>224449</v>
      </c>
    </row>
    <row r="114" spans="1:3">
      <c r="A114" t="s">
        <v>9597</v>
      </c>
      <c r="B114" t="s">
        <v>9597</v>
      </c>
      <c r="C114">
        <v>15836</v>
      </c>
    </row>
    <row r="115" spans="1:3">
      <c r="A115" t="s">
        <v>9735</v>
      </c>
      <c r="B115" t="s">
        <v>9597</v>
      </c>
      <c r="C115">
        <v>17831</v>
      </c>
    </row>
    <row r="116" spans="1:3">
      <c r="A116" t="s">
        <v>9736</v>
      </c>
      <c r="B116" t="s">
        <v>9597</v>
      </c>
      <c r="C116">
        <v>42982</v>
      </c>
    </row>
    <row r="117" spans="1:3">
      <c r="A117" t="s">
        <v>9737</v>
      </c>
      <c r="B117" t="s">
        <v>9597</v>
      </c>
      <c r="C117">
        <v>332554</v>
      </c>
    </row>
    <row r="118" spans="1:3">
      <c r="A118" t="s">
        <v>9738</v>
      </c>
      <c r="B118" t="s">
        <v>9597</v>
      </c>
      <c r="C118">
        <v>38628</v>
      </c>
    </row>
    <row r="119" spans="1:3">
      <c r="A119" t="s">
        <v>9739</v>
      </c>
      <c r="B119" t="s">
        <v>9597</v>
      </c>
      <c r="C119">
        <v>9828</v>
      </c>
    </row>
    <row r="120" spans="1:3">
      <c r="A120" t="s">
        <v>9661</v>
      </c>
      <c r="B120" t="s">
        <v>9597</v>
      </c>
      <c r="C120">
        <v>4632</v>
      </c>
    </row>
    <row r="121" spans="1:3">
      <c r="A121" t="s">
        <v>9740</v>
      </c>
      <c r="B121" t="s">
        <v>9597</v>
      </c>
      <c r="C121">
        <v>29263</v>
      </c>
    </row>
    <row r="122" spans="1:3">
      <c r="A122" t="s">
        <v>9741</v>
      </c>
      <c r="B122" t="s">
        <v>9597</v>
      </c>
      <c r="C122">
        <v>9107</v>
      </c>
    </row>
    <row r="123" spans="1:3">
      <c r="A123" t="s">
        <v>9742</v>
      </c>
      <c r="B123" t="s">
        <v>9597</v>
      </c>
      <c r="C123">
        <v>20938</v>
      </c>
    </row>
    <row r="124" spans="1:3">
      <c r="A124" t="s">
        <v>9667</v>
      </c>
      <c r="B124" t="s">
        <v>9597</v>
      </c>
      <c r="C124">
        <v>14052</v>
      </c>
    </row>
    <row r="125" spans="1:3">
      <c r="A125" t="s">
        <v>9668</v>
      </c>
      <c r="B125" t="s">
        <v>9597</v>
      </c>
      <c r="C125">
        <v>25672</v>
      </c>
    </row>
    <row r="126" spans="1:3">
      <c r="A126" t="s">
        <v>9743</v>
      </c>
      <c r="B126" t="s">
        <v>9597</v>
      </c>
      <c r="C126">
        <v>7224</v>
      </c>
    </row>
    <row r="127" spans="1:3">
      <c r="A127" t="s">
        <v>9744</v>
      </c>
      <c r="B127" t="s">
        <v>9597</v>
      </c>
      <c r="C127">
        <v>21894</v>
      </c>
    </row>
    <row r="128" spans="1:3">
      <c r="A128" t="s">
        <v>9745</v>
      </c>
      <c r="B128" t="s">
        <v>9597</v>
      </c>
      <c r="C128">
        <v>21393</v>
      </c>
    </row>
    <row r="129" spans="1:3">
      <c r="A129" t="s">
        <v>9746</v>
      </c>
      <c r="B129" t="s">
        <v>9597</v>
      </c>
      <c r="C129">
        <v>116957</v>
      </c>
    </row>
    <row r="130" spans="1:3">
      <c r="A130" t="s">
        <v>9747</v>
      </c>
      <c r="B130" t="s">
        <v>9597</v>
      </c>
      <c r="C130">
        <v>62657</v>
      </c>
    </row>
    <row r="131" spans="1:3">
      <c r="A131" t="s">
        <v>9748</v>
      </c>
      <c r="B131" t="s">
        <v>9597</v>
      </c>
      <c r="C131">
        <v>46210</v>
      </c>
    </row>
    <row r="132" spans="1:3">
      <c r="A132" t="s">
        <v>9749</v>
      </c>
      <c r="B132" t="s">
        <v>9597</v>
      </c>
      <c r="C132">
        <v>16186</v>
      </c>
    </row>
    <row r="133" spans="1:3">
      <c r="A133" t="s">
        <v>9677</v>
      </c>
      <c r="B133" t="s">
        <v>9597</v>
      </c>
      <c r="C133">
        <v>6011</v>
      </c>
    </row>
    <row r="134" spans="1:3">
      <c r="A134" t="s">
        <v>9750</v>
      </c>
      <c r="B134" t="s">
        <v>9597</v>
      </c>
      <c r="C134">
        <v>9984</v>
      </c>
    </row>
    <row r="135" spans="1:3">
      <c r="A135" t="s">
        <v>9751</v>
      </c>
      <c r="B135" t="s">
        <v>9597</v>
      </c>
      <c r="C135">
        <v>17054</v>
      </c>
    </row>
    <row r="136" spans="1:3">
      <c r="A136" t="s">
        <v>9752</v>
      </c>
      <c r="B136" t="s">
        <v>9597</v>
      </c>
      <c r="C136">
        <v>133979</v>
      </c>
    </row>
    <row r="137" spans="1:3">
      <c r="A137" t="s">
        <v>9683</v>
      </c>
      <c r="B137" t="s">
        <v>9597</v>
      </c>
      <c r="C137">
        <v>17725</v>
      </c>
    </row>
    <row r="138" spans="1:3">
      <c r="A138" t="s">
        <v>9753</v>
      </c>
      <c r="B138" t="s">
        <v>9597</v>
      </c>
      <c r="C138">
        <v>12492</v>
      </c>
    </row>
    <row r="139" spans="1:3">
      <c r="A139" t="s">
        <v>9754</v>
      </c>
      <c r="B139" t="s">
        <v>9597</v>
      </c>
      <c r="C139">
        <v>99695</v>
      </c>
    </row>
    <row r="140" spans="1:3">
      <c r="A140" t="s">
        <v>9755</v>
      </c>
      <c r="B140" t="s">
        <v>9597</v>
      </c>
      <c r="C140">
        <v>18756</v>
      </c>
    </row>
    <row r="141" spans="1:3">
      <c r="A141" t="s">
        <v>9685</v>
      </c>
      <c r="B141" t="s">
        <v>9597</v>
      </c>
      <c r="C141">
        <v>47411</v>
      </c>
    </row>
    <row r="142" spans="1:3">
      <c r="A142" t="s">
        <v>9756</v>
      </c>
      <c r="B142" t="s">
        <v>9597</v>
      </c>
      <c r="C142">
        <v>19080</v>
      </c>
    </row>
    <row r="143" spans="1:3">
      <c r="A143" t="s">
        <v>9757</v>
      </c>
      <c r="B143" t="s">
        <v>9597</v>
      </c>
      <c r="C143">
        <v>33451</v>
      </c>
    </row>
    <row r="144" spans="1:3">
      <c r="A144" t="s">
        <v>9758</v>
      </c>
      <c r="B144" t="s">
        <v>9597</v>
      </c>
      <c r="C144">
        <v>12306</v>
      </c>
    </row>
    <row r="145" spans="1:3">
      <c r="A145" t="s">
        <v>9759</v>
      </c>
      <c r="B145" t="s">
        <v>9597</v>
      </c>
      <c r="C145">
        <v>38785</v>
      </c>
    </row>
    <row r="146" spans="1:3">
      <c r="A146" t="s">
        <v>9760</v>
      </c>
      <c r="B146" t="s">
        <v>9597</v>
      </c>
      <c r="C146">
        <v>14405</v>
      </c>
    </row>
    <row r="147" spans="1:3">
      <c r="A147" t="s">
        <v>9689</v>
      </c>
      <c r="B147" t="s">
        <v>9597</v>
      </c>
      <c r="C147">
        <v>16741</v>
      </c>
    </row>
    <row r="148" spans="1:3">
      <c r="A148" t="s">
        <v>9690</v>
      </c>
      <c r="B148" t="s">
        <v>9597</v>
      </c>
      <c r="C148">
        <v>62987</v>
      </c>
    </row>
    <row r="149" spans="1:3">
      <c r="A149" t="s">
        <v>9761</v>
      </c>
      <c r="B149" t="s">
        <v>9597</v>
      </c>
      <c r="C149">
        <v>26225</v>
      </c>
    </row>
    <row r="150" spans="1:3">
      <c r="A150" t="s">
        <v>9762</v>
      </c>
      <c r="B150" t="s">
        <v>9597</v>
      </c>
      <c r="C150">
        <v>5888</v>
      </c>
    </row>
    <row r="151" spans="1:3">
      <c r="A151" t="s">
        <v>9693</v>
      </c>
      <c r="B151" t="s">
        <v>9597</v>
      </c>
      <c r="C151">
        <v>16273</v>
      </c>
    </row>
    <row r="152" spans="1:3">
      <c r="A152" t="s">
        <v>9694</v>
      </c>
      <c r="B152" t="s">
        <v>9597</v>
      </c>
      <c r="C152">
        <v>8029</v>
      </c>
    </row>
    <row r="153" spans="1:3">
      <c r="A153" t="s">
        <v>9763</v>
      </c>
      <c r="B153" t="s">
        <v>9597</v>
      </c>
      <c r="C153">
        <v>12764</v>
      </c>
    </row>
    <row r="154" spans="1:3">
      <c r="A154" t="s">
        <v>9764</v>
      </c>
      <c r="B154" t="s">
        <v>9597</v>
      </c>
      <c r="C154">
        <v>11763</v>
      </c>
    </row>
    <row r="155" spans="1:3">
      <c r="A155" t="s">
        <v>9765</v>
      </c>
      <c r="B155" t="s">
        <v>9597</v>
      </c>
      <c r="C155">
        <v>21633</v>
      </c>
    </row>
    <row r="156" spans="1:3">
      <c r="A156" t="s">
        <v>9766</v>
      </c>
      <c r="B156" t="s">
        <v>9597</v>
      </c>
      <c r="C156">
        <v>76664</v>
      </c>
    </row>
    <row r="157" spans="1:3">
      <c r="A157" t="s">
        <v>9698</v>
      </c>
      <c r="B157" t="s">
        <v>9597</v>
      </c>
      <c r="C157">
        <v>18410</v>
      </c>
    </row>
    <row r="158" spans="1:3">
      <c r="A158" t="s">
        <v>9700</v>
      </c>
      <c r="B158" t="s">
        <v>9597</v>
      </c>
      <c r="C158">
        <v>17593</v>
      </c>
    </row>
    <row r="159" spans="1:3">
      <c r="A159" t="s">
        <v>9767</v>
      </c>
      <c r="B159" t="s">
        <v>9597</v>
      </c>
      <c r="C159">
        <v>42357</v>
      </c>
    </row>
    <row r="160" spans="1:3">
      <c r="A160" t="s">
        <v>9617</v>
      </c>
      <c r="B160" t="s">
        <v>9597</v>
      </c>
      <c r="C160">
        <v>37828</v>
      </c>
    </row>
    <row r="161" spans="1:3">
      <c r="A161" t="s">
        <v>9703</v>
      </c>
      <c r="B161" t="s">
        <v>9597</v>
      </c>
      <c r="C161">
        <v>6244</v>
      </c>
    </row>
    <row r="162" spans="1:3">
      <c r="A162" t="s">
        <v>9704</v>
      </c>
      <c r="B162" t="s">
        <v>9597</v>
      </c>
      <c r="C162">
        <v>8579</v>
      </c>
    </row>
    <row r="163" spans="1:3">
      <c r="A163" t="s">
        <v>9621</v>
      </c>
      <c r="B163" t="s">
        <v>9597</v>
      </c>
      <c r="C163">
        <v>7942</v>
      </c>
    </row>
    <row r="164" spans="1:3">
      <c r="A164" t="s">
        <v>9768</v>
      </c>
      <c r="B164" t="s">
        <v>9597</v>
      </c>
      <c r="C164">
        <v>7026</v>
      </c>
    </row>
    <row r="165" spans="1:3">
      <c r="A165" t="s">
        <v>9769</v>
      </c>
      <c r="B165" t="s">
        <v>9597</v>
      </c>
      <c r="C165">
        <v>21731</v>
      </c>
    </row>
    <row r="166" spans="1:3">
      <c r="A166" t="s">
        <v>9706</v>
      </c>
      <c r="B166" t="s">
        <v>9597</v>
      </c>
      <c r="C166">
        <v>10309</v>
      </c>
    </row>
    <row r="167" spans="1:3">
      <c r="A167" t="s">
        <v>9770</v>
      </c>
      <c r="B167" t="s">
        <v>9597</v>
      </c>
      <c r="C167">
        <v>14255</v>
      </c>
    </row>
    <row r="168" spans="1:3">
      <c r="A168" t="s">
        <v>9708</v>
      </c>
      <c r="B168" t="s">
        <v>9597</v>
      </c>
      <c r="C168">
        <v>9964</v>
      </c>
    </row>
    <row r="169" spans="1:3">
      <c r="A169" t="s">
        <v>9771</v>
      </c>
      <c r="B169" t="s">
        <v>9597</v>
      </c>
      <c r="C169">
        <v>22483</v>
      </c>
    </row>
    <row r="170" spans="1:3">
      <c r="A170" t="s">
        <v>9772</v>
      </c>
      <c r="B170" t="s">
        <v>9597</v>
      </c>
      <c r="C170">
        <v>19486</v>
      </c>
    </row>
    <row r="171" spans="1:3">
      <c r="A171" t="s">
        <v>9773</v>
      </c>
      <c r="B171" t="s">
        <v>9597</v>
      </c>
      <c r="C171">
        <v>64976</v>
      </c>
    </row>
    <row r="172" spans="1:3">
      <c r="A172" t="s">
        <v>9774</v>
      </c>
      <c r="B172" t="s">
        <v>9597</v>
      </c>
      <c r="C172">
        <v>7923</v>
      </c>
    </row>
    <row r="173" spans="1:3">
      <c r="A173" t="s">
        <v>9775</v>
      </c>
      <c r="B173" t="s">
        <v>9597</v>
      </c>
      <c r="C173">
        <v>404611</v>
      </c>
    </row>
    <row r="174" spans="1:3">
      <c r="A174" t="s">
        <v>9709</v>
      </c>
      <c r="B174" t="s">
        <v>9597</v>
      </c>
      <c r="C174">
        <v>18876</v>
      </c>
    </row>
    <row r="175" spans="1:3">
      <c r="A175" t="s">
        <v>9776</v>
      </c>
      <c r="B175" t="s">
        <v>9597</v>
      </c>
      <c r="C175">
        <v>21800</v>
      </c>
    </row>
    <row r="176" spans="1:3">
      <c r="A176" t="s">
        <v>9777</v>
      </c>
      <c r="B176" t="s">
        <v>9597</v>
      </c>
      <c r="C176">
        <v>133288</v>
      </c>
    </row>
    <row r="177" spans="1:3">
      <c r="A177" t="s">
        <v>9778</v>
      </c>
      <c r="B177" t="s">
        <v>9597</v>
      </c>
      <c r="C177">
        <v>9965</v>
      </c>
    </row>
    <row r="178" spans="1:3">
      <c r="A178" t="s">
        <v>9779</v>
      </c>
      <c r="B178" t="s">
        <v>9597</v>
      </c>
      <c r="C178">
        <v>7848</v>
      </c>
    </row>
    <row r="179" spans="1:3">
      <c r="A179" t="s">
        <v>9780</v>
      </c>
      <c r="B179" t="s">
        <v>9597</v>
      </c>
      <c r="C179">
        <v>130641</v>
      </c>
    </row>
    <row r="180" spans="1:3">
      <c r="A180" t="s">
        <v>9781</v>
      </c>
      <c r="B180" t="s">
        <v>9597</v>
      </c>
      <c r="C180">
        <v>15758</v>
      </c>
    </row>
    <row r="181" spans="1:3">
      <c r="A181" t="s">
        <v>9782</v>
      </c>
      <c r="B181" t="s">
        <v>9597</v>
      </c>
      <c r="C181">
        <v>18122</v>
      </c>
    </row>
    <row r="182" spans="1:3">
      <c r="A182" t="s">
        <v>9783</v>
      </c>
      <c r="B182" t="s">
        <v>9597</v>
      </c>
      <c r="C182">
        <v>12703</v>
      </c>
    </row>
    <row r="183" spans="1:3">
      <c r="A183" t="s">
        <v>9784</v>
      </c>
      <c r="B183" t="s">
        <v>9597</v>
      </c>
      <c r="C183">
        <v>36926</v>
      </c>
    </row>
    <row r="184" spans="1:3">
      <c r="A184" t="s">
        <v>9785</v>
      </c>
      <c r="B184" t="s">
        <v>9597</v>
      </c>
      <c r="C184">
        <v>16238</v>
      </c>
    </row>
    <row r="185" spans="1:3">
      <c r="A185" t="s">
        <v>9640</v>
      </c>
      <c r="B185" t="s">
        <v>9597</v>
      </c>
      <c r="C185">
        <v>271213</v>
      </c>
    </row>
    <row r="186" spans="1:3">
      <c r="A186" t="s">
        <v>9786</v>
      </c>
      <c r="B186" t="s">
        <v>9597</v>
      </c>
      <c r="C186">
        <v>80085</v>
      </c>
    </row>
    <row r="187" spans="1:3">
      <c r="A187" t="s">
        <v>9787</v>
      </c>
      <c r="B187" t="s">
        <v>9597</v>
      </c>
      <c r="C187">
        <v>5710</v>
      </c>
    </row>
    <row r="188" spans="1:3">
      <c r="A188" t="s">
        <v>9788</v>
      </c>
      <c r="B188" t="s">
        <v>9597</v>
      </c>
      <c r="C188">
        <v>19956</v>
      </c>
    </row>
    <row r="189" spans="1:3">
      <c r="A189" t="s">
        <v>9789</v>
      </c>
      <c r="B189" t="s">
        <v>9598</v>
      </c>
      <c r="C189">
        <v>1636630</v>
      </c>
    </row>
    <row r="190" spans="1:3">
      <c r="A190" t="s">
        <v>9790</v>
      </c>
      <c r="B190" t="s">
        <v>9598</v>
      </c>
      <c r="C190">
        <v>1043</v>
      </c>
    </row>
    <row r="191" spans="1:3">
      <c r="A191" t="s">
        <v>9791</v>
      </c>
      <c r="B191" t="s">
        <v>9598</v>
      </c>
      <c r="C191">
        <v>41876</v>
      </c>
    </row>
    <row r="192" spans="1:3">
      <c r="A192" t="s">
        <v>9792</v>
      </c>
      <c r="B192" t="s">
        <v>9598</v>
      </c>
      <c r="C192">
        <v>209211</v>
      </c>
    </row>
    <row r="193" spans="1:3">
      <c r="A193" t="s">
        <v>9793</v>
      </c>
      <c r="B193" t="s">
        <v>9598</v>
      </c>
      <c r="C193">
        <v>46605</v>
      </c>
    </row>
    <row r="194" spans="1:3">
      <c r="A194" t="s">
        <v>9794</v>
      </c>
      <c r="B194" t="s">
        <v>9598</v>
      </c>
      <c r="C194">
        <v>21836</v>
      </c>
    </row>
    <row r="195" spans="1:3">
      <c r="A195" t="s">
        <v>9795</v>
      </c>
      <c r="B195" t="s">
        <v>9598</v>
      </c>
      <c r="C195">
        <v>1170070</v>
      </c>
    </row>
    <row r="196" spans="1:3">
      <c r="A196" t="s">
        <v>9796</v>
      </c>
      <c r="B196" t="s">
        <v>9598</v>
      </c>
      <c r="C196">
        <v>26410</v>
      </c>
    </row>
    <row r="197" spans="1:3">
      <c r="A197" t="s">
        <v>9797</v>
      </c>
      <c r="B197" t="s">
        <v>9598</v>
      </c>
      <c r="C197">
        <v>192323</v>
      </c>
    </row>
    <row r="198" spans="1:3">
      <c r="A198" t="s">
        <v>9798</v>
      </c>
      <c r="B198" t="s">
        <v>9598</v>
      </c>
      <c r="C198">
        <v>1035456</v>
      </c>
    </row>
    <row r="199" spans="1:3">
      <c r="A199" t="s">
        <v>9799</v>
      </c>
      <c r="B199" t="s">
        <v>9598</v>
      </c>
      <c r="C199">
        <v>28141</v>
      </c>
    </row>
    <row r="200" spans="1:3">
      <c r="A200" t="s">
        <v>9800</v>
      </c>
      <c r="B200" t="s">
        <v>9598</v>
      </c>
      <c r="C200">
        <v>131647</v>
      </c>
    </row>
    <row r="201" spans="1:3">
      <c r="A201" t="s">
        <v>9801</v>
      </c>
      <c r="B201" t="s">
        <v>9598</v>
      </c>
      <c r="C201">
        <v>181411</v>
      </c>
    </row>
    <row r="202" spans="1:3">
      <c r="A202" t="s">
        <v>9802</v>
      </c>
      <c r="B202" t="s">
        <v>9598</v>
      </c>
      <c r="C202">
        <v>18158</v>
      </c>
    </row>
    <row r="203" spans="1:3">
      <c r="A203" t="s">
        <v>9803</v>
      </c>
      <c r="B203" t="s">
        <v>9598</v>
      </c>
      <c r="C203">
        <v>927068</v>
      </c>
    </row>
    <row r="204" spans="1:3">
      <c r="A204" t="s">
        <v>9804</v>
      </c>
      <c r="B204" t="s">
        <v>9598</v>
      </c>
      <c r="C204">
        <v>154327</v>
      </c>
    </row>
    <row r="205" spans="1:3">
      <c r="A205" t="s">
        <v>9805</v>
      </c>
      <c r="B205" t="s">
        <v>9598</v>
      </c>
      <c r="C205">
        <v>67772</v>
      </c>
    </row>
    <row r="206" spans="1:3">
      <c r="A206" t="s">
        <v>9806</v>
      </c>
      <c r="B206" t="s">
        <v>9598</v>
      </c>
      <c r="C206">
        <v>28117</v>
      </c>
    </row>
    <row r="207" spans="1:3">
      <c r="A207" t="s">
        <v>9807</v>
      </c>
      <c r="B207" t="s">
        <v>9598</v>
      </c>
      <c r="C207">
        <v>9694934</v>
      </c>
    </row>
    <row r="208" spans="1:3">
      <c r="A208" t="s">
        <v>9808</v>
      </c>
      <c r="B208" t="s">
        <v>9598</v>
      </c>
      <c r="C208">
        <v>167927</v>
      </c>
    </row>
    <row r="209" spans="1:3">
      <c r="A209" t="s">
        <v>9809</v>
      </c>
      <c r="B209" t="s">
        <v>9598</v>
      </c>
      <c r="C209">
        <v>253694</v>
      </c>
    </row>
    <row r="210" spans="1:3">
      <c r="A210" t="s">
        <v>9810</v>
      </c>
      <c r="B210" t="s">
        <v>9598</v>
      </c>
      <c r="C210">
        <v>16918</v>
      </c>
    </row>
    <row r="211" spans="1:3">
      <c r="A211" t="s">
        <v>9811</v>
      </c>
      <c r="B211" t="s">
        <v>9598</v>
      </c>
      <c r="C211">
        <v>88122</v>
      </c>
    </row>
    <row r="212" spans="1:3">
      <c r="A212" t="s">
        <v>9812</v>
      </c>
      <c r="B212" t="s">
        <v>9598</v>
      </c>
      <c r="C212">
        <v>297260</v>
      </c>
    </row>
    <row r="213" spans="1:3">
      <c r="A213" t="s">
        <v>9813</v>
      </c>
      <c r="B213" t="s">
        <v>9598</v>
      </c>
      <c r="C213">
        <v>8426</v>
      </c>
    </row>
    <row r="214" spans="1:3">
      <c r="A214" t="s">
        <v>9814</v>
      </c>
      <c r="B214" t="s">
        <v>9598</v>
      </c>
      <c r="C214">
        <v>12505</v>
      </c>
    </row>
    <row r="215" spans="1:3">
      <c r="A215" t="s">
        <v>9815</v>
      </c>
      <c r="B215" t="s">
        <v>9598</v>
      </c>
      <c r="C215">
        <v>433729</v>
      </c>
    </row>
    <row r="216" spans="1:3">
      <c r="A216" t="s">
        <v>9816</v>
      </c>
      <c r="B216" t="s">
        <v>9598</v>
      </c>
      <c r="C216">
        <v>132949</v>
      </c>
    </row>
    <row r="217" spans="1:3">
      <c r="A217" t="s">
        <v>9621</v>
      </c>
      <c r="B217" t="s">
        <v>9598</v>
      </c>
      <c r="C217">
        <v>101911</v>
      </c>
    </row>
    <row r="218" spans="1:3">
      <c r="A218" t="s">
        <v>9817</v>
      </c>
      <c r="B218" t="s">
        <v>9598</v>
      </c>
      <c r="C218">
        <v>3149507</v>
      </c>
    </row>
    <row r="219" spans="1:3">
      <c r="A219" t="s">
        <v>9818</v>
      </c>
      <c r="B219" t="s">
        <v>9598</v>
      </c>
      <c r="C219">
        <v>442081</v>
      </c>
    </row>
    <row r="220" spans="1:3">
      <c r="A220" t="s">
        <v>9819</v>
      </c>
      <c r="B220" t="s">
        <v>9598</v>
      </c>
      <c r="C220">
        <v>18583</v>
      </c>
    </row>
    <row r="221" spans="1:3">
      <c r="A221" t="s">
        <v>9820</v>
      </c>
      <c r="B221" t="s">
        <v>9598</v>
      </c>
      <c r="C221">
        <v>2544916</v>
      </c>
    </row>
    <row r="222" spans="1:3">
      <c r="A222" t="s">
        <v>9821</v>
      </c>
      <c r="B222" t="s">
        <v>9598</v>
      </c>
      <c r="C222">
        <v>1618460</v>
      </c>
    </row>
    <row r="223" spans="1:3">
      <c r="A223" t="s">
        <v>9822</v>
      </c>
      <c r="B223" t="s">
        <v>9598</v>
      </c>
      <c r="C223">
        <v>70082</v>
      </c>
    </row>
    <row r="224" spans="1:3">
      <c r="A224" t="s">
        <v>9823</v>
      </c>
      <c r="B224" t="s">
        <v>9598</v>
      </c>
      <c r="C224">
        <v>2224091</v>
      </c>
    </row>
    <row r="225" spans="1:3">
      <c r="A225" t="s">
        <v>879</v>
      </c>
      <c r="B225" t="s">
        <v>9598</v>
      </c>
      <c r="C225">
        <v>3282248</v>
      </c>
    </row>
    <row r="226" spans="1:3">
      <c r="A226" t="s">
        <v>9824</v>
      </c>
      <c r="B226" t="s">
        <v>9598</v>
      </c>
      <c r="C226">
        <v>826079</v>
      </c>
    </row>
    <row r="227" spans="1:3">
      <c r="A227" t="s">
        <v>9825</v>
      </c>
      <c r="B227" t="s">
        <v>9598</v>
      </c>
      <c r="C227">
        <v>823815</v>
      </c>
    </row>
    <row r="228" spans="1:3">
      <c r="A228" t="s">
        <v>9826</v>
      </c>
      <c r="B228" t="s">
        <v>9598</v>
      </c>
      <c r="C228">
        <v>282367</v>
      </c>
    </row>
    <row r="229" spans="1:3">
      <c r="A229" t="s">
        <v>9827</v>
      </c>
      <c r="B229" t="s">
        <v>9598</v>
      </c>
      <c r="C229">
        <v>743568</v>
      </c>
    </row>
    <row r="230" spans="1:3">
      <c r="A230" t="s">
        <v>9828</v>
      </c>
      <c r="B230" t="s">
        <v>9598</v>
      </c>
      <c r="C230">
        <v>442065</v>
      </c>
    </row>
    <row r="231" spans="1:3">
      <c r="A231" t="s">
        <v>9829</v>
      </c>
      <c r="B231" t="s">
        <v>9598</v>
      </c>
      <c r="C231">
        <v>1914391</v>
      </c>
    </row>
    <row r="232" spans="1:3">
      <c r="A232" t="s">
        <v>9732</v>
      </c>
      <c r="B232" t="s">
        <v>9598</v>
      </c>
      <c r="C232">
        <v>258852</v>
      </c>
    </row>
    <row r="233" spans="1:3">
      <c r="A233" t="s">
        <v>9830</v>
      </c>
      <c r="B233" t="s">
        <v>9598</v>
      </c>
      <c r="C233">
        <v>181648</v>
      </c>
    </row>
    <row r="234" spans="1:3">
      <c r="A234" t="s">
        <v>9831</v>
      </c>
      <c r="B234" t="s">
        <v>9598</v>
      </c>
      <c r="C234">
        <v>3098</v>
      </c>
    </row>
    <row r="235" spans="1:3">
      <c r="A235" t="s">
        <v>9832</v>
      </c>
      <c r="B235" t="s">
        <v>9598</v>
      </c>
      <c r="C235">
        <v>42013</v>
      </c>
    </row>
    <row r="236" spans="1:3">
      <c r="A236" t="s">
        <v>9833</v>
      </c>
      <c r="B236" t="s">
        <v>9598</v>
      </c>
      <c r="C236">
        <v>455376</v>
      </c>
    </row>
    <row r="237" spans="1:3">
      <c r="A237" t="s">
        <v>9834</v>
      </c>
      <c r="B237" t="s">
        <v>9598</v>
      </c>
      <c r="C237">
        <v>486444</v>
      </c>
    </row>
    <row r="238" spans="1:3">
      <c r="A238" t="s">
        <v>9835</v>
      </c>
      <c r="B238" t="s">
        <v>9598</v>
      </c>
      <c r="C238">
        <v>557719</v>
      </c>
    </row>
    <row r="239" spans="1:3">
      <c r="A239" t="s">
        <v>9836</v>
      </c>
      <c r="B239" t="s">
        <v>9598</v>
      </c>
      <c r="C239">
        <v>98787</v>
      </c>
    </row>
    <row r="240" spans="1:3">
      <c r="A240" t="s">
        <v>9837</v>
      </c>
      <c r="B240" t="s">
        <v>9598</v>
      </c>
      <c r="C240">
        <v>64665</v>
      </c>
    </row>
    <row r="241" spans="1:3">
      <c r="A241" t="s">
        <v>9838</v>
      </c>
      <c r="B241" t="s">
        <v>9598</v>
      </c>
      <c r="C241">
        <v>15720</v>
      </c>
    </row>
    <row r="242" spans="1:3">
      <c r="A242" t="s">
        <v>9839</v>
      </c>
      <c r="B242" t="s">
        <v>9598</v>
      </c>
      <c r="C242">
        <v>485146</v>
      </c>
    </row>
    <row r="243" spans="1:3">
      <c r="A243" t="s">
        <v>9840</v>
      </c>
      <c r="B243" t="s">
        <v>9598</v>
      </c>
      <c r="C243">
        <v>53160</v>
      </c>
    </row>
    <row r="244" spans="1:3">
      <c r="A244" t="s">
        <v>9841</v>
      </c>
      <c r="B244" t="s">
        <v>9598</v>
      </c>
      <c r="C244">
        <v>830851</v>
      </c>
    </row>
    <row r="245" spans="1:3">
      <c r="A245" t="s">
        <v>9842</v>
      </c>
      <c r="B245" t="s">
        <v>9598</v>
      </c>
      <c r="C245">
        <v>224410</v>
      </c>
    </row>
    <row r="246" spans="1:3">
      <c r="A246" t="s">
        <v>9843</v>
      </c>
      <c r="B246" t="s">
        <v>9598</v>
      </c>
      <c r="C246">
        <v>88691</v>
      </c>
    </row>
    <row r="247" spans="1:3">
      <c r="A247" t="s">
        <v>9844</v>
      </c>
      <c r="B247" t="s">
        <v>9599</v>
      </c>
      <c r="C247">
        <v>554668</v>
      </c>
    </row>
    <row r="248" spans="1:3">
      <c r="A248" t="s">
        <v>9845</v>
      </c>
      <c r="B248" t="s">
        <v>9599</v>
      </c>
      <c r="C248">
        <v>16688</v>
      </c>
    </row>
    <row r="249" spans="1:3">
      <c r="A249" t="s">
        <v>9846</v>
      </c>
      <c r="B249" t="s">
        <v>9599</v>
      </c>
      <c r="C249">
        <v>673820</v>
      </c>
    </row>
    <row r="250" spans="1:3">
      <c r="A250" t="s">
        <v>9847</v>
      </c>
      <c r="B250" t="s">
        <v>9599</v>
      </c>
      <c r="C250">
        <v>14306</v>
      </c>
    </row>
    <row r="251" spans="1:3">
      <c r="A251" t="s">
        <v>9848</v>
      </c>
      <c r="B251" t="s">
        <v>9599</v>
      </c>
      <c r="C251">
        <v>3347</v>
      </c>
    </row>
    <row r="252" spans="1:3">
      <c r="A252" t="s">
        <v>9849</v>
      </c>
      <c r="B252" t="s">
        <v>9599</v>
      </c>
      <c r="C252">
        <v>5716</v>
      </c>
    </row>
    <row r="253" spans="1:3">
      <c r="A253" t="s">
        <v>9850</v>
      </c>
      <c r="B253" t="s">
        <v>9599</v>
      </c>
      <c r="C253">
        <v>328560</v>
      </c>
    </row>
    <row r="254" spans="1:3">
      <c r="A254" t="s">
        <v>9851</v>
      </c>
      <c r="B254" t="s">
        <v>9599</v>
      </c>
      <c r="C254">
        <v>79174</v>
      </c>
    </row>
    <row r="255" spans="1:3">
      <c r="A255" t="s">
        <v>9852</v>
      </c>
      <c r="B255" t="s">
        <v>9599</v>
      </c>
      <c r="C255">
        <v>20831</v>
      </c>
    </row>
    <row r="256" spans="1:3">
      <c r="A256" t="s">
        <v>9853</v>
      </c>
      <c r="B256" t="s">
        <v>9599</v>
      </c>
      <c r="C256">
        <v>1713</v>
      </c>
    </row>
    <row r="257" spans="1:3">
      <c r="A257" t="s">
        <v>9854</v>
      </c>
      <c r="B257" t="s">
        <v>9599</v>
      </c>
      <c r="C257">
        <v>8994</v>
      </c>
    </row>
    <row r="258" spans="1:3">
      <c r="A258" t="s">
        <v>9855</v>
      </c>
      <c r="B258" t="s">
        <v>9599</v>
      </c>
      <c r="C258">
        <v>7529</v>
      </c>
    </row>
    <row r="259" spans="1:3">
      <c r="A259" t="s">
        <v>9856</v>
      </c>
      <c r="B259" t="s">
        <v>9599</v>
      </c>
      <c r="C259">
        <v>3679</v>
      </c>
    </row>
    <row r="260" spans="1:3">
      <c r="A260" t="s">
        <v>9857</v>
      </c>
      <c r="B260" t="s">
        <v>9599</v>
      </c>
      <c r="C260">
        <v>5677</v>
      </c>
    </row>
    <row r="261" spans="1:3">
      <c r="A261" t="s">
        <v>9858</v>
      </c>
      <c r="B261" t="s">
        <v>9599</v>
      </c>
      <c r="C261">
        <v>5590</v>
      </c>
    </row>
    <row r="262" spans="1:3">
      <c r="A262" t="s">
        <v>9859</v>
      </c>
      <c r="B262" t="s">
        <v>9599</v>
      </c>
      <c r="C262">
        <v>32178</v>
      </c>
    </row>
    <row r="263" spans="1:3">
      <c r="A263" t="s">
        <v>9860</v>
      </c>
      <c r="B263" t="s">
        <v>9599</v>
      </c>
      <c r="C263">
        <v>740613</v>
      </c>
    </row>
    <row r="264" spans="1:3">
      <c r="A264" t="s">
        <v>9861</v>
      </c>
      <c r="B264" t="s">
        <v>9599</v>
      </c>
      <c r="C264">
        <v>2466</v>
      </c>
    </row>
    <row r="265" spans="1:3">
      <c r="A265" t="s">
        <v>9862</v>
      </c>
      <c r="B265" t="s">
        <v>9599</v>
      </c>
      <c r="C265">
        <v>399396</v>
      </c>
    </row>
    <row r="266" spans="1:3">
      <c r="A266" t="s">
        <v>9863</v>
      </c>
      <c r="B266" t="s">
        <v>9599</v>
      </c>
      <c r="C266">
        <v>54291</v>
      </c>
    </row>
    <row r="267" spans="1:3">
      <c r="A267" t="s">
        <v>9864</v>
      </c>
      <c r="B267" t="s">
        <v>9599</v>
      </c>
      <c r="C267">
        <v>30534</v>
      </c>
    </row>
    <row r="268" spans="1:3">
      <c r="A268" t="s">
        <v>8129</v>
      </c>
      <c r="B268" t="s">
        <v>9599</v>
      </c>
      <c r="C268">
        <v>757040</v>
      </c>
    </row>
    <row r="269" spans="1:3">
      <c r="A269" t="s">
        <v>9865</v>
      </c>
      <c r="B269" t="s">
        <v>9599</v>
      </c>
      <c r="C269">
        <v>50039</v>
      </c>
    </row>
    <row r="270" spans="1:3">
      <c r="A270" t="s">
        <v>9866</v>
      </c>
      <c r="B270" t="s">
        <v>9599</v>
      </c>
      <c r="C270">
        <v>63474</v>
      </c>
    </row>
    <row r="271" spans="1:3">
      <c r="A271" t="s">
        <v>9867</v>
      </c>
      <c r="B271" t="s">
        <v>9599</v>
      </c>
      <c r="C271">
        <v>6073</v>
      </c>
    </row>
    <row r="272" spans="1:3">
      <c r="A272" t="s">
        <v>9868</v>
      </c>
      <c r="B272" t="s">
        <v>9599</v>
      </c>
      <c r="C272">
        <v>16496</v>
      </c>
    </row>
    <row r="273" spans="1:3">
      <c r="A273" t="s">
        <v>9869</v>
      </c>
      <c r="B273" t="s">
        <v>9599</v>
      </c>
      <c r="C273">
        <v>17439</v>
      </c>
    </row>
    <row r="274" spans="1:3">
      <c r="A274" t="s">
        <v>9870</v>
      </c>
      <c r="B274" t="s">
        <v>9599</v>
      </c>
      <c r="C274">
        <v>753</v>
      </c>
    </row>
    <row r="275" spans="1:3">
      <c r="A275" t="s">
        <v>9871</v>
      </c>
      <c r="B275" t="s">
        <v>9599</v>
      </c>
      <c r="C275">
        <v>7011</v>
      </c>
    </row>
    <row r="276" spans="1:3">
      <c r="A276" t="s">
        <v>9689</v>
      </c>
      <c r="B276" t="s">
        <v>9599</v>
      </c>
      <c r="C276">
        <v>1211</v>
      </c>
    </row>
    <row r="277" spans="1:3">
      <c r="A277" t="s">
        <v>9690</v>
      </c>
      <c r="B277" t="s">
        <v>9599</v>
      </c>
      <c r="C277">
        <v>580451</v>
      </c>
    </row>
    <row r="278" spans="1:3">
      <c r="A278" t="s">
        <v>9872</v>
      </c>
      <c r="B278" t="s">
        <v>9599</v>
      </c>
      <c r="C278">
        <v>1412</v>
      </c>
    </row>
    <row r="279" spans="1:3">
      <c r="A279" t="s">
        <v>9873</v>
      </c>
      <c r="B279" t="s">
        <v>9599</v>
      </c>
      <c r="C279">
        <v>7069</v>
      </c>
    </row>
    <row r="280" spans="1:3">
      <c r="A280" t="s">
        <v>9805</v>
      </c>
      <c r="B280" t="s">
        <v>9599</v>
      </c>
      <c r="C280">
        <v>7552</v>
      </c>
    </row>
    <row r="281" spans="1:3">
      <c r="A281" t="s">
        <v>9874</v>
      </c>
      <c r="B281" t="s">
        <v>9599</v>
      </c>
      <c r="C281">
        <v>56898</v>
      </c>
    </row>
    <row r="282" spans="1:3">
      <c r="A282" t="s">
        <v>9875</v>
      </c>
      <c r="B282" t="s">
        <v>9599</v>
      </c>
      <c r="C282">
        <v>377292</v>
      </c>
    </row>
    <row r="283" spans="1:3">
      <c r="A283" t="s">
        <v>9876</v>
      </c>
      <c r="B283" t="s">
        <v>9599</v>
      </c>
      <c r="C283">
        <v>14391</v>
      </c>
    </row>
    <row r="284" spans="1:3">
      <c r="A284" t="s">
        <v>9763</v>
      </c>
      <c r="B284" t="s">
        <v>9599</v>
      </c>
      <c r="C284">
        <v>5645</v>
      </c>
    </row>
    <row r="285" spans="1:3">
      <c r="A285" t="s">
        <v>9765</v>
      </c>
      <c r="B285" t="s">
        <v>9599</v>
      </c>
      <c r="C285">
        <v>20654</v>
      </c>
    </row>
    <row r="286" spans="1:3">
      <c r="A286" t="s">
        <v>9877</v>
      </c>
      <c r="B286" t="s">
        <v>9599</v>
      </c>
      <c r="C286">
        <v>162845</v>
      </c>
    </row>
    <row r="287" spans="1:3">
      <c r="A287" t="s">
        <v>9878</v>
      </c>
      <c r="B287" t="s">
        <v>9599</v>
      </c>
      <c r="C287">
        <v>910</v>
      </c>
    </row>
    <row r="288" spans="1:3">
      <c r="A288" t="s">
        <v>9879</v>
      </c>
      <c r="B288" t="s">
        <v>9599</v>
      </c>
      <c r="C288">
        <v>13122</v>
      </c>
    </row>
    <row r="289" spans="1:3">
      <c r="A289" t="s">
        <v>9880</v>
      </c>
      <c r="B289" t="s">
        <v>9599</v>
      </c>
      <c r="C289">
        <v>26678</v>
      </c>
    </row>
    <row r="290" spans="1:3">
      <c r="A290" t="s">
        <v>9881</v>
      </c>
      <c r="B290" t="s">
        <v>9599</v>
      </c>
      <c r="C290">
        <v>44591</v>
      </c>
    </row>
    <row r="291" spans="1:3">
      <c r="A291" t="s">
        <v>9705</v>
      </c>
      <c r="B291" t="s">
        <v>9599</v>
      </c>
      <c r="C291">
        <v>30306</v>
      </c>
    </row>
    <row r="292" spans="1:3">
      <c r="A292" t="s">
        <v>9882</v>
      </c>
      <c r="B292" t="s">
        <v>9599</v>
      </c>
      <c r="C292">
        <v>17683</v>
      </c>
    </row>
    <row r="293" spans="1:3">
      <c r="A293" t="s">
        <v>9883</v>
      </c>
      <c r="B293" t="s">
        <v>9599</v>
      </c>
      <c r="C293">
        <v>5265</v>
      </c>
    </row>
    <row r="294" spans="1:3">
      <c r="A294" t="s">
        <v>9884</v>
      </c>
      <c r="B294" t="s">
        <v>9599</v>
      </c>
      <c r="C294">
        <v>18314</v>
      </c>
    </row>
    <row r="295" spans="1:3">
      <c r="A295" t="s">
        <v>9770</v>
      </c>
      <c r="B295" t="s">
        <v>9599</v>
      </c>
      <c r="C295">
        <v>4420</v>
      </c>
    </row>
    <row r="296" spans="1:3">
      <c r="A296" t="s">
        <v>9885</v>
      </c>
      <c r="B296" t="s">
        <v>9599</v>
      </c>
      <c r="C296">
        <v>16625</v>
      </c>
    </row>
    <row r="297" spans="1:3">
      <c r="A297" t="s">
        <v>9886</v>
      </c>
      <c r="B297" t="s">
        <v>9599</v>
      </c>
      <c r="C297">
        <v>11884</v>
      </c>
    </row>
    <row r="298" spans="1:3">
      <c r="A298" t="s">
        <v>9887</v>
      </c>
      <c r="B298" t="s">
        <v>9599</v>
      </c>
      <c r="C298">
        <v>169277</v>
      </c>
    </row>
    <row r="299" spans="1:3">
      <c r="A299" t="s">
        <v>9888</v>
      </c>
      <c r="B299" t="s">
        <v>9599</v>
      </c>
      <c r="C299">
        <v>6683</v>
      </c>
    </row>
    <row r="300" spans="1:3">
      <c r="A300" t="s">
        <v>9889</v>
      </c>
      <c r="B300" t="s">
        <v>9599</v>
      </c>
      <c r="C300">
        <v>11087</v>
      </c>
    </row>
    <row r="301" spans="1:3">
      <c r="A301" t="s">
        <v>9890</v>
      </c>
      <c r="B301" t="s">
        <v>9599</v>
      </c>
      <c r="C301">
        <v>25329</v>
      </c>
    </row>
    <row r="302" spans="1:3">
      <c r="A302" t="s">
        <v>9891</v>
      </c>
      <c r="B302" t="s">
        <v>9599</v>
      </c>
      <c r="C302">
        <v>6732</v>
      </c>
    </row>
    <row r="303" spans="1:3">
      <c r="A303" t="s">
        <v>9892</v>
      </c>
      <c r="B303" t="s">
        <v>9599</v>
      </c>
      <c r="C303">
        <v>813</v>
      </c>
    </row>
    <row r="304" spans="1:3">
      <c r="A304" t="s">
        <v>9893</v>
      </c>
      <c r="B304" t="s">
        <v>9599</v>
      </c>
      <c r="C304">
        <v>7753</v>
      </c>
    </row>
    <row r="305" spans="1:3">
      <c r="A305" t="s">
        <v>9894</v>
      </c>
      <c r="B305" t="s">
        <v>9599</v>
      </c>
      <c r="C305">
        <v>2247</v>
      </c>
    </row>
    <row r="306" spans="1:3">
      <c r="A306" t="s">
        <v>9895</v>
      </c>
      <c r="B306" t="s">
        <v>9599</v>
      </c>
      <c r="C306">
        <v>31517</v>
      </c>
    </row>
    <row r="307" spans="1:3">
      <c r="A307" t="s">
        <v>9896</v>
      </c>
      <c r="B307" t="s">
        <v>9599</v>
      </c>
      <c r="C307">
        <v>24756</v>
      </c>
    </row>
    <row r="308" spans="1:3">
      <c r="A308" t="s">
        <v>9640</v>
      </c>
      <c r="B308" t="s">
        <v>9599</v>
      </c>
      <c r="C308">
        <v>4732</v>
      </c>
    </row>
    <row r="309" spans="1:3">
      <c r="A309" t="s">
        <v>9897</v>
      </c>
      <c r="B309" t="s">
        <v>9599</v>
      </c>
      <c r="C309">
        <v>378426</v>
      </c>
    </row>
    <row r="310" spans="1:3">
      <c r="A310" t="s">
        <v>9734</v>
      </c>
      <c r="B310" t="s">
        <v>9599</v>
      </c>
      <c r="C310">
        <v>9896</v>
      </c>
    </row>
    <row r="311" spans="1:3">
      <c r="A311" t="s">
        <v>9472</v>
      </c>
      <c r="B311" t="s">
        <v>9600</v>
      </c>
      <c r="C311">
        <v>994115</v>
      </c>
    </row>
    <row r="312" spans="1:3">
      <c r="A312" t="s">
        <v>9473</v>
      </c>
      <c r="B312" t="s">
        <v>9600</v>
      </c>
      <c r="C312">
        <v>337697</v>
      </c>
    </row>
    <row r="313" spans="1:3">
      <c r="A313" t="s">
        <v>9474</v>
      </c>
      <c r="B313" t="s">
        <v>9600</v>
      </c>
      <c r="C313">
        <v>177311</v>
      </c>
    </row>
    <row r="314" spans="1:3">
      <c r="A314" t="s">
        <v>9475</v>
      </c>
      <c r="B314" t="s">
        <v>9600</v>
      </c>
      <c r="C314">
        <v>463349</v>
      </c>
    </row>
    <row r="315" spans="1:3">
      <c r="A315" t="s">
        <v>9476</v>
      </c>
      <c r="B315" t="s">
        <v>9600</v>
      </c>
      <c r="C315">
        <v>98096</v>
      </c>
    </row>
    <row r="316" spans="1:3">
      <c r="A316" t="s">
        <v>9477</v>
      </c>
      <c r="B316" t="s">
        <v>9600</v>
      </c>
      <c r="C316">
        <v>114690</v>
      </c>
    </row>
    <row r="317" spans="1:3">
      <c r="A317" t="s">
        <v>9478</v>
      </c>
      <c r="B317" t="s">
        <v>9600</v>
      </c>
      <c r="C317">
        <v>578741</v>
      </c>
    </row>
    <row r="318" spans="1:3">
      <c r="A318" t="s">
        <v>9479</v>
      </c>
      <c r="B318" t="s">
        <v>9600</v>
      </c>
      <c r="C318">
        <v>284015</v>
      </c>
    </row>
    <row r="319" spans="1:3">
      <c r="A319" t="s">
        <v>9480</v>
      </c>
      <c r="B319" t="s">
        <v>9600</v>
      </c>
      <c r="C319">
        <v>640482</v>
      </c>
    </row>
    <row r="320" spans="1:3">
      <c r="A320" t="s">
        <v>9898</v>
      </c>
      <c r="B320" t="s">
        <v>9601</v>
      </c>
      <c r="C320">
        <v>194786</v>
      </c>
    </row>
    <row r="321" spans="1:3">
      <c r="A321" t="s">
        <v>9899</v>
      </c>
      <c r="B321" t="s">
        <v>9601</v>
      </c>
      <c r="C321">
        <v>588026</v>
      </c>
    </row>
    <row r="322" spans="1:3">
      <c r="A322" t="s">
        <v>9900</v>
      </c>
      <c r="B322" t="s">
        <v>9601</v>
      </c>
      <c r="C322">
        <v>277140</v>
      </c>
    </row>
    <row r="323" spans="1:3">
      <c r="A323" t="s">
        <v>9481</v>
      </c>
      <c r="B323" t="s">
        <v>9481</v>
      </c>
      <c r="C323">
        <v>693645</v>
      </c>
    </row>
    <row r="324" spans="1:3">
      <c r="A324" t="s">
        <v>9901</v>
      </c>
      <c r="B324" t="s">
        <v>9602</v>
      </c>
      <c r="C324">
        <v>290028</v>
      </c>
    </row>
    <row r="325" spans="1:3">
      <c r="A325" t="s">
        <v>9902</v>
      </c>
      <c r="B325" t="s">
        <v>9602</v>
      </c>
      <c r="C325">
        <v>29737</v>
      </c>
    </row>
    <row r="326" spans="1:3">
      <c r="A326" t="s">
        <v>9903</v>
      </c>
      <c r="B326" t="s">
        <v>9602</v>
      </c>
      <c r="C326">
        <v>204479</v>
      </c>
    </row>
    <row r="327" spans="1:3">
      <c r="A327" t="s">
        <v>9904</v>
      </c>
      <c r="B327" t="s">
        <v>9602</v>
      </c>
      <c r="C327">
        <v>28307</v>
      </c>
    </row>
    <row r="328" spans="1:3">
      <c r="A328" t="s">
        <v>9905</v>
      </c>
      <c r="B328" t="s">
        <v>9602</v>
      </c>
      <c r="C328">
        <v>663982</v>
      </c>
    </row>
    <row r="329" spans="1:3">
      <c r="A329" t="s">
        <v>9906</v>
      </c>
      <c r="B329" t="s">
        <v>9602</v>
      </c>
      <c r="C329">
        <v>2013317</v>
      </c>
    </row>
    <row r="330" spans="1:3">
      <c r="A330" t="s">
        <v>9661</v>
      </c>
      <c r="B330" t="s">
        <v>9602</v>
      </c>
      <c r="C330">
        <v>13289</v>
      </c>
    </row>
    <row r="331" spans="1:3">
      <c r="A331" t="s">
        <v>9907</v>
      </c>
      <c r="B331" t="s">
        <v>9602</v>
      </c>
      <c r="C331">
        <v>217212</v>
      </c>
    </row>
    <row r="332" spans="1:3">
      <c r="A332" t="s">
        <v>9908</v>
      </c>
      <c r="B332" t="s">
        <v>9602</v>
      </c>
      <c r="C332">
        <v>171666</v>
      </c>
    </row>
    <row r="333" spans="1:3">
      <c r="A333" t="s">
        <v>9667</v>
      </c>
      <c r="B333" t="s">
        <v>9602</v>
      </c>
      <c r="C333">
        <v>239593</v>
      </c>
    </row>
    <row r="334" spans="1:3">
      <c r="A334" t="s">
        <v>9909</v>
      </c>
      <c r="B334" t="s">
        <v>9602</v>
      </c>
      <c r="C334">
        <v>417131</v>
      </c>
    </row>
    <row r="335" spans="1:3">
      <c r="A335" t="s">
        <v>9744</v>
      </c>
      <c r="B335" t="s">
        <v>9602</v>
      </c>
      <c r="C335">
        <v>74094</v>
      </c>
    </row>
    <row r="336" spans="1:3">
      <c r="A336" t="s">
        <v>9910</v>
      </c>
      <c r="B336" t="s">
        <v>9602</v>
      </c>
      <c r="C336">
        <v>37078</v>
      </c>
    </row>
    <row r="337" spans="1:3">
      <c r="A337" t="s">
        <v>9911</v>
      </c>
      <c r="B337" t="s">
        <v>9602</v>
      </c>
      <c r="C337">
        <v>18038</v>
      </c>
    </row>
    <row r="338" spans="1:3">
      <c r="A338" t="s">
        <v>9912</v>
      </c>
      <c r="B338" t="s">
        <v>9602</v>
      </c>
      <c r="C338">
        <v>1062963</v>
      </c>
    </row>
    <row r="339" spans="1:3">
      <c r="A339" t="s">
        <v>9680</v>
      </c>
      <c r="B339" t="s">
        <v>9602</v>
      </c>
      <c r="C339">
        <v>333834</v>
      </c>
    </row>
    <row r="340" spans="1:3">
      <c r="A340" t="s">
        <v>9913</v>
      </c>
      <c r="B340" t="s">
        <v>9602</v>
      </c>
      <c r="C340">
        <v>140360</v>
      </c>
    </row>
    <row r="341" spans="1:3">
      <c r="A341" t="s">
        <v>9683</v>
      </c>
      <c r="B341" t="s">
        <v>9602</v>
      </c>
      <c r="C341">
        <v>13029</v>
      </c>
    </row>
    <row r="342" spans="1:3">
      <c r="A342" t="s">
        <v>9914</v>
      </c>
      <c r="B342" t="s">
        <v>9602</v>
      </c>
      <c r="C342">
        <v>44298</v>
      </c>
    </row>
    <row r="343" spans="1:3">
      <c r="A343" t="s">
        <v>9915</v>
      </c>
      <c r="B343" t="s">
        <v>9602</v>
      </c>
      <c r="C343">
        <v>20488</v>
      </c>
    </row>
    <row r="344" spans="1:3">
      <c r="A344" t="s">
        <v>9916</v>
      </c>
      <c r="B344" t="s">
        <v>9602</v>
      </c>
      <c r="C344">
        <v>13270</v>
      </c>
    </row>
    <row r="345" spans="1:3">
      <c r="A345" t="s">
        <v>9917</v>
      </c>
      <c r="B345" t="s">
        <v>9602</v>
      </c>
      <c r="C345">
        <v>15943</v>
      </c>
    </row>
    <row r="346" spans="1:3">
      <c r="A346" t="s">
        <v>9918</v>
      </c>
      <c r="B346" t="s">
        <v>9602</v>
      </c>
      <c r="C346">
        <v>14180</v>
      </c>
    </row>
    <row r="347" spans="1:3">
      <c r="A347" t="s">
        <v>9919</v>
      </c>
      <c r="B347" t="s">
        <v>9602</v>
      </c>
      <c r="C347">
        <v>25932</v>
      </c>
    </row>
    <row r="348" spans="1:3">
      <c r="A348" t="s">
        <v>9920</v>
      </c>
      <c r="B348" t="s">
        <v>9602</v>
      </c>
      <c r="C348">
        <v>48276</v>
      </c>
    </row>
    <row r="349" spans="1:3">
      <c r="A349" t="s">
        <v>9921</v>
      </c>
      <c r="B349" t="s">
        <v>9602</v>
      </c>
      <c r="C349">
        <v>221701</v>
      </c>
    </row>
    <row r="350" spans="1:3">
      <c r="A350" t="s">
        <v>9922</v>
      </c>
      <c r="B350" t="s">
        <v>9602</v>
      </c>
      <c r="C350">
        <v>111122</v>
      </c>
    </row>
    <row r="351" spans="1:3">
      <c r="A351" t="s">
        <v>9923</v>
      </c>
      <c r="B351" t="s">
        <v>9602</v>
      </c>
      <c r="C351">
        <v>1574115</v>
      </c>
    </row>
    <row r="352" spans="1:3">
      <c r="A352" t="s">
        <v>9924</v>
      </c>
      <c r="B352" t="s">
        <v>9602</v>
      </c>
      <c r="C352">
        <v>20119</v>
      </c>
    </row>
    <row r="353" spans="1:3">
      <c r="A353" t="s">
        <v>9925</v>
      </c>
      <c r="B353" t="s">
        <v>9602</v>
      </c>
      <c r="C353">
        <v>172799</v>
      </c>
    </row>
    <row r="354" spans="1:3">
      <c r="A354" t="s">
        <v>9689</v>
      </c>
      <c r="B354" t="s">
        <v>9602</v>
      </c>
      <c r="C354">
        <v>49629</v>
      </c>
    </row>
    <row r="355" spans="1:3">
      <c r="A355" t="s">
        <v>9690</v>
      </c>
      <c r="B355" t="s">
        <v>9602</v>
      </c>
      <c r="C355">
        <v>16007</v>
      </c>
    </row>
    <row r="356" spans="1:3">
      <c r="A356" t="s">
        <v>9762</v>
      </c>
      <c r="B356" t="s">
        <v>9602</v>
      </c>
      <c r="C356">
        <v>8792</v>
      </c>
    </row>
    <row r="357" spans="1:3">
      <c r="A357" t="s">
        <v>9805</v>
      </c>
      <c r="B357" t="s">
        <v>9602</v>
      </c>
      <c r="C357">
        <v>456068</v>
      </c>
    </row>
    <row r="358" spans="1:3">
      <c r="A358" t="s">
        <v>9694</v>
      </c>
      <c r="B358" t="s">
        <v>9602</v>
      </c>
      <c r="C358">
        <v>875607</v>
      </c>
    </row>
    <row r="359" spans="1:3">
      <c r="A359" t="s">
        <v>9926</v>
      </c>
      <c r="B359" t="s">
        <v>9602</v>
      </c>
      <c r="C359">
        <v>299048</v>
      </c>
    </row>
    <row r="360" spans="1:3">
      <c r="A360" t="s">
        <v>9927</v>
      </c>
      <c r="B360" t="s">
        <v>9602</v>
      </c>
      <c r="C360">
        <v>48520</v>
      </c>
    </row>
    <row r="361" spans="1:3">
      <c r="A361" t="s">
        <v>9928</v>
      </c>
      <c r="B361" t="s">
        <v>9602</v>
      </c>
      <c r="C361">
        <v>8035</v>
      </c>
    </row>
    <row r="362" spans="1:3">
      <c r="A362" t="s">
        <v>9698</v>
      </c>
      <c r="B362" t="s">
        <v>9602</v>
      </c>
      <c r="C362">
        <v>18759</v>
      </c>
    </row>
    <row r="363" spans="1:3">
      <c r="A363" t="s">
        <v>9929</v>
      </c>
      <c r="B363" t="s">
        <v>9602</v>
      </c>
      <c r="C363">
        <v>468200</v>
      </c>
    </row>
    <row r="364" spans="1:3">
      <c r="A364" t="s">
        <v>9700</v>
      </c>
      <c r="B364" t="s">
        <v>9602</v>
      </c>
      <c r="C364">
        <v>442660</v>
      </c>
    </row>
    <row r="365" spans="1:3">
      <c r="A365" t="s">
        <v>9930</v>
      </c>
      <c r="B365" t="s">
        <v>9602</v>
      </c>
      <c r="C365">
        <v>166272</v>
      </c>
    </row>
    <row r="366" spans="1:3">
      <c r="A366" t="s">
        <v>9931</v>
      </c>
      <c r="B366" t="s">
        <v>9602</v>
      </c>
      <c r="C366">
        <v>2802029</v>
      </c>
    </row>
    <row r="367" spans="1:3">
      <c r="A367" t="s">
        <v>9703</v>
      </c>
      <c r="B367" t="s">
        <v>9602</v>
      </c>
      <c r="C367">
        <v>80406</v>
      </c>
    </row>
    <row r="368" spans="1:3">
      <c r="A368" t="s">
        <v>9932</v>
      </c>
      <c r="B368" t="s">
        <v>9602</v>
      </c>
      <c r="C368">
        <v>106879</v>
      </c>
    </row>
    <row r="369" spans="1:3">
      <c r="A369" t="s">
        <v>9933</v>
      </c>
      <c r="B369" t="s">
        <v>9602</v>
      </c>
      <c r="C369">
        <v>221810</v>
      </c>
    </row>
    <row r="370" spans="1:3">
      <c r="A370" t="s">
        <v>9934</v>
      </c>
      <c r="B370" t="s">
        <v>9602</v>
      </c>
      <c r="C370">
        <v>42608</v>
      </c>
    </row>
    <row r="371" spans="1:3">
      <c r="A371" t="s">
        <v>9817</v>
      </c>
      <c r="B371" t="s">
        <v>9602</v>
      </c>
      <c r="C371">
        <v>1528002</v>
      </c>
    </row>
    <row r="372" spans="1:3">
      <c r="A372" t="s">
        <v>9935</v>
      </c>
      <c r="B372" t="s">
        <v>9602</v>
      </c>
      <c r="C372">
        <v>481718</v>
      </c>
    </row>
    <row r="373" spans="1:3">
      <c r="A373" t="s">
        <v>9936</v>
      </c>
      <c r="B373" t="s">
        <v>9602</v>
      </c>
      <c r="C373">
        <v>1575726</v>
      </c>
    </row>
    <row r="374" spans="1:3">
      <c r="A374" t="s">
        <v>9937</v>
      </c>
      <c r="B374" t="s">
        <v>9602</v>
      </c>
      <c r="C374">
        <v>674516</v>
      </c>
    </row>
    <row r="375" spans="1:3">
      <c r="A375" t="s">
        <v>9938</v>
      </c>
      <c r="B375" t="s">
        <v>9602</v>
      </c>
      <c r="C375">
        <v>948563</v>
      </c>
    </row>
    <row r="376" spans="1:3">
      <c r="A376" t="s">
        <v>9772</v>
      </c>
      <c r="B376" t="s">
        <v>9602</v>
      </c>
      <c r="C376">
        <v>874790</v>
      </c>
    </row>
    <row r="377" spans="1:3">
      <c r="A377" t="s">
        <v>9939</v>
      </c>
      <c r="B377" t="s">
        <v>9602</v>
      </c>
      <c r="C377">
        <v>77734</v>
      </c>
    </row>
    <row r="378" spans="1:3">
      <c r="A378" t="s">
        <v>9940</v>
      </c>
      <c r="B378" t="s">
        <v>9602</v>
      </c>
      <c r="C378">
        <v>346328</v>
      </c>
    </row>
    <row r="379" spans="1:3">
      <c r="A379" t="s">
        <v>9941</v>
      </c>
      <c r="B379" t="s">
        <v>9602</v>
      </c>
      <c r="C379">
        <v>402449</v>
      </c>
    </row>
    <row r="380" spans="1:3">
      <c r="A380" t="s">
        <v>9942</v>
      </c>
      <c r="B380" t="s">
        <v>9602</v>
      </c>
      <c r="C380">
        <v>211115</v>
      </c>
    </row>
    <row r="381" spans="1:3">
      <c r="A381" t="s">
        <v>9943</v>
      </c>
      <c r="B381" t="s">
        <v>9602</v>
      </c>
      <c r="C381">
        <v>479958</v>
      </c>
    </row>
    <row r="382" spans="1:3">
      <c r="A382" t="s">
        <v>9944</v>
      </c>
      <c r="B382" t="s">
        <v>9602</v>
      </c>
      <c r="C382">
        <v>491884</v>
      </c>
    </row>
    <row r="383" spans="1:3">
      <c r="A383" t="s">
        <v>9713</v>
      </c>
      <c r="B383" t="s">
        <v>9602</v>
      </c>
      <c r="C383">
        <v>157772</v>
      </c>
    </row>
    <row r="384" spans="1:3">
      <c r="A384" t="s">
        <v>9945</v>
      </c>
      <c r="B384" t="s">
        <v>9602</v>
      </c>
      <c r="C384">
        <v>48149</v>
      </c>
    </row>
    <row r="385" spans="1:3">
      <c r="A385" t="s">
        <v>9946</v>
      </c>
      <c r="B385" t="s">
        <v>9602</v>
      </c>
      <c r="C385">
        <v>21210</v>
      </c>
    </row>
    <row r="386" spans="1:3">
      <c r="A386" t="s">
        <v>9784</v>
      </c>
      <c r="B386" t="s">
        <v>9602</v>
      </c>
      <c r="C386">
        <v>16250</v>
      </c>
    </row>
    <row r="387" spans="1:3">
      <c r="A387" t="s">
        <v>9947</v>
      </c>
      <c r="B387" t="s">
        <v>9602</v>
      </c>
      <c r="C387">
        <v>606573</v>
      </c>
    </row>
    <row r="388" spans="1:3">
      <c r="A388" t="s">
        <v>9948</v>
      </c>
      <c r="B388" t="s">
        <v>9602</v>
      </c>
      <c r="C388">
        <v>38089</v>
      </c>
    </row>
    <row r="389" spans="1:3">
      <c r="A389" t="s">
        <v>9949</v>
      </c>
      <c r="B389" t="s">
        <v>9602</v>
      </c>
      <c r="C389">
        <v>93288</v>
      </c>
    </row>
    <row r="390" spans="1:3">
      <c r="A390" t="s">
        <v>9640</v>
      </c>
      <c r="B390" t="s">
        <v>9602</v>
      </c>
      <c r="C390">
        <v>26695</v>
      </c>
    </row>
    <row r="391" spans="1:3">
      <c r="A391" t="s">
        <v>9950</v>
      </c>
      <c r="B391" t="s">
        <v>9603</v>
      </c>
      <c r="C391">
        <v>19100</v>
      </c>
    </row>
    <row r="392" spans="1:3">
      <c r="A392" t="s">
        <v>9951</v>
      </c>
      <c r="B392" t="s">
        <v>9603</v>
      </c>
      <c r="C392">
        <v>8454</v>
      </c>
    </row>
    <row r="393" spans="1:3">
      <c r="A393" t="s">
        <v>9952</v>
      </c>
      <c r="B393" t="s">
        <v>9603</v>
      </c>
      <c r="C393">
        <v>11070</v>
      </c>
    </row>
    <row r="394" spans="1:3">
      <c r="A394" t="s">
        <v>9902</v>
      </c>
      <c r="B394" t="s">
        <v>9603</v>
      </c>
      <c r="C394">
        <v>2725</v>
      </c>
    </row>
    <row r="395" spans="1:3">
      <c r="A395" t="s">
        <v>9655</v>
      </c>
      <c r="B395" t="s">
        <v>9603</v>
      </c>
      <c r="C395">
        <v>44029</v>
      </c>
    </row>
    <row r="396" spans="1:3">
      <c r="A396" t="s">
        <v>9953</v>
      </c>
      <c r="B396" t="s">
        <v>9603</v>
      </c>
      <c r="C396">
        <v>21273</v>
      </c>
    </row>
    <row r="397" spans="1:3">
      <c r="A397" t="s">
        <v>9954</v>
      </c>
      <c r="B397" t="s">
        <v>9603</v>
      </c>
      <c r="C397">
        <v>99773</v>
      </c>
    </row>
    <row r="398" spans="1:3">
      <c r="A398" t="s">
        <v>9955</v>
      </c>
      <c r="B398" t="s">
        <v>9603</v>
      </c>
      <c r="C398">
        <v>120800</v>
      </c>
    </row>
    <row r="399" spans="1:3">
      <c r="A399" t="s">
        <v>9956</v>
      </c>
      <c r="B399" t="s">
        <v>9603</v>
      </c>
      <c r="C399">
        <v>17099</v>
      </c>
    </row>
    <row r="400" spans="1:3">
      <c r="A400" t="s">
        <v>9957</v>
      </c>
      <c r="B400" t="s">
        <v>9603</v>
      </c>
      <c r="C400">
        <v>18932</v>
      </c>
    </row>
    <row r="401" spans="1:3">
      <c r="A401" t="s">
        <v>9657</v>
      </c>
      <c r="B401" t="s">
        <v>9603</v>
      </c>
      <c r="C401">
        <v>157556</v>
      </c>
    </row>
    <row r="402" spans="1:3">
      <c r="A402" t="s">
        <v>9958</v>
      </c>
      <c r="B402" t="s">
        <v>9603</v>
      </c>
      <c r="C402">
        <v>12866</v>
      </c>
    </row>
    <row r="403" spans="1:3">
      <c r="A403" t="s">
        <v>9959</v>
      </c>
      <c r="B403" t="s">
        <v>9603</v>
      </c>
      <c r="C403">
        <v>18936</v>
      </c>
    </row>
    <row r="404" spans="1:3">
      <c r="A404" t="s">
        <v>9960</v>
      </c>
      <c r="B404" t="s">
        <v>9603</v>
      </c>
      <c r="C404">
        <v>16101</v>
      </c>
    </row>
    <row r="405" spans="1:3">
      <c r="A405" t="s">
        <v>9961</v>
      </c>
      <c r="B405" t="s">
        <v>9603</v>
      </c>
      <c r="C405">
        <v>52062</v>
      </c>
    </row>
    <row r="406" spans="1:3">
      <c r="A406" t="s">
        <v>9962</v>
      </c>
      <c r="B406" t="s">
        <v>9603</v>
      </c>
      <c r="C406">
        <v>86949</v>
      </c>
    </row>
    <row r="407" spans="1:3">
      <c r="A407" t="s">
        <v>9963</v>
      </c>
      <c r="B407" t="s">
        <v>9603</v>
      </c>
      <c r="C407">
        <v>24408</v>
      </c>
    </row>
    <row r="408" spans="1:3">
      <c r="A408" t="s">
        <v>9964</v>
      </c>
      <c r="B408" t="s">
        <v>9603</v>
      </c>
      <c r="C408">
        <v>27218</v>
      </c>
    </row>
    <row r="409" spans="1:3">
      <c r="A409" t="s">
        <v>9661</v>
      </c>
      <c r="B409" t="s">
        <v>9603</v>
      </c>
      <c r="C409">
        <v>5413</v>
      </c>
    </row>
    <row r="410" spans="1:3">
      <c r="A410" t="s">
        <v>9965</v>
      </c>
      <c r="B410" t="s">
        <v>9603</v>
      </c>
      <c r="C410">
        <v>60143</v>
      </c>
    </row>
    <row r="411" spans="1:3">
      <c r="A411" t="s">
        <v>9966</v>
      </c>
      <c r="B411" t="s">
        <v>9603</v>
      </c>
      <c r="C411">
        <v>11275</v>
      </c>
    </row>
    <row r="412" spans="1:3">
      <c r="A412" t="s">
        <v>9740</v>
      </c>
      <c r="B412" t="s">
        <v>9603</v>
      </c>
      <c r="C412">
        <v>131036</v>
      </c>
    </row>
    <row r="413" spans="1:3">
      <c r="A413" t="s">
        <v>9967</v>
      </c>
      <c r="B413" t="s">
        <v>9603</v>
      </c>
      <c r="C413">
        <v>69628</v>
      </c>
    </row>
    <row r="414" spans="1:3">
      <c r="A414" t="s">
        <v>9968</v>
      </c>
      <c r="B414" t="s">
        <v>9603</v>
      </c>
      <c r="C414">
        <v>13121</v>
      </c>
    </row>
    <row r="415" spans="1:3">
      <c r="A415" t="s">
        <v>9969</v>
      </c>
      <c r="B415" t="s">
        <v>9603</v>
      </c>
      <c r="C415">
        <v>311855</v>
      </c>
    </row>
    <row r="416" spans="1:3">
      <c r="A416" t="s">
        <v>9970</v>
      </c>
      <c r="B416" t="s">
        <v>9603</v>
      </c>
      <c r="C416">
        <v>8465</v>
      </c>
    </row>
    <row r="417" spans="1:3">
      <c r="A417" t="s">
        <v>9971</v>
      </c>
      <c r="B417" t="s">
        <v>9603</v>
      </c>
      <c r="C417">
        <v>25300</v>
      </c>
    </row>
    <row r="418" spans="1:3">
      <c r="A418" t="s">
        <v>9663</v>
      </c>
      <c r="B418" t="s">
        <v>9603</v>
      </c>
      <c r="C418">
        <v>299273</v>
      </c>
    </row>
    <row r="419" spans="1:3">
      <c r="A419" t="s">
        <v>9666</v>
      </c>
      <c r="B419" t="s">
        <v>9603</v>
      </c>
      <c r="C419">
        <v>129921</v>
      </c>
    </row>
    <row r="420" spans="1:3">
      <c r="A420" t="s">
        <v>9667</v>
      </c>
      <c r="B420" t="s">
        <v>9603</v>
      </c>
      <c r="C420">
        <v>2815</v>
      </c>
    </row>
    <row r="421" spans="1:3">
      <c r="A421" t="s">
        <v>9972</v>
      </c>
      <c r="B421" t="s">
        <v>9603</v>
      </c>
      <c r="C421">
        <v>297471</v>
      </c>
    </row>
    <row r="422" spans="1:3">
      <c r="A422" t="s">
        <v>9973</v>
      </c>
      <c r="B422" t="s">
        <v>9603</v>
      </c>
      <c r="C422">
        <v>6847</v>
      </c>
    </row>
    <row r="423" spans="1:3">
      <c r="A423" t="s">
        <v>9974</v>
      </c>
      <c r="B423" t="s">
        <v>9603</v>
      </c>
      <c r="C423">
        <v>793345</v>
      </c>
    </row>
    <row r="424" spans="1:3">
      <c r="A424" t="s">
        <v>9669</v>
      </c>
      <c r="B424" t="s">
        <v>9603</v>
      </c>
      <c r="C424">
        <v>44407</v>
      </c>
    </row>
    <row r="425" spans="1:3">
      <c r="A425" t="s">
        <v>9975</v>
      </c>
      <c r="B425" t="s">
        <v>9603</v>
      </c>
      <c r="C425">
        <v>47438</v>
      </c>
    </row>
    <row r="426" spans="1:3">
      <c r="A426" t="s">
        <v>9744</v>
      </c>
      <c r="B426" t="s">
        <v>9603</v>
      </c>
      <c r="C426">
        <v>169189</v>
      </c>
    </row>
    <row r="427" spans="1:3">
      <c r="A427" t="s">
        <v>9976</v>
      </c>
      <c r="B427" t="s">
        <v>9603</v>
      </c>
      <c r="C427">
        <v>18232</v>
      </c>
    </row>
    <row r="428" spans="1:3">
      <c r="A428" t="s">
        <v>9977</v>
      </c>
      <c r="B428" t="s">
        <v>9603</v>
      </c>
      <c r="C428">
        <v>160240</v>
      </c>
    </row>
    <row r="429" spans="1:3">
      <c r="A429" t="s">
        <v>9747</v>
      </c>
      <c r="B429" t="s">
        <v>9603</v>
      </c>
      <c r="C429">
        <v>12206</v>
      </c>
    </row>
    <row r="430" spans="1:3">
      <c r="A430" t="s">
        <v>9978</v>
      </c>
      <c r="B430" t="s">
        <v>9603</v>
      </c>
      <c r="C430">
        <v>19237</v>
      </c>
    </row>
    <row r="431" spans="1:3">
      <c r="A431" t="s">
        <v>9979</v>
      </c>
      <c r="B431" t="s">
        <v>9603</v>
      </c>
      <c r="C431">
        <v>16154</v>
      </c>
    </row>
    <row r="432" spans="1:3">
      <c r="A432" t="s">
        <v>9980</v>
      </c>
      <c r="B432" t="s">
        <v>9603</v>
      </c>
      <c r="C432">
        <v>35365</v>
      </c>
    </row>
    <row r="433" spans="1:3">
      <c r="A433" t="s">
        <v>9981</v>
      </c>
      <c r="B433" t="s">
        <v>9603</v>
      </c>
      <c r="C433">
        <v>29432</v>
      </c>
    </row>
    <row r="434" spans="1:3">
      <c r="A434" t="s">
        <v>9678</v>
      </c>
      <c r="B434" t="s">
        <v>9603</v>
      </c>
      <c r="C434">
        <v>774394</v>
      </c>
    </row>
    <row r="435" spans="1:3">
      <c r="A435" t="s">
        <v>9982</v>
      </c>
      <c r="B435" t="s">
        <v>9603</v>
      </c>
      <c r="C435">
        <v>19663</v>
      </c>
    </row>
    <row r="436" spans="1:3">
      <c r="A436" t="s">
        <v>9983</v>
      </c>
      <c r="B436" t="s">
        <v>9603</v>
      </c>
      <c r="C436">
        <v>11156</v>
      </c>
    </row>
    <row r="437" spans="1:3">
      <c r="A437" t="s">
        <v>9984</v>
      </c>
      <c r="B437" t="s">
        <v>9603</v>
      </c>
      <c r="C437">
        <v>82616</v>
      </c>
    </row>
    <row r="438" spans="1:3">
      <c r="A438" t="s">
        <v>9862</v>
      </c>
      <c r="B438" t="s">
        <v>9603</v>
      </c>
      <c r="C438">
        <v>154293</v>
      </c>
    </row>
    <row r="439" spans="1:3">
      <c r="A439" t="s">
        <v>9985</v>
      </c>
      <c r="B439" t="s">
        <v>9603</v>
      </c>
      <c r="C439">
        <v>10455</v>
      </c>
    </row>
    <row r="440" spans="1:3">
      <c r="A440" t="s">
        <v>9986</v>
      </c>
      <c r="B440" t="s">
        <v>9603</v>
      </c>
      <c r="C440">
        <v>3685</v>
      </c>
    </row>
    <row r="441" spans="1:3">
      <c r="A441" t="s">
        <v>9987</v>
      </c>
      <c r="B441" t="s">
        <v>9603</v>
      </c>
      <c r="C441">
        <v>74397</v>
      </c>
    </row>
    <row r="442" spans="1:3">
      <c r="A442" t="s">
        <v>9864</v>
      </c>
      <c r="B442" t="s">
        <v>9603</v>
      </c>
      <c r="C442">
        <v>20072</v>
      </c>
    </row>
    <row r="443" spans="1:3">
      <c r="A443" t="s">
        <v>9988</v>
      </c>
      <c r="B443" t="s">
        <v>9603</v>
      </c>
      <c r="C443">
        <v>23147</v>
      </c>
    </row>
    <row r="444" spans="1:3">
      <c r="A444" t="s">
        <v>9989</v>
      </c>
      <c r="B444" t="s">
        <v>9603</v>
      </c>
      <c r="C444">
        <v>11028</v>
      </c>
    </row>
    <row r="445" spans="1:3">
      <c r="A445" t="s">
        <v>9990</v>
      </c>
      <c r="B445" t="s">
        <v>9603</v>
      </c>
      <c r="C445">
        <v>26111</v>
      </c>
    </row>
    <row r="446" spans="1:3">
      <c r="A446" t="s">
        <v>9682</v>
      </c>
      <c r="B446" t="s">
        <v>9603</v>
      </c>
      <c r="C446">
        <v>125156</v>
      </c>
    </row>
    <row r="447" spans="1:3">
      <c r="A447" t="s">
        <v>9991</v>
      </c>
      <c r="B447" t="s">
        <v>9603</v>
      </c>
      <c r="C447">
        <v>101378</v>
      </c>
    </row>
    <row r="448" spans="1:3">
      <c r="A448" t="s">
        <v>9992</v>
      </c>
      <c r="B448" t="s">
        <v>9603</v>
      </c>
      <c r="C448">
        <v>282805</v>
      </c>
    </row>
    <row r="449" spans="1:3">
      <c r="A449" t="s">
        <v>9683</v>
      </c>
      <c r="B449" t="s">
        <v>9603</v>
      </c>
      <c r="C449">
        <v>25948</v>
      </c>
    </row>
    <row r="450" spans="1:3">
      <c r="A450" t="s">
        <v>9753</v>
      </c>
      <c r="B450" t="s">
        <v>9603</v>
      </c>
      <c r="C450">
        <v>1098791</v>
      </c>
    </row>
    <row r="451" spans="1:3">
      <c r="A451" t="s">
        <v>9993</v>
      </c>
      <c r="B451" t="s">
        <v>9603</v>
      </c>
      <c r="C451">
        <v>33894</v>
      </c>
    </row>
    <row r="452" spans="1:3">
      <c r="A452" t="s">
        <v>9994</v>
      </c>
      <c r="B452" t="s">
        <v>9603</v>
      </c>
      <c r="C452">
        <v>3141</v>
      </c>
    </row>
    <row r="453" spans="1:3">
      <c r="A453" t="s">
        <v>9995</v>
      </c>
      <c r="B453" t="s">
        <v>9603</v>
      </c>
      <c r="C453">
        <v>87599</v>
      </c>
    </row>
    <row r="454" spans="1:3">
      <c r="A454" t="s">
        <v>9996</v>
      </c>
      <c r="B454" t="s">
        <v>9603</v>
      </c>
      <c r="C454">
        <v>61701</v>
      </c>
    </row>
    <row r="455" spans="1:3">
      <c r="A455" t="s">
        <v>9997</v>
      </c>
      <c r="B455" t="s">
        <v>9603</v>
      </c>
      <c r="C455">
        <v>26590</v>
      </c>
    </row>
    <row r="456" spans="1:3">
      <c r="A456" t="s">
        <v>9685</v>
      </c>
      <c r="B456" t="s">
        <v>9603</v>
      </c>
      <c r="C456">
        <v>21367</v>
      </c>
    </row>
    <row r="457" spans="1:3">
      <c r="A457" t="s">
        <v>9998</v>
      </c>
      <c r="B457" t="s">
        <v>9603</v>
      </c>
      <c r="C457">
        <v>1018099</v>
      </c>
    </row>
    <row r="458" spans="1:3">
      <c r="A458" t="s">
        <v>9999</v>
      </c>
      <c r="B458" t="s">
        <v>9603</v>
      </c>
      <c r="C458">
        <v>50416</v>
      </c>
    </row>
    <row r="459" spans="1:3">
      <c r="A459" t="s">
        <v>10000</v>
      </c>
      <c r="B459" t="s">
        <v>9603</v>
      </c>
      <c r="C459">
        <v>226568</v>
      </c>
    </row>
    <row r="460" spans="1:3">
      <c r="A460" t="s">
        <v>10001</v>
      </c>
      <c r="B460" t="s">
        <v>9603</v>
      </c>
      <c r="C460">
        <v>8682</v>
      </c>
    </row>
    <row r="461" spans="1:3">
      <c r="A461" t="s">
        <v>10002</v>
      </c>
      <c r="B461" t="s">
        <v>9603</v>
      </c>
      <c r="C461">
        <v>33066</v>
      </c>
    </row>
    <row r="462" spans="1:3">
      <c r="A462" t="s">
        <v>10003</v>
      </c>
      <c r="B462" t="s">
        <v>9603</v>
      </c>
      <c r="C462">
        <v>37280</v>
      </c>
    </row>
    <row r="463" spans="1:3">
      <c r="A463" t="s">
        <v>10004</v>
      </c>
      <c r="B463" t="s">
        <v>9603</v>
      </c>
      <c r="C463">
        <v>28639</v>
      </c>
    </row>
    <row r="464" spans="1:3">
      <c r="A464" t="s">
        <v>10005</v>
      </c>
      <c r="B464" t="s">
        <v>9603</v>
      </c>
      <c r="C464">
        <v>12149</v>
      </c>
    </row>
    <row r="465" spans="1:3">
      <c r="A465" t="s">
        <v>9687</v>
      </c>
      <c r="B465" t="s">
        <v>9603</v>
      </c>
      <c r="C465">
        <v>264922</v>
      </c>
    </row>
    <row r="466" spans="1:3">
      <c r="A466" t="s">
        <v>9688</v>
      </c>
      <c r="B466" t="s">
        <v>9603</v>
      </c>
      <c r="C466">
        <v>178214</v>
      </c>
    </row>
    <row r="467" spans="1:3">
      <c r="A467" t="s">
        <v>10006</v>
      </c>
      <c r="B467" t="s">
        <v>9603</v>
      </c>
      <c r="C467">
        <v>9020</v>
      </c>
    </row>
    <row r="468" spans="1:3">
      <c r="A468" t="s">
        <v>9689</v>
      </c>
      <c r="B468" t="s">
        <v>9603</v>
      </c>
      <c r="C468">
        <v>99265</v>
      </c>
    </row>
    <row r="469" spans="1:3">
      <c r="A469" t="s">
        <v>10007</v>
      </c>
      <c r="B469" t="s">
        <v>9603</v>
      </c>
      <c r="C469">
        <v>17632</v>
      </c>
    </row>
    <row r="470" spans="1:3">
      <c r="A470" t="s">
        <v>10008</v>
      </c>
      <c r="B470" t="s">
        <v>9603</v>
      </c>
      <c r="C470">
        <v>15219</v>
      </c>
    </row>
    <row r="471" spans="1:3">
      <c r="A471" t="s">
        <v>9690</v>
      </c>
      <c r="B471" t="s">
        <v>9603</v>
      </c>
      <c r="C471">
        <v>15011</v>
      </c>
    </row>
    <row r="472" spans="1:3">
      <c r="A472" t="s">
        <v>10009</v>
      </c>
      <c r="B472" t="s">
        <v>9603</v>
      </c>
      <c r="C472">
        <v>8843</v>
      </c>
    </row>
    <row r="473" spans="1:3">
      <c r="A473" t="s">
        <v>9761</v>
      </c>
      <c r="B473" t="s">
        <v>9603</v>
      </c>
      <c r="C473">
        <v>9310</v>
      </c>
    </row>
    <row r="474" spans="1:3">
      <c r="A474" t="s">
        <v>10010</v>
      </c>
      <c r="B474" t="s">
        <v>9603</v>
      </c>
      <c r="C474">
        <v>29171</v>
      </c>
    </row>
    <row r="475" spans="1:3">
      <c r="A475" t="s">
        <v>9691</v>
      </c>
      <c r="B475" t="s">
        <v>9603</v>
      </c>
      <c r="C475">
        <v>20941</v>
      </c>
    </row>
    <row r="476" spans="1:3">
      <c r="A476" t="s">
        <v>10011</v>
      </c>
      <c r="B476" t="s">
        <v>9603</v>
      </c>
      <c r="C476">
        <v>10623</v>
      </c>
    </row>
    <row r="477" spans="1:3">
      <c r="A477" t="s">
        <v>10012</v>
      </c>
      <c r="B477" t="s">
        <v>9603</v>
      </c>
      <c r="C477">
        <v>51041</v>
      </c>
    </row>
    <row r="478" spans="1:3">
      <c r="A478" t="s">
        <v>9694</v>
      </c>
      <c r="B478" t="s">
        <v>9603</v>
      </c>
      <c r="C478">
        <v>34179</v>
      </c>
    </row>
    <row r="479" spans="1:3">
      <c r="A479" t="s">
        <v>9928</v>
      </c>
      <c r="B479" t="s">
        <v>9603</v>
      </c>
      <c r="C479">
        <v>70313</v>
      </c>
    </row>
    <row r="480" spans="1:3">
      <c r="A480" t="s">
        <v>9763</v>
      </c>
      <c r="B480" t="s">
        <v>9603</v>
      </c>
      <c r="C480">
        <v>8112</v>
      </c>
    </row>
    <row r="481" spans="1:3">
      <c r="A481" t="s">
        <v>10013</v>
      </c>
      <c r="B481" t="s">
        <v>9603</v>
      </c>
      <c r="C481">
        <v>21557</v>
      </c>
    </row>
    <row r="482" spans="1:3">
      <c r="A482" t="s">
        <v>9696</v>
      </c>
      <c r="B482" t="s">
        <v>9603</v>
      </c>
      <c r="C482">
        <v>122867</v>
      </c>
    </row>
    <row r="483" spans="1:3">
      <c r="A483" t="s">
        <v>10014</v>
      </c>
      <c r="B483" t="s">
        <v>9603</v>
      </c>
      <c r="C483">
        <v>36178</v>
      </c>
    </row>
    <row r="484" spans="1:3">
      <c r="A484" t="s">
        <v>10015</v>
      </c>
      <c r="B484" t="s">
        <v>9603</v>
      </c>
      <c r="C484">
        <v>21640</v>
      </c>
    </row>
    <row r="485" spans="1:3">
      <c r="A485" t="s">
        <v>10016</v>
      </c>
      <c r="B485" t="s">
        <v>9603</v>
      </c>
      <c r="C485">
        <v>11989</v>
      </c>
    </row>
    <row r="486" spans="1:3">
      <c r="A486" t="s">
        <v>9697</v>
      </c>
      <c r="B486" t="s">
        <v>9603</v>
      </c>
      <c r="C486">
        <v>11756</v>
      </c>
    </row>
    <row r="487" spans="1:3">
      <c r="A487" t="s">
        <v>9698</v>
      </c>
      <c r="B487" t="s">
        <v>9603</v>
      </c>
      <c r="C487">
        <v>32919</v>
      </c>
    </row>
    <row r="488" spans="1:3">
      <c r="A488" t="s">
        <v>9700</v>
      </c>
      <c r="B488" t="s">
        <v>9603</v>
      </c>
      <c r="C488">
        <v>7676</v>
      </c>
    </row>
    <row r="489" spans="1:3">
      <c r="A489" t="s">
        <v>10017</v>
      </c>
      <c r="B489" t="s">
        <v>9603</v>
      </c>
      <c r="C489">
        <v>21516</v>
      </c>
    </row>
    <row r="490" spans="1:3">
      <c r="A490" t="s">
        <v>9767</v>
      </c>
      <c r="B490" t="s">
        <v>9603</v>
      </c>
      <c r="C490">
        <v>5812</v>
      </c>
    </row>
    <row r="491" spans="1:3">
      <c r="A491" t="s">
        <v>10018</v>
      </c>
      <c r="B491" t="s">
        <v>9603</v>
      </c>
      <c r="C491">
        <v>20467</v>
      </c>
    </row>
    <row r="492" spans="1:3">
      <c r="A492" t="s">
        <v>9703</v>
      </c>
      <c r="B492" t="s">
        <v>9603</v>
      </c>
      <c r="C492">
        <v>32023</v>
      </c>
    </row>
    <row r="493" spans="1:3">
      <c r="A493" t="s">
        <v>9704</v>
      </c>
      <c r="B493" t="s">
        <v>9603</v>
      </c>
      <c r="C493">
        <v>8635</v>
      </c>
    </row>
    <row r="494" spans="1:3">
      <c r="A494" t="s">
        <v>9705</v>
      </c>
      <c r="B494" t="s">
        <v>9603</v>
      </c>
      <c r="C494">
        <v>22095</v>
      </c>
    </row>
    <row r="495" spans="1:3">
      <c r="A495" t="s">
        <v>10019</v>
      </c>
      <c r="B495" t="s">
        <v>9603</v>
      </c>
      <c r="C495">
        <v>41607</v>
      </c>
    </row>
    <row r="496" spans="1:3">
      <c r="A496" t="s">
        <v>10020</v>
      </c>
      <c r="B496" t="s">
        <v>9603</v>
      </c>
      <c r="C496">
        <v>202171</v>
      </c>
    </row>
    <row r="497" spans="1:3">
      <c r="A497" t="s">
        <v>9768</v>
      </c>
      <c r="B497" t="s">
        <v>9603</v>
      </c>
      <c r="C497">
        <v>125583</v>
      </c>
    </row>
    <row r="498" spans="1:3">
      <c r="A498" t="s">
        <v>10021</v>
      </c>
      <c r="B498" t="s">
        <v>9603</v>
      </c>
      <c r="C498">
        <v>44893</v>
      </c>
    </row>
    <row r="499" spans="1:3">
      <c r="A499" t="s">
        <v>10022</v>
      </c>
      <c r="B499" t="s">
        <v>9603</v>
      </c>
      <c r="C499">
        <v>16415</v>
      </c>
    </row>
    <row r="500" spans="1:3">
      <c r="A500" t="s">
        <v>10023</v>
      </c>
      <c r="B500" t="s">
        <v>9603</v>
      </c>
      <c r="C500">
        <v>190996</v>
      </c>
    </row>
    <row r="501" spans="1:3">
      <c r="A501" t="s">
        <v>10024</v>
      </c>
      <c r="B501" t="s">
        <v>9603</v>
      </c>
      <c r="C501">
        <v>29877</v>
      </c>
    </row>
    <row r="502" spans="1:3">
      <c r="A502" t="s">
        <v>9707</v>
      </c>
      <c r="B502" t="s">
        <v>9603</v>
      </c>
      <c r="C502">
        <v>37167</v>
      </c>
    </row>
    <row r="503" spans="1:3">
      <c r="A503" t="s">
        <v>10025</v>
      </c>
      <c r="B503" t="s">
        <v>9603</v>
      </c>
      <c r="C503">
        <v>20764</v>
      </c>
    </row>
    <row r="504" spans="1:3">
      <c r="A504" t="s">
        <v>9708</v>
      </c>
      <c r="B504" t="s">
        <v>9603</v>
      </c>
      <c r="C504">
        <v>20932</v>
      </c>
    </row>
    <row r="505" spans="1:3">
      <c r="A505" t="s">
        <v>9772</v>
      </c>
      <c r="B505" t="s">
        <v>9603</v>
      </c>
      <c r="C505">
        <v>45514</v>
      </c>
    </row>
    <row r="506" spans="1:3">
      <c r="A506" t="s">
        <v>9775</v>
      </c>
      <c r="B506" t="s">
        <v>9603</v>
      </c>
      <c r="C506">
        <v>10172</v>
      </c>
    </row>
    <row r="507" spans="1:3">
      <c r="A507" t="s">
        <v>9939</v>
      </c>
      <c r="B507" t="s">
        <v>9603</v>
      </c>
      <c r="C507">
        <v>23722</v>
      </c>
    </row>
    <row r="508" spans="1:3">
      <c r="A508" t="s">
        <v>10026</v>
      </c>
      <c r="B508" t="s">
        <v>9603</v>
      </c>
      <c r="C508">
        <v>2254</v>
      </c>
    </row>
    <row r="509" spans="1:3">
      <c r="A509" t="s">
        <v>10027</v>
      </c>
      <c r="B509" t="s">
        <v>9603</v>
      </c>
      <c r="C509">
        <v>17764</v>
      </c>
    </row>
    <row r="510" spans="1:3">
      <c r="A510" t="s">
        <v>9709</v>
      </c>
      <c r="B510" t="s">
        <v>9603</v>
      </c>
      <c r="C510">
        <v>6156</v>
      </c>
    </row>
    <row r="511" spans="1:3">
      <c r="A511" t="s">
        <v>10028</v>
      </c>
      <c r="B511" t="s">
        <v>9603</v>
      </c>
      <c r="C511">
        <v>206559</v>
      </c>
    </row>
    <row r="512" spans="1:3">
      <c r="A512" t="s">
        <v>10029</v>
      </c>
      <c r="B512" t="s">
        <v>9603</v>
      </c>
      <c r="C512">
        <v>98416</v>
      </c>
    </row>
    <row r="513" spans="1:3">
      <c r="A513" t="s">
        <v>10030</v>
      </c>
      <c r="B513" t="s">
        <v>9603</v>
      </c>
      <c r="C513">
        <v>4593</v>
      </c>
    </row>
    <row r="514" spans="1:3">
      <c r="A514" t="s">
        <v>10031</v>
      </c>
      <c r="B514" t="s">
        <v>9603</v>
      </c>
      <c r="C514">
        <v>14408</v>
      </c>
    </row>
    <row r="515" spans="1:3">
      <c r="A515" t="s">
        <v>9944</v>
      </c>
      <c r="B515" t="s">
        <v>9603</v>
      </c>
      <c r="C515">
        <v>9162</v>
      </c>
    </row>
    <row r="516" spans="1:3">
      <c r="A516" t="s">
        <v>10032</v>
      </c>
      <c r="B516" t="s">
        <v>9603</v>
      </c>
      <c r="C516">
        <v>70775</v>
      </c>
    </row>
    <row r="517" spans="1:3">
      <c r="A517" t="s">
        <v>10033</v>
      </c>
      <c r="B517" t="s">
        <v>9603</v>
      </c>
      <c r="C517">
        <v>27854</v>
      </c>
    </row>
    <row r="518" spans="1:3">
      <c r="A518" t="s">
        <v>10034</v>
      </c>
      <c r="B518" t="s">
        <v>9603</v>
      </c>
      <c r="C518">
        <v>4631</v>
      </c>
    </row>
    <row r="519" spans="1:3">
      <c r="A519" t="s">
        <v>9713</v>
      </c>
      <c r="B519" t="s">
        <v>9603</v>
      </c>
      <c r="C519">
        <v>28801</v>
      </c>
    </row>
    <row r="520" spans="1:3">
      <c r="A520" t="s">
        <v>10035</v>
      </c>
      <c r="B520" t="s">
        <v>9603</v>
      </c>
      <c r="C520">
        <v>5709</v>
      </c>
    </row>
    <row r="521" spans="1:3">
      <c r="A521" t="s">
        <v>10036</v>
      </c>
      <c r="B521" t="s">
        <v>9603</v>
      </c>
      <c r="C521">
        <v>1662</v>
      </c>
    </row>
    <row r="522" spans="1:3">
      <c r="A522" t="s">
        <v>10037</v>
      </c>
      <c r="B522" t="s">
        <v>9603</v>
      </c>
      <c r="C522">
        <v>24376</v>
      </c>
    </row>
    <row r="523" spans="1:3">
      <c r="A523" t="s">
        <v>9946</v>
      </c>
      <c r="B523" t="s">
        <v>9603</v>
      </c>
      <c r="C523">
        <v>7818</v>
      </c>
    </row>
    <row r="524" spans="1:3">
      <c r="A524" t="s">
        <v>10038</v>
      </c>
      <c r="B524" t="s">
        <v>9603</v>
      </c>
      <c r="C524">
        <v>11195</v>
      </c>
    </row>
    <row r="525" spans="1:3">
      <c r="A525" t="s">
        <v>10039</v>
      </c>
      <c r="B525" t="s">
        <v>9603</v>
      </c>
      <c r="C525">
        <v>8656</v>
      </c>
    </row>
    <row r="526" spans="1:3">
      <c r="A526" t="s">
        <v>10040</v>
      </c>
      <c r="B526" t="s">
        <v>9603</v>
      </c>
      <c r="C526">
        <v>46368</v>
      </c>
    </row>
    <row r="527" spans="1:3">
      <c r="A527" t="s">
        <v>10041</v>
      </c>
      <c r="B527" t="s">
        <v>9603</v>
      </c>
      <c r="C527">
        <v>42254</v>
      </c>
    </row>
    <row r="528" spans="1:3">
      <c r="A528" t="s">
        <v>10042</v>
      </c>
      <c r="B528" t="s">
        <v>9603</v>
      </c>
      <c r="C528">
        <v>27545</v>
      </c>
    </row>
    <row r="529" spans="1:3">
      <c r="A529" t="s">
        <v>10043</v>
      </c>
      <c r="B529" t="s">
        <v>9603</v>
      </c>
      <c r="C529">
        <v>13285</v>
      </c>
    </row>
    <row r="530" spans="1:3">
      <c r="A530" t="s">
        <v>10044</v>
      </c>
      <c r="B530" t="s">
        <v>9603</v>
      </c>
      <c r="C530">
        <v>6466</v>
      </c>
    </row>
    <row r="531" spans="1:3">
      <c r="A531" t="s">
        <v>10045</v>
      </c>
      <c r="B531" t="s">
        <v>9603</v>
      </c>
      <c r="C531">
        <v>72844</v>
      </c>
    </row>
    <row r="532" spans="1:3">
      <c r="A532" t="s">
        <v>10046</v>
      </c>
      <c r="B532" t="s">
        <v>9603</v>
      </c>
      <c r="C532">
        <v>8983</v>
      </c>
    </row>
    <row r="533" spans="1:3">
      <c r="A533" t="s">
        <v>10047</v>
      </c>
      <c r="B533" t="s">
        <v>9603</v>
      </c>
      <c r="C533">
        <v>7597</v>
      </c>
    </row>
    <row r="534" spans="1:3">
      <c r="A534" t="s">
        <v>9784</v>
      </c>
      <c r="B534" t="s">
        <v>9603</v>
      </c>
      <c r="C534">
        <v>27859</v>
      </c>
    </row>
    <row r="535" spans="1:3">
      <c r="A535" t="s">
        <v>10048</v>
      </c>
      <c r="B535" t="s">
        <v>9603</v>
      </c>
      <c r="C535">
        <v>28500</v>
      </c>
    </row>
    <row r="536" spans="1:3">
      <c r="A536" t="s">
        <v>9717</v>
      </c>
      <c r="B536" t="s">
        <v>9603</v>
      </c>
      <c r="C536">
        <v>70250</v>
      </c>
    </row>
    <row r="537" spans="1:3">
      <c r="A537" t="s">
        <v>9949</v>
      </c>
      <c r="B537" t="s">
        <v>9603</v>
      </c>
      <c r="C537">
        <v>112696</v>
      </c>
    </row>
    <row r="538" spans="1:3">
      <c r="A538" t="s">
        <v>10049</v>
      </c>
      <c r="B538" t="s">
        <v>9603</v>
      </c>
      <c r="C538">
        <v>36906</v>
      </c>
    </row>
    <row r="539" spans="1:3">
      <c r="A539" t="s">
        <v>10050</v>
      </c>
      <c r="B539" t="s">
        <v>9603</v>
      </c>
      <c r="C539">
        <v>5269</v>
      </c>
    </row>
    <row r="540" spans="1:3">
      <c r="A540" t="s">
        <v>9640</v>
      </c>
      <c r="B540" t="s">
        <v>9603</v>
      </c>
      <c r="C540">
        <v>19453</v>
      </c>
    </row>
    <row r="541" spans="1:3">
      <c r="A541" t="s">
        <v>10051</v>
      </c>
      <c r="B541" t="s">
        <v>9603</v>
      </c>
      <c r="C541">
        <v>32481</v>
      </c>
    </row>
    <row r="542" spans="1:3">
      <c r="A542" t="s">
        <v>10052</v>
      </c>
      <c r="B542" t="s">
        <v>9603</v>
      </c>
      <c r="C542">
        <v>2369</v>
      </c>
    </row>
    <row r="543" spans="1:3">
      <c r="A543" t="s">
        <v>10053</v>
      </c>
      <c r="B543" t="s">
        <v>9603</v>
      </c>
      <c r="C543">
        <v>7570</v>
      </c>
    </row>
    <row r="544" spans="1:3">
      <c r="A544" t="s">
        <v>9786</v>
      </c>
      <c r="B544" t="s">
        <v>9603</v>
      </c>
      <c r="C544">
        <v>29802</v>
      </c>
    </row>
    <row r="545" spans="1:3">
      <c r="A545" t="s">
        <v>10054</v>
      </c>
      <c r="B545" t="s">
        <v>9603</v>
      </c>
      <c r="C545">
        <v>106212</v>
      </c>
    </row>
    <row r="546" spans="1:3">
      <c r="A546" t="s">
        <v>9718</v>
      </c>
      <c r="B546" t="s">
        <v>9603</v>
      </c>
      <c r="C546">
        <v>8797</v>
      </c>
    </row>
    <row r="547" spans="1:3">
      <c r="A547" t="s">
        <v>10055</v>
      </c>
      <c r="B547" t="s">
        <v>9603</v>
      </c>
      <c r="C547">
        <v>9540</v>
      </c>
    </row>
    <row r="548" spans="1:3">
      <c r="A548" t="s">
        <v>10056</v>
      </c>
      <c r="B548" t="s">
        <v>9603</v>
      </c>
      <c r="C548">
        <v>8650</v>
      </c>
    </row>
    <row r="549" spans="1:3">
      <c r="A549" t="s">
        <v>10057</v>
      </c>
      <c r="B549" t="s">
        <v>9603</v>
      </c>
      <c r="C549">
        <v>20059</v>
      </c>
    </row>
    <row r="550" spans="1:3">
      <c r="A550" t="s">
        <v>9604</v>
      </c>
      <c r="B550" t="s">
        <v>9604</v>
      </c>
      <c r="C550">
        <v>210043</v>
      </c>
    </row>
    <row r="551" spans="1:3">
      <c r="A551" t="s">
        <v>2332</v>
      </c>
      <c r="B551" t="s">
        <v>9604</v>
      </c>
      <c r="C551">
        <v>988703</v>
      </c>
    </row>
    <row r="552" spans="1:3">
      <c r="A552" t="s">
        <v>10058</v>
      </c>
      <c r="B552" t="s">
        <v>9604</v>
      </c>
      <c r="C552">
        <v>82</v>
      </c>
    </row>
    <row r="553" spans="1:3">
      <c r="A553" t="s">
        <v>10059</v>
      </c>
      <c r="B553" t="s">
        <v>9604</v>
      </c>
      <c r="C553">
        <v>73400</v>
      </c>
    </row>
    <row r="554" spans="1:3">
      <c r="A554" t="s">
        <v>10060</v>
      </c>
      <c r="B554" t="s">
        <v>9604</v>
      </c>
      <c r="C554">
        <v>160592</v>
      </c>
    </row>
    <row r="555" spans="1:3">
      <c r="A555" t="s">
        <v>10061</v>
      </c>
      <c r="B555" t="s">
        <v>9605</v>
      </c>
      <c r="C555">
        <v>546141</v>
      </c>
    </row>
    <row r="556" spans="1:3">
      <c r="A556" t="s">
        <v>9844</v>
      </c>
      <c r="B556" t="s">
        <v>9605</v>
      </c>
      <c r="C556">
        <v>5013</v>
      </c>
    </row>
    <row r="557" spans="1:3">
      <c r="A557" t="s">
        <v>10062</v>
      </c>
      <c r="B557" t="s">
        <v>9605</v>
      </c>
      <c r="C557">
        <v>91591</v>
      </c>
    </row>
    <row r="558" spans="1:3">
      <c r="A558" t="s">
        <v>10063</v>
      </c>
      <c r="B558" t="s">
        <v>9605</v>
      </c>
      <c r="C558">
        <v>6727</v>
      </c>
    </row>
    <row r="559" spans="1:3">
      <c r="A559" t="s">
        <v>10064</v>
      </c>
      <c r="B559" t="s">
        <v>9605</v>
      </c>
      <c r="C559">
        <v>10508</v>
      </c>
    </row>
    <row r="560" spans="1:3">
      <c r="A560" t="s">
        <v>10065</v>
      </c>
      <c r="B560" t="s">
        <v>9605</v>
      </c>
      <c r="C560">
        <v>51153</v>
      </c>
    </row>
    <row r="561" spans="1:3">
      <c r="A561" t="s">
        <v>10066</v>
      </c>
      <c r="B561" t="s">
        <v>9605</v>
      </c>
      <c r="C561">
        <v>25517</v>
      </c>
    </row>
    <row r="562" spans="1:3">
      <c r="A562" t="s">
        <v>10067</v>
      </c>
      <c r="B562" t="s">
        <v>9605</v>
      </c>
      <c r="C562">
        <v>8545</v>
      </c>
    </row>
    <row r="563" spans="1:3">
      <c r="A563" t="s">
        <v>10068</v>
      </c>
      <c r="B563" t="s">
        <v>9605</v>
      </c>
      <c r="C563">
        <v>54420</v>
      </c>
    </row>
    <row r="564" spans="1:3">
      <c r="A564" t="s">
        <v>10069</v>
      </c>
      <c r="B564" t="s">
        <v>9605</v>
      </c>
      <c r="C564">
        <v>135771</v>
      </c>
    </row>
    <row r="565" spans="1:3">
      <c r="A565" t="s">
        <v>10070</v>
      </c>
      <c r="B565" t="s">
        <v>9605</v>
      </c>
      <c r="C565">
        <v>13997</v>
      </c>
    </row>
    <row r="566" spans="1:3">
      <c r="A566" t="s">
        <v>9792</v>
      </c>
      <c r="B566" t="s">
        <v>9605</v>
      </c>
      <c r="C566">
        <v>2783</v>
      </c>
    </row>
    <row r="567" spans="1:3">
      <c r="A567" t="s">
        <v>10071</v>
      </c>
      <c r="B567" t="s">
        <v>9605</v>
      </c>
      <c r="C567">
        <v>1316</v>
      </c>
    </row>
    <row r="568" spans="1:3">
      <c r="A568" t="s">
        <v>10072</v>
      </c>
      <c r="B568" t="s">
        <v>9605</v>
      </c>
      <c r="C568">
        <v>275123</v>
      </c>
    </row>
    <row r="569" spans="1:3">
      <c r="A569" t="s">
        <v>10073</v>
      </c>
      <c r="B569" t="s">
        <v>9605</v>
      </c>
      <c r="C569">
        <v>7252</v>
      </c>
    </row>
    <row r="570" spans="1:3">
      <c r="A570" t="s">
        <v>10074</v>
      </c>
      <c r="B570" t="s">
        <v>9605</v>
      </c>
      <c r="C570">
        <v>26397</v>
      </c>
    </row>
    <row r="571" spans="1:3">
      <c r="A571" t="s">
        <v>9742</v>
      </c>
      <c r="B571" t="s">
        <v>9605</v>
      </c>
      <c r="C571">
        <v>783</v>
      </c>
    </row>
    <row r="572" spans="1:3">
      <c r="A572" t="s">
        <v>10075</v>
      </c>
      <c r="B572" t="s">
        <v>9605</v>
      </c>
      <c r="C572">
        <v>9118</v>
      </c>
    </row>
    <row r="573" spans="1:3">
      <c r="A573" t="s">
        <v>9858</v>
      </c>
      <c r="B573" t="s">
        <v>9605</v>
      </c>
      <c r="C573">
        <v>4636</v>
      </c>
    </row>
    <row r="574" spans="1:3">
      <c r="A574" t="s">
        <v>9679</v>
      </c>
      <c r="B574" t="s">
        <v>9605</v>
      </c>
      <c r="C574">
        <v>29465</v>
      </c>
    </row>
    <row r="575" spans="1:3">
      <c r="A575" t="s">
        <v>9683</v>
      </c>
      <c r="B575" t="s">
        <v>9605</v>
      </c>
      <c r="C575">
        <v>15889</v>
      </c>
    </row>
    <row r="576" spans="1:3">
      <c r="A576" t="s">
        <v>9865</v>
      </c>
      <c r="B576" t="s">
        <v>9605</v>
      </c>
      <c r="C576">
        <v>14208</v>
      </c>
    </row>
    <row r="577" spans="1:3">
      <c r="A577" t="s">
        <v>10076</v>
      </c>
      <c r="B577" t="s">
        <v>9605</v>
      </c>
      <c r="C577">
        <v>21773</v>
      </c>
    </row>
    <row r="578" spans="1:3">
      <c r="A578" t="s">
        <v>10077</v>
      </c>
      <c r="B578" t="s">
        <v>9605</v>
      </c>
      <c r="C578">
        <v>16446</v>
      </c>
    </row>
    <row r="579" spans="1:3">
      <c r="A579" t="s">
        <v>9605</v>
      </c>
      <c r="B579" t="s">
        <v>9605</v>
      </c>
      <c r="C579">
        <v>17874</v>
      </c>
    </row>
    <row r="580" spans="1:3">
      <c r="A580" t="s">
        <v>9690</v>
      </c>
      <c r="B580" t="s">
        <v>9605</v>
      </c>
      <c r="C580">
        <v>35297</v>
      </c>
    </row>
    <row r="581" spans="1:3">
      <c r="A581" t="s">
        <v>10078</v>
      </c>
      <c r="B581" t="s">
        <v>9605</v>
      </c>
      <c r="C581">
        <v>26362</v>
      </c>
    </row>
    <row r="582" spans="1:3">
      <c r="A582" t="s">
        <v>10079</v>
      </c>
      <c r="B582" t="s">
        <v>9605</v>
      </c>
      <c r="C582">
        <v>191864</v>
      </c>
    </row>
    <row r="583" spans="1:3">
      <c r="A583" t="s">
        <v>10080</v>
      </c>
      <c r="B583" t="s">
        <v>9605</v>
      </c>
      <c r="C583">
        <v>41842</v>
      </c>
    </row>
    <row r="584" spans="1:3">
      <c r="A584" t="s">
        <v>10081</v>
      </c>
      <c r="B584" t="s">
        <v>9605</v>
      </c>
      <c r="C584">
        <v>8474</v>
      </c>
    </row>
    <row r="585" spans="1:3">
      <c r="A585" t="s">
        <v>10082</v>
      </c>
      <c r="B585" t="s">
        <v>9605</v>
      </c>
      <c r="C585">
        <v>3704</v>
      </c>
    </row>
    <row r="586" spans="1:3">
      <c r="A586" t="s">
        <v>9763</v>
      </c>
      <c r="B586" t="s">
        <v>9605</v>
      </c>
      <c r="C586">
        <v>5603</v>
      </c>
    </row>
    <row r="587" spans="1:3">
      <c r="A587" t="s">
        <v>9698</v>
      </c>
      <c r="B587" t="s">
        <v>9605</v>
      </c>
      <c r="C587">
        <v>55172</v>
      </c>
    </row>
    <row r="588" spans="1:3">
      <c r="A588" t="s">
        <v>10083</v>
      </c>
      <c r="B588" t="s">
        <v>9605</v>
      </c>
      <c r="C588">
        <v>22911</v>
      </c>
    </row>
    <row r="589" spans="1:3">
      <c r="A589" t="s">
        <v>10084</v>
      </c>
      <c r="B589" t="s">
        <v>9605</v>
      </c>
      <c r="C589">
        <v>42905</v>
      </c>
    </row>
    <row r="590" spans="1:3">
      <c r="A590" t="s">
        <v>10085</v>
      </c>
      <c r="B590" t="s">
        <v>9605</v>
      </c>
      <c r="C590">
        <v>5085</v>
      </c>
    </row>
    <row r="591" spans="1:3">
      <c r="A591" t="s">
        <v>10086</v>
      </c>
      <c r="B591" t="s">
        <v>9605</v>
      </c>
      <c r="C591">
        <v>12661</v>
      </c>
    </row>
    <row r="592" spans="1:3">
      <c r="A592" t="s">
        <v>10087</v>
      </c>
      <c r="B592" t="s">
        <v>9605</v>
      </c>
      <c r="C592">
        <v>27824</v>
      </c>
    </row>
    <row r="593" spans="1:3">
      <c r="A593" t="s">
        <v>10088</v>
      </c>
      <c r="B593" t="s">
        <v>9605</v>
      </c>
      <c r="C593">
        <v>8246</v>
      </c>
    </row>
    <row r="594" spans="1:3">
      <c r="A594" t="s">
        <v>10089</v>
      </c>
      <c r="B594" t="s">
        <v>9605</v>
      </c>
      <c r="C594">
        <v>14130</v>
      </c>
    </row>
    <row r="595" spans="1:3">
      <c r="A595" t="s">
        <v>10090</v>
      </c>
      <c r="B595" t="s">
        <v>9605</v>
      </c>
      <c r="C595">
        <v>13254</v>
      </c>
    </row>
    <row r="596" spans="1:3">
      <c r="A596" t="s">
        <v>10091</v>
      </c>
      <c r="B596" t="s">
        <v>9605</v>
      </c>
      <c r="C596">
        <v>97539</v>
      </c>
    </row>
    <row r="597" spans="1:3">
      <c r="A597" t="s">
        <v>10092</v>
      </c>
      <c r="B597" t="s">
        <v>9605</v>
      </c>
      <c r="C597">
        <v>12831</v>
      </c>
    </row>
    <row r="598" spans="1:3">
      <c r="A598" t="s">
        <v>9640</v>
      </c>
      <c r="B598" t="s">
        <v>9605</v>
      </c>
      <c r="C598">
        <v>11583</v>
      </c>
    </row>
    <row r="599" spans="1:3">
      <c r="A599" t="s">
        <v>9844</v>
      </c>
      <c r="B599" t="s">
        <v>9606</v>
      </c>
      <c r="C599">
        <v>64267</v>
      </c>
    </row>
    <row r="600" spans="1:3">
      <c r="A600" t="s">
        <v>10093</v>
      </c>
      <c r="B600" t="s">
        <v>9606</v>
      </c>
      <c r="C600">
        <v>4570</v>
      </c>
    </row>
    <row r="601" spans="1:3">
      <c r="A601" t="s">
        <v>10094</v>
      </c>
      <c r="B601" t="s">
        <v>9606</v>
      </c>
      <c r="C601">
        <v>16959</v>
      </c>
    </row>
    <row r="602" spans="1:3">
      <c r="A602" t="s">
        <v>9738</v>
      </c>
      <c r="B602" t="s">
        <v>9606</v>
      </c>
      <c r="C602">
        <v>53568</v>
      </c>
    </row>
    <row r="603" spans="1:3">
      <c r="A603" t="s">
        <v>10095</v>
      </c>
      <c r="B603" t="s">
        <v>9606</v>
      </c>
      <c r="C603">
        <v>6401</v>
      </c>
    </row>
    <row r="604" spans="1:3">
      <c r="A604" t="s">
        <v>10096</v>
      </c>
      <c r="B604" t="s">
        <v>9606</v>
      </c>
      <c r="C604">
        <v>32510</v>
      </c>
    </row>
    <row r="605" spans="1:3">
      <c r="A605" t="s">
        <v>9661</v>
      </c>
      <c r="B605" t="s">
        <v>9606</v>
      </c>
      <c r="C605">
        <v>4300</v>
      </c>
    </row>
    <row r="606" spans="1:3">
      <c r="A606" t="s">
        <v>9740</v>
      </c>
      <c r="B606" t="s">
        <v>9606</v>
      </c>
      <c r="C606">
        <v>15419</v>
      </c>
    </row>
    <row r="607" spans="1:3">
      <c r="A607" t="s">
        <v>10097</v>
      </c>
      <c r="B607" t="s">
        <v>9606</v>
      </c>
      <c r="C607">
        <v>12463</v>
      </c>
    </row>
    <row r="608" spans="1:3">
      <c r="A608" t="s">
        <v>10098</v>
      </c>
      <c r="B608" t="s">
        <v>9606</v>
      </c>
      <c r="C608">
        <v>209972</v>
      </c>
    </row>
    <row r="609" spans="1:3">
      <c r="A609" t="s">
        <v>10099</v>
      </c>
      <c r="B609" t="s">
        <v>9606</v>
      </c>
      <c r="C609">
        <v>33443</v>
      </c>
    </row>
    <row r="610" spans="1:3">
      <c r="A610" t="s">
        <v>9742</v>
      </c>
      <c r="B610" t="s">
        <v>9606</v>
      </c>
      <c r="C610">
        <v>15114</v>
      </c>
    </row>
    <row r="611" spans="1:3">
      <c r="A611" t="s">
        <v>9667</v>
      </c>
      <c r="B611" t="s">
        <v>9606</v>
      </c>
      <c r="C611">
        <v>12793</v>
      </c>
    </row>
    <row r="612" spans="1:3">
      <c r="A612" t="s">
        <v>10100</v>
      </c>
      <c r="B612" t="s">
        <v>9606</v>
      </c>
      <c r="C612">
        <v>37128</v>
      </c>
    </row>
    <row r="613" spans="1:3">
      <c r="A613" t="s">
        <v>10101</v>
      </c>
      <c r="B613" t="s">
        <v>9606</v>
      </c>
      <c r="C613">
        <v>46607</v>
      </c>
    </row>
    <row r="614" spans="1:3">
      <c r="A614" t="s">
        <v>9976</v>
      </c>
      <c r="B614" t="s">
        <v>9606</v>
      </c>
      <c r="C614">
        <v>5194625</v>
      </c>
    </row>
    <row r="615" spans="1:3">
      <c r="A615" t="s">
        <v>9747</v>
      </c>
      <c r="B615" t="s">
        <v>9606</v>
      </c>
      <c r="C615">
        <v>18648</v>
      </c>
    </row>
    <row r="616" spans="1:3">
      <c r="A616" t="s">
        <v>10102</v>
      </c>
      <c r="B616" t="s">
        <v>9606</v>
      </c>
      <c r="C616">
        <v>10208</v>
      </c>
    </row>
    <row r="617" spans="1:3">
      <c r="A617" t="s">
        <v>9678</v>
      </c>
      <c r="B617" t="s">
        <v>9606</v>
      </c>
      <c r="C617">
        <v>101835</v>
      </c>
    </row>
    <row r="618" spans="1:3">
      <c r="A618" t="s">
        <v>10103</v>
      </c>
      <c r="B618" t="s">
        <v>9606</v>
      </c>
      <c r="C618">
        <v>15118</v>
      </c>
    </row>
    <row r="619" spans="1:3">
      <c r="A619" t="s">
        <v>9862</v>
      </c>
      <c r="B619" t="s">
        <v>9606</v>
      </c>
      <c r="C619">
        <v>19880</v>
      </c>
    </row>
    <row r="620" spans="1:3">
      <c r="A620" t="s">
        <v>10104</v>
      </c>
      <c r="B620" t="s">
        <v>9606</v>
      </c>
      <c r="C620">
        <v>934298</v>
      </c>
    </row>
    <row r="621" spans="1:3">
      <c r="A621" t="s">
        <v>10105</v>
      </c>
      <c r="B621" t="s">
        <v>9606</v>
      </c>
      <c r="C621">
        <v>16323</v>
      </c>
    </row>
    <row r="622" spans="1:3">
      <c r="A622" t="s">
        <v>10106</v>
      </c>
      <c r="B622" t="s">
        <v>9606</v>
      </c>
      <c r="C622">
        <v>5898</v>
      </c>
    </row>
    <row r="623" spans="1:3">
      <c r="A623" t="s">
        <v>9987</v>
      </c>
      <c r="B623" t="s">
        <v>9606</v>
      </c>
      <c r="C623">
        <v>34519</v>
      </c>
    </row>
    <row r="624" spans="1:3">
      <c r="A624" t="s">
        <v>9682</v>
      </c>
      <c r="B624" t="s">
        <v>9606</v>
      </c>
      <c r="C624">
        <v>20790</v>
      </c>
    </row>
    <row r="625" spans="1:3">
      <c r="A625" t="s">
        <v>10107</v>
      </c>
      <c r="B625" t="s">
        <v>9606</v>
      </c>
      <c r="C625">
        <v>13216</v>
      </c>
    </row>
    <row r="626" spans="1:3">
      <c r="A626" t="s">
        <v>9683</v>
      </c>
      <c r="B626" t="s">
        <v>9606</v>
      </c>
      <c r="C626">
        <v>36916</v>
      </c>
    </row>
    <row r="627" spans="1:3">
      <c r="A627" t="s">
        <v>9753</v>
      </c>
      <c r="B627" t="s">
        <v>9606</v>
      </c>
      <c r="C627">
        <v>32901</v>
      </c>
    </row>
    <row r="628" spans="1:3">
      <c r="A628" t="s">
        <v>10108</v>
      </c>
      <c r="B628" t="s">
        <v>9606</v>
      </c>
      <c r="C628">
        <v>4616</v>
      </c>
    </row>
    <row r="629" spans="1:3">
      <c r="A629" t="s">
        <v>9685</v>
      </c>
      <c r="B629" t="s">
        <v>9606</v>
      </c>
      <c r="C629">
        <v>11313</v>
      </c>
    </row>
    <row r="630" spans="1:3">
      <c r="A630" t="s">
        <v>10109</v>
      </c>
      <c r="B630" t="s">
        <v>9606</v>
      </c>
      <c r="C630">
        <v>54052</v>
      </c>
    </row>
    <row r="631" spans="1:3">
      <c r="A631" t="s">
        <v>9918</v>
      </c>
      <c r="B631" t="s">
        <v>9606</v>
      </c>
      <c r="C631">
        <v>7859</v>
      </c>
    </row>
    <row r="632" spans="1:3">
      <c r="A632" t="s">
        <v>10001</v>
      </c>
      <c r="B632" t="s">
        <v>9606</v>
      </c>
      <c r="C632">
        <v>16803</v>
      </c>
    </row>
    <row r="633" spans="1:3">
      <c r="A633" t="s">
        <v>10110</v>
      </c>
      <c r="B633" t="s">
        <v>9606</v>
      </c>
      <c r="C633">
        <v>3588</v>
      </c>
    </row>
    <row r="634" spans="1:3">
      <c r="A634" t="s">
        <v>10111</v>
      </c>
      <c r="B634" t="s">
        <v>9606</v>
      </c>
      <c r="C634">
        <v>5984</v>
      </c>
    </row>
    <row r="635" spans="1:3">
      <c r="A635" t="s">
        <v>9687</v>
      </c>
      <c r="B635" t="s">
        <v>9606</v>
      </c>
      <c r="C635">
        <v>48095</v>
      </c>
    </row>
    <row r="636" spans="1:3">
      <c r="A636" t="s">
        <v>10112</v>
      </c>
      <c r="B636" t="s">
        <v>9606</v>
      </c>
      <c r="C636">
        <v>26150</v>
      </c>
    </row>
    <row r="637" spans="1:3">
      <c r="A637" t="s">
        <v>9689</v>
      </c>
      <c r="B637" t="s">
        <v>9606</v>
      </c>
      <c r="C637">
        <v>52501</v>
      </c>
    </row>
    <row r="638" spans="1:3">
      <c r="A638" t="s">
        <v>10007</v>
      </c>
      <c r="B638" t="s">
        <v>9606</v>
      </c>
      <c r="C638">
        <v>9032</v>
      </c>
    </row>
    <row r="639" spans="1:3">
      <c r="A639" t="s">
        <v>9690</v>
      </c>
      <c r="B639" t="s">
        <v>9606</v>
      </c>
      <c r="C639">
        <v>36147</v>
      </c>
    </row>
    <row r="640" spans="1:3">
      <c r="A640" t="s">
        <v>9649</v>
      </c>
      <c r="B640" t="s">
        <v>9606</v>
      </c>
      <c r="C640">
        <v>21160</v>
      </c>
    </row>
    <row r="641" spans="1:3">
      <c r="A641" t="s">
        <v>10113</v>
      </c>
      <c r="B641" t="s">
        <v>9606</v>
      </c>
      <c r="C641">
        <v>21594</v>
      </c>
    </row>
    <row r="642" spans="1:3">
      <c r="A642" t="s">
        <v>9761</v>
      </c>
      <c r="B642" t="s">
        <v>9606</v>
      </c>
      <c r="C642">
        <v>13363</v>
      </c>
    </row>
    <row r="643" spans="1:3">
      <c r="A643" t="s">
        <v>10114</v>
      </c>
      <c r="B643" t="s">
        <v>9606</v>
      </c>
      <c r="C643">
        <v>525757</v>
      </c>
    </row>
    <row r="644" spans="1:3">
      <c r="A644" t="s">
        <v>10115</v>
      </c>
      <c r="B644" t="s">
        <v>9606</v>
      </c>
      <c r="C644">
        <v>105525</v>
      </c>
    </row>
    <row r="645" spans="1:3">
      <c r="A645" t="s">
        <v>10116</v>
      </c>
      <c r="B645" t="s">
        <v>9606</v>
      </c>
      <c r="C645">
        <v>145470</v>
      </c>
    </row>
    <row r="646" spans="1:3">
      <c r="A646" t="s">
        <v>10117</v>
      </c>
      <c r="B646" t="s">
        <v>9606</v>
      </c>
      <c r="C646">
        <v>47767</v>
      </c>
    </row>
    <row r="647" spans="1:3">
      <c r="A647" t="s">
        <v>9805</v>
      </c>
      <c r="B647" t="s">
        <v>9606</v>
      </c>
      <c r="C647">
        <v>719339</v>
      </c>
    </row>
    <row r="648" spans="1:3">
      <c r="A648" t="s">
        <v>10118</v>
      </c>
      <c r="B648" t="s">
        <v>9606</v>
      </c>
      <c r="C648">
        <v>107773</v>
      </c>
    </row>
    <row r="649" spans="1:3">
      <c r="A649" t="s">
        <v>9693</v>
      </c>
      <c r="B649" t="s">
        <v>9606</v>
      </c>
      <c r="C649">
        <v>13790</v>
      </c>
    </row>
    <row r="650" spans="1:3">
      <c r="A650" t="s">
        <v>9694</v>
      </c>
      <c r="B650" t="s">
        <v>9606</v>
      </c>
      <c r="C650">
        <v>32914</v>
      </c>
    </row>
    <row r="651" spans="1:3">
      <c r="A651" t="s">
        <v>10119</v>
      </c>
      <c r="B651" t="s">
        <v>9606</v>
      </c>
      <c r="C651">
        <v>35057</v>
      </c>
    </row>
    <row r="652" spans="1:3">
      <c r="A652" t="s">
        <v>9765</v>
      </c>
      <c r="B652" t="s">
        <v>9606</v>
      </c>
      <c r="C652">
        <v>27182</v>
      </c>
    </row>
    <row r="653" spans="1:3">
      <c r="A653" t="s">
        <v>10120</v>
      </c>
      <c r="B653" t="s">
        <v>9606</v>
      </c>
      <c r="C653">
        <v>25916</v>
      </c>
    </row>
    <row r="654" spans="1:3">
      <c r="A654" t="s">
        <v>10121</v>
      </c>
      <c r="B654" t="s">
        <v>9606</v>
      </c>
      <c r="C654">
        <v>317751</v>
      </c>
    </row>
    <row r="655" spans="1:3">
      <c r="A655" t="s">
        <v>10122</v>
      </c>
      <c r="B655" t="s">
        <v>9606</v>
      </c>
      <c r="C655">
        <v>171419</v>
      </c>
    </row>
    <row r="656" spans="1:3">
      <c r="A656" t="s">
        <v>9697</v>
      </c>
      <c r="B656" t="s">
        <v>9606</v>
      </c>
      <c r="C656">
        <v>99300</v>
      </c>
    </row>
    <row r="657" spans="1:3">
      <c r="A657" t="s">
        <v>10123</v>
      </c>
      <c r="B657" t="s">
        <v>9606</v>
      </c>
      <c r="C657">
        <v>43748</v>
      </c>
    </row>
    <row r="658" spans="1:3">
      <c r="A658" t="s">
        <v>9698</v>
      </c>
      <c r="B658" t="s">
        <v>9606</v>
      </c>
      <c r="C658">
        <v>263110</v>
      </c>
    </row>
    <row r="659" spans="1:3">
      <c r="A659" t="s">
        <v>9700</v>
      </c>
      <c r="B659" t="s">
        <v>9606</v>
      </c>
      <c r="C659">
        <v>36382</v>
      </c>
    </row>
    <row r="660" spans="1:3">
      <c r="A660" t="s">
        <v>9701</v>
      </c>
      <c r="B660" t="s">
        <v>9606</v>
      </c>
      <c r="C660">
        <v>11473</v>
      </c>
    </row>
    <row r="661" spans="1:3">
      <c r="A661" t="s">
        <v>10124</v>
      </c>
      <c r="B661" t="s">
        <v>9606</v>
      </c>
      <c r="C661">
        <v>12411</v>
      </c>
    </row>
    <row r="662" spans="1:3">
      <c r="A662" t="s">
        <v>10125</v>
      </c>
      <c r="B662" t="s">
        <v>9606</v>
      </c>
      <c r="C662">
        <v>13502</v>
      </c>
    </row>
    <row r="663" spans="1:3">
      <c r="A663" t="s">
        <v>10126</v>
      </c>
      <c r="B663" t="s">
        <v>9606</v>
      </c>
      <c r="C663">
        <v>11863</v>
      </c>
    </row>
    <row r="664" spans="1:3">
      <c r="A664" t="s">
        <v>10127</v>
      </c>
      <c r="B664" t="s">
        <v>9606</v>
      </c>
      <c r="C664">
        <v>15229</v>
      </c>
    </row>
    <row r="665" spans="1:3">
      <c r="A665" t="s">
        <v>9703</v>
      </c>
      <c r="B665" t="s">
        <v>9606</v>
      </c>
      <c r="C665">
        <v>34840</v>
      </c>
    </row>
    <row r="666" spans="1:3">
      <c r="A666" t="s">
        <v>9704</v>
      </c>
      <c r="B666" t="s">
        <v>9606</v>
      </c>
      <c r="C666">
        <v>28076</v>
      </c>
    </row>
    <row r="667" spans="1:3">
      <c r="A667" t="s">
        <v>9705</v>
      </c>
      <c r="B667" t="s">
        <v>9606</v>
      </c>
      <c r="C667">
        <v>32515</v>
      </c>
    </row>
    <row r="668" spans="1:3">
      <c r="A668" t="s">
        <v>10128</v>
      </c>
      <c r="B668" t="s">
        <v>9606</v>
      </c>
      <c r="C668">
        <v>14371</v>
      </c>
    </row>
    <row r="669" spans="1:3">
      <c r="A669" t="s">
        <v>10129</v>
      </c>
      <c r="B669" t="s">
        <v>9606</v>
      </c>
      <c r="C669">
        <v>51399</v>
      </c>
    </row>
    <row r="670" spans="1:3">
      <c r="A670" t="s">
        <v>10130</v>
      </c>
      <c r="B670" t="s">
        <v>9606</v>
      </c>
      <c r="C670">
        <v>178553</v>
      </c>
    </row>
    <row r="671" spans="1:3">
      <c r="A671" t="s">
        <v>9706</v>
      </c>
      <c r="B671" t="s">
        <v>9606</v>
      </c>
      <c r="C671">
        <v>20160</v>
      </c>
    </row>
    <row r="672" spans="1:3">
      <c r="A672" t="s">
        <v>10131</v>
      </c>
      <c r="B672" t="s">
        <v>9606</v>
      </c>
      <c r="C672">
        <v>16791</v>
      </c>
    </row>
    <row r="673" spans="1:3">
      <c r="A673" t="s">
        <v>9708</v>
      </c>
      <c r="B673" t="s">
        <v>9606</v>
      </c>
      <c r="C673">
        <v>14231</v>
      </c>
    </row>
    <row r="674" spans="1:3">
      <c r="A674" t="s">
        <v>9773</v>
      </c>
      <c r="B674" t="s">
        <v>9606</v>
      </c>
      <c r="C674">
        <v>3672</v>
      </c>
    </row>
    <row r="675" spans="1:3">
      <c r="A675" t="s">
        <v>9775</v>
      </c>
      <c r="B675" t="s">
        <v>9606</v>
      </c>
      <c r="C675">
        <v>4820</v>
      </c>
    </row>
    <row r="676" spans="1:3">
      <c r="A676" t="s">
        <v>9939</v>
      </c>
      <c r="B676" t="s">
        <v>9606</v>
      </c>
      <c r="C676">
        <v>5619</v>
      </c>
    </row>
    <row r="677" spans="1:3">
      <c r="A677" t="s">
        <v>9709</v>
      </c>
      <c r="B677" t="s">
        <v>9606</v>
      </c>
      <c r="C677">
        <v>29921</v>
      </c>
    </row>
    <row r="678" spans="1:3">
      <c r="A678" t="s">
        <v>10132</v>
      </c>
      <c r="B678" t="s">
        <v>9606</v>
      </c>
      <c r="C678">
        <v>15219</v>
      </c>
    </row>
    <row r="679" spans="1:3">
      <c r="A679" t="s">
        <v>10133</v>
      </c>
      <c r="B679" t="s">
        <v>9606</v>
      </c>
      <c r="C679">
        <v>141869</v>
      </c>
    </row>
    <row r="680" spans="1:3">
      <c r="A680" t="s">
        <v>9711</v>
      </c>
      <c r="B680" t="s">
        <v>9606</v>
      </c>
      <c r="C680">
        <v>250708</v>
      </c>
    </row>
    <row r="681" spans="1:3">
      <c r="A681" t="s">
        <v>9777</v>
      </c>
      <c r="B681" t="s">
        <v>9606</v>
      </c>
      <c r="C681">
        <v>22772</v>
      </c>
    </row>
    <row r="682" spans="1:3">
      <c r="A682" t="s">
        <v>10134</v>
      </c>
      <c r="B682" t="s">
        <v>9606</v>
      </c>
      <c r="C682">
        <v>194170</v>
      </c>
    </row>
    <row r="683" spans="1:3">
      <c r="A683" t="s">
        <v>10135</v>
      </c>
      <c r="B683" t="s">
        <v>9606</v>
      </c>
      <c r="C683">
        <v>6657</v>
      </c>
    </row>
    <row r="684" spans="1:3">
      <c r="A684" t="s">
        <v>9778</v>
      </c>
      <c r="B684" t="s">
        <v>9606</v>
      </c>
      <c r="C684">
        <v>4866</v>
      </c>
    </row>
    <row r="685" spans="1:3">
      <c r="A685" t="s">
        <v>9712</v>
      </c>
      <c r="B685" t="s">
        <v>9606</v>
      </c>
      <c r="C685">
        <v>20576</v>
      </c>
    </row>
    <row r="686" spans="1:3">
      <c r="A686" t="s">
        <v>10136</v>
      </c>
      <c r="B686" t="s">
        <v>9606</v>
      </c>
      <c r="C686">
        <v>5319</v>
      </c>
    </row>
    <row r="687" spans="1:3">
      <c r="A687" t="s">
        <v>10137</v>
      </c>
      <c r="B687" t="s">
        <v>9606</v>
      </c>
      <c r="C687">
        <v>43220</v>
      </c>
    </row>
    <row r="688" spans="1:3">
      <c r="A688" t="s">
        <v>10138</v>
      </c>
      <c r="B688" t="s">
        <v>9606</v>
      </c>
      <c r="C688">
        <v>130049</v>
      </c>
    </row>
    <row r="689" spans="1:3">
      <c r="A689" t="s">
        <v>9784</v>
      </c>
      <c r="B689" t="s">
        <v>9606</v>
      </c>
      <c r="C689">
        <v>16656</v>
      </c>
    </row>
    <row r="690" spans="1:3">
      <c r="A690" t="s">
        <v>10139</v>
      </c>
      <c r="B690" t="s">
        <v>9606</v>
      </c>
      <c r="C690">
        <v>71259</v>
      </c>
    </row>
    <row r="691" spans="1:3">
      <c r="A691" t="s">
        <v>10140</v>
      </c>
      <c r="B691" t="s">
        <v>9606</v>
      </c>
      <c r="C691">
        <v>10907</v>
      </c>
    </row>
    <row r="692" spans="1:3">
      <c r="A692" t="s">
        <v>10050</v>
      </c>
      <c r="B692" t="s">
        <v>9606</v>
      </c>
      <c r="C692">
        <v>16222</v>
      </c>
    </row>
    <row r="693" spans="1:3">
      <c r="A693" t="s">
        <v>9640</v>
      </c>
      <c r="B693" t="s">
        <v>9606</v>
      </c>
      <c r="C693">
        <v>13564</v>
      </c>
    </row>
    <row r="694" spans="1:3">
      <c r="A694" t="s">
        <v>10051</v>
      </c>
      <c r="B694" t="s">
        <v>9606</v>
      </c>
      <c r="C694">
        <v>15882</v>
      </c>
    </row>
    <row r="695" spans="1:3">
      <c r="A695" t="s">
        <v>9786</v>
      </c>
      <c r="B695" t="s">
        <v>9606</v>
      </c>
      <c r="C695">
        <v>13250</v>
      </c>
    </row>
    <row r="696" spans="1:3">
      <c r="A696" t="s">
        <v>10141</v>
      </c>
      <c r="B696" t="s">
        <v>9606</v>
      </c>
      <c r="C696">
        <v>54121</v>
      </c>
    </row>
    <row r="697" spans="1:3">
      <c r="A697" t="s">
        <v>10142</v>
      </c>
      <c r="B697" t="s">
        <v>9606</v>
      </c>
      <c r="C697">
        <v>712253</v>
      </c>
    </row>
    <row r="698" spans="1:3">
      <c r="A698" t="s">
        <v>10143</v>
      </c>
      <c r="B698" t="s">
        <v>9606</v>
      </c>
      <c r="C698">
        <v>67225</v>
      </c>
    </row>
    <row r="699" spans="1:3">
      <c r="A699" t="s">
        <v>10144</v>
      </c>
      <c r="B699" t="s">
        <v>9606</v>
      </c>
      <c r="C699">
        <v>283674</v>
      </c>
    </row>
    <row r="700" spans="1:3">
      <c r="A700" t="s">
        <v>10145</v>
      </c>
      <c r="B700" t="s">
        <v>9606</v>
      </c>
      <c r="C700">
        <v>38111</v>
      </c>
    </row>
    <row r="701" spans="1:3">
      <c r="A701" t="s">
        <v>9844</v>
      </c>
      <c r="B701" t="s">
        <v>9607</v>
      </c>
      <c r="C701">
        <v>36650</v>
      </c>
    </row>
    <row r="702" spans="1:3">
      <c r="A702" t="s">
        <v>10146</v>
      </c>
      <c r="B702" t="s">
        <v>9607</v>
      </c>
      <c r="C702">
        <v>402329</v>
      </c>
    </row>
    <row r="703" spans="1:3">
      <c r="A703" t="s">
        <v>10147</v>
      </c>
      <c r="B703" t="s">
        <v>9607</v>
      </c>
      <c r="C703">
        <v>85729</v>
      </c>
    </row>
    <row r="704" spans="1:3">
      <c r="A704" t="s">
        <v>9737</v>
      </c>
      <c r="B704" t="s">
        <v>9607</v>
      </c>
      <c r="C704">
        <v>8883</v>
      </c>
    </row>
    <row r="705" spans="1:3">
      <c r="A705" t="s">
        <v>10148</v>
      </c>
      <c r="B705" t="s">
        <v>9607</v>
      </c>
      <c r="C705">
        <v>11730</v>
      </c>
    </row>
    <row r="706" spans="1:3">
      <c r="A706" t="s">
        <v>9738</v>
      </c>
      <c r="B706" t="s">
        <v>9607</v>
      </c>
      <c r="C706">
        <v>80689</v>
      </c>
    </row>
    <row r="707" spans="1:3">
      <c r="A707" t="s">
        <v>10095</v>
      </c>
      <c r="B707" t="s">
        <v>9607</v>
      </c>
      <c r="C707">
        <v>15777</v>
      </c>
    </row>
    <row r="708" spans="1:3">
      <c r="A708" t="s">
        <v>9740</v>
      </c>
      <c r="B708" t="s">
        <v>9607</v>
      </c>
      <c r="C708">
        <v>20655</v>
      </c>
    </row>
    <row r="709" spans="1:3">
      <c r="A709" t="s">
        <v>10097</v>
      </c>
      <c r="B709" t="s">
        <v>9607</v>
      </c>
      <c r="C709">
        <v>37836</v>
      </c>
    </row>
    <row r="710" spans="1:3">
      <c r="A710" t="s">
        <v>9742</v>
      </c>
      <c r="B710" t="s">
        <v>9607</v>
      </c>
      <c r="C710">
        <v>130451</v>
      </c>
    </row>
    <row r="711" spans="1:3">
      <c r="A711" t="s">
        <v>9667</v>
      </c>
      <c r="B711" t="s">
        <v>9607</v>
      </c>
      <c r="C711">
        <v>26410</v>
      </c>
    </row>
    <row r="712" spans="1:3">
      <c r="A712" t="s">
        <v>10100</v>
      </c>
      <c r="B712" t="s">
        <v>9607</v>
      </c>
      <c r="C712">
        <v>33322</v>
      </c>
    </row>
    <row r="713" spans="1:3">
      <c r="A713" t="s">
        <v>9747</v>
      </c>
      <c r="B713" t="s">
        <v>9607</v>
      </c>
      <c r="C713">
        <v>10509</v>
      </c>
    </row>
    <row r="714" spans="1:3">
      <c r="A714" t="s">
        <v>10149</v>
      </c>
      <c r="B714" t="s">
        <v>9607</v>
      </c>
      <c r="C714">
        <v>34209</v>
      </c>
    </row>
    <row r="715" spans="1:3">
      <c r="A715" t="s">
        <v>10150</v>
      </c>
      <c r="B715" t="s">
        <v>9607</v>
      </c>
      <c r="C715">
        <v>51609</v>
      </c>
    </row>
    <row r="716" spans="1:3">
      <c r="A716" t="s">
        <v>9981</v>
      </c>
      <c r="B716" t="s">
        <v>9607</v>
      </c>
      <c r="C716">
        <v>26576</v>
      </c>
    </row>
    <row r="717" spans="1:3">
      <c r="A717" t="s">
        <v>9678</v>
      </c>
      <c r="B717" t="s">
        <v>9607</v>
      </c>
      <c r="C717">
        <v>44535</v>
      </c>
    </row>
    <row r="718" spans="1:3">
      <c r="A718" t="s">
        <v>9601</v>
      </c>
      <c r="B718" t="s">
        <v>9607</v>
      </c>
      <c r="C718">
        <v>113106</v>
      </c>
    </row>
    <row r="719" spans="1:3">
      <c r="A719" t="s">
        <v>10151</v>
      </c>
      <c r="B719" t="s">
        <v>9607</v>
      </c>
      <c r="C719">
        <v>44016</v>
      </c>
    </row>
    <row r="720" spans="1:3">
      <c r="A720" t="s">
        <v>10152</v>
      </c>
      <c r="B720" t="s">
        <v>9607</v>
      </c>
      <c r="C720">
        <v>208774</v>
      </c>
    </row>
    <row r="721" spans="1:3">
      <c r="A721" t="s">
        <v>9682</v>
      </c>
      <c r="B721" t="s">
        <v>9607</v>
      </c>
      <c r="C721">
        <v>23533</v>
      </c>
    </row>
    <row r="722" spans="1:3">
      <c r="A722" t="s">
        <v>9991</v>
      </c>
      <c r="B722" t="s">
        <v>9607</v>
      </c>
      <c r="C722">
        <v>82153</v>
      </c>
    </row>
    <row r="723" spans="1:3">
      <c r="A723" t="s">
        <v>10153</v>
      </c>
      <c r="B723" t="s">
        <v>9607</v>
      </c>
      <c r="C723">
        <v>17013</v>
      </c>
    </row>
    <row r="724" spans="1:3">
      <c r="A724" t="s">
        <v>9683</v>
      </c>
      <c r="B724" t="s">
        <v>9607</v>
      </c>
      <c r="C724">
        <v>23286</v>
      </c>
    </row>
    <row r="725" spans="1:3">
      <c r="A725" t="s">
        <v>9753</v>
      </c>
      <c r="B725" t="s">
        <v>9607</v>
      </c>
      <c r="C725">
        <v>20091</v>
      </c>
    </row>
    <row r="726" spans="1:3">
      <c r="A726" t="s">
        <v>10154</v>
      </c>
      <c r="B726" t="s">
        <v>9607</v>
      </c>
      <c r="C726">
        <v>33091</v>
      </c>
    </row>
    <row r="727" spans="1:3">
      <c r="A727" t="s">
        <v>9755</v>
      </c>
      <c r="B727" t="s">
        <v>9607</v>
      </c>
      <c r="C727">
        <v>66524</v>
      </c>
    </row>
    <row r="728" spans="1:3">
      <c r="A728" t="s">
        <v>9685</v>
      </c>
      <c r="B728" t="s">
        <v>9607</v>
      </c>
      <c r="C728">
        <v>31165</v>
      </c>
    </row>
    <row r="729" spans="1:3">
      <c r="A729" t="s">
        <v>9918</v>
      </c>
      <c r="B729" t="s">
        <v>9607</v>
      </c>
      <c r="C729">
        <v>387036</v>
      </c>
    </row>
    <row r="730" spans="1:3">
      <c r="A730" t="s">
        <v>10001</v>
      </c>
      <c r="B730" t="s">
        <v>9607</v>
      </c>
      <c r="C730">
        <v>90969</v>
      </c>
    </row>
    <row r="731" spans="1:3">
      <c r="A731" t="s">
        <v>10155</v>
      </c>
      <c r="B731" t="s">
        <v>9607</v>
      </c>
      <c r="C731">
        <v>40437</v>
      </c>
    </row>
    <row r="732" spans="1:3">
      <c r="A732" t="s">
        <v>10156</v>
      </c>
      <c r="B732" t="s">
        <v>9607</v>
      </c>
      <c r="C732">
        <v>193510</v>
      </c>
    </row>
    <row r="733" spans="1:3">
      <c r="A733" t="s">
        <v>9687</v>
      </c>
      <c r="B733" t="s">
        <v>9607</v>
      </c>
      <c r="C733">
        <v>49137</v>
      </c>
    </row>
    <row r="734" spans="1:3">
      <c r="A734" t="s">
        <v>9758</v>
      </c>
      <c r="B734" t="s">
        <v>9607</v>
      </c>
      <c r="C734">
        <v>83904</v>
      </c>
    </row>
    <row r="735" spans="1:3">
      <c r="A735" t="s">
        <v>10157</v>
      </c>
      <c r="B735" t="s">
        <v>9607</v>
      </c>
      <c r="C735">
        <v>37224</v>
      </c>
    </row>
    <row r="736" spans="1:3">
      <c r="A736" t="s">
        <v>9689</v>
      </c>
      <c r="B736" t="s">
        <v>9607</v>
      </c>
      <c r="C736">
        <v>47370</v>
      </c>
    </row>
    <row r="737" spans="1:3">
      <c r="A737" t="s">
        <v>10007</v>
      </c>
      <c r="B737" t="s">
        <v>9607</v>
      </c>
      <c r="C737">
        <v>33894</v>
      </c>
    </row>
    <row r="738" spans="1:3">
      <c r="A738" t="s">
        <v>10158</v>
      </c>
      <c r="B738" t="s">
        <v>9607</v>
      </c>
      <c r="C738">
        <v>20118</v>
      </c>
    </row>
    <row r="739" spans="1:3">
      <c r="A739" t="s">
        <v>9690</v>
      </c>
      <c r="B739" t="s">
        <v>9607</v>
      </c>
      <c r="C739">
        <v>33279</v>
      </c>
    </row>
    <row r="740" spans="1:3">
      <c r="A740" t="s">
        <v>10159</v>
      </c>
      <c r="B740" t="s">
        <v>9607</v>
      </c>
      <c r="C740">
        <v>27622</v>
      </c>
    </row>
    <row r="741" spans="1:3">
      <c r="A741" t="s">
        <v>9761</v>
      </c>
      <c r="B741" t="s">
        <v>9607</v>
      </c>
      <c r="C741">
        <v>174262</v>
      </c>
    </row>
    <row r="742" spans="1:3">
      <c r="A742" t="s">
        <v>10117</v>
      </c>
      <c r="B742" t="s">
        <v>9607</v>
      </c>
      <c r="C742">
        <v>35652</v>
      </c>
    </row>
    <row r="743" spans="1:3">
      <c r="A743" t="s">
        <v>10160</v>
      </c>
      <c r="B743" t="s">
        <v>9607</v>
      </c>
      <c r="C743">
        <v>80892</v>
      </c>
    </row>
    <row r="744" spans="1:3">
      <c r="A744" t="s">
        <v>10161</v>
      </c>
      <c r="B744" t="s">
        <v>9607</v>
      </c>
      <c r="C744">
        <v>41305</v>
      </c>
    </row>
    <row r="745" spans="1:3">
      <c r="A745" t="s">
        <v>9805</v>
      </c>
      <c r="B745" t="s">
        <v>9607</v>
      </c>
      <c r="C745">
        <v>504612</v>
      </c>
    </row>
    <row r="746" spans="1:3">
      <c r="A746" t="s">
        <v>10162</v>
      </c>
      <c r="B746" t="s">
        <v>9607</v>
      </c>
      <c r="C746">
        <v>111294</v>
      </c>
    </row>
    <row r="747" spans="1:3">
      <c r="A747" t="s">
        <v>9693</v>
      </c>
      <c r="B747" t="s">
        <v>9607</v>
      </c>
      <c r="C747">
        <v>45568</v>
      </c>
    </row>
    <row r="748" spans="1:3">
      <c r="A748" t="s">
        <v>9698</v>
      </c>
      <c r="B748" t="s">
        <v>9607</v>
      </c>
      <c r="C748">
        <v>135088</v>
      </c>
    </row>
    <row r="749" spans="1:3">
      <c r="A749" t="s">
        <v>9700</v>
      </c>
      <c r="B749" t="s">
        <v>9607</v>
      </c>
      <c r="C749">
        <v>992196</v>
      </c>
    </row>
    <row r="750" spans="1:3">
      <c r="A750" t="s">
        <v>9701</v>
      </c>
      <c r="B750" t="s">
        <v>9607</v>
      </c>
      <c r="C750">
        <v>46599</v>
      </c>
    </row>
    <row r="751" spans="1:3">
      <c r="A751" t="s">
        <v>9930</v>
      </c>
      <c r="B751" t="s">
        <v>9607</v>
      </c>
      <c r="C751">
        <v>9856</v>
      </c>
    </row>
    <row r="752" spans="1:3">
      <c r="A752" t="s">
        <v>10163</v>
      </c>
      <c r="B752" t="s">
        <v>9607</v>
      </c>
      <c r="C752">
        <v>34487</v>
      </c>
    </row>
    <row r="753" spans="1:3">
      <c r="A753" t="s">
        <v>9703</v>
      </c>
      <c r="B753" t="s">
        <v>9607</v>
      </c>
      <c r="C753">
        <v>143345</v>
      </c>
    </row>
    <row r="754" spans="1:3">
      <c r="A754" t="s">
        <v>9704</v>
      </c>
      <c r="B754" t="s">
        <v>9607</v>
      </c>
      <c r="C754">
        <v>38954</v>
      </c>
    </row>
    <row r="755" spans="1:3">
      <c r="A755" t="s">
        <v>9705</v>
      </c>
      <c r="B755" t="s">
        <v>9607</v>
      </c>
      <c r="C755">
        <v>74967</v>
      </c>
    </row>
    <row r="756" spans="1:3">
      <c r="A756" t="s">
        <v>9768</v>
      </c>
      <c r="B756" t="s">
        <v>9607</v>
      </c>
      <c r="C756">
        <v>14188</v>
      </c>
    </row>
    <row r="757" spans="1:3">
      <c r="A757" t="s">
        <v>10164</v>
      </c>
      <c r="B757" t="s">
        <v>9607</v>
      </c>
      <c r="C757">
        <v>47937</v>
      </c>
    </row>
    <row r="758" spans="1:3">
      <c r="A758" t="s">
        <v>9628</v>
      </c>
      <c r="B758" t="s">
        <v>9607</v>
      </c>
      <c r="C758">
        <v>5994</v>
      </c>
    </row>
    <row r="759" spans="1:3">
      <c r="A759" t="s">
        <v>9817</v>
      </c>
      <c r="B759" t="s">
        <v>9607</v>
      </c>
      <c r="C759">
        <v>19834</v>
      </c>
    </row>
    <row r="760" spans="1:3">
      <c r="A760" t="s">
        <v>10165</v>
      </c>
      <c r="B760" t="s">
        <v>9607</v>
      </c>
      <c r="C760">
        <v>21886</v>
      </c>
    </row>
    <row r="761" spans="1:3">
      <c r="A761" t="s">
        <v>10166</v>
      </c>
      <c r="B761" t="s">
        <v>9607</v>
      </c>
      <c r="C761">
        <v>16642</v>
      </c>
    </row>
    <row r="762" spans="1:3">
      <c r="A762" t="s">
        <v>9706</v>
      </c>
      <c r="B762" t="s">
        <v>9607</v>
      </c>
      <c r="C762">
        <v>19389</v>
      </c>
    </row>
    <row r="763" spans="1:3">
      <c r="A763" t="s">
        <v>9708</v>
      </c>
      <c r="B763" t="s">
        <v>9607</v>
      </c>
      <c r="C763">
        <v>12003</v>
      </c>
    </row>
    <row r="764" spans="1:3">
      <c r="A764" t="s">
        <v>10167</v>
      </c>
      <c r="B764" t="s">
        <v>9607</v>
      </c>
      <c r="C764">
        <v>176049</v>
      </c>
    </row>
    <row r="765" spans="1:3">
      <c r="A765" t="s">
        <v>10168</v>
      </c>
      <c r="B765" t="s">
        <v>9607</v>
      </c>
      <c r="C765">
        <v>24988</v>
      </c>
    </row>
    <row r="766" spans="1:3">
      <c r="A766" t="s">
        <v>9775</v>
      </c>
      <c r="B766" t="s">
        <v>9607</v>
      </c>
      <c r="C766">
        <v>12463</v>
      </c>
    </row>
    <row r="767" spans="1:3">
      <c r="A767" t="s">
        <v>9939</v>
      </c>
      <c r="B767" t="s">
        <v>9607</v>
      </c>
      <c r="C767">
        <v>37876</v>
      </c>
    </row>
    <row r="768" spans="1:3">
      <c r="A768" t="s">
        <v>9709</v>
      </c>
      <c r="B768" t="s">
        <v>9607</v>
      </c>
      <c r="C768">
        <v>24438</v>
      </c>
    </row>
    <row r="769" spans="1:3">
      <c r="A769" t="s">
        <v>10169</v>
      </c>
      <c r="B769" t="s">
        <v>9607</v>
      </c>
      <c r="C769">
        <v>29434</v>
      </c>
    </row>
    <row r="770" spans="1:3">
      <c r="A770" t="s">
        <v>10170</v>
      </c>
      <c r="B770" t="s">
        <v>9607</v>
      </c>
      <c r="C770">
        <v>16767</v>
      </c>
    </row>
    <row r="771" spans="1:3">
      <c r="A771" t="s">
        <v>10171</v>
      </c>
      <c r="B771" t="s">
        <v>9607</v>
      </c>
      <c r="C771">
        <v>272861</v>
      </c>
    </row>
    <row r="772" spans="1:3">
      <c r="A772" t="s">
        <v>9778</v>
      </c>
      <c r="B772" t="s">
        <v>9607</v>
      </c>
      <c r="C772">
        <v>25053</v>
      </c>
    </row>
    <row r="773" spans="1:3">
      <c r="A773" t="s">
        <v>9712</v>
      </c>
      <c r="B773" t="s">
        <v>9607</v>
      </c>
      <c r="C773">
        <v>45882</v>
      </c>
    </row>
    <row r="774" spans="1:3">
      <c r="A774" t="s">
        <v>10172</v>
      </c>
      <c r="B774" t="s">
        <v>9607</v>
      </c>
      <c r="C774">
        <v>20061</v>
      </c>
    </row>
    <row r="775" spans="1:3">
      <c r="A775" t="s">
        <v>10173</v>
      </c>
      <c r="B775" t="s">
        <v>9607</v>
      </c>
      <c r="C775">
        <v>23425</v>
      </c>
    </row>
    <row r="776" spans="1:3">
      <c r="A776" t="s">
        <v>10174</v>
      </c>
      <c r="B776" t="s">
        <v>9607</v>
      </c>
      <c r="C776">
        <v>34799</v>
      </c>
    </row>
    <row r="777" spans="1:3">
      <c r="A777" t="s">
        <v>10175</v>
      </c>
      <c r="B777" t="s">
        <v>9607</v>
      </c>
      <c r="C777">
        <v>20831</v>
      </c>
    </row>
    <row r="778" spans="1:3">
      <c r="A778" t="s">
        <v>10176</v>
      </c>
      <c r="B778" t="s">
        <v>9607</v>
      </c>
      <c r="C778">
        <v>10037</v>
      </c>
    </row>
    <row r="779" spans="1:3">
      <c r="A779" t="s">
        <v>10177</v>
      </c>
      <c r="B779" t="s">
        <v>9607</v>
      </c>
      <c r="C779">
        <v>190456</v>
      </c>
    </row>
    <row r="780" spans="1:3">
      <c r="A780" t="s">
        <v>10178</v>
      </c>
      <c r="B780" t="s">
        <v>9607</v>
      </c>
      <c r="C780">
        <v>15319</v>
      </c>
    </row>
    <row r="781" spans="1:3">
      <c r="A781" t="s">
        <v>9784</v>
      </c>
      <c r="B781" t="s">
        <v>9607</v>
      </c>
      <c r="C781">
        <v>6863</v>
      </c>
    </row>
    <row r="782" spans="1:3">
      <c r="A782" t="s">
        <v>10179</v>
      </c>
      <c r="B782" t="s">
        <v>9607</v>
      </c>
      <c r="C782">
        <v>181995</v>
      </c>
    </row>
    <row r="783" spans="1:3">
      <c r="A783" t="s">
        <v>10180</v>
      </c>
      <c r="B783" t="s">
        <v>9607</v>
      </c>
      <c r="C783">
        <v>15488</v>
      </c>
    </row>
    <row r="784" spans="1:3">
      <c r="A784" t="s">
        <v>10181</v>
      </c>
      <c r="B784" t="s">
        <v>9607</v>
      </c>
      <c r="C784">
        <v>106512</v>
      </c>
    </row>
    <row r="785" spans="1:3">
      <c r="A785" t="s">
        <v>10140</v>
      </c>
      <c r="B785" t="s">
        <v>9607</v>
      </c>
      <c r="C785">
        <v>30713</v>
      </c>
    </row>
    <row r="786" spans="1:3">
      <c r="A786" t="s">
        <v>10050</v>
      </c>
      <c r="B786" t="s">
        <v>9607</v>
      </c>
      <c r="C786">
        <v>8474</v>
      </c>
    </row>
    <row r="787" spans="1:3">
      <c r="A787" t="s">
        <v>10182</v>
      </c>
      <c r="B787" t="s">
        <v>9607</v>
      </c>
      <c r="C787">
        <v>66803</v>
      </c>
    </row>
    <row r="788" spans="1:3">
      <c r="A788" t="s">
        <v>9640</v>
      </c>
      <c r="B788" t="s">
        <v>9607</v>
      </c>
      <c r="C788">
        <v>28383</v>
      </c>
    </row>
    <row r="789" spans="1:3">
      <c r="A789" t="s">
        <v>10051</v>
      </c>
      <c r="B789" t="s">
        <v>9607</v>
      </c>
      <c r="C789">
        <v>66169</v>
      </c>
    </row>
    <row r="790" spans="1:3">
      <c r="A790" t="s">
        <v>10183</v>
      </c>
      <c r="B790" t="s">
        <v>9607</v>
      </c>
      <c r="C790">
        <v>28883</v>
      </c>
    </row>
    <row r="791" spans="1:3">
      <c r="A791" t="s">
        <v>9786</v>
      </c>
      <c r="B791" t="s">
        <v>9607</v>
      </c>
      <c r="C791">
        <v>25164</v>
      </c>
    </row>
    <row r="792" spans="1:3">
      <c r="A792" t="s">
        <v>10184</v>
      </c>
      <c r="B792" t="s">
        <v>9607</v>
      </c>
      <c r="C792">
        <v>35046</v>
      </c>
    </row>
    <row r="793" spans="1:3">
      <c r="A793" t="s">
        <v>10185</v>
      </c>
      <c r="B793" t="s">
        <v>9608</v>
      </c>
      <c r="C793">
        <v>7403</v>
      </c>
    </row>
    <row r="794" spans="1:3">
      <c r="A794" t="s">
        <v>9844</v>
      </c>
      <c r="B794" t="s">
        <v>9608</v>
      </c>
      <c r="C794">
        <v>3617</v>
      </c>
    </row>
    <row r="795" spans="1:3">
      <c r="A795" t="s">
        <v>10186</v>
      </c>
      <c r="B795" t="s">
        <v>9608</v>
      </c>
      <c r="C795">
        <v>14238</v>
      </c>
    </row>
    <row r="796" spans="1:3">
      <c r="A796" t="s">
        <v>10187</v>
      </c>
      <c r="B796" t="s">
        <v>9608</v>
      </c>
      <c r="C796">
        <v>12077</v>
      </c>
    </row>
    <row r="797" spans="1:3">
      <c r="A797" t="s">
        <v>10188</v>
      </c>
      <c r="B797" t="s">
        <v>9608</v>
      </c>
      <c r="C797">
        <v>5509</v>
      </c>
    </row>
    <row r="798" spans="1:3">
      <c r="A798" t="s">
        <v>9737</v>
      </c>
      <c r="B798" t="s">
        <v>9608</v>
      </c>
      <c r="C798">
        <v>26004</v>
      </c>
    </row>
    <row r="799" spans="1:3">
      <c r="A799" t="s">
        <v>10189</v>
      </c>
      <c r="B799" t="s">
        <v>9608</v>
      </c>
      <c r="C799">
        <v>131532</v>
      </c>
    </row>
    <row r="800" spans="1:3">
      <c r="A800" t="s">
        <v>9738</v>
      </c>
      <c r="B800" t="s">
        <v>9608</v>
      </c>
      <c r="C800">
        <v>26799</v>
      </c>
    </row>
    <row r="801" spans="1:3">
      <c r="A801" t="s">
        <v>10190</v>
      </c>
      <c r="B801" t="s">
        <v>9608</v>
      </c>
      <c r="C801">
        <v>25296</v>
      </c>
    </row>
    <row r="802" spans="1:3">
      <c r="A802" t="s">
        <v>10191</v>
      </c>
      <c r="B802" t="s">
        <v>9608</v>
      </c>
      <c r="C802">
        <v>20883</v>
      </c>
    </row>
    <row r="803" spans="1:3">
      <c r="A803" t="s">
        <v>10192</v>
      </c>
      <c r="B803" t="s">
        <v>9608</v>
      </c>
      <c r="C803">
        <v>20449</v>
      </c>
    </row>
    <row r="804" spans="1:3">
      <c r="A804" t="s">
        <v>9660</v>
      </c>
      <c r="B804" t="s">
        <v>9608</v>
      </c>
      <c r="C804">
        <v>14049</v>
      </c>
    </row>
    <row r="805" spans="1:3">
      <c r="A805" t="s">
        <v>9661</v>
      </c>
      <c r="B805" t="s">
        <v>9608</v>
      </c>
      <c r="C805">
        <v>9562</v>
      </c>
    </row>
    <row r="806" spans="1:3">
      <c r="A806" t="s">
        <v>9740</v>
      </c>
      <c r="B806" t="s">
        <v>9608</v>
      </c>
      <c r="C806">
        <v>20303</v>
      </c>
    </row>
    <row r="807" spans="1:3">
      <c r="A807" t="s">
        <v>10097</v>
      </c>
      <c r="B807" t="s">
        <v>9608</v>
      </c>
      <c r="C807">
        <v>12960</v>
      </c>
    </row>
    <row r="808" spans="1:3">
      <c r="A808" t="s">
        <v>10193</v>
      </c>
      <c r="B808" t="s">
        <v>9608</v>
      </c>
      <c r="C808">
        <v>18359</v>
      </c>
    </row>
    <row r="809" spans="1:3">
      <c r="A809" t="s">
        <v>10194</v>
      </c>
      <c r="B809" t="s">
        <v>9608</v>
      </c>
      <c r="C809">
        <v>42372</v>
      </c>
    </row>
    <row r="810" spans="1:3">
      <c r="A810" t="s">
        <v>9663</v>
      </c>
      <c r="B810" t="s">
        <v>9608</v>
      </c>
      <c r="C810">
        <v>11369</v>
      </c>
    </row>
    <row r="811" spans="1:3">
      <c r="A811" t="s">
        <v>10195</v>
      </c>
      <c r="B811" t="s">
        <v>9608</v>
      </c>
      <c r="C811">
        <v>11663</v>
      </c>
    </row>
    <row r="812" spans="1:3">
      <c r="A812" t="s">
        <v>9666</v>
      </c>
      <c r="B812" t="s">
        <v>9608</v>
      </c>
      <c r="C812">
        <v>9574</v>
      </c>
    </row>
    <row r="813" spans="1:3">
      <c r="A813" t="s">
        <v>9667</v>
      </c>
      <c r="B813" t="s">
        <v>9608</v>
      </c>
      <c r="C813">
        <v>16202</v>
      </c>
    </row>
    <row r="814" spans="1:3">
      <c r="A814" t="s">
        <v>9972</v>
      </c>
      <c r="B814" t="s">
        <v>9608</v>
      </c>
      <c r="C814">
        <v>16845</v>
      </c>
    </row>
    <row r="815" spans="1:3">
      <c r="A815" t="s">
        <v>10100</v>
      </c>
      <c r="B815" t="s">
        <v>9608</v>
      </c>
      <c r="C815">
        <v>46002</v>
      </c>
    </row>
    <row r="816" spans="1:3">
      <c r="A816" t="s">
        <v>9747</v>
      </c>
      <c r="B816" t="s">
        <v>9608</v>
      </c>
      <c r="C816">
        <v>16237</v>
      </c>
    </row>
    <row r="817" spans="1:3">
      <c r="A817" t="s">
        <v>9677</v>
      </c>
      <c r="B817" t="s">
        <v>9608</v>
      </c>
      <c r="C817">
        <v>118457</v>
      </c>
    </row>
    <row r="818" spans="1:3">
      <c r="A818" t="s">
        <v>10196</v>
      </c>
      <c r="B818" t="s">
        <v>9608</v>
      </c>
      <c r="C818">
        <v>9230</v>
      </c>
    </row>
    <row r="819" spans="1:3">
      <c r="A819" t="s">
        <v>9981</v>
      </c>
      <c r="B819" t="s">
        <v>9608</v>
      </c>
      <c r="C819">
        <v>7655</v>
      </c>
    </row>
    <row r="820" spans="1:3">
      <c r="A820" t="s">
        <v>9601</v>
      </c>
      <c r="B820" t="s">
        <v>9608</v>
      </c>
      <c r="C820">
        <v>17674</v>
      </c>
    </row>
    <row r="821" spans="1:3">
      <c r="A821" t="s">
        <v>10197</v>
      </c>
      <c r="B821" t="s">
        <v>9608</v>
      </c>
      <c r="C821">
        <v>38077</v>
      </c>
    </row>
    <row r="822" spans="1:3">
      <c r="A822" t="s">
        <v>10198</v>
      </c>
      <c r="B822" t="s">
        <v>9608</v>
      </c>
      <c r="C822">
        <v>18077</v>
      </c>
    </row>
    <row r="823" spans="1:3">
      <c r="A823" t="s">
        <v>10199</v>
      </c>
      <c r="B823" t="s">
        <v>9608</v>
      </c>
      <c r="C823">
        <v>99381</v>
      </c>
    </row>
    <row r="824" spans="1:3">
      <c r="A824" t="s">
        <v>10200</v>
      </c>
      <c r="B824" t="s">
        <v>9608</v>
      </c>
      <c r="C824">
        <v>9107</v>
      </c>
    </row>
    <row r="825" spans="1:3">
      <c r="A825" t="s">
        <v>9682</v>
      </c>
      <c r="B825" t="s">
        <v>9608</v>
      </c>
      <c r="C825">
        <v>19047</v>
      </c>
    </row>
    <row r="826" spans="1:3">
      <c r="A826" t="s">
        <v>9991</v>
      </c>
      <c r="B826" t="s">
        <v>9608</v>
      </c>
      <c r="C826">
        <v>14901</v>
      </c>
    </row>
    <row r="827" spans="1:3">
      <c r="A827" t="s">
        <v>9683</v>
      </c>
      <c r="B827" t="s">
        <v>9608</v>
      </c>
      <c r="C827">
        <v>9868</v>
      </c>
    </row>
    <row r="828" spans="1:3">
      <c r="A828" t="s">
        <v>9865</v>
      </c>
      <c r="B828" t="s">
        <v>9608</v>
      </c>
      <c r="C828">
        <v>6522</v>
      </c>
    </row>
    <row r="829" spans="1:3">
      <c r="A829" t="s">
        <v>9685</v>
      </c>
      <c r="B829" t="s">
        <v>9608</v>
      </c>
      <c r="C829">
        <v>8658</v>
      </c>
    </row>
    <row r="830" spans="1:3">
      <c r="A830" t="s">
        <v>10109</v>
      </c>
      <c r="B830" t="s">
        <v>9608</v>
      </c>
      <c r="C830">
        <v>12361</v>
      </c>
    </row>
    <row r="831" spans="1:3">
      <c r="A831" t="s">
        <v>10201</v>
      </c>
      <c r="B831" t="s">
        <v>9608</v>
      </c>
      <c r="C831">
        <v>10782</v>
      </c>
    </row>
    <row r="832" spans="1:3">
      <c r="A832" t="s">
        <v>9918</v>
      </c>
      <c r="B832" t="s">
        <v>9608</v>
      </c>
      <c r="C832">
        <v>14944</v>
      </c>
    </row>
    <row r="833" spans="1:3">
      <c r="A833" t="s">
        <v>10001</v>
      </c>
      <c r="B833" t="s">
        <v>9608</v>
      </c>
      <c r="C833">
        <v>10528</v>
      </c>
    </row>
    <row r="834" spans="1:3">
      <c r="A834" t="s">
        <v>10110</v>
      </c>
      <c r="B834" t="s">
        <v>9608</v>
      </c>
      <c r="C834">
        <v>16455</v>
      </c>
    </row>
    <row r="835" spans="1:3">
      <c r="A835" t="s">
        <v>10155</v>
      </c>
      <c r="B835" t="s">
        <v>9608</v>
      </c>
      <c r="C835">
        <v>14623</v>
      </c>
    </row>
    <row r="836" spans="1:3">
      <c r="A836" t="s">
        <v>9687</v>
      </c>
      <c r="B836" t="s">
        <v>9608</v>
      </c>
      <c r="C836">
        <v>19349</v>
      </c>
    </row>
    <row r="837" spans="1:3">
      <c r="A837" t="s">
        <v>9758</v>
      </c>
      <c r="B837" t="s">
        <v>9608</v>
      </c>
      <c r="C837">
        <v>9415</v>
      </c>
    </row>
    <row r="838" spans="1:3">
      <c r="A838" t="s">
        <v>9800</v>
      </c>
      <c r="B838" t="s">
        <v>9608</v>
      </c>
      <c r="C838">
        <v>9409</v>
      </c>
    </row>
    <row r="839" spans="1:3">
      <c r="A839" t="s">
        <v>10202</v>
      </c>
      <c r="B839" t="s">
        <v>9608</v>
      </c>
      <c r="C839">
        <v>6777</v>
      </c>
    </row>
    <row r="840" spans="1:3">
      <c r="A840" t="s">
        <v>9608</v>
      </c>
      <c r="B840" t="s">
        <v>9608</v>
      </c>
      <c r="C840">
        <v>16504</v>
      </c>
    </row>
    <row r="841" spans="1:3">
      <c r="A841" t="s">
        <v>9689</v>
      </c>
      <c r="B841" t="s">
        <v>9608</v>
      </c>
      <c r="C841">
        <v>19288</v>
      </c>
    </row>
    <row r="842" spans="1:3">
      <c r="A842" t="s">
        <v>10007</v>
      </c>
      <c r="B842" t="s">
        <v>9608</v>
      </c>
      <c r="C842">
        <v>38153</v>
      </c>
    </row>
    <row r="843" spans="1:3">
      <c r="A843" t="s">
        <v>9690</v>
      </c>
      <c r="B843" t="s">
        <v>9608</v>
      </c>
      <c r="C843">
        <v>15291</v>
      </c>
    </row>
    <row r="844" spans="1:3">
      <c r="A844" t="s">
        <v>9761</v>
      </c>
      <c r="B844" t="s">
        <v>9608</v>
      </c>
      <c r="C844">
        <v>160044</v>
      </c>
    </row>
    <row r="845" spans="1:3">
      <c r="A845" t="s">
        <v>10010</v>
      </c>
      <c r="B845" t="s">
        <v>9608</v>
      </c>
      <c r="C845">
        <v>21253</v>
      </c>
    </row>
    <row r="846" spans="1:3">
      <c r="A846" t="s">
        <v>10203</v>
      </c>
      <c r="B846" t="s">
        <v>9608</v>
      </c>
      <c r="C846">
        <v>9797</v>
      </c>
    </row>
    <row r="847" spans="1:3">
      <c r="A847" t="s">
        <v>10204</v>
      </c>
      <c r="B847" t="s">
        <v>9608</v>
      </c>
      <c r="C847">
        <v>14322</v>
      </c>
    </row>
    <row r="848" spans="1:3">
      <c r="A848" t="s">
        <v>9694</v>
      </c>
      <c r="B848" t="s">
        <v>9608</v>
      </c>
      <c r="C848">
        <v>32306</v>
      </c>
    </row>
    <row r="849" spans="1:3">
      <c r="A849" t="s">
        <v>10205</v>
      </c>
      <c r="B849" t="s">
        <v>9608</v>
      </c>
      <c r="C849">
        <v>232028</v>
      </c>
    </row>
    <row r="850" spans="1:3">
      <c r="A850" t="s">
        <v>10206</v>
      </c>
      <c r="B850" t="s">
        <v>9608</v>
      </c>
      <c r="C850">
        <v>10416</v>
      </c>
    </row>
    <row r="851" spans="1:3">
      <c r="A851" t="s">
        <v>10207</v>
      </c>
      <c r="B851" t="s">
        <v>9608</v>
      </c>
      <c r="C851">
        <v>8847</v>
      </c>
    </row>
    <row r="852" spans="1:3">
      <c r="A852" t="s">
        <v>10208</v>
      </c>
      <c r="B852" t="s">
        <v>9608</v>
      </c>
      <c r="C852">
        <v>12354</v>
      </c>
    </row>
    <row r="853" spans="1:3">
      <c r="A853" t="s">
        <v>9698</v>
      </c>
      <c r="B853" t="s">
        <v>9608</v>
      </c>
      <c r="C853">
        <v>17270</v>
      </c>
    </row>
    <row r="854" spans="1:3">
      <c r="A854" t="s">
        <v>10209</v>
      </c>
      <c r="B854" t="s">
        <v>9608</v>
      </c>
      <c r="C854">
        <v>21880</v>
      </c>
    </row>
    <row r="855" spans="1:3">
      <c r="A855" t="s">
        <v>9700</v>
      </c>
      <c r="B855" t="s">
        <v>9608</v>
      </c>
      <c r="C855">
        <v>34192</v>
      </c>
    </row>
    <row r="856" spans="1:3">
      <c r="A856" t="s">
        <v>9701</v>
      </c>
      <c r="B856" t="s">
        <v>9608</v>
      </c>
      <c r="C856">
        <v>39890</v>
      </c>
    </row>
    <row r="857" spans="1:3">
      <c r="A857" t="s">
        <v>10210</v>
      </c>
      <c r="B857" t="s">
        <v>9608</v>
      </c>
      <c r="C857">
        <v>14793</v>
      </c>
    </row>
    <row r="858" spans="1:3">
      <c r="A858" t="s">
        <v>10018</v>
      </c>
      <c r="B858" t="s">
        <v>9608</v>
      </c>
      <c r="C858">
        <v>10650</v>
      </c>
    </row>
    <row r="859" spans="1:3">
      <c r="A859" t="s">
        <v>10211</v>
      </c>
      <c r="B859" t="s">
        <v>9608</v>
      </c>
      <c r="C859">
        <v>8539</v>
      </c>
    </row>
    <row r="860" spans="1:3">
      <c r="A860" t="s">
        <v>9703</v>
      </c>
      <c r="B860" t="s">
        <v>9608</v>
      </c>
      <c r="C860">
        <v>7406</v>
      </c>
    </row>
    <row r="861" spans="1:3">
      <c r="A861" t="s">
        <v>9704</v>
      </c>
      <c r="B861" t="s">
        <v>9608</v>
      </c>
      <c r="C861">
        <v>10002</v>
      </c>
    </row>
    <row r="862" spans="1:3">
      <c r="A862" t="s">
        <v>10212</v>
      </c>
      <c r="B862" t="s">
        <v>9608</v>
      </c>
      <c r="C862">
        <v>41853</v>
      </c>
    </row>
    <row r="863" spans="1:3">
      <c r="A863" t="s">
        <v>10213</v>
      </c>
      <c r="B863" t="s">
        <v>9608</v>
      </c>
      <c r="C863">
        <v>14220</v>
      </c>
    </row>
    <row r="864" spans="1:3">
      <c r="A864" t="s">
        <v>9935</v>
      </c>
      <c r="B864" t="s">
        <v>9608</v>
      </c>
      <c r="C864">
        <v>5980</v>
      </c>
    </row>
    <row r="865" spans="1:3">
      <c r="A865" t="s">
        <v>10214</v>
      </c>
      <c r="B865" t="s">
        <v>9608</v>
      </c>
      <c r="C865">
        <v>14856</v>
      </c>
    </row>
    <row r="866" spans="1:3">
      <c r="A866" t="s">
        <v>10215</v>
      </c>
      <c r="B866" t="s">
        <v>9608</v>
      </c>
      <c r="C866">
        <v>8899</v>
      </c>
    </row>
    <row r="867" spans="1:3">
      <c r="A867" t="s">
        <v>10216</v>
      </c>
      <c r="B867" t="s">
        <v>9608</v>
      </c>
      <c r="C867">
        <v>25697</v>
      </c>
    </row>
    <row r="868" spans="1:3">
      <c r="A868" t="s">
        <v>10217</v>
      </c>
      <c r="B868" t="s">
        <v>9608</v>
      </c>
      <c r="C868">
        <v>6819</v>
      </c>
    </row>
    <row r="869" spans="1:3">
      <c r="A869" t="s">
        <v>9772</v>
      </c>
      <c r="B869" t="s">
        <v>9608</v>
      </c>
      <c r="C869">
        <v>516546</v>
      </c>
    </row>
    <row r="870" spans="1:3">
      <c r="A870" t="s">
        <v>10218</v>
      </c>
      <c r="B870" t="s">
        <v>9608</v>
      </c>
      <c r="C870">
        <v>92996</v>
      </c>
    </row>
    <row r="871" spans="1:3">
      <c r="A871" t="s">
        <v>10219</v>
      </c>
      <c r="B871" t="s">
        <v>9608</v>
      </c>
      <c r="C871">
        <v>18368</v>
      </c>
    </row>
    <row r="872" spans="1:3">
      <c r="A872" t="s">
        <v>10220</v>
      </c>
      <c r="B872" t="s">
        <v>9608</v>
      </c>
      <c r="C872">
        <v>4642</v>
      </c>
    </row>
    <row r="873" spans="1:3">
      <c r="A873" t="s">
        <v>10221</v>
      </c>
      <c r="B873" t="s">
        <v>9608</v>
      </c>
      <c r="C873">
        <v>9525</v>
      </c>
    </row>
    <row r="874" spans="1:3">
      <c r="A874" t="s">
        <v>9778</v>
      </c>
      <c r="B874" t="s">
        <v>9608</v>
      </c>
      <c r="C874">
        <v>175259</v>
      </c>
    </row>
    <row r="875" spans="1:3">
      <c r="A875" t="s">
        <v>9712</v>
      </c>
      <c r="B875" t="s">
        <v>9608</v>
      </c>
      <c r="C875">
        <v>11689</v>
      </c>
    </row>
    <row r="876" spans="1:3">
      <c r="A876" t="s">
        <v>10222</v>
      </c>
      <c r="B876" t="s">
        <v>9608</v>
      </c>
      <c r="C876">
        <v>36774</v>
      </c>
    </row>
    <row r="877" spans="1:3">
      <c r="A877" t="s">
        <v>10223</v>
      </c>
      <c r="B877" t="s">
        <v>9608</v>
      </c>
      <c r="C877">
        <v>101291</v>
      </c>
    </row>
    <row r="878" spans="1:3">
      <c r="A878" t="s">
        <v>10224</v>
      </c>
      <c r="B878" t="s">
        <v>9608</v>
      </c>
      <c r="C878">
        <v>16796</v>
      </c>
    </row>
    <row r="879" spans="1:3">
      <c r="A879" t="s">
        <v>9946</v>
      </c>
      <c r="B879" t="s">
        <v>9608</v>
      </c>
      <c r="C879">
        <v>5835</v>
      </c>
    </row>
    <row r="880" spans="1:3">
      <c r="A880" t="s">
        <v>9784</v>
      </c>
      <c r="B880" t="s">
        <v>9608</v>
      </c>
      <c r="C880">
        <v>11829</v>
      </c>
    </row>
    <row r="881" spans="1:3">
      <c r="A881" t="s">
        <v>9785</v>
      </c>
      <c r="B881" t="s">
        <v>9608</v>
      </c>
      <c r="C881">
        <v>7131</v>
      </c>
    </row>
    <row r="882" spans="1:3">
      <c r="A882" t="s">
        <v>10225</v>
      </c>
      <c r="B882" t="s">
        <v>9608</v>
      </c>
      <c r="C882">
        <v>35210</v>
      </c>
    </row>
    <row r="883" spans="1:3">
      <c r="A883" t="s">
        <v>10050</v>
      </c>
      <c r="B883" t="s">
        <v>9608</v>
      </c>
      <c r="C883">
        <v>57331</v>
      </c>
    </row>
    <row r="884" spans="1:3">
      <c r="A884" t="s">
        <v>9640</v>
      </c>
      <c r="B884" t="s">
        <v>9608</v>
      </c>
      <c r="C884">
        <v>22667</v>
      </c>
    </row>
    <row r="885" spans="1:3">
      <c r="A885" t="s">
        <v>10051</v>
      </c>
      <c r="B885" t="s">
        <v>9608</v>
      </c>
      <c r="C885">
        <v>6738</v>
      </c>
    </row>
    <row r="886" spans="1:3">
      <c r="A886" t="s">
        <v>10052</v>
      </c>
      <c r="B886" t="s">
        <v>9608</v>
      </c>
      <c r="C886">
        <v>36838</v>
      </c>
    </row>
    <row r="887" spans="1:3">
      <c r="A887" t="s">
        <v>10144</v>
      </c>
      <c r="B887" t="s">
        <v>9608</v>
      </c>
      <c r="C887">
        <v>10251</v>
      </c>
    </row>
    <row r="888" spans="1:3">
      <c r="A888" t="s">
        <v>10226</v>
      </c>
      <c r="B888" t="s">
        <v>9608</v>
      </c>
      <c r="C888">
        <v>19733</v>
      </c>
    </row>
    <row r="889" spans="1:3">
      <c r="A889" t="s">
        <v>10227</v>
      </c>
      <c r="B889" t="s">
        <v>9608</v>
      </c>
      <c r="C889">
        <v>106649</v>
      </c>
    </row>
    <row r="890" spans="1:3">
      <c r="A890" t="s">
        <v>10057</v>
      </c>
      <c r="B890" t="s">
        <v>9608</v>
      </c>
      <c r="C890">
        <v>7338</v>
      </c>
    </row>
    <row r="891" spans="1:3">
      <c r="A891" t="s">
        <v>10228</v>
      </c>
      <c r="B891" t="s">
        <v>9608</v>
      </c>
      <c r="C891">
        <v>12801</v>
      </c>
    </row>
    <row r="892" spans="1:3">
      <c r="A892" t="s">
        <v>10146</v>
      </c>
      <c r="B892" t="s">
        <v>9609</v>
      </c>
      <c r="C892">
        <v>12302</v>
      </c>
    </row>
    <row r="893" spans="1:3">
      <c r="A893" t="s">
        <v>10229</v>
      </c>
      <c r="B893" t="s">
        <v>9609</v>
      </c>
      <c r="C893">
        <v>8018</v>
      </c>
    </row>
    <row r="894" spans="1:3">
      <c r="A894" t="s">
        <v>10230</v>
      </c>
      <c r="B894" t="s">
        <v>9609</v>
      </c>
      <c r="C894">
        <v>16172</v>
      </c>
    </row>
    <row r="895" spans="1:3">
      <c r="A895" t="s">
        <v>10231</v>
      </c>
      <c r="B895" t="s">
        <v>9609</v>
      </c>
      <c r="C895">
        <v>4083</v>
      </c>
    </row>
    <row r="896" spans="1:3">
      <c r="A896" t="s">
        <v>10232</v>
      </c>
      <c r="B896" t="s">
        <v>9609</v>
      </c>
      <c r="C896">
        <v>24790</v>
      </c>
    </row>
    <row r="897" spans="1:3">
      <c r="A897" t="s">
        <v>10233</v>
      </c>
      <c r="B897" t="s">
        <v>9609</v>
      </c>
      <c r="C897">
        <v>14319</v>
      </c>
    </row>
    <row r="898" spans="1:3">
      <c r="A898" t="s">
        <v>10095</v>
      </c>
      <c r="B898" t="s">
        <v>9609</v>
      </c>
      <c r="C898">
        <v>9104</v>
      </c>
    </row>
    <row r="899" spans="1:3">
      <c r="A899" t="s">
        <v>9660</v>
      </c>
      <c r="B899" t="s">
        <v>9609</v>
      </c>
      <c r="C899">
        <v>69484</v>
      </c>
    </row>
    <row r="900" spans="1:3">
      <c r="A900" t="s">
        <v>10234</v>
      </c>
      <c r="B900" t="s">
        <v>9609</v>
      </c>
      <c r="C900">
        <v>2572</v>
      </c>
    </row>
    <row r="901" spans="1:3">
      <c r="A901" t="s">
        <v>10235</v>
      </c>
      <c r="B901" t="s">
        <v>9609</v>
      </c>
      <c r="C901">
        <v>3321</v>
      </c>
    </row>
    <row r="902" spans="1:3">
      <c r="A902" t="s">
        <v>9663</v>
      </c>
      <c r="B902" t="s">
        <v>9609</v>
      </c>
      <c r="C902">
        <v>19105</v>
      </c>
    </row>
    <row r="903" spans="1:3">
      <c r="A903" t="s">
        <v>9853</v>
      </c>
      <c r="B903" t="s">
        <v>9609</v>
      </c>
      <c r="C903">
        <v>2604</v>
      </c>
    </row>
    <row r="904" spans="1:3">
      <c r="A904" t="s">
        <v>9742</v>
      </c>
      <c r="B904" t="s">
        <v>9609</v>
      </c>
      <c r="C904">
        <v>1900</v>
      </c>
    </row>
    <row r="905" spans="1:3">
      <c r="A905" t="s">
        <v>9667</v>
      </c>
      <c r="B905" t="s">
        <v>9609</v>
      </c>
      <c r="C905">
        <v>7990</v>
      </c>
    </row>
    <row r="906" spans="1:3">
      <c r="A906" t="s">
        <v>10236</v>
      </c>
      <c r="B906" t="s">
        <v>9609</v>
      </c>
      <c r="C906">
        <v>8833</v>
      </c>
    </row>
    <row r="907" spans="1:3">
      <c r="A907" t="s">
        <v>10237</v>
      </c>
      <c r="B907" t="s">
        <v>9609</v>
      </c>
      <c r="C907">
        <v>8467</v>
      </c>
    </row>
    <row r="908" spans="1:3">
      <c r="A908" t="s">
        <v>10238</v>
      </c>
      <c r="B908" t="s">
        <v>9609</v>
      </c>
      <c r="C908">
        <v>1673</v>
      </c>
    </row>
    <row r="909" spans="1:3">
      <c r="A909" t="s">
        <v>10239</v>
      </c>
      <c r="B909" t="s">
        <v>9609</v>
      </c>
      <c r="C909">
        <v>34382</v>
      </c>
    </row>
    <row r="910" spans="1:3">
      <c r="A910" t="s">
        <v>9747</v>
      </c>
      <c r="B910" t="s">
        <v>9609</v>
      </c>
      <c r="C910">
        <v>39008</v>
      </c>
    </row>
    <row r="911" spans="1:3">
      <c r="A911" t="s">
        <v>9981</v>
      </c>
      <c r="B911" t="s">
        <v>9609</v>
      </c>
      <c r="C911">
        <v>2716</v>
      </c>
    </row>
    <row r="912" spans="1:3">
      <c r="A912" t="s">
        <v>10198</v>
      </c>
      <c r="B912" t="s">
        <v>9609</v>
      </c>
      <c r="C912">
        <v>18637</v>
      </c>
    </row>
    <row r="913" spans="1:3">
      <c r="A913" t="s">
        <v>10240</v>
      </c>
      <c r="B913" t="s">
        <v>9609</v>
      </c>
      <c r="C913">
        <v>7594</v>
      </c>
    </row>
    <row r="914" spans="1:3">
      <c r="A914" t="s">
        <v>9862</v>
      </c>
      <c r="B914" t="s">
        <v>9609</v>
      </c>
      <c r="C914">
        <v>120920</v>
      </c>
    </row>
    <row r="915" spans="1:3">
      <c r="A915" t="s">
        <v>10106</v>
      </c>
      <c r="B915" t="s">
        <v>9609</v>
      </c>
      <c r="C915">
        <v>2640</v>
      </c>
    </row>
    <row r="916" spans="1:3">
      <c r="A916" t="s">
        <v>10241</v>
      </c>
      <c r="B916" t="s">
        <v>9609</v>
      </c>
      <c r="C916">
        <v>2458</v>
      </c>
    </row>
    <row r="917" spans="1:3">
      <c r="A917" t="s">
        <v>10242</v>
      </c>
      <c r="B917" t="s">
        <v>9609</v>
      </c>
      <c r="C917">
        <v>29075</v>
      </c>
    </row>
    <row r="918" spans="1:3">
      <c r="A918" t="s">
        <v>10243</v>
      </c>
      <c r="B918" t="s">
        <v>9609</v>
      </c>
      <c r="C918">
        <v>6257</v>
      </c>
    </row>
    <row r="919" spans="1:3">
      <c r="A919" t="s">
        <v>10244</v>
      </c>
      <c r="B919" t="s">
        <v>9609</v>
      </c>
      <c r="C919">
        <v>37505</v>
      </c>
    </row>
    <row r="920" spans="1:3">
      <c r="A920" t="s">
        <v>10107</v>
      </c>
      <c r="B920" t="s">
        <v>9609</v>
      </c>
      <c r="C920">
        <v>33993</v>
      </c>
    </row>
    <row r="921" spans="1:3">
      <c r="A921" t="s">
        <v>9683</v>
      </c>
      <c r="B921" t="s">
        <v>9609</v>
      </c>
      <c r="C921">
        <v>26299</v>
      </c>
    </row>
    <row r="922" spans="1:3">
      <c r="A922" t="s">
        <v>10245</v>
      </c>
      <c r="B922" t="s">
        <v>9609</v>
      </c>
      <c r="C922">
        <v>36338</v>
      </c>
    </row>
    <row r="923" spans="1:3">
      <c r="A923" t="s">
        <v>10246</v>
      </c>
      <c r="B923" t="s">
        <v>9609</v>
      </c>
      <c r="C923">
        <v>2631</v>
      </c>
    </row>
    <row r="924" spans="1:3">
      <c r="A924" t="s">
        <v>9724</v>
      </c>
      <c r="B924" t="s">
        <v>9609</v>
      </c>
      <c r="C924">
        <v>2371</v>
      </c>
    </row>
    <row r="925" spans="1:3">
      <c r="A925" t="s">
        <v>9755</v>
      </c>
      <c r="B925" t="s">
        <v>9609</v>
      </c>
      <c r="C925">
        <v>7028</v>
      </c>
    </row>
    <row r="926" spans="1:3">
      <c r="A926" t="s">
        <v>10247</v>
      </c>
      <c r="B926" t="s">
        <v>9609</v>
      </c>
      <c r="C926">
        <v>5652</v>
      </c>
    </row>
    <row r="927" spans="1:3">
      <c r="A927" t="s">
        <v>10248</v>
      </c>
      <c r="B927" t="s">
        <v>9609</v>
      </c>
      <c r="C927">
        <v>1182</v>
      </c>
    </row>
    <row r="928" spans="1:3">
      <c r="A928" t="s">
        <v>10249</v>
      </c>
      <c r="B928" t="s">
        <v>9609</v>
      </c>
      <c r="C928">
        <v>5826</v>
      </c>
    </row>
    <row r="929" spans="1:3">
      <c r="A929" t="s">
        <v>9918</v>
      </c>
      <c r="B929" t="s">
        <v>9609</v>
      </c>
      <c r="C929">
        <v>2500</v>
      </c>
    </row>
    <row r="930" spans="1:3">
      <c r="A930" t="s">
        <v>10250</v>
      </c>
      <c r="B930" t="s">
        <v>9609</v>
      </c>
      <c r="C930">
        <v>5370</v>
      </c>
    </row>
    <row r="931" spans="1:3">
      <c r="A931" t="s">
        <v>10251</v>
      </c>
      <c r="B931" t="s">
        <v>9609</v>
      </c>
      <c r="C931">
        <v>33580</v>
      </c>
    </row>
    <row r="932" spans="1:3">
      <c r="A932" t="s">
        <v>10252</v>
      </c>
      <c r="B932" t="s">
        <v>9609</v>
      </c>
      <c r="C932">
        <v>3599</v>
      </c>
    </row>
    <row r="933" spans="1:3">
      <c r="A933" t="s">
        <v>10253</v>
      </c>
      <c r="B933" t="s">
        <v>9609</v>
      </c>
      <c r="C933">
        <v>1619</v>
      </c>
    </row>
    <row r="934" spans="1:3">
      <c r="A934" t="s">
        <v>9689</v>
      </c>
      <c r="B934" t="s">
        <v>9609</v>
      </c>
      <c r="C934">
        <v>13438</v>
      </c>
    </row>
    <row r="935" spans="1:3">
      <c r="A935" t="s">
        <v>9690</v>
      </c>
      <c r="B935" t="s">
        <v>9609</v>
      </c>
      <c r="C935">
        <v>18296</v>
      </c>
    </row>
    <row r="936" spans="1:3">
      <c r="A936" t="s">
        <v>10254</v>
      </c>
      <c r="B936" t="s">
        <v>9609</v>
      </c>
      <c r="C936">
        <v>2830</v>
      </c>
    </row>
    <row r="937" spans="1:3">
      <c r="A937" t="s">
        <v>9761</v>
      </c>
      <c r="B937" t="s">
        <v>9609</v>
      </c>
      <c r="C937">
        <v>636906</v>
      </c>
    </row>
    <row r="938" spans="1:3">
      <c r="A938" t="s">
        <v>10255</v>
      </c>
      <c r="B938" t="s">
        <v>9609</v>
      </c>
      <c r="C938">
        <v>3888</v>
      </c>
    </row>
    <row r="939" spans="1:3">
      <c r="A939" t="s">
        <v>10256</v>
      </c>
      <c r="B939" t="s">
        <v>9609</v>
      </c>
      <c r="C939">
        <v>7029</v>
      </c>
    </row>
    <row r="940" spans="1:3">
      <c r="A940" t="s">
        <v>9872</v>
      </c>
      <c r="B940" t="s">
        <v>9609</v>
      </c>
      <c r="C940">
        <v>2432</v>
      </c>
    </row>
    <row r="941" spans="1:3">
      <c r="A941" t="s">
        <v>10257</v>
      </c>
      <c r="B941" t="s">
        <v>9609</v>
      </c>
      <c r="C941">
        <v>19685</v>
      </c>
    </row>
    <row r="942" spans="1:3">
      <c r="A942" t="s">
        <v>10258</v>
      </c>
      <c r="B942" t="s">
        <v>9609</v>
      </c>
      <c r="C942">
        <v>1508</v>
      </c>
    </row>
    <row r="943" spans="1:3">
      <c r="A943" t="s">
        <v>10259</v>
      </c>
      <c r="B943" t="s">
        <v>9609</v>
      </c>
      <c r="C943">
        <v>84590</v>
      </c>
    </row>
    <row r="944" spans="1:3">
      <c r="A944" t="s">
        <v>9763</v>
      </c>
      <c r="B944" t="s">
        <v>9609</v>
      </c>
      <c r="C944">
        <v>2861</v>
      </c>
    </row>
    <row r="945" spans="1:3">
      <c r="A945" t="s">
        <v>10205</v>
      </c>
      <c r="B945" t="s">
        <v>9609</v>
      </c>
      <c r="C945">
        <v>9950</v>
      </c>
    </row>
    <row r="946" spans="1:3">
      <c r="A946" t="s">
        <v>9765</v>
      </c>
      <c r="B946" t="s">
        <v>9609</v>
      </c>
      <c r="C946">
        <v>2661</v>
      </c>
    </row>
    <row r="947" spans="1:3">
      <c r="A947" t="s">
        <v>10208</v>
      </c>
      <c r="B947" t="s">
        <v>9609</v>
      </c>
      <c r="C947">
        <v>32266</v>
      </c>
    </row>
    <row r="948" spans="1:3">
      <c r="A948" t="s">
        <v>10260</v>
      </c>
      <c r="B948" t="s">
        <v>9609</v>
      </c>
      <c r="C948">
        <v>30064</v>
      </c>
    </row>
    <row r="949" spans="1:3">
      <c r="A949" t="s">
        <v>9700</v>
      </c>
      <c r="B949" t="s">
        <v>9609</v>
      </c>
      <c r="C949">
        <v>11634</v>
      </c>
    </row>
    <row r="950" spans="1:3">
      <c r="A950" t="s">
        <v>9701</v>
      </c>
      <c r="B950" t="s">
        <v>9609</v>
      </c>
      <c r="C950">
        <v>9852</v>
      </c>
    </row>
    <row r="951" spans="1:3">
      <c r="A951" t="s">
        <v>10261</v>
      </c>
      <c r="B951" t="s">
        <v>9609</v>
      </c>
      <c r="C951">
        <v>3852</v>
      </c>
    </row>
    <row r="952" spans="1:3">
      <c r="A952" t="s">
        <v>10163</v>
      </c>
      <c r="B952" t="s">
        <v>9609</v>
      </c>
      <c r="C952">
        <v>36240</v>
      </c>
    </row>
    <row r="953" spans="1:3">
      <c r="A953" t="s">
        <v>10018</v>
      </c>
      <c r="B953" t="s">
        <v>9609</v>
      </c>
      <c r="C953">
        <v>5590</v>
      </c>
    </row>
    <row r="954" spans="1:3">
      <c r="A954" t="s">
        <v>9704</v>
      </c>
      <c r="B954" t="s">
        <v>9609</v>
      </c>
      <c r="C954">
        <v>30177</v>
      </c>
    </row>
    <row r="955" spans="1:3">
      <c r="A955" t="s">
        <v>10262</v>
      </c>
      <c r="B955" t="s">
        <v>9609</v>
      </c>
      <c r="C955">
        <v>5348</v>
      </c>
    </row>
    <row r="956" spans="1:3">
      <c r="A956" t="s">
        <v>10263</v>
      </c>
      <c r="B956" t="s">
        <v>9609</v>
      </c>
      <c r="C956">
        <v>2470</v>
      </c>
    </row>
    <row r="957" spans="1:3">
      <c r="A957" t="s">
        <v>10264</v>
      </c>
      <c r="B957" t="s">
        <v>9609</v>
      </c>
      <c r="C957">
        <v>10054</v>
      </c>
    </row>
    <row r="958" spans="1:3">
      <c r="A958" t="s">
        <v>10265</v>
      </c>
      <c r="B958" t="s">
        <v>9609</v>
      </c>
      <c r="C958">
        <v>15637</v>
      </c>
    </row>
    <row r="959" spans="1:3">
      <c r="A959" t="s">
        <v>10266</v>
      </c>
      <c r="B959" t="s">
        <v>9609</v>
      </c>
      <c r="C959">
        <v>2617</v>
      </c>
    </row>
    <row r="960" spans="1:3">
      <c r="A960" t="s">
        <v>10267</v>
      </c>
      <c r="B960" t="s">
        <v>9609</v>
      </c>
      <c r="C960">
        <v>5288</v>
      </c>
    </row>
    <row r="961" spans="1:3">
      <c r="A961" t="s">
        <v>10268</v>
      </c>
      <c r="B961" t="s">
        <v>9609</v>
      </c>
      <c r="C961">
        <v>15693</v>
      </c>
    </row>
    <row r="962" spans="1:3">
      <c r="A962" t="s">
        <v>10269</v>
      </c>
      <c r="B962" t="s">
        <v>9609</v>
      </c>
      <c r="C962">
        <v>3285</v>
      </c>
    </row>
    <row r="963" spans="1:3">
      <c r="A963" t="s">
        <v>10270</v>
      </c>
      <c r="B963" t="s">
        <v>9609</v>
      </c>
      <c r="C963">
        <v>5744</v>
      </c>
    </row>
    <row r="964" spans="1:3">
      <c r="A964" t="s">
        <v>10271</v>
      </c>
      <c r="B964" t="s">
        <v>9609</v>
      </c>
      <c r="C964">
        <v>5991</v>
      </c>
    </row>
    <row r="965" spans="1:3">
      <c r="A965" t="s">
        <v>9770</v>
      </c>
      <c r="B965" t="s">
        <v>9609</v>
      </c>
      <c r="C965">
        <v>4728</v>
      </c>
    </row>
    <row r="966" spans="1:3">
      <c r="A966" t="s">
        <v>10272</v>
      </c>
      <c r="B966" t="s">
        <v>9609</v>
      </c>
      <c r="C966">
        <v>27186</v>
      </c>
    </row>
    <row r="967" spans="1:3">
      <c r="A967" t="s">
        <v>10273</v>
      </c>
      <c r="B967" t="s">
        <v>9609</v>
      </c>
      <c r="C967">
        <v>9117</v>
      </c>
    </row>
    <row r="968" spans="1:3">
      <c r="A968" t="s">
        <v>10274</v>
      </c>
      <c r="B968" t="s">
        <v>9609</v>
      </c>
      <c r="C968">
        <v>2431</v>
      </c>
    </row>
    <row r="969" spans="1:3">
      <c r="A969" t="s">
        <v>10275</v>
      </c>
      <c r="B969" t="s">
        <v>9609</v>
      </c>
      <c r="C969">
        <v>61539</v>
      </c>
    </row>
    <row r="970" spans="1:3">
      <c r="A970" t="s">
        <v>10276</v>
      </c>
      <c r="B970" t="s">
        <v>9609</v>
      </c>
      <c r="C970">
        <v>4640</v>
      </c>
    </row>
    <row r="971" spans="1:3">
      <c r="A971" t="s">
        <v>10277</v>
      </c>
      <c r="B971" t="s">
        <v>9609</v>
      </c>
      <c r="C971">
        <v>9266</v>
      </c>
    </row>
    <row r="972" spans="1:3">
      <c r="A972" t="s">
        <v>10278</v>
      </c>
      <c r="B972" t="s">
        <v>9609</v>
      </c>
      <c r="C972">
        <v>72598</v>
      </c>
    </row>
    <row r="973" spans="1:3">
      <c r="A973" t="s">
        <v>10279</v>
      </c>
      <c r="B973" t="s">
        <v>9609</v>
      </c>
      <c r="C973">
        <v>4646</v>
      </c>
    </row>
    <row r="974" spans="1:3">
      <c r="A974" t="s">
        <v>10170</v>
      </c>
      <c r="B974" t="s">
        <v>9609</v>
      </c>
      <c r="C974">
        <v>2845</v>
      </c>
    </row>
    <row r="975" spans="1:3">
      <c r="A975" t="s">
        <v>9710</v>
      </c>
      <c r="B975" t="s">
        <v>9609</v>
      </c>
      <c r="C975">
        <v>6581</v>
      </c>
    </row>
    <row r="976" spans="1:3">
      <c r="A976" t="s">
        <v>9777</v>
      </c>
      <c r="B976" t="s">
        <v>9609</v>
      </c>
      <c r="C976">
        <v>53377</v>
      </c>
    </row>
    <row r="977" spans="1:3">
      <c r="A977" t="s">
        <v>9778</v>
      </c>
      <c r="B977" t="s">
        <v>9609</v>
      </c>
      <c r="C977">
        <v>4815</v>
      </c>
    </row>
    <row r="978" spans="1:3">
      <c r="A978" t="s">
        <v>9894</v>
      </c>
      <c r="B978" t="s">
        <v>9609</v>
      </c>
      <c r="C978">
        <v>538433</v>
      </c>
    </row>
    <row r="979" spans="1:3">
      <c r="A979" t="s">
        <v>10280</v>
      </c>
      <c r="B979" t="s">
        <v>9609</v>
      </c>
      <c r="C979">
        <v>21073</v>
      </c>
    </row>
    <row r="980" spans="1:3">
      <c r="A980" t="s">
        <v>10281</v>
      </c>
      <c r="B980" t="s">
        <v>9609</v>
      </c>
      <c r="C980">
        <v>178607</v>
      </c>
    </row>
    <row r="981" spans="1:3">
      <c r="A981" t="s">
        <v>10282</v>
      </c>
      <c r="B981" t="s">
        <v>9609</v>
      </c>
      <c r="C981">
        <v>2427</v>
      </c>
    </row>
    <row r="982" spans="1:3">
      <c r="A982" t="s">
        <v>10283</v>
      </c>
      <c r="B982" t="s">
        <v>9609</v>
      </c>
      <c r="C982">
        <v>5763</v>
      </c>
    </row>
    <row r="983" spans="1:3">
      <c r="A983" t="s">
        <v>10284</v>
      </c>
      <c r="B983" t="s">
        <v>9609</v>
      </c>
      <c r="C983">
        <v>3566</v>
      </c>
    </row>
    <row r="984" spans="1:3">
      <c r="A984" t="s">
        <v>10285</v>
      </c>
      <c r="B984" t="s">
        <v>9609</v>
      </c>
      <c r="C984">
        <v>4005</v>
      </c>
    </row>
    <row r="985" spans="1:3">
      <c r="A985" t="s">
        <v>10286</v>
      </c>
      <c r="B985" t="s">
        <v>9609</v>
      </c>
      <c r="C985">
        <v>1986</v>
      </c>
    </row>
    <row r="986" spans="1:3">
      <c r="A986" t="s">
        <v>10287</v>
      </c>
      <c r="B986" t="s">
        <v>9609</v>
      </c>
      <c r="C986">
        <v>4984</v>
      </c>
    </row>
    <row r="987" spans="1:3">
      <c r="A987" t="s">
        <v>10288</v>
      </c>
      <c r="B987" t="s">
        <v>9609</v>
      </c>
      <c r="C987">
        <v>22312</v>
      </c>
    </row>
    <row r="988" spans="1:3">
      <c r="A988" t="s">
        <v>10040</v>
      </c>
      <c r="B988" t="s">
        <v>9609</v>
      </c>
      <c r="C988">
        <v>7725</v>
      </c>
    </row>
    <row r="989" spans="1:3">
      <c r="A989" t="s">
        <v>10289</v>
      </c>
      <c r="B989" t="s">
        <v>9609</v>
      </c>
      <c r="C989">
        <v>2740</v>
      </c>
    </row>
    <row r="990" spans="1:3">
      <c r="A990" t="s">
        <v>10290</v>
      </c>
      <c r="B990" t="s">
        <v>9609</v>
      </c>
      <c r="C990">
        <v>7018</v>
      </c>
    </row>
    <row r="991" spans="1:3">
      <c r="A991" t="s">
        <v>10291</v>
      </c>
      <c r="B991" t="s">
        <v>9609</v>
      </c>
      <c r="C991">
        <v>1441</v>
      </c>
    </row>
    <row r="992" spans="1:3">
      <c r="A992" t="s">
        <v>9640</v>
      </c>
      <c r="B992" t="s">
        <v>9609</v>
      </c>
      <c r="C992">
        <v>5533</v>
      </c>
    </row>
    <row r="993" spans="1:3">
      <c r="A993" t="s">
        <v>10292</v>
      </c>
      <c r="B993" t="s">
        <v>9609</v>
      </c>
      <c r="C993">
        <v>2031</v>
      </c>
    </row>
    <row r="994" spans="1:3">
      <c r="A994" t="s">
        <v>10293</v>
      </c>
      <c r="B994" t="s">
        <v>9609</v>
      </c>
      <c r="C994">
        <v>8299</v>
      </c>
    </row>
    <row r="995" spans="1:3">
      <c r="A995" t="s">
        <v>10294</v>
      </c>
      <c r="B995" t="s">
        <v>9609</v>
      </c>
      <c r="C995">
        <v>3118</v>
      </c>
    </row>
    <row r="996" spans="1:3">
      <c r="A996" t="s">
        <v>10295</v>
      </c>
      <c r="B996" t="s">
        <v>9609</v>
      </c>
      <c r="C996">
        <v>170597</v>
      </c>
    </row>
    <row r="997" spans="1:3">
      <c r="A997" t="s">
        <v>10185</v>
      </c>
      <c r="B997" t="s">
        <v>9610</v>
      </c>
      <c r="C997">
        <v>19423</v>
      </c>
    </row>
    <row r="998" spans="1:3">
      <c r="A998" t="s">
        <v>10146</v>
      </c>
      <c r="B998" t="s">
        <v>9610</v>
      </c>
      <c r="C998">
        <v>22536</v>
      </c>
    </row>
    <row r="999" spans="1:3">
      <c r="A999" t="s">
        <v>10229</v>
      </c>
      <c r="B999" t="s">
        <v>9610</v>
      </c>
      <c r="C999">
        <v>25225</v>
      </c>
    </row>
    <row r="1000" spans="1:3">
      <c r="A1000" t="s">
        <v>10296</v>
      </c>
      <c r="B1000" t="s">
        <v>9610</v>
      </c>
      <c r="C1000">
        <v>7594</v>
      </c>
    </row>
    <row r="1001" spans="1:3">
      <c r="A1001" t="s">
        <v>10297</v>
      </c>
      <c r="B1001" t="s">
        <v>9610</v>
      </c>
      <c r="C1001">
        <v>45641</v>
      </c>
    </row>
    <row r="1002" spans="1:3">
      <c r="A1002" t="s">
        <v>10298</v>
      </c>
      <c r="B1002" t="s">
        <v>9610</v>
      </c>
      <c r="C1002">
        <v>13176</v>
      </c>
    </row>
    <row r="1003" spans="1:3">
      <c r="A1003" t="s">
        <v>10299</v>
      </c>
      <c r="B1003" t="s">
        <v>9610</v>
      </c>
      <c r="C1003">
        <v>22829</v>
      </c>
    </row>
    <row r="1004" spans="1:3">
      <c r="A1004" t="s">
        <v>9738</v>
      </c>
      <c r="B1004" t="s">
        <v>9610</v>
      </c>
      <c r="C1004">
        <v>145316</v>
      </c>
    </row>
    <row r="1005" spans="1:3">
      <c r="A1005" t="s">
        <v>10233</v>
      </c>
      <c r="B1005" t="s">
        <v>9610</v>
      </c>
      <c r="C1005">
        <v>20243</v>
      </c>
    </row>
    <row r="1006" spans="1:3">
      <c r="A1006" t="s">
        <v>10300</v>
      </c>
      <c r="B1006" t="s">
        <v>9610</v>
      </c>
      <c r="C1006">
        <v>47751</v>
      </c>
    </row>
    <row r="1007" spans="1:3">
      <c r="A1007" t="s">
        <v>10301</v>
      </c>
      <c r="B1007" t="s">
        <v>9610</v>
      </c>
      <c r="C1007">
        <v>31632</v>
      </c>
    </row>
    <row r="1008" spans="1:3">
      <c r="A1008" t="s">
        <v>10302</v>
      </c>
      <c r="B1008" t="s">
        <v>9610</v>
      </c>
      <c r="C1008">
        <v>8511</v>
      </c>
    </row>
    <row r="1009" spans="1:3">
      <c r="A1009" t="s">
        <v>10303</v>
      </c>
      <c r="B1009" t="s">
        <v>9610</v>
      </c>
      <c r="C1009">
        <v>12558</v>
      </c>
    </row>
    <row r="1010" spans="1:3">
      <c r="A1010" t="s">
        <v>10304</v>
      </c>
      <c r="B1010" t="s">
        <v>9610</v>
      </c>
      <c r="C1010">
        <v>21503</v>
      </c>
    </row>
    <row r="1011" spans="1:3">
      <c r="A1011" t="s">
        <v>10305</v>
      </c>
      <c r="B1011" t="s">
        <v>9610</v>
      </c>
      <c r="C1011">
        <v>86454</v>
      </c>
    </row>
    <row r="1012" spans="1:3">
      <c r="A1012" t="s">
        <v>9660</v>
      </c>
      <c r="B1012" t="s">
        <v>9610</v>
      </c>
      <c r="C1012">
        <v>12520</v>
      </c>
    </row>
    <row r="1013" spans="1:3">
      <c r="A1013" t="s">
        <v>10306</v>
      </c>
      <c r="B1013" t="s">
        <v>9610</v>
      </c>
      <c r="C1013">
        <v>12609</v>
      </c>
    </row>
    <row r="1014" spans="1:3">
      <c r="A1014" t="s">
        <v>10307</v>
      </c>
      <c r="B1014" t="s">
        <v>9610</v>
      </c>
      <c r="C1014">
        <v>39421</v>
      </c>
    </row>
    <row r="1015" spans="1:3">
      <c r="A1015" t="s">
        <v>10308</v>
      </c>
      <c r="B1015" t="s">
        <v>9610</v>
      </c>
      <c r="C1015">
        <v>95441</v>
      </c>
    </row>
    <row r="1016" spans="1:3">
      <c r="A1016" t="s">
        <v>10309</v>
      </c>
      <c r="B1016" t="s">
        <v>9610</v>
      </c>
      <c r="C1016">
        <v>4747</v>
      </c>
    </row>
    <row r="1017" spans="1:3">
      <c r="A1017" t="s">
        <v>9740</v>
      </c>
      <c r="B1017" t="s">
        <v>9610</v>
      </c>
      <c r="C1017">
        <v>11141</v>
      </c>
    </row>
    <row r="1018" spans="1:3">
      <c r="A1018" t="s">
        <v>10310</v>
      </c>
      <c r="B1018" t="s">
        <v>9610</v>
      </c>
      <c r="C1018">
        <v>26149</v>
      </c>
    </row>
    <row r="1019" spans="1:3">
      <c r="A1019" t="s">
        <v>10311</v>
      </c>
      <c r="B1019" t="s">
        <v>9610</v>
      </c>
      <c r="C1019">
        <v>16205</v>
      </c>
    </row>
    <row r="1020" spans="1:3">
      <c r="A1020" t="s">
        <v>10099</v>
      </c>
      <c r="B1020" t="s">
        <v>9610</v>
      </c>
      <c r="C1020">
        <v>70115</v>
      </c>
    </row>
    <row r="1021" spans="1:3">
      <c r="A1021" t="s">
        <v>9742</v>
      </c>
      <c r="B1021" t="s">
        <v>9610</v>
      </c>
      <c r="C1021">
        <v>37888</v>
      </c>
    </row>
    <row r="1022" spans="1:3">
      <c r="A1022" t="s">
        <v>9667</v>
      </c>
      <c r="B1022" t="s">
        <v>9610</v>
      </c>
      <c r="C1022">
        <v>19465</v>
      </c>
    </row>
    <row r="1023" spans="1:3">
      <c r="A1023" t="s">
        <v>10100</v>
      </c>
      <c r="B1023" t="s">
        <v>9610</v>
      </c>
      <c r="C1023">
        <v>9139</v>
      </c>
    </row>
    <row r="1024" spans="1:3">
      <c r="A1024" t="s">
        <v>9748</v>
      </c>
      <c r="B1024" t="s">
        <v>9610</v>
      </c>
      <c r="C1024">
        <v>8807</v>
      </c>
    </row>
    <row r="1025" spans="1:3">
      <c r="A1025" t="s">
        <v>10102</v>
      </c>
      <c r="B1025" t="s">
        <v>9610</v>
      </c>
      <c r="C1025">
        <v>5992</v>
      </c>
    </row>
    <row r="1026" spans="1:3">
      <c r="A1026" t="s">
        <v>10149</v>
      </c>
      <c r="B1026" t="s">
        <v>9610</v>
      </c>
      <c r="C1026">
        <v>104898</v>
      </c>
    </row>
    <row r="1027" spans="1:3">
      <c r="A1027" t="s">
        <v>10312</v>
      </c>
      <c r="B1027" t="s">
        <v>9610</v>
      </c>
      <c r="C1027">
        <v>12749</v>
      </c>
    </row>
    <row r="1028" spans="1:3">
      <c r="A1028" t="s">
        <v>10313</v>
      </c>
      <c r="B1028" t="s">
        <v>9610</v>
      </c>
      <c r="C1028">
        <v>7265</v>
      </c>
    </row>
    <row r="1029" spans="1:3">
      <c r="A1029" t="s">
        <v>10314</v>
      </c>
      <c r="B1029" t="s">
        <v>9610</v>
      </c>
      <c r="C1029">
        <v>13962</v>
      </c>
    </row>
    <row r="1030" spans="1:3">
      <c r="A1030" t="s">
        <v>9682</v>
      </c>
      <c r="B1030" t="s">
        <v>9610</v>
      </c>
      <c r="C1030">
        <v>329751</v>
      </c>
    </row>
    <row r="1031" spans="1:3">
      <c r="A1031" t="s">
        <v>10315</v>
      </c>
      <c r="B1031" t="s">
        <v>9610</v>
      </c>
      <c r="C1031">
        <v>15787</v>
      </c>
    </row>
    <row r="1032" spans="1:3">
      <c r="A1032" t="s">
        <v>9991</v>
      </c>
      <c r="B1032" t="s">
        <v>9610</v>
      </c>
      <c r="C1032">
        <v>34401</v>
      </c>
    </row>
    <row r="1033" spans="1:3">
      <c r="A1033" t="s">
        <v>9683</v>
      </c>
      <c r="B1033" t="s">
        <v>9610</v>
      </c>
      <c r="C1033">
        <v>52649</v>
      </c>
    </row>
    <row r="1034" spans="1:3">
      <c r="A1034" t="s">
        <v>9753</v>
      </c>
      <c r="B1034" t="s">
        <v>9610</v>
      </c>
      <c r="C1034">
        <v>6218</v>
      </c>
    </row>
    <row r="1035" spans="1:3">
      <c r="A1035" t="s">
        <v>10108</v>
      </c>
      <c r="B1035" t="s">
        <v>9610</v>
      </c>
      <c r="C1035">
        <v>8840</v>
      </c>
    </row>
    <row r="1036" spans="1:3">
      <c r="A1036" t="s">
        <v>10316</v>
      </c>
      <c r="B1036" t="s">
        <v>9610</v>
      </c>
      <c r="C1036">
        <v>18207</v>
      </c>
    </row>
    <row r="1037" spans="1:3">
      <c r="A1037" t="s">
        <v>9755</v>
      </c>
      <c r="B1037" t="s">
        <v>9610</v>
      </c>
      <c r="C1037">
        <v>26181</v>
      </c>
    </row>
    <row r="1038" spans="1:3">
      <c r="A1038" t="s">
        <v>10317</v>
      </c>
      <c r="B1038" t="s">
        <v>9610</v>
      </c>
      <c r="C1038">
        <v>37050</v>
      </c>
    </row>
    <row r="1039" spans="1:3">
      <c r="A1039" t="s">
        <v>10318</v>
      </c>
      <c r="B1039" t="s">
        <v>9610</v>
      </c>
      <c r="C1039">
        <v>27406</v>
      </c>
    </row>
    <row r="1040" spans="1:3">
      <c r="A1040" t="s">
        <v>10319</v>
      </c>
      <c r="B1040" t="s">
        <v>9610</v>
      </c>
      <c r="C1040">
        <v>11644</v>
      </c>
    </row>
    <row r="1041" spans="1:3">
      <c r="A1041" t="s">
        <v>10320</v>
      </c>
      <c r="B1041" t="s">
        <v>9610</v>
      </c>
      <c r="C1041">
        <v>35213</v>
      </c>
    </row>
    <row r="1042" spans="1:3">
      <c r="A1042" t="s">
        <v>10001</v>
      </c>
      <c r="B1042" t="s">
        <v>9610</v>
      </c>
      <c r="C1042">
        <v>9050</v>
      </c>
    </row>
    <row r="1043" spans="1:3">
      <c r="A1043" t="s">
        <v>10110</v>
      </c>
      <c r="B1043" t="s">
        <v>9610</v>
      </c>
      <c r="C1043">
        <v>113482</v>
      </c>
    </row>
    <row r="1044" spans="1:3">
      <c r="A1044" t="s">
        <v>10321</v>
      </c>
      <c r="B1044" t="s">
        <v>9610</v>
      </c>
      <c r="C1044">
        <v>24725</v>
      </c>
    </row>
    <row r="1045" spans="1:3">
      <c r="A1045" t="s">
        <v>10155</v>
      </c>
      <c r="B1045" t="s">
        <v>9610</v>
      </c>
      <c r="C1045">
        <v>19627</v>
      </c>
    </row>
    <row r="1046" spans="1:3">
      <c r="A1046" t="s">
        <v>10004</v>
      </c>
      <c r="B1046" t="s">
        <v>9610</v>
      </c>
      <c r="C1046">
        <v>20117</v>
      </c>
    </row>
    <row r="1047" spans="1:3">
      <c r="A1047" t="s">
        <v>10111</v>
      </c>
      <c r="B1047" t="s">
        <v>9610</v>
      </c>
      <c r="C1047">
        <v>44255</v>
      </c>
    </row>
    <row r="1048" spans="1:3">
      <c r="A1048" t="s">
        <v>9687</v>
      </c>
      <c r="B1048" t="s">
        <v>9610</v>
      </c>
      <c r="C1048">
        <v>16447</v>
      </c>
    </row>
    <row r="1049" spans="1:3">
      <c r="A1049" t="s">
        <v>10322</v>
      </c>
      <c r="B1049" t="s">
        <v>9610</v>
      </c>
      <c r="C1049">
        <v>4372</v>
      </c>
    </row>
    <row r="1050" spans="1:3">
      <c r="A1050" t="s">
        <v>10323</v>
      </c>
      <c r="B1050" t="s">
        <v>9610</v>
      </c>
      <c r="C1050">
        <v>45127</v>
      </c>
    </row>
    <row r="1051" spans="1:3">
      <c r="A1051" t="s">
        <v>9689</v>
      </c>
      <c r="B1051" t="s">
        <v>9610</v>
      </c>
      <c r="C1051">
        <v>13325</v>
      </c>
    </row>
    <row r="1052" spans="1:3">
      <c r="A1052" t="s">
        <v>9690</v>
      </c>
      <c r="B1052" t="s">
        <v>9610</v>
      </c>
      <c r="C1052">
        <v>795222</v>
      </c>
    </row>
    <row r="1053" spans="1:3">
      <c r="A1053" t="s">
        <v>10324</v>
      </c>
      <c r="B1053" t="s">
        <v>9610</v>
      </c>
      <c r="C1053">
        <v>57147</v>
      </c>
    </row>
    <row r="1054" spans="1:3">
      <c r="A1054" t="s">
        <v>9761</v>
      </c>
      <c r="B1054" t="s">
        <v>9610</v>
      </c>
      <c r="C1054">
        <v>22051</v>
      </c>
    </row>
    <row r="1055" spans="1:3">
      <c r="A1055" t="s">
        <v>10325</v>
      </c>
      <c r="B1055" t="s">
        <v>9610</v>
      </c>
      <c r="C1055">
        <v>175779</v>
      </c>
    </row>
    <row r="1056" spans="1:3">
      <c r="A1056" t="s">
        <v>10326</v>
      </c>
      <c r="B1056" t="s">
        <v>9610</v>
      </c>
      <c r="C1056">
        <v>13321</v>
      </c>
    </row>
    <row r="1057" spans="1:3">
      <c r="A1057" t="s">
        <v>10117</v>
      </c>
      <c r="B1057" t="s">
        <v>9610</v>
      </c>
      <c r="C1057">
        <v>29532</v>
      </c>
    </row>
    <row r="1058" spans="1:3">
      <c r="A1058" t="s">
        <v>10327</v>
      </c>
      <c r="B1058" t="s">
        <v>9610</v>
      </c>
      <c r="C1058">
        <v>15184</v>
      </c>
    </row>
    <row r="1059" spans="1:3">
      <c r="A1059" t="s">
        <v>10328</v>
      </c>
      <c r="B1059" t="s">
        <v>9610</v>
      </c>
      <c r="C1059">
        <v>63746</v>
      </c>
    </row>
    <row r="1060" spans="1:3">
      <c r="A1060" t="s">
        <v>9693</v>
      </c>
      <c r="B1060" t="s">
        <v>9610</v>
      </c>
      <c r="C1060">
        <v>15765</v>
      </c>
    </row>
    <row r="1061" spans="1:3">
      <c r="A1061" t="s">
        <v>9694</v>
      </c>
      <c r="B1061" t="s">
        <v>9610</v>
      </c>
      <c r="C1061">
        <v>7297</v>
      </c>
    </row>
    <row r="1062" spans="1:3">
      <c r="A1062" t="s">
        <v>10329</v>
      </c>
      <c r="B1062" t="s">
        <v>9610</v>
      </c>
      <c r="C1062">
        <v>9627</v>
      </c>
    </row>
    <row r="1063" spans="1:3">
      <c r="A1063" t="s">
        <v>10330</v>
      </c>
      <c r="B1063" t="s">
        <v>9610</v>
      </c>
      <c r="C1063">
        <v>19952</v>
      </c>
    </row>
    <row r="1064" spans="1:3">
      <c r="A1064" t="s">
        <v>10082</v>
      </c>
      <c r="B1064" t="s">
        <v>9610</v>
      </c>
      <c r="C1064">
        <v>12901</v>
      </c>
    </row>
    <row r="1065" spans="1:3">
      <c r="A1065" t="s">
        <v>9763</v>
      </c>
      <c r="B1065" t="s">
        <v>9610</v>
      </c>
      <c r="C1065">
        <v>25353</v>
      </c>
    </row>
    <row r="1066" spans="1:3">
      <c r="A1066" t="s">
        <v>10119</v>
      </c>
      <c r="B1066" t="s">
        <v>9610</v>
      </c>
      <c r="C1066">
        <v>8863</v>
      </c>
    </row>
    <row r="1067" spans="1:3">
      <c r="A1067" t="s">
        <v>9765</v>
      </c>
      <c r="B1067" t="s">
        <v>9610</v>
      </c>
      <c r="C1067">
        <v>28669</v>
      </c>
    </row>
    <row r="1068" spans="1:3">
      <c r="A1068" t="s">
        <v>10208</v>
      </c>
      <c r="B1068" t="s">
        <v>9610</v>
      </c>
      <c r="C1068">
        <v>9123</v>
      </c>
    </row>
    <row r="1069" spans="1:3">
      <c r="A1069" t="s">
        <v>10331</v>
      </c>
      <c r="B1069" t="s">
        <v>9610</v>
      </c>
      <c r="C1069">
        <v>67553</v>
      </c>
    </row>
    <row r="1070" spans="1:3">
      <c r="A1070" t="s">
        <v>10332</v>
      </c>
      <c r="B1070" t="s">
        <v>9610</v>
      </c>
      <c r="C1070">
        <v>17124</v>
      </c>
    </row>
    <row r="1071" spans="1:3">
      <c r="A1071" t="s">
        <v>10122</v>
      </c>
      <c r="B1071" t="s">
        <v>9610</v>
      </c>
      <c r="C1071">
        <v>9064</v>
      </c>
    </row>
    <row r="1072" spans="1:3">
      <c r="A1072" t="s">
        <v>9698</v>
      </c>
      <c r="B1072" t="s">
        <v>9610</v>
      </c>
      <c r="C1072">
        <v>101696</v>
      </c>
    </row>
    <row r="1073" spans="1:3">
      <c r="A1073" t="s">
        <v>10333</v>
      </c>
      <c r="B1073" t="s">
        <v>9610</v>
      </c>
      <c r="C1073">
        <v>11110</v>
      </c>
    </row>
    <row r="1074" spans="1:3">
      <c r="A1074" t="s">
        <v>9700</v>
      </c>
      <c r="B1074" t="s">
        <v>9610</v>
      </c>
      <c r="C1074">
        <v>20115</v>
      </c>
    </row>
    <row r="1075" spans="1:3">
      <c r="A1075" t="s">
        <v>9701</v>
      </c>
      <c r="B1075" t="s">
        <v>9610</v>
      </c>
      <c r="C1075">
        <v>31659</v>
      </c>
    </row>
    <row r="1076" spans="1:3">
      <c r="A1076" t="s">
        <v>9930</v>
      </c>
      <c r="B1076" t="s">
        <v>9610</v>
      </c>
      <c r="C1076">
        <v>10697</v>
      </c>
    </row>
    <row r="1077" spans="1:3">
      <c r="A1077" t="s">
        <v>10124</v>
      </c>
      <c r="B1077" t="s">
        <v>9610</v>
      </c>
      <c r="C1077">
        <v>16936</v>
      </c>
    </row>
    <row r="1078" spans="1:3">
      <c r="A1078" t="s">
        <v>10261</v>
      </c>
      <c r="B1078" t="s">
        <v>9610</v>
      </c>
      <c r="C1078">
        <v>30699</v>
      </c>
    </row>
    <row r="1079" spans="1:3">
      <c r="A1079" t="s">
        <v>10334</v>
      </c>
      <c r="B1079" t="s">
        <v>9610</v>
      </c>
      <c r="C1079">
        <v>6430</v>
      </c>
    </row>
    <row r="1080" spans="1:3">
      <c r="A1080" t="s">
        <v>10127</v>
      </c>
      <c r="B1080" t="s">
        <v>9610</v>
      </c>
      <c r="C1080">
        <v>23733</v>
      </c>
    </row>
    <row r="1081" spans="1:3">
      <c r="A1081" t="s">
        <v>10335</v>
      </c>
      <c r="B1081" t="s">
        <v>9610</v>
      </c>
      <c r="C1081">
        <v>10583</v>
      </c>
    </row>
    <row r="1082" spans="1:3">
      <c r="A1082" t="s">
        <v>9703</v>
      </c>
      <c r="B1082" t="s">
        <v>9610</v>
      </c>
      <c r="C1082">
        <v>11191</v>
      </c>
    </row>
    <row r="1083" spans="1:3">
      <c r="A1083" t="s">
        <v>9704</v>
      </c>
      <c r="B1083" t="s">
        <v>9610</v>
      </c>
      <c r="C1083">
        <v>28822</v>
      </c>
    </row>
    <row r="1084" spans="1:3">
      <c r="A1084" t="s">
        <v>9705</v>
      </c>
      <c r="B1084" t="s">
        <v>9610</v>
      </c>
      <c r="C1084">
        <v>14415</v>
      </c>
    </row>
    <row r="1085" spans="1:3">
      <c r="A1085" t="s">
        <v>10336</v>
      </c>
      <c r="B1085" t="s">
        <v>9610</v>
      </c>
      <c r="C1085">
        <v>30634</v>
      </c>
    </row>
    <row r="1086" spans="1:3">
      <c r="A1086" t="s">
        <v>10337</v>
      </c>
      <c r="B1086" t="s">
        <v>9610</v>
      </c>
      <c r="C1086">
        <v>49036</v>
      </c>
    </row>
    <row r="1087" spans="1:3">
      <c r="A1087" t="s">
        <v>10338</v>
      </c>
      <c r="B1087" t="s">
        <v>9610</v>
      </c>
      <c r="C1087">
        <v>7949</v>
      </c>
    </row>
    <row r="1088" spans="1:3">
      <c r="A1088" t="s">
        <v>9628</v>
      </c>
      <c r="B1088" t="s">
        <v>9610</v>
      </c>
      <c r="C1088">
        <v>23934</v>
      </c>
    </row>
    <row r="1089" spans="1:3">
      <c r="A1089" t="s">
        <v>10339</v>
      </c>
      <c r="B1089" t="s">
        <v>9610</v>
      </c>
      <c r="C1089">
        <v>70986</v>
      </c>
    </row>
    <row r="1090" spans="1:3">
      <c r="A1090" t="s">
        <v>10165</v>
      </c>
      <c r="B1090" t="s">
        <v>9610</v>
      </c>
      <c r="C1090">
        <v>11601</v>
      </c>
    </row>
    <row r="1091" spans="1:3">
      <c r="A1091" t="s">
        <v>10340</v>
      </c>
      <c r="B1091" t="s">
        <v>9610</v>
      </c>
      <c r="C1091">
        <v>3932</v>
      </c>
    </row>
    <row r="1092" spans="1:3">
      <c r="A1092" t="s">
        <v>10341</v>
      </c>
      <c r="B1092" t="s">
        <v>9610</v>
      </c>
      <c r="C1092">
        <v>14800</v>
      </c>
    </row>
    <row r="1093" spans="1:3">
      <c r="A1093" t="s">
        <v>9706</v>
      </c>
      <c r="B1093" t="s">
        <v>9610</v>
      </c>
      <c r="C1093">
        <v>26555</v>
      </c>
    </row>
    <row r="1094" spans="1:3">
      <c r="A1094" t="s">
        <v>9708</v>
      </c>
      <c r="B1094" t="s">
        <v>9610</v>
      </c>
      <c r="C1094">
        <v>54721</v>
      </c>
    </row>
    <row r="1095" spans="1:3">
      <c r="A1095" t="s">
        <v>10342</v>
      </c>
      <c r="B1095" t="s">
        <v>9610</v>
      </c>
      <c r="C1095">
        <v>12812</v>
      </c>
    </row>
    <row r="1096" spans="1:3">
      <c r="A1096" t="s">
        <v>9775</v>
      </c>
      <c r="B1096" t="s">
        <v>9610</v>
      </c>
      <c r="C1096">
        <v>67384</v>
      </c>
    </row>
    <row r="1097" spans="1:3">
      <c r="A1097" t="s">
        <v>10343</v>
      </c>
      <c r="B1097" t="s">
        <v>9610</v>
      </c>
      <c r="C1097">
        <v>2325</v>
      </c>
    </row>
    <row r="1098" spans="1:3">
      <c r="A1098" t="s">
        <v>10344</v>
      </c>
      <c r="B1098" t="s">
        <v>9610</v>
      </c>
      <c r="C1098">
        <v>16148</v>
      </c>
    </row>
    <row r="1099" spans="1:3">
      <c r="A1099" t="s">
        <v>10345</v>
      </c>
      <c r="B1099" t="s">
        <v>9610</v>
      </c>
      <c r="C1099">
        <v>24476</v>
      </c>
    </row>
    <row r="1100" spans="1:3">
      <c r="A1100" t="s">
        <v>9710</v>
      </c>
      <c r="B1100" t="s">
        <v>9610</v>
      </c>
      <c r="C1100">
        <v>18608</v>
      </c>
    </row>
    <row r="1101" spans="1:3">
      <c r="A1101" t="s">
        <v>9778</v>
      </c>
      <c r="B1101" t="s">
        <v>9610</v>
      </c>
      <c r="C1101">
        <v>62262</v>
      </c>
    </row>
    <row r="1102" spans="1:3">
      <c r="A1102" t="s">
        <v>9712</v>
      </c>
      <c r="B1102" t="s">
        <v>9610</v>
      </c>
      <c r="C1102">
        <v>51243</v>
      </c>
    </row>
    <row r="1103" spans="1:3">
      <c r="A1103" t="s">
        <v>10346</v>
      </c>
      <c r="B1103" t="s">
        <v>9610</v>
      </c>
      <c r="C1103">
        <v>20788</v>
      </c>
    </row>
    <row r="1104" spans="1:3">
      <c r="A1104" t="s">
        <v>10172</v>
      </c>
      <c r="B1104" t="s">
        <v>9610</v>
      </c>
      <c r="C1104">
        <v>20998</v>
      </c>
    </row>
    <row r="1105" spans="1:3">
      <c r="A1105" t="s">
        <v>9946</v>
      </c>
      <c r="B1105" t="s">
        <v>9610</v>
      </c>
      <c r="C1105">
        <v>26763</v>
      </c>
    </row>
    <row r="1106" spans="1:3">
      <c r="A1106" t="s">
        <v>10347</v>
      </c>
      <c r="B1106" t="s">
        <v>9610</v>
      </c>
      <c r="C1106">
        <v>12972</v>
      </c>
    </row>
    <row r="1107" spans="1:3">
      <c r="A1107" t="s">
        <v>10348</v>
      </c>
      <c r="B1107" t="s">
        <v>9610</v>
      </c>
      <c r="C1107">
        <v>14512</v>
      </c>
    </row>
    <row r="1108" spans="1:3">
      <c r="A1108" t="s">
        <v>10349</v>
      </c>
      <c r="B1108" t="s">
        <v>9610</v>
      </c>
      <c r="C1108">
        <v>8701</v>
      </c>
    </row>
    <row r="1109" spans="1:3">
      <c r="A1109" t="s">
        <v>9784</v>
      </c>
      <c r="B1109" t="s">
        <v>9610</v>
      </c>
      <c r="C1109">
        <v>12839</v>
      </c>
    </row>
    <row r="1110" spans="1:3">
      <c r="A1110" t="s">
        <v>10050</v>
      </c>
      <c r="B1110" t="s">
        <v>9610</v>
      </c>
      <c r="C1110">
        <v>149375</v>
      </c>
    </row>
    <row r="1111" spans="1:3">
      <c r="A1111" t="s">
        <v>9640</v>
      </c>
      <c r="B1111" t="s">
        <v>9610</v>
      </c>
      <c r="C1111">
        <v>12368</v>
      </c>
    </row>
    <row r="1112" spans="1:3">
      <c r="A1112" t="s">
        <v>10051</v>
      </c>
      <c r="B1112" t="s">
        <v>9610</v>
      </c>
      <c r="C1112">
        <v>19597</v>
      </c>
    </row>
    <row r="1113" spans="1:3">
      <c r="A1113" t="s">
        <v>10052</v>
      </c>
      <c r="B1113" t="s">
        <v>9610</v>
      </c>
      <c r="C1113">
        <v>12929</v>
      </c>
    </row>
    <row r="1114" spans="1:3">
      <c r="A1114" t="s">
        <v>10184</v>
      </c>
      <c r="B1114" t="s">
        <v>9610</v>
      </c>
      <c r="C1114">
        <v>37297</v>
      </c>
    </row>
    <row r="1115" spans="1:3">
      <c r="A1115" t="s">
        <v>10350</v>
      </c>
      <c r="B1115" t="s">
        <v>9610</v>
      </c>
      <c r="C1115">
        <v>6298</v>
      </c>
    </row>
    <row r="1116" spans="1:3">
      <c r="A1116" t="s">
        <v>10145</v>
      </c>
      <c r="B1116" t="s">
        <v>9610</v>
      </c>
      <c r="C1116">
        <v>27883</v>
      </c>
    </row>
    <row r="1117" spans="1:3">
      <c r="A1117" t="s">
        <v>9482</v>
      </c>
      <c r="B1117" t="s">
        <v>9611</v>
      </c>
      <c r="C1117">
        <v>57032</v>
      </c>
    </row>
    <row r="1118" spans="1:3">
      <c r="A1118" t="s">
        <v>9483</v>
      </c>
      <c r="B1118" t="s">
        <v>9611</v>
      </c>
      <c r="C1118">
        <v>22672</v>
      </c>
    </row>
    <row r="1119" spans="1:3">
      <c r="A1119" t="s">
        <v>9484</v>
      </c>
      <c r="B1119" t="s">
        <v>9611</v>
      </c>
      <c r="C1119">
        <v>135105</v>
      </c>
    </row>
    <row r="1120" spans="1:3">
      <c r="A1120" t="s">
        <v>9485</v>
      </c>
      <c r="B1120" t="s">
        <v>9611</v>
      </c>
      <c r="C1120">
        <v>19720</v>
      </c>
    </row>
    <row r="1121" spans="1:3">
      <c r="A1121" t="s">
        <v>9486</v>
      </c>
      <c r="B1121" t="s">
        <v>9611</v>
      </c>
      <c r="C1121">
        <v>37941</v>
      </c>
    </row>
    <row r="1122" spans="1:3">
      <c r="A1122" t="s">
        <v>9487</v>
      </c>
      <c r="B1122" t="s">
        <v>9611</v>
      </c>
      <c r="C1122">
        <v>36673</v>
      </c>
    </row>
    <row r="1123" spans="1:3">
      <c r="A1123" t="s">
        <v>9488</v>
      </c>
      <c r="B1123" t="s">
        <v>9611</v>
      </c>
      <c r="C1123">
        <v>12269</v>
      </c>
    </row>
    <row r="1124" spans="1:3">
      <c r="A1124" t="s">
        <v>9489</v>
      </c>
      <c r="B1124" t="s">
        <v>9611</v>
      </c>
      <c r="C1124">
        <v>131867</v>
      </c>
    </row>
    <row r="1125" spans="1:3">
      <c r="A1125" t="s">
        <v>9490</v>
      </c>
      <c r="B1125" t="s">
        <v>9611</v>
      </c>
      <c r="C1125">
        <v>224226</v>
      </c>
    </row>
    <row r="1126" spans="1:3">
      <c r="A1126" t="s">
        <v>9491</v>
      </c>
      <c r="B1126" t="s">
        <v>9611</v>
      </c>
      <c r="C1126">
        <v>208466</v>
      </c>
    </row>
    <row r="1127" spans="1:3">
      <c r="A1127" t="s">
        <v>9492</v>
      </c>
      <c r="B1127" t="s">
        <v>9611</v>
      </c>
      <c r="C1127">
        <v>9344</v>
      </c>
    </row>
    <row r="1128" spans="1:3">
      <c r="A1128" t="s">
        <v>9493</v>
      </c>
      <c r="B1128" t="s">
        <v>9611</v>
      </c>
      <c r="C1128">
        <v>4718</v>
      </c>
    </row>
    <row r="1129" spans="1:3">
      <c r="A1129" t="s">
        <v>9494</v>
      </c>
      <c r="B1129" t="s">
        <v>9611</v>
      </c>
      <c r="C1129">
        <v>8223</v>
      </c>
    </row>
    <row r="1130" spans="1:3">
      <c r="A1130" t="s">
        <v>9495</v>
      </c>
      <c r="B1130" t="s">
        <v>9611</v>
      </c>
      <c r="C1130">
        <v>13354</v>
      </c>
    </row>
    <row r="1131" spans="1:3">
      <c r="A1131" t="s">
        <v>9496</v>
      </c>
      <c r="B1131" t="s">
        <v>9611</v>
      </c>
      <c r="C1131">
        <v>17836</v>
      </c>
    </row>
    <row r="1132" spans="1:3">
      <c r="A1132" t="s">
        <v>9497</v>
      </c>
      <c r="B1132" t="s">
        <v>9611</v>
      </c>
      <c r="C1132">
        <v>27381</v>
      </c>
    </row>
    <row r="1133" spans="1:3">
      <c r="A1133" t="s">
        <v>9498</v>
      </c>
      <c r="B1133" t="s">
        <v>9611</v>
      </c>
      <c r="C1133">
        <v>456180</v>
      </c>
    </row>
    <row r="1134" spans="1:3">
      <c r="A1134" t="s">
        <v>9499</v>
      </c>
      <c r="B1134" t="s">
        <v>9611</v>
      </c>
      <c r="C1134">
        <v>6760</v>
      </c>
    </row>
    <row r="1135" spans="1:3">
      <c r="A1135" t="s">
        <v>9500</v>
      </c>
      <c r="B1135" t="s">
        <v>9611</v>
      </c>
      <c r="C1135">
        <v>18911</v>
      </c>
    </row>
    <row r="1136" spans="1:3">
      <c r="A1136" t="s">
        <v>9501</v>
      </c>
      <c r="B1136" t="s">
        <v>9611</v>
      </c>
      <c r="C1136">
        <v>31980</v>
      </c>
    </row>
    <row r="1137" spans="1:3">
      <c r="A1137" t="s">
        <v>9502</v>
      </c>
      <c r="B1137" t="s">
        <v>9611</v>
      </c>
      <c r="C1137">
        <v>19002</v>
      </c>
    </row>
    <row r="1138" spans="1:3">
      <c r="A1138" t="s">
        <v>9503</v>
      </c>
      <c r="B1138" t="s">
        <v>9611</v>
      </c>
      <c r="C1138">
        <v>22075</v>
      </c>
    </row>
    <row r="1139" spans="1:3">
      <c r="A1139" t="s">
        <v>9504</v>
      </c>
      <c r="B1139" t="s">
        <v>9611</v>
      </c>
      <c r="C1139">
        <v>66846</v>
      </c>
    </row>
    <row r="1140" spans="1:3">
      <c r="A1140" t="s">
        <v>9505</v>
      </c>
      <c r="B1140" t="s">
        <v>9611</v>
      </c>
      <c r="C1140">
        <v>29579</v>
      </c>
    </row>
    <row r="1141" spans="1:3">
      <c r="A1141" t="s">
        <v>9506</v>
      </c>
      <c r="B1141" t="s">
        <v>9611</v>
      </c>
      <c r="C1141">
        <v>15834</v>
      </c>
    </row>
    <row r="1142" spans="1:3">
      <c r="A1142" t="s">
        <v>9507</v>
      </c>
      <c r="B1142" t="s">
        <v>9611</v>
      </c>
      <c r="C1142">
        <v>431398</v>
      </c>
    </row>
    <row r="1143" spans="1:3">
      <c r="A1143" t="s">
        <v>9508</v>
      </c>
      <c r="B1143" t="s">
        <v>9611</v>
      </c>
      <c r="C1143">
        <v>31471</v>
      </c>
    </row>
    <row r="1144" spans="1:3">
      <c r="A1144" t="s">
        <v>9509</v>
      </c>
      <c r="B1144" t="s">
        <v>9611</v>
      </c>
      <c r="C1144">
        <v>257949</v>
      </c>
    </row>
    <row r="1145" spans="1:3">
      <c r="A1145" t="s">
        <v>9510</v>
      </c>
      <c r="B1145" t="s">
        <v>9611</v>
      </c>
      <c r="C1145">
        <v>95505</v>
      </c>
    </row>
    <row r="1146" spans="1:3">
      <c r="A1146" t="s">
        <v>9511</v>
      </c>
      <c r="B1146" t="s">
        <v>9611</v>
      </c>
      <c r="C1146">
        <v>15154</v>
      </c>
    </row>
    <row r="1147" spans="1:3">
      <c r="A1147" t="s">
        <v>9512</v>
      </c>
      <c r="B1147" t="s">
        <v>9611</v>
      </c>
      <c r="C1147">
        <v>48360</v>
      </c>
    </row>
    <row r="1148" spans="1:3">
      <c r="A1148" t="s">
        <v>9513</v>
      </c>
      <c r="B1148" t="s">
        <v>9611</v>
      </c>
      <c r="C1148">
        <v>155036</v>
      </c>
    </row>
    <row r="1149" spans="1:3">
      <c r="A1149" t="s">
        <v>9514</v>
      </c>
      <c r="B1149" t="s">
        <v>9611</v>
      </c>
      <c r="C1149">
        <v>8844</v>
      </c>
    </row>
    <row r="1150" spans="1:3">
      <c r="A1150" t="s">
        <v>9515</v>
      </c>
      <c r="B1150" t="s">
        <v>9611</v>
      </c>
      <c r="C1150">
        <v>23705</v>
      </c>
    </row>
    <row r="1151" spans="1:3">
      <c r="A1151" t="s">
        <v>9516</v>
      </c>
      <c r="B1151" t="s">
        <v>9611</v>
      </c>
      <c r="C1151">
        <v>36089</v>
      </c>
    </row>
    <row r="1152" spans="1:3">
      <c r="A1152" t="s">
        <v>9517</v>
      </c>
      <c r="B1152" t="s">
        <v>9611</v>
      </c>
      <c r="C1152">
        <v>362154</v>
      </c>
    </row>
    <row r="1153" spans="1:3">
      <c r="A1153" t="s">
        <v>9518</v>
      </c>
      <c r="B1153" t="s">
        <v>9611</v>
      </c>
      <c r="C1153">
        <v>158542</v>
      </c>
    </row>
    <row r="1154" spans="1:3">
      <c r="A1154" t="s">
        <v>9519</v>
      </c>
      <c r="B1154" t="s">
        <v>9611</v>
      </c>
      <c r="C1154">
        <v>22256</v>
      </c>
    </row>
    <row r="1155" spans="1:3">
      <c r="A1155" t="s">
        <v>9520</v>
      </c>
      <c r="B1155" t="s">
        <v>9611</v>
      </c>
      <c r="C1155">
        <v>19520</v>
      </c>
    </row>
    <row r="1156" spans="1:3">
      <c r="A1156" t="s">
        <v>9521</v>
      </c>
      <c r="B1156" t="s">
        <v>9611</v>
      </c>
      <c r="C1156">
        <v>125877</v>
      </c>
    </row>
    <row r="1157" spans="1:3">
      <c r="A1157" t="s">
        <v>9522</v>
      </c>
      <c r="B1157" t="s">
        <v>9611</v>
      </c>
      <c r="C1157">
        <v>7165</v>
      </c>
    </row>
    <row r="1158" spans="1:3">
      <c r="A1158" t="s">
        <v>9523</v>
      </c>
      <c r="B1158" t="s">
        <v>9611</v>
      </c>
      <c r="C1158">
        <v>19582</v>
      </c>
    </row>
    <row r="1159" spans="1:3">
      <c r="A1159" t="s">
        <v>9524</v>
      </c>
      <c r="B1159" t="s">
        <v>9611</v>
      </c>
      <c r="C1159">
        <v>21834</v>
      </c>
    </row>
    <row r="1160" spans="1:3">
      <c r="A1160" t="s">
        <v>9525</v>
      </c>
      <c r="B1160" t="s">
        <v>9611</v>
      </c>
      <c r="C1160">
        <v>45642</v>
      </c>
    </row>
    <row r="1161" spans="1:3">
      <c r="A1161" t="s">
        <v>9526</v>
      </c>
      <c r="B1161" t="s">
        <v>9611</v>
      </c>
      <c r="C1161">
        <v>50586</v>
      </c>
    </row>
    <row r="1162" spans="1:3">
      <c r="A1162" t="s">
        <v>9527</v>
      </c>
      <c r="B1162" t="s">
        <v>9611</v>
      </c>
      <c r="C1162">
        <v>10758</v>
      </c>
    </row>
    <row r="1163" spans="1:3">
      <c r="A1163" t="s">
        <v>9528</v>
      </c>
      <c r="B1163" t="s">
        <v>9611</v>
      </c>
      <c r="C1163">
        <v>18938</v>
      </c>
    </row>
    <row r="1164" spans="1:3">
      <c r="A1164" t="s">
        <v>9529</v>
      </c>
      <c r="B1164" t="s">
        <v>9611</v>
      </c>
      <c r="C1164">
        <v>39875</v>
      </c>
    </row>
    <row r="1165" spans="1:3">
      <c r="A1165" t="s">
        <v>9530</v>
      </c>
      <c r="B1165" t="s">
        <v>9611</v>
      </c>
      <c r="C1165">
        <v>80765</v>
      </c>
    </row>
    <row r="1166" spans="1:3">
      <c r="A1166" t="s">
        <v>9531</v>
      </c>
      <c r="B1166" t="s">
        <v>9611</v>
      </c>
      <c r="C1166">
        <v>51106</v>
      </c>
    </row>
    <row r="1167" spans="1:3">
      <c r="A1167" t="s">
        <v>9532</v>
      </c>
      <c r="B1167" t="s">
        <v>9611</v>
      </c>
      <c r="C1167">
        <v>46552</v>
      </c>
    </row>
    <row r="1168" spans="1:3">
      <c r="A1168" t="s">
        <v>9533</v>
      </c>
      <c r="B1168" t="s">
        <v>9611</v>
      </c>
      <c r="C1168">
        <v>279108</v>
      </c>
    </row>
    <row r="1169" spans="1:3">
      <c r="A1169" t="s">
        <v>9534</v>
      </c>
      <c r="B1169" t="s">
        <v>9611</v>
      </c>
      <c r="C1169">
        <v>141346</v>
      </c>
    </row>
    <row r="1170" spans="1:3">
      <c r="A1170" t="s">
        <v>9535</v>
      </c>
      <c r="B1170" t="s">
        <v>9611</v>
      </c>
      <c r="C1170">
        <v>3700</v>
      </c>
    </row>
    <row r="1171" spans="1:3">
      <c r="A1171" t="s">
        <v>9536</v>
      </c>
      <c r="B1171" t="s">
        <v>9611</v>
      </c>
      <c r="C1171">
        <v>104163</v>
      </c>
    </row>
    <row r="1172" spans="1:3">
      <c r="A1172" t="s">
        <v>9537</v>
      </c>
      <c r="B1172" t="s">
        <v>9611</v>
      </c>
      <c r="C1172">
        <v>20561</v>
      </c>
    </row>
    <row r="1173" spans="1:3">
      <c r="A1173" t="s">
        <v>9538</v>
      </c>
      <c r="B1173" t="s">
        <v>9611</v>
      </c>
      <c r="C1173">
        <v>57671</v>
      </c>
    </row>
    <row r="1174" spans="1:3">
      <c r="A1174" t="s">
        <v>9539</v>
      </c>
      <c r="B1174" t="s">
        <v>9611</v>
      </c>
      <c r="C1174">
        <v>45091</v>
      </c>
    </row>
    <row r="1175" spans="1:3">
      <c r="A1175" t="s">
        <v>9540</v>
      </c>
      <c r="B1175" t="s">
        <v>9611</v>
      </c>
      <c r="C1175">
        <v>44937</v>
      </c>
    </row>
    <row r="1176" spans="1:3">
      <c r="A1176" t="s">
        <v>9541</v>
      </c>
      <c r="B1176" t="s">
        <v>9611</v>
      </c>
      <c r="C1176">
        <v>34948</v>
      </c>
    </row>
    <row r="1177" spans="1:3">
      <c r="A1177" t="s">
        <v>9542</v>
      </c>
      <c r="B1177" t="s">
        <v>9611</v>
      </c>
      <c r="C1177">
        <v>28756</v>
      </c>
    </row>
    <row r="1178" spans="1:3">
      <c r="A1178" t="s">
        <v>9543</v>
      </c>
      <c r="B1178" t="s">
        <v>9611</v>
      </c>
      <c r="C1178">
        <v>9156</v>
      </c>
    </row>
    <row r="1179" spans="1:3">
      <c r="A1179" t="s">
        <v>9544</v>
      </c>
      <c r="B1179" t="s">
        <v>9611</v>
      </c>
      <c r="C1179">
        <v>15134</v>
      </c>
    </row>
    <row r="1180" spans="1:3">
      <c r="A1180" t="s">
        <v>9545</v>
      </c>
      <c r="B1180" t="s">
        <v>9611</v>
      </c>
      <c r="C1180">
        <v>14961</v>
      </c>
    </row>
    <row r="1181" spans="1:3">
      <c r="A1181" t="s">
        <v>10351</v>
      </c>
      <c r="B1181" t="s">
        <v>9612</v>
      </c>
      <c r="C1181">
        <v>116487</v>
      </c>
    </row>
    <row r="1182" spans="1:3">
      <c r="A1182" t="s">
        <v>10352</v>
      </c>
      <c r="B1182" t="s">
        <v>9612</v>
      </c>
      <c r="C1182">
        <v>66609</v>
      </c>
    </row>
    <row r="1183" spans="1:3">
      <c r="A1183" t="s">
        <v>10102</v>
      </c>
      <c r="B1183" t="s">
        <v>9612</v>
      </c>
      <c r="C1183">
        <v>317222</v>
      </c>
    </row>
    <row r="1184" spans="1:3">
      <c r="A1184" t="s">
        <v>9683</v>
      </c>
      <c r="B1184" t="s">
        <v>9612</v>
      </c>
      <c r="C1184">
        <v>30824</v>
      </c>
    </row>
    <row r="1185" spans="1:3">
      <c r="A1185" t="s">
        <v>10001</v>
      </c>
      <c r="B1185" t="s">
        <v>9612</v>
      </c>
      <c r="C1185">
        <v>57171</v>
      </c>
    </row>
    <row r="1186" spans="1:3">
      <c r="A1186" t="s">
        <v>10353</v>
      </c>
      <c r="B1186" t="s">
        <v>9612</v>
      </c>
      <c r="C1186">
        <v>129067</v>
      </c>
    </row>
    <row r="1187" spans="1:3">
      <c r="A1187" t="s">
        <v>10117</v>
      </c>
      <c r="B1187" t="s">
        <v>9612</v>
      </c>
      <c r="C1187">
        <v>41117</v>
      </c>
    </row>
    <row r="1188" spans="1:3">
      <c r="A1188" t="s">
        <v>9763</v>
      </c>
      <c r="B1188" t="s">
        <v>9612</v>
      </c>
      <c r="C1188">
        <v>36595</v>
      </c>
    </row>
    <row r="1189" spans="1:3">
      <c r="A1189" t="s">
        <v>10354</v>
      </c>
      <c r="B1189" t="s">
        <v>9612</v>
      </c>
      <c r="C1189">
        <v>60346</v>
      </c>
    </row>
    <row r="1190" spans="1:3">
      <c r="A1190" t="s">
        <v>10355</v>
      </c>
      <c r="B1190" t="s">
        <v>9612</v>
      </c>
      <c r="C1190">
        <v>157967</v>
      </c>
    </row>
    <row r="1191" spans="1:3">
      <c r="A1191" t="s">
        <v>10356</v>
      </c>
      <c r="B1191" t="s">
        <v>9612</v>
      </c>
      <c r="C1191">
        <v>17409</v>
      </c>
    </row>
    <row r="1192" spans="1:3">
      <c r="A1192" t="s">
        <v>10357</v>
      </c>
      <c r="B1192" t="s">
        <v>9612</v>
      </c>
      <c r="C1192">
        <v>37979</v>
      </c>
    </row>
    <row r="1193" spans="1:3">
      <c r="A1193" t="s">
        <v>10358</v>
      </c>
      <c r="B1193" t="s">
        <v>9612</v>
      </c>
      <c r="C1193">
        <v>51620</v>
      </c>
    </row>
    <row r="1194" spans="1:3">
      <c r="A1194" t="s">
        <v>10359</v>
      </c>
      <c r="B1194" t="s">
        <v>9612</v>
      </c>
      <c r="C1194">
        <v>40693</v>
      </c>
    </row>
    <row r="1195" spans="1:3">
      <c r="A1195" t="s">
        <v>9640</v>
      </c>
      <c r="B1195" t="s">
        <v>9612</v>
      </c>
      <c r="C1195">
        <v>31334</v>
      </c>
    </row>
    <row r="1196" spans="1:3">
      <c r="A1196" t="s">
        <v>9650</v>
      </c>
      <c r="B1196" t="s">
        <v>9612</v>
      </c>
      <c r="C1196">
        <v>222434</v>
      </c>
    </row>
    <row r="1197" spans="1:3">
      <c r="A1197" t="s">
        <v>10360</v>
      </c>
      <c r="B1197" t="s">
        <v>9613</v>
      </c>
      <c r="C1197">
        <v>66848</v>
      </c>
    </row>
    <row r="1198" spans="1:3">
      <c r="A1198" t="s">
        <v>10361</v>
      </c>
      <c r="B1198" t="s">
        <v>9613</v>
      </c>
      <c r="C1198">
        <v>603380</v>
      </c>
    </row>
    <row r="1199" spans="1:3">
      <c r="A1199" t="s">
        <v>10362</v>
      </c>
      <c r="B1199" t="s">
        <v>9613</v>
      </c>
      <c r="C1199">
        <v>847650</v>
      </c>
    </row>
    <row r="1200" spans="1:3">
      <c r="A1200" t="s">
        <v>10363</v>
      </c>
      <c r="B1200" t="s">
        <v>9613</v>
      </c>
      <c r="C1200">
        <v>94484</v>
      </c>
    </row>
    <row r="1201" spans="1:3">
      <c r="A1201" t="s">
        <v>10364</v>
      </c>
      <c r="B1201" t="s">
        <v>9613</v>
      </c>
      <c r="C1201">
        <v>34116</v>
      </c>
    </row>
    <row r="1202" spans="1:3">
      <c r="A1202" t="s">
        <v>9740</v>
      </c>
      <c r="B1202" t="s">
        <v>9613</v>
      </c>
      <c r="C1202">
        <v>176677</v>
      </c>
    </row>
    <row r="1203" spans="1:3">
      <c r="A1203" t="s">
        <v>10365</v>
      </c>
      <c r="B1203" t="s">
        <v>9613</v>
      </c>
      <c r="C1203">
        <v>107131</v>
      </c>
    </row>
    <row r="1204" spans="1:3">
      <c r="A1204" t="s">
        <v>10366</v>
      </c>
      <c r="B1204" t="s">
        <v>9613</v>
      </c>
      <c r="C1204">
        <v>176593</v>
      </c>
    </row>
    <row r="1205" spans="1:3">
      <c r="A1205" t="s">
        <v>10367</v>
      </c>
      <c r="B1205" t="s">
        <v>9613</v>
      </c>
      <c r="C1205">
        <v>33628</v>
      </c>
    </row>
    <row r="1206" spans="1:3">
      <c r="A1206" t="s">
        <v>10368</v>
      </c>
      <c r="B1206" t="s">
        <v>9613</v>
      </c>
      <c r="C1206">
        <v>302883</v>
      </c>
    </row>
    <row r="1207" spans="1:3">
      <c r="A1207" t="s">
        <v>10369</v>
      </c>
      <c r="B1207" t="s">
        <v>9613</v>
      </c>
      <c r="C1207">
        <v>28370</v>
      </c>
    </row>
    <row r="1208" spans="1:3">
      <c r="A1208" t="s">
        <v>10370</v>
      </c>
      <c r="B1208" t="s">
        <v>9613</v>
      </c>
      <c r="C1208">
        <v>266446</v>
      </c>
    </row>
    <row r="1209" spans="1:3">
      <c r="A1209" t="s">
        <v>9758</v>
      </c>
      <c r="B1209" t="s">
        <v>9613</v>
      </c>
      <c r="C1209">
        <v>339183</v>
      </c>
    </row>
    <row r="1210" spans="1:3">
      <c r="A1210" t="s">
        <v>9898</v>
      </c>
      <c r="B1210" t="s">
        <v>9613</v>
      </c>
      <c r="C1210">
        <v>19565</v>
      </c>
    </row>
    <row r="1211" spans="1:3">
      <c r="A1211" t="s">
        <v>9704</v>
      </c>
      <c r="B1211" t="s">
        <v>9613</v>
      </c>
      <c r="C1211">
        <v>1074582</v>
      </c>
    </row>
    <row r="1212" spans="1:3">
      <c r="A1212" t="s">
        <v>10371</v>
      </c>
      <c r="B1212" t="s">
        <v>9613</v>
      </c>
      <c r="C1212">
        <v>970374</v>
      </c>
    </row>
    <row r="1213" spans="1:3">
      <c r="A1213" t="s">
        <v>10372</v>
      </c>
      <c r="B1213" t="s">
        <v>9613</v>
      </c>
      <c r="C1213">
        <v>54448</v>
      </c>
    </row>
    <row r="1214" spans="1:3">
      <c r="A1214" t="s">
        <v>10373</v>
      </c>
      <c r="B1214" t="s">
        <v>9613</v>
      </c>
      <c r="C1214">
        <v>116692</v>
      </c>
    </row>
    <row r="1215" spans="1:3">
      <c r="A1215" t="s">
        <v>10358</v>
      </c>
      <c r="B1215" t="s">
        <v>9613</v>
      </c>
      <c r="C1215">
        <v>24973</v>
      </c>
    </row>
    <row r="1216" spans="1:3">
      <c r="A1216" t="s">
        <v>10035</v>
      </c>
      <c r="B1216" t="s">
        <v>9613</v>
      </c>
      <c r="C1216">
        <v>38238</v>
      </c>
    </row>
    <row r="1217" spans="1:3">
      <c r="A1217" t="s">
        <v>9640</v>
      </c>
      <c r="B1217" t="s">
        <v>9613</v>
      </c>
      <c r="C1217">
        <v>157731</v>
      </c>
    </row>
    <row r="1218" spans="1:3">
      <c r="A1218" t="s">
        <v>10374</v>
      </c>
      <c r="B1218" t="s">
        <v>9613</v>
      </c>
      <c r="C1218">
        <v>106899</v>
      </c>
    </row>
    <row r="1219" spans="1:3">
      <c r="A1219" t="s">
        <v>10375</v>
      </c>
      <c r="B1219" t="s">
        <v>9613</v>
      </c>
      <c r="C1219">
        <v>54459</v>
      </c>
    </row>
    <row r="1220" spans="1:3">
      <c r="A1220" t="s">
        <v>9546</v>
      </c>
      <c r="B1220" t="s">
        <v>9613</v>
      </c>
      <c r="C1220">
        <v>569997</v>
      </c>
    </row>
    <row r="1221" spans="1:3">
      <c r="A1221" t="s">
        <v>10376</v>
      </c>
      <c r="B1221" t="s">
        <v>9614</v>
      </c>
      <c r="C1221">
        <v>233539</v>
      </c>
    </row>
    <row r="1222" spans="1:3">
      <c r="A1222" t="s">
        <v>10377</v>
      </c>
      <c r="B1222" t="s">
        <v>9614</v>
      </c>
      <c r="C1222">
        <v>128224</v>
      </c>
    </row>
    <row r="1223" spans="1:3">
      <c r="A1223" t="s">
        <v>10378</v>
      </c>
      <c r="B1223" t="s">
        <v>9614</v>
      </c>
      <c r="C1223">
        <v>593640</v>
      </c>
    </row>
    <row r="1224" spans="1:3">
      <c r="A1224" t="s">
        <v>10379</v>
      </c>
      <c r="B1224" t="s">
        <v>9614</v>
      </c>
      <c r="C1224">
        <v>21219</v>
      </c>
    </row>
    <row r="1225" spans="1:3">
      <c r="A1225" t="s">
        <v>10380</v>
      </c>
      <c r="B1225" t="s">
        <v>9614</v>
      </c>
      <c r="C1225">
        <v>826653</v>
      </c>
    </row>
    <row r="1226" spans="1:3">
      <c r="A1226" t="s">
        <v>9683</v>
      </c>
      <c r="B1226" t="s">
        <v>9614</v>
      </c>
      <c r="C1226">
        <v>70698</v>
      </c>
    </row>
    <row r="1227" spans="1:3">
      <c r="A1227" t="s">
        <v>10381</v>
      </c>
      <c r="B1227" t="s">
        <v>9614</v>
      </c>
      <c r="C1227">
        <v>464338</v>
      </c>
    </row>
    <row r="1228" spans="1:3">
      <c r="A1228" t="s">
        <v>9648</v>
      </c>
      <c r="B1228" t="s">
        <v>9614</v>
      </c>
      <c r="C1228">
        <v>164065</v>
      </c>
    </row>
    <row r="1229" spans="1:3">
      <c r="A1229" t="s">
        <v>10382</v>
      </c>
      <c r="B1229" t="s">
        <v>9614</v>
      </c>
      <c r="C1229">
        <v>1669979</v>
      </c>
    </row>
    <row r="1230" spans="1:3">
      <c r="A1230" t="s">
        <v>10383</v>
      </c>
      <c r="B1230" t="s">
        <v>9614</v>
      </c>
      <c r="C1230">
        <v>14758</v>
      </c>
    </row>
    <row r="1231" spans="1:3">
      <c r="A1231" t="s">
        <v>10384</v>
      </c>
      <c r="B1231" t="s">
        <v>9614</v>
      </c>
      <c r="C1231">
        <v>739749</v>
      </c>
    </row>
    <row r="1232" spans="1:3">
      <c r="A1232" t="s">
        <v>10216</v>
      </c>
      <c r="B1232" t="s">
        <v>9614</v>
      </c>
      <c r="C1232">
        <v>546829</v>
      </c>
    </row>
    <row r="1233" spans="1:3">
      <c r="A1233" t="s">
        <v>10385</v>
      </c>
      <c r="B1233" t="s">
        <v>9614</v>
      </c>
      <c r="C1233">
        <v>791891</v>
      </c>
    </row>
    <row r="1234" spans="1:3">
      <c r="A1234" t="s">
        <v>10375</v>
      </c>
      <c r="B1234" t="s">
        <v>9614</v>
      </c>
      <c r="C1234">
        <v>888502</v>
      </c>
    </row>
    <row r="1235" spans="1:3">
      <c r="A1235" t="s">
        <v>10386</v>
      </c>
      <c r="B1235" t="s">
        <v>9615</v>
      </c>
      <c r="C1235">
        <v>10556</v>
      </c>
    </row>
    <row r="1236" spans="1:3">
      <c r="A1236" t="s">
        <v>10387</v>
      </c>
      <c r="B1236" t="s">
        <v>9615</v>
      </c>
      <c r="C1236">
        <v>8641</v>
      </c>
    </row>
    <row r="1237" spans="1:3">
      <c r="A1237" t="s">
        <v>10388</v>
      </c>
      <c r="B1237" t="s">
        <v>9615</v>
      </c>
      <c r="C1237">
        <v>123188</v>
      </c>
    </row>
    <row r="1238" spans="1:3">
      <c r="A1238" t="s">
        <v>10389</v>
      </c>
      <c r="B1238" t="s">
        <v>9615</v>
      </c>
      <c r="C1238">
        <v>28853</v>
      </c>
    </row>
    <row r="1239" spans="1:3">
      <c r="A1239" t="s">
        <v>10390</v>
      </c>
      <c r="B1239" t="s">
        <v>9615</v>
      </c>
      <c r="C1239">
        <v>24698</v>
      </c>
    </row>
    <row r="1240" spans="1:3">
      <c r="A1240" t="s">
        <v>10391</v>
      </c>
      <c r="B1240" t="s">
        <v>9615</v>
      </c>
      <c r="C1240">
        <v>15068</v>
      </c>
    </row>
    <row r="1241" spans="1:3">
      <c r="A1241" t="s">
        <v>10392</v>
      </c>
      <c r="B1241" t="s">
        <v>9615</v>
      </c>
      <c r="C1241">
        <v>8169</v>
      </c>
    </row>
    <row r="1242" spans="1:3">
      <c r="A1242" t="s">
        <v>10393</v>
      </c>
      <c r="B1242" t="s">
        <v>9615</v>
      </c>
      <c r="C1242">
        <v>63991</v>
      </c>
    </row>
    <row r="1243" spans="1:3">
      <c r="A1243" t="s">
        <v>9903</v>
      </c>
      <c r="B1243" t="s">
        <v>9615</v>
      </c>
      <c r="C1243">
        <v>102123</v>
      </c>
    </row>
    <row r="1244" spans="1:3">
      <c r="A1244" t="s">
        <v>10394</v>
      </c>
      <c r="B1244" t="s">
        <v>9615</v>
      </c>
      <c r="C1244">
        <v>18568</v>
      </c>
    </row>
    <row r="1245" spans="1:3">
      <c r="A1245" t="s">
        <v>9957</v>
      </c>
      <c r="B1245" t="s">
        <v>9615</v>
      </c>
      <c r="C1245">
        <v>152444</v>
      </c>
    </row>
    <row r="1246" spans="1:3">
      <c r="A1246" t="s">
        <v>10395</v>
      </c>
      <c r="B1246" t="s">
        <v>9615</v>
      </c>
      <c r="C1246">
        <v>45993</v>
      </c>
    </row>
    <row r="1247" spans="1:3">
      <c r="A1247" t="s">
        <v>9661</v>
      </c>
      <c r="B1247" t="s">
        <v>9615</v>
      </c>
      <c r="C1247">
        <v>133408</v>
      </c>
    </row>
    <row r="1248" spans="1:3">
      <c r="A1248" t="s">
        <v>10097</v>
      </c>
      <c r="B1248" t="s">
        <v>9615</v>
      </c>
      <c r="C1248">
        <v>51677</v>
      </c>
    </row>
    <row r="1249" spans="1:3">
      <c r="A1249" t="s">
        <v>10396</v>
      </c>
      <c r="B1249" t="s">
        <v>9615</v>
      </c>
      <c r="C1249">
        <v>26036</v>
      </c>
    </row>
    <row r="1250" spans="1:3">
      <c r="A1250" t="s">
        <v>10397</v>
      </c>
      <c r="B1250" t="s">
        <v>9615</v>
      </c>
      <c r="C1250">
        <v>25793</v>
      </c>
    </row>
    <row r="1251" spans="1:3">
      <c r="A1251" t="s">
        <v>10398</v>
      </c>
      <c r="B1251" t="s">
        <v>9615</v>
      </c>
      <c r="C1251">
        <v>36081</v>
      </c>
    </row>
    <row r="1252" spans="1:3">
      <c r="A1252" t="s">
        <v>10399</v>
      </c>
      <c r="B1252" t="s">
        <v>9615</v>
      </c>
      <c r="C1252">
        <v>31543</v>
      </c>
    </row>
    <row r="1253" spans="1:3">
      <c r="A1253" t="s">
        <v>10100</v>
      </c>
      <c r="B1253" t="s">
        <v>9615</v>
      </c>
      <c r="C1253">
        <v>80432</v>
      </c>
    </row>
    <row r="1254" spans="1:3">
      <c r="A1254" t="s">
        <v>9747</v>
      </c>
      <c r="B1254" t="s">
        <v>9615</v>
      </c>
      <c r="C1254">
        <v>13722</v>
      </c>
    </row>
    <row r="1255" spans="1:3">
      <c r="A1255" t="s">
        <v>9859</v>
      </c>
      <c r="B1255" t="s">
        <v>9615</v>
      </c>
      <c r="C1255">
        <v>36582</v>
      </c>
    </row>
    <row r="1256" spans="1:3">
      <c r="A1256" t="s">
        <v>10198</v>
      </c>
      <c r="B1256" t="s">
        <v>9615</v>
      </c>
      <c r="C1256">
        <v>25827</v>
      </c>
    </row>
    <row r="1257" spans="1:3">
      <c r="A1257" t="s">
        <v>10400</v>
      </c>
      <c r="B1257" t="s">
        <v>9615</v>
      </c>
      <c r="C1257">
        <v>109581</v>
      </c>
    </row>
    <row r="1258" spans="1:3">
      <c r="A1258" t="s">
        <v>10200</v>
      </c>
      <c r="B1258" t="s">
        <v>9615</v>
      </c>
      <c r="C1258">
        <v>33775</v>
      </c>
    </row>
    <row r="1259" spans="1:3">
      <c r="A1259" t="s">
        <v>10401</v>
      </c>
      <c r="B1259" t="s">
        <v>9615</v>
      </c>
      <c r="C1259">
        <v>401093</v>
      </c>
    </row>
    <row r="1260" spans="1:3">
      <c r="A1260" t="s">
        <v>10402</v>
      </c>
      <c r="B1260" t="s">
        <v>9615</v>
      </c>
      <c r="C1260">
        <v>26077</v>
      </c>
    </row>
    <row r="1261" spans="1:3">
      <c r="A1261" t="s">
        <v>10403</v>
      </c>
      <c r="B1261" t="s">
        <v>9615</v>
      </c>
      <c r="C1261">
        <v>14285</v>
      </c>
    </row>
    <row r="1262" spans="1:3">
      <c r="A1262" t="s">
        <v>10404</v>
      </c>
      <c r="B1262" t="s">
        <v>9615</v>
      </c>
      <c r="C1262">
        <v>96729</v>
      </c>
    </row>
    <row r="1263" spans="1:3">
      <c r="A1263" t="s">
        <v>10405</v>
      </c>
      <c r="B1263" t="s">
        <v>9615</v>
      </c>
      <c r="C1263">
        <v>41190</v>
      </c>
    </row>
    <row r="1264" spans="1:3">
      <c r="A1264" t="s">
        <v>10406</v>
      </c>
      <c r="B1264" t="s">
        <v>9615</v>
      </c>
      <c r="C1264">
        <v>45738</v>
      </c>
    </row>
    <row r="1265" spans="1:3">
      <c r="A1265" t="s">
        <v>10407</v>
      </c>
      <c r="B1265" t="s">
        <v>9615</v>
      </c>
      <c r="C1265">
        <v>37842</v>
      </c>
    </row>
    <row r="1266" spans="1:3">
      <c r="A1266" t="s">
        <v>10408</v>
      </c>
      <c r="B1266" t="s">
        <v>9615</v>
      </c>
      <c r="C1266">
        <v>30530</v>
      </c>
    </row>
    <row r="1267" spans="1:3">
      <c r="A1267" t="s">
        <v>10409</v>
      </c>
      <c r="B1267" t="s">
        <v>9615</v>
      </c>
      <c r="C1267">
        <v>289709</v>
      </c>
    </row>
    <row r="1268" spans="1:3">
      <c r="A1268" t="s">
        <v>10410</v>
      </c>
      <c r="B1268" t="s">
        <v>9615</v>
      </c>
      <c r="C1268">
        <v>66557</v>
      </c>
    </row>
    <row r="1269" spans="1:3">
      <c r="A1269" t="s">
        <v>10411</v>
      </c>
      <c r="B1269" t="s">
        <v>9615</v>
      </c>
      <c r="C1269">
        <v>25266</v>
      </c>
    </row>
    <row r="1270" spans="1:3">
      <c r="A1270" t="s">
        <v>10412</v>
      </c>
      <c r="B1270" t="s">
        <v>9615</v>
      </c>
      <c r="C1270">
        <v>11757</v>
      </c>
    </row>
    <row r="1271" spans="1:3">
      <c r="A1271" t="s">
        <v>10413</v>
      </c>
      <c r="B1271" t="s">
        <v>9615</v>
      </c>
      <c r="C1271">
        <v>64691</v>
      </c>
    </row>
    <row r="1272" spans="1:3">
      <c r="A1272" t="s">
        <v>9689</v>
      </c>
      <c r="B1272" t="s">
        <v>9615</v>
      </c>
      <c r="C1272">
        <v>159552</v>
      </c>
    </row>
    <row r="1273" spans="1:3">
      <c r="A1273" t="s">
        <v>10414</v>
      </c>
      <c r="B1273" t="s">
        <v>9615</v>
      </c>
      <c r="C1273">
        <v>263795</v>
      </c>
    </row>
    <row r="1274" spans="1:3">
      <c r="A1274" t="s">
        <v>10415</v>
      </c>
      <c r="B1274" t="s">
        <v>9615</v>
      </c>
      <c r="C1274">
        <v>18693</v>
      </c>
    </row>
    <row r="1275" spans="1:3">
      <c r="A1275" t="s">
        <v>9898</v>
      </c>
      <c r="B1275" t="s">
        <v>9615</v>
      </c>
      <c r="C1275">
        <v>675232</v>
      </c>
    </row>
    <row r="1276" spans="1:3">
      <c r="A1276" t="s">
        <v>10416</v>
      </c>
      <c r="B1276" t="s">
        <v>9615</v>
      </c>
      <c r="C1276">
        <v>2186</v>
      </c>
    </row>
    <row r="1277" spans="1:3">
      <c r="A1277" t="s">
        <v>9805</v>
      </c>
      <c r="B1277" t="s">
        <v>9615</v>
      </c>
      <c r="C1277">
        <v>13182</v>
      </c>
    </row>
    <row r="1278" spans="1:3">
      <c r="A1278" t="s">
        <v>10417</v>
      </c>
      <c r="B1278" t="s">
        <v>9615</v>
      </c>
      <c r="C1278">
        <v>89516</v>
      </c>
    </row>
    <row r="1279" spans="1:3">
      <c r="A1279" t="s">
        <v>10418</v>
      </c>
      <c r="B1279" t="s">
        <v>9615</v>
      </c>
      <c r="C1279">
        <v>22982</v>
      </c>
    </row>
    <row r="1280" spans="1:3">
      <c r="A1280" t="s">
        <v>10419</v>
      </c>
      <c r="B1280" t="s">
        <v>9615</v>
      </c>
      <c r="C1280">
        <v>97779</v>
      </c>
    </row>
    <row r="1281" spans="1:3">
      <c r="A1281" t="s">
        <v>10119</v>
      </c>
      <c r="B1281" t="s">
        <v>9615</v>
      </c>
      <c r="C1281">
        <v>197315</v>
      </c>
    </row>
    <row r="1282" spans="1:3">
      <c r="A1282" t="s">
        <v>10420</v>
      </c>
      <c r="B1282" t="s">
        <v>9615</v>
      </c>
      <c r="C1282">
        <v>6339</v>
      </c>
    </row>
    <row r="1283" spans="1:3">
      <c r="A1283" t="s">
        <v>10421</v>
      </c>
      <c r="B1283" t="s">
        <v>9615</v>
      </c>
      <c r="C1283">
        <v>11236</v>
      </c>
    </row>
    <row r="1284" spans="1:3">
      <c r="A1284" t="s">
        <v>10422</v>
      </c>
      <c r="B1284" t="s">
        <v>9615</v>
      </c>
      <c r="C1284">
        <v>886221</v>
      </c>
    </row>
    <row r="1285" spans="1:3">
      <c r="A1285" t="s">
        <v>10423</v>
      </c>
      <c r="B1285" t="s">
        <v>9615</v>
      </c>
      <c r="C1285">
        <v>25656</v>
      </c>
    </row>
    <row r="1286" spans="1:3">
      <c r="A1286" t="s">
        <v>10424</v>
      </c>
      <c r="B1286" t="s">
        <v>9615</v>
      </c>
      <c r="C1286">
        <v>68064</v>
      </c>
    </row>
    <row r="1287" spans="1:3">
      <c r="A1287" t="s">
        <v>10124</v>
      </c>
      <c r="B1287" t="s">
        <v>9615</v>
      </c>
      <c r="C1287">
        <v>29040</v>
      </c>
    </row>
    <row r="1288" spans="1:3">
      <c r="A1288" t="s">
        <v>10425</v>
      </c>
      <c r="B1288" t="s">
        <v>9615</v>
      </c>
      <c r="C1288">
        <v>42320</v>
      </c>
    </row>
    <row r="1289" spans="1:3">
      <c r="A1289" t="s">
        <v>10426</v>
      </c>
      <c r="B1289" t="s">
        <v>9615</v>
      </c>
      <c r="C1289">
        <v>22941</v>
      </c>
    </row>
    <row r="1290" spans="1:3">
      <c r="A1290" t="s">
        <v>10427</v>
      </c>
      <c r="B1290" t="s">
        <v>9615</v>
      </c>
      <c r="C1290">
        <v>83754</v>
      </c>
    </row>
    <row r="1291" spans="1:3">
      <c r="A1291" t="s">
        <v>10428</v>
      </c>
      <c r="B1291" t="s">
        <v>9615</v>
      </c>
      <c r="C1291">
        <v>15274</v>
      </c>
    </row>
    <row r="1292" spans="1:3">
      <c r="A1292" t="s">
        <v>9703</v>
      </c>
      <c r="B1292" t="s">
        <v>9615</v>
      </c>
      <c r="C1292">
        <v>156004</v>
      </c>
    </row>
    <row r="1293" spans="1:3">
      <c r="A1293" t="s">
        <v>10429</v>
      </c>
      <c r="B1293" t="s">
        <v>9615</v>
      </c>
      <c r="C1293">
        <v>69406</v>
      </c>
    </row>
    <row r="1294" spans="1:3">
      <c r="A1294" t="s">
        <v>10430</v>
      </c>
      <c r="B1294" t="s">
        <v>9615</v>
      </c>
      <c r="C1294">
        <v>9842</v>
      </c>
    </row>
    <row r="1295" spans="1:3">
      <c r="A1295" t="s">
        <v>10431</v>
      </c>
      <c r="B1295" t="s">
        <v>9615</v>
      </c>
      <c r="C1295">
        <v>177901</v>
      </c>
    </row>
    <row r="1296" spans="1:3">
      <c r="A1296" t="s">
        <v>10432</v>
      </c>
      <c r="B1296" t="s">
        <v>9615</v>
      </c>
      <c r="C1296">
        <v>51622</v>
      </c>
    </row>
    <row r="1297" spans="1:3">
      <c r="A1297" t="s">
        <v>10433</v>
      </c>
      <c r="B1297" t="s">
        <v>9615</v>
      </c>
      <c r="C1297">
        <v>1288337</v>
      </c>
    </row>
    <row r="1298" spans="1:3">
      <c r="A1298" t="s">
        <v>10434</v>
      </c>
      <c r="B1298" t="s">
        <v>9615</v>
      </c>
      <c r="C1298">
        <v>27177</v>
      </c>
    </row>
    <row r="1299" spans="1:3">
      <c r="A1299" t="s">
        <v>10435</v>
      </c>
      <c r="B1299" t="s">
        <v>9615</v>
      </c>
      <c r="C1299">
        <v>21121</v>
      </c>
    </row>
    <row r="1300" spans="1:3">
      <c r="A1300" t="s">
        <v>10436</v>
      </c>
      <c r="B1300" t="s">
        <v>9615</v>
      </c>
      <c r="C1300">
        <v>5823</v>
      </c>
    </row>
    <row r="1301" spans="1:3">
      <c r="A1301" t="s">
        <v>9935</v>
      </c>
      <c r="B1301" t="s">
        <v>9615</v>
      </c>
      <c r="C1301">
        <v>23516</v>
      </c>
    </row>
    <row r="1302" spans="1:3">
      <c r="A1302" t="s">
        <v>10437</v>
      </c>
      <c r="B1302" t="s">
        <v>9615</v>
      </c>
      <c r="C1302">
        <v>8723</v>
      </c>
    </row>
    <row r="1303" spans="1:3">
      <c r="A1303" t="s">
        <v>10438</v>
      </c>
      <c r="B1303" t="s">
        <v>9615</v>
      </c>
      <c r="C1303">
        <v>26080</v>
      </c>
    </row>
    <row r="1304" spans="1:3">
      <c r="A1304" t="s">
        <v>10270</v>
      </c>
      <c r="B1304" t="s">
        <v>9615</v>
      </c>
      <c r="C1304">
        <v>308459</v>
      </c>
    </row>
    <row r="1305" spans="1:3">
      <c r="A1305" t="s">
        <v>10439</v>
      </c>
      <c r="B1305" t="s">
        <v>9615</v>
      </c>
      <c r="C1305">
        <v>13128</v>
      </c>
    </row>
    <row r="1306" spans="1:3">
      <c r="A1306" t="s">
        <v>10440</v>
      </c>
      <c r="B1306" t="s">
        <v>9615</v>
      </c>
      <c r="C1306">
        <v>23914</v>
      </c>
    </row>
    <row r="1307" spans="1:3">
      <c r="A1307" t="s">
        <v>10441</v>
      </c>
      <c r="B1307" t="s">
        <v>9615</v>
      </c>
      <c r="C1307">
        <v>187688</v>
      </c>
    </row>
    <row r="1308" spans="1:3">
      <c r="A1308" t="s">
        <v>9711</v>
      </c>
      <c r="B1308" t="s">
        <v>9615</v>
      </c>
      <c r="C1308">
        <v>160486</v>
      </c>
    </row>
    <row r="1309" spans="1:3">
      <c r="A1309" t="s">
        <v>10171</v>
      </c>
      <c r="B1309" t="s">
        <v>9615</v>
      </c>
      <c r="C1309">
        <v>60968</v>
      </c>
    </row>
    <row r="1310" spans="1:3">
      <c r="A1310" t="s">
        <v>10442</v>
      </c>
      <c r="B1310" t="s">
        <v>9615</v>
      </c>
      <c r="C1310">
        <v>40083</v>
      </c>
    </row>
    <row r="1311" spans="1:3">
      <c r="A1311" t="s">
        <v>10443</v>
      </c>
      <c r="B1311" t="s">
        <v>9615</v>
      </c>
      <c r="C1311">
        <v>8187</v>
      </c>
    </row>
    <row r="1312" spans="1:3">
      <c r="A1312" t="s">
        <v>10444</v>
      </c>
      <c r="B1312" t="s">
        <v>9615</v>
      </c>
      <c r="C1312">
        <v>67681</v>
      </c>
    </row>
    <row r="1313" spans="1:3">
      <c r="A1313" t="s">
        <v>10445</v>
      </c>
      <c r="B1313" t="s">
        <v>9615</v>
      </c>
      <c r="C1313">
        <v>52680</v>
      </c>
    </row>
    <row r="1314" spans="1:3">
      <c r="A1314" t="s">
        <v>9785</v>
      </c>
      <c r="B1314" t="s">
        <v>9615</v>
      </c>
      <c r="C1314">
        <v>76071</v>
      </c>
    </row>
    <row r="1315" spans="1:3">
      <c r="A1315" t="s">
        <v>10446</v>
      </c>
      <c r="B1315" t="s">
        <v>9615</v>
      </c>
      <c r="C1315">
        <v>370214</v>
      </c>
    </row>
    <row r="1316" spans="1:3">
      <c r="A1316" t="s">
        <v>10051</v>
      </c>
      <c r="B1316" t="s">
        <v>9615</v>
      </c>
      <c r="C1316">
        <v>1769038</v>
      </c>
    </row>
    <row r="1317" spans="1:3">
      <c r="A1317" t="s">
        <v>10447</v>
      </c>
      <c r="B1317" t="s">
        <v>9615</v>
      </c>
      <c r="C1317">
        <v>34445</v>
      </c>
    </row>
    <row r="1318" spans="1:3">
      <c r="A1318" t="s">
        <v>10448</v>
      </c>
      <c r="B1318" t="s">
        <v>9616</v>
      </c>
      <c r="C1318">
        <v>16252</v>
      </c>
    </row>
    <row r="1319" spans="1:3">
      <c r="A1319" t="s">
        <v>10449</v>
      </c>
      <c r="B1319" t="s">
        <v>9616</v>
      </c>
      <c r="C1319">
        <v>381605</v>
      </c>
    </row>
    <row r="1320" spans="1:3">
      <c r="A1320" t="s">
        <v>10450</v>
      </c>
      <c r="B1320" t="s">
        <v>9616</v>
      </c>
      <c r="C1320">
        <v>35497</v>
      </c>
    </row>
    <row r="1321" spans="1:3">
      <c r="A1321" t="s">
        <v>10451</v>
      </c>
      <c r="B1321" t="s">
        <v>9616</v>
      </c>
      <c r="C1321">
        <v>47055</v>
      </c>
    </row>
    <row r="1322" spans="1:3">
      <c r="A1322" t="s">
        <v>9737</v>
      </c>
      <c r="B1322" t="s">
        <v>9616</v>
      </c>
      <c r="C1322">
        <v>41744</v>
      </c>
    </row>
    <row r="1323" spans="1:3">
      <c r="A1323" t="s">
        <v>10452</v>
      </c>
      <c r="B1323" t="s">
        <v>9616</v>
      </c>
      <c r="C1323">
        <v>5054</v>
      </c>
    </row>
    <row r="1324" spans="1:3">
      <c r="A1324" t="s">
        <v>10453</v>
      </c>
      <c r="B1324" t="s">
        <v>9616</v>
      </c>
      <c r="C1324">
        <v>70634</v>
      </c>
    </row>
    <row r="1325" spans="1:3">
      <c r="A1325" t="s">
        <v>10095</v>
      </c>
      <c r="B1325" t="s">
        <v>9616</v>
      </c>
      <c r="C1325">
        <v>25517</v>
      </c>
    </row>
    <row r="1326" spans="1:3">
      <c r="A1326" t="s">
        <v>10454</v>
      </c>
      <c r="B1326" t="s">
        <v>9616</v>
      </c>
      <c r="C1326">
        <v>36711</v>
      </c>
    </row>
    <row r="1327" spans="1:3">
      <c r="A1327" t="s">
        <v>10455</v>
      </c>
      <c r="B1327" t="s">
        <v>9616</v>
      </c>
      <c r="C1327">
        <v>114379</v>
      </c>
    </row>
    <row r="1328" spans="1:3">
      <c r="A1328" t="s">
        <v>10097</v>
      </c>
      <c r="B1328" t="s">
        <v>9616</v>
      </c>
      <c r="C1328">
        <v>31430</v>
      </c>
    </row>
    <row r="1329" spans="1:3">
      <c r="A1329" t="s">
        <v>10398</v>
      </c>
      <c r="B1329" t="s">
        <v>9616</v>
      </c>
      <c r="C1329">
        <v>12406</v>
      </c>
    </row>
    <row r="1330" spans="1:3">
      <c r="A1330" t="s">
        <v>10456</v>
      </c>
      <c r="B1330" t="s">
        <v>9616</v>
      </c>
      <c r="C1330">
        <v>59142</v>
      </c>
    </row>
    <row r="1331" spans="1:3">
      <c r="A1331" t="s">
        <v>9667</v>
      </c>
      <c r="B1331" t="s">
        <v>9616</v>
      </c>
      <c r="C1331">
        <v>67734</v>
      </c>
    </row>
    <row r="1332" spans="1:3">
      <c r="A1332" t="s">
        <v>10075</v>
      </c>
      <c r="B1332" t="s">
        <v>9616</v>
      </c>
      <c r="C1332">
        <v>8647</v>
      </c>
    </row>
    <row r="1333" spans="1:3">
      <c r="A1333" t="s">
        <v>9976</v>
      </c>
      <c r="B1333" t="s">
        <v>9616</v>
      </c>
      <c r="C1333">
        <v>5522</v>
      </c>
    </row>
    <row r="1334" spans="1:3">
      <c r="A1334" t="s">
        <v>10457</v>
      </c>
      <c r="B1334" t="s">
        <v>9616</v>
      </c>
      <c r="C1334">
        <v>11405</v>
      </c>
    </row>
    <row r="1335" spans="1:3">
      <c r="A1335" t="s">
        <v>10458</v>
      </c>
      <c r="B1335" t="s">
        <v>9616</v>
      </c>
      <c r="C1335">
        <v>69132</v>
      </c>
    </row>
    <row r="1336" spans="1:3">
      <c r="A1336" t="s">
        <v>9651</v>
      </c>
      <c r="B1336" t="s">
        <v>9616</v>
      </c>
      <c r="C1336">
        <v>457710</v>
      </c>
    </row>
    <row r="1337" spans="1:3">
      <c r="A1337" t="s">
        <v>9982</v>
      </c>
      <c r="B1337" t="s">
        <v>9616</v>
      </c>
      <c r="C1337">
        <v>21376</v>
      </c>
    </row>
    <row r="1338" spans="1:3">
      <c r="A1338" t="s">
        <v>9862</v>
      </c>
      <c r="B1338" t="s">
        <v>9616</v>
      </c>
      <c r="C1338">
        <v>40120</v>
      </c>
    </row>
    <row r="1339" spans="1:3">
      <c r="A1339" t="s">
        <v>10459</v>
      </c>
      <c r="B1339" t="s">
        <v>9616</v>
      </c>
      <c r="C1339">
        <v>13888</v>
      </c>
    </row>
    <row r="1340" spans="1:3">
      <c r="A1340" t="s">
        <v>10460</v>
      </c>
      <c r="B1340" t="s">
        <v>9616</v>
      </c>
      <c r="C1340">
        <v>21540</v>
      </c>
    </row>
    <row r="1341" spans="1:3">
      <c r="A1341" t="s">
        <v>10461</v>
      </c>
      <c r="B1341" t="s">
        <v>9616</v>
      </c>
      <c r="C1341">
        <v>30440</v>
      </c>
    </row>
    <row r="1342" spans="1:3">
      <c r="A1342" t="s">
        <v>10462</v>
      </c>
      <c r="B1342" t="s">
        <v>9616</v>
      </c>
      <c r="C1342">
        <v>48195</v>
      </c>
    </row>
    <row r="1343" spans="1:3">
      <c r="A1343" t="s">
        <v>9755</v>
      </c>
      <c r="B1343" t="s">
        <v>9616</v>
      </c>
      <c r="C1343">
        <v>6085</v>
      </c>
    </row>
    <row r="1344" spans="1:3">
      <c r="A1344" t="s">
        <v>10463</v>
      </c>
      <c r="B1344" t="s">
        <v>9616</v>
      </c>
      <c r="C1344">
        <v>1284784</v>
      </c>
    </row>
    <row r="1345" spans="1:3">
      <c r="A1345" t="s">
        <v>9688</v>
      </c>
      <c r="B1345" t="s">
        <v>9616</v>
      </c>
      <c r="C1345">
        <v>18400</v>
      </c>
    </row>
    <row r="1346" spans="1:3">
      <c r="A1346" t="s">
        <v>10464</v>
      </c>
      <c r="B1346" t="s">
        <v>9616</v>
      </c>
      <c r="C1346">
        <v>22369</v>
      </c>
    </row>
    <row r="1347" spans="1:3">
      <c r="A1347" t="s">
        <v>10465</v>
      </c>
      <c r="B1347" t="s">
        <v>9616</v>
      </c>
      <c r="C1347">
        <v>44386</v>
      </c>
    </row>
    <row r="1348" spans="1:3">
      <c r="A1348" t="s">
        <v>10466</v>
      </c>
      <c r="B1348" t="s">
        <v>9616</v>
      </c>
      <c r="C1348">
        <v>45404</v>
      </c>
    </row>
    <row r="1349" spans="1:3">
      <c r="A1349" t="s">
        <v>9689</v>
      </c>
      <c r="B1349" t="s">
        <v>9616</v>
      </c>
      <c r="C1349">
        <v>9857</v>
      </c>
    </row>
    <row r="1350" spans="1:3">
      <c r="A1350" t="s">
        <v>10467</v>
      </c>
      <c r="B1350" t="s">
        <v>9616</v>
      </c>
      <c r="C1350">
        <v>16628</v>
      </c>
    </row>
    <row r="1351" spans="1:3">
      <c r="A1351" t="s">
        <v>10468</v>
      </c>
      <c r="B1351" t="s">
        <v>9616</v>
      </c>
      <c r="C1351">
        <v>44720</v>
      </c>
    </row>
    <row r="1352" spans="1:3">
      <c r="A1352" t="s">
        <v>10469</v>
      </c>
      <c r="B1352" t="s">
        <v>9616</v>
      </c>
      <c r="C1352">
        <v>4031</v>
      </c>
    </row>
    <row r="1353" spans="1:3">
      <c r="A1353" t="s">
        <v>10470</v>
      </c>
      <c r="B1353" t="s">
        <v>9616</v>
      </c>
      <c r="C1353">
        <v>11587</v>
      </c>
    </row>
    <row r="1354" spans="1:3">
      <c r="A1354" t="s">
        <v>10471</v>
      </c>
      <c r="B1354" t="s">
        <v>9616</v>
      </c>
      <c r="C1354">
        <v>6704</v>
      </c>
    </row>
    <row r="1355" spans="1:3">
      <c r="A1355" t="s">
        <v>9805</v>
      </c>
      <c r="B1355" t="s">
        <v>9616</v>
      </c>
      <c r="C1355">
        <v>10746</v>
      </c>
    </row>
    <row r="1356" spans="1:3">
      <c r="A1356" t="s">
        <v>10472</v>
      </c>
      <c r="B1356" t="s">
        <v>9616</v>
      </c>
      <c r="C1356">
        <v>3770</v>
      </c>
    </row>
    <row r="1357" spans="1:3">
      <c r="A1357" t="s">
        <v>10473</v>
      </c>
      <c r="B1357" t="s">
        <v>9616</v>
      </c>
      <c r="C1357">
        <v>29453</v>
      </c>
    </row>
    <row r="1358" spans="1:3">
      <c r="A1358" t="s">
        <v>9763</v>
      </c>
      <c r="B1358" t="s">
        <v>9616</v>
      </c>
      <c r="C1358">
        <v>5583</v>
      </c>
    </row>
    <row r="1359" spans="1:3">
      <c r="A1359" t="s">
        <v>10208</v>
      </c>
      <c r="B1359" t="s">
        <v>9616</v>
      </c>
      <c r="C1359">
        <v>25684</v>
      </c>
    </row>
    <row r="1360" spans="1:3">
      <c r="A1360" t="s">
        <v>10474</v>
      </c>
      <c r="B1360" t="s">
        <v>9616</v>
      </c>
      <c r="C1360">
        <v>36631</v>
      </c>
    </row>
    <row r="1361" spans="1:3">
      <c r="A1361" t="s">
        <v>10475</v>
      </c>
      <c r="B1361" t="s">
        <v>9616</v>
      </c>
      <c r="C1361">
        <v>5153</v>
      </c>
    </row>
    <row r="1362" spans="1:3">
      <c r="A1362" t="s">
        <v>9701</v>
      </c>
      <c r="B1362" t="s">
        <v>9616</v>
      </c>
      <c r="C1362">
        <v>8798</v>
      </c>
    </row>
    <row r="1363" spans="1:3">
      <c r="A1363" t="s">
        <v>9930</v>
      </c>
      <c r="B1363" t="s">
        <v>9616</v>
      </c>
      <c r="C1363">
        <v>19440</v>
      </c>
    </row>
    <row r="1364" spans="1:3">
      <c r="A1364" t="s">
        <v>10476</v>
      </c>
      <c r="B1364" t="s">
        <v>9616</v>
      </c>
      <c r="C1364">
        <v>23603</v>
      </c>
    </row>
    <row r="1365" spans="1:3">
      <c r="A1365" t="s">
        <v>10477</v>
      </c>
      <c r="B1365" t="s">
        <v>9616</v>
      </c>
      <c r="C1365">
        <v>27753</v>
      </c>
    </row>
    <row r="1366" spans="1:3">
      <c r="A1366" t="s">
        <v>10478</v>
      </c>
      <c r="B1366" t="s">
        <v>9616</v>
      </c>
      <c r="C1366">
        <v>34620</v>
      </c>
    </row>
    <row r="1367" spans="1:3">
      <c r="A1367" t="s">
        <v>10479</v>
      </c>
      <c r="B1367" t="s">
        <v>9616</v>
      </c>
      <c r="C1367">
        <v>40971</v>
      </c>
    </row>
    <row r="1368" spans="1:3">
      <c r="A1368" t="s">
        <v>10019</v>
      </c>
      <c r="B1368" t="s">
        <v>9616</v>
      </c>
      <c r="C1368">
        <v>7942</v>
      </c>
    </row>
    <row r="1369" spans="1:3">
      <c r="A1369" t="s">
        <v>10480</v>
      </c>
      <c r="B1369" t="s">
        <v>9616</v>
      </c>
      <c r="C1369">
        <v>34273</v>
      </c>
    </row>
    <row r="1370" spans="1:3">
      <c r="A1370" t="s">
        <v>10481</v>
      </c>
      <c r="B1370" t="s">
        <v>9616</v>
      </c>
      <c r="C1370">
        <v>22338</v>
      </c>
    </row>
    <row r="1371" spans="1:3">
      <c r="A1371" t="s">
        <v>10482</v>
      </c>
      <c r="B1371" t="s">
        <v>9616</v>
      </c>
      <c r="C1371">
        <v>6336</v>
      </c>
    </row>
    <row r="1372" spans="1:3">
      <c r="A1372" t="s">
        <v>10483</v>
      </c>
      <c r="B1372" t="s">
        <v>9616</v>
      </c>
      <c r="C1372">
        <v>166731</v>
      </c>
    </row>
    <row r="1373" spans="1:3">
      <c r="A1373" t="s">
        <v>10484</v>
      </c>
      <c r="B1373" t="s">
        <v>9616</v>
      </c>
      <c r="C1373">
        <v>61041</v>
      </c>
    </row>
    <row r="1374" spans="1:3">
      <c r="A1374" t="s">
        <v>10485</v>
      </c>
      <c r="B1374" t="s">
        <v>9616</v>
      </c>
      <c r="C1374">
        <v>13686</v>
      </c>
    </row>
    <row r="1375" spans="1:3">
      <c r="A1375" t="s">
        <v>10486</v>
      </c>
      <c r="B1375" t="s">
        <v>9616</v>
      </c>
      <c r="C1375">
        <v>30472</v>
      </c>
    </row>
    <row r="1376" spans="1:3">
      <c r="A1376" t="s">
        <v>10487</v>
      </c>
      <c r="B1376" t="s">
        <v>9616</v>
      </c>
      <c r="C1376">
        <v>9260</v>
      </c>
    </row>
    <row r="1377" spans="1:3">
      <c r="A1377" t="s">
        <v>9772</v>
      </c>
      <c r="B1377" t="s">
        <v>9616</v>
      </c>
      <c r="C1377">
        <v>30545</v>
      </c>
    </row>
    <row r="1378" spans="1:3">
      <c r="A1378" t="s">
        <v>9773</v>
      </c>
      <c r="B1378" t="s">
        <v>9616</v>
      </c>
      <c r="C1378">
        <v>11420</v>
      </c>
    </row>
    <row r="1379" spans="1:3">
      <c r="A1379" t="s">
        <v>10488</v>
      </c>
      <c r="B1379" t="s">
        <v>9616</v>
      </c>
      <c r="C1379">
        <v>541623</v>
      </c>
    </row>
    <row r="1380" spans="1:3">
      <c r="A1380" t="s">
        <v>10489</v>
      </c>
      <c r="B1380" t="s">
        <v>9616</v>
      </c>
      <c r="C1380">
        <v>3940</v>
      </c>
    </row>
    <row r="1381" spans="1:3">
      <c r="A1381" t="s">
        <v>10490</v>
      </c>
      <c r="B1381" t="s">
        <v>9616</v>
      </c>
      <c r="C1381">
        <v>15265</v>
      </c>
    </row>
    <row r="1382" spans="1:3">
      <c r="A1382" t="s">
        <v>10491</v>
      </c>
      <c r="B1382" t="s">
        <v>9616</v>
      </c>
      <c r="C1382">
        <v>14356</v>
      </c>
    </row>
    <row r="1383" spans="1:3">
      <c r="A1383" t="s">
        <v>10277</v>
      </c>
      <c r="B1383" t="s">
        <v>9616</v>
      </c>
      <c r="C1383">
        <v>69939</v>
      </c>
    </row>
    <row r="1384" spans="1:3">
      <c r="A1384" t="s">
        <v>10492</v>
      </c>
      <c r="B1384" t="s">
        <v>9616</v>
      </c>
      <c r="C1384">
        <v>9524</v>
      </c>
    </row>
    <row r="1385" spans="1:3">
      <c r="A1385" t="s">
        <v>10493</v>
      </c>
      <c r="B1385" t="s">
        <v>9616</v>
      </c>
      <c r="C1385">
        <v>15246</v>
      </c>
    </row>
    <row r="1386" spans="1:3">
      <c r="A1386" t="s">
        <v>10494</v>
      </c>
      <c r="B1386" t="s">
        <v>9616</v>
      </c>
      <c r="C1386">
        <v>200518</v>
      </c>
    </row>
    <row r="1387" spans="1:3">
      <c r="A1387" t="s">
        <v>9778</v>
      </c>
      <c r="B1387" t="s">
        <v>9616</v>
      </c>
      <c r="C1387">
        <v>159017</v>
      </c>
    </row>
    <row r="1388" spans="1:3">
      <c r="A1388" t="s">
        <v>10495</v>
      </c>
      <c r="B1388" t="s">
        <v>9616</v>
      </c>
      <c r="C1388">
        <v>104194</v>
      </c>
    </row>
    <row r="1389" spans="1:3">
      <c r="A1389" t="s">
        <v>10496</v>
      </c>
      <c r="B1389" t="s">
        <v>9616</v>
      </c>
      <c r="C1389">
        <v>15356</v>
      </c>
    </row>
    <row r="1390" spans="1:3">
      <c r="A1390" t="s">
        <v>10497</v>
      </c>
      <c r="B1390" t="s">
        <v>9616</v>
      </c>
      <c r="C1390">
        <v>164110</v>
      </c>
    </row>
    <row r="1391" spans="1:3">
      <c r="A1391" t="s">
        <v>10498</v>
      </c>
      <c r="B1391" t="s">
        <v>9616</v>
      </c>
      <c r="C1391">
        <v>37464</v>
      </c>
    </row>
    <row r="1392" spans="1:3">
      <c r="A1392" t="s">
        <v>10287</v>
      </c>
      <c r="B1392" t="s">
        <v>9616</v>
      </c>
      <c r="C1392">
        <v>9747</v>
      </c>
    </row>
    <row r="1393" spans="1:3">
      <c r="A1393" t="s">
        <v>10499</v>
      </c>
      <c r="B1393" t="s">
        <v>9616</v>
      </c>
      <c r="C1393">
        <v>9763</v>
      </c>
    </row>
    <row r="1394" spans="1:3">
      <c r="A1394" t="s">
        <v>10347</v>
      </c>
      <c r="B1394" t="s">
        <v>9616</v>
      </c>
      <c r="C1394">
        <v>26060</v>
      </c>
    </row>
    <row r="1395" spans="1:3">
      <c r="A1395" t="s">
        <v>10500</v>
      </c>
      <c r="B1395" t="s">
        <v>9616</v>
      </c>
      <c r="C1395">
        <v>3130</v>
      </c>
    </row>
    <row r="1396" spans="1:3">
      <c r="A1396" t="s">
        <v>10501</v>
      </c>
      <c r="B1396" t="s">
        <v>9616</v>
      </c>
      <c r="C1396">
        <v>21537</v>
      </c>
    </row>
    <row r="1397" spans="1:3">
      <c r="A1397" t="s">
        <v>10502</v>
      </c>
      <c r="B1397" t="s">
        <v>9616</v>
      </c>
      <c r="C1397">
        <v>14388</v>
      </c>
    </row>
    <row r="1398" spans="1:3">
      <c r="A1398" t="s">
        <v>10503</v>
      </c>
      <c r="B1398" t="s">
        <v>9616</v>
      </c>
      <c r="C1398">
        <v>18688</v>
      </c>
    </row>
    <row r="1399" spans="1:3">
      <c r="A1399" t="s">
        <v>9640</v>
      </c>
      <c r="B1399" t="s">
        <v>9616</v>
      </c>
      <c r="C1399">
        <v>286895</v>
      </c>
    </row>
    <row r="1400" spans="1:3">
      <c r="A1400" t="s">
        <v>10504</v>
      </c>
      <c r="B1400" t="s">
        <v>9616</v>
      </c>
      <c r="C1400">
        <v>11459</v>
      </c>
    </row>
    <row r="1401" spans="1:3">
      <c r="A1401" t="s">
        <v>10505</v>
      </c>
      <c r="B1401" t="s">
        <v>9616</v>
      </c>
      <c r="C1401">
        <v>6288</v>
      </c>
    </row>
    <row r="1402" spans="1:3">
      <c r="A1402" t="s">
        <v>10506</v>
      </c>
      <c r="B1402" t="s">
        <v>9616</v>
      </c>
      <c r="C1402">
        <v>50523</v>
      </c>
    </row>
    <row r="1403" spans="1:3">
      <c r="A1403" t="s">
        <v>10228</v>
      </c>
      <c r="B1403" t="s">
        <v>9616</v>
      </c>
      <c r="C1403">
        <v>157559</v>
      </c>
    </row>
    <row r="1404" spans="1:3">
      <c r="A1404" t="s">
        <v>10507</v>
      </c>
      <c r="B1404" t="s">
        <v>9616</v>
      </c>
      <c r="C1404">
        <v>9477</v>
      </c>
    </row>
    <row r="1405" spans="1:3">
      <c r="A1405" t="s">
        <v>9844</v>
      </c>
      <c r="B1405" t="s">
        <v>9617</v>
      </c>
      <c r="C1405">
        <v>30061</v>
      </c>
    </row>
    <row r="1406" spans="1:3">
      <c r="A1406" t="s">
        <v>10508</v>
      </c>
      <c r="B1406" t="s">
        <v>9617</v>
      </c>
      <c r="C1406">
        <v>34569</v>
      </c>
    </row>
    <row r="1407" spans="1:3">
      <c r="A1407" t="s">
        <v>10509</v>
      </c>
      <c r="B1407" t="s">
        <v>9617</v>
      </c>
      <c r="C1407">
        <v>12487</v>
      </c>
    </row>
    <row r="1408" spans="1:3">
      <c r="A1408" t="s">
        <v>10510</v>
      </c>
      <c r="B1408" t="s">
        <v>9617</v>
      </c>
      <c r="C1408">
        <v>17100</v>
      </c>
    </row>
    <row r="1409" spans="1:3">
      <c r="A1409" t="s">
        <v>9737</v>
      </c>
      <c r="B1409" t="s">
        <v>9617</v>
      </c>
      <c r="C1409">
        <v>7502</v>
      </c>
    </row>
    <row r="1410" spans="1:3">
      <c r="A1410" t="s">
        <v>10511</v>
      </c>
      <c r="B1410" t="s">
        <v>9617</v>
      </c>
      <c r="C1410">
        <v>28262</v>
      </c>
    </row>
    <row r="1411" spans="1:3">
      <c r="A1411" t="s">
        <v>9661</v>
      </c>
      <c r="B1411" t="s">
        <v>9617</v>
      </c>
      <c r="C1411">
        <v>12643</v>
      </c>
    </row>
    <row r="1412" spans="1:3">
      <c r="A1412" t="s">
        <v>9740</v>
      </c>
      <c r="B1412" t="s">
        <v>9617</v>
      </c>
      <c r="C1412">
        <v>9226</v>
      </c>
    </row>
    <row r="1413" spans="1:3">
      <c r="A1413" t="s">
        <v>10195</v>
      </c>
      <c r="B1413" t="s">
        <v>9617</v>
      </c>
      <c r="C1413">
        <v>16730</v>
      </c>
    </row>
    <row r="1414" spans="1:3">
      <c r="A1414" t="s">
        <v>9665</v>
      </c>
      <c r="B1414" t="s">
        <v>9617</v>
      </c>
      <c r="C1414">
        <v>8048</v>
      </c>
    </row>
    <row r="1415" spans="1:3">
      <c r="A1415" t="s">
        <v>10512</v>
      </c>
      <c r="B1415" t="s">
        <v>9617</v>
      </c>
      <c r="C1415">
        <v>8058</v>
      </c>
    </row>
    <row r="1416" spans="1:3">
      <c r="A1416" t="s">
        <v>9666</v>
      </c>
      <c r="B1416" t="s">
        <v>9617</v>
      </c>
      <c r="C1416">
        <v>15102</v>
      </c>
    </row>
    <row r="1417" spans="1:3">
      <c r="A1417" t="s">
        <v>9667</v>
      </c>
      <c r="B1417" t="s">
        <v>9617</v>
      </c>
      <c r="C1417">
        <v>18238</v>
      </c>
    </row>
    <row r="1418" spans="1:3">
      <c r="A1418" t="s">
        <v>10513</v>
      </c>
      <c r="B1418" t="s">
        <v>9617</v>
      </c>
      <c r="C1418">
        <v>19849</v>
      </c>
    </row>
    <row r="1419" spans="1:3">
      <c r="A1419" t="s">
        <v>10514</v>
      </c>
      <c r="B1419" t="s">
        <v>9617</v>
      </c>
      <c r="C1419">
        <v>27497</v>
      </c>
    </row>
    <row r="1420" spans="1:3">
      <c r="A1420" t="s">
        <v>9673</v>
      </c>
      <c r="B1420" t="s">
        <v>9617</v>
      </c>
      <c r="C1420">
        <v>17898</v>
      </c>
    </row>
    <row r="1421" spans="1:3">
      <c r="A1421" t="s">
        <v>9910</v>
      </c>
      <c r="B1421" t="s">
        <v>9617</v>
      </c>
      <c r="C1421">
        <v>197918</v>
      </c>
    </row>
    <row r="1422" spans="1:3">
      <c r="A1422" t="s">
        <v>10515</v>
      </c>
      <c r="B1422" t="s">
        <v>9617</v>
      </c>
      <c r="C1422">
        <v>79034</v>
      </c>
    </row>
    <row r="1423" spans="1:3">
      <c r="A1423" t="s">
        <v>9683</v>
      </c>
      <c r="B1423" t="s">
        <v>9617</v>
      </c>
      <c r="C1423">
        <v>7491</v>
      </c>
    </row>
    <row r="1424" spans="1:3">
      <c r="A1424" t="s">
        <v>10516</v>
      </c>
      <c r="B1424" t="s">
        <v>9617</v>
      </c>
      <c r="C1424">
        <v>26331</v>
      </c>
    </row>
    <row r="1425" spans="1:3">
      <c r="A1425" t="s">
        <v>9685</v>
      </c>
      <c r="B1425" t="s">
        <v>9617</v>
      </c>
      <c r="C1425">
        <v>13707</v>
      </c>
    </row>
    <row r="1426" spans="1:3">
      <c r="A1426" t="s">
        <v>10517</v>
      </c>
      <c r="B1426" t="s">
        <v>9617</v>
      </c>
      <c r="C1426">
        <v>20868</v>
      </c>
    </row>
    <row r="1427" spans="1:3">
      <c r="A1427" t="s">
        <v>10001</v>
      </c>
      <c r="B1427" t="s">
        <v>9617</v>
      </c>
      <c r="C1427">
        <v>46873</v>
      </c>
    </row>
    <row r="1428" spans="1:3">
      <c r="A1428" t="s">
        <v>10155</v>
      </c>
      <c r="B1428" t="s">
        <v>9617</v>
      </c>
      <c r="C1428">
        <v>217136</v>
      </c>
    </row>
    <row r="1429" spans="1:3">
      <c r="A1429" t="s">
        <v>10518</v>
      </c>
      <c r="B1429" t="s">
        <v>9617</v>
      </c>
      <c r="C1429">
        <v>211888</v>
      </c>
    </row>
    <row r="1430" spans="1:3">
      <c r="A1430" t="s">
        <v>9924</v>
      </c>
      <c r="B1430" t="s">
        <v>9617</v>
      </c>
      <c r="C1430">
        <v>15465</v>
      </c>
    </row>
    <row r="1431" spans="1:3">
      <c r="A1431" t="s">
        <v>10519</v>
      </c>
      <c r="B1431" t="s">
        <v>9617</v>
      </c>
      <c r="C1431">
        <v>7001</v>
      </c>
    </row>
    <row r="1432" spans="1:3">
      <c r="A1432" t="s">
        <v>10520</v>
      </c>
      <c r="B1432" t="s">
        <v>9617</v>
      </c>
      <c r="C1432">
        <v>1263</v>
      </c>
    </row>
    <row r="1433" spans="1:3">
      <c r="A1433" t="s">
        <v>10521</v>
      </c>
      <c r="B1433" t="s">
        <v>9617</v>
      </c>
      <c r="C1433">
        <v>24152</v>
      </c>
    </row>
    <row r="1434" spans="1:3">
      <c r="A1434" t="s">
        <v>9689</v>
      </c>
      <c r="B1434" t="s">
        <v>9617</v>
      </c>
      <c r="C1434">
        <v>147666</v>
      </c>
    </row>
    <row r="1435" spans="1:3">
      <c r="A1435" t="s">
        <v>10007</v>
      </c>
      <c r="B1435" t="s">
        <v>9617</v>
      </c>
      <c r="C1435">
        <v>15785</v>
      </c>
    </row>
    <row r="1436" spans="1:3">
      <c r="A1436" t="s">
        <v>9690</v>
      </c>
      <c r="B1436" t="s">
        <v>9617</v>
      </c>
      <c r="C1436">
        <v>6825</v>
      </c>
    </row>
    <row r="1437" spans="1:3">
      <c r="A1437" t="s">
        <v>10522</v>
      </c>
      <c r="B1437" t="s">
        <v>9617</v>
      </c>
      <c r="C1437">
        <v>10941</v>
      </c>
    </row>
    <row r="1438" spans="1:3">
      <c r="A1438" t="s">
        <v>10010</v>
      </c>
      <c r="B1438" t="s">
        <v>9617</v>
      </c>
      <c r="C1438">
        <v>66496</v>
      </c>
    </row>
    <row r="1439" spans="1:3">
      <c r="A1439" t="s">
        <v>10523</v>
      </c>
      <c r="B1439" t="s">
        <v>9617</v>
      </c>
      <c r="C1439">
        <v>8600</v>
      </c>
    </row>
    <row r="1440" spans="1:3">
      <c r="A1440" t="s">
        <v>9762</v>
      </c>
      <c r="B1440" t="s">
        <v>9617</v>
      </c>
      <c r="C1440">
        <v>59597</v>
      </c>
    </row>
    <row r="1441" spans="1:3">
      <c r="A1441" t="s">
        <v>9691</v>
      </c>
      <c r="B1441" t="s">
        <v>9617</v>
      </c>
      <c r="C1441">
        <v>67403</v>
      </c>
    </row>
    <row r="1442" spans="1:3">
      <c r="A1442" t="s">
        <v>9692</v>
      </c>
      <c r="B1442" t="s">
        <v>9617</v>
      </c>
      <c r="C1442">
        <v>70317</v>
      </c>
    </row>
    <row r="1443" spans="1:3">
      <c r="A1443" t="s">
        <v>9693</v>
      </c>
      <c r="B1443" t="s">
        <v>9617</v>
      </c>
      <c r="C1443">
        <v>11819</v>
      </c>
    </row>
    <row r="1444" spans="1:3">
      <c r="A1444" t="s">
        <v>10524</v>
      </c>
      <c r="B1444" t="s">
        <v>9617</v>
      </c>
      <c r="C1444">
        <v>21662</v>
      </c>
    </row>
    <row r="1445" spans="1:3">
      <c r="A1445" t="s">
        <v>9694</v>
      </c>
      <c r="B1445" t="s">
        <v>9617</v>
      </c>
      <c r="C1445">
        <v>83731</v>
      </c>
    </row>
    <row r="1446" spans="1:3">
      <c r="A1446" t="s">
        <v>10525</v>
      </c>
      <c r="B1446" t="s">
        <v>9617</v>
      </c>
      <c r="C1446">
        <v>25686</v>
      </c>
    </row>
    <row r="1447" spans="1:3">
      <c r="A1447" t="s">
        <v>9763</v>
      </c>
      <c r="B1447" t="s">
        <v>9617</v>
      </c>
      <c r="C1447">
        <v>35012</v>
      </c>
    </row>
    <row r="1448" spans="1:3">
      <c r="A1448" t="s">
        <v>9696</v>
      </c>
      <c r="B1448" t="s">
        <v>9617</v>
      </c>
      <c r="C1448">
        <v>57346</v>
      </c>
    </row>
    <row r="1449" spans="1:3">
      <c r="A1449" t="s">
        <v>9698</v>
      </c>
      <c r="B1449" t="s">
        <v>9617</v>
      </c>
      <c r="C1449">
        <v>116298</v>
      </c>
    </row>
    <row r="1450" spans="1:3">
      <c r="A1450" t="s">
        <v>9700</v>
      </c>
      <c r="B1450" t="s">
        <v>9617</v>
      </c>
      <c r="C1450">
        <v>24001</v>
      </c>
    </row>
    <row r="1451" spans="1:3">
      <c r="A1451" t="s">
        <v>9701</v>
      </c>
      <c r="B1451" t="s">
        <v>9617</v>
      </c>
      <c r="C1451">
        <v>34654</v>
      </c>
    </row>
    <row r="1452" spans="1:3">
      <c r="A1452" t="s">
        <v>9703</v>
      </c>
      <c r="B1452" t="s">
        <v>9617</v>
      </c>
      <c r="C1452">
        <v>33318</v>
      </c>
    </row>
    <row r="1453" spans="1:3">
      <c r="A1453" t="s">
        <v>9704</v>
      </c>
      <c r="B1453" t="s">
        <v>9617</v>
      </c>
      <c r="C1453">
        <v>9354</v>
      </c>
    </row>
    <row r="1454" spans="1:3">
      <c r="A1454" t="s">
        <v>10526</v>
      </c>
      <c r="B1454" t="s">
        <v>9617</v>
      </c>
      <c r="C1454">
        <v>28732</v>
      </c>
    </row>
    <row r="1455" spans="1:3">
      <c r="A1455" t="s">
        <v>9768</v>
      </c>
      <c r="B1455" t="s">
        <v>9617</v>
      </c>
      <c r="C1455">
        <v>20960</v>
      </c>
    </row>
    <row r="1456" spans="1:3">
      <c r="A1456" t="s">
        <v>10527</v>
      </c>
      <c r="B1456" t="s">
        <v>9617</v>
      </c>
      <c r="C1456">
        <v>9798</v>
      </c>
    </row>
    <row r="1457" spans="1:3">
      <c r="A1457" t="s">
        <v>10528</v>
      </c>
      <c r="B1457" t="s">
        <v>9617</v>
      </c>
      <c r="C1457">
        <v>51896</v>
      </c>
    </row>
    <row r="1458" spans="1:3">
      <c r="A1458" t="s">
        <v>10529</v>
      </c>
      <c r="B1458" t="s">
        <v>9617</v>
      </c>
      <c r="C1458">
        <v>32691</v>
      </c>
    </row>
    <row r="1459" spans="1:3">
      <c r="A1459" t="s">
        <v>10530</v>
      </c>
      <c r="B1459" t="s">
        <v>9617</v>
      </c>
      <c r="C1459">
        <v>59363</v>
      </c>
    </row>
    <row r="1460" spans="1:3">
      <c r="A1460" t="s">
        <v>9706</v>
      </c>
      <c r="B1460" t="s">
        <v>9617</v>
      </c>
      <c r="C1460">
        <v>11577</v>
      </c>
    </row>
    <row r="1461" spans="1:3">
      <c r="A1461" t="s">
        <v>9708</v>
      </c>
      <c r="B1461" t="s">
        <v>9617</v>
      </c>
      <c r="C1461">
        <v>38712</v>
      </c>
    </row>
    <row r="1462" spans="1:3">
      <c r="A1462" t="s">
        <v>10531</v>
      </c>
      <c r="B1462" t="s">
        <v>9617</v>
      </c>
      <c r="C1462">
        <v>32096</v>
      </c>
    </row>
    <row r="1463" spans="1:3">
      <c r="A1463" t="s">
        <v>10532</v>
      </c>
      <c r="B1463" t="s">
        <v>9617</v>
      </c>
      <c r="C1463">
        <v>25284</v>
      </c>
    </row>
    <row r="1464" spans="1:3">
      <c r="A1464" t="s">
        <v>10026</v>
      </c>
      <c r="B1464" t="s">
        <v>9617</v>
      </c>
      <c r="C1464">
        <v>5364</v>
      </c>
    </row>
    <row r="1465" spans="1:3">
      <c r="A1465" t="s">
        <v>10533</v>
      </c>
      <c r="B1465" t="s">
        <v>9617</v>
      </c>
      <c r="C1465">
        <v>162181</v>
      </c>
    </row>
    <row r="1466" spans="1:3">
      <c r="A1466" t="s">
        <v>9778</v>
      </c>
      <c r="B1466" t="s">
        <v>9617</v>
      </c>
      <c r="C1466">
        <v>28073</v>
      </c>
    </row>
    <row r="1467" spans="1:3">
      <c r="A1467" t="s">
        <v>10534</v>
      </c>
      <c r="B1467" t="s">
        <v>9617</v>
      </c>
      <c r="C1467">
        <v>3097</v>
      </c>
    </row>
    <row r="1468" spans="1:3">
      <c r="A1468" t="s">
        <v>10346</v>
      </c>
      <c r="B1468" t="s">
        <v>9617</v>
      </c>
      <c r="C1468">
        <v>25498</v>
      </c>
    </row>
    <row r="1469" spans="1:3">
      <c r="A1469" t="s">
        <v>10284</v>
      </c>
      <c r="B1469" t="s">
        <v>9617</v>
      </c>
      <c r="C1469">
        <v>13991</v>
      </c>
    </row>
    <row r="1470" spans="1:3">
      <c r="A1470" t="s">
        <v>9783</v>
      </c>
      <c r="B1470" t="s">
        <v>9617</v>
      </c>
      <c r="C1470">
        <v>19654</v>
      </c>
    </row>
    <row r="1471" spans="1:3">
      <c r="A1471" t="s">
        <v>10535</v>
      </c>
      <c r="B1471" t="s">
        <v>9617</v>
      </c>
      <c r="C1471">
        <v>22893</v>
      </c>
    </row>
    <row r="1472" spans="1:3">
      <c r="A1472" t="s">
        <v>10536</v>
      </c>
      <c r="B1472" t="s">
        <v>9617</v>
      </c>
      <c r="C1472">
        <v>10877</v>
      </c>
    </row>
    <row r="1473" spans="1:3">
      <c r="A1473" t="s">
        <v>10537</v>
      </c>
      <c r="B1473" t="s">
        <v>9617</v>
      </c>
      <c r="C1473">
        <v>28725</v>
      </c>
    </row>
    <row r="1474" spans="1:3">
      <c r="A1474" t="s">
        <v>10538</v>
      </c>
      <c r="B1474" t="s">
        <v>9617</v>
      </c>
      <c r="C1474">
        <v>21389</v>
      </c>
    </row>
    <row r="1475" spans="1:3">
      <c r="A1475" t="s">
        <v>10539</v>
      </c>
      <c r="B1475" t="s">
        <v>9617</v>
      </c>
      <c r="C1475">
        <v>18639</v>
      </c>
    </row>
    <row r="1476" spans="1:3">
      <c r="A1476" t="s">
        <v>10540</v>
      </c>
      <c r="B1476" t="s">
        <v>9617</v>
      </c>
      <c r="C1476">
        <v>8819</v>
      </c>
    </row>
    <row r="1477" spans="1:3">
      <c r="A1477" t="s">
        <v>9784</v>
      </c>
      <c r="B1477" t="s">
        <v>9617</v>
      </c>
      <c r="C1477">
        <v>28459</v>
      </c>
    </row>
    <row r="1478" spans="1:3">
      <c r="A1478" t="s">
        <v>10541</v>
      </c>
      <c r="B1478" t="s">
        <v>9617</v>
      </c>
      <c r="C1478">
        <v>13928</v>
      </c>
    </row>
    <row r="1479" spans="1:3">
      <c r="A1479" t="s">
        <v>10050</v>
      </c>
      <c r="B1479" t="s">
        <v>9617</v>
      </c>
      <c r="C1479">
        <v>41759</v>
      </c>
    </row>
    <row r="1480" spans="1:3">
      <c r="A1480" t="s">
        <v>9640</v>
      </c>
      <c r="B1480" t="s">
        <v>9617</v>
      </c>
      <c r="C1480">
        <v>40446</v>
      </c>
    </row>
    <row r="1481" spans="1:3">
      <c r="A1481" t="s">
        <v>10051</v>
      </c>
      <c r="B1481" t="s">
        <v>9617</v>
      </c>
      <c r="C1481">
        <v>19807</v>
      </c>
    </row>
    <row r="1482" spans="1:3">
      <c r="A1482" t="s">
        <v>10052</v>
      </c>
      <c r="B1482" t="s">
        <v>9617</v>
      </c>
      <c r="C1482">
        <v>10167</v>
      </c>
    </row>
    <row r="1483" spans="1:3">
      <c r="A1483" t="s">
        <v>10056</v>
      </c>
      <c r="B1483" t="s">
        <v>9617</v>
      </c>
      <c r="C1483">
        <v>7582</v>
      </c>
    </row>
    <row r="1484" spans="1:3">
      <c r="A1484" t="s">
        <v>9719</v>
      </c>
      <c r="B1484" t="s">
        <v>9617</v>
      </c>
      <c r="C1484">
        <v>17473</v>
      </c>
    </row>
    <row r="1485" spans="1:3">
      <c r="A1485" t="s">
        <v>10542</v>
      </c>
      <c r="B1485" t="s">
        <v>9617</v>
      </c>
      <c r="C1485">
        <v>12375</v>
      </c>
    </row>
    <row r="1486" spans="1:3">
      <c r="A1486" t="s">
        <v>10543</v>
      </c>
      <c r="B1486" t="s">
        <v>9617</v>
      </c>
      <c r="C1486">
        <v>22947</v>
      </c>
    </row>
    <row r="1487" spans="1:3">
      <c r="A1487" t="s">
        <v>10185</v>
      </c>
      <c r="B1487" t="s">
        <v>9618</v>
      </c>
      <c r="C1487">
        <v>25684</v>
      </c>
    </row>
    <row r="1488" spans="1:3">
      <c r="A1488" t="s">
        <v>10544</v>
      </c>
      <c r="B1488" t="s">
        <v>9618</v>
      </c>
      <c r="C1488">
        <v>18241</v>
      </c>
    </row>
    <row r="1489" spans="1:3">
      <c r="A1489" t="s">
        <v>10230</v>
      </c>
      <c r="B1489" t="s">
        <v>9618</v>
      </c>
      <c r="C1489">
        <v>5175</v>
      </c>
    </row>
    <row r="1490" spans="1:3">
      <c r="A1490" t="s">
        <v>10545</v>
      </c>
      <c r="B1490" t="s">
        <v>9618</v>
      </c>
      <c r="C1490">
        <v>24528</v>
      </c>
    </row>
    <row r="1491" spans="1:3">
      <c r="A1491" t="s">
        <v>10393</v>
      </c>
      <c r="B1491" t="s">
        <v>9618</v>
      </c>
      <c r="C1491">
        <v>36200</v>
      </c>
    </row>
    <row r="1492" spans="1:3">
      <c r="A1492" t="s">
        <v>10232</v>
      </c>
      <c r="B1492" t="s">
        <v>9618</v>
      </c>
      <c r="C1492">
        <v>11795</v>
      </c>
    </row>
    <row r="1493" spans="1:3">
      <c r="A1493" t="s">
        <v>10546</v>
      </c>
      <c r="B1493" t="s">
        <v>9618</v>
      </c>
      <c r="C1493">
        <v>16512</v>
      </c>
    </row>
    <row r="1494" spans="1:3">
      <c r="A1494" t="s">
        <v>9737</v>
      </c>
      <c r="B1494" t="s">
        <v>9618</v>
      </c>
      <c r="C1494">
        <v>20536</v>
      </c>
    </row>
    <row r="1495" spans="1:3">
      <c r="A1495" t="s">
        <v>10547</v>
      </c>
      <c r="B1495" t="s">
        <v>9618</v>
      </c>
      <c r="C1495">
        <v>10646</v>
      </c>
    </row>
    <row r="1496" spans="1:3">
      <c r="A1496" t="s">
        <v>9738</v>
      </c>
      <c r="B1496" t="s">
        <v>9618</v>
      </c>
      <c r="C1496">
        <v>191746</v>
      </c>
    </row>
    <row r="1497" spans="1:3">
      <c r="A1497" t="s">
        <v>10191</v>
      </c>
      <c r="B1497" t="s">
        <v>9618</v>
      </c>
      <c r="C1497">
        <v>83540</v>
      </c>
    </row>
    <row r="1498" spans="1:3">
      <c r="A1498" t="s">
        <v>9660</v>
      </c>
      <c r="B1498" t="s">
        <v>9618</v>
      </c>
      <c r="C1498">
        <v>41904</v>
      </c>
    </row>
    <row r="1499" spans="1:3">
      <c r="A1499" t="s">
        <v>10306</v>
      </c>
      <c r="B1499" t="s">
        <v>9618</v>
      </c>
      <c r="C1499">
        <v>9012</v>
      </c>
    </row>
    <row r="1500" spans="1:3">
      <c r="A1500" t="s">
        <v>10548</v>
      </c>
      <c r="B1500" t="s">
        <v>9618</v>
      </c>
      <c r="C1500">
        <v>45765</v>
      </c>
    </row>
    <row r="1501" spans="1:3">
      <c r="A1501" t="s">
        <v>9965</v>
      </c>
      <c r="B1501" t="s">
        <v>9618</v>
      </c>
      <c r="C1501">
        <v>44047</v>
      </c>
    </row>
    <row r="1502" spans="1:3">
      <c r="A1502" t="s">
        <v>10549</v>
      </c>
      <c r="B1502" t="s">
        <v>9618</v>
      </c>
      <c r="C1502">
        <v>83999</v>
      </c>
    </row>
    <row r="1503" spans="1:3">
      <c r="A1503" t="s">
        <v>9740</v>
      </c>
      <c r="B1503" t="s">
        <v>9618</v>
      </c>
      <c r="C1503">
        <v>8417</v>
      </c>
    </row>
    <row r="1504" spans="1:3">
      <c r="A1504" t="s">
        <v>10310</v>
      </c>
      <c r="B1504" t="s">
        <v>9618</v>
      </c>
      <c r="C1504">
        <v>5418</v>
      </c>
    </row>
    <row r="1505" spans="1:3">
      <c r="A1505" t="s">
        <v>10097</v>
      </c>
      <c r="B1505" t="s">
        <v>9618</v>
      </c>
      <c r="C1505">
        <v>115859</v>
      </c>
    </row>
    <row r="1506" spans="1:3">
      <c r="A1506" t="s">
        <v>10193</v>
      </c>
      <c r="B1506" t="s">
        <v>9618</v>
      </c>
      <c r="C1506">
        <v>14888</v>
      </c>
    </row>
    <row r="1507" spans="1:3">
      <c r="A1507" t="s">
        <v>10550</v>
      </c>
      <c r="B1507" t="s">
        <v>9618</v>
      </c>
      <c r="C1507">
        <v>7377</v>
      </c>
    </row>
    <row r="1508" spans="1:3">
      <c r="A1508" t="s">
        <v>10099</v>
      </c>
      <c r="B1508" t="s">
        <v>9618</v>
      </c>
      <c r="C1508">
        <v>96725</v>
      </c>
    </row>
    <row r="1509" spans="1:3">
      <c r="A1509" t="s">
        <v>9742</v>
      </c>
      <c r="B1509" t="s">
        <v>9618</v>
      </c>
      <c r="C1509">
        <v>6475</v>
      </c>
    </row>
    <row r="1510" spans="1:3">
      <c r="A1510" t="s">
        <v>9667</v>
      </c>
      <c r="B1510" t="s">
        <v>9618</v>
      </c>
      <c r="C1510">
        <v>265032</v>
      </c>
    </row>
    <row r="1511" spans="1:3">
      <c r="A1511" t="s">
        <v>10100</v>
      </c>
      <c r="B1511" t="s">
        <v>9618</v>
      </c>
      <c r="C1511">
        <v>21661</v>
      </c>
    </row>
    <row r="1512" spans="1:3">
      <c r="A1512" t="s">
        <v>10551</v>
      </c>
      <c r="B1512" t="s">
        <v>9618</v>
      </c>
      <c r="C1512">
        <v>77908</v>
      </c>
    </row>
    <row r="1513" spans="1:3">
      <c r="A1513" t="s">
        <v>10552</v>
      </c>
      <c r="B1513" t="s">
        <v>9618</v>
      </c>
      <c r="C1513">
        <v>17136</v>
      </c>
    </row>
    <row r="1514" spans="1:3">
      <c r="A1514" t="s">
        <v>9747</v>
      </c>
      <c r="B1514" t="s">
        <v>9618</v>
      </c>
      <c r="C1514">
        <v>22929</v>
      </c>
    </row>
    <row r="1515" spans="1:3">
      <c r="A1515" t="s">
        <v>9979</v>
      </c>
      <c r="B1515" t="s">
        <v>9618</v>
      </c>
      <c r="C1515">
        <v>7804</v>
      </c>
    </row>
    <row r="1516" spans="1:3">
      <c r="A1516" t="s">
        <v>9677</v>
      </c>
      <c r="B1516" t="s">
        <v>9618</v>
      </c>
      <c r="C1516">
        <v>18025</v>
      </c>
    </row>
    <row r="1517" spans="1:3">
      <c r="A1517" t="s">
        <v>10149</v>
      </c>
      <c r="B1517" t="s">
        <v>9618</v>
      </c>
      <c r="C1517">
        <v>8558</v>
      </c>
    </row>
    <row r="1518" spans="1:3">
      <c r="A1518" t="s">
        <v>9678</v>
      </c>
      <c r="B1518" t="s">
        <v>9618</v>
      </c>
      <c r="C1518">
        <v>9795</v>
      </c>
    </row>
    <row r="1519" spans="1:3">
      <c r="A1519" t="s">
        <v>10553</v>
      </c>
      <c r="B1519" t="s">
        <v>9618</v>
      </c>
      <c r="C1519">
        <v>14584</v>
      </c>
    </row>
    <row r="1520" spans="1:3">
      <c r="A1520" t="s">
        <v>9862</v>
      </c>
      <c r="B1520" t="s">
        <v>9618</v>
      </c>
      <c r="C1520">
        <v>12342</v>
      </c>
    </row>
    <row r="1521" spans="1:3">
      <c r="A1521" t="s">
        <v>10554</v>
      </c>
      <c r="B1521" t="s">
        <v>9618</v>
      </c>
      <c r="C1521">
        <v>26855</v>
      </c>
    </row>
    <row r="1522" spans="1:3">
      <c r="A1522" t="s">
        <v>9683</v>
      </c>
      <c r="B1522" t="s">
        <v>9618</v>
      </c>
      <c r="C1522">
        <v>108090</v>
      </c>
    </row>
    <row r="1523" spans="1:3">
      <c r="A1523" t="s">
        <v>10555</v>
      </c>
      <c r="B1523" t="s">
        <v>9618</v>
      </c>
      <c r="C1523">
        <v>14784</v>
      </c>
    </row>
    <row r="1524" spans="1:3">
      <c r="A1524" t="s">
        <v>10556</v>
      </c>
      <c r="B1524" t="s">
        <v>9618</v>
      </c>
      <c r="C1524">
        <v>6384</v>
      </c>
    </row>
    <row r="1525" spans="1:3">
      <c r="A1525" t="s">
        <v>9685</v>
      </c>
      <c r="B1525" t="s">
        <v>9618</v>
      </c>
      <c r="C1525">
        <v>309286</v>
      </c>
    </row>
    <row r="1526" spans="1:3">
      <c r="A1526" t="s">
        <v>10109</v>
      </c>
      <c r="B1526" t="s">
        <v>9618</v>
      </c>
      <c r="C1526">
        <v>9744</v>
      </c>
    </row>
    <row r="1527" spans="1:3">
      <c r="A1527" t="s">
        <v>10155</v>
      </c>
      <c r="B1527" t="s">
        <v>9618</v>
      </c>
      <c r="C1527">
        <v>8281</v>
      </c>
    </row>
    <row r="1528" spans="1:3">
      <c r="A1528" t="s">
        <v>9687</v>
      </c>
      <c r="B1528" t="s">
        <v>9618</v>
      </c>
      <c r="C1528">
        <v>22671</v>
      </c>
    </row>
    <row r="1529" spans="1:3">
      <c r="A1529" t="s">
        <v>10557</v>
      </c>
      <c r="B1529" t="s">
        <v>9618</v>
      </c>
      <c r="C1529">
        <v>9044</v>
      </c>
    </row>
    <row r="1530" spans="1:3">
      <c r="A1530" t="s">
        <v>10558</v>
      </c>
      <c r="B1530" t="s">
        <v>9618</v>
      </c>
      <c r="C1530">
        <v>4200</v>
      </c>
    </row>
    <row r="1531" spans="1:3">
      <c r="A1531" t="s">
        <v>9758</v>
      </c>
      <c r="B1531" t="s">
        <v>9618</v>
      </c>
      <c r="C1531">
        <v>10180</v>
      </c>
    </row>
    <row r="1532" spans="1:3">
      <c r="A1532" t="s">
        <v>10559</v>
      </c>
      <c r="B1532" t="s">
        <v>9618</v>
      </c>
      <c r="C1532">
        <v>40798</v>
      </c>
    </row>
    <row r="1533" spans="1:3">
      <c r="A1533" t="s">
        <v>10412</v>
      </c>
      <c r="B1533" t="s">
        <v>9618</v>
      </c>
      <c r="C1533">
        <v>9318</v>
      </c>
    </row>
    <row r="1534" spans="1:3">
      <c r="A1534" t="s">
        <v>9689</v>
      </c>
      <c r="B1534" t="s">
        <v>9618</v>
      </c>
      <c r="C1534">
        <v>732994</v>
      </c>
    </row>
    <row r="1535" spans="1:3">
      <c r="A1535" t="s">
        <v>10007</v>
      </c>
      <c r="B1535" t="s">
        <v>9618</v>
      </c>
      <c r="C1535">
        <v>127428</v>
      </c>
    </row>
    <row r="1536" spans="1:3">
      <c r="A1536" t="s">
        <v>9690</v>
      </c>
      <c r="B1536" t="s">
        <v>9618</v>
      </c>
      <c r="C1536">
        <v>233132</v>
      </c>
    </row>
    <row r="1537" spans="1:3">
      <c r="A1537" t="s">
        <v>9761</v>
      </c>
      <c r="B1537" t="s">
        <v>9618</v>
      </c>
      <c r="C1537">
        <v>56670</v>
      </c>
    </row>
    <row r="1538" spans="1:3">
      <c r="A1538" t="s">
        <v>10117</v>
      </c>
      <c r="B1538" t="s">
        <v>9618</v>
      </c>
      <c r="C1538">
        <v>3728</v>
      </c>
    </row>
    <row r="1539" spans="1:3">
      <c r="A1539" t="s">
        <v>10560</v>
      </c>
      <c r="B1539" t="s">
        <v>9618</v>
      </c>
      <c r="C1539">
        <v>36943</v>
      </c>
    </row>
    <row r="1540" spans="1:3">
      <c r="A1540" t="s">
        <v>9762</v>
      </c>
      <c r="B1540" t="s">
        <v>9618</v>
      </c>
      <c r="C1540">
        <v>33531</v>
      </c>
    </row>
    <row r="1541" spans="1:3">
      <c r="A1541" t="s">
        <v>9693</v>
      </c>
      <c r="B1541" t="s">
        <v>9618</v>
      </c>
      <c r="C1541">
        <v>39401</v>
      </c>
    </row>
    <row r="1542" spans="1:3">
      <c r="A1542" t="s">
        <v>10082</v>
      </c>
      <c r="B1542" t="s">
        <v>9618</v>
      </c>
      <c r="C1542">
        <v>9879</v>
      </c>
    </row>
    <row r="1543" spans="1:3">
      <c r="A1543" t="s">
        <v>9763</v>
      </c>
      <c r="B1543" t="s">
        <v>9618</v>
      </c>
      <c r="C1543">
        <v>66676</v>
      </c>
    </row>
    <row r="1544" spans="1:3">
      <c r="A1544" t="s">
        <v>10205</v>
      </c>
      <c r="B1544" t="s">
        <v>9618</v>
      </c>
      <c r="C1544">
        <v>11815</v>
      </c>
    </row>
    <row r="1545" spans="1:3">
      <c r="A1545" t="s">
        <v>10119</v>
      </c>
      <c r="B1545" t="s">
        <v>9618</v>
      </c>
      <c r="C1545">
        <v>14708</v>
      </c>
    </row>
    <row r="1546" spans="1:3">
      <c r="A1546" t="s">
        <v>10561</v>
      </c>
      <c r="B1546" t="s">
        <v>9618</v>
      </c>
      <c r="C1546">
        <v>23992</v>
      </c>
    </row>
    <row r="1547" spans="1:3">
      <c r="A1547" t="s">
        <v>9697</v>
      </c>
      <c r="B1547" t="s">
        <v>9618</v>
      </c>
      <c r="C1547">
        <v>15190</v>
      </c>
    </row>
    <row r="1548" spans="1:3">
      <c r="A1548" t="s">
        <v>9698</v>
      </c>
      <c r="B1548" t="s">
        <v>9618</v>
      </c>
      <c r="C1548">
        <v>12858</v>
      </c>
    </row>
    <row r="1549" spans="1:3">
      <c r="A1549" t="s">
        <v>10562</v>
      </c>
      <c r="B1549" t="s">
        <v>9618</v>
      </c>
      <c r="C1549">
        <v>8397</v>
      </c>
    </row>
    <row r="1550" spans="1:3">
      <c r="A1550" t="s">
        <v>9700</v>
      </c>
      <c r="B1550" t="s">
        <v>9618</v>
      </c>
      <c r="C1550">
        <v>28525</v>
      </c>
    </row>
    <row r="1551" spans="1:3">
      <c r="A1551" t="s">
        <v>10127</v>
      </c>
      <c r="B1551" t="s">
        <v>9618</v>
      </c>
      <c r="C1551">
        <v>3404</v>
      </c>
    </row>
    <row r="1552" spans="1:3">
      <c r="A1552" t="s">
        <v>9767</v>
      </c>
      <c r="B1552" t="s">
        <v>9618</v>
      </c>
      <c r="C1552">
        <v>25817</v>
      </c>
    </row>
    <row r="1553" spans="1:3">
      <c r="A1553" t="s">
        <v>9617</v>
      </c>
      <c r="B1553" t="s">
        <v>9618</v>
      </c>
      <c r="C1553">
        <v>12003</v>
      </c>
    </row>
    <row r="1554" spans="1:3">
      <c r="A1554" t="s">
        <v>10563</v>
      </c>
      <c r="B1554" t="s">
        <v>9618</v>
      </c>
      <c r="C1554">
        <v>15428</v>
      </c>
    </row>
    <row r="1555" spans="1:3">
      <c r="A1555" t="s">
        <v>9703</v>
      </c>
      <c r="B1555" t="s">
        <v>9618</v>
      </c>
      <c r="C1555">
        <v>8959</v>
      </c>
    </row>
    <row r="1556" spans="1:3">
      <c r="A1556" t="s">
        <v>9704</v>
      </c>
      <c r="B1556" t="s">
        <v>9618</v>
      </c>
      <c r="C1556">
        <v>11590</v>
      </c>
    </row>
    <row r="1557" spans="1:3">
      <c r="A1557" t="s">
        <v>9705</v>
      </c>
      <c r="B1557" t="s">
        <v>9618</v>
      </c>
      <c r="C1557">
        <v>22418</v>
      </c>
    </row>
    <row r="1558" spans="1:3">
      <c r="A1558" t="s">
        <v>10564</v>
      </c>
      <c r="B1558" t="s">
        <v>9618</v>
      </c>
      <c r="C1558">
        <v>15086</v>
      </c>
    </row>
    <row r="1559" spans="1:3">
      <c r="A1559" t="s">
        <v>9768</v>
      </c>
      <c r="B1559" t="s">
        <v>9618</v>
      </c>
      <c r="C1559">
        <v>62263</v>
      </c>
    </row>
    <row r="1560" spans="1:3">
      <c r="A1560" t="s">
        <v>10565</v>
      </c>
      <c r="B1560" t="s">
        <v>9618</v>
      </c>
      <c r="C1560">
        <v>20174</v>
      </c>
    </row>
    <row r="1561" spans="1:3">
      <c r="A1561" t="s">
        <v>9630</v>
      </c>
      <c r="B1561" t="s">
        <v>9618</v>
      </c>
      <c r="C1561">
        <v>8709</v>
      </c>
    </row>
    <row r="1562" spans="1:3">
      <c r="A1562" t="s">
        <v>10268</v>
      </c>
      <c r="B1562" t="s">
        <v>9618</v>
      </c>
      <c r="C1562">
        <v>13611</v>
      </c>
    </row>
    <row r="1563" spans="1:3">
      <c r="A1563" t="s">
        <v>10566</v>
      </c>
      <c r="B1563" t="s">
        <v>9618</v>
      </c>
      <c r="C1563">
        <v>9172</v>
      </c>
    </row>
    <row r="1564" spans="1:3">
      <c r="A1564" t="s">
        <v>10567</v>
      </c>
      <c r="B1564" t="s">
        <v>9618</v>
      </c>
      <c r="C1564">
        <v>14465</v>
      </c>
    </row>
    <row r="1565" spans="1:3">
      <c r="A1565" t="s">
        <v>9706</v>
      </c>
      <c r="B1565" t="s">
        <v>9618</v>
      </c>
      <c r="C1565">
        <v>19093</v>
      </c>
    </row>
    <row r="1566" spans="1:3">
      <c r="A1566" t="s">
        <v>10568</v>
      </c>
      <c r="B1566" t="s">
        <v>9618</v>
      </c>
      <c r="C1566">
        <v>44254</v>
      </c>
    </row>
    <row r="1567" spans="1:3">
      <c r="A1567" t="s">
        <v>10569</v>
      </c>
      <c r="B1567" t="s">
        <v>9618</v>
      </c>
      <c r="C1567">
        <v>45247</v>
      </c>
    </row>
    <row r="1568" spans="1:3">
      <c r="A1568" t="s">
        <v>9708</v>
      </c>
      <c r="B1568" t="s">
        <v>9618</v>
      </c>
      <c r="C1568">
        <v>17955</v>
      </c>
    </row>
    <row r="1569" spans="1:3">
      <c r="A1569" t="s">
        <v>10570</v>
      </c>
      <c r="B1569" t="s">
        <v>9618</v>
      </c>
      <c r="C1569">
        <v>114400</v>
      </c>
    </row>
    <row r="1570" spans="1:3">
      <c r="A1570" t="s">
        <v>9772</v>
      </c>
      <c r="B1570" t="s">
        <v>9618</v>
      </c>
      <c r="C1570">
        <v>33604</v>
      </c>
    </row>
    <row r="1571" spans="1:3">
      <c r="A1571" t="s">
        <v>9775</v>
      </c>
      <c r="B1571" t="s">
        <v>9618</v>
      </c>
      <c r="C1571">
        <v>54442</v>
      </c>
    </row>
    <row r="1572" spans="1:3">
      <c r="A1572" t="s">
        <v>9939</v>
      </c>
      <c r="B1572" t="s">
        <v>9618</v>
      </c>
      <c r="C1572">
        <v>4546</v>
      </c>
    </row>
    <row r="1573" spans="1:3">
      <c r="A1573" t="s">
        <v>10571</v>
      </c>
      <c r="B1573" t="s">
        <v>9618</v>
      </c>
      <c r="C1573">
        <v>10444</v>
      </c>
    </row>
    <row r="1574" spans="1:3">
      <c r="A1574" t="s">
        <v>9709</v>
      </c>
      <c r="B1574" t="s">
        <v>9618</v>
      </c>
      <c r="C1574">
        <v>24513</v>
      </c>
    </row>
    <row r="1575" spans="1:3">
      <c r="A1575" t="s">
        <v>10572</v>
      </c>
      <c r="B1575" t="s">
        <v>9618</v>
      </c>
      <c r="C1575">
        <v>23398</v>
      </c>
    </row>
    <row r="1576" spans="1:3">
      <c r="A1576" t="s">
        <v>10573</v>
      </c>
      <c r="B1576" t="s">
        <v>9618</v>
      </c>
      <c r="C1576">
        <v>5992</v>
      </c>
    </row>
    <row r="1577" spans="1:3">
      <c r="A1577" t="s">
        <v>10169</v>
      </c>
      <c r="B1577" t="s">
        <v>9618</v>
      </c>
      <c r="C1577">
        <v>10717</v>
      </c>
    </row>
    <row r="1578" spans="1:3">
      <c r="A1578" t="s">
        <v>10574</v>
      </c>
      <c r="B1578" t="s">
        <v>9618</v>
      </c>
      <c r="C1578">
        <v>426499</v>
      </c>
    </row>
    <row r="1579" spans="1:3">
      <c r="A1579" t="s">
        <v>9711</v>
      </c>
      <c r="B1579" t="s">
        <v>9618</v>
      </c>
      <c r="C1579">
        <v>9976</v>
      </c>
    </row>
    <row r="1580" spans="1:3">
      <c r="A1580" t="s">
        <v>10575</v>
      </c>
      <c r="B1580" t="s">
        <v>9618</v>
      </c>
      <c r="C1580">
        <v>18689</v>
      </c>
    </row>
    <row r="1581" spans="1:3">
      <c r="A1581" t="s">
        <v>10576</v>
      </c>
      <c r="B1581" t="s">
        <v>9618</v>
      </c>
      <c r="C1581">
        <v>67809</v>
      </c>
    </row>
    <row r="1582" spans="1:3">
      <c r="A1582" t="s">
        <v>10494</v>
      </c>
      <c r="B1582" t="s">
        <v>9618</v>
      </c>
      <c r="C1582">
        <v>990911</v>
      </c>
    </row>
    <row r="1583" spans="1:3">
      <c r="A1583" t="s">
        <v>9777</v>
      </c>
      <c r="B1583" t="s">
        <v>9618</v>
      </c>
      <c r="C1583">
        <v>23265</v>
      </c>
    </row>
    <row r="1584" spans="1:3">
      <c r="A1584" t="s">
        <v>10135</v>
      </c>
      <c r="B1584" t="s">
        <v>9618</v>
      </c>
      <c r="C1584">
        <v>4140</v>
      </c>
    </row>
    <row r="1585" spans="1:3">
      <c r="A1585" t="s">
        <v>10577</v>
      </c>
      <c r="B1585" t="s">
        <v>9618</v>
      </c>
      <c r="C1585">
        <v>4796</v>
      </c>
    </row>
    <row r="1586" spans="1:3">
      <c r="A1586" t="s">
        <v>9778</v>
      </c>
      <c r="B1586" t="s">
        <v>9618</v>
      </c>
      <c r="C1586">
        <v>37975</v>
      </c>
    </row>
    <row r="1587" spans="1:3">
      <c r="A1587" t="s">
        <v>10578</v>
      </c>
      <c r="B1587" t="s">
        <v>9618</v>
      </c>
      <c r="C1587">
        <v>7285</v>
      </c>
    </row>
    <row r="1588" spans="1:3">
      <c r="A1588" t="s">
        <v>9712</v>
      </c>
      <c r="B1588" t="s">
        <v>9618</v>
      </c>
      <c r="C1588">
        <v>5870</v>
      </c>
    </row>
    <row r="1589" spans="1:3">
      <c r="A1589" t="s">
        <v>10579</v>
      </c>
      <c r="B1589" t="s">
        <v>9618</v>
      </c>
      <c r="C1589">
        <v>28284</v>
      </c>
    </row>
    <row r="1590" spans="1:3">
      <c r="A1590" t="s">
        <v>9783</v>
      </c>
      <c r="B1590" t="s">
        <v>9618</v>
      </c>
      <c r="C1590">
        <v>32503</v>
      </c>
    </row>
    <row r="1591" spans="1:3">
      <c r="A1591" t="s">
        <v>10175</v>
      </c>
      <c r="B1591" t="s">
        <v>9618</v>
      </c>
      <c r="C1591">
        <v>5738</v>
      </c>
    </row>
    <row r="1592" spans="1:3">
      <c r="A1592" t="s">
        <v>10580</v>
      </c>
      <c r="B1592" t="s">
        <v>9618</v>
      </c>
      <c r="C1592">
        <v>57001</v>
      </c>
    </row>
    <row r="1593" spans="1:3">
      <c r="A1593" t="s">
        <v>9636</v>
      </c>
      <c r="B1593" t="s">
        <v>9618</v>
      </c>
      <c r="C1593">
        <v>25994</v>
      </c>
    </row>
    <row r="1594" spans="1:3">
      <c r="A1594" t="s">
        <v>10581</v>
      </c>
      <c r="B1594" t="s">
        <v>9618</v>
      </c>
      <c r="C1594">
        <v>19946</v>
      </c>
    </row>
    <row r="1595" spans="1:3">
      <c r="A1595" t="s">
        <v>10050</v>
      </c>
      <c r="B1595" t="s">
        <v>9618</v>
      </c>
      <c r="C1595">
        <v>39016</v>
      </c>
    </row>
    <row r="1596" spans="1:3">
      <c r="A1596" t="s">
        <v>9640</v>
      </c>
      <c r="B1596" t="s">
        <v>9618</v>
      </c>
      <c r="C1596">
        <v>23810</v>
      </c>
    </row>
    <row r="1597" spans="1:3">
      <c r="A1597" t="s">
        <v>10051</v>
      </c>
      <c r="B1597" t="s">
        <v>9618</v>
      </c>
      <c r="C1597">
        <v>10782</v>
      </c>
    </row>
    <row r="1598" spans="1:3">
      <c r="A1598" t="s">
        <v>10052</v>
      </c>
      <c r="B1598" t="s">
        <v>9618</v>
      </c>
      <c r="C1598">
        <v>43054</v>
      </c>
    </row>
    <row r="1599" spans="1:3">
      <c r="A1599" t="s">
        <v>10057</v>
      </c>
      <c r="B1599" t="s">
        <v>9618</v>
      </c>
      <c r="C1599">
        <v>1914</v>
      </c>
    </row>
    <row r="1600" spans="1:3">
      <c r="A1600" t="s">
        <v>10228</v>
      </c>
      <c r="B1600" t="s">
        <v>9618</v>
      </c>
      <c r="C1600">
        <v>19671</v>
      </c>
    </row>
    <row r="1601" spans="1:3">
      <c r="A1601" t="s">
        <v>9547</v>
      </c>
      <c r="B1601" t="s">
        <v>9618</v>
      </c>
      <c r="C1601">
        <v>278144</v>
      </c>
    </row>
    <row r="1602" spans="1:3">
      <c r="A1602" t="s">
        <v>10582</v>
      </c>
      <c r="B1602" t="s">
        <v>9619</v>
      </c>
      <c r="C1602">
        <v>10043</v>
      </c>
    </row>
    <row r="1603" spans="1:3">
      <c r="A1603" t="s">
        <v>10583</v>
      </c>
      <c r="B1603" t="s">
        <v>9619</v>
      </c>
      <c r="C1603">
        <v>12752</v>
      </c>
    </row>
    <row r="1604" spans="1:3">
      <c r="A1604" t="s">
        <v>10066</v>
      </c>
      <c r="B1604" t="s">
        <v>9619</v>
      </c>
      <c r="C1604">
        <v>6860</v>
      </c>
    </row>
    <row r="1605" spans="1:3">
      <c r="A1605" t="s">
        <v>10584</v>
      </c>
      <c r="B1605" t="s">
        <v>9619</v>
      </c>
      <c r="C1605">
        <v>8493</v>
      </c>
    </row>
    <row r="1606" spans="1:3">
      <c r="A1606" t="s">
        <v>10585</v>
      </c>
      <c r="B1606" t="s">
        <v>9619</v>
      </c>
      <c r="C1606">
        <v>11466</v>
      </c>
    </row>
    <row r="1607" spans="1:3">
      <c r="A1607" t="s">
        <v>10310</v>
      </c>
      <c r="B1607" t="s">
        <v>9619</v>
      </c>
      <c r="C1607">
        <v>1383</v>
      </c>
    </row>
    <row r="1608" spans="1:3">
      <c r="A1608" t="s">
        <v>10586</v>
      </c>
      <c r="B1608" t="s">
        <v>9619</v>
      </c>
      <c r="C1608">
        <v>85029</v>
      </c>
    </row>
    <row r="1609" spans="1:3">
      <c r="A1609" t="s">
        <v>10587</v>
      </c>
      <c r="B1609" t="s">
        <v>9619</v>
      </c>
      <c r="C1609">
        <v>5865</v>
      </c>
    </row>
    <row r="1610" spans="1:3">
      <c r="A1610" t="s">
        <v>9858</v>
      </c>
      <c r="B1610" t="s">
        <v>9619</v>
      </c>
      <c r="C1610">
        <v>12034</v>
      </c>
    </row>
    <row r="1611" spans="1:3">
      <c r="A1611" t="s">
        <v>10588</v>
      </c>
      <c r="B1611" t="s">
        <v>9619</v>
      </c>
      <c r="C1611">
        <v>1612</v>
      </c>
    </row>
    <row r="1612" spans="1:3">
      <c r="A1612" t="s">
        <v>9980</v>
      </c>
      <c r="B1612" t="s">
        <v>9619</v>
      </c>
      <c r="C1612">
        <v>8692</v>
      </c>
    </row>
    <row r="1613" spans="1:3">
      <c r="A1613" t="s">
        <v>10589</v>
      </c>
      <c r="B1613" t="s">
        <v>9619</v>
      </c>
      <c r="C1613">
        <v>9709</v>
      </c>
    </row>
    <row r="1614" spans="1:3">
      <c r="A1614" t="s">
        <v>10590</v>
      </c>
      <c r="B1614" t="s">
        <v>9619</v>
      </c>
      <c r="C1614">
        <v>2959</v>
      </c>
    </row>
    <row r="1615" spans="1:3">
      <c r="A1615" t="s">
        <v>10591</v>
      </c>
      <c r="B1615" t="s">
        <v>9619</v>
      </c>
      <c r="C1615">
        <v>11825</v>
      </c>
    </row>
    <row r="1616" spans="1:3">
      <c r="A1616" t="s">
        <v>10592</v>
      </c>
      <c r="B1616" t="s">
        <v>9619</v>
      </c>
      <c r="C1616">
        <v>115429</v>
      </c>
    </row>
    <row r="1617" spans="1:3">
      <c r="A1617" t="s">
        <v>10108</v>
      </c>
      <c r="B1617" t="s">
        <v>9619</v>
      </c>
      <c r="C1617">
        <v>128740</v>
      </c>
    </row>
    <row r="1618" spans="1:3">
      <c r="A1618" t="s">
        <v>9866</v>
      </c>
      <c r="B1618" t="s">
        <v>9619</v>
      </c>
      <c r="C1618">
        <v>1148</v>
      </c>
    </row>
    <row r="1619" spans="1:3">
      <c r="A1619" t="s">
        <v>10593</v>
      </c>
      <c r="B1619" t="s">
        <v>9619</v>
      </c>
      <c r="C1619">
        <v>13463</v>
      </c>
    </row>
    <row r="1620" spans="1:3">
      <c r="A1620" t="s">
        <v>10594</v>
      </c>
      <c r="B1620" t="s">
        <v>9619</v>
      </c>
      <c r="C1620">
        <v>844</v>
      </c>
    </row>
    <row r="1621" spans="1:3">
      <c r="A1621" t="s">
        <v>10595</v>
      </c>
      <c r="B1621" t="s">
        <v>9619</v>
      </c>
      <c r="C1621">
        <v>3658</v>
      </c>
    </row>
    <row r="1622" spans="1:3">
      <c r="A1622" t="s">
        <v>10596</v>
      </c>
      <c r="B1622" t="s">
        <v>9619</v>
      </c>
      <c r="C1622">
        <v>16167</v>
      </c>
    </row>
    <row r="1623" spans="1:3">
      <c r="A1623" t="s">
        <v>9690</v>
      </c>
      <c r="B1623" t="s">
        <v>9619</v>
      </c>
      <c r="C1623">
        <v>13329</v>
      </c>
    </row>
    <row r="1624" spans="1:3">
      <c r="A1624" t="s">
        <v>10597</v>
      </c>
      <c r="B1624" t="s">
        <v>9619</v>
      </c>
      <c r="C1624">
        <v>2162</v>
      </c>
    </row>
    <row r="1625" spans="1:3">
      <c r="A1625" t="s">
        <v>9805</v>
      </c>
      <c r="B1625" t="s">
        <v>9619</v>
      </c>
      <c r="C1625">
        <v>33392</v>
      </c>
    </row>
    <row r="1626" spans="1:3">
      <c r="A1626" t="s">
        <v>10598</v>
      </c>
      <c r="B1626" t="s">
        <v>9619</v>
      </c>
      <c r="C1626">
        <v>75331</v>
      </c>
    </row>
    <row r="1627" spans="1:3">
      <c r="A1627" t="s">
        <v>9928</v>
      </c>
      <c r="B1627" t="s">
        <v>9619</v>
      </c>
      <c r="C1627">
        <v>1957</v>
      </c>
    </row>
    <row r="1628" spans="1:3">
      <c r="A1628" t="s">
        <v>9763</v>
      </c>
      <c r="B1628" t="s">
        <v>9619</v>
      </c>
      <c r="C1628">
        <v>22328</v>
      </c>
    </row>
    <row r="1629" spans="1:3">
      <c r="A1629" t="s">
        <v>10599</v>
      </c>
      <c r="B1629" t="s">
        <v>9619</v>
      </c>
      <c r="C1629">
        <v>1720</v>
      </c>
    </row>
    <row r="1630" spans="1:3">
      <c r="A1630" t="s">
        <v>9698</v>
      </c>
      <c r="B1630" t="s">
        <v>9619</v>
      </c>
      <c r="C1630">
        <v>10026</v>
      </c>
    </row>
    <row r="1631" spans="1:3">
      <c r="A1631" t="s">
        <v>10600</v>
      </c>
      <c r="B1631" t="s">
        <v>9619</v>
      </c>
      <c r="C1631">
        <v>2137</v>
      </c>
    </row>
    <row r="1632" spans="1:3">
      <c r="A1632" t="s">
        <v>9878</v>
      </c>
      <c r="B1632" t="s">
        <v>9619</v>
      </c>
      <c r="C1632">
        <v>5185</v>
      </c>
    </row>
    <row r="1633" spans="1:3">
      <c r="A1633" t="s">
        <v>10601</v>
      </c>
      <c r="B1633" t="s">
        <v>9619</v>
      </c>
      <c r="C1633">
        <v>123513</v>
      </c>
    </row>
    <row r="1634" spans="1:3">
      <c r="A1634" t="s">
        <v>10602</v>
      </c>
      <c r="B1634" t="s">
        <v>9619</v>
      </c>
      <c r="C1634">
        <v>5582</v>
      </c>
    </row>
    <row r="1635" spans="1:3">
      <c r="A1635" t="s">
        <v>9884</v>
      </c>
      <c r="B1635" t="s">
        <v>9619</v>
      </c>
      <c r="C1635">
        <v>18214</v>
      </c>
    </row>
    <row r="1636" spans="1:3">
      <c r="A1636" t="s">
        <v>10603</v>
      </c>
      <c r="B1636" t="s">
        <v>9619</v>
      </c>
      <c r="C1636">
        <v>548</v>
      </c>
    </row>
    <row r="1637" spans="1:3">
      <c r="A1637" t="s">
        <v>9770</v>
      </c>
      <c r="B1637" t="s">
        <v>9619</v>
      </c>
      <c r="C1637">
        <v>4203</v>
      </c>
    </row>
    <row r="1638" spans="1:3">
      <c r="A1638" t="s">
        <v>10604</v>
      </c>
      <c r="B1638" t="s">
        <v>9619</v>
      </c>
      <c r="C1638">
        <v>6072</v>
      </c>
    </row>
    <row r="1639" spans="1:3">
      <c r="A1639" t="s">
        <v>10605</v>
      </c>
      <c r="B1639" t="s">
        <v>9619</v>
      </c>
      <c r="C1639">
        <v>1781</v>
      </c>
    </row>
    <row r="1640" spans="1:3">
      <c r="A1640" t="s">
        <v>10342</v>
      </c>
      <c r="B1640" t="s">
        <v>9619</v>
      </c>
      <c r="C1640">
        <v>7157</v>
      </c>
    </row>
    <row r="1641" spans="1:3">
      <c r="A1641" t="s">
        <v>9774</v>
      </c>
      <c r="B1641" t="s">
        <v>9619</v>
      </c>
      <c r="C1641">
        <v>1112</v>
      </c>
    </row>
    <row r="1642" spans="1:3">
      <c r="A1642" t="s">
        <v>10606</v>
      </c>
      <c r="B1642" t="s">
        <v>9619</v>
      </c>
      <c r="C1642">
        <v>48582</v>
      </c>
    </row>
    <row r="1643" spans="1:3">
      <c r="A1643" t="s">
        <v>10132</v>
      </c>
      <c r="B1643" t="s">
        <v>9619</v>
      </c>
      <c r="C1643">
        <v>11377</v>
      </c>
    </row>
    <row r="1644" spans="1:3">
      <c r="A1644" t="s">
        <v>10607</v>
      </c>
      <c r="B1644" t="s">
        <v>9619</v>
      </c>
      <c r="C1644">
        <v>10242</v>
      </c>
    </row>
    <row r="1645" spans="1:3">
      <c r="A1645" t="s">
        <v>10608</v>
      </c>
      <c r="B1645" t="s">
        <v>9619</v>
      </c>
      <c r="C1645">
        <v>8253</v>
      </c>
    </row>
    <row r="1646" spans="1:3">
      <c r="A1646" t="s">
        <v>10609</v>
      </c>
      <c r="B1646" t="s">
        <v>9619</v>
      </c>
      <c r="C1646">
        <v>14062</v>
      </c>
    </row>
    <row r="1647" spans="1:3">
      <c r="A1647" t="s">
        <v>10282</v>
      </c>
      <c r="B1647" t="s">
        <v>9619</v>
      </c>
      <c r="C1647">
        <v>3436</v>
      </c>
    </row>
    <row r="1648" spans="1:3">
      <c r="A1648" t="s">
        <v>10610</v>
      </c>
      <c r="B1648" t="s">
        <v>9619</v>
      </c>
      <c r="C1648">
        <v>36118</v>
      </c>
    </row>
    <row r="1649" spans="1:3">
      <c r="A1649" t="s">
        <v>10611</v>
      </c>
      <c r="B1649" t="s">
        <v>9619</v>
      </c>
      <c r="C1649">
        <v>9445</v>
      </c>
    </row>
    <row r="1650" spans="1:3">
      <c r="A1650" t="s">
        <v>10612</v>
      </c>
      <c r="B1650" t="s">
        <v>9619</v>
      </c>
      <c r="C1650">
        <v>3762</v>
      </c>
    </row>
    <row r="1651" spans="1:3">
      <c r="A1651" t="s">
        <v>10090</v>
      </c>
      <c r="B1651" t="s">
        <v>9619</v>
      </c>
      <c r="C1651">
        <v>6496</v>
      </c>
    </row>
    <row r="1652" spans="1:3">
      <c r="A1652" t="s">
        <v>10613</v>
      </c>
      <c r="B1652" t="s">
        <v>9619</v>
      </c>
      <c r="C1652">
        <v>5211</v>
      </c>
    </row>
    <row r="1653" spans="1:3">
      <c r="A1653" t="s">
        <v>10614</v>
      </c>
      <c r="B1653" t="s">
        <v>9619</v>
      </c>
      <c r="C1653">
        <v>728</v>
      </c>
    </row>
    <row r="1654" spans="1:3">
      <c r="A1654" t="s">
        <v>10092</v>
      </c>
      <c r="B1654" t="s">
        <v>9619</v>
      </c>
      <c r="C1654">
        <v>7385</v>
      </c>
    </row>
    <row r="1655" spans="1:3">
      <c r="A1655" t="s">
        <v>10615</v>
      </c>
      <c r="B1655" t="s">
        <v>9619</v>
      </c>
      <c r="C1655">
        <v>2100</v>
      </c>
    </row>
    <row r="1656" spans="1:3">
      <c r="A1656" t="s">
        <v>10616</v>
      </c>
      <c r="B1656" t="s">
        <v>9619</v>
      </c>
      <c r="C1656">
        <v>885</v>
      </c>
    </row>
    <row r="1657" spans="1:3">
      <c r="A1657" t="s">
        <v>10617</v>
      </c>
      <c r="B1657" t="s">
        <v>9619</v>
      </c>
      <c r="C1657">
        <v>172692</v>
      </c>
    </row>
    <row r="1658" spans="1:3">
      <c r="A1658" t="s">
        <v>9844</v>
      </c>
      <c r="B1658" t="s">
        <v>9620</v>
      </c>
      <c r="C1658">
        <v>31071</v>
      </c>
    </row>
    <row r="1659" spans="1:3">
      <c r="A1659" t="s">
        <v>10618</v>
      </c>
      <c r="B1659" t="s">
        <v>9620</v>
      </c>
      <c r="C1659">
        <v>6352</v>
      </c>
    </row>
    <row r="1660" spans="1:3">
      <c r="A1660" t="s">
        <v>10619</v>
      </c>
      <c r="B1660" t="s">
        <v>9620</v>
      </c>
      <c r="C1660">
        <v>396</v>
      </c>
    </row>
    <row r="1661" spans="1:3">
      <c r="A1661" t="s">
        <v>10620</v>
      </c>
      <c r="B1661" t="s">
        <v>9620</v>
      </c>
      <c r="C1661">
        <v>686</v>
      </c>
    </row>
    <row r="1662" spans="1:3">
      <c r="A1662" t="s">
        <v>10066</v>
      </c>
      <c r="B1662" t="s">
        <v>9620</v>
      </c>
      <c r="C1662">
        <v>458</v>
      </c>
    </row>
    <row r="1663" spans="1:3">
      <c r="A1663" t="s">
        <v>9738</v>
      </c>
      <c r="B1663" t="s">
        <v>9620</v>
      </c>
      <c r="C1663">
        <v>5355</v>
      </c>
    </row>
    <row r="1664" spans="1:3">
      <c r="A1664" t="s">
        <v>10621</v>
      </c>
      <c r="B1664" t="s">
        <v>9620</v>
      </c>
      <c r="C1664">
        <v>10494</v>
      </c>
    </row>
    <row r="1665" spans="1:3">
      <c r="A1665" t="s">
        <v>10300</v>
      </c>
      <c r="B1665" t="s">
        <v>9620</v>
      </c>
      <c r="C1665">
        <v>1674</v>
      </c>
    </row>
    <row r="1666" spans="1:3">
      <c r="A1666" t="s">
        <v>10095</v>
      </c>
      <c r="B1666" t="s">
        <v>9620</v>
      </c>
      <c r="C1666">
        <v>2826</v>
      </c>
    </row>
    <row r="1667" spans="1:3">
      <c r="A1667" t="s">
        <v>10622</v>
      </c>
      <c r="B1667" t="s">
        <v>9620</v>
      </c>
      <c r="C1667">
        <v>51172</v>
      </c>
    </row>
    <row r="1668" spans="1:3">
      <c r="A1668" t="s">
        <v>10623</v>
      </c>
      <c r="B1668" t="s">
        <v>9620</v>
      </c>
      <c r="C1668">
        <v>6678</v>
      </c>
    </row>
    <row r="1669" spans="1:3">
      <c r="A1669" t="s">
        <v>9660</v>
      </c>
      <c r="B1669" t="s">
        <v>9620</v>
      </c>
      <c r="C1669">
        <v>8507</v>
      </c>
    </row>
    <row r="1670" spans="1:3">
      <c r="A1670" t="s">
        <v>10097</v>
      </c>
      <c r="B1670" t="s">
        <v>9620</v>
      </c>
      <c r="C1670">
        <v>27657</v>
      </c>
    </row>
    <row r="1671" spans="1:3">
      <c r="A1671" t="s">
        <v>10193</v>
      </c>
      <c r="B1671" t="s">
        <v>9620</v>
      </c>
      <c r="C1671">
        <v>8373</v>
      </c>
    </row>
    <row r="1672" spans="1:3">
      <c r="A1672" t="s">
        <v>10234</v>
      </c>
      <c r="B1672" t="s">
        <v>9620</v>
      </c>
      <c r="C1672">
        <v>3718</v>
      </c>
    </row>
    <row r="1673" spans="1:3">
      <c r="A1673" t="s">
        <v>10624</v>
      </c>
      <c r="B1673" t="s">
        <v>9620</v>
      </c>
      <c r="C1673">
        <v>5561</v>
      </c>
    </row>
    <row r="1674" spans="1:3">
      <c r="A1674" t="s">
        <v>9853</v>
      </c>
      <c r="B1674" t="s">
        <v>9620</v>
      </c>
      <c r="C1674">
        <v>9528</v>
      </c>
    </row>
    <row r="1675" spans="1:3">
      <c r="A1675" t="s">
        <v>9667</v>
      </c>
      <c r="B1675" t="s">
        <v>9620</v>
      </c>
      <c r="C1675">
        <v>6170</v>
      </c>
    </row>
    <row r="1676" spans="1:3">
      <c r="A1676" t="s">
        <v>10625</v>
      </c>
      <c r="B1676" t="s">
        <v>9620</v>
      </c>
      <c r="C1676">
        <v>10934</v>
      </c>
    </row>
    <row r="1677" spans="1:3">
      <c r="A1677" t="s">
        <v>10626</v>
      </c>
      <c r="B1677" t="s">
        <v>9620</v>
      </c>
      <c r="C1677">
        <v>8823</v>
      </c>
    </row>
    <row r="1678" spans="1:3">
      <c r="A1678" t="s">
        <v>9858</v>
      </c>
      <c r="B1678" t="s">
        <v>9620</v>
      </c>
      <c r="C1678">
        <v>10500</v>
      </c>
    </row>
    <row r="1679" spans="1:3">
      <c r="A1679" t="s">
        <v>9651</v>
      </c>
      <c r="B1679" t="s">
        <v>9620</v>
      </c>
      <c r="C1679">
        <v>21687</v>
      </c>
    </row>
    <row r="1680" spans="1:3">
      <c r="A1680" t="s">
        <v>10627</v>
      </c>
      <c r="B1680" t="s">
        <v>9620</v>
      </c>
      <c r="C1680">
        <v>7858</v>
      </c>
    </row>
    <row r="1681" spans="1:3">
      <c r="A1681" t="s">
        <v>9980</v>
      </c>
      <c r="B1681" t="s">
        <v>9620</v>
      </c>
      <c r="C1681">
        <v>24452</v>
      </c>
    </row>
    <row r="1682" spans="1:3">
      <c r="A1682" t="s">
        <v>10628</v>
      </c>
      <c r="B1682" t="s">
        <v>9620</v>
      </c>
      <c r="C1682">
        <v>1862</v>
      </c>
    </row>
    <row r="1683" spans="1:3">
      <c r="A1683" t="s">
        <v>10629</v>
      </c>
      <c r="B1683" t="s">
        <v>9620</v>
      </c>
      <c r="C1683">
        <v>5602</v>
      </c>
    </row>
    <row r="1684" spans="1:3">
      <c r="A1684" t="s">
        <v>9982</v>
      </c>
      <c r="B1684" t="s">
        <v>9620</v>
      </c>
      <c r="C1684">
        <v>38057</v>
      </c>
    </row>
    <row r="1685" spans="1:3">
      <c r="A1685" t="s">
        <v>9862</v>
      </c>
      <c r="B1685" t="s">
        <v>9620</v>
      </c>
      <c r="C1685">
        <v>606460</v>
      </c>
    </row>
    <row r="1686" spans="1:3">
      <c r="A1686" t="s">
        <v>10630</v>
      </c>
      <c r="B1686" t="s">
        <v>9620</v>
      </c>
      <c r="C1686">
        <v>1568</v>
      </c>
    </row>
    <row r="1687" spans="1:3">
      <c r="A1687" t="s">
        <v>10460</v>
      </c>
      <c r="B1687" t="s">
        <v>9620</v>
      </c>
      <c r="C1687">
        <v>5458</v>
      </c>
    </row>
    <row r="1688" spans="1:3">
      <c r="A1688" t="s">
        <v>9683</v>
      </c>
      <c r="B1688" t="s">
        <v>9620</v>
      </c>
      <c r="C1688">
        <v>2795</v>
      </c>
    </row>
    <row r="1689" spans="1:3">
      <c r="A1689" t="s">
        <v>10631</v>
      </c>
      <c r="B1689" t="s">
        <v>9620</v>
      </c>
      <c r="C1689">
        <v>2655</v>
      </c>
    </row>
    <row r="1690" spans="1:3">
      <c r="A1690" t="s">
        <v>10632</v>
      </c>
      <c r="B1690" t="s">
        <v>9620</v>
      </c>
      <c r="C1690">
        <v>4524</v>
      </c>
    </row>
    <row r="1691" spans="1:3">
      <c r="A1691" t="s">
        <v>10633</v>
      </c>
      <c r="B1691" t="s">
        <v>9620</v>
      </c>
      <c r="C1691">
        <v>21711</v>
      </c>
    </row>
    <row r="1692" spans="1:3">
      <c r="A1692" t="s">
        <v>10634</v>
      </c>
      <c r="B1692" t="s">
        <v>9620</v>
      </c>
      <c r="C1692">
        <v>1804</v>
      </c>
    </row>
    <row r="1693" spans="1:3">
      <c r="A1693" t="s">
        <v>9866</v>
      </c>
      <c r="B1693" t="s">
        <v>9620</v>
      </c>
      <c r="C1693">
        <v>1710</v>
      </c>
    </row>
    <row r="1694" spans="1:3">
      <c r="A1694" t="s">
        <v>10635</v>
      </c>
      <c r="B1694" t="s">
        <v>9620</v>
      </c>
      <c r="C1694">
        <v>1803</v>
      </c>
    </row>
    <row r="1695" spans="1:3">
      <c r="A1695" t="s">
        <v>9755</v>
      </c>
      <c r="B1695" t="s">
        <v>9620</v>
      </c>
      <c r="C1695">
        <v>561</v>
      </c>
    </row>
    <row r="1696" spans="1:3">
      <c r="A1696" t="s">
        <v>10248</v>
      </c>
      <c r="B1696" t="s">
        <v>9620</v>
      </c>
      <c r="C1696">
        <v>2154</v>
      </c>
    </row>
    <row r="1697" spans="1:3">
      <c r="A1697" t="s">
        <v>10000</v>
      </c>
      <c r="B1697" t="s">
        <v>9620</v>
      </c>
      <c r="C1697">
        <v>63633</v>
      </c>
    </row>
    <row r="1698" spans="1:3">
      <c r="A1698" t="s">
        <v>9918</v>
      </c>
      <c r="B1698" t="s">
        <v>9620</v>
      </c>
      <c r="C1698">
        <v>9678</v>
      </c>
    </row>
    <row r="1699" spans="1:3">
      <c r="A1699" t="s">
        <v>10321</v>
      </c>
      <c r="B1699" t="s">
        <v>9620</v>
      </c>
      <c r="C1699">
        <v>3000</v>
      </c>
    </row>
    <row r="1700" spans="1:3">
      <c r="A1700" t="s">
        <v>10636</v>
      </c>
      <c r="B1700" t="s">
        <v>9620</v>
      </c>
      <c r="C1700">
        <v>821</v>
      </c>
    </row>
    <row r="1701" spans="1:3">
      <c r="A1701" t="s">
        <v>10637</v>
      </c>
      <c r="B1701" t="s">
        <v>9620</v>
      </c>
      <c r="C1701">
        <v>2467</v>
      </c>
    </row>
    <row r="1702" spans="1:3">
      <c r="A1702" t="s">
        <v>10558</v>
      </c>
      <c r="B1702" t="s">
        <v>9620</v>
      </c>
      <c r="C1702">
        <v>10067</v>
      </c>
    </row>
    <row r="1703" spans="1:3">
      <c r="A1703" t="s">
        <v>10638</v>
      </c>
      <c r="B1703" t="s">
        <v>9620</v>
      </c>
      <c r="C1703">
        <v>686</v>
      </c>
    </row>
    <row r="1704" spans="1:3">
      <c r="A1704" t="s">
        <v>9758</v>
      </c>
      <c r="B1704" t="s">
        <v>9620</v>
      </c>
      <c r="C1704">
        <v>6538</v>
      </c>
    </row>
    <row r="1705" spans="1:3">
      <c r="A1705" t="s">
        <v>9690</v>
      </c>
      <c r="B1705" t="s">
        <v>9620</v>
      </c>
      <c r="C1705">
        <v>7070</v>
      </c>
    </row>
    <row r="1706" spans="1:3">
      <c r="A1706" t="s">
        <v>9761</v>
      </c>
      <c r="B1706" t="s">
        <v>9620</v>
      </c>
      <c r="C1706">
        <v>5218</v>
      </c>
    </row>
    <row r="1707" spans="1:3">
      <c r="A1707" t="s">
        <v>10639</v>
      </c>
      <c r="B1707" t="s">
        <v>9620</v>
      </c>
      <c r="C1707">
        <v>6790</v>
      </c>
    </row>
    <row r="1708" spans="1:3">
      <c r="A1708" t="s">
        <v>10640</v>
      </c>
      <c r="B1708" t="s">
        <v>9620</v>
      </c>
      <c r="C1708">
        <v>8100</v>
      </c>
    </row>
    <row r="1709" spans="1:3">
      <c r="A1709" t="s">
        <v>10641</v>
      </c>
      <c r="B1709" t="s">
        <v>9620</v>
      </c>
      <c r="C1709">
        <v>792</v>
      </c>
    </row>
    <row r="1710" spans="1:3">
      <c r="A1710" t="s">
        <v>10642</v>
      </c>
      <c r="B1710" t="s">
        <v>9620</v>
      </c>
      <c r="C1710">
        <v>3391</v>
      </c>
    </row>
    <row r="1711" spans="1:3">
      <c r="A1711" t="s">
        <v>10117</v>
      </c>
      <c r="B1711" t="s">
        <v>9620</v>
      </c>
      <c r="C1711">
        <v>8335</v>
      </c>
    </row>
    <row r="1712" spans="1:3">
      <c r="A1712" t="s">
        <v>10643</v>
      </c>
      <c r="B1712" t="s">
        <v>9620</v>
      </c>
      <c r="C1712">
        <v>334049</v>
      </c>
    </row>
    <row r="1713" spans="1:3">
      <c r="A1713" t="s">
        <v>9763</v>
      </c>
      <c r="B1713" t="s">
        <v>9620</v>
      </c>
      <c r="C1713">
        <v>33303</v>
      </c>
    </row>
    <row r="1714" spans="1:3">
      <c r="A1714" t="s">
        <v>9765</v>
      </c>
      <c r="B1714" t="s">
        <v>9620</v>
      </c>
      <c r="C1714">
        <v>669</v>
      </c>
    </row>
    <row r="1715" spans="1:3">
      <c r="A1715" t="s">
        <v>10644</v>
      </c>
      <c r="B1715" t="s">
        <v>9620</v>
      </c>
      <c r="C1715">
        <v>570</v>
      </c>
    </row>
    <row r="1716" spans="1:3">
      <c r="A1716" t="s">
        <v>10260</v>
      </c>
      <c r="B1716" t="s">
        <v>9620</v>
      </c>
      <c r="C1716">
        <v>369</v>
      </c>
    </row>
    <row r="1717" spans="1:3">
      <c r="A1717" t="s">
        <v>9698</v>
      </c>
      <c r="B1717" t="s">
        <v>9620</v>
      </c>
      <c r="C1717">
        <v>36106</v>
      </c>
    </row>
    <row r="1718" spans="1:3">
      <c r="A1718" t="s">
        <v>10645</v>
      </c>
      <c r="B1718" t="s">
        <v>9620</v>
      </c>
      <c r="C1718">
        <v>7905</v>
      </c>
    </row>
    <row r="1719" spans="1:3">
      <c r="A1719" t="s">
        <v>10646</v>
      </c>
      <c r="B1719" t="s">
        <v>9620</v>
      </c>
      <c r="C1719">
        <v>4404</v>
      </c>
    </row>
    <row r="1720" spans="1:3">
      <c r="A1720" t="s">
        <v>10647</v>
      </c>
      <c r="B1720" t="s">
        <v>9620</v>
      </c>
      <c r="C1720">
        <v>3290</v>
      </c>
    </row>
    <row r="1721" spans="1:3">
      <c r="A1721" t="s">
        <v>10264</v>
      </c>
      <c r="B1721" t="s">
        <v>9620</v>
      </c>
      <c r="C1721">
        <v>7102</v>
      </c>
    </row>
    <row r="1722" spans="1:3">
      <c r="A1722" t="s">
        <v>10648</v>
      </c>
      <c r="B1722" t="s">
        <v>9620</v>
      </c>
      <c r="C1722">
        <v>4100</v>
      </c>
    </row>
    <row r="1723" spans="1:3">
      <c r="A1723" t="s">
        <v>10649</v>
      </c>
      <c r="B1723" t="s">
        <v>9620</v>
      </c>
      <c r="C1723">
        <v>16531</v>
      </c>
    </row>
    <row r="1724" spans="1:3">
      <c r="A1724" t="s">
        <v>10271</v>
      </c>
      <c r="B1724" t="s">
        <v>9620</v>
      </c>
      <c r="C1724">
        <v>2510</v>
      </c>
    </row>
    <row r="1725" spans="1:3">
      <c r="A1725" t="s">
        <v>10650</v>
      </c>
      <c r="B1725" t="s">
        <v>9620</v>
      </c>
      <c r="C1725">
        <v>2849</v>
      </c>
    </row>
    <row r="1726" spans="1:3">
      <c r="A1726" t="s">
        <v>10569</v>
      </c>
      <c r="B1726" t="s">
        <v>9620</v>
      </c>
      <c r="C1726">
        <v>8994</v>
      </c>
    </row>
    <row r="1727" spans="1:3">
      <c r="A1727" t="s">
        <v>10025</v>
      </c>
      <c r="B1727" t="s">
        <v>9620</v>
      </c>
      <c r="C1727">
        <v>7378</v>
      </c>
    </row>
    <row r="1728" spans="1:3">
      <c r="A1728" t="s">
        <v>10570</v>
      </c>
      <c r="B1728" t="s">
        <v>9620</v>
      </c>
      <c r="C1728">
        <v>35649</v>
      </c>
    </row>
    <row r="1729" spans="1:3">
      <c r="A1729" t="s">
        <v>9772</v>
      </c>
      <c r="B1729" t="s">
        <v>9620</v>
      </c>
      <c r="C1729">
        <v>5270</v>
      </c>
    </row>
    <row r="1730" spans="1:3">
      <c r="A1730" t="s">
        <v>10651</v>
      </c>
      <c r="B1730" t="s">
        <v>9620</v>
      </c>
      <c r="C1730">
        <v>10307</v>
      </c>
    </row>
    <row r="1731" spans="1:3">
      <c r="A1731" t="s">
        <v>10652</v>
      </c>
      <c r="B1731" t="s">
        <v>9620</v>
      </c>
      <c r="C1731">
        <v>7530</v>
      </c>
    </row>
    <row r="1732" spans="1:3">
      <c r="A1732" t="s">
        <v>10492</v>
      </c>
      <c r="B1732" t="s">
        <v>9620</v>
      </c>
      <c r="C1732">
        <v>1259</v>
      </c>
    </row>
    <row r="1733" spans="1:3">
      <c r="A1733" t="s">
        <v>9777</v>
      </c>
      <c r="B1733" t="s">
        <v>9620</v>
      </c>
      <c r="C1733">
        <v>14996</v>
      </c>
    </row>
    <row r="1734" spans="1:3">
      <c r="A1734" t="s">
        <v>10653</v>
      </c>
      <c r="B1734" t="s">
        <v>9620</v>
      </c>
      <c r="C1734">
        <v>208303</v>
      </c>
    </row>
    <row r="1735" spans="1:3">
      <c r="A1735" t="s">
        <v>10654</v>
      </c>
      <c r="B1735" t="s">
        <v>9620</v>
      </c>
      <c r="C1735">
        <v>23702</v>
      </c>
    </row>
    <row r="1736" spans="1:3">
      <c r="A1736" t="s">
        <v>10655</v>
      </c>
      <c r="B1736" t="s">
        <v>9620</v>
      </c>
      <c r="C1736">
        <v>35586</v>
      </c>
    </row>
    <row r="1737" spans="1:3">
      <c r="A1737" t="s">
        <v>10280</v>
      </c>
      <c r="B1737" t="s">
        <v>9620</v>
      </c>
      <c r="C1737">
        <v>18032</v>
      </c>
    </row>
    <row r="1738" spans="1:3">
      <c r="A1738" t="s">
        <v>10282</v>
      </c>
      <c r="B1738" t="s">
        <v>9620</v>
      </c>
      <c r="C1738">
        <v>4809</v>
      </c>
    </row>
    <row r="1739" spans="1:3">
      <c r="A1739" t="s">
        <v>10283</v>
      </c>
      <c r="B1739" t="s">
        <v>9620</v>
      </c>
      <c r="C1739">
        <v>2924</v>
      </c>
    </row>
    <row r="1740" spans="1:3">
      <c r="A1740" t="s">
        <v>10222</v>
      </c>
      <c r="B1740" t="s">
        <v>9620</v>
      </c>
      <c r="C1740">
        <v>1188</v>
      </c>
    </row>
    <row r="1741" spans="1:3">
      <c r="A1741" t="s">
        <v>10286</v>
      </c>
      <c r="B1741" t="s">
        <v>9620</v>
      </c>
      <c r="C1741">
        <v>5744</v>
      </c>
    </row>
    <row r="1742" spans="1:3">
      <c r="A1742" t="s">
        <v>10656</v>
      </c>
      <c r="B1742" t="s">
        <v>9620</v>
      </c>
      <c r="C1742">
        <v>4842</v>
      </c>
    </row>
    <row r="1743" spans="1:3">
      <c r="A1743" t="s">
        <v>10040</v>
      </c>
      <c r="B1743" t="s">
        <v>9620</v>
      </c>
      <c r="C1743">
        <v>639</v>
      </c>
    </row>
    <row r="1744" spans="1:3">
      <c r="A1744" t="s">
        <v>10657</v>
      </c>
      <c r="B1744" t="s">
        <v>9620</v>
      </c>
      <c r="C1744">
        <v>6752</v>
      </c>
    </row>
    <row r="1745" spans="1:3">
      <c r="A1745" t="s">
        <v>10092</v>
      </c>
      <c r="B1745" t="s">
        <v>9620</v>
      </c>
      <c r="C1745">
        <v>4094</v>
      </c>
    </row>
    <row r="1746" spans="1:3">
      <c r="A1746" t="s">
        <v>9640</v>
      </c>
      <c r="B1746" t="s">
        <v>9620</v>
      </c>
      <c r="C1746">
        <v>21302</v>
      </c>
    </row>
    <row r="1747" spans="1:3">
      <c r="A1747" t="s">
        <v>10051</v>
      </c>
      <c r="B1747" t="s">
        <v>9620</v>
      </c>
      <c r="C1747">
        <v>10020</v>
      </c>
    </row>
    <row r="1748" spans="1:3">
      <c r="A1748" t="s">
        <v>10052</v>
      </c>
      <c r="B1748" t="s">
        <v>9620</v>
      </c>
      <c r="C1748">
        <v>3336</v>
      </c>
    </row>
    <row r="1749" spans="1:3">
      <c r="A1749" t="s">
        <v>10053</v>
      </c>
      <c r="B1749" t="s">
        <v>9620</v>
      </c>
      <c r="C1749">
        <v>789</v>
      </c>
    </row>
    <row r="1750" spans="1:3">
      <c r="A1750" t="s">
        <v>9650</v>
      </c>
      <c r="B1750" t="s">
        <v>9620</v>
      </c>
      <c r="C1750">
        <v>14564</v>
      </c>
    </row>
    <row r="1751" spans="1:3">
      <c r="A1751" t="s">
        <v>10658</v>
      </c>
      <c r="B1751" t="s">
        <v>9621</v>
      </c>
      <c r="C1751">
        <v>25851</v>
      </c>
    </row>
    <row r="1752" spans="1:3">
      <c r="A1752" t="s">
        <v>9742</v>
      </c>
      <c r="B1752" t="s">
        <v>9621</v>
      </c>
      <c r="C1752">
        <v>2407226</v>
      </c>
    </row>
    <row r="1753" spans="1:3">
      <c r="A1753" t="s">
        <v>9862</v>
      </c>
      <c r="B1753" t="s">
        <v>9621</v>
      </c>
      <c r="C1753">
        <v>50111</v>
      </c>
    </row>
    <row r="1754" spans="1:3">
      <c r="A1754" t="s">
        <v>10659</v>
      </c>
      <c r="B1754" t="s">
        <v>9621</v>
      </c>
      <c r="C1754">
        <v>54815</v>
      </c>
    </row>
    <row r="1755" spans="1:3">
      <c r="A1755" t="s">
        <v>10660</v>
      </c>
      <c r="B1755" t="s">
        <v>9621</v>
      </c>
      <c r="C1755">
        <v>729</v>
      </c>
    </row>
    <row r="1756" spans="1:3">
      <c r="A1756" t="s">
        <v>10661</v>
      </c>
      <c r="B1756" t="s">
        <v>9621</v>
      </c>
      <c r="C1756">
        <v>1867</v>
      </c>
    </row>
    <row r="1757" spans="1:3">
      <c r="A1757" t="s">
        <v>9800</v>
      </c>
      <c r="B1757" t="s">
        <v>9621</v>
      </c>
      <c r="C1757">
        <v>17267</v>
      </c>
    </row>
    <row r="1758" spans="1:3">
      <c r="A1758" t="s">
        <v>10662</v>
      </c>
      <c r="B1758" t="s">
        <v>9621</v>
      </c>
      <c r="C1758">
        <v>5872</v>
      </c>
    </row>
    <row r="1759" spans="1:3">
      <c r="A1759" t="s">
        <v>9763</v>
      </c>
      <c r="B1759" t="s">
        <v>9621</v>
      </c>
      <c r="C1759">
        <v>4320</v>
      </c>
    </row>
    <row r="1760" spans="1:3">
      <c r="A1760" t="s">
        <v>10208</v>
      </c>
      <c r="B1760" t="s">
        <v>9621</v>
      </c>
      <c r="C1760">
        <v>65088</v>
      </c>
    </row>
    <row r="1761" spans="1:3">
      <c r="A1761" t="s">
        <v>9878</v>
      </c>
      <c r="B1761" t="s">
        <v>9621</v>
      </c>
      <c r="C1761">
        <v>4407</v>
      </c>
    </row>
    <row r="1762" spans="1:3">
      <c r="A1762" t="s">
        <v>10663</v>
      </c>
      <c r="B1762" t="s">
        <v>9621</v>
      </c>
      <c r="C1762">
        <v>57336</v>
      </c>
    </row>
    <row r="1763" spans="1:3">
      <c r="A1763" t="s">
        <v>10664</v>
      </c>
      <c r="B1763" t="s">
        <v>9621</v>
      </c>
      <c r="C1763">
        <v>6421</v>
      </c>
    </row>
    <row r="1764" spans="1:3">
      <c r="A1764" t="s">
        <v>10665</v>
      </c>
      <c r="B1764" t="s">
        <v>9621</v>
      </c>
      <c r="C1764">
        <v>4260</v>
      </c>
    </row>
    <row r="1765" spans="1:3">
      <c r="A1765" t="s">
        <v>10666</v>
      </c>
      <c r="B1765" t="s">
        <v>9621</v>
      </c>
      <c r="C1765">
        <v>509386</v>
      </c>
    </row>
    <row r="1766" spans="1:3">
      <c r="A1766" t="s">
        <v>10667</v>
      </c>
      <c r="B1766" t="s">
        <v>9621</v>
      </c>
      <c r="C1766">
        <v>8661</v>
      </c>
    </row>
    <row r="1767" spans="1:3">
      <c r="A1767" t="s">
        <v>9548</v>
      </c>
      <c r="B1767" t="s">
        <v>9621</v>
      </c>
      <c r="C1767">
        <v>58571</v>
      </c>
    </row>
    <row r="1768" spans="1:3">
      <c r="A1768" t="s">
        <v>10668</v>
      </c>
      <c r="B1768" t="s">
        <v>9622</v>
      </c>
      <c r="C1768">
        <v>65147</v>
      </c>
    </row>
    <row r="1769" spans="1:3">
      <c r="A1769" t="s">
        <v>9740</v>
      </c>
      <c r="B1769" t="s">
        <v>9622</v>
      </c>
      <c r="C1769">
        <v>52784</v>
      </c>
    </row>
    <row r="1770" spans="1:3">
      <c r="A1770" t="s">
        <v>10669</v>
      </c>
      <c r="B1770" t="s">
        <v>9622</v>
      </c>
      <c r="C1770">
        <v>78269</v>
      </c>
    </row>
    <row r="1771" spans="1:3">
      <c r="A1771" t="s">
        <v>10670</v>
      </c>
      <c r="B1771" t="s">
        <v>9622</v>
      </c>
      <c r="C1771">
        <v>31343</v>
      </c>
    </row>
    <row r="1772" spans="1:3">
      <c r="A1772" t="s">
        <v>10671</v>
      </c>
      <c r="B1772" t="s">
        <v>9622</v>
      </c>
      <c r="C1772">
        <v>93225</v>
      </c>
    </row>
    <row r="1773" spans="1:3">
      <c r="A1773" t="s">
        <v>9923</v>
      </c>
      <c r="B1773" t="s">
        <v>9622</v>
      </c>
      <c r="C1773">
        <v>433415</v>
      </c>
    </row>
    <row r="1774" spans="1:3">
      <c r="A1774" t="s">
        <v>10672</v>
      </c>
      <c r="B1774" t="s">
        <v>9622</v>
      </c>
      <c r="C1774">
        <v>158078</v>
      </c>
    </row>
    <row r="1775" spans="1:3">
      <c r="A1775" t="s">
        <v>10673</v>
      </c>
      <c r="B1775" t="s">
        <v>9622</v>
      </c>
      <c r="C1775">
        <v>324077</v>
      </c>
    </row>
    <row r="1776" spans="1:3">
      <c r="A1776" t="s">
        <v>10674</v>
      </c>
      <c r="B1776" t="s">
        <v>9622</v>
      </c>
      <c r="C1776">
        <v>135043</v>
      </c>
    </row>
    <row r="1777" spans="1:3">
      <c r="A1777" t="s">
        <v>10175</v>
      </c>
      <c r="B1777" t="s">
        <v>9622</v>
      </c>
      <c r="C1777">
        <v>43961</v>
      </c>
    </row>
    <row r="1778" spans="1:3">
      <c r="A1778" t="s">
        <v>10675</v>
      </c>
      <c r="B1778" t="s">
        <v>9623</v>
      </c>
      <c r="C1778">
        <v>278657</v>
      </c>
    </row>
    <row r="1779" spans="1:3">
      <c r="A1779" t="s">
        <v>10676</v>
      </c>
      <c r="B1779" t="s">
        <v>9623</v>
      </c>
      <c r="C1779">
        <v>977026</v>
      </c>
    </row>
    <row r="1780" spans="1:3">
      <c r="A1780" t="s">
        <v>10677</v>
      </c>
      <c r="B1780" t="s">
        <v>9623</v>
      </c>
      <c r="C1780">
        <v>481439</v>
      </c>
    </row>
    <row r="1781" spans="1:3">
      <c r="A1781" t="s">
        <v>9965</v>
      </c>
      <c r="B1781" t="s">
        <v>9623</v>
      </c>
      <c r="C1781">
        <v>535799</v>
      </c>
    </row>
    <row r="1782" spans="1:3">
      <c r="A1782" t="s">
        <v>10678</v>
      </c>
      <c r="B1782" t="s">
        <v>9623</v>
      </c>
      <c r="C1782">
        <v>93390</v>
      </c>
    </row>
    <row r="1783" spans="1:3">
      <c r="A1783" t="s">
        <v>10102</v>
      </c>
      <c r="B1783" t="s">
        <v>9623</v>
      </c>
      <c r="C1783">
        <v>157148</v>
      </c>
    </row>
    <row r="1784" spans="1:3">
      <c r="A1784" t="s">
        <v>10380</v>
      </c>
      <c r="B1784" t="s">
        <v>9623</v>
      </c>
      <c r="C1784">
        <v>896379</v>
      </c>
    </row>
    <row r="1785" spans="1:3">
      <c r="A1785" t="s">
        <v>10679</v>
      </c>
      <c r="B1785" t="s">
        <v>9623</v>
      </c>
      <c r="C1785">
        <v>312638</v>
      </c>
    </row>
    <row r="1786" spans="1:3">
      <c r="A1786" t="s">
        <v>10680</v>
      </c>
      <c r="B1786" t="s">
        <v>9623</v>
      </c>
      <c r="C1786">
        <v>735033</v>
      </c>
    </row>
    <row r="1787" spans="1:3">
      <c r="A1787" t="s">
        <v>10681</v>
      </c>
      <c r="B1787" t="s">
        <v>9623</v>
      </c>
      <c r="C1787">
        <v>131781</v>
      </c>
    </row>
    <row r="1788" spans="1:3">
      <c r="A1788" t="s">
        <v>10127</v>
      </c>
      <c r="B1788" t="s">
        <v>9623</v>
      </c>
      <c r="C1788">
        <v>399289</v>
      </c>
    </row>
    <row r="1789" spans="1:3">
      <c r="A1789" t="s">
        <v>10382</v>
      </c>
      <c r="B1789" t="s">
        <v>9623</v>
      </c>
      <c r="C1789">
        <v>883335</v>
      </c>
    </row>
    <row r="1790" spans="1:3">
      <c r="A1790" t="s">
        <v>10682</v>
      </c>
      <c r="B1790" t="s">
        <v>9623</v>
      </c>
      <c r="C1790">
        <v>651035</v>
      </c>
    </row>
    <row r="1791" spans="1:3">
      <c r="A1791" t="s">
        <v>10262</v>
      </c>
      <c r="B1791" t="s">
        <v>9623</v>
      </c>
      <c r="C1791">
        <v>524251</v>
      </c>
    </row>
    <row r="1792" spans="1:3">
      <c r="A1792" t="s">
        <v>10683</v>
      </c>
      <c r="B1792" t="s">
        <v>9623</v>
      </c>
      <c r="C1792">
        <v>673746</v>
      </c>
    </row>
    <row r="1793" spans="1:3">
      <c r="A1793" t="s">
        <v>10684</v>
      </c>
      <c r="B1793" t="s">
        <v>9623</v>
      </c>
      <c r="C1793">
        <v>531624</v>
      </c>
    </row>
    <row r="1794" spans="1:3">
      <c r="A1794" t="s">
        <v>10685</v>
      </c>
      <c r="B1794" t="s">
        <v>9623</v>
      </c>
      <c r="C1794">
        <v>66280</v>
      </c>
    </row>
    <row r="1795" spans="1:3">
      <c r="A1795" t="s">
        <v>10358</v>
      </c>
      <c r="B1795" t="s">
        <v>9623</v>
      </c>
      <c r="C1795">
        <v>356486</v>
      </c>
    </row>
    <row r="1796" spans="1:3">
      <c r="A1796" t="s">
        <v>9900</v>
      </c>
      <c r="B1796" t="s">
        <v>9623</v>
      </c>
      <c r="C1796">
        <v>148063</v>
      </c>
    </row>
    <row r="1797" spans="1:3">
      <c r="A1797" t="s">
        <v>9784</v>
      </c>
      <c r="B1797" t="s">
        <v>9623</v>
      </c>
      <c r="C1797">
        <v>601863</v>
      </c>
    </row>
    <row r="1798" spans="1:3">
      <c r="A1798" t="s">
        <v>10050</v>
      </c>
      <c r="B1798" t="s">
        <v>9623</v>
      </c>
      <c r="C1798">
        <v>112953</v>
      </c>
    </row>
    <row r="1799" spans="1:3">
      <c r="A1799" t="s">
        <v>10686</v>
      </c>
      <c r="B1799" t="s">
        <v>9624</v>
      </c>
      <c r="C1799">
        <v>667601</v>
      </c>
    </row>
    <row r="1800" spans="1:3">
      <c r="A1800" t="s">
        <v>10687</v>
      </c>
      <c r="B1800" t="s">
        <v>9624</v>
      </c>
      <c r="C1800">
        <v>3827</v>
      </c>
    </row>
    <row r="1801" spans="1:3">
      <c r="A1801" t="s">
        <v>10688</v>
      </c>
      <c r="B1801" t="s">
        <v>9624</v>
      </c>
      <c r="C1801">
        <v>63364</v>
      </c>
    </row>
    <row r="1802" spans="1:3">
      <c r="A1802" t="s">
        <v>10689</v>
      </c>
      <c r="B1802" t="s">
        <v>9624</v>
      </c>
      <c r="C1802">
        <v>26807</v>
      </c>
    </row>
    <row r="1803" spans="1:3">
      <c r="A1803" t="s">
        <v>10625</v>
      </c>
      <c r="B1803" t="s">
        <v>9624</v>
      </c>
      <c r="C1803">
        <v>12184</v>
      </c>
    </row>
    <row r="1804" spans="1:3">
      <c r="A1804" t="s">
        <v>10690</v>
      </c>
      <c r="B1804" t="s">
        <v>9624</v>
      </c>
      <c r="C1804">
        <v>46655</v>
      </c>
    </row>
    <row r="1805" spans="1:3">
      <c r="A1805" t="s">
        <v>10691</v>
      </c>
      <c r="B1805" t="s">
        <v>9624</v>
      </c>
      <c r="C1805">
        <v>1647</v>
      </c>
    </row>
    <row r="1806" spans="1:3">
      <c r="A1806" t="s">
        <v>10692</v>
      </c>
      <c r="B1806" t="s">
        <v>9624</v>
      </c>
      <c r="C1806">
        <v>229091</v>
      </c>
    </row>
    <row r="1807" spans="1:3">
      <c r="A1807" t="s">
        <v>10693</v>
      </c>
      <c r="B1807" t="s">
        <v>9624</v>
      </c>
      <c r="C1807">
        <v>62509</v>
      </c>
    </row>
    <row r="1808" spans="1:3">
      <c r="A1808" t="s">
        <v>9755</v>
      </c>
      <c r="B1808" t="s">
        <v>9624</v>
      </c>
      <c r="C1808">
        <v>27252</v>
      </c>
    </row>
    <row r="1809" spans="1:3">
      <c r="A1809" t="s">
        <v>10694</v>
      </c>
      <c r="B1809" t="s">
        <v>9624</v>
      </c>
      <c r="C1809">
        <v>4343</v>
      </c>
    </row>
    <row r="1810" spans="1:3">
      <c r="A1810" t="s">
        <v>10695</v>
      </c>
      <c r="B1810" t="s">
        <v>9624</v>
      </c>
      <c r="C1810">
        <v>617</v>
      </c>
    </row>
    <row r="1811" spans="1:3">
      <c r="A1811" t="s">
        <v>10696</v>
      </c>
      <c r="B1811" t="s">
        <v>9624</v>
      </c>
      <c r="C1811">
        <v>3929</v>
      </c>
    </row>
    <row r="1812" spans="1:3">
      <c r="A1812" t="s">
        <v>10697</v>
      </c>
      <c r="B1812" t="s">
        <v>9624</v>
      </c>
      <c r="C1812">
        <v>74749</v>
      </c>
    </row>
    <row r="1813" spans="1:3">
      <c r="A1813" t="s">
        <v>9763</v>
      </c>
      <c r="B1813" t="s">
        <v>9624</v>
      </c>
      <c r="C1813">
        <v>19844</v>
      </c>
    </row>
    <row r="1814" spans="1:3">
      <c r="A1814" t="s">
        <v>10698</v>
      </c>
      <c r="B1814" t="s">
        <v>9624</v>
      </c>
      <c r="C1814">
        <v>19407</v>
      </c>
    </row>
    <row r="1815" spans="1:3">
      <c r="A1815" t="s">
        <v>10699</v>
      </c>
      <c r="B1815" t="s">
        <v>9624</v>
      </c>
      <c r="C1815">
        <v>25407</v>
      </c>
    </row>
    <row r="1816" spans="1:3">
      <c r="A1816" t="s">
        <v>10700</v>
      </c>
      <c r="B1816" t="s">
        <v>9624</v>
      </c>
      <c r="C1816">
        <v>68119</v>
      </c>
    </row>
    <row r="1817" spans="1:3">
      <c r="A1817" t="s">
        <v>10701</v>
      </c>
      <c r="B1817" t="s">
        <v>9624</v>
      </c>
      <c r="C1817">
        <v>4051</v>
      </c>
    </row>
    <row r="1818" spans="1:3">
      <c r="A1818" t="s">
        <v>9882</v>
      </c>
      <c r="B1818" t="s">
        <v>9624</v>
      </c>
      <c r="C1818">
        <v>70368</v>
      </c>
    </row>
    <row r="1819" spans="1:3">
      <c r="A1819" t="s">
        <v>10702</v>
      </c>
      <c r="B1819" t="s">
        <v>9624</v>
      </c>
      <c r="C1819">
        <v>8454</v>
      </c>
    </row>
    <row r="1820" spans="1:3">
      <c r="A1820" t="s">
        <v>10703</v>
      </c>
      <c r="B1820" t="s">
        <v>9624</v>
      </c>
      <c r="C1820">
        <v>39832</v>
      </c>
    </row>
    <row r="1821" spans="1:3">
      <c r="A1821" t="s">
        <v>10607</v>
      </c>
      <c r="B1821" t="s">
        <v>9624</v>
      </c>
      <c r="C1821">
        <v>18615</v>
      </c>
    </row>
    <row r="1822" spans="1:3">
      <c r="A1822" t="s">
        <v>10704</v>
      </c>
      <c r="B1822" t="s">
        <v>9624</v>
      </c>
      <c r="C1822">
        <v>159565</v>
      </c>
    </row>
    <row r="1823" spans="1:3">
      <c r="A1823" t="s">
        <v>9892</v>
      </c>
      <c r="B1823" t="s">
        <v>9624</v>
      </c>
      <c r="C1823">
        <v>120340</v>
      </c>
    </row>
    <row r="1824" spans="1:3">
      <c r="A1824" t="s">
        <v>9893</v>
      </c>
      <c r="B1824" t="s">
        <v>9624</v>
      </c>
      <c r="C1824">
        <v>26260</v>
      </c>
    </row>
    <row r="1825" spans="1:3">
      <c r="A1825" t="s">
        <v>10705</v>
      </c>
      <c r="B1825" t="s">
        <v>9624</v>
      </c>
      <c r="C1825">
        <v>156907</v>
      </c>
    </row>
    <row r="1826" spans="1:3">
      <c r="A1826" t="s">
        <v>9831</v>
      </c>
      <c r="B1826" t="s">
        <v>9624</v>
      </c>
      <c r="C1826">
        <v>11395</v>
      </c>
    </row>
    <row r="1827" spans="1:3">
      <c r="A1827" t="s">
        <v>10706</v>
      </c>
      <c r="B1827" t="s">
        <v>9624</v>
      </c>
      <c r="C1827">
        <v>15838</v>
      </c>
    </row>
    <row r="1828" spans="1:3">
      <c r="A1828" t="s">
        <v>10707</v>
      </c>
      <c r="B1828" t="s">
        <v>9624</v>
      </c>
      <c r="C1828">
        <v>34564</v>
      </c>
    </row>
    <row r="1829" spans="1:3">
      <c r="A1829" t="s">
        <v>10708</v>
      </c>
      <c r="B1829" t="s">
        <v>9624</v>
      </c>
      <c r="C1829">
        <v>16100</v>
      </c>
    </row>
    <row r="1830" spans="1:3">
      <c r="A1830" t="s">
        <v>9784</v>
      </c>
      <c r="B1830" t="s">
        <v>9624</v>
      </c>
      <c r="C1830">
        <v>3844</v>
      </c>
    </row>
    <row r="1831" spans="1:3">
      <c r="A1831" t="s">
        <v>10709</v>
      </c>
      <c r="B1831" t="s">
        <v>9624</v>
      </c>
      <c r="C1831">
        <v>82013</v>
      </c>
    </row>
    <row r="1832" spans="1:3">
      <c r="A1832" t="s">
        <v>10710</v>
      </c>
      <c r="B1832" t="s">
        <v>9625</v>
      </c>
      <c r="C1832">
        <v>321225</v>
      </c>
    </row>
    <row r="1833" spans="1:3">
      <c r="A1833" t="s">
        <v>10360</v>
      </c>
      <c r="B1833" t="s">
        <v>9625</v>
      </c>
      <c r="C1833">
        <v>46800</v>
      </c>
    </row>
    <row r="1834" spans="1:3">
      <c r="A1834" t="s">
        <v>10711</v>
      </c>
      <c r="B1834" t="s">
        <v>9625</v>
      </c>
      <c r="C1834">
        <v>1406332</v>
      </c>
    </row>
    <row r="1835" spans="1:3">
      <c r="A1835" t="s">
        <v>10712</v>
      </c>
      <c r="B1835" t="s">
        <v>9625</v>
      </c>
      <c r="C1835">
        <v>195736</v>
      </c>
    </row>
    <row r="1836" spans="1:3">
      <c r="A1836" t="s">
        <v>10713</v>
      </c>
      <c r="B1836" t="s">
        <v>9625</v>
      </c>
      <c r="C1836">
        <v>75390</v>
      </c>
    </row>
    <row r="1837" spans="1:3">
      <c r="A1837" t="s">
        <v>10714</v>
      </c>
      <c r="B1837" t="s">
        <v>9625</v>
      </c>
      <c r="C1837">
        <v>74365</v>
      </c>
    </row>
    <row r="1838" spans="1:3">
      <c r="A1838" t="s">
        <v>10235</v>
      </c>
      <c r="B1838" t="s">
        <v>9625</v>
      </c>
      <c r="C1838">
        <v>124126</v>
      </c>
    </row>
    <row r="1839" spans="1:3">
      <c r="A1839" t="s">
        <v>10715</v>
      </c>
      <c r="B1839" t="s">
        <v>9625</v>
      </c>
      <c r="C1839">
        <v>80415</v>
      </c>
    </row>
    <row r="1840" spans="1:3">
      <c r="A1840" t="s">
        <v>10716</v>
      </c>
      <c r="B1840" t="s">
        <v>9625</v>
      </c>
      <c r="C1840">
        <v>45715</v>
      </c>
    </row>
    <row r="1841" spans="1:3">
      <c r="A1841" t="s">
        <v>10100</v>
      </c>
      <c r="B1841" t="s">
        <v>9625</v>
      </c>
      <c r="C1841">
        <v>78138</v>
      </c>
    </row>
    <row r="1842" spans="1:3">
      <c r="A1842" t="s">
        <v>9744</v>
      </c>
      <c r="B1842" t="s">
        <v>9625</v>
      </c>
      <c r="C1842">
        <v>60168</v>
      </c>
    </row>
    <row r="1843" spans="1:3">
      <c r="A1843" t="s">
        <v>10717</v>
      </c>
      <c r="B1843" t="s">
        <v>9625</v>
      </c>
      <c r="C1843">
        <v>45850</v>
      </c>
    </row>
    <row r="1844" spans="1:3">
      <c r="A1844" t="s">
        <v>9601</v>
      </c>
      <c r="B1844" t="s">
        <v>9625</v>
      </c>
      <c r="C1844">
        <v>44305</v>
      </c>
    </row>
    <row r="1845" spans="1:3">
      <c r="A1845" t="s">
        <v>10718</v>
      </c>
      <c r="B1845" t="s">
        <v>9625</v>
      </c>
      <c r="C1845">
        <v>300708</v>
      </c>
    </row>
    <row r="1846" spans="1:3">
      <c r="A1846" t="s">
        <v>10719</v>
      </c>
      <c r="B1846" t="s">
        <v>9625</v>
      </c>
      <c r="C1846">
        <v>946741</v>
      </c>
    </row>
    <row r="1847" spans="1:3">
      <c r="A1847" t="s">
        <v>10380</v>
      </c>
      <c r="B1847" t="s">
        <v>9625</v>
      </c>
      <c r="C1847">
        <v>36438</v>
      </c>
    </row>
    <row r="1848" spans="1:3">
      <c r="A1848" t="s">
        <v>9683</v>
      </c>
      <c r="B1848" t="s">
        <v>9625</v>
      </c>
      <c r="C1848">
        <v>46500</v>
      </c>
    </row>
    <row r="1849" spans="1:3">
      <c r="A1849" t="s">
        <v>9753</v>
      </c>
      <c r="B1849" t="s">
        <v>9625</v>
      </c>
      <c r="C1849">
        <v>52216</v>
      </c>
    </row>
    <row r="1850" spans="1:3">
      <c r="A1850" t="s">
        <v>10401</v>
      </c>
      <c r="B1850" t="s">
        <v>9625</v>
      </c>
      <c r="C1850">
        <v>58416</v>
      </c>
    </row>
    <row r="1851" spans="1:3">
      <c r="A1851" t="s">
        <v>9685</v>
      </c>
      <c r="B1851" t="s">
        <v>9625</v>
      </c>
      <c r="C1851">
        <v>47238</v>
      </c>
    </row>
    <row r="1852" spans="1:3">
      <c r="A1852" t="s">
        <v>9918</v>
      </c>
      <c r="B1852" t="s">
        <v>9625</v>
      </c>
      <c r="C1852">
        <v>5006</v>
      </c>
    </row>
    <row r="1853" spans="1:3">
      <c r="A1853" t="s">
        <v>10720</v>
      </c>
      <c r="B1853" t="s">
        <v>9625</v>
      </c>
      <c r="C1853">
        <v>59219</v>
      </c>
    </row>
    <row r="1854" spans="1:3">
      <c r="A1854" t="s">
        <v>9690</v>
      </c>
      <c r="B1854" t="s">
        <v>9625</v>
      </c>
      <c r="C1854">
        <v>111540</v>
      </c>
    </row>
    <row r="1855" spans="1:3">
      <c r="A1855" t="s">
        <v>9804</v>
      </c>
      <c r="B1855" t="s">
        <v>9625</v>
      </c>
      <c r="C1855">
        <v>2653963</v>
      </c>
    </row>
    <row r="1856" spans="1:3">
      <c r="A1856" t="s">
        <v>10082</v>
      </c>
      <c r="B1856" t="s">
        <v>9625</v>
      </c>
      <c r="C1856">
        <v>26479</v>
      </c>
    </row>
    <row r="1857" spans="1:3">
      <c r="A1857" t="s">
        <v>10119</v>
      </c>
      <c r="B1857" t="s">
        <v>9625</v>
      </c>
      <c r="C1857">
        <v>61438</v>
      </c>
    </row>
    <row r="1858" spans="1:3">
      <c r="A1858" t="s">
        <v>9698</v>
      </c>
      <c r="B1858" t="s">
        <v>9625</v>
      </c>
      <c r="C1858">
        <v>67120</v>
      </c>
    </row>
    <row r="1859" spans="1:3">
      <c r="A1859" t="s">
        <v>9703</v>
      </c>
      <c r="B1859" t="s">
        <v>9625</v>
      </c>
      <c r="C1859">
        <v>750506</v>
      </c>
    </row>
    <row r="1860" spans="1:3">
      <c r="A1860" t="s">
        <v>9704</v>
      </c>
      <c r="B1860" t="s">
        <v>9625</v>
      </c>
      <c r="C1860">
        <v>50046</v>
      </c>
    </row>
    <row r="1861" spans="1:3">
      <c r="A1861" t="s">
        <v>9932</v>
      </c>
      <c r="B1861" t="s">
        <v>9625</v>
      </c>
      <c r="C1861">
        <v>1398939</v>
      </c>
    </row>
    <row r="1862" spans="1:3">
      <c r="A1862" t="s">
        <v>9625</v>
      </c>
      <c r="B1862" t="s">
        <v>9625</v>
      </c>
      <c r="C1862">
        <v>1664862</v>
      </c>
    </row>
    <row r="1863" spans="1:3">
      <c r="A1863" t="s">
        <v>10721</v>
      </c>
      <c r="B1863" t="s">
        <v>9625</v>
      </c>
      <c r="C1863">
        <v>208912</v>
      </c>
    </row>
    <row r="1864" spans="1:3">
      <c r="A1864" t="s">
        <v>10085</v>
      </c>
      <c r="B1864" t="s">
        <v>9625</v>
      </c>
      <c r="C1864">
        <v>226392</v>
      </c>
    </row>
    <row r="1865" spans="1:3">
      <c r="A1865" t="s">
        <v>10722</v>
      </c>
      <c r="B1865" t="s">
        <v>9625</v>
      </c>
      <c r="C1865">
        <v>466584</v>
      </c>
    </row>
    <row r="1866" spans="1:3">
      <c r="A1866" t="s">
        <v>10723</v>
      </c>
      <c r="B1866" t="s">
        <v>9625</v>
      </c>
      <c r="C1866">
        <v>113130</v>
      </c>
    </row>
    <row r="1867" spans="1:3">
      <c r="A1867" t="s">
        <v>9817</v>
      </c>
      <c r="B1867" t="s">
        <v>9625</v>
      </c>
      <c r="C1867">
        <v>417669</v>
      </c>
    </row>
    <row r="1868" spans="1:3">
      <c r="A1868" t="s">
        <v>10724</v>
      </c>
      <c r="B1868" t="s">
        <v>9625</v>
      </c>
      <c r="C1868">
        <v>39825</v>
      </c>
    </row>
    <row r="1869" spans="1:3">
      <c r="A1869" t="s">
        <v>10725</v>
      </c>
      <c r="B1869" t="s">
        <v>9625</v>
      </c>
      <c r="C1869">
        <v>118569</v>
      </c>
    </row>
    <row r="1870" spans="1:3">
      <c r="A1870" t="s">
        <v>10438</v>
      </c>
      <c r="B1870" t="s">
        <v>9625</v>
      </c>
      <c r="C1870">
        <v>60589</v>
      </c>
    </row>
    <row r="1871" spans="1:3">
      <c r="A1871" t="s">
        <v>9939</v>
      </c>
      <c r="B1871" t="s">
        <v>9625</v>
      </c>
      <c r="C1871">
        <v>99028</v>
      </c>
    </row>
    <row r="1872" spans="1:3">
      <c r="A1872" t="s">
        <v>10726</v>
      </c>
      <c r="B1872" t="s">
        <v>9625</v>
      </c>
      <c r="C1872">
        <v>2358182</v>
      </c>
    </row>
    <row r="1873" spans="1:3">
      <c r="A1873" t="s">
        <v>10727</v>
      </c>
      <c r="B1873" t="s">
        <v>9625</v>
      </c>
      <c r="C1873">
        <v>160510</v>
      </c>
    </row>
    <row r="1874" spans="1:3">
      <c r="A1874" t="s">
        <v>10028</v>
      </c>
      <c r="B1874" t="s">
        <v>9625</v>
      </c>
      <c r="C1874">
        <v>501290</v>
      </c>
    </row>
    <row r="1875" spans="1:3">
      <c r="A1875" t="s">
        <v>10728</v>
      </c>
      <c r="B1875" t="s">
        <v>9625</v>
      </c>
      <c r="C1875">
        <v>357397</v>
      </c>
    </row>
    <row r="1876" spans="1:3">
      <c r="A1876" t="s">
        <v>10729</v>
      </c>
      <c r="B1876" t="s">
        <v>9625</v>
      </c>
      <c r="C1876">
        <v>105488</v>
      </c>
    </row>
    <row r="1877" spans="1:3">
      <c r="A1877" t="s">
        <v>10730</v>
      </c>
      <c r="B1877" t="s">
        <v>9625</v>
      </c>
      <c r="C1877">
        <v>241343</v>
      </c>
    </row>
    <row r="1878" spans="1:3">
      <c r="A1878" t="s">
        <v>10731</v>
      </c>
      <c r="B1878" t="s">
        <v>9625</v>
      </c>
      <c r="C1878">
        <v>162581</v>
      </c>
    </row>
    <row r="1879" spans="1:3">
      <c r="A1879" t="s">
        <v>10732</v>
      </c>
      <c r="B1879" t="s">
        <v>9625</v>
      </c>
      <c r="C1879">
        <v>30176</v>
      </c>
    </row>
    <row r="1880" spans="1:3">
      <c r="A1880" t="s">
        <v>10135</v>
      </c>
      <c r="B1880" t="s">
        <v>9625</v>
      </c>
      <c r="C1880">
        <v>16924</v>
      </c>
    </row>
    <row r="1881" spans="1:3">
      <c r="A1881" t="s">
        <v>10733</v>
      </c>
      <c r="B1881" t="s">
        <v>9625</v>
      </c>
      <c r="C1881">
        <v>32883</v>
      </c>
    </row>
    <row r="1882" spans="1:3">
      <c r="A1882" t="s">
        <v>10174</v>
      </c>
      <c r="B1882" t="s">
        <v>9625</v>
      </c>
      <c r="C1882">
        <v>91855</v>
      </c>
    </row>
    <row r="1883" spans="1:3">
      <c r="A1883" t="s">
        <v>10385</v>
      </c>
      <c r="B1883" t="s">
        <v>9625</v>
      </c>
      <c r="C1883">
        <v>1546090</v>
      </c>
    </row>
    <row r="1884" spans="1:3">
      <c r="A1884" t="s">
        <v>10175</v>
      </c>
      <c r="B1884" t="s">
        <v>9625</v>
      </c>
      <c r="C1884">
        <v>80586</v>
      </c>
    </row>
    <row r="1885" spans="1:3">
      <c r="A1885" t="s">
        <v>10734</v>
      </c>
      <c r="B1885" t="s">
        <v>9625</v>
      </c>
      <c r="C1885">
        <v>47453</v>
      </c>
    </row>
    <row r="1886" spans="1:3">
      <c r="A1886" t="s">
        <v>10735</v>
      </c>
      <c r="B1886" t="s">
        <v>9625</v>
      </c>
      <c r="C1886">
        <v>104047</v>
      </c>
    </row>
    <row r="1887" spans="1:3">
      <c r="A1887" t="s">
        <v>10736</v>
      </c>
      <c r="B1887" t="s">
        <v>9625</v>
      </c>
      <c r="C1887">
        <v>183330</v>
      </c>
    </row>
    <row r="1888" spans="1:3">
      <c r="A1888" t="s">
        <v>10050</v>
      </c>
      <c r="B1888" t="s">
        <v>9625</v>
      </c>
      <c r="C1888">
        <v>65020</v>
      </c>
    </row>
    <row r="1889" spans="1:3">
      <c r="A1889" t="s">
        <v>9640</v>
      </c>
      <c r="B1889" t="s">
        <v>9625</v>
      </c>
      <c r="C1889">
        <v>59353</v>
      </c>
    </row>
    <row r="1890" spans="1:3">
      <c r="A1890" t="s">
        <v>10051</v>
      </c>
      <c r="B1890" t="s">
        <v>9625</v>
      </c>
      <c r="C1890">
        <v>91250</v>
      </c>
    </row>
    <row r="1891" spans="1:3">
      <c r="A1891" t="s">
        <v>10737</v>
      </c>
      <c r="B1891" t="s">
        <v>9625</v>
      </c>
      <c r="C1891">
        <v>1015743</v>
      </c>
    </row>
    <row r="1892" spans="1:3">
      <c r="A1892" t="s">
        <v>9643</v>
      </c>
      <c r="B1892" t="s">
        <v>9625</v>
      </c>
      <c r="C1892">
        <v>39741</v>
      </c>
    </row>
    <row r="1893" spans="1:3">
      <c r="A1893" t="s">
        <v>10738</v>
      </c>
      <c r="B1893" t="s">
        <v>9625</v>
      </c>
      <c r="C1893">
        <v>24547</v>
      </c>
    </row>
    <row r="1894" spans="1:3">
      <c r="A1894" t="s">
        <v>10739</v>
      </c>
      <c r="B1894" t="s">
        <v>9626</v>
      </c>
      <c r="C1894">
        <v>186177</v>
      </c>
    </row>
    <row r="1895" spans="1:3">
      <c r="A1895" t="s">
        <v>10093</v>
      </c>
      <c r="B1895" t="s">
        <v>9626</v>
      </c>
      <c r="C1895">
        <v>36958</v>
      </c>
    </row>
    <row r="1896" spans="1:3">
      <c r="A1896" t="s">
        <v>10740</v>
      </c>
      <c r="B1896" t="s">
        <v>9626</v>
      </c>
      <c r="C1896">
        <v>11479</v>
      </c>
    </row>
    <row r="1897" spans="1:3">
      <c r="A1897" t="s">
        <v>10741</v>
      </c>
      <c r="B1897" t="s">
        <v>9626</v>
      </c>
      <c r="C1897">
        <v>21758</v>
      </c>
    </row>
    <row r="1898" spans="1:3">
      <c r="A1898" t="s">
        <v>10742</v>
      </c>
      <c r="B1898" t="s">
        <v>9626</v>
      </c>
      <c r="C1898">
        <v>27514</v>
      </c>
    </row>
    <row r="1899" spans="1:3">
      <c r="A1899" t="s">
        <v>10743</v>
      </c>
      <c r="B1899" t="s">
        <v>9626</v>
      </c>
      <c r="C1899">
        <v>18110</v>
      </c>
    </row>
    <row r="1900" spans="1:3">
      <c r="A1900" t="s">
        <v>7555</v>
      </c>
      <c r="B1900" t="s">
        <v>9626</v>
      </c>
      <c r="C1900">
        <v>44670</v>
      </c>
    </row>
    <row r="1901" spans="1:3">
      <c r="A1901" t="s">
        <v>10744</v>
      </c>
      <c r="B1901" t="s">
        <v>9626</v>
      </c>
      <c r="C1901">
        <v>17086</v>
      </c>
    </row>
    <row r="1902" spans="1:3">
      <c r="A1902" t="s">
        <v>10745</v>
      </c>
      <c r="B1902" t="s">
        <v>9626</v>
      </c>
      <c r="C1902">
        <v>30007</v>
      </c>
    </row>
    <row r="1903" spans="1:3">
      <c r="A1903" t="s">
        <v>10746</v>
      </c>
      <c r="B1903" t="s">
        <v>9626</v>
      </c>
      <c r="C1903">
        <v>174702</v>
      </c>
    </row>
    <row r="1904" spans="1:3">
      <c r="A1904" t="s">
        <v>10747</v>
      </c>
      <c r="B1904" t="s">
        <v>9626</v>
      </c>
      <c r="C1904">
        <v>277417</v>
      </c>
    </row>
    <row r="1905" spans="1:3">
      <c r="A1905" t="s">
        <v>9963</v>
      </c>
      <c r="B1905" t="s">
        <v>9626</v>
      </c>
      <c r="C1905">
        <v>88655</v>
      </c>
    </row>
    <row r="1906" spans="1:3">
      <c r="A1906" t="s">
        <v>10748</v>
      </c>
      <c r="B1906" t="s">
        <v>9626</v>
      </c>
      <c r="C1906">
        <v>249725</v>
      </c>
    </row>
    <row r="1907" spans="1:3">
      <c r="A1907" t="s">
        <v>10306</v>
      </c>
      <c r="B1907" t="s">
        <v>9626</v>
      </c>
      <c r="C1907">
        <v>81105</v>
      </c>
    </row>
    <row r="1908" spans="1:3">
      <c r="A1908" t="s">
        <v>9965</v>
      </c>
      <c r="B1908" t="s">
        <v>9626</v>
      </c>
      <c r="C1908">
        <v>11315</v>
      </c>
    </row>
    <row r="1909" spans="1:3">
      <c r="A1909" t="s">
        <v>10749</v>
      </c>
      <c r="B1909" t="s">
        <v>9626</v>
      </c>
      <c r="C1909">
        <v>70469</v>
      </c>
    </row>
    <row r="1910" spans="1:3">
      <c r="A1910" t="s">
        <v>10750</v>
      </c>
      <c r="B1910" t="s">
        <v>9626</v>
      </c>
      <c r="C1910">
        <v>22563</v>
      </c>
    </row>
    <row r="1911" spans="1:3">
      <c r="A1911" t="s">
        <v>10751</v>
      </c>
      <c r="B1911" t="s">
        <v>9626</v>
      </c>
      <c r="C1911">
        <v>170172</v>
      </c>
    </row>
    <row r="1912" spans="1:3">
      <c r="A1912" t="s">
        <v>9969</v>
      </c>
      <c r="B1912" t="s">
        <v>9626</v>
      </c>
      <c r="C1912">
        <v>85111</v>
      </c>
    </row>
    <row r="1913" spans="1:3">
      <c r="A1913" t="s">
        <v>9663</v>
      </c>
      <c r="B1913" t="s">
        <v>9626</v>
      </c>
      <c r="C1913">
        <v>30830</v>
      </c>
    </row>
    <row r="1914" spans="1:3">
      <c r="A1914" t="s">
        <v>10752</v>
      </c>
      <c r="B1914" t="s">
        <v>9626</v>
      </c>
      <c r="C1914">
        <v>14082</v>
      </c>
    </row>
    <row r="1915" spans="1:3">
      <c r="A1915" t="s">
        <v>9667</v>
      </c>
      <c r="B1915" t="s">
        <v>9626</v>
      </c>
      <c r="C1915">
        <v>12239</v>
      </c>
    </row>
    <row r="1916" spans="1:3">
      <c r="A1916" t="s">
        <v>9743</v>
      </c>
      <c r="B1916" t="s">
        <v>9626</v>
      </c>
      <c r="C1916">
        <v>103325</v>
      </c>
    </row>
    <row r="1917" spans="1:3">
      <c r="A1917" t="s">
        <v>10753</v>
      </c>
      <c r="B1917" t="s">
        <v>9626</v>
      </c>
      <c r="C1917">
        <v>50487</v>
      </c>
    </row>
    <row r="1918" spans="1:3">
      <c r="A1918" t="s">
        <v>10754</v>
      </c>
      <c r="B1918" t="s">
        <v>9626</v>
      </c>
      <c r="C1918">
        <v>105025</v>
      </c>
    </row>
    <row r="1919" spans="1:3">
      <c r="A1919" t="s">
        <v>10102</v>
      </c>
      <c r="B1919" t="s">
        <v>9626</v>
      </c>
      <c r="C1919">
        <v>338473</v>
      </c>
    </row>
    <row r="1920" spans="1:3">
      <c r="A1920" t="s">
        <v>10755</v>
      </c>
      <c r="B1920" t="s">
        <v>9626</v>
      </c>
      <c r="C1920">
        <v>33158</v>
      </c>
    </row>
    <row r="1921" spans="1:3">
      <c r="A1921" t="s">
        <v>10756</v>
      </c>
      <c r="B1921" t="s">
        <v>9626</v>
      </c>
      <c r="C1921">
        <v>38245</v>
      </c>
    </row>
    <row r="1922" spans="1:3">
      <c r="A1922" t="s">
        <v>10757</v>
      </c>
      <c r="B1922" t="s">
        <v>9626</v>
      </c>
      <c r="C1922">
        <v>180182</v>
      </c>
    </row>
    <row r="1923" spans="1:3">
      <c r="A1923" t="s">
        <v>10758</v>
      </c>
      <c r="B1923" t="s">
        <v>9626</v>
      </c>
      <c r="C1923">
        <v>45855</v>
      </c>
    </row>
    <row r="1924" spans="1:3">
      <c r="A1924" t="s">
        <v>10759</v>
      </c>
      <c r="B1924" t="s">
        <v>9626</v>
      </c>
      <c r="C1924">
        <v>51571</v>
      </c>
    </row>
    <row r="1925" spans="1:3">
      <c r="A1925" t="s">
        <v>10760</v>
      </c>
      <c r="B1925" t="s">
        <v>9626</v>
      </c>
      <c r="C1925">
        <v>347240</v>
      </c>
    </row>
    <row r="1926" spans="1:3">
      <c r="A1926" t="s">
        <v>10761</v>
      </c>
      <c r="B1926" t="s">
        <v>9626</v>
      </c>
      <c r="C1926">
        <v>49121</v>
      </c>
    </row>
    <row r="1927" spans="1:3">
      <c r="A1927" t="s">
        <v>9992</v>
      </c>
      <c r="B1927" t="s">
        <v>9626</v>
      </c>
      <c r="C1927">
        <v>401718</v>
      </c>
    </row>
    <row r="1928" spans="1:3">
      <c r="A1928" t="s">
        <v>9683</v>
      </c>
      <c r="B1928" t="s">
        <v>9626</v>
      </c>
      <c r="C1928">
        <v>82037</v>
      </c>
    </row>
    <row r="1929" spans="1:3">
      <c r="A1929" t="s">
        <v>10762</v>
      </c>
      <c r="B1929" t="s">
        <v>9626</v>
      </c>
      <c r="C1929">
        <v>246558</v>
      </c>
    </row>
    <row r="1930" spans="1:3">
      <c r="A1930" t="s">
        <v>10763</v>
      </c>
      <c r="B1930" t="s">
        <v>9626</v>
      </c>
      <c r="C1930">
        <v>10234</v>
      </c>
    </row>
    <row r="1931" spans="1:3">
      <c r="A1931" t="s">
        <v>9724</v>
      </c>
      <c r="B1931" t="s">
        <v>9626</v>
      </c>
      <c r="C1931">
        <v>8190</v>
      </c>
    </row>
    <row r="1932" spans="1:3">
      <c r="A1932" t="s">
        <v>10764</v>
      </c>
      <c r="B1932" t="s">
        <v>9626</v>
      </c>
      <c r="C1932">
        <v>61421</v>
      </c>
    </row>
    <row r="1933" spans="1:3">
      <c r="A1933" t="s">
        <v>9685</v>
      </c>
      <c r="B1933" t="s">
        <v>9626</v>
      </c>
      <c r="C1933">
        <v>20700</v>
      </c>
    </row>
    <row r="1934" spans="1:3">
      <c r="A1934" t="s">
        <v>10765</v>
      </c>
      <c r="B1934" t="s">
        <v>9626</v>
      </c>
      <c r="C1934">
        <v>562234</v>
      </c>
    </row>
    <row r="1935" spans="1:3">
      <c r="A1935" t="s">
        <v>10766</v>
      </c>
      <c r="B1935" t="s">
        <v>9626</v>
      </c>
      <c r="C1935">
        <v>46534</v>
      </c>
    </row>
    <row r="1936" spans="1:3">
      <c r="A1936" t="s">
        <v>10767</v>
      </c>
      <c r="B1936" t="s">
        <v>9626</v>
      </c>
      <c r="C1936">
        <v>150137</v>
      </c>
    </row>
    <row r="1937" spans="1:3">
      <c r="A1937" t="s">
        <v>10768</v>
      </c>
      <c r="B1937" t="s">
        <v>9626</v>
      </c>
      <c r="C1937">
        <v>63369</v>
      </c>
    </row>
    <row r="1938" spans="1:3">
      <c r="A1938" t="s">
        <v>10111</v>
      </c>
      <c r="B1938" t="s">
        <v>9626</v>
      </c>
      <c r="C1938">
        <v>122375</v>
      </c>
    </row>
    <row r="1939" spans="1:3">
      <c r="A1939" t="s">
        <v>10769</v>
      </c>
      <c r="B1939" t="s">
        <v>9626</v>
      </c>
      <c r="C1939">
        <v>19015</v>
      </c>
    </row>
    <row r="1940" spans="1:3">
      <c r="A1940" t="s">
        <v>10770</v>
      </c>
      <c r="B1940" t="s">
        <v>9626</v>
      </c>
      <c r="C1940">
        <v>56939</v>
      </c>
    </row>
    <row r="1941" spans="1:3">
      <c r="A1941" t="s">
        <v>10771</v>
      </c>
      <c r="B1941" t="s">
        <v>9626</v>
      </c>
      <c r="C1941">
        <v>4554</v>
      </c>
    </row>
    <row r="1942" spans="1:3">
      <c r="A1942" t="s">
        <v>10772</v>
      </c>
      <c r="B1942" t="s">
        <v>9626</v>
      </c>
      <c r="C1942">
        <v>211798</v>
      </c>
    </row>
    <row r="1943" spans="1:3">
      <c r="A1943" t="s">
        <v>9689</v>
      </c>
      <c r="B1943" t="s">
        <v>9626</v>
      </c>
      <c r="C1943">
        <v>45039</v>
      </c>
    </row>
    <row r="1944" spans="1:3">
      <c r="A1944" t="s">
        <v>10773</v>
      </c>
      <c r="B1944" t="s">
        <v>9626</v>
      </c>
      <c r="C1944">
        <v>256448</v>
      </c>
    </row>
    <row r="1945" spans="1:3">
      <c r="A1945" t="s">
        <v>10010</v>
      </c>
      <c r="B1945" t="s">
        <v>9626</v>
      </c>
      <c r="C1945">
        <v>9575</v>
      </c>
    </row>
    <row r="1946" spans="1:3">
      <c r="A1946" t="s">
        <v>9694</v>
      </c>
      <c r="B1946" t="s">
        <v>9626</v>
      </c>
      <c r="C1946">
        <v>70258</v>
      </c>
    </row>
    <row r="1947" spans="1:3">
      <c r="A1947" t="s">
        <v>10774</v>
      </c>
      <c r="B1947" t="s">
        <v>9626</v>
      </c>
      <c r="C1947">
        <v>55837</v>
      </c>
    </row>
    <row r="1948" spans="1:3">
      <c r="A1948" t="s">
        <v>9763</v>
      </c>
      <c r="B1948" t="s">
        <v>9626</v>
      </c>
      <c r="C1948">
        <v>98654</v>
      </c>
    </row>
    <row r="1949" spans="1:3">
      <c r="A1949" t="s">
        <v>10775</v>
      </c>
      <c r="B1949" t="s">
        <v>9626</v>
      </c>
      <c r="C1949">
        <v>45198</v>
      </c>
    </row>
    <row r="1950" spans="1:3">
      <c r="A1950" t="s">
        <v>9697</v>
      </c>
      <c r="B1950" t="s">
        <v>9626</v>
      </c>
      <c r="C1950">
        <v>39232</v>
      </c>
    </row>
    <row r="1951" spans="1:3">
      <c r="A1951" t="s">
        <v>9698</v>
      </c>
      <c r="B1951" t="s">
        <v>9626</v>
      </c>
      <c r="C1951">
        <v>22553</v>
      </c>
    </row>
    <row r="1952" spans="1:3">
      <c r="A1952" t="s">
        <v>9930</v>
      </c>
      <c r="B1952" t="s">
        <v>9626</v>
      </c>
      <c r="C1952">
        <v>21601</v>
      </c>
    </row>
    <row r="1953" spans="1:3">
      <c r="A1953" t="s">
        <v>10776</v>
      </c>
      <c r="B1953" t="s">
        <v>9626</v>
      </c>
      <c r="C1953">
        <v>1233383</v>
      </c>
    </row>
    <row r="1954" spans="1:3">
      <c r="A1954" t="s">
        <v>10018</v>
      </c>
      <c r="B1954" t="s">
        <v>9626</v>
      </c>
      <c r="C1954">
        <v>15062</v>
      </c>
    </row>
    <row r="1955" spans="1:3">
      <c r="A1955" t="s">
        <v>9704</v>
      </c>
      <c r="B1955" t="s">
        <v>9626</v>
      </c>
      <c r="C1955">
        <v>26403</v>
      </c>
    </row>
    <row r="1956" spans="1:3">
      <c r="A1956" t="s">
        <v>10777</v>
      </c>
      <c r="B1956" t="s">
        <v>9626</v>
      </c>
      <c r="C1956">
        <v>110619</v>
      </c>
    </row>
    <row r="1957" spans="1:3">
      <c r="A1957" t="s">
        <v>10778</v>
      </c>
      <c r="B1957" t="s">
        <v>9626</v>
      </c>
      <c r="C1957">
        <v>99365</v>
      </c>
    </row>
    <row r="1958" spans="1:3">
      <c r="A1958" t="s">
        <v>10779</v>
      </c>
      <c r="B1958" t="s">
        <v>9626</v>
      </c>
      <c r="C1958">
        <v>245959</v>
      </c>
    </row>
    <row r="1959" spans="1:3">
      <c r="A1959" t="s">
        <v>10780</v>
      </c>
      <c r="B1959" t="s">
        <v>9626</v>
      </c>
      <c r="C1959">
        <v>16491</v>
      </c>
    </row>
    <row r="1960" spans="1:3">
      <c r="A1960" t="s">
        <v>10781</v>
      </c>
      <c r="B1960" t="s">
        <v>9626</v>
      </c>
      <c r="C1960">
        <v>217175</v>
      </c>
    </row>
    <row r="1961" spans="1:3">
      <c r="A1961" t="s">
        <v>9817</v>
      </c>
      <c r="B1961" t="s">
        <v>9626</v>
      </c>
      <c r="C1961">
        <v>152498</v>
      </c>
    </row>
    <row r="1962" spans="1:3">
      <c r="A1962" t="s">
        <v>10782</v>
      </c>
      <c r="B1962" t="s">
        <v>9626</v>
      </c>
      <c r="C1962">
        <v>12758</v>
      </c>
    </row>
    <row r="1963" spans="1:3">
      <c r="A1963" t="s">
        <v>10783</v>
      </c>
      <c r="B1963" t="s">
        <v>9626</v>
      </c>
      <c r="C1963">
        <v>42201</v>
      </c>
    </row>
    <row r="1964" spans="1:3">
      <c r="A1964" t="s">
        <v>10784</v>
      </c>
      <c r="B1964" t="s">
        <v>9626</v>
      </c>
      <c r="C1964">
        <v>72111</v>
      </c>
    </row>
    <row r="1965" spans="1:3">
      <c r="A1965" t="s">
        <v>10785</v>
      </c>
      <c r="B1965" t="s">
        <v>9626</v>
      </c>
      <c r="C1965">
        <v>13490</v>
      </c>
    </row>
    <row r="1966" spans="1:3">
      <c r="A1966" t="s">
        <v>10786</v>
      </c>
      <c r="B1966" t="s">
        <v>9626</v>
      </c>
      <c r="C1966">
        <v>40636</v>
      </c>
    </row>
    <row r="1967" spans="1:3">
      <c r="A1967" t="s">
        <v>10787</v>
      </c>
      <c r="B1967" t="s">
        <v>9626</v>
      </c>
      <c r="C1967">
        <v>182936</v>
      </c>
    </row>
    <row r="1968" spans="1:3">
      <c r="A1968" t="s">
        <v>9772</v>
      </c>
      <c r="B1968" t="s">
        <v>9626</v>
      </c>
      <c r="C1968">
        <v>20533</v>
      </c>
    </row>
    <row r="1969" spans="1:3">
      <c r="A1969" t="s">
        <v>9709</v>
      </c>
      <c r="B1969" t="s">
        <v>9626</v>
      </c>
      <c r="C1969">
        <v>149516</v>
      </c>
    </row>
    <row r="1970" spans="1:3">
      <c r="A1970" t="s">
        <v>10028</v>
      </c>
      <c r="B1970" t="s">
        <v>9626</v>
      </c>
      <c r="C1970">
        <v>42041</v>
      </c>
    </row>
    <row r="1971" spans="1:3">
      <c r="A1971" t="s">
        <v>10788</v>
      </c>
      <c r="B1971" t="s">
        <v>9626</v>
      </c>
      <c r="C1971">
        <v>119941</v>
      </c>
    </row>
    <row r="1972" spans="1:3">
      <c r="A1972" t="s">
        <v>10673</v>
      </c>
      <c r="B1972" t="s">
        <v>9626</v>
      </c>
      <c r="C1972">
        <v>94195</v>
      </c>
    </row>
    <row r="1973" spans="1:3">
      <c r="A1973" t="s">
        <v>10345</v>
      </c>
      <c r="B1973" t="s">
        <v>9626</v>
      </c>
      <c r="C1973">
        <v>155096</v>
      </c>
    </row>
    <row r="1974" spans="1:3">
      <c r="A1974" t="s">
        <v>10789</v>
      </c>
      <c r="B1974" t="s">
        <v>9626</v>
      </c>
      <c r="C1974">
        <v>65745</v>
      </c>
    </row>
    <row r="1975" spans="1:3">
      <c r="A1975" t="s">
        <v>10790</v>
      </c>
      <c r="B1975" t="s">
        <v>9626</v>
      </c>
      <c r="C1975">
        <v>61504</v>
      </c>
    </row>
    <row r="1976" spans="1:3">
      <c r="A1976" t="s">
        <v>10577</v>
      </c>
      <c r="B1976" t="s">
        <v>9626</v>
      </c>
      <c r="C1976">
        <v>33322</v>
      </c>
    </row>
    <row r="1977" spans="1:3">
      <c r="A1977" t="s">
        <v>10791</v>
      </c>
      <c r="B1977" t="s">
        <v>9626</v>
      </c>
      <c r="C1977">
        <v>68830</v>
      </c>
    </row>
    <row r="1978" spans="1:3">
      <c r="A1978" t="s">
        <v>10792</v>
      </c>
      <c r="B1978" t="s">
        <v>9626</v>
      </c>
      <c r="C1978">
        <v>46126</v>
      </c>
    </row>
    <row r="1979" spans="1:3">
      <c r="A1979" t="s">
        <v>10793</v>
      </c>
      <c r="B1979" t="s">
        <v>9626</v>
      </c>
      <c r="C1979">
        <v>72287</v>
      </c>
    </row>
    <row r="1980" spans="1:3">
      <c r="A1980" t="s">
        <v>10794</v>
      </c>
      <c r="B1980" t="s">
        <v>9626</v>
      </c>
      <c r="C1980">
        <v>14024</v>
      </c>
    </row>
    <row r="1981" spans="1:3">
      <c r="A1981" t="s">
        <v>10795</v>
      </c>
      <c r="B1981" t="s">
        <v>9626</v>
      </c>
      <c r="C1981">
        <v>34211</v>
      </c>
    </row>
    <row r="1982" spans="1:3">
      <c r="A1982" t="s">
        <v>10796</v>
      </c>
      <c r="B1982" t="s">
        <v>9626</v>
      </c>
      <c r="C1982">
        <v>3537</v>
      </c>
    </row>
    <row r="1983" spans="1:3">
      <c r="A1983" t="s">
        <v>9784</v>
      </c>
      <c r="B1983" t="s">
        <v>9626</v>
      </c>
      <c r="C1983">
        <v>267674</v>
      </c>
    </row>
    <row r="1984" spans="1:3">
      <c r="A1984" t="s">
        <v>10797</v>
      </c>
      <c r="B1984" t="s">
        <v>9626</v>
      </c>
      <c r="C1984">
        <v>42638</v>
      </c>
    </row>
    <row r="1985" spans="1:3">
      <c r="A1985" t="s">
        <v>10798</v>
      </c>
      <c r="B1985" t="s">
        <v>9626</v>
      </c>
      <c r="C1985">
        <v>1257235</v>
      </c>
    </row>
    <row r="1986" spans="1:3">
      <c r="A1986" t="s">
        <v>10050</v>
      </c>
      <c r="B1986" t="s">
        <v>9626</v>
      </c>
      <c r="C1986">
        <v>18898</v>
      </c>
    </row>
    <row r="1987" spans="1:3">
      <c r="A1987" t="s">
        <v>9640</v>
      </c>
      <c r="B1987" t="s">
        <v>9626</v>
      </c>
      <c r="C1987">
        <v>10638</v>
      </c>
    </row>
    <row r="1988" spans="1:3">
      <c r="A1988" t="s">
        <v>10799</v>
      </c>
      <c r="B1988" t="s">
        <v>9626</v>
      </c>
      <c r="C1988">
        <v>54786</v>
      </c>
    </row>
    <row r="1989" spans="1:3">
      <c r="A1989" t="s">
        <v>10051</v>
      </c>
      <c r="B1989" t="s">
        <v>9626</v>
      </c>
      <c r="C1989">
        <v>122278</v>
      </c>
    </row>
    <row r="1990" spans="1:3">
      <c r="A1990" t="s">
        <v>10055</v>
      </c>
      <c r="B1990" t="s">
        <v>9626</v>
      </c>
      <c r="C1990">
        <v>66233</v>
      </c>
    </row>
    <row r="1991" spans="1:3">
      <c r="A1991" t="s">
        <v>10293</v>
      </c>
      <c r="B1991" t="s">
        <v>9626</v>
      </c>
      <c r="C1991">
        <v>81150</v>
      </c>
    </row>
    <row r="1992" spans="1:3">
      <c r="A1992" t="s">
        <v>10800</v>
      </c>
      <c r="B1992" t="s">
        <v>9626</v>
      </c>
      <c r="C1992">
        <v>38325</v>
      </c>
    </row>
    <row r="1993" spans="1:3">
      <c r="A1993" t="s">
        <v>10801</v>
      </c>
      <c r="B1993" t="s">
        <v>9626</v>
      </c>
      <c r="C1993">
        <v>19084</v>
      </c>
    </row>
    <row r="1994" spans="1:3">
      <c r="A1994" t="s">
        <v>9844</v>
      </c>
      <c r="B1994" t="s">
        <v>9627</v>
      </c>
      <c r="C1994">
        <v>2275</v>
      </c>
    </row>
    <row r="1995" spans="1:3">
      <c r="A1995" t="s">
        <v>10802</v>
      </c>
      <c r="B1995" t="s">
        <v>9627</v>
      </c>
      <c r="C1995">
        <v>10573</v>
      </c>
    </row>
    <row r="1996" spans="1:3">
      <c r="A1996" t="s">
        <v>10803</v>
      </c>
      <c r="B1996" t="s">
        <v>9627</v>
      </c>
      <c r="C1996">
        <v>5759</v>
      </c>
    </row>
    <row r="1997" spans="1:3">
      <c r="A1997" t="s">
        <v>10804</v>
      </c>
      <c r="B1997" t="s">
        <v>9627</v>
      </c>
      <c r="C1997">
        <v>1071</v>
      </c>
    </row>
    <row r="1998" spans="1:3">
      <c r="A1998" t="s">
        <v>10805</v>
      </c>
      <c r="B1998" t="s">
        <v>9627</v>
      </c>
      <c r="C1998">
        <v>6284</v>
      </c>
    </row>
    <row r="1999" spans="1:3">
      <c r="A1999" t="s">
        <v>10806</v>
      </c>
      <c r="B1999" t="s">
        <v>9627</v>
      </c>
      <c r="C1999">
        <v>2762</v>
      </c>
    </row>
    <row r="2000" spans="1:3">
      <c r="A2000" t="s">
        <v>9963</v>
      </c>
      <c r="B2000" t="s">
        <v>9627</v>
      </c>
      <c r="C2000">
        <v>2132</v>
      </c>
    </row>
    <row r="2001" spans="1:3">
      <c r="A2001" t="s">
        <v>10807</v>
      </c>
      <c r="B2001" t="s">
        <v>9627</v>
      </c>
      <c r="C2001">
        <v>103251</v>
      </c>
    </row>
    <row r="2002" spans="1:3">
      <c r="A2002" t="s">
        <v>10097</v>
      </c>
      <c r="B2002" t="s">
        <v>9627</v>
      </c>
      <c r="C2002">
        <v>201794</v>
      </c>
    </row>
    <row r="2003" spans="1:3">
      <c r="A2003" t="s">
        <v>10808</v>
      </c>
      <c r="B2003" t="s">
        <v>9627</v>
      </c>
      <c r="C2003">
        <v>3497</v>
      </c>
    </row>
    <row r="2004" spans="1:3">
      <c r="A2004" t="s">
        <v>10809</v>
      </c>
      <c r="B2004" t="s">
        <v>9627</v>
      </c>
      <c r="C2004">
        <v>4895</v>
      </c>
    </row>
    <row r="2005" spans="1:3">
      <c r="A2005" t="s">
        <v>10810</v>
      </c>
      <c r="B2005" t="s">
        <v>9627</v>
      </c>
      <c r="C2005">
        <v>2110</v>
      </c>
    </row>
    <row r="2006" spans="1:3">
      <c r="A2006" t="s">
        <v>10811</v>
      </c>
      <c r="B2006" t="s">
        <v>9627</v>
      </c>
      <c r="C2006">
        <v>4058</v>
      </c>
    </row>
    <row r="2007" spans="1:3">
      <c r="A2007" t="s">
        <v>10693</v>
      </c>
      <c r="B2007" t="s">
        <v>9627</v>
      </c>
      <c r="C2007">
        <v>2329</v>
      </c>
    </row>
    <row r="2008" spans="1:3">
      <c r="A2008" t="s">
        <v>10812</v>
      </c>
      <c r="B2008" t="s">
        <v>9627</v>
      </c>
      <c r="C2008">
        <v>3215</v>
      </c>
    </row>
    <row r="2009" spans="1:3">
      <c r="A2009" t="s">
        <v>10813</v>
      </c>
      <c r="B2009" t="s">
        <v>9627</v>
      </c>
      <c r="C2009">
        <v>3212</v>
      </c>
    </row>
    <row r="2010" spans="1:3">
      <c r="A2010" t="s">
        <v>10594</v>
      </c>
      <c r="B2010" t="s">
        <v>9627</v>
      </c>
      <c r="C2010">
        <v>1808</v>
      </c>
    </row>
    <row r="2011" spans="1:3">
      <c r="A2011" t="s">
        <v>10814</v>
      </c>
      <c r="B2011" t="s">
        <v>9627</v>
      </c>
      <c r="C2011">
        <v>74501</v>
      </c>
    </row>
    <row r="2012" spans="1:3">
      <c r="A2012" t="s">
        <v>9755</v>
      </c>
      <c r="B2012" t="s">
        <v>9627</v>
      </c>
      <c r="C2012">
        <v>2206</v>
      </c>
    </row>
    <row r="2013" spans="1:3">
      <c r="A2013" t="s">
        <v>10815</v>
      </c>
      <c r="B2013" t="s">
        <v>9627</v>
      </c>
      <c r="C2013">
        <v>2239</v>
      </c>
    </row>
    <row r="2014" spans="1:3">
      <c r="A2014" t="s">
        <v>10816</v>
      </c>
      <c r="B2014" t="s">
        <v>9627</v>
      </c>
      <c r="C2014">
        <v>2492</v>
      </c>
    </row>
    <row r="2015" spans="1:3">
      <c r="A2015" t="s">
        <v>10817</v>
      </c>
      <c r="B2015" t="s">
        <v>9627</v>
      </c>
      <c r="C2015">
        <v>2393</v>
      </c>
    </row>
    <row r="2016" spans="1:3">
      <c r="A2016" t="s">
        <v>10818</v>
      </c>
      <c r="B2016" t="s">
        <v>9627</v>
      </c>
      <c r="C2016">
        <v>4135</v>
      </c>
    </row>
    <row r="2017" spans="1:3">
      <c r="A2017" t="s">
        <v>9765</v>
      </c>
      <c r="B2017" t="s">
        <v>9627</v>
      </c>
      <c r="C2017">
        <v>1859</v>
      </c>
    </row>
    <row r="2018" spans="1:3">
      <c r="A2018" t="s">
        <v>10121</v>
      </c>
      <c r="B2018" t="s">
        <v>9627</v>
      </c>
      <c r="C2018">
        <v>5130</v>
      </c>
    </row>
    <row r="2019" spans="1:3">
      <c r="A2019" t="s">
        <v>10016</v>
      </c>
      <c r="B2019" t="s">
        <v>9627</v>
      </c>
      <c r="C2019">
        <v>2451</v>
      </c>
    </row>
    <row r="2020" spans="1:3">
      <c r="A2020" t="s">
        <v>10819</v>
      </c>
      <c r="B2020" t="s">
        <v>9627</v>
      </c>
      <c r="C2020">
        <v>15192</v>
      </c>
    </row>
    <row r="2021" spans="1:3">
      <c r="A2021" t="s">
        <v>10122</v>
      </c>
      <c r="B2021" t="s">
        <v>9627</v>
      </c>
      <c r="C2021">
        <v>9740</v>
      </c>
    </row>
    <row r="2022" spans="1:3">
      <c r="A2022" t="s">
        <v>10127</v>
      </c>
      <c r="B2022" t="s">
        <v>9627</v>
      </c>
      <c r="C2022">
        <v>8441</v>
      </c>
    </row>
    <row r="2023" spans="1:3">
      <c r="A2023" t="s">
        <v>10263</v>
      </c>
      <c r="B2023" t="s">
        <v>9627</v>
      </c>
      <c r="C2023">
        <v>34601</v>
      </c>
    </row>
    <row r="2024" spans="1:3">
      <c r="A2024" t="s">
        <v>10820</v>
      </c>
      <c r="B2024" t="s">
        <v>9627</v>
      </c>
      <c r="C2024">
        <v>9395</v>
      </c>
    </row>
    <row r="2025" spans="1:3">
      <c r="A2025" t="s">
        <v>10337</v>
      </c>
      <c r="B2025" t="s">
        <v>9627</v>
      </c>
      <c r="C2025">
        <v>2963</v>
      </c>
    </row>
    <row r="2026" spans="1:3">
      <c r="A2026" t="s">
        <v>10821</v>
      </c>
      <c r="B2026" t="s">
        <v>9627</v>
      </c>
      <c r="C2026">
        <v>1898</v>
      </c>
    </row>
    <row r="2027" spans="1:3">
      <c r="A2027" t="s">
        <v>10822</v>
      </c>
      <c r="B2027" t="s">
        <v>9627</v>
      </c>
      <c r="C2027">
        <v>6568</v>
      </c>
    </row>
    <row r="2028" spans="1:3">
      <c r="A2028" t="s">
        <v>10025</v>
      </c>
      <c r="B2028" t="s">
        <v>9627</v>
      </c>
      <c r="C2028">
        <v>3838</v>
      </c>
    </row>
    <row r="2029" spans="1:3">
      <c r="A2029" t="s">
        <v>10488</v>
      </c>
      <c r="B2029" t="s">
        <v>9627</v>
      </c>
      <c r="C2029">
        <v>11530</v>
      </c>
    </row>
    <row r="2030" spans="1:3">
      <c r="A2030" t="s">
        <v>10823</v>
      </c>
      <c r="B2030" t="s">
        <v>9627</v>
      </c>
      <c r="C2030">
        <v>5617</v>
      </c>
    </row>
    <row r="2031" spans="1:3">
      <c r="A2031" t="s">
        <v>10491</v>
      </c>
      <c r="B2031" t="s">
        <v>9627</v>
      </c>
      <c r="C2031">
        <v>2331</v>
      </c>
    </row>
    <row r="2032" spans="1:3">
      <c r="A2032" t="s">
        <v>10132</v>
      </c>
      <c r="B2032" t="s">
        <v>9627</v>
      </c>
      <c r="C2032">
        <v>16731</v>
      </c>
    </row>
    <row r="2033" spans="1:3">
      <c r="A2033" t="s">
        <v>10824</v>
      </c>
      <c r="B2033" t="s">
        <v>9627</v>
      </c>
      <c r="C2033">
        <v>11688</v>
      </c>
    </row>
    <row r="2034" spans="1:3">
      <c r="A2034" t="s">
        <v>10825</v>
      </c>
      <c r="B2034" t="s">
        <v>9627</v>
      </c>
      <c r="C2034">
        <v>3711</v>
      </c>
    </row>
    <row r="2035" spans="1:3">
      <c r="A2035" t="s">
        <v>10282</v>
      </c>
      <c r="B2035" t="s">
        <v>9627</v>
      </c>
      <c r="C2035">
        <v>1296</v>
      </c>
    </row>
    <row r="2036" spans="1:3">
      <c r="A2036" t="s">
        <v>10222</v>
      </c>
      <c r="B2036" t="s">
        <v>9627</v>
      </c>
      <c r="C2036">
        <v>3667</v>
      </c>
    </row>
    <row r="2037" spans="1:3">
      <c r="A2037" t="s">
        <v>10826</v>
      </c>
      <c r="B2037" t="s">
        <v>9627</v>
      </c>
      <c r="C2037">
        <v>628</v>
      </c>
    </row>
    <row r="2038" spans="1:3">
      <c r="A2038" t="s">
        <v>10136</v>
      </c>
      <c r="B2038" t="s">
        <v>9627</v>
      </c>
      <c r="C2038">
        <v>34013</v>
      </c>
    </row>
    <row r="2039" spans="1:3">
      <c r="A2039" t="s">
        <v>10498</v>
      </c>
      <c r="B2039" t="s">
        <v>9627</v>
      </c>
      <c r="C2039">
        <v>1797</v>
      </c>
    </row>
    <row r="2040" spans="1:3">
      <c r="A2040" t="s">
        <v>10827</v>
      </c>
      <c r="B2040" t="s">
        <v>9627</v>
      </c>
      <c r="C2040">
        <v>21414</v>
      </c>
    </row>
    <row r="2041" spans="1:3">
      <c r="A2041" t="s">
        <v>10828</v>
      </c>
      <c r="B2041" t="s">
        <v>9627</v>
      </c>
      <c r="C2041">
        <v>2040</v>
      </c>
    </row>
    <row r="2042" spans="1:3">
      <c r="A2042" t="s">
        <v>10829</v>
      </c>
      <c r="B2042" t="s">
        <v>9627</v>
      </c>
      <c r="C2042">
        <v>7920</v>
      </c>
    </row>
    <row r="2043" spans="1:3">
      <c r="A2043" t="s">
        <v>10830</v>
      </c>
      <c r="B2043" t="s">
        <v>9627</v>
      </c>
      <c r="C2043">
        <v>10179</v>
      </c>
    </row>
    <row r="2044" spans="1:3">
      <c r="A2044" t="s">
        <v>10831</v>
      </c>
      <c r="B2044" t="s">
        <v>9627</v>
      </c>
      <c r="C2044">
        <v>68233</v>
      </c>
    </row>
    <row r="2045" spans="1:3">
      <c r="A2045" t="s">
        <v>10183</v>
      </c>
      <c r="B2045" t="s">
        <v>9627</v>
      </c>
      <c r="C2045">
        <v>3729</v>
      </c>
    </row>
    <row r="2046" spans="1:3">
      <c r="A2046" t="s">
        <v>10832</v>
      </c>
      <c r="B2046" t="s">
        <v>9627</v>
      </c>
      <c r="C2046">
        <v>41767</v>
      </c>
    </row>
    <row r="2047" spans="1:3">
      <c r="A2047" t="s">
        <v>9844</v>
      </c>
      <c r="B2047" t="s">
        <v>9628</v>
      </c>
      <c r="C2047">
        <v>27865</v>
      </c>
    </row>
    <row r="2048" spans="1:3">
      <c r="A2048" t="s">
        <v>10146</v>
      </c>
      <c r="B2048" t="s">
        <v>9628</v>
      </c>
      <c r="C2048">
        <v>100881</v>
      </c>
    </row>
    <row r="2049" spans="1:3">
      <c r="A2049" t="s">
        <v>10833</v>
      </c>
      <c r="B2049" t="s">
        <v>9628</v>
      </c>
      <c r="C2049">
        <v>52523</v>
      </c>
    </row>
    <row r="2050" spans="1:3">
      <c r="A2050" t="s">
        <v>10834</v>
      </c>
      <c r="B2050" t="s">
        <v>9628</v>
      </c>
      <c r="C2050">
        <v>96713</v>
      </c>
    </row>
    <row r="2051" spans="1:3">
      <c r="A2051" t="s">
        <v>10835</v>
      </c>
      <c r="B2051" t="s">
        <v>9628</v>
      </c>
      <c r="C2051">
        <v>63197</v>
      </c>
    </row>
    <row r="2052" spans="1:3">
      <c r="A2052" t="s">
        <v>10836</v>
      </c>
      <c r="B2052" t="s">
        <v>9628</v>
      </c>
      <c r="C2052">
        <v>45909</v>
      </c>
    </row>
    <row r="2053" spans="1:3">
      <c r="A2053" t="s">
        <v>10837</v>
      </c>
      <c r="B2053" t="s">
        <v>9628</v>
      </c>
      <c r="C2053">
        <v>64434</v>
      </c>
    </row>
    <row r="2054" spans="1:3">
      <c r="A2054" t="s">
        <v>10095</v>
      </c>
      <c r="B2054" t="s">
        <v>9628</v>
      </c>
      <c r="C2054">
        <v>44397</v>
      </c>
    </row>
    <row r="2055" spans="1:3">
      <c r="A2055" t="s">
        <v>9660</v>
      </c>
      <c r="B2055" t="s">
        <v>9628</v>
      </c>
      <c r="C2055">
        <v>400128</v>
      </c>
    </row>
    <row r="2056" spans="1:3">
      <c r="A2056" t="s">
        <v>9740</v>
      </c>
      <c r="B2056" t="s">
        <v>9628</v>
      </c>
      <c r="C2056">
        <v>26475</v>
      </c>
    </row>
    <row r="2057" spans="1:3">
      <c r="A2057" t="s">
        <v>10098</v>
      </c>
      <c r="B2057" t="s">
        <v>9628</v>
      </c>
      <c r="C2057">
        <v>38820</v>
      </c>
    </row>
    <row r="2058" spans="1:3">
      <c r="A2058" t="s">
        <v>9742</v>
      </c>
      <c r="B2058" t="s">
        <v>9628</v>
      </c>
      <c r="C2058">
        <v>135340</v>
      </c>
    </row>
    <row r="2059" spans="1:3">
      <c r="A2059" t="s">
        <v>10838</v>
      </c>
      <c r="B2059" t="s">
        <v>9628</v>
      </c>
      <c r="C2059">
        <v>216977</v>
      </c>
    </row>
    <row r="2060" spans="1:3">
      <c r="A2060" t="s">
        <v>10100</v>
      </c>
      <c r="B2060" t="s">
        <v>9628</v>
      </c>
      <c r="C2060">
        <v>42301</v>
      </c>
    </row>
    <row r="2061" spans="1:3">
      <c r="A2061" t="s">
        <v>10839</v>
      </c>
      <c r="B2061" t="s">
        <v>9628</v>
      </c>
      <c r="C2061">
        <v>99377</v>
      </c>
    </row>
    <row r="2062" spans="1:3">
      <c r="A2062" t="s">
        <v>10840</v>
      </c>
      <c r="B2062" t="s">
        <v>9628</v>
      </c>
      <c r="C2062">
        <v>37188</v>
      </c>
    </row>
    <row r="2063" spans="1:3">
      <c r="A2063" t="s">
        <v>9747</v>
      </c>
      <c r="B2063" t="s">
        <v>9628</v>
      </c>
      <c r="C2063">
        <v>41896</v>
      </c>
    </row>
    <row r="2064" spans="1:3">
      <c r="A2064" t="s">
        <v>10841</v>
      </c>
      <c r="B2064" t="s">
        <v>9628</v>
      </c>
      <c r="C2064">
        <v>1232925</v>
      </c>
    </row>
    <row r="2065" spans="1:3">
      <c r="A2065" t="s">
        <v>10842</v>
      </c>
      <c r="B2065" t="s">
        <v>9628</v>
      </c>
      <c r="C2065">
        <v>51520</v>
      </c>
    </row>
    <row r="2066" spans="1:3">
      <c r="A2066" t="s">
        <v>10843</v>
      </c>
      <c r="B2066" t="s">
        <v>9628</v>
      </c>
      <c r="C2066">
        <v>38292</v>
      </c>
    </row>
    <row r="2067" spans="1:3">
      <c r="A2067" t="s">
        <v>9601</v>
      </c>
      <c r="B2067" t="s">
        <v>9628</v>
      </c>
      <c r="C2067">
        <v>242032</v>
      </c>
    </row>
    <row r="2068" spans="1:3">
      <c r="A2068" t="s">
        <v>10719</v>
      </c>
      <c r="B2068" t="s">
        <v>9628</v>
      </c>
      <c r="C2068">
        <v>73296</v>
      </c>
    </row>
    <row r="2069" spans="1:3">
      <c r="A2069" t="s">
        <v>10844</v>
      </c>
      <c r="B2069" t="s">
        <v>9628</v>
      </c>
      <c r="C2069">
        <v>169752</v>
      </c>
    </row>
    <row r="2070" spans="1:3">
      <c r="A2070" t="s">
        <v>9682</v>
      </c>
      <c r="B2070" t="s">
        <v>9628</v>
      </c>
      <c r="C2070">
        <v>28552</v>
      </c>
    </row>
    <row r="2071" spans="1:3">
      <c r="A2071" t="s">
        <v>9683</v>
      </c>
      <c r="B2071" t="s">
        <v>9628</v>
      </c>
      <c r="C2071">
        <v>1361536</v>
      </c>
    </row>
    <row r="2072" spans="1:3">
      <c r="A2072" t="s">
        <v>9753</v>
      </c>
      <c r="B2072" t="s">
        <v>9628</v>
      </c>
      <c r="C2072">
        <v>41853</v>
      </c>
    </row>
    <row r="2073" spans="1:3">
      <c r="A2073" t="s">
        <v>10845</v>
      </c>
      <c r="B2073" t="s">
        <v>9628</v>
      </c>
      <c r="C2073">
        <v>29072</v>
      </c>
    </row>
    <row r="2074" spans="1:3">
      <c r="A2074" t="s">
        <v>10846</v>
      </c>
      <c r="B2074" t="s">
        <v>9628</v>
      </c>
      <c r="C2074">
        <v>95676</v>
      </c>
    </row>
    <row r="2075" spans="1:3">
      <c r="A2075" t="s">
        <v>9685</v>
      </c>
      <c r="B2075" t="s">
        <v>9628</v>
      </c>
      <c r="C2075">
        <v>174322</v>
      </c>
    </row>
    <row r="2076" spans="1:3">
      <c r="A2076" t="s">
        <v>10847</v>
      </c>
      <c r="B2076" t="s">
        <v>9628</v>
      </c>
      <c r="C2076">
        <v>38379</v>
      </c>
    </row>
    <row r="2077" spans="1:3">
      <c r="A2077" t="s">
        <v>9918</v>
      </c>
      <c r="B2077" t="s">
        <v>9628</v>
      </c>
      <c r="C2077">
        <v>838418</v>
      </c>
    </row>
    <row r="2078" spans="1:3">
      <c r="A2078" t="s">
        <v>10001</v>
      </c>
      <c r="B2078" t="s">
        <v>9628</v>
      </c>
      <c r="C2078">
        <v>75034</v>
      </c>
    </row>
    <row r="2079" spans="1:3">
      <c r="A2079" t="s">
        <v>10110</v>
      </c>
      <c r="B2079" t="s">
        <v>9628</v>
      </c>
      <c r="C2079">
        <v>30072</v>
      </c>
    </row>
    <row r="2080" spans="1:3">
      <c r="A2080" t="s">
        <v>10155</v>
      </c>
      <c r="B2080" t="s">
        <v>9628</v>
      </c>
      <c r="C2080">
        <v>14070</v>
      </c>
    </row>
    <row r="2081" spans="1:3">
      <c r="A2081" t="s">
        <v>9687</v>
      </c>
      <c r="B2081" t="s">
        <v>9628</v>
      </c>
      <c r="C2081">
        <v>27598</v>
      </c>
    </row>
    <row r="2082" spans="1:3">
      <c r="A2082" t="s">
        <v>10848</v>
      </c>
      <c r="B2082" t="s">
        <v>9628</v>
      </c>
      <c r="C2082">
        <v>43823</v>
      </c>
    </row>
    <row r="2083" spans="1:3">
      <c r="A2083" t="s">
        <v>10849</v>
      </c>
      <c r="B2083" t="s">
        <v>9628</v>
      </c>
      <c r="C2083">
        <v>27512</v>
      </c>
    </row>
    <row r="2084" spans="1:3">
      <c r="A2084" t="s">
        <v>9924</v>
      </c>
      <c r="B2084" t="s">
        <v>9628</v>
      </c>
      <c r="C2084">
        <v>44970</v>
      </c>
    </row>
    <row r="2085" spans="1:3">
      <c r="A2085" t="s">
        <v>10408</v>
      </c>
      <c r="B2085" t="s">
        <v>9628</v>
      </c>
      <c r="C2085">
        <v>58250</v>
      </c>
    </row>
    <row r="2086" spans="1:3">
      <c r="A2086" t="s">
        <v>9689</v>
      </c>
      <c r="B2086" t="s">
        <v>9628</v>
      </c>
      <c r="C2086">
        <v>32817</v>
      </c>
    </row>
    <row r="2087" spans="1:3">
      <c r="A2087" t="s">
        <v>9690</v>
      </c>
      <c r="B2087" t="s">
        <v>9628</v>
      </c>
      <c r="C2087">
        <v>63597</v>
      </c>
    </row>
    <row r="2088" spans="1:3">
      <c r="A2088" t="s">
        <v>10117</v>
      </c>
      <c r="B2088" t="s">
        <v>9628</v>
      </c>
      <c r="C2088">
        <v>64002</v>
      </c>
    </row>
    <row r="2089" spans="1:3">
      <c r="A2089" t="s">
        <v>9805</v>
      </c>
      <c r="B2089" t="s">
        <v>9628</v>
      </c>
      <c r="C2089">
        <v>232217</v>
      </c>
    </row>
    <row r="2090" spans="1:3">
      <c r="A2090" t="s">
        <v>9693</v>
      </c>
      <c r="B2090" t="s">
        <v>9628</v>
      </c>
      <c r="C2090">
        <v>55710</v>
      </c>
    </row>
    <row r="2091" spans="1:3">
      <c r="A2091" t="s">
        <v>10850</v>
      </c>
      <c r="B2091" t="s">
        <v>9628</v>
      </c>
      <c r="C2091">
        <v>185564</v>
      </c>
    </row>
    <row r="2092" spans="1:3">
      <c r="A2092" t="s">
        <v>9765</v>
      </c>
      <c r="B2092" t="s">
        <v>9628</v>
      </c>
      <c r="C2092">
        <v>46302</v>
      </c>
    </row>
    <row r="2093" spans="1:3">
      <c r="A2093" t="s">
        <v>10851</v>
      </c>
      <c r="B2093" t="s">
        <v>9628</v>
      </c>
      <c r="C2093">
        <v>323219</v>
      </c>
    </row>
    <row r="2094" spans="1:3">
      <c r="A2094" t="s">
        <v>10207</v>
      </c>
      <c r="B2094" t="s">
        <v>9628</v>
      </c>
      <c r="C2094">
        <v>423347</v>
      </c>
    </row>
    <row r="2095" spans="1:3">
      <c r="A2095" t="s">
        <v>9698</v>
      </c>
      <c r="B2095" t="s">
        <v>9628</v>
      </c>
      <c r="C2095">
        <v>46985</v>
      </c>
    </row>
    <row r="2096" spans="1:3">
      <c r="A2096" t="s">
        <v>10852</v>
      </c>
      <c r="B2096" t="s">
        <v>9628</v>
      </c>
      <c r="C2096">
        <v>224706</v>
      </c>
    </row>
    <row r="2097" spans="1:3">
      <c r="A2097" t="s">
        <v>9700</v>
      </c>
      <c r="B2097" t="s">
        <v>9628</v>
      </c>
      <c r="C2097">
        <v>65115</v>
      </c>
    </row>
    <row r="2098" spans="1:3">
      <c r="A2098" t="s">
        <v>10853</v>
      </c>
      <c r="B2098" t="s">
        <v>9628</v>
      </c>
      <c r="C2098">
        <v>185025</v>
      </c>
    </row>
    <row r="2099" spans="1:3">
      <c r="A2099" t="s">
        <v>10854</v>
      </c>
      <c r="B2099" t="s">
        <v>9628</v>
      </c>
      <c r="C2099">
        <v>21587</v>
      </c>
    </row>
    <row r="2100" spans="1:3">
      <c r="A2100" t="s">
        <v>10127</v>
      </c>
      <c r="B2100" t="s">
        <v>9628</v>
      </c>
      <c r="C2100">
        <v>42737</v>
      </c>
    </row>
    <row r="2101" spans="1:3">
      <c r="A2101" t="s">
        <v>10163</v>
      </c>
      <c r="B2101" t="s">
        <v>9628</v>
      </c>
      <c r="C2101">
        <v>112634</v>
      </c>
    </row>
    <row r="2102" spans="1:3">
      <c r="A2102" t="s">
        <v>9703</v>
      </c>
      <c r="B2102" t="s">
        <v>9628</v>
      </c>
      <c r="C2102">
        <v>12994</v>
      </c>
    </row>
    <row r="2103" spans="1:3">
      <c r="A2103" t="s">
        <v>9704</v>
      </c>
      <c r="B2103" t="s">
        <v>9628</v>
      </c>
      <c r="C2103">
        <v>539598</v>
      </c>
    </row>
    <row r="2104" spans="1:3">
      <c r="A2104" t="s">
        <v>9705</v>
      </c>
      <c r="B2104" t="s">
        <v>9628</v>
      </c>
      <c r="C2104">
        <v>13626</v>
      </c>
    </row>
    <row r="2105" spans="1:3">
      <c r="A2105" t="s">
        <v>10855</v>
      </c>
      <c r="B2105" t="s">
        <v>9628</v>
      </c>
      <c r="C2105">
        <v>36305</v>
      </c>
    </row>
    <row r="2106" spans="1:3">
      <c r="A2106" t="s">
        <v>10856</v>
      </c>
      <c r="B2106" t="s">
        <v>9628</v>
      </c>
      <c r="C2106">
        <v>87014</v>
      </c>
    </row>
    <row r="2107" spans="1:3">
      <c r="A2107" t="s">
        <v>10164</v>
      </c>
      <c r="B2107" t="s">
        <v>9628</v>
      </c>
      <c r="C2107">
        <v>14276</v>
      </c>
    </row>
    <row r="2108" spans="1:3">
      <c r="A2108" t="s">
        <v>10270</v>
      </c>
      <c r="B2108" t="s">
        <v>9628</v>
      </c>
      <c r="C2108">
        <v>39481</v>
      </c>
    </row>
    <row r="2109" spans="1:3">
      <c r="A2109" t="s">
        <v>10023</v>
      </c>
      <c r="B2109" t="s">
        <v>9628</v>
      </c>
      <c r="C2109">
        <v>18727</v>
      </c>
    </row>
    <row r="2110" spans="1:3">
      <c r="A2110" t="s">
        <v>9706</v>
      </c>
      <c r="B2110" t="s">
        <v>9628</v>
      </c>
      <c r="C2110">
        <v>35918</v>
      </c>
    </row>
    <row r="2111" spans="1:3">
      <c r="A2111" t="s">
        <v>10857</v>
      </c>
      <c r="B2111" t="s">
        <v>9628</v>
      </c>
      <c r="C2111">
        <v>62978</v>
      </c>
    </row>
    <row r="2112" spans="1:3">
      <c r="A2112" t="s">
        <v>9708</v>
      </c>
      <c r="B2112" t="s">
        <v>9628</v>
      </c>
      <c r="C2112">
        <v>27061</v>
      </c>
    </row>
    <row r="2113" spans="1:3">
      <c r="A2113" t="s">
        <v>10858</v>
      </c>
      <c r="B2113" t="s">
        <v>9628</v>
      </c>
      <c r="C2113">
        <v>163404</v>
      </c>
    </row>
    <row r="2114" spans="1:3">
      <c r="A2114" t="s">
        <v>10859</v>
      </c>
      <c r="B2114" t="s">
        <v>9628</v>
      </c>
      <c r="C2114">
        <v>40664</v>
      </c>
    </row>
    <row r="2115" spans="1:3">
      <c r="A2115" t="s">
        <v>9939</v>
      </c>
      <c r="B2115" t="s">
        <v>9628</v>
      </c>
      <c r="C2115">
        <v>34380</v>
      </c>
    </row>
    <row r="2116" spans="1:3">
      <c r="A2116" t="s">
        <v>10132</v>
      </c>
      <c r="B2116" t="s">
        <v>9628</v>
      </c>
      <c r="C2116">
        <v>124893</v>
      </c>
    </row>
    <row r="2117" spans="1:3">
      <c r="A2117" t="s">
        <v>10860</v>
      </c>
      <c r="B2117" t="s">
        <v>9628</v>
      </c>
      <c r="C2117">
        <v>76429</v>
      </c>
    </row>
    <row r="2118" spans="1:3">
      <c r="A2118" t="s">
        <v>10861</v>
      </c>
      <c r="B2118" t="s">
        <v>9628</v>
      </c>
      <c r="C2118">
        <v>58655</v>
      </c>
    </row>
    <row r="2119" spans="1:3">
      <c r="A2119" t="s">
        <v>10862</v>
      </c>
      <c r="B2119" t="s">
        <v>9628</v>
      </c>
      <c r="C2119">
        <v>71365</v>
      </c>
    </row>
    <row r="2120" spans="1:3">
      <c r="A2120" t="s">
        <v>10733</v>
      </c>
      <c r="B2120" t="s">
        <v>9628</v>
      </c>
      <c r="C2120">
        <v>54522</v>
      </c>
    </row>
    <row r="2121" spans="1:3">
      <c r="A2121" t="s">
        <v>9712</v>
      </c>
      <c r="B2121" t="s">
        <v>9628</v>
      </c>
      <c r="C2121">
        <v>48065</v>
      </c>
    </row>
    <row r="2122" spans="1:3">
      <c r="A2122" t="s">
        <v>10136</v>
      </c>
      <c r="B2122" t="s">
        <v>9628</v>
      </c>
      <c r="C2122">
        <v>373771</v>
      </c>
    </row>
    <row r="2123" spans="1:3">
      <c r="A2123" t="s">
        <v>9895</v>
      </c>
      <c r="B2123" t="s">
        <v>9628</v>
      </c>
      <c r="C2123">
        <v>538376</v>
      </c>
    </row>
    <row r="2124" spans="1:3">
      <c r="A2124" t="s">
        <v>10863</v>
      </c>
      <c r="B2124" t="s">
        <v>9628</v>
      </c>
      <c r="C2124">
        <v>198972</v>
      </c>
    </row>
    <row r="2125" spans="1:3">
      <c r="A2125" t="s">
        <v>10864</v>
      </c>
      <c r="B2125" t="s">
        <v>9628</v>
      </c>
      <c r="C2125">
        <v>92373</v>
      </c>
    </row>
    <row r="2126" spans="1:3">
      <c r="A2126" t="s">
        <v>9784</v>
      </c>
      <c r="B2126" t="s">
        <v>9628</v>
      </c>
      <c r="C2126">
        <v>73446</v>
      </c>
    </row>
    <row r="2127" spans="1:3">
      <c r="A2127" t="s">
        <v>10865</v>
      </c>
      <c r="B2127" t="s">
        <v>9628</v>
      </c>
      <c r="C2127">
        <v>29013</v>
      </c>
    </row>
    <row r="2128" spans="1:3">
      <c r="A2128" t="s">
        <v>10866</v>
      </c>
      <c r="B2128" t="s">
        <v>9628</v>
      </c>
      <c r="C2128">
        <v>12645</v>
      </c>
    </row>
    <row r="2129" spans="1:3">
      <c r="A2129" t="s">
        <v>10050</v>
      </c>
      <c r="B2129" t="s">
        <v>9628</v>
      </c>
      <c r="C2129">
        <v>257181</v>
      </c>
    </row>
    <row r="2130" spans="1:3">
      <c r="A2130" t="s">
        <v>9640</v>
      </c>
      <c r="B2130" t="s">
        <v>9628</v>
      </c>
      <c r="C2130">
        <v>58389</v>
      </c>
    </row>
    <row r="2131" spans="1:3">
      <c r="A2131" t="s">
        <v>10051</v>
      </c>
      <c r="B2131" t="s">
        <v>9628</v>
      </c>
      <c r="C2131">
        <v>116758</v>
      </c>
    </row>
    <row r="2132" spans="1:3">
      <c r="A2132" t="s">
        <v>10832</v>
      </c>
      <c r="B2132" t="s">
        <v>9628</v>
      </c>
      <c r="C2132">
        <v>36549</v>
      </c>
    </row>
    <row r="2133" spans="1:3">
      <c r="A2133" t="s">
        <v>10867</v>
      </c>
      <c r="B2133" t="s">
        <v>9628</v>
      </c>
      <c r="C2133">
        <v>134176</v>
      </c>
    </row>
    <row r="2134" spans="1:3">
      <c r="A2134" t="s">
        <v>10868</v>
      </c>
      <c r="B2134" t="s">
        <v>9628</v>
      </c>
      <c r="C2134">
        <v>21567</v>
      </c>
    </row>
    <row r="2135" spans="1:3">
      <c r="A2135" t="s">
        <v>10185</v>
      </c>
      <c r="B2135" t="s">
        <v>9629</v>
      </c>
      <c r="C2135">
        <v>19828</v>
      </c>
    </row>
    <row r="2136" spans="1:3">
      <c r="A2136" t="s">
        <v>10869</v>
      </c>
      <c r="B2136" t="s">
        <v>9629</v>
      </c>
      <c r="C2136">
        <v>5649</v>
      </c>
    </row>
    <row r="2137" spans="1:3">
      <c r="A2137" t="s">
        <v>10870</v>
      </c>
      <c r="B2137" t="s">
        <v>9629</v>
      </c>
      <c r="C2137">
        <v>14609</v>
      </c>
    </row>
    <row r="2138" spans="1:3">
      <c r="A2138" t="s">
        <v>10871</v>
      </c>
      <c r="B2138" t="s">
        <v>9629</v>
      </c>
      <c r="C2138">
        <v>4882</v>
      </c>
    </row>
    <row r="2139" spans="1:3">
      <c r="A2139" t="s">
        <v>10872</v>
      </c>
      <c r="B2139" t="s">
        <v>9629</v>
      </c>
      <c r="C2139">
        <v>22159</v>
      </c>
    </row>
    <row r="2140" spans="1:3">
      <c r="A2140" t="s">
        <v>10066</v>
      </c>
      <c r="B2140" t="s">
        <v>9629</v>
      </c>
      <c r="C2140">
        <v>8515</v>
      </c>
    </row>
    <row r="2141" spans="1:3">
      <c r="A2141" t="s">
        <v>9961</v>
      </c>
      <c r="B2141" t="s">
        <v>9629</v>
      </c>
      <c r="C2141">
        <v>51367</v>
      </c>
    </row>
    <row r="2142" spans="1:3">
      <c r="A2142" t="s">
        <v>10873</v>
      </c>
      <c r="B2142" t="s">
        <v>9629</v>
      </c>
      <c r="C2142">
        <v>26130</v>
      </c>
    </row>
    <row r="2143" spans="1:3">
      <c r="A2143" t="s">
        <v>10874</v>
      </c>
      <c r="B2143" t="s">
        <v>9629</v>
      </c>
      <c r="C2143">
        <v>187189</v>
      </c>
    </row>
    <row r="2144" spans="1:3">
      <c r="A2144" t="s">
        <v>10310</v>
      </c>
      <c r="B2144" t="s">
        <v>9629</v>
      </c>
      <c r="C2144">
        <v>48910</v>
      </c>
    </row>
    <row r="2145" spans="1:3">
      <c r="A2145" t="s">
        <v>9663</v>
      </c>
      <c r="B2145" t="s">
        <v>9629</v>
      </c>
      <c r="C2145">
        <v>49196</v>
      </c>
    </row>
    <row r="2146" spans="1:3">
      <c r="A2146" t="s">
        <v>9665</v>
      </c>
      <c r="B2146" t="s">
        <v>9629</v>
      </c>
      <c r="C2146">
        <v>14059</v>
      </c>
    </row>
    <row r="2147" spans="1:3">
      <c r="A2147" t="s">
        <v>10875</v>
      </c>
      <c r="B2147" t="s">
        <v>9629</v>
      </c>
      <c r="C2147">
        <v>2059</v>
      </c>
    </row>
    <row r="2148" spans="1:3">
      <c r="A2148" t="s">
        <v>9743</v>
      </c>
      <c r="B2148" t="s">
        <v>9629</v>
      </c>
      <c r="C2148">
        <v>303973</v>
      </c>
    </row>
    <row r="2149" spans="1:3">
      <c r="A2149" t="s">
        <v>10876</v>
      </c>
      <c r="B2149" t="s">
        <v>9629</v>
      </c>
      <c r="C2149">
        <v>5436</v>
      </c>
    </row>
    <row r="2150" spans="1:3">
      <c r="A2150" t="s">
        <v>10238</v>
      </c>
      <c r="B2150" t="s">
        <v>9629</v>
      </c>
      <c r="C2150">
        <v>122158</v>
      </c>
    </row>
    <row r="2151" spans="1:3">
      <c r="A2151" t="s">
        <v>10877</v>
      </c>
      <c r="B2151" t="s">
        <v>9629</v>
      </c>
      <c r="C2151">
        <v>5432</v>
      </c>
    </row>
    <row r="2152" spans="1:3">
      <c r="A2152" t="s">
        <v>10878</v>
      </c>
      <c r="B2152" t="s">
        <v>9629</v>
      </c>
      <c r="C2152">
        <v>14518</v>
      </c>
    </row>
    <row r="2153" spans="1:3">
      <c r="A2153" t="s">
        <v>10879</v>
      </c>
      <c r="B2153" t="s">
        <v>9629</v>
      </c>
      <c r="C2153">
        <v>74967</v>
      </c>
    </row>
    <row r="2154" spans="1:3">
      <c r="A2154" t="s">
        <v>9858</v>
      </c>
      <c r="B2154" t="s">
        <v>9629</v>
      </c>
      <c r="C2154">
        <v>28175</v>
      </c>
    </row>
    <row r="2155" spans="1:3">
      <c r="A2155" t="s">
        <v>9601</v>
      </c>
      <c r="B2155" t="s">
        <v>9629</v>
      </c>
      <c r="C2155">
        <v>41910</v>
      </c>
    </row>
    <row r="2156" spans="1:3">
      <c r="A2156" t="s">
        <v>10880</v>
      </c>
      <c r="B2156" t="s">
        <v>9629</v>
      </c>
      <c r="C2156">
        <v>4207</v>
      </c>
    </row>
    <row r="2157" spans="1:3">
      <c r="A2157" t="s">
        <v>10242</v>
      </c>
      <c r="B2157" t="s">
        <v>9629</v>
      </c>
      <c r="C2157">
        <v>3613</v>
      </c>
    </row>
    <row r="2158" spans="1:3">
      <c r="A2158" t="s">
        <v>9866</v>
      </c>
      <c r="B2158" t="s">
        <v>9629</v>
      </c>
      <c r="C2158">
        <v>61779</v>
      </c>
    </row>
    <row r="2159" spans="1:3">
      <c r="A2159" t="s">
        <v>10881</v>
      </c>
      <c r="B2159" t="s">
        <v>9629</v>
      </c>
      <c r="C2159">
        <v>26377</v>
      </c>
    </row>
    <row r="2160" spans="1:3">
      <c r="A2160" t="s">
        <v>9997</v>
      </c>
      <c r="B2160" t="s">
        <v>9629</v>
      </c>
      <c r="C2160">
        <v>59128</v>
      </c>
    </row>
    <row r="2161" spans="1:3">
      <c r="A2161" t="s">
        <v>9755</v>
      </c>
      <c r="B2161" t="s">
        <v>9629</v>
      </c>
      <c r="C2161">
        <v>4067</v>
      </c>
    </row>
    <row r="2162" spans="1:3">
      <c r="A2162" t="s">
        <v>10882</v>
      </c>
      <c r="B2162" t="s">
        <v>9629</v>
      </c>
      <c r="C2162">
        <v>5373</v>
      </c>
    </row>
    <row r="2163" spans="1:3">
      <c r="A2163" t="s">
        <v>10883</v>
      </c>
      <c r="B2163" t="s">
        <v>9629</v>
      </c>
      <c r="C2163">
        <v>2327</v>
      </c>
    </row>
    <row r="2164" spans="1:3">
      <c r="A2164" t="s">
        <v>10250</v>
      </c>
      <c r="B2164" t="s">
        <v>9629</v>
      </c>
      <c r="C2164">
        <v>3172</v>
      </c>
    </row>
    <row r="2165" spans="1:3">
      <c r="A2165" t="s">
        <v>10252</v>
      </c>
      <c r="B2165" t="s">
        <v>9629</v>
      </c>
      <c r="C2165">
        <v>11787</v>
      </c>
    </row>
    <row r="2166" spans="1:3">
      <c r="A2166" t="s">
        <v>10884</v>
      </c>
      <c r="B2166" t="s">
        <v>9629</v>
      </c>
      <c r="C2166">
        <v>13455</v>
      </c>
    </row>
    <row r="2167" spans="1:3">
      <c r="A2167" t="s">
        <v>9689</v>
      </c>
      <c r="B2167" t="s">
        <v>9629</v>
      </c>
      <c r="C2167">
        <v>24764</v>
      </c>
    </row>
    <row r="2168" spans="1:3">
      <c r="A2168" t="s">
        <v>9690</v>
      </c>
      <c r="B2168" t="s">
        <v>9629</v>
      </c>
      <c r="C2168">
        <v>5431</v>
      </c>
    </row>
    <row r="2169" spans="1:3">
      <c r="A2169" t="s">
        <v>10773</v>
      </c>
      <c r="B2169" t="s">
        <v>9629</v>
      </c>
      <c r="C2169">
        <v>10448</v>
      </c>
    </row>
    <row r="2170" spans="1:3">
      <c r="A2170" t="s">
        <v>10885</v>
      </c>
      <c r="B2170" t="s">
        <v>9629</v>
      </c>
      <c r="C2170">
        <v>43490</v>
      </c>
    </row>
    <row r="2171" spans="1:3">
      <c r="A2171" t="s">
        <v>10886</v>
      </c>
      <c r="B2171" t="s">
        <v>9629</v>
      </c>
      <c r="C2171">
        <v>15795</v>
      </c>
    </row>
    <row r="2172" spans="1:3">
      <c r="A2172" t="s">
        <v>9872</v>
      </c>
      <c r="B2172" t="s">
        <v>9629</v>
      </c>
      <c r="C2172">
        <v>8181</v>
      </c>
    </row>
    <row r="2173" spans="1:3">
      <c r="A2173" t="s">
        <v>10887</v>
      </c>
      <c r="B2173" t="s">
        <v>9629</v>
      </c>
      <c r="C2173">
        <v>9645</v>
      </c>
    </row>
    <row r="2174" spans="1:3">
      <c r="A2174" t="s">
        <v>10888</v>
      </c>
      <c r="B2174" t="s">
        <v>9629</v>
      </c>
      <c r="C2174">
        <v>50196</v>
      </c>
    </row>
    <row r="2175" spans="1:3">
      <c r="A2175" t="s">
        <v>9763</v>
      </c>
      <c r="B2175" t="s">
        <v>9629</v>
      </c>
      <c r="C2175">
        <v>35278</v>
      </c>
    </row>
    <row r="2176" spans="1:3">
      <c r="A2176" t="s">
        <v>9765</v>
      </c>
      <c r="B2176" t="s">
        <v>9629</v>
      </c>
      <c r="C2176">
        <v>55473</v>
      </c>
    </row>
    <row r="2177" spans="1:3">
      <c r="A2177" t="s">
        <v>10889</v>
      </c>
      <c r="B2177" t="s">
        <v>9629</v>
      </c>
      <c r="C2177">
        <v>10780</v>
      </c>
    </row>
    <row r="2178" spans="1:3">
      <c r="A2178" t="s">
        <v>10890</v>
      </c>
      <c r="B2178" t="s">
        <v>9629</v>
      </c>
      <c r="C2178">
        <v>49647</v>
      </c>
    </row>
    <row r="2179" spans="1:3">
      <c r="A2179" t="s">
        <v>10891</v>
      </c>
      <c r="B2179" t="s">
        <v>9629</v>
      </c>
      <c r="C2179">
        <v>30744</v>
      </c>
    </row>
    <row r="2180" spans="1:3">
      <c r="A2180" t="s">
        <v>10016</v>
      </c>
      <c r="B2180" t="s">
        <v>9629</v>
      </c>
      <c r="C2180">
        <v>19758</v>
      </c>
    </row>
    <row r="2181" spans="1:3">
      <c r="A2181" t="s">
        <v>10892</v>
      </c>
      <c r="B2181" t="s">
        <v>9629</v>
      </c>
      <c r="C2181">
        <v>7536</v>
      </c>
    </row>
    <row r="2182" spans="1:3">
      <c r="A2182" t="s">
        <v>9701</v>
      </c>
      <c r="B2182" t="s">
        <v>9629</v>
      </c>
      <c r="C2182">
        <v>16255</v>
      </c>
    </row>
    <row r="2183" spans="1:3">
      <c r="A2183" t="s">
        <v>10893</v>
      </c>
      <c r="B2183" t="s">
        <v>9629</v>
      </c>
      <c r="C2183">
        <v>40416</v>
      </c>
    </row>
    <row r="2184" spans="1:3">
      <c r="A2184" t="s">
        <v>10019</v>
      </c>
      <c r="B2184" t="s">
        <v>9629</v>
      </c>
      <c r="C2184">
        <v>13805</v>
      </c>
    </row>
    <row r="2185" spans="1:3">
      <c r="A2185" t="s">
        <v>10894</v>
      </c>
      <c r="B2185" t="s">
        <v>9629</v>
      </c>
      <c r="C2185">
        <v>66708</v>
      </c>
    </row>
    <row r="2186" spans="1:3">
      <c r="A2186" t="s">
        <v>10164</v>
      </c>
      <c r="B2186" t="s">
        <v>9629</v>
      </c>
      <c r="C2186">
        <v>10899</v>
      </c>
    </row>
    <row r="2187" spans="1:3">
      <c r="A2187" t="s">
        <v>10895</v>
      </c>
      <c r="B2187" t="s">
        <v>9629</v>
      </c>
      <c r="C2187">
        <v>9522</v>
      </c>
    </row>
    <row r="2188" spans="1:3">
      <c r="A2188" t="s">
        <v>10896</v>
      </c>
      <c r="B2188" t="s">
        <v>9629</v>
      </c>
      <c r="C2188">
        <v>11451</v>
      </c>
    </row>
    <row r="2189" spans="1:3">
      <c r="A2189" t="s">
        <v>9629</v>
      </c>
      <c r="B2189" t="s">
        <v>9629</v>
      </c>
      <c r="C2189">
        <v>822125</v>
      </c>
    </row>
    <row r="2190" spans="1:3">
      <c r="A2190" t="s">
        <v>10897</v>
      </c>
      <c r="B2190" t="s">
        <v>9629</v>
      </c>
      <c r="C2190">
        <v>37241</v>
      </c>
    </row>
    <row r="2191" spans="1:3">
      <c r="A2191" t="s">
        <v>10268</v>
      </c>
      <c r="B2191" t="s">
        <v>9629</v>
      </c>
      <c r="C2191">
        <v>46794</v>
      </c>
    </row>
    <row r="2192" spans="1:3">
      <c r="A2192" t="s">
        <v>10270</v>
      </c>
      <c r="B2192" t="s">
        <v>9629</v>
      </c>
      <c r="C2192">
        <v>30438</v>
      </c>
    </row>
    <row r="2193" spans="1:3">
      <c r="A2193" t="s">
        <v>10271</v>
      </c>
      <c r="B2193" t="s">
        <v>9629</v>
      </c>
      <c r="C2193">
        <v>16029</v>
      </c>
    </row>
    <row r="2194" spans="1:3">
      <c r="A2194" t="s">
        <v>10898</v>
      </c>
      <c r="B2194" t="s">
        <v>9629</v>
      </c>
      <c r="C2194">
        <v>83889</v>
      </c>
    </row>
    <row r="2195" spans="1:3">
      <c r="A2195" t="s">
        <v>10899</v>
      </c>
      <c r="B2195" t="s">
        <v>9629</v>
      </c>
      <c r="C2195">
        <v>43320</v>
      </c>
    </row>
    <row r="2196" spans="1:3">
      <c r="A2196" t="s">
        <v>10531</v>
      </c>
      <c r="B2196" t="s">
        <v>9629</v>
      </c>
      <c r="C2196">
        <v>38528</v>
      </c>
    </row>
    <row r="2197" spans="1:3">
      <c r="A2197" t="s">
        <v>10272</v>
      </c>
      <c r="B2197" t="s">
        <v>9629</v>
      </c>
      <c r="C2197">
        <v>75102</v>
      </c>
    </row>
    <row r="2198" spans="1:3">
      <c r="A2198" t="s">
        <v>10900</v>
      </c>
      <c r="B2198" t="s">
        <v>9629</v>
      </c>
      <c r="C2198">
        <v>10807</v>
      </c>
    </row>
    <row r="2199" spans="1:3">
      <c r="A2199" t="s">
        <v>10901</v>
      </c>
      <c r="B2199" t="s">
        <v>9629</v>
      </c>
      <c r="C2199">
        <v>3259</v>
      </c>
    </row>
    <row r="2200" spans="1:3">
      <c r="A2200" t="s">
        <v>10902</v>
      </c>
      <c r="B2200" t="s">
        <v>9629</v>
      </c>
      <c r="C2200">
        <v>102197</v>
      </c>
    </row>
    <row r="2201" spans="1:3">
      <c r="A2201" t="s">
        <v>9944</v>
      </c>
      <c r="B2201" t="s">
        <v>9629</v>
      </c>
      <c r="C2201">
        <v>23441</v>
      </c>
    </row>
    <row r="2202" spans="1:3">
      <c r="A2202" t="s">
        <v>10903</v>
      </c>
      <c r="B2202" t="s">
        <v>9629</v>
      </c>
      <c r="C2202">
        <v>40842</v>
      </c>
    </row>
    <row r="2203" spans="1:3">
      <c r="A2203" t="s">
        <v>10033</v>
      </c>
      <c r="B2203" t="s">
        <v>9629</v>
      </c>
      <c r="C2203">
        <v>44310</v>
      </c>
    </row>
    <row r="2204" spans="1:3">
      <c r="A2204" t="s">
        <v>9636</v>
      </c>
      <c r="B2204" t="s">
        <v>9629</v>
      </c>
      <c r="C2204">
        <v>20322</v>
      </c>
    </row>
    <row r="2205" spans="1:3">
      <c r="A2205" t="s">
        <v>10904</v>
      </c>
      <c r="B2205" t="s">
        <v>9629</v>
      </c>
      <c r="C2205">
        <v>6780</v>
      </c>
    </row>
    <row r="2206" spans="1:3">
      <c r="A2206" t="s">
        <v>10905</v>
      </c>
      <c r="B2206" t="s">
        <v>9629</v>
      </c>
      <c r="C2206">
        <v>698782</v>
      </c>
    </row>
    <row r="2207" spans="1:3">
      <c r="A2207" t="s">
        <v>10906</v>
      </c>
      <c r="B2207" t="s">
        <v>9629</v>
      </c>
      <c r="C2207">
        <v>93263</v>
      </c>
    </row>
    <row r="2208" spans="1:3">
      <c r="A2208" t="s">
        <v>9640</v>
      </c>
      <c r="B2208" t="s">
        <v>9629</v>
      </c>
      <c r="C2208">
        <v>54037</v>
      </c>
    </row>
    <row r="2209" spans="1:3">
      <c r="A2209" t="s">
        <v>10907</v>
      </c>
      <c r="B2209" t="s">
        <v>9629</v>
      </c>
      <c r="C2209">
        <v>10884</v>
      </c>
    </row>
    <row r="2210" spans="1:3">
      <c r="A2210" t="s">
        <v>10908</v>
      </c>
      <c r="B2210" t="s">
        <v>9629</v>
      </c>
      <c r="C2210">
        <v>8443</v>
      </c>
    </row>
    <row r="2211" spans="1:3">
      <c r="A2211" t="s">
        <v>10909</v>
      </c>
      <c r="B2211" t="s">
        <v>9629</v>
      </c>
      <c r="C2211">
        <v>19827</v>
      </c>
    </row>
    <row r="2212" spans="1:3">
      <c r="A2212" t="s">
        <v>9902</v>
      </c>
      <c r="B2212" t="s">
        <v>9630</v>
      </c>
      <c r="C2212">
        <v>16658</v>
      </c>
    </row>
    <row r="2213" spans="1:3">
      <c r="A2213" t="s">
        <v>9737</v>
      </c>
      <c r="B2213" t="s">
        <v>9630</v>
      </c>
      <c r="C2213">
        <v>97728</v>
      </c>
    </row>
    <row r="2214" spans="1:3">
      <c r="A2214" t="s">
        <v>10910</v>
      </c>
      <c r="B2214" t="s">
        <v>9630</v>
      </c>
      <c r="C2214">
        <v>426280</v>
      </c>
    </row>
    <row r="2215" spans="1:3">
      <c r="A2215" t="s">
        <v>10911</v>
      </c>
      <c r="B2215" t="s">
        <v>9630</v>
      </c>
      <c r="C2215">
        <v>40926</v>
      </c>
    </row>
    <row r="2216" spans="1:3">
      <c r="A2216" t="s">
        <v>9744</v>
      </c>
      <c r="B2216" t="s">
        <v>9630</v>
      </c>
      <c r="C2216">
        <v>54091</v>
      </c>
    </row>
    <row r="2217" spans="1:3">
      <c r="A2217" t="s">
        <v>10670</v>
      </c>
      <c r="B2217" t="s">
        <v>9630</v>
      </c>
      <c r="C2217">
        <v>63992</v>
      </c>
    </row>
    <row r="2218" spans="1:3">
      <c r="A2218" t="s">
        <v>10912</v>
      </c>
      <c r="B2218" t="s">
        <v>9630</v>
      </c>
      <c r="C2218">
        <v>27564</v>
      </c>
    </row>
    <row r="2219" spans="1:3">
      <c r="A2219" t="s">
        <v>10690</v>
      </c>
      <c r="B2219" t="s">
        <v>9630</v>
      </c>
      <c r="C2219">
        <v>22621</v>
      </c>
    </row>
    <row r="2220" spans="1:3">
      <c r="A2220" t="s">
        <v>10913</v>
      </c>
      <c r="B2220" t="s">
        <v>9630</v>
      </c>
      <c r="C2220">
        <v>213072</v>
      </c>
    </row>
    <row r="2221" spans="1:3">
      <c r="A2221" t="s">
        <v>9862</v>
      </c>
      <c r="B2221" t="s">
        <v>9630</v>
      </c>
      <c r="C2221">
        <v>111951</v>
      </c>
    </row>
    <row r="2222" spans="1:3">
      <c r="A2222" t="s">
        <v>10914</v>
      </c>
      <c r="B2222" t="s">
        <v>9630</v>
      </c>
      <c r="C2222">
        <v>1971</v>
      </c>
    </row>
    <row r="2223" spans="1:3">
      <c r="A2223" t="s">
        <v>9755</v>
      </c>
      <c r="B2223" t="s">
        <v>9630</v>
      </c>
      <c r="C2223">
        <v>7075</v>
      </c>
    </row>
    <row r="2224" spans="1:3">
      <c r="A2224" t="s">
        <v>10915</v>
      </c>
      <c r="B2224" t="s">
        <v>9630</v>
      </c>
      <c r="C2224">
        <v>7380</v>
      </c>
    </row>
    <row r="2225" spans="1:3">
      <c r="A2225" t="s">
        <v>10916</v>
      </c>
      <c r="B2225" t="s">
        <v>9630</v>
      </c>
      <c r="C2225">
        <v>23720</v>
      </c>
    </row>
    <row r="2226" spans="1:3">
      <c r="A2226" t="s">
        <v>9689</v>
      </c>
      <c r="B2226" t="s">
        <v>9630</v>
      </c>
      <c r="C2226">
        <v>221795</v>
      </c>
    </row>
    <row r="2227" spans="1:3">
      <c r="A2227" t="s">
        <v>9690</v>
      </c>
      <c r="B2227" t="s">
        <v>9630</v>
      </c>
      <c r="C2227">
        <v>25740</v>
      </c>
    </row>
    <row r="2228" spans="1:3">
      <c r="A2228" t="s">
        <v>10917</v>
      </c>
      <c r="B2228" t="s">
        <v>9630</v>
      </c>
      <c r="C2228">
        <v>87867</v>
      </c>
    </row>
    <row r="2229" spans="1:3">
      <c r="A2229" t="s">
        <v>10918</v>
      </c>
      <c r="B2229" t="s">
        <v>9630</v>
      </c>
      <c r="C2229">
        <v>70274</v>
      </c>
    </row>
    <row r="2230" spans="1:3">
      <c r="A2230" t="s">
        <v>9805</v>
      </c>
      <c r="B2230" t="s">
        <v>9630</v>
      </c>
      <c r="C2230">
        <v>8187</v>
      </c>
    </row>
    <row r="2231" spans="1:3">
      <c r="A2231" t="s">
        <v>10258</v>
      </c>
      <c r="B2231" t="s">
        <v>9630</v>
      </c>
      <c r="C2231">
        <v>381584</v>
      </c>
    </row>
    <row r="2232" spans="1:3">
      <c r="A2232" t="s">
        <v>9763</v>
      </c>
      <c r="B2232" t="s">
        <v>9630</v>
      </c>
      <c r="C2232">
        <v>50636</v>
      </c>
    </row>
    <row r="2233" spans="1:3">
      <c r="A2233" t="s">
        <v>10205</v>
      </c>
      <c r="B2233" t="s">
        <v>9630</v>
      </c>
      <c r="C2233">
        <v>132843</v>
      </c>
    </row>
    <row r="2234" spans="1:3">
      <c r="A2234" t="s">
        <v>10919</v>
      </c>
      <c r="B2234" t="s">
        <v>9630</v>
      </c>
      <c r="C2234">
        <v>32261</v>
      </c>
    </row>
    <row r="2235" spans="1:3">
      <c r="A2235" t="s">
        <v>9700</v>
      </c>
      <c r="B2235" t="s">
        <v>9630</v>
      </c>
      <c r="C2235">
        <v>355777</v>
      </c>
    </row>
    <row r="2236" spans="1:3">
      <c r="A2236" t="s">
        <v>10855</v>
      </c>
      <c r="B2236" t="s">
        <v>9630</v>
      </c>
      <c r="C2236">
        <v>12602</v>
      </c>
    </row>
    <row r="2237" spans="1:3">
      <c r="A2237" t="s">
        <v>10920</v>
      </c>
      <c r="B2237" t="s">
        <v>9630</v>
      </c>
      <c r="C2237">
        <v>795391</v>
      </c>
    </row>
    <row r="2238" spans="1:3">
      <c r="A2238" t="s">
        <v>9772</v>
      </c>
      <c r="B2238" t="s">
        <v>9630</v>
      </c>
      <c r="C2238">
        <v>90037</v>
      </c>
    </row>
    <row r="2239" spans="1:3">
      <c r="A2239" t="s">
        <v>10283</v>
      </c>
      <c r="B2239" t="s">
        <v>9630</v>
      </c>
      <c r="C2239">
        <v>2051</v>
      </c>
    </row>
    <row r="2240" spans="1:3">
      <c r="A2240" t="s">
        <v>10921</v>
      </c>
      <c r="B2240" t="s">
        <v>9630</v>
      </c>
      <c r="C2240">
        <v>27384</v>
      </c>
    </row>
    <row r="2241" spans="1:3">
      <c r="A2241" t="s">
        <v>10922</v>
      </c>
      <c r="B2241" t="s">
        <v>9630</v>
      </c>
      <c r="C2241">
        <v>81119</v>
      </c>
    </row>
    <row r="2242" spans="1:3">
      <c r="A2242" t="s">
        <v>9784</v>
      </c>
      <c r="B2242" t="s">
        <v>9630</v>
      </c>
      <c r="C2242">
        <v>25900</v>
      </c>
    </row>
    <row r="2243" spans="1:3">
      <c r="A2243" t="s">
        <v>10923</v>
      </c>
      <c r="B2243" t="s">
        <v>9630</v>
      </c>
      <c r="C2243">
        <v>7595</v>
      </c>
    </row>
    <row r="2244" spans="1:3">
      <c r="A2244" t="s">
        <v>10924</v>
      </c>
      <c r="B2244" t="s">
        <v>9630</v>
      </c>
      <c r="C2244">
        <v>26310</v>
      </c>
    </row>
    <row r="2245" spans="1:3">
      <c r="A2245" t="s">
        <v>9640</v>
      </c>
      <c r="B2245" t="s">
        <v>9630</v>
      </c>
      <c r="C2245">
        <v>611708</v>
      </c>
    </row>
    <row r="2246" spans="1:3">
      <c r="A2246" t="s">
        <v>10053</v>
      </c>
      <c r="B2246" t="s">
        <v>9630</v>
      </c>
      <c r="C2246">
        <v>1472</v>
      </c>
    </row>
    <row r="2247" spans="1:3">
      <c r="A2247" t="s">
        <v>10925</v>
      </c>
      <c r="B2247" t="s">
        <v>9630</v>
      </c>
      <c r="C2247">
        <v>110024</v>
      </c>
    </row>
    <row r="2248" spans="1:3">
      <c r="A2248" t="s">
        <v>9844</v>
      </c>
      <c r="B2248" t="s">
        <v>9631</v>
      </c>
      <c r="C2248">
        <v>107594</v>
      </c>
    </row>
    <row r="2249" spans="1:3">
      <c r="A2249" t="s">
        <v>10926</v>
      </c>
      <c r="B2249" t="s">
        <v>9631</v>
      </c>
      <c r="C2249">
        <v>1225035</v>
      </c>
    </row>
    <row r="2250" spans="1:3">
      <c r="A2250" t="s">
        <v>10927</v>
      </c>
      <c r="B2250" t="s">
        <v>9631</v>
      </c>
      <c r="C2250">
        <v>63698</v>
      </c>
    </row>
    <row r="2251" spans="1:3">
      <c r="A2251" t="s">
        <v>10871</v>
      </c>
      <c r="B2251" t="s">
        <v>9631</v>
      </c>
      <c r="C2251">
        <v>166032</v>
      </c>
    </row>
    <row r="2252" spans="1:3">
      <c r="A2252" t="s">
        <v>10928</v>
      </c>
      <c r="B2252" t="s">
        <v>9631</v>
      </c>
      <c r="C2252">
        <v>47480</v>
      </c>
    </row>
    <row r="2253" spans="1:3">
      <c r="A2253" t="s">
        <v>10929</v>
      </c>
      <c r="B2253" t="s">
        <v>9631</v>
      </c>
      <c r="C2253">
        <v>440072</v>
      </c>
    </row>
    <row r="2254" spans="1:3">
      <c r="A2254" t="s">
        <v>10930</v>
      </c>
      <c r="B2254" t="s">
        <v>9631</v>
      </c>
      <c r="C2254">
        <v>119541</v>
      </c>
    </row>
    <row r="2255" spans="1:3">
      <c r="A2255" t="s">
        <v>9904</v>
      </c>
      <c r="B2255" t="s">
        <v>9631</v>
      </c>
      <c r="C2255">
        <v>59600</v>
      </c>
    </row>
    <row r="2256" spans="1:3">
      <c r="A2256" t="s">
        <v>10931</v>
      </c>
      <c r="B2256" t="s">
        <v>9631</v>
      </c>
      <c r="C2256">
        <v>647828</v>
      </c>
    </row>
    <row r="2257" spans="1:3">
      <c r="A2257" t="s">
        <v>9660</v>
      </c>
      <c r="B2257" t="s">
        <v>9631</v>
      </c>
      <c r="C2257">
        <v>200169</v>
      </c>
    </row>
    <row r="2258" spans="1:3">
      <c r="A2258" t="s">
        <v>10932</v>
      </c>
      <c r="B2258" t="s">
        <v>9631</v>
      </c>
      <c r="C2258">
        <v>128968</v>
      </c>
    </row>
    <row r="2259" spans="1:3">
      <c r="A2259" t="s">
        <v>10933</v>
      </c>
      <c r="B2259" t="s">
        <v>9631</v>
      </c>
      <c r="C2259">
        <v>4211</v>
      </c>
    </row>
    <row r="2260" spans="1:3">
      <c r="A2260" t="s">
        <v>10585</v>
      </c>
      <c r="B2260" t="s">
        <v>9631</v>
      </c>
      <c r="C2260">
        <v>65868</v>
      </c>
    </row>
    <row r="2261" spans="1:3">
      <c r="A2261" t="s">
        <v>10934</v>
      </c>
      <c r="B2261" t="s">
        <v>9631</v>
      </c>
      <c r="C2261">
        <v>157393</v>
      </c>
    </row>
    <row r="2262" spans="1:3">
      <c r="A2262" t="s">
        <v>10935</v>
      </c>
      <c r="B2262" t="s">
        <v>9631</v>
      </c>
      <c r="C2262">
        <v>557116</v>
      </c>
    </row>
    <row r="2263" spans="1:3">
      <c r="A2263" t="s">
        <v>10936</v>
      </c>
      <c r="B2263" t="s">
        <v>9631</v>
      </c>
      <c r="C2263">
        <v>36680</v>
      </c>
    </row>
    <row r="2264" spans="1:3">
      <c r="A2264" t="s">
        <v>10937</v>
      </c>
      <c r="B2264" t="s">
        <v>9631</v>
      </c>
      <c r="C2264">
        <v>78100</v>
      </c>
    </row>
    <row r="2265" spans="1:3">
      <c r="A2265" t="s">
        <v>10100</v>
      </c>
      <c r="B2265" t="s">
        <v>9631</v>
      </c>
      <c r="C2265">
        <v>37870</v>
      </c>
    </row>
    <row r="2266" spans="1:3">
      <c r="A2266" t="s">
        <v>9744</v>
      </c>
      <c r="B2266" t="s">
        <v>9631</v>
      </c>
      <c r="C2266">
        <v>66193</v>
      </c>
    </row>
    <row r="2267" spans="1:3">
      <c r="A2267" t="s">
        <v>9747</v>
      </c>
      <c r="B2267" t="s">
        <v>9631</v>
      </c>
      <c r="C2267">
        <v>81792</v>
      </c>
    </row>
    <row r="2268" spans="1:3">
      <c r="A2268" t="s">
        <v>10102</v>
      </c>
      <c r="B2268" t="s">
        <v>9631</v>
      </c>
      <c r="C2268">
        <v>277270</v>
      </c>
    </row>
    <row r="2269" spans="1:3">
      <c r="A2269" t="s">
        <v>10938</v>
      </c>
      <c r="B2269" t="s">
        <v>9631</v>
      </c>
      <c r="C2269">
        <v>293351</v>
      </c>
    </row>
    <row r="2270" spans="1:3">
      <c r="A2270" t="s">
        <v>9601</v>
      </c>
      <c r="B2270" t="s">
        <v>9631</v>
      </c>
      <c r="C2270">
        <v>580937</v>
      </c>
    </row>
    <row r="2271" spans="1:3">
      <c r="A2271" t="s">
        <v>10241</v>
      </c>
      <c r="B2271" t="s">
        <v>9631</v>
      </c>
      <c r="C2271">
        <v>29926</v>
      </c>
    </row>
    <row r="2272" spans="1:3">
      <c r="A2272" t="s">
        <v>10719</v>
      </c>
      <c r="B2272" t="s">
        <v>9631</v>
      </c>
      <c r="C2272">
        <v>265832</v>
      </c>
    </row>
    <row r="2273" spans="1:3">
      <c r="A2273" t="s">
        <v>9682</v>
      </c>
      <c r="B2273" t="s">
        <v>9631</v>
      </c>
      <c r="C2273">
        <v>123021</v>
      </c>
    </row>
    <row r="2274" spans="1:3">
      <c r="A2274" t="s">
        <v>10939</v>
      </c>
      <c r="B2274" t="s">
        <v>9631</v>
      </c>
      <c r="C2274">
        <v>6614</v>
      </c>
    </row>
    <row r="2275" spans="1:3">
      <c r="A2275" t="s">
        <v>9683</v>
      </c>
      <c r="B2275" t="s">
        <v>9631</v>
      </c>
      <c r="C2275">
        <v>160652</v>
      </c>
    </row>
    <row r="2276" spans="1:3">
      <c r="A2276" t="s">
        <v>9753</v>
      </c>
      <c r="B2276" t="s">
        <v>9631</v>
      </c>
      <c r="C2276">
        <v>14483</v>
      </c>
    </row>
    <row r="2277" spans="1:3">
      <c r="A2277" t="s">
        <v>9685</v>
      </c>
      <c r="B2277" t="s">
        <v>9631</v>
      </c>
      <c r="C2277">
        <v>33885</v>
      </c>
    </row>
    <row r="2278" spans="1:3">
      <c r="A2278" t="s">
        <v>10940</v>
      </c>
      <c r="B2278" t="s">
        <v>9631</v>
      </c>
      <c r="C2278">
        <v>43001</v>
      </c>
    </row>
    <row r="2279" spans="1:3">
      <c r="A2279" t="s">
        <v>9607</v>
      </c>
      <c r="B2279" t="s">
        <v>9631</v>
      </c>
      <c r="C2279">
        <v>82878</v>
      </c>
    </row>
    <row r="2280" spans="1:3">
      <c r="A2280" t="s">
        <v>9690</v>
      </c>
      <c r="B2280" t="s">
        <v>9631</v>
      </c>
      <c r="C2280">
        <v>43255</v>
      </c>
    </row>
    <row r="2281" spans="1:3">
      <c r="A2281" t="s">
        <v>10941</v>
      </c>
      <c r="B2281" t="s">
        <v>9631</v>
      </c>
      <c r="C2281">
        <v>23403</v>
      </c>
    </row>
    <row r="2282" spans="1:3">
      <c r="A2282" t="s">
        <v>10942</v>
      </c>
      <c r="B2282" t="s">
        <v>9631</v>
      </c>
      <c r="C2282">
        <v>216502</v>
      </c>
    </row>
    <row r="2283" spans="1:3">
      <c r="A2283" t="s">
        <v>10643</v>
      </c>
      <c r="B2283" t="s">
        <v>9631</v>
      </c>
      <c r="C2283">
        <v>563159</v>
      </c>
    </row>
    <row r="2284" spans="1:3">
      <c r="A2284" t="s">
        <v>9693</v>
      </c>
      <c r="B2284" t="s">
        <v>9631</v>
      </c>
      <c r="C2284">
        <v>83911</v>
      </c>
    </row>
    <row r="2285" spans="1:3">
      <c r="A2285" t="s">
        <v>10943</v>
      </c>
      <c r="B2285" t="s">
        <v>9631</v>
      </c>
      <c r="C2285">
        <v>146380</v>
      </c>
    </row>
    <row r="2286" spans="1:3">
      <c r="A2286" t="s">
        <v>10944</v>
      </c>
      <c r="B2286" t="s">
        <v>9631</v>
      </c>
      <c r="C2286">
        <v>384383</v>
      </c>
    </row>
    <row r="2287" spans="1:3">
      <c r="A2287" t="s">
        <v>10945</v>
      </c>
      <c r="B2287" t="s">
        <v>9631</v>
      </c>
      <c r="C2287">
        <v>332126</v>
      </c>
    </row>
    <row r="2288" spans="1:3">
      <c r="A2288" t="s">
        <v>10946</v>
      </c>
      <c r="B2288" t="s">
        <v>9631</v>
      </c>
      <c r="C2288">
        <v>112587</v>
      </c>
    </row>
    <row r="2289" spans="1:3">
      <c r="A2289" t="s">
        <v>10947</v>
      </c>
      <c r="B2289" t="s">
        <v>9631</v>
      </c>
      <c r="C2289">
        <v>38984</v>
      </c>
    </row>
    <row r="2290" spans="1:3">
      <c r="A2290" t="s">
        <v>10127</v>
      </c>
      <c r="B2290" t="s">
        <v>9631</v>
      </c>
      <c r="C2290">
        <v>107860</v>
      </c>
    </row>
    <row r="2291" spans="1:3">
      <c r="A2291" t="s">
        <v>10948</v>
      </c>
      <c r="B2291" t="s">
        <v>9631</v>
      </c>
      <c r="C2291">
        <v>46127</v>
      </c>
    </row>
    <row r="2292" spans="1:3">
      <c r="A2292" t="s">
        <v>9703</v>
      </c>
      <c r="B2292" t="s">
        <v>9631</v>
      </c>
      <c r="C2292">
        <v>167179</v>
      </c>
    </row>
    <row r="2293" spans="1:3">
      <c r="A2293" t="s">
        <v>9704</v>
      </c>
      <c r="B2293" t="s">
        <v>9631</v>
      </c>
      <c r="C2293">
        <v>877643</v>
      </c>
    </row>
    <row r="2294" spans="1:3">
      <c r="A2294" t="s">
        <v>10949</v>
      </c>
      <c r="B2294" t="s">
        <v>9631</v>
      </c>
      <c r="C2294">
        <v>17868</v>
      </c>
    </row>
    <row r="2295" spans="1:3">
      <c r="A2295" t="s">
        <v>10780</v>
      </c>
      <c r="B2295" t="s">
        <v>9631</v>
      </c>
      <c r="C2295">
        <v>324411</v>
      </c>
    </row>
    <row r="2296" spans="1:3">
      <c r="A2296" t="s">
        <v>10950</v>
      </c>
      <c r="B2296" t="s">
        <v>9631</v>
      </c>
      <c r="C2296">
        <v>89920</v>
      </c>
    </row>
    <row r="2297" spans="1:3">
      <c r="A2297" t="s">
        <v>9706</v>
      </c>
      <c r="B2297" t="s">
        <v>9631</v>
      </c>
      <c r="C2297">
        <v>46806</v>
      </c>
    </row>
    <row r="2298" spans="1:3">
      <c r="A2298" t="s">
        <v>10951</v>
      </c>
      <c r="B2298" t="s">
        <v>9631</v>
      </c>
      <c r="C2298">
        <v>1574281</v>
      </c>
    </row>
    <row r="2299" spans="1:3">
      <c r="A2299" t="s">
        <v>9708</v>
      </c>
      <c r="B2299" t="s">
        <v>9631</v>
      </c>
      <c r="C2299">
        <v>62808</v>
      </c>
    </row>
    <row r="2300" spans="1:3">
      <c r="A2300" t="s">
        <v>10952</v>
      </c>
      <c r="B2300" t="s">
        <v>9631</v>
      </c>
      <c r="C2300">
        <v>15897</v>
      </c>
    </row>
    <row r="2301" spans="1:3">
      <c r="A2301" t="s">
        <v>10953</v>
      </c>
      <c r="B2301" t="s">
        <v>9631</v>
      </c>
      <c r="C2301">
        <v>145085</v>
      </c>
    </row>
    <row r="2302" spans="1:3">
      <c r="A2302" t="s">
        <v>10954</v>
      </c>
      <c r="B2302" t="s">
        <v>9631</v>
      </c>
      <c r="C2302">
        <v>39655</v>
      </c>
    </row>
    <row r="2303" spans="1:3">
      <c r="A2303" t="s">
        <v>10358</v>
      </c>
      <c r="B2303" t="s">
        <v>9631</v>
      </c>
      <c r="C2303">
        <v>72004</v>
      </c>
    </row>
    <row r="2304" spans="1:3">
      <c r="A2304" t="s">
        <v>10175</v>
      </c>
      <c r="B2304" t="s">
        <v>9631</v>
      </c>
      <c r="C2304">
        <v>5856</v>
      </c>
    </row>
    <row r="2305" spans="1:3">
      <c r="A2305" t="s">
        <v>10955</v>
      </c>
      <c r="B2305" t="s">
        <v>9631</v>
      </c>
      <c r="C2305">
        <v>38237</v>
      </c>
    </row>
    <row r="2306" spans="1:3">
      <c r="A2306" t="s">
        <v>10734</v>
      </c>
      <c r="B2306" t="s">
        <v>9631</v>
      </c>
      <c r="C2306">
        <v>40502</v>
      </c>
    </row>
    <row r="2307" spans="1:3">
      <c r="A2307" t="s">
        <v>9784</v>
      </c>
      <c r="B2307" t="s">
        <v>9631</v>
      </c>
      <c r="C2307">
        <v>42313</v>
      </c>
    </row>
    <row r="2308" spans="1:3">
      <c r="A2308" t="s">
        <v>10956</v>
      </c>
      <c r="B2308" t="s">
        <v>9631</v>
      </c>
      <c r="C2308">
        <v>49346</v>
      </c>
    </row>
    <row r="2309" spans="1:3">
      <c r="A2309" t="s">
        <v>10050</v>
      </c>
      <c r="B2309" t="s">
        <v>9631</v>
      </c>
      <c r="C2309">
        <v>37038</v>
      </c>
    </row>
    <row r="2310" spans="1:3">
      <c r="A2310" t="s">
        <v>9640</v>
      </c>
      <c r="B2310" t="s">
        <v>9631</v>
      </c>
      <c r="C2310">
        <v>210802</v>
      </c>
    </row>
    <row r="2311" spans="1:3">
      <c r="A2311" t="s">
        <v>10051</v>
      </c>
      <c r="B2311" t="s">
        <v>9631</v>
      </c>
      <c r="C2311">
        <v>51703</v>
      </c>
    </row>
    <row r="2312" spans="1:3">
      <c r="A2312" t="s">
        <v>10957</v>
      </c>
      <c r="B2312" t="s">
        <v>9631</v>
      </c>
      <c r="C2312">
        <v>349324</v>
      </c>
    </row>
    <row r="2313" spans="1:3">
      <c r="A2313" t="s">
        <v>9643</v>
      </c>
      <c r="B2313" t="s">
        <v>9631</v>
      </c>
      <c r="C2313">
        <v>25790</v>
      </c>
    </row>
    <row r="2314" spans="1:3">
      <c r="A2314" t="s">
        <v>9650</v>
      </c>
      <c r="B2314" t="s">
        <v>9631</v>
      </c>
      <c r="C2314">
        <v>473197</v>
      </c>
    </row>
    <row r="2315" spans="1:3">
      <c r="A2315" t="s">
        <v>10378</v>
      </c>
      <c r="B2315" t="s">
        <v>9632</v>
      </c>
      <c r="C2315">
        <v>50001</v>
      </c>
    </row>
    <row r="2316" spans="1:3">
      <c r="A2316" t="s">
        <v>9898</v>
      </c>
      <c r="B2316" t="s">
        <v>9632</v>
      </c>
      <c r="C2316">
        <v>173495</v>
      </c>
    </row>
    <row r="2317" spans="1:3">
      <c r="A2317" t="s">
        <v>10958</v>
      </c>
      <c r="B2317" t="s">
        <v>9632</v>
      </c>
      <c r="C2317">
        <v>83051</v>
      </c>
    </row>
    <row r="2318" spans="1:3">
      <c r="A2318" t="s">
        <v>10959</v>
      </c>
      <c r="B2318" t="s">
        <v>9632</v>
      </c>
      <c r="C2318">
        <v>678179</v>
      </c>
    </row>
    <row r="2319" spans="1:3">
      <c r="A2319" t="s">
        <v>9640</v>
      </c>
      <c r="B2319" t="s">
        <v>9632</v>
      </c>
      <c r="C2319">
        <v>129795</v>
      </c>
    </row>
    <row r="2320" spans="1:3">
      <c r="A2320" t="s">
        <v>10960</v>
      </c>
      <c r="B2320" t="s">
        <v>9633</v>
      </c>
      <c r="C2320">
        <v>24836</v>
      </c>
    </row>
    <row r="2321" spans="1:3">
      <c r="A2321" t="s">
        <v>10961</v>
      </c>
      <c r="B2321" t="s">
        <v>9633</v>
      </c>
      <c r="C2321">
        <v>181515</v>
      </c>
    </row>
    <row r="2322" spans="1:3">
      <c r="A2322" t="s">
        <v>10962</v>
      </c>
      <c r="B2322" t="s">
        <v>9633</v>
      </c>
      <c r="C2322">
        <v>7355</v>
      </c>
    </row>
    <row r="2323" spans="1:3">
      <c r="A2323" t="s">
        <v>10229</v>
      </c>
      <c r="B2323" t="s">
        <v>9633</v>
      </c>
      <c r="C2323">
        <v>219930</v>
      </c>
    </row>
    <row r="2324" spans="1:3">
      <c r="A2324" t="s">
        <v>10963</v>
      </c>
      <c r="B2324" t="s">
        <v>9633</v>
      </c>
      <c r="C2324">
        <v>12796</v>
      </c>
    </row>
    <row r="2325" spans="1:3">
      <c r="A2325" t="s">
        <v>10964</v>
      </c>
      <c r="B2325" t="s">
        <v>9633</v>
      </c>
      <c r="C2325">
        <v>20653</v>
      </c>
    </row>
    <row r="2326" spans="1:3">
      <c r="A2326" t="s">
        <v>7555</v>
      </c>
      <c r="B2326" t="s">
        <v>9633</v>
      </c>
      <c r="C2326">
        <v>204433</v>
      </c>
    </row>
    <row r="2327" spans="1:3">
      <c r="A2327" t="s">
        <v>10965</v>
      </c>
      <c r="B2327" t="s">
        <v>9633</v>
      </c>
      <c r="C2327">
        <v>274666</v>
      </c>
    </row>
    <row r="2328" spans="1:3">
      <c r="A2328" t="s">
        <v>9661</v>
      </c>
      <c r="B2328" t="s">
        <v>9633</v>
      </c>
      <c r="C2328">
        <v>14188</v>
      </c>
    </row>
    <row r="2329" spans="1:3">
      <c r="A2329" t="s">
        <v>10966</v>
      </c>
      <c r="B2329" t="s">
        <v>9633</v>
      </c>
      <c r="C2329">
        <v>436200</v>
      </c>
    </row>
    <row r="2330" spans="1:3">
      <c r="A2330" t="s">
        <v>9663</v>
      </c>
      <c r="B2330" t="s">
        <v>9633</v>
      </c>
      <c r="C2330">
        <v>58275</v>
      </c>
    </row>
    <row r="2331" spans="1:3">
      <c r="A2331" t="s">
        <v>10935</v>
      </c>
      <c r="B2331" t="s">
        <v>9633</v>
      </c>
      <c r="C2331">
        <v>33001</v>
      </c>
    </row>
    <row r="2332" spans="1:3">
      <c r="A2332" t="s">
        <v>10967</v>
      </c>
      <c r="B2332" t="s">
        <v>9633</v>
      </c>
      <c r="C2332">
        <v>44740</v>
      </c>
    </row>
    <row r="2333" spans="1:3">
      <c r="A2333" t="s">
        <v>10968</v>
      </c>
      <c r="B2333" t="s">
        <v>9633</v>
      </c>
      <c r="C2333">
        <v>31043</v>
      </c>
    </row>
    <row r="2334" spans="1:3">
      <c r="A2334" t="s">
        <v>10969</v>
      </c>
      <c r="B2334" t="s">
        <v>9633</v>
      </c>
      <c r="C2334">
        <v>39382</v>
      </c>
    </row>
    <row r="2335" spans="1:3">
      <c r="A2335" t="s">
        <v>10970</v>
      </c>
      <c r="B2335" t="s">
        <v>9633</v>
      </c>
      <c r="C2335">
        <v>62888</v>
      </c>
    </row>
    <row r="2336" spans="1:3">
      <c r="A2336" t="s">
        <v>10971</v>
      </c>
      <c r="B2336" t="s">
        <v>9633</v>
      </c>
      <c r="C2336">
        <v>27458</v>
      </c>
    </row>
    <row r="2337" spans="1:3">
      <c r="A2337" t="s">
        <v>10367</v>
      </c>
      <c r="B2337" t="s">
        <v>9633</v>
      </c>
      <c r="C2337">
        <v>178397</v>
      </c>
    </row>
    <row r="2338" spans="1:3">
      <c r="A2338" t="s">
        <v>10972</v>
      </c>
      <c r="B2338" t="s">
        <v>9633</v>
      </c>
      <c r="C2338">
        <v>29808</v>
      </c>
    </row>
    <row r="2339" spans="1:3">
      <c r="A2339" t="s">
        <v>10844</v>
      </c>
      <c r="B2339" t="s">
        <v>9633</v>
      </c>
      <c r="C2339">
        <v>20340</v>
      </c>
    </row>
    <row r="2340" spans="1:3">
      <c r="A2340" t="s">
        <v>10973</v>
      </c>
      <c r="B2340" t="s">
        <v>9633</v>
      </c>
      <c r="C2340">
        <v>138504</v>
      </c>
    </row>
    <row r="2341" spans="1:3">
      <c r="A2341" t="s">
        <v>10974</v>
      </c>
      <c r="B2341" t="s">
        <v>9633</v>
      </c>
      <c r="C2341">
        <v>65912</v>
      </c>
    </row>
    <row r="2342" spans="1:3">
      <c r="A2342" t="s">
        <v>10975</v>
      </c>
      <c r="B2342" t="s">
        <v>9633</v>
      </c>
      <c r="C2342">
        <v>583125</v>
      </c>
    </row>
    <row r="2343" spans="1:3">
      <c r="A2343" t="s">
        <v>10249</v>
      </c>
      <c r="B2343" t="s">
        <v>9633</v>
      </c>
      <c r="C2343">
        <v>70379</v>
      </c>
    </row>
    <row r="2344" spans="1:3">
      <c r="A2344" t="s">
        <v>10976</v>
      </c>
      <c r="B2344" t="s">
        <v>9633</v>
      </c>
      <c r="C2344">
        <v>18174</v>
      </c>
    </row>
    <row r="2345" spans="1:3">
      <c r="A2345" t="s">
        <v>10977</v>
      </c>
      <c r="B2345" t="s">
        <v>9633</v>
      </c>
      <c r="C2345">
        <v>427551</v>
      </c>
    </row>
    <row r="2346" spans="1:3">
      <c r="A2346" t="s">
        <v>10007</v>
      </c>
      <c r="B2346" t="s">
        <v>9633</v>
      </c>
      <c r="C2346">
        <v>38533</v>
      </c>
    </row>
    <row r="2347" spans="1:3">
      <c r="A2347" t="s">
        <v>10978</v>
      </c>
      <c r="B2347" t="s">
        <v>9633</v>
      </c>
      <c r="C2347">
        <v>73166</v>
      </c>
    </row>
    <row r="2348" spans="1:3">
      <c r="A2348" t="s">
        <v>10643</v>
      </c>
      <c r="B2348" t="s">
        <v>9633</v>
      </c>
      <c r="C2348">
        <v>114296</v>
      </c>
    </row>
    <row r="2349" spans="1:3">
      <c r="A2349" t="s">
        <v>10012</v>
      </c>
      <c r="B2349" t="s">
        <v>9633</v>
      </c>
      <c r="C2349">
        <v>71848</v>
      </c>
    </row>
    <row r="2350" spans="1:3">
      <c r="A2350" t="s">
        <v>9694</v>
      </c>
      <c r="B2350" t="s">
        <v>9633</v>
      </c>
      <c r="C2350">
        <v>15730</v>
      </c>
    </row>
    <row r="2351" spans="1:3">
      <c r="A2351" t="s">
        <v>10979</v>
      </c>
      <c r="B2351" t="s">
        <v>9633</v>
      </c>
      <c r="C2351">
        <v>317588</v>
      </c>
    </row>
    <row r="2352" spans="1:3">
      <c r="A2352" t="s">
        <v>10980</v>
      </c>
      <c r="B2352" t="s">
        <v>9633</v>
      </c>
      <c r="C2352">
        <v>10215</v>
      </c>
    </row>
    <row r="2353" spans="1:3">
      <c r="A2353" t="s">
        <v>9700</v>
      </c>
      <c r="B2353" t="s">
        <v>9633</v>
      </c>
      <c r="C2353">
        <v>28242</v>
      </c>
    </row>
    <row r="2354" spans="1:3">
      <c r="A2354" t="s">
        <v>10981</v>
      </c>
      <c r="B2354" t="s">
        <v>9633</v>
      </c>
      <c r="C2354">
        <v>25488</v>
      </c>
    </row>
    <row r="2355" spans="1:3">
      <c r="A2355" t="s">
        <v>10982</v>
      </c>
      <c r="B2355" t="s">
        <v>9633</v>
      </c>
      <c r="C2355">
        <v>39561</v>
      </c>
    </row>
    <row r="2356" spans="1:3">
      <c r="A2356" t="s">
        <v>10021</v>
      </c>
      <c r="B2356" t="s">
        <v>9633</v>
      </c>
      <c r="C2356">
        <v>83775</v>
      </c>
    </row>
    <row r="2357" spans="1:3">
      <c r="A2357" t="s">
        <v>10983</v>
      </c>
      <c r="B2357" t="s">
        <v>9633</v>
      </c>
      <c r="C2357">
        <v>83177</v>
      </c>
    </row>
    <row r="2358" spans="1:3">
      <c r="A2358" t="s">
        <v>9707</v>
      </c>
      <c r="B2358" t="s">
        <v>9633</v>
      </c>
      <c r="C2358">
        <v>139198</v>
      </c>
    </row>
    <row r="2359" spans="1:3">
      <c r="A2359" t="s">
        <v>10132</v>
      </c>
      <c r="B2359" t="s">
        <v>9633</v>
      </c>
      <c r="C2359">
        <v>434956</v>
      </c>
    </row>
    <row r="2360" spans="1:3">
      <c r="A2360" t="s">
        <v>10984</v>
      </c>
      <c r="B2360" t="s">
        <v>9633</v>
      </c>
      <c r="C2360">
        <v>19680</v>
      </c>
    </row>
    <row r="2361" spans="1:3">
      <c r="A2361" t="s">
        <v>10985</v>
      </c>
      <c r="B2361" t="s">
        <v>9633</v>
      </c>
      <c r="C2361">
        <v>380857</v>
      </c>
    </row>
    <row r="2362" spans="1:3">
      <c r="A2362" t="s">
        <v>9713</v>
      </c>
      <c r="B2362" t="s">
        <v>9633</v>
      </c>
      <c r="C2362">
        <v>105067</v>
      </c>
    </row>
    <row r="2363" spans="1:3">
      <c r="A2363" t="s">
        <v>9784</v>
      </c>
      <c r="B2363" t="s">
        <v>9633</v>
      </c>
      <c r="C2363">
        <v>26799</v>
      </c>
    </row>
    <row r="2364" spans="1:3">
      <c r="A2364" t="s">
        <v>10986</v>
      </c>
      <c r="B2364" t="s">
        <v>9633</v>
      </c>
      <c r="C2364">
        <v>29662</v>
      </c>
    </row>
    <row r="2365" spans="1:3">
      <c r="A2365" t="s">
        <v>9650</v>
      </c>
      <c r="B2365" t="s">
        <v>9633</v>
      </c>
      <c r="C2365">
        <v>306887</v>
      </c>
    </row>
    <row r="2366" spans="1:3">
      <c r="A2366" t="s">
        <v>10987</v>
      </c>
      <c r="B2366" t="s">
        <v>9634</v>
      </c>
      <c r="C2366">
        <v>2801</v>
      </c>
    </row>
    <row r="2367" spans="1:3">
      <c r="A2367" t="s">
        <v>10988</v>
      </c>
      <c r="B2367" t="s">
        <v>9634</v>
      </c>
      <c r="C2367">
        <v>19624</v>
      </c>
    </row>
    <row r="2368" spans="1:3">
      <c r="A2368" t="s">
        <v>10989</v>
      </c>
      <c r="B2368" t="s">
        <v>9634</v>
      </c>
      <c r="C2368">
        <v>3307</v>
      </c>
    </row>
    <row r="2369" spans="1:3">
      <c r="A2369" t="s">
        <v>10990</v>
      </c>
      <c r="B2369" t="s">
        <v>9634</v>
      </c>
      <c r="C2369">
        <v>7244</v>
      </c>
    </row>
    <row r="2370" spans="1:3">
      <c r="A2370" t="s">
        <v>10991</v>
      </c>
      <c r="B2370" t="s">
        <v>9634</v>
      </c>
      <c r="C2370">
        <v>37635</v>
      </c>
    </row>
    <row r="2371" spans="1:3">
      <c r="A2371" t="s">
        <v>10095</v>
      </c>
      <c r="B2371" t="s">
        <v>9634</v>
      </c>
      <c r="C2371">
        <v>37561</v>
      </c>
    </row>
    <row r="2372" spans="1:3">
      <c r="A2372" t="s">
        <v>10992</v>
      </c>
      <c r="B2372" t="s">
        <v>9634</v>
      </c>
      <c r="C2372">
        <v>5278</v>
      </c>
    </row>
    <row r="2373" spans="1:3">
      <c r="A2373" t="s">
        <v>10622</v>
      </c>
      <c r="B2373" t="s">
        <v>9634</v>
      </c>
      <c r="C2373">
        <v>1802</v>
      </c>
    </row>
    <row r="2374" spans="1:3">
      <c r="A2374" t="s">
        <v>9792</v>
      </c>
      <c r="B2374" t="s">
        <v>9634</v>
      </c>
      <c r="C2374">
        <v>10856</v>
      </c>
    </row>
    <row r="2375" spans="1:3">
      <c r="A2375" t="s">
        <v>10308</v>
      </c>
      <c r="B2375" t="s">
        <v>9634</v>
      </c>
      <c r="C2375">
        <v>1377</v>
      </c>
    </row>
    <row r="2376" spans="1:3">
      <c r="A2376" t="s">
        <v>10993</v>
      </c>
      <c r="B2376" t="s">
        <v>9634</v>
      </c>
      <c r="C2376">
        <v>9303</v>
      </c>
    </row>
    <row r="2377" spans="1:3">
      <c r="A2377" t="s">
        <v>9742</v>
      </c>
      <c r="B2377" t="s">
        <v>9634</v>
      </c>
      <c r="C2377">
        <v>4031</v>
      </c>
    </row>
    <row r="2378" spans="1:3">
      <c r="A2378" t="s">
        <v>9667</v>
      </c>
      <c r="B2378" t="s">
        <v>9634</v>
      </c>
      <c r="C2378">
        <v>15031</v>
      </c>
    </row>
    <row r="2379" spans="1:3">
      <c r="A2379" t="s">
        <v>10994</v>
      </c>
      <c r="B2379" t="s">
        <v>9634</v>
      </c>
      <c r="C2379">
        <v>29562</v>
      </c>
    </row>
    <row r="2380" spans="1:3">
      <c r="A2380" t="s">
        <v>10995</v>
      </c>
      <c r="B2380" t="s">
        <v>9634</v>
      </c>
      <c r="C2380">
        <v>3781</v>
      </c>
    </row>
    <row r="2381" spans="1:3">
      <c r="A2381" t="s">
        <v>9858</v>
      </c>
      <c r="B2381" t="s">
        <v>9634</v>
      </c>
      <c r="C2381">
        <v>9431</v>
      </c>
    </row>
    <row r="2382" spans="1:3">
      <c r="A2382" t="s">
        <v>10996</v>
      </c>
      <c r="B2382" t="s">
        <v>9634</v>
      </c>
      <c r="C2382">
        <v>20069</v>
      </c>
    </row>
    <row r="2383" spans="1:3">
      <c r="A2383" t="s">
        <v>10997</v>
      </c>
      <c r="B2383" t="s">
        <v>9634</v>
      </c>
      <c r="C2383">
        <v>5484</v>
      </c>
    </row>
    <row r="2384" spans="1:3">
      <c r="A2384" t="s">
        <v>10628</v>
      </c>
      <c r="B2384" t="s">
        <v>9634</v>
      </c>
      <c r="C2384">
        <v>4408</v>
      </c>
    </row>
    <row r="2385" spans="1:3">
      <c r="A2385" t="s">
        <v>10880</v>
      </c>
      <c r="B2385" t="s">
        <v>9634</v>
      </c>
      <c r="C2385">
        <v>5419</v>
      </c>
    </row>
    <row r="2386" spans="1:3">
      <c r="A2386" t="s">
        <v>9862</v>
      </c>
      <c r="B2386" t="s">
        <v>9634</v>
      </c>
      <c r="C2386">
        <v>2888</v>
      </c>
    </row>
    <row r="2387" spans="1:3">
      <c r="A2387" t="s">
        <v>10998</v>
      </c>
      <c r="B2387" t="s">
        <v>9634</v>
      </c>
      <c r="C2387">
        <v>4022</v>
      </c>
    </row>
    <row r="2388" spans="1:3">
      <c r="A2388" t="s">
        <v>10999</v>
      </c>
      <c r="B2388" t="s">
        <v>9634</v>
      </c>
      <c r="C2388">
        <v>7467</v>
      </c>
    </row>
    <row r="2389" spans="1:3">
      <c r="A2389" t="s">
        <v>11000</v>
      </c>
      <c r="B2389" t="s">
        <v>9634</v>
      </c>
      <c r="C2389">
        <v>2178</v>
      </c>
    </row>
    <row r="2390" spans="1:3">
      <c r="A2390" t="s">
        <v>9755</v>
      </c>
      <c r="B2390" t="s">
        <v>9634</v>
      </c>
      <c r="C2390">
        <v>7534</v>
      </c>
    </row>
    <row r="2391" spans="1:3">
      <c r="A2391" t="s">
        <v>11001</v>
      </c>
      <c r="B2391" t="s">
        <v>9634</v>
      </c>
      <c r="C2391">
        <v>4037</v>
      </c>
    </row>
    <row r="2392" spans="1:3">
      <c r="A2392" t="s">
        <v>11002</v>
      </c>
      <c r="B2392" t="s">
        <v>9634</v>
      </c>
      <c r="C2392">
        <v>1802</v>
      </c>
    </row>
    <row r="2393" spans="1:3">
      <c r="A2393" t="s">
        <v>11003</v>
      </c>
      <c r="B2393" t="s">
        <v>9634</v>
      </c>
      <c r="C2393">
        <v>6900</v>
      </c>
    </row>
    <row r="2394" spans="1:3">
      <c r="A2394" t="s">
        <v>11004</v>
      </c>
      <c r="B2394" t="s">
        <v>9634</v>
      </c>
      <c r="C2394">
        <v>3121</v>
      </c>
    </row>
    <row r="2395" spans="1:3">
      <c r="A2395" t="s">
        <v>11005</v>
      </c>
      <c r="B2395" t="s">
        <v>9634</v>
      </c>
      <c r="C2395">
        <v>3456</v>
      </c>
    </row>
    <row r="2396" spans="1:3">
      <c r="A2396" t="s">
        <v>10695</v>
      </c>
      <c r="B2396" t="s">
        <v>9634</v>
      </c>
      <c r="C2396">
        <v>1331</v>
      </c>
    </row>
    <row r="2397" spans="1:3">
      <c r="A2397" t="s">
        <v>10884</v>
      </c>
      <c r="B2397" t="s">
        <v>9634</v>
      </c>
      <c r="C2397">
        <v>17570</v>
      </c>
    </row>
    <row r="2398" spans="1:3">
      <c r="A2398" t="s">
        <v>11006</v>
      </c>
      <c r="B2398" t="s">
        <v>9634</v>
      </c>
      <c r="C2398">
        <v>7413</v>
      </c>
    </row>
    <row r="2399" spans="1:3">
      <c r="A2399" t="s">
        <v>10771</v>
      </c>
      <c r="B2399" t="s">
        <v>9634</v>
      </c>
      <c r="C2399">
        <v>1191</v>
      </c>
    </row>
    <row r="2400" spans="1:3">
      <c r="A2400" t="s">
        <v>9689</v>
      </c>
      <c r="B2400" t="s">
        <v>9634</v>
      </c>
      <c r="C2400">
        <v>2666</v>
      </c>
    </row>
    <row r="2401" spans="1:3">
      <c r="A2401" t="s">
        <v>11007</v>
      </c>
      <c r="B2401" t="s">
        <v>9634</v>
      </c>
      <c r="C2401">
        <v>1654</v>
      </c>
    </row>
    <row r="2402" spans="1:3">
      <c r="A2402" t="s">
        <v>10010</v>
      </c>
      <c r="B2402" t="s">
        <v>9634</v>
      </c>
      <c r="C2402">
        <v>913</v>
      </c>
    </row>
    <row r="2403" spans="1:3">
      <c r="A2403" t="s">
        <v>11008</v>
      </c>
      <c r="B2403" t="s">
        <v>9634</v>
      </c>
      <c r="C2403">
        <v>5284</v>
      </c>
    </row>
    <row r="2404" spans="1:3">
      <c r="A2404" t="s">
        <v>9805</v>
      </c>
      <c r="B2404" t="s">
        <v>9634</v>
      </c>
      <c r="C2404">
        <v>10993</v>
      </c>
    </row>
    <row r="2405" spans="1:3">
      <c r="A2405" t="s">
        <v>9693</v>
      </c>
      <c r="B2405" t="s">
        <v>9634</v>
      </c>
      <c r="C2405">
        <v>29459</v>
      </c>
    </row>
    <row r="2406" spans="1:3">
      <c r="A2406" t="s">
        <v>9763</v>
      </c>
      <c r="B2406" t="s">
        <v>9634</v>
      </c>
      <c r="C2406">
        <v>77145</v>
      </c>
    </row>
    <row r="2407" spans="1:3">
      <c r="A2407" t="s">
        <v>11009</v>
      </c>
      <c r="B2407" t="s">
        <v>9634</v>
      </c>
      <c r="C2407">
        <v>3694</v>
      </c>
    </row>
    <row r="2408" spans="1:3">
      <c r="A2408" t="s">
        <v>11010</v>
      </c>
      <c r="B2408" t="s">
        <v>9634</v>
      </c>
      <c r="C2408">
        <v>5964</v>
      </c>
    </row>
    <row r="2409" spans="1:3">
      <c r="A2409" t="s">
        <v>10260</v>
      </c>
      <c r="B2409" t="s">
        <v>9634</v>
      </c>
      <c r="C2409">
        <v>2347</v>
      </c>
    </row>
    <row r="2410" spans="1:3">
      <c r="A2410" t="s">
        <v>9701</v>
      </c>
      <c r="B2410" t="s">
        <v>9634</v>
      </c>
      <c r="C2410">
        <v>4426</v>
      </c>
    </row>
    <row r="2411" spans="1:3">
      <c r="A2411" t="s">
        <v>10261</v>
      </c>
      <c r="B2411" t="s">
        <v>9634</v>
      </c>
      <c r="C2411">
        <v>30711</v>
      </c>
    </row>
    <row r="2412" spans="1:3">
      <c r="A2412" t="s">
        <v>11011</v>
      </c>
      <c r="B2412" t="s">
        <v>9634</v>
      </c>
      <c r="C2412">
        <v>2137</v>
      </c>
    </row>
    <row r="2413" spans="1:3">
      <c r="A2413" t="s">
        <v>11012</v>
      </c>
      <c r="B2413" t="s">
        <v>9634</v>
      </c>
      <c r="C2413">
        <v>2281</v>
      </c>
    </row>
    <row r="2414" spans="1:3">
      <c r="A2414" t="s">
        <v>11013</v>
      </c>
      <c r="B2414" t="s">
        <v>9634</v>
      </c>
      <c r="C2414">
        <v>212691</v>
      </c>
    </row>
    <row r="2415" spans="1:3">
      <c r="A2415" t="s">
        <v>11014</v>
      </c>
      <c r="B2415" t="s">
        <v>9634</v>
      </c>
      <c r="C2415">
        <v>6632</v>
      </c>
    </row>
    <row r="2416" spans="1:3">
      <c r="A2416" t="s">
        <v>11015</v>
      </c>
      <c r="B2416" t="s">
        <v>9634</v>
      </c>
      <c r="C2416">
        <v>13338</v>
      </c>
    </row>
    <row r="2417" spans="1:3">
      <c r="A2417" t="s">
        <v>10485</v>
      </c>
      <c r="B2417" t="s">
        <v>9634</v>
      </c>
      <c r="C2417">
        <v>116792</v>
      </c>
    </row>
    <row r="2418" spans="1:3">
      <c r="A2418" t="s">
        <v>10650</v>
      </c>
      <c r="B2418" t="s">
        <v>9634</v>
      </c>
      <c r="C2418">
        <v>2853</v>
      </c>
    </row>
    <row r="2419" spans="1:3">
      <c r="A2419" t="s">
        <v>10952</v>
      </c>
      <c r="B2419" t="s">
        <v>9634</v>
      </c>
      <c r="C2419">
        <v>2377</v>
      </c>
    </row>
    <row r="2420" spans="1:3">
      <c r="A2420" t="s">
        <v>11016</v>
      </c>
      <c r="B2420" t="s">
        <v>9634</v>
      </c>
      <c r="C2420">
        <v>10255</v>
      </c>
    </row>
    <row r="2421" spans="1:3">
      <c r="A2421" t="s">
        <v>11017</v>
      </c>
      <c r="B2421" t="s">
        <v>9634</v>
      </c>
      <c r="C2421">
        <v>2388</v>
      </c>
    </row>
    <row r="2422" spans="1:3">
      <c r="A2422" t="s">
        <v>11018</v>
      </c>
      <c r="B2422" t="s">
        <v>9634</v>
      </c>
      <c r="C2422">
        <v>6155</v>
      </c>
    </row>
    <row r="2423" spans="1:3">
      <c r="A2423" t="s">
        <v>11019</v>
      </c>
      <c r="B2423" t="s">
        <v>9634</v>
      </c>
      <c r="C2423">
        <v>3018</v>
      </c>
    </row>
    <row r="2424" spans="1:3">
      <c r="A2424" t="s">
        <v>11020</v>
      </c>
      <c r="B2424" t="s">
        <v>9634</v>
      </c>
      <c r="C2424">
        <v>1479</v>
      </c>
    </row>
    <row r="2425" spans="1:3">
      <c r="A2425" t="s">
        <v>10347</v>
      </c>
      <c r="B2425" t="s">
        <v>9634</v>
      </c>
      <c r="C2425">
        <v>8863</v>
      </c>
    </row>
    <row r="2426" spans="1:3">
      <c r="A2426" t="s">
        <v>11021</v>
      </c>
      <c r="B2426" t="s">
        <v>9634</v>
      </c>
      <c r="C2426">
        <v>5708</v>
      </c>
    </row>
    <row r="2427" spans="1:3">
      <c r="A2427" t="s">
        <v>10046</v>
      </c>
      <c r="B2427" t="s">
        <v>9634</v>
      </c>
      <c r="C2427">
        <v>9314</v>
      </c>
    </row>
    <row r="2428" spans="1:3">
      <c r="A2428" t="s">
        <v>9784</v>
      </c>
      <c r="B2428" t="s">
        <v>9634</v>
      </c>
      <c r="C2428">
        <v>17402</v>
      </c>
    </row>
    <row r="2429" spans="1:3">
      <c r="A2429" t="s">
        <v>11022</v>
      </c>
      <c r="B2429" t="s">
        <v>9634</v>
      </c>
      <c r="C2429">
        <v>5217</v>
      </c>
    </row>
    <row r="2430" spans="1:3">
      <c r="A2430" t="s">
        <v>11023</v>
      </c>
      <c r="B2430" t="s">
        <v>9634</v>
      </c>
      <c r="C2430">
        <v>23635</v>
      </c>
    </row>
    <row r="2431" spans="1:3">
      <c r="A2431" t="s">
        <v>11024</v>
      </c>
      <c r="B2431" t="s">
        <v>9634</v>
      </c>
      <c r="C2431">
        <v>2389</v>
      </c>
    </row>
    <row r="2432" spans="1:3">
      <c r="A2432" t="s">
        <v>10229</v>
      </c>
      <c r="B2432" t="s">
        <v>9635</v>
      </c>
      <c r="C2432">
        <v>82066</v>
      </c>
    </row>
    <row r="2433" spans="1:3">
      <c r="A2433" t="s">
        <v>10928</v>
      </c>
      <c r="B2433" t="s">
        <v>9635</v>
      </c>
      <c r="C2433">
        <v>55273</v>
      </c>
    </row>
    <row r="2434" spans="1:3">
      <c r="A2434" t="s">
        <v>9737</v>
      </c>
      <c r="B2434" t="s">
        <v>9635</v>
      </c>
      <c r="C2434">
        <v>16183</v>
      </c>
    </row>
    <row r="2435" spans="1:3">
      <c r="A2435" t="s">
        <v>11025</v>
      </c>
      <c r="B2435" t="s">
        <v>9635</v>
      </c>
      <c r="C2435">
        <v>15920</v>
      </c>
    </row>
    <row r="2436" spans="1:3">
      <c r="A2436" t="s">
        <v>9658</v>
      </c>
      <c r="B2436" t="s">
        <v>9635</v>
      </c>
      <c r="C2436">
        <v>143820</v>
      </c>
    </row>
    <row r="2437" spans="1:3">
      <c r="A2437" t="s">
        <v>9739</v>
      </c>
      <c r="B2437" t="s">
        <v>9635</v>
      </c>
      <c r="C2437">
        <v>115465</v>
      </c>
    </row>
    <row r="2438" spans="1:3">
      <c r="A2438" t="s">
        <v>10308</v>
      </c>
      <c r="B2438" t="s">
        <v>9635</v>
      </c>
      <c r="C2438">
        <v>40290</v>
      </c>
    </row>
    <row r="2439" spans="1:3">
      <c r="A2439" t="s">
        <v>11026</v>
      </c>
      <c r="B2439" t="s">
        <v>9635</v>
      </c>
      <c r="C2439">
        <v>15296</v>
      </c>
    </row>
    <row r="2440" spans="1:3">
      <c r="A2440" t="s">
        <v>9740</v>
      </c>
      <c r="B2440" t="s">
        <v>9635</v>
      </c>
      <c r="C2440">
        <v>29200</v>
      </c>
    </row>
    <row r="2441" spans="1:3">
      <c r="A2441" t="s">
        <v>10310</v>
      </c>
      <c r="B2441" t="s">
        <v>9635</v>
      </c>
      <c r="C2441">
        <v>57361</v>
      </c>
    </row>
    <row r="2442" spans="1:3">
      <c r="A2442" t="s">
        <v>11027</v>
      </c>
      <c r="B2442" t="s">
        <v>9635</v>
      </c>
      <c r="C2442">
        <v>42778</v>
      </c>
    </row>
    <row r="2443" spans="1:3">
      <c r="A2443" t="s">
        <v>10935</v>
      </c>
      <c r="B2443" t="s">
        <v>9635</v>
      </c>
      <c r="C2443">
        <v>17994</v>
      </c>
    </row>
    <row r="2444" spans="1:3">
      <c r="A2444" t="s">
        <v>10512</v>
      </c>
      <c r="B2444" t="s">
        <v>9635</v>
      </c>
      <c r="C2444">
        <v>33229</v>
      </c>
    </row>
    <row r="2445" spans="1:3">
      <c r="A2445" t="s">
        <v>9667</v>
      </c>
      <c r="B2445" t="s">
        <v>9635</v>
      </c>
      <c r="C2445">
        <v>7821</v>
      </c>
    </row>
    <row r="2446" spans="1:3">
      <c r="A2446" t="s">
        <v>11028</v>
      </c>
      <c r="B2446" t="s">
        <v>9635</v>
      </c>
      <c r="C2446">
        <v>37889</v>
      </c>
    </row>
    <row r="2447" spans="1:3">
      <c r="A2447" t="s">
        <v>9669</v>
      </c>
      <c r="B2447" t="s">
        <v>9635</v>
      </c>
      <c r="C2447">
        <v>62419</v>
      </c>
    </row>
    <row r="2448" spans="1:3">
      <c r="A2448" t="s">
        <v>11029</v>
      </c>
      <c r="B2448" t="s">
        <v>9635</v>
      </c>
      <c r="C2448">
        <v>14006</v>
      </c>
    </row>
    <row r="2449" spans="1:3">
      <c r="A2449" t="s">
        <v>10102</v>
      </c>
      <c r="B2449" t="s">
        <v>9635</v>
      </c>
      <c r="C2449">
        <v>66300</v>
      </c>
    </row>
    <row r="2450" spans="1:3">
      <c r="A2450" t="s">
        <v>10757</v>
      </c>
      <c r="B2450" t="s">
        <v>9635</v>
      </c>
      <c r="C2450">
        <v>745904</v>
      </c>
    </row>
    <row r="2451" spans="1:3">
      <c r="A2451" t="s">
        <v>9981</v>
      </c>
      <c r="B2451" t="s">
        <v>9635</v>
      </c>
      <c r="C2451">
        <v>11820</v>
      </c>
    </row>
    <row r="2452" spans="1:3">
      <c r="A2452" t="s">
        <v>9678</v>
      </c>
      <c r="B2452" t="s">
        <v>9635</v>
      </c>
      <c r="C2452">
        <v>21873</v>
      </c>
    </row>
    <row r="2453" spans="1:3">
      <c r="A2453" t="s">
        <v>11030</v>
      </c>
      <c r="B2453" t="s">
        <v>9635</v>
      </c>
      <c r="C2453">
        <v>58662</v>
      </c>
    </row>
    <row r="2454" spans="1:3">
      <c r="A2454" t="s">
        <v>11031</v>
      </c>
      <c r="B2454" t="s">
        <v>9635</v>
      </c>
      <c r="C2454">
        <v>36320</v>
      </c>
    </row>
    <row r="2455" spans="1:3">
      <c r="A2455" t="s">
        <v>9682</v>
      </c>
      <c r="B2455" t="s">
        <v>9635</v>
      </c>
      <c r="C2455">
        <v>45071</v>
      </c>
    </row>
    <row r="2456" spans="1:3">
      <c r="A2456" t="s">
        <v>11032</v>
      </c>
      <c r="B2456" t="s">
        <v>9635</v>
      </c>
      <c r="C2456">
        <v>20322</v>
      </c>
    </row>
    <row r="2457" spans="1:3">
      <c r="A2457" t="s">
        <v>9683</v>
      </c>
      <c r="B2457" t="s">
        <v>9635</v>
      </c>
      <c r="C2457">
        <v>45579</v>
      </c>
    </row>
    <row r="2458" spans="1:3">
      <c r="A2458" t="s">
        <v>10154</v>
      </c>
      <c r="B2458" t="s">
        <v>9635</v>
      </c>
      <c r="C2458">
        <v>51779</v>
      </c>
    </row>
    <row r="2459" spans="1:3">
      <c r="A2459" t="s">
        <v>11033</v>
      </c>
      <c r="B2459" t="s">
        <v>9635</v>
      </c>
      <c r="C2459">
        <v>31433</v>
      </c>
    </row>
    <row r="2460" spans="1:3">
      <c r="A2460" t="s">
        <v>11034</v>
      </c>
      <c r="B2460" t="s">
        <v>9635</v>
      </c>
      <c r="C2460">
        <v>25739</v>
      </c>
    </row>
    <row r="2461" spans="1:3">
      <c r="A2461" t="s">
        <v>9685</v>
      </c>
      <c r="B2461" t="s">
        <v>9635</v>
      </c>
      <c r="C2461">
        <v>73831</v>
      </c>
    </row>
    <row r="2462" spans="1:3">
      <c r="A2462" t="s">
        <v>10109</v>
      </c>
      <c r="B2462" t="s">
        <v>9635</v>
      </c>
      <c r="C2462">
        <v>14116</v>
      </c>
    </row>
    <row r="2463" spans="1:3">
      <c r="A2463" t="s">
        <v>11035</v>
      </c>
      <c r="B2463" t="s">
        <v>9635</v>
      </c>
      <c r="C2463">
        <v>68843</v>
      </c>
    </row>
    <row r="2464" spans="1:3">
      <c r="A2464" t="s">
        <v>9918</v>
      </c>
      <c r="B2464" t="s">
        <v>9635</v>
      </c>
      <c r="C2464">
        <v>390833</v>
      </c>
    </row>
    <row r="2465" spans="1:3">
      <c r="A2465" t="s">
        <v>10001</v>
      </c>
      <c r="B2465" t="s">
        <v>9635</v>
      </c>
      <c r="C2465">
        <v>7075</v>
      </c>
    </row>
    <row r="2466" spans="1:3">
      <c r="A2466" t="s">
        <v>11036</v>
      </c>
      <c r="B2466" t="s">
        <v>9635</v>
      </c>
      <c r="C2466">
        <v>25274</v>
      </c>
    </row>
    <row r="2467" spans="1:3">
      <c r="A2467" t="s">
        <v>10110</v>
      </c>
      <c r="B2467" t="s">
        <v>9635</v>
      </c>
      <c r="C2467">
        <v>27983</v>
      </c>
    </row>
    <row r="2468" spans="1:3">
      <c r="A2468" t="s">
        <v>11037</v>
      </c>
      <c r="B2468" t="s">
        <v>9635</v>
      </c>
      <c r="C2468">
        <v>59559</v>
      </c>
    </row>
    <row r="2469" spans="1:3">
      <c r="A2469" t="s">
        <v>10768</v>
      </c>
      <c r="B2469" t="s">
        <v>9635</v>
      </c>
      <c r="C2469">
        <v>17042</v>
      </c>
    </row>
    <row r="2470" spans="1:3">
      <c r="A2470" t="s">
        <v>10111</v>
      </c>
      <c r="B2470" t="s">
        <v>9635</v>
      </c>
      <c r="C2470">
        <v>28518</v>
      </c>
    </row>
    <row r="2471" spans="1:3">
      <c r="A2471" t="s">
        <v>9687</v>
      </c>
      <c r="B2471" t="s">
        <v>9635</v>
      </c>
      <c r="C2471">
        <v>32896</v>
      </c>
    </row>
    <row r="2472" spans="1:3">
      <c r="A2472" t="s">
        <v>10322</v>
      </c>
      <c r="B2472" t="s">
        <v>9635</v>
      </c>
      <c r="C2472">
        <v>26219</v>
      </c>
    </row>
    <row r="2473" spans="1:3">
      <c r="A2473" t="s">
        <v>9688</v>
      </c>
      <c r="B2473" t="s">
        <v>9635</v>
      </c>
      <c r="C2473">
        <v>8479</v>
      </c>
    </row>
    <row r="2474" spans="1:3">
      <c r="A2474" t="s">
        <v>10519</v>
      </c>
      <c r="B2474" t="s">
        <v>9635</v>
      </c>
      <c r="C2474">
        <v>19646</v>
      </c>
    </row>
    <row r="2475" spans="1:3">
      <c r="A2475" t="s">
        <v>9689</v>
      </c>
      <c r="B2475" t="s">
        <v>9635</v>
      </c>
      <c r="C2475">
        <v>12466</v>
      </c>
    </row>
    <row r="2476" spans="1:3">
      <c r="A2476" t="s">
        <v>9690</v>
      </c>
      <c r="B2476" t="s">
        <v>9635</v>
      </c>
      <c r="C2476">
        <v>60024</v>
      </c>
    </row>
    <row r="2477" spans="1:3">
      <c r="A2477" t="s">
        <v>9761</v>
      </c>
      <c r="B2477" t="s">
        <v>9635</v>
      </c>
      <c r="C2477">
        <v>18718</v>
      </c>
    </row>
    <row r="2478" spans="1:3">
      <c r="A2478" t="s">
        <v>10117</v>
      </c>
      <c r="B2478" t="s">
        <v>9635</v>
      </c>
      <c r="C2478">
        <v>511453</v>
      </c>
    </row>
    <row r="2479" spans="1:3">
      <c r="A2479" t="s">
        <v>9805</v>
      </c>
      <c r="B2479" t="s">
        <v>9635</v>
      </c>
      <c r="C2479">
        <v>6249</v>
      </c>
    </row>
    <row r="2480" spans="1:3">
      <c r="A2480" t="s">
        <v>9692</v>
      </c>
      <c r="B2480" t="s">
        <v>9635</v>
      </c>
      <c r="C2480">
        <v>24617</v>
      </c>
    </row>
    <row r="2481" spans="1:3">
      <c r="A2481" t="s">
        <v>9693</v>
      </c>
      <c r="B2481" t="s">
        <v>9635</v>
      </c>
      <c r="C2481">
        <v>46914</v>
      </c>
    </row>
    <row r="2482" spans="1:3">
      <c r="A2482" t="s">
        <v>10082</v>
      </c>
      <c r="B2482" t="s">
        <v>9635</v>
      </c>
      <c r="C2482">
        <v>13487</v>
      </c>
    </row>
    <row r="2483" spans="1:3">
      <c r="A2483" t="s">
        <v>9763</v>
      </c>
      <c r="B2483" t="s">
        <v>9635</v>
      </c>
      <c r="C2483">
        <v>36853</v>
      </c>
    </row>
    <row r="2484" spans="1:3">
      <c r="A2484" t="s">
        <v>11038</v>
      </c>
      <c r="B2484" t="s">
        <v>9635</v>
      </c>
      <c r="C2484">
        <v>63764</v>
      </c>
    </row>
    <row r="2485" spans="1:3">
      <c r="A2485" t="s">
        <v>11039</v>
      </c>
      <c r="B2485" t="s">
        <v>9635</v>
      </c>
      <c r="C2485">
        <v>57404</v>
      </c>
    </row>
    <row r="2486" spans="1:3">
      <c r="A2486" t="s">
        <v>11040</v>
      </c>
      <c r="B2486" t="s">
        <v>9635</v>
      </c>
      <c r="C2486">
        <v>26236</v>
      </c>
    </row>
    <row r="2487" spans="1:3">
      <c r="A2487" t="s">
        <v>9697</v>
      </c>
      <c r="B2487" t="s">
        <v>9635</v>
      </c>
      <c r="C2487">
        <v>27663</v>
      </c>
    </row>
    <row r="2488" spans="1:3">
      <c r="A2488" t="s">
        <v>9698</v>
      </c>
      <c r="B2488" t="s">
        <v>9635</v>
      </c>
      <c r="C2488">
        <v>100790</v>
      </c>
    </row>
    <row r="2489" spans="1:3">
      <c r="A2489" t="s">
        <v>9700</v>
      </c>
      <c r="B2489" t="s">
        <v>9635</v>
      </c>
      <c r="C2489">
        <v>29804</v>
      </c>
    </row>
    <row r="2490" spans="1:3">
      <c r="A2490" t="s">
        <v>9701</v>
      </c>
      <c r="B2490" t="s">
        <v>9635</v>
      </c>
      <c r="C2490">
        <v>38071</v>
      </c>
    </row>
    <row r="2491" spans="1:3">
      <c r="A2491" t="s">
        <v>11041</v>
      </c>
      <c r="B2491" t="s">
        <v>9635</v>
      </c>
      <c r="C2491">
        <v>118131</v>
      </c>
    </row>
    <row r="2492" spans="1:3">
      <c r="A2492" t="s">
        <v>10854</v>
      </c>
      <c r="B2492" t="s">
        <v>9635</v>
      </c>
      <c r="C2492">
        <v>14186</v>
      </c>
    </row>
    <row r="2493" spans="1:3">
      <c r="A2493" t="s">
        <v>9703</v>
      </c>
      <c r="B2493" t="s">
        <v>9635</v>
      </c>
      <c r="C2493">
        <v>49730</v>
      </c>
    </row>
    <row r="2494" spans="1:3">
      <c r="A2494" t="s">
        <v>9704</v>
      </c>
      <c r="B2494" t="s">
        <v>9635</v>
      </c>
      <c r="C2494">
        <v>249935</v>
      </c>
    </row>
    <row r="2495" spans="1:3">
      <c r="A2495" t="s">
        <v>10777</v>
      </c>
      <c r="B2495" t="s">
        <v>9635</v>
      </c>
      <c r="C2495">
        <v>6920</v>
      </c>
    </row>
    <row r="2496" spans="1:3">
      <c r="A2496" t="s">
        <v>9705</v>
      </c>
      <c r="B2496" t="s">
        <v>9635</v>
      </c>
      <c r="C2496">
        <v>22160</v>
      </c>
    </row>
    <row r="2497" spans="1:3">
      <c r="A2497" t="s">
        <v>11042</v>
      </c>
      <c r="B2497" t="s">
        <v>9635</v>
      </c>
      <c r="C2497">
        <v>30067</v>
      </c>
    </row>
    <row r="2498" spans="1:3">
      <c r="A2498" t="s">
        <v>11043</v>
      </c>
      <c r="B2498" t="s">
        <v>9635</v>
      </c>
      <c r="C2498">
        <v>23787</v>
      </c>
    </row>
    <row r="2499" spans="1:3">
      <c r="A2499" t="s">
        <v>9706</v>
      </c>
      <c r="B2499" t="s">
        <v>9635</v>
      </c>
      <c r="C2499">
        <v>9126</v>
      </c>
    </row>
    <row r="2500" spans="1:3">
      <c r="A2500" t="s">
        <v>11044</v>
      </c>
      <c r="B2500" t="s">
        <v>9635</v>
      </c>
      <c r="C2500">
        <v>5219</v>
      </c>
    </row>
    <row r="2501" spans="1:3">
      <c r="A2501" t="s">
        <v>9772</v>
      </c>
      <c r="B2501" t="s">
        <v>9635</v>
      </c>
      <c r="C2501">
        <v>18592</v>
      </c>
    </row>
    <row r="2502" spans="1:3">
      <c r="A2502" t="s">
        <v>9939</v>
      </c>
      <c r="B2502" t="s">
        <v>9635</v>
      </c>
      <c r="C2502">
        <v>86612</v>
      </c>
    </row>
    <row r="2503" spans="1:3">
      <c r="A2503" t="s">
        <v>11045</v>
      </c>
      <c r="B2503" t="s">
        <v>9635</v>
      </c>
      <c r="C2503">
        <v>34844</v>
      </c>
    </row>
    <row r="2504" spans="1:3">
      <c r="A2504" t="s">
        <v>11046</v>
      </c>
      <c r="B2504" t="s">
        <v>9635</v>
      </c>
      <c r="C2504">
        <v>57395</v>
      </c>
    </row>
    <row r="2505" spans="1:3">
      <c r="A2505" t="s">
        <v>10343</v>
      </c>
      <c r="B2505" t="s">
        <v>9635</v>
      </c>
      <c r="C2505">
        <v>80175</v>
      </c>
    </row>
    <row r="2506" spans="1:3">
      <c r="A2506" t="s">
        <v>10789</v>
      </c>
      <c r="B2506" t="s">
        <v>9635</v>
      </c>
      <c r="C2506">
        <v>386352</v>
      </c>
    </row>
    <row r="2507" spans="1:3">
      <c r="A2507" t="s">
        <v>9778</v>
      </c>
      <c r="B2507" t="s">
        <v>9635</v>
      </c>
      <c r="C2507">
        <v>22671</v>
      </c>
    </row>
    <row r="2508" spans="1:3">
      <c r="A2508" t="s">
        <v>11047</v>
      </c>
      <c r="B2508" t="s">
        <v>9635</v>
      </c>
      <c r="C2508">
        <v>17861</v>
      </c>
    </row>
    <row r="2509" spans="1:3">
      <c r="A2509" t="s">
        <v>9781</v>
      </c>
      <c r="B2509" t="s">
        <v>9635</v>
      </c>
      <c r="C2509">
        <v>101342</v>
      </c>
    </row>
    <row r="2510" spans="1:3">
      <c r="A2510" t="s">
        <v>9712</v>
      </c>
      <c r="B2510" t="s">
        <v>9635</v>
      </c>
      <c r="C2510">
        <v>910226</v>
      </c>
    </row>
    <row r="2511" spans="1:3">
      <c r="A2511" t="s">
        <v>10284</v>
      </c>
      <c r="B2511" t="s">
        <v>9635</v>
      </c>
      <c r="C2511">
        <v>20981</v>
      </c>
    </row>
    <row r="2512" spans="1:3">
      <c r="A2512" t="s">
        <v>10034</v>
      </c>
      <c r="B2512" t="s">
        <v>9635</v>
      </c>
      <c r="C2512">
        <v>14439</v>
      </c>
    </row>
    <row r="2513" spans="1:3">
      <c r="A2513" t="s">
        <v>10175</v>
      </c>
      <c r="B2513" t="s">
        <v>9635</v>
      </c>
      <c r="C2513">
        <v>163759</v>
      </c>
    </row>
    <row r="2514" spans="1:3">
      <c r="A2514" t="s">
        <v>10288</v>
      </c>
      <c r="B2514" t="s">
        <v>9635</v>
      </c>
      <c r="C2514">
        <v>215538</v>
      </c>
    </row>
    <row r="2515" spans="1:3">
      <c r="A2515" t="s">
        <v>10178</v>
      </c>
      <c r="B2515" t="s">
        <v>9635</v>
      </c>
      <c r="C2515">
        <v>62287</v>
      </c>
    </row>
    <row r="2516" spans="1:3">
      <c r="A2516" t="s">
        <v>11048</v>
      </c>
      <c r="B2516" t="s">
        <v>9635</v>
      </c>
      <c r="C2516">
        <v>12623</v>
      </c>
    </row>
    <row r="2517" spans="1:3">
      <c r="A2517" t="s">
        <v>11049</v>
      </c>
      <c r="B2517" t="s">
        <v>9635</v>
      </c>
      <c r="C2517">
        <v>17856</v>
      </c>
    </row>
    <row r="2518" spans="1:3">
      <c r="A2518" t="s">
        <v>9784</v>
      </c>
      <c r="B2518" t="s">
        <v>9635</v>
      </c>
      <c r="C2518">
        <v>21450</v>
      </c>
    </row>
    <row r="2519" spans="1:3">
      <c r="A2519" t="s">
        <v>9785</v>
      </c>
      <c r="B2519" t="s">
        <v>9635</v>
      </c>
      <c r="C2519">
        <v>6874</v>
      </c>
    </row>
    <row r="2520" spans="1:3">
      <c r="A2520" t="s">
        <v>10050</v>
      </c>
      <c r="B2520" t="s">
        <v>9635</v>
      </c>
      <c r="C2520">
        <v>43717</v>
      </c>
    </row>
    <row r="2521" spans="1:3">
      <c r="A2521" t="s">
        <v>9640</v>
      </c>
      <c r="B2521" t="s">
        <v>9635</v>
      </c>
      <c r="C2521">
        <v>141199</v>
      </c>
    </row>
    <row r="2522" spans="1:3">
      <c r="A2522" t="s">
        <v>10051</v>
      </c>
      <c r="B2522" t="s">
        <v>9635</v>
      </c>
      <c r="C2522">
        <v>16416</v>
      </c>
    </row>
    <row r="2523" spans="1:3">
      <c r="A2523" t="s">
        <v>11050</v>
      </c>
      <c r="B2523" t="s">
        <v>9635</v>
      </c>
      <c r="C2523">
        <v>33261</v>
      </c>
    </row>
    <row r="2524" spans="1:3">
      <c r="A2524" t="s">
        <v>9786</v>
      </c>
      <c r="B2524" t="s">
        <v>9635</v>
      </c>
      <c r="C2524">
        <v>29612</v>
      </c>
    </row>
    <row r="2525" spans="1:3">
      <c r="A2525" t="s">
        <v>10143</v>
      </c>
      <c r="B2525" t="s">
        <v>9635</v>
      </c>
      <c r="C2525">
        <v>272061</v>
      </c>
    </row>
    <row r="2526" spans="1:3">
      <c r="A2526" t="s">
        <v>10293</v>
      </c>
      <c r="B2526" t="s">
        <v>9635</v>
      </c>
      <c r="C2526">
        <v>175033</v>
      </c>
    </row>
    <row r="2527" spans="1:3">
      <c r="A2527" t="s">
        <v>10229</v>
      </c>
      <c r="B2527" t="s">
        <v>9636</v>
      </c>
      <c r="C2527">
        <v>59805</v>
      </c>
    </row>
    <row r="2528" spans="1:3">
      <c r="A2528" t="s">
        <v>11051</v>
      </c>
      <c r="B2528" t="s">
        <v>9636</v>
      </c>
      <c r="C2528">
        <v>18914</v>
      </c>
    </row>
    <row r="2529" spans="1:3">
      <c r="A2529" t="s">
        <v>11052</v>
      </c>
      <c r="B2529" t="s">
        <v>9636</v>
      </c>
      <c r="C2529">
        <v>88154</v>
      </c>
    </row>
    <row r="2530" spans="1:3">
      <c r="A2530" t="s">
        <v>11053</v>
      </c>
      <c r="B2530" t="s">
        <v>9636</v>
      </c>
      <c r="C2530">
        <v>26146</v>
      </c>
    </row>
    <row r="2531" spans="1:3">
      <c r="A2531" t="s">
        <v>11054</v>
      </c>
      <c r="B2531" t="s">
        <v>9636</v>
      </c>
      <c r="C2531">
        <v>9129</v>
      </c>
    </row>
    <row r="2532" spans="1:3">
      <c r="A2532" t="s">
        <v>10927</v>
      </c>
      <c r="B2532" t="s">
        <v>9636</v>
      </c>
      <c r="C2532">
        <v>1843</v>
      </c>
    </row>
    <row r="2533" spans="1:3">
      <c r="A2533" t="s">
        <v>11055</v>
      </c>
      <c r="B2533" t="s">
        <v>9636</v>
      </c>
      <c r="C2533">
        <v>53590</v>
      </c>
    </row>
    <row r="2534" spans="1:3">
      <c r="A2534" t="s">
        <v>11056</v>
      </c>
      <c r="B2534" t="s">
        <v>9636</v>
      </c>
      <c r="C2534">
        <v>33625</v>
      </c>
    </row>
    <row r="2535" spans="1:3">
      <c r="A2535" t="s">
        <v>11057</v>
      </c>
      <c r="B2535" t="s">
        <v>9636</v>
      </c>
      <c r="C2535">
        <v>6963</v>
      </c>
    </row>
    <row r="2536" spans="1:3">
      <c r="A2536" t="s">
        <v>11058</v>
      </c>
      <c r="B2536" t="s">
        <v>9636</v>
      </c>
      <c r="C2536">
        <v>22876</v>
      </c>
    </row>
    <row r="2537" spans="1:3">
      <c r="A2537" t="s">
        <v>11059</v>
      </c>
      <c r="B2537" t="s">
        <v>9636</v>
      </c>
      <c r="C2537">
        <v>118908</v>
      </c>
    </row>
    <row r="2538" spans="1:3">
      <c r="A2538" t="s">
        <v>11060</v>
      </c>
      <c r="B2538" t="s">
        <v>9636</v>
      </c>
      <c r="C2538">
        <v>3472</v>
      </c>
    </row>
    <row r="2539" spans="1:3">
      <c r="A2539" t="s">
        <v>11061</v>
      </c>
      <c r="B2539" t="s">
        <v>9636</v>
      </c>
      <c r="C2539">
        <v>32515</v>
      </c>
    </row>
    <row r="2540" spans="1:3">
      <c r="A2540" t="s">
        <v>10299</v>
      </c>
      <c r="B2540" t="s">
        <v>9636</v>
      </c>
      <c r="C2540">
        <v>402248</v>
      </c>
    </row>
    <row r="2541" spans="1:3">
      <c r="A2541" t="s">
        <v>11062</v>
      </c>
      <c r="B2541" t="s">
        <v>9636</v>
      </c>
      <c r="C2541">
        <v>2160088</v>
      </c>
    </row>
    <row r="2542" spans="1:3">
      <c r="A2542" t="s">
        <v>11063</v>
      </c>
      <c r="B2542" t="s">
        <v>9636</v>
      </c>
      <c r="C2542">
        <v>13581</v>
      </c>
    </row>
    <row r="2543" spans="1:3">
      <c r="A2543" t="s">
        <v>11064</v>
      </c>
      <c r="B2543" t="s">
        <v>9636</v>
      </c>
      <c r="C2543">
        <v>567</v>
      </c>
    </row>
    <row r="2544" spans="1:3">
      <c r="A2544" t="s">
        <v>11065</v>
      </c>
      <c r="B2544" t="s">
        <v>9636</v>
      </c>
      <c r="C2544">
        <v>18918</v>
      </c>
    </row>
    <row r="2545" spans="1:3">
      <c r="A2545" t="s">
        <v>11066</v>
      </c>
      <c r="B2545" t="s">
        <v>9636</v>
      </c>
      <c r="C2545">
        <v>92696</v>
      </c>
    </row>
    <row r="2546" spans="1:3">
      <c r="A2546" t="s">
        <v>11067</v>
      </c>
      <c r="B2546" t="s">
        <v>9636</v>
      </c>
      <c r="C2546">
        <v>419080</v>
      </c>
    </row>
    <row r="2547" spans="1:3">
      <c r="A2547" t="s">
        <v>11068</v>
      </c>
      <c r="B2547" t="s">
        <v>9636</v>
      </c>
      <c r="C2547">
        <v>249088</v>
      </c>
    </row>
    <row r="2548" spans="1:3">
      <c r="A2548" t="s">
        <v>11069</v>
      </c>
      <c r="B2548" t="s">
        <v>9636</v>
      </c>
      <c r="C2548">
        <v>9458</v>
      </c>
    </row>
    <row r="2549" spans="1:3">
      <c r="A2549" t="s">
        <v>11070</v>
      </c>
      <c r="B2549" t="s">
        <v>9636</v>
      </c>
      <c r="C2549">
        <v>1474</v>
      </c>
    </row>
    <row r="2550" spans="1:3">
      <c r="A2550" t="s">
        <v>9960</v>
      </c>
      <c r="B2550" t="s">
        <v>9636</v>
      </c>
      <c r="C2550">
        <v>6579</v>
      </c>
    </row>
    <row r="2551" spans="1:3">
      <c r="A2551" t="s">
        <v>10095</v>
      </c>
      <c r="B2551" t="s">
        <v>9636</v>
      </c>
      <c r="C2551">
        <v>38711</v>
      </c>
    </row>
    <row r="2552" spans="1:3">
      <c r="A2552" t="s">
        <v>11071</v>
      </c>
      <c r="B2552" t="s">
        <v>9636</v>
      </c>
      <c r="C2552">
        <v>20549</v>
      </c>
    </row>
    <row r="2553" spans="1:3">
      <c r="A2553" t="s">
        <v>11072</v>
      </c>
      <c r="B2553" t="s">
        <v>9636</v>
      </c>
      <c r="C2553">
        <v>57015</v>
      </c>
    </row>
    <row r="2554" spans="1:3">
      <c r="A2554" t="s">
        <v>10306</v>
      </c>
      <c r="B2554" t="s">
        <v>9636</v>
      </c>
      <c r="C2554">
        <v>55150</v>
      </c>
    </row>
    <row r="2555" spans="1:3">
      <c r="A2555" t="s">
        <v>9661</v>
      </c>
      <c r="B2555" t="s">
        <v>9636</v>
      </c>
      <c r="C2555">
        <v>19599</v>
      </c>
    </row>
    <row r="2556" spans="1:3">
      <c r="A2556" t="s">
        <v>11073</v>
      </c>
      <c r="B2556" t="s">
        <v>9636</v>
      </c>
      <c r="C2556">
        <v>14491</v>
      </c>
    </row>
    <row r="2557" spans="1:3">
      <c r="A2557" t="s">
        <v>10933</v>
      </c>
      <c r="B2557" t="s">
        <v>9636</v>
      </c>
      <c r="C2557">
        <v>433946</v>
      </c>
    </row>
    <row r="2558" spans="1:3">
      <c r="A2558" t="s">
        <v>11074</v>
      </c>
      <c r="B2558" t="s">
        <v>9636</v>
      </c>
      <c r="C2558">
        <v>13380</v>
      </c>
    </row>
    <row r="2559" spans="1:3">
      <c r="A2559" t="s">
        <v>11075</v>
      </c>
      <c r="B2559" t="s">
        <v>9636</v>
      </c>
      <c r="C2559">
        <v>5805</v>
      </c>
    </row>
    <row r="2560" spans="1:3">
      <c r="A2560" t="s">
        <v>10097</v>
      </c>
      <c r="B2560" t="s">
        <v>9636</v>
      </c>
      <c r="C2560">
        <v>28651</v>
      </c>
    </row>
    <row r="2561" spans="1:3">
      <c r="A2561" t="s">
        <v>11076</v>
      </c>
      <c r="B2561" t="s">
        <v>9636</v>
      </c>
      <c r="C2561">
        <v>7295</v>
      </c>
    </row>
    <row r="2562" spans="1:3">
      <c r="A2562" t="s">
        <v>9662</v>
      </c>
      <c r="B2562" t="s">
        <v>9636</v>
      </c>
      <c r="C2562">
        <v>57594</v>
      </c>
    </row>
    <row r="2563" spans="1:3">
      <c r="A2563" t="s">
        <v>9663</v>
      </c>
      <c r="B2563" t="s">
        <v>9636</v>
      </c>
      <c r="C2563">
        <v>53337</v>
      </c>
    </row>
    <row r="2564" spans="1:3">
      <c r="A2564" t="s">
        <v>11077</v>
      </c>
      <c r="B2564" t="s">
        <v>9636</v>
      </c>
      <c r="C2564">
        <v>6643</v>
      </c>
    </row>
    <row r="2565" spans="1:3">
      <c r="A2565" t="s">
        <v>9667</v>
      </c>
      <c r="B2565" t="s">
        <v>9636</v>
      </c>
      <c r="C2565">
        <v>10764</v>
      </c>
    </row>
    <row r="2566" spans="1:3">
      <c r="A2566" t="s">
        <v>11078</v>
      </c>
      <c r="B2566" t="s">
        <v>9636</v>
      </c>
      <c r="C2566">
        <v>2546</v>
      </c>
    </row>
    <row r="2567" spans="1:3">
      <c r="A2567" t="s">
        <v>11079</v>
      </c>
      <c r="B2567" t="s">
        <v>9636</v>
      </c>
      <c r="C2567">
        <v>3412</v>
      </c>
    </row>
    <row r="2568" spans="1:3">
      <c r="A2568" t="s">
        <v>11080</v>
      </c>
      <c r="B2568" t="s">
        <v>9636</v>
      </c>
      <c r="C2568">
        <v>7915</v>
      </c>
    </row>
    <row r="2569" spans="1:3">
      <c r="A2569" t="s">
        <v>11081</v>
      </c>
      <c r="B2569" t="s">
        <v>9636</v>
      </c>
      <c r="C2569">
        <v>1297179</v>
      </c>
    </row>
    <row r="2570" spans="1:3">
      <c r="A2570" t="s">
        <v>11082</v>
      </c>
      <c r="B2570" t="s">
        <v>9636</v>
      </c>
      <c r="C2570">
        <v>2487</v>
      </c>
    </row>
    <row r="2571" spans="1:3">
      <c r="A2571" t="s">
        <v>9599</v>
      </c>
      <c r="B2571" t="s">
        <v>9636</v>
      </c>
      <c r="C2571">
        <v>21439</v>
      </c>
    </row>
    <row r="2572" spans="1:3">
      <c r="A2572" t="s">
        <v>11083</v>
      </c>
      <c r="B2572" t="s">
        <v>9636</v>
      </c>
      <c r="C2572">
        <v>209166</v>
      </c>
    </row>
    <row r="2573" spans="1:3">
      <c r="A2573" t="s">
        <v>10238</v>
      </c>
      <c r="B2573" t="s">
        <v>9636</v>
      </c>
      <c r="C2573">
        <v>14432</v>
      </c>
    </row>
    <row r="2574" spans="1:3">
      <c r="A2574" t="s">
        <v>11084</v>
      </c>
      <c r="B2574" t="s">
        <v>9636</v>
      </c>
      <c r="C2574">
        <v>3607</v>
      </c>
    </row>
    <row r="2575" spans="1:3">
      <c r="A2575" t="s">
        <v>11085</v>
      </c>
      <c r="B2575" t="s">
        <v>9636</v>
      </c>
      <c r="C2575">
        <v>44461</v>
      </c>
    </row>
    <row r="2576" spans="1:3">
      <c r="A2576" t="s">
        <v>11086</v>
      </c>
      <c r="B2576" t="s">
        <v>9636</v>
      </c>
      <c r="C2576">
        <v>85592</v>
      </c>
    </row>
    <row r="2577" spans="1:3">
      <c r="A2577" t="s">
        <v>11087</v>
      </c>
      <c r="B2577" t="s">
        <v>9636</v>
      </c>
      <c r="C2577">
        <v>1224</v>
      </c>
    </row>
    <row r="2578" spans="1:3">
      <c r="A2578" t="s">
        <v>11088</v>
      </c>
      <c r="B2578" t="s">
        <v>9636</v>
      </c>
      <c r="C2578">
        <v>4554</v>
      </c>
    </row>
    <row r="2579" spans="1:3">
      <c r="A2579" t="s">
        <v>11029</v>
      </c>
      <c r="B2579" t="s">
        <v>9636</v>
      </c>
      <c r="C2579">
        <v>2769</v>
      </c>
    </row>
    <row r="2580" spans="1:3">
      <c r="A2580" t="s">
        <v>11089</v>
      </c>
      <c r="B2580" t="s">
        <v>9636</v>
      </c>
      <c r="C2580">
        <v>4852</v>
      </c>
    </row>
    <row r="2581" spans="1:3">
      <c r="A2581" t="s">
        <v>11090</v>
      </c>
      <c r="B2581" t="s">
        <v>9636</v>
      </c>
      <c r="C2581">
        <v>2267</v>
      </c>
    </row>
    <row r="2582" spans="1:3">
      <c r="A2582" t="s">
        <v>11091</v>
      </c>
      <c r="B2582" t="s">
        <v>9636</v>
      </c>
      <c r="C2582">
        <v>7508</v>
      </c>
    </row>
    <row r="2583" spans="1:3">
      <c r="A2583" t="s">
        <v>9677</v>
      </c>
      <c r="B2583" t="s">
        <v>9636</v>
      </c>
      <c r="C2583">
        <v>2661397</v>
      </c>
    </row>
    <row r="2584" spans="1:3">
      <c r="A2584" t="s">
        <v>9980</v>
      </c>
      <c r="B2584" t="s">
        <v>9636</v>
      </c>
      <c r="C2584">
        <v>11776</v>
      </c>
    </row>
    <row r="2585" spans="1:3">
      <c r="A2585" t="s">
        <v>11092</v>
      </c>
      <c r="B2585" t="s">
        <v>9636</v>
      </c>
      <c r="C2585">
        <v>18626</v>
      </c>
    </row>
    <row r="2586" spans="1:3">
      <c r="A2586" t="s">
        <v>9859</v>
      </c>
      <c r="B2586" t="s">
        <v>9636</v>
      </c>
      <c r="C2586">
        <v>5549</v>
      </c>
    </row>
    <row r="2587" spans="1:3">
      <c r="A2587" t="s">
        <v>11093</v>
      </c>
      <c r="B2587" t="s">
        <v>9636</v>
      </c>
      <c r="C2587">
        <v>1069346</v>
      </c>
    </row>
    <row r="2588" spans="1:3">
      <c r="A2588" t="s">
        <v>11094</v>
      </c>
      <c r="B2588" t="s">
        <v>9636</v>
      </c>
      <c r="C2588">
        <v>20309</v>
      </c>
    </row>
    <row r="2589" spans="1:3">
      <c r="A2589" t="s">
        <v>11095</v>
      </c>
      <c r="B2589" t="s">
        <v>9636</v>
      </c>
      <c r="C2589">
        <v>1692</v>
      </c>
    </row>
    <row r="2590" spans="1:3">
      <c r="A2590" t="s">
        <v>11096</v>
      </c>
      <c r="B2590" t="s">
        <v>9636</v>
      </c>
      <c r="C2590">
        <v>8024</v>
      </c>
    </row>
    <row r="2591" spans="1:3">
      <c r="A2591" t="s">
        <v>11097</v>
      </c>
      <c r="B2591" t="s">
        <v>9636</v>
      </c>
      <c r="C2591">
        <v>3213</v>
      </c>
    </row>
    <row r="2592" spans="1:3">
      <c r="A2592" t="s">
        <v>9912</v>
      </c>
      <c r="B2592" t="s">
        <v>9636</v>
      </c>
      <c r="C2592">
        <v>9402</v>
      </c>
    </row>
    <row r="2593" spans="1:3">
      <c r="A2593" t="s">
        <v>11098</v>
      </c>
      <c r="B2593" t="s">
        <v>9636</v>
      </c>
      <c r="C2593">
        <v>18143</v>
      </c>
    </row>
    <row r="2594" spans="1:3">
      <c r="A2594" t="s">
        <v>11099</v>
      </c>
      <c r="B2594" t="s">
        <v>9636</v>
      </c>
      <c r="C2594">
        <v>173801</v>
      </c>
    </row>
    <row r="2595" spans="1:3">
      <c r="A2595" t="s">
        <v>10106</v>
      </c>
      <c r="B2595" t="s">
        <v>9636</v>
      </c>
      <c r="C2595">
        <v>1370</v>
      </c>
    </row>
    <row r="2596" spans="1:3">
      <c r="A2596" t="s">
        <v>10242</v>
      </c>
      <c r="B2596" t="s">
        <v>9636</v>
      </c>
      <c r="C2596">
        <v>240867</v>
      </c>
    </row>
    <row r="2597" spans="1:3">
      <c r="A2597" t="s">
        <v>8129</v>
      </c>
      <c r="B2597" t="s">
        <v>9636</v>
      </c>
      <c r="C2597">
        <v>877858</v>
      </c>
    </row>
    <row r="2598" spans="1:3">
      <c r="A2598" t="s">
        <v>11100</v>
      </c>
      <c r="B2598" t="s">
        <v>9636</v>
      </c>
      <c r="C2598">
        <v>43911</v>
      </c>
    </row>
    <row r="2599" spans="1:3">
      <c r="A2599" t="s">
        <v>11101</v>
      </c>
      <c r="B2599" t="s">
        <v>9636</v>
      </c>
      <c r="C2599">
        <v>17869</v>
      </c>
    </row>
    <row r="2600" spans="1:3">
      <c r="A2600" t="s">
        <v>9990</v>
      </c>
      <c r="B2600" t="s">
        <v>9636</v>
      </c>
      <c r="C2600">
        <v>39265</v>
      </c>
    </row>
    <row r="2601" spans="1:3">
      <c r="A2601" t="s">
        <v>9682</v>
      </c>
      <c r="B2601" t="s">
        <v>9636</v>
      </c>
      <c r="C2601">
        <v>25459</v>
      </c>
    </row>
    <row r="2602" spans="1:3">
      <c r="A2602" t="s">
        <v>11102</v>
      </c>
      <c r="B2602" t="s">
        <v>9636</v>
      </c>
      <c r="C2602">
        <v>3692</v>
      </c>
    </row>
    <row r="2603" spans="1:3">
      <c r="A2603" t="s">
        <v>9991</v>
      </c>
      <c r="B2603" t="s">
        <v>9636</v>
      </c>
      <c r="C2603">
        <v>4881</v>
      </c>
    </row>
    <row r="2604" spans="1:3">
      <c r="A2604" t="s">
        <v>11103</v>
      </c>
      <c r="B2604" t="s">
        <v>9636</v>
      </c>
      <c r="C2604">
        <v>1044</v>
      </c>
    </row>
    <row r="2605" spans="1:3">
      <c r="A2605" t="s">
        <v>11104</v>
      </c>
      <c r="B2605" t="s">
        <v>9636</v>
      </c>
      <c r="C2605">
        <v>975191</v>
      </c>
    </row>
    <row r="2606" spans="1:3">
      <c r="A2606" t="s">
        <v>9683</v>
      </c>
      <c r="B2606" t="s">
        <v>9636</v>
      </c>
      <c r="C2606">
        <v>10994</v>
      </c>
    </row>
    <row r="2607" spans="1:3">
      <c r="A2607" t="s">
        <v>11105</v>
      </c>
      <c r="B2607" t="s">
        <v>9636</v>
      </c>
      <c r="C2607">
        <v>20811</v>
      </c>
    </row>
    <row r="2608" spans="1:3">
      <c r="A2608" t="s">
        <v>11106</v>
      </c>
      <c r="B2608" t="s">
        <v>9636</v>
      </c>
      <c r="C2608">
        <v>18823</v>
      </c>
    </row>
    <row r="2609" spans="1:3">
      <c r="A2609" t="s">
        <v>11107</v>
      </c>
      <c r="B2609" t="s">
        <v>9636</v>
      </c>
      <c r="C2609">
        <v>23956</v>
      </c>
    </row>
    <row r="2610" spans="1:3">
      <c r="A2610" t="s">
        <v>11108</v>
      </c>
      <c r="B2610" t="s">
        <v>9636</v>
      </c>
      <c r="C2610">
        <v>372207</v>
      </c>
    </row>
    <row r="2611" spans="1:3">
      <c r="A2611" t="s">
        <v>11109</v>
      </c>
      <c r="B2611" t="s">
        <v>9636</v>
      </c>
      <c r="C2611">
        <v>4510</v>
      </c>
    </row>
    <row r="2612" spans="1:3">
      <c r="A2612" t="s">
        <v>11110</v>
      </c>
      <c r="B2612" t="s">
        <v>9636</v>
      </c>
      <c r="C2612">
        <v>28527</v>
      </c>
    </row>
    <row r="2613" spans="1:3">
      <c r="A2613" t="s">
        <v>11111</v>
      </c>
      <c r="B2613" t="s">
        <v>9636</v>
      </c>
      <c r="C2613">
        <v>1128</v>
      </c>
    </row>
    <row r="2614" spans="1:3">
      <c r="A2614" t="s">
        <v>11112</v>
      </c>
      <c r="B2614" t="s">
        <v>9636</v>
      </c>
      <c r="C2614">
        <v>7208</v>
      </c>
    </row>
    <row r="2615" spans="1:3">
      <c r="A2615" t="s">
        <v>11113</v>
      </c>
      <c r="B2615" t="s">
        <v>9636</v>
      </c>
      <c r="C2615">
        <v>20159</v>
      </c>
    </row>
    <row r="2616" spans="1:3">
      <c r="A2616" t="s">
        <v>10247</v>
      </c>
      <c r="B2616" t="s">
        <v>9636</v>
      </c>
      <c r="C2616">
        <v>20919</v>
      </c>
    </row>
    <row r="2617" spans="1:3">
      <c r="A2617" t="s">
        <v>10318</v>
      </c>
      <c r="B2617" t="s">
        <v>9636</v>
      </c>
      <c r="C2617">
        <v>153613</v>
      </c>
    </row>
    <row r="2618" spans="1:3">
      <c r="A2618" t="s">
        <v>11114</v>
      </c>
      <c r="B2618" t="s">
        <v>9636</v>
      </c>
      <c r="C2618">
        <v>126095</v>
      </c>
    </row>
    <row r="2619" spans="1:3">
      <c r="A2619" t="s">
        <v>11115</v>
      </c>
      <c r="B2619" t="s">
        <v>9636</v>
      </c>
      <c r="C2619">
        <v>34252</v>
      </c>
    </row>
    <row r="2620" spans="1:3">
      <c r="A2620" t="s">
        <v>10694</v>
      </c>
      <c r="B2620" t="s">
        <v>9636</v>
      </c>
      <c r="C2620">
        <v>201111</v>
      </c>
    </row>
    <row r="2621" spans="1:3">
      <c r="A2621" t="s">
        <v>9686</v>
      </c>
      <c r="B2621" t="s">
        <v>9636</v>
      </c>
      <c r="C2621">
        <v>31819</v>
      </c>
    </row>
    <row r="2622" spans="1:3">
      <c r="A2622" t="s">
        <v>10000</v>
      </c>
      <c r="B2622" t="s">
        <v>9636</v>
      </c>
      <c r="C2622">
        <v>2737</v>
      </c>
    </row>
    <row r="2623" spans="1:3">
      <c r="A2623" t="s">
        <v>9918</v>
      </c>
      <c r="B2623" t="s">
        <v>9636</v>
      </c>
      <c r="C2623">
        <v>8680</v>
      </c>
    </row>
    <row r="2624" spans="1:3">
      <c r="A2624" t="s">
        <v>11116</v>
      </c>
      <c r="B2624" t="s">
        <v>9636</v>
      </c>
      <c r="C2624">
        <v>4944</v>
      </c>
    </row>
    <row r="2625" spans="1:3">
      <c r="A2625" t="s">
        <v>11036</v>
      </c>
      <c r="B2625" t="s">
        <v>9636</v>
      </c>
      <c r="C2625">
        <v>3292</v>
      </c>
    </row>
    <row r="2626" spans="1:3">
      <c r="A2626" t="s">
        <v>10110</v>
      </c>
      <c r="B2626" t="s">
        <v>9636</v>
      </c>
      <c r="C2626">
        <v>58723</v>
      </c>
    </row>
    <row r="2627" spans="1:3">
      <c r="A2627" t="s">
        <v>10003</v>
      </c>
      <c r="B2627" t="s">
        <v>9636</v>
      </c>
      <c r="C2627">
        <v>5045026</v>
      </c>
    </row>
    <row r="2628" spans="1:3">
      <c r="A2628" t="s">
        <v>10155</v>
      </c>
      <c r="B2628" t="s">
        <v>9636</v>
      </c>
      <c r="C2628">
        <v>71956</v>
      </c>
    </row>
    <row r="2629" spans="1:3">
      <c r="A2629" t="s">
        <v>11117</v>
      </c>
      <c r="B2629" t="s">
        <v>9636</v>
      </c>
      <c r="C2629">
        <v>4904</v>
      </c>
    </row>
    <row r="2630" spans="1:3">
      <c r="A2630" t="s">
        <v>10252</v>
      </c>
      <c r="B2630" t="s">
        <v>9636</v>
      </c>
      <c r="C2630">
        <v>5499</v>
      </c>
    </row>
    <row r="2631" spans="1:3">
      <c r="A2631" t="s">
        <v>11118</v>
      </c>
      <c r="B2631" t="s">
        <v>9636</v>
      </c>
      <c r="C2631">
        <v>304390</v>
      </c>
    </row>
    <row r="2632" spans="1:3">
      <c r="A2632" t="s">
        <v>11119</v>
      </c>
      <c r="B2632" t="s">
        <v>9636</v>
      </c>
      <c r="C2632">
        <v>3083</v>
      </c>
    </row>
    <row r="2633" spans="1:3">
      <c r="A2633" t="s">
        <v>10111</v>
      </c>
      <c r="B2633" t="s">
        <v>9636</v>
      </c>
      <c r="C2633">
        <v>88595</v>
      </c>
    </row>
    <row r="2634" spans="1:3">
      <c r="A2634" t="s">
        <v>10696</v>
      </c>
      <c r="B2634" t="s">
        <v>9636</v>
      </c>
      <c r="C2634">
        <v>921549</v>
      </c>
    </row>
    <row r="2635" spans="1:3">
      <c r="A2635" t="s">
        <v>10596</v>
      </c>
      <c r="B2635" t="s">
        <v>9636</v>
      </c>
      <c r="C2635">
        <v>39503</v>
      </c>
    </row>
    <row r="2636" spans="1:3">
      <c r="A2636" t="s">
        <v>11120</v>
      </c>
      <c r="B2636" t="s">
        <v>9636</v>
      </c>
      <c r="C2636">
        <v>21600</v>
      </c>
    </row>
    <row r="2637" spans="1:3">
      <c r="A2637" t="s">
        <v>11121</v>
      </c>
      <c r="B2637" t="s">
        <v>9636</v>
      </c>
      <c r="C2637">
        <v>70501</v>
      </c>
    </row>
    <row r="2638" spans="1:3">
      <c r="A2638" t="s">
        <v>10323</v>
      </c>
      <c r="B2638" t="s">
        <v>9636</v>
      </c>
      <c r="C2638">
        <v>39063</v>
      </c>
    </row>
    <row r="2639" spans="1:3">
      <c r="A2639" t="s">
        <v>9688</v>
      </c>
      <c r="B2639" t="s">
        <v>9636</v>
      </c>
      <c r="C2639">
        <v>22316</v>
      </c>
    </row>
    <row r="2640" spans="1:3">
      <c r="A2640" t="s">
        <v>9758</v>
      </c>
      <c r="B2640" t="s">
        <v>9636</v>
      </c>
      <c r="C2640">
        <v>30504</v>
      </c>
    </row>
    <row r="2641" spans="1:3">
      <c r="A2641" t="s">
        <v>11122</v>
      </c>
      <c r="B2641" t="s">
        <v>9636</v>
      </c>
      <c r="C2641">
        <v>3433</v>
      </c>
    </row>
    <row r="2642" spans="1:3">
      <c r="A2642" t="s">
        <v>11123</v>
      </c>
      <c r="B2642" t="s">
        <v>9636</v>
      </c>
      <c r="C2642">
        <v>123336</v>
      </c>
    </row>
    <row r="2643" spans="1:3">
      <c r="A2643" t="s">
        <v>11006</v>
      </c>
      <c r="B2643" t="s">
        <v>9636</v>
      </c>
      <c r="C2643">
        <v>19633</v>
      </c>
    </row>
    <row r="2644" spans="1:3">
      <c r="A2644" t="s">
        <v>11124</v>
      </c>
      <c r="B2644" t="s">
        <v>9636</v>
      </c>
      <c r="C2644">
        <v>1463</v>
      </c>
    </row>
    <row r="2645" spans="1:3">
      <c r="A2645" t="s">
        <v>11125</v>
      </c>
      <c r="B2645" t="s">
        <v>9636</v>
      </c>
      <c r="C2645">
        <v>9563</v>
      </c>
    </row>
    <row r="2646" spans="1:3">
      <c r="A2646" t="s">
        <v>9689</v>
      </c>
      <c r="B2646" t="s">
        <v>9636</v>
      </c>
      <c r="C2646">
        <v>15393</v>
      </c>
    </row>
    <row r="2647" spans="1:3">
      <c r="A2647" t="s">
        <v>10007</v>
      </c>
      <c r="B2647" t="s">
        <v>9636</v>
      </c>
      <c r="C2647">
        <v>33075</v>
      </c>
    </row>
    <row r="2648" spans="1:3">
      <c r="A2648" t="s">
        <v>10008</v>
      </c>
      <c r="B2648" t="s">
        <v>9636</v>
      </c>
      <c r="C2648">
        <v>1711</v>
      </c>
    </row>
    <row r="2649" spans="1:3">
      <c r="A2649" t="s">
        <v>9690</v>
      </c>
      <c r="B2649" t="s">
        <v>9636</v>
      </c>
      <c r="C2649">
        <v>254321</v>
      </c>
    </row>
    <row r="2650" spans="1:3">
      <c r="A2650" t="s">
        <v>11126</v>
      </c>
      <c r="B2650" t="s">
        <v>9636</v>
      </c>
      <c r="C2650">
        <v>4555</v>
      </c>
    </row>
    <row r="2651" spans="1:3">
      <c r="A2651" t="s">
        <v>11127</v>
      </c>
      <c r="B2651" t="s">
        <v>9636</v>
      </c>
      <c r="C2651">
        <v>38804</v>
      </c>
    </row>
    <row r="2652" spans="1:3">
      <c r="A2652" t="s">
        <v>9761</v>
      </c>
      <c r="B2652" t="s">
        <v>9636</v>
      </c>
      <c r="C2652">
        <v>218048</v>
      </c>
    </row>
    <row r="2653" spans="1:3">
      <c r="A2653" t="s">
        <v>10010</v>
      </c>
      <c r="B2653" t="s">
        <v>9636</v>
      </c>
      <c r="C2653">
        <v>20861</v>
      </c>
    </row>
    <row r="2654" spans="1:3">
      <c r="A2654" t="s">
        <v>11128</v>
      </c>
      <c r="B2654" t="s">
        <v>9636</v>
      </c>
      <c r="C2654">
        <v>15018</v>
      </c>
    </row>
    <row r="2655" spans="1:3">
      <c r="A2655" t="s">
        <v>11129</v>
      </c>
      <c r="B2655" t="s">
        <v>9636</v>
      </c>
      <c r="C2655">
        <v>209235</v>
      </c>
    </row>
    <row r="2656" spans="1:3">
      <c r="A2656" t="s">
        <v>10116</v>
      </c>
      <c r="B2656" t="s">
        <v>9636</v>
      </c>
      <c r="C2656">
        <v>53289</v>
      </c>
    </row>
    <row r="2657" spans="1:3">
      <c r="A2657" t="s">
        <v>11130</v>
      </c>
      <c r="B2657" t="s">
        <v>9636</v>
      </c>
      <c r="C2657">
        <v>319</v>
      </c>
    </row>
    <row r="2658" spans="1:3">
      <c r="A2658" t="s">
        <v>9898</v>
      </c>
      <c r="B2658" t="s">
        <v>9636</v>
      </c>
      <c r="C2658">
        <v>674</v>
      </c>
    </row>
    <row r="2659" spans="1:3">
      <c r="A2659" t="s">
        <v>11131</v>
      </c>
      <c r="B2659" t="s">
        <v>9636</v>
      </c>
      <c r="C2659">
        <v>54037</v>
      </c>
    </row>
    <row r="2660" spans="1:3">
      <c r="A2660" t="s">
        <v>11132</v>
      </c>
      <c r="B2660" t="s">
        <v>9636</v>
      </c>
      <c r="C2660">
        <v>4438</v>
      </c>
    </row>
    <row r="2661" spans="1:3">
      <c r="A2661" t="s">
        <v>11133</v>
      </c>
      <c r="B2661" t="s">
        <v>9636</v>
      </c>
      <c r="C2661">
        <v>192</v>
      </c>
    </row>
    <row r="2662" spans="1:3">
      <c r="A2662" t="s">
        <v>11134</v>
      </c>
      <c r="B2662" t="s">
        <v>9636</v>
      </c>
      <c r="C2662">
        <v>3128</v>
      </c>
    </row>
    <row r="2663" spans="1:3">
      <c r="A2663" t="s">
        <v>11135</v>
      </c>
      <c r="B2663" t="s">
        <v>9636</v>
      </c>
      <c r="C2663">
        <v>30315</v>
      </c>
    </row>
    <row r="2664" spans="1:3">
      <c r="A2664" t="s">
        <v>10117</v>
      </c>
      <c r="B2664" t="s">
        <v>9636</v>
      </c>
      <c r="C2664">
        <v>3192</v>
      </c>
    </row>
    <row r="2665" spans="1:3">
      <c r="A2665" t="s">
        <v>9691</v>
      </c>
      <c r="B2665" t="s">
        <v>9636</v>
      </c>
      <c r="C2665">
        <v>51503</v>
      </c>
    </row>
    <row r="2666" spans="1:3">
      <c r="A2666" t="s">
        <v>11136</v>
      </c>
      <c r="B2666" t="s">
        <v>9636</v>
      </c>
      <c r="C2666">
        <v>12579</v>
      </c>
    </row>
    <row r="2667" spans="1:3">
      <c r="A2667" t="s">
        <v>11137</v>
      </c>
      <c r="B2667" t="s">
        <v>9636</v>
      </c>
      <c r="C2667">
        <v>23657</v>
      </c>
    </row>
    <row r="2668" spans="1:3">
      <c r="A2668" t="s">
        <v>11138</v>
      </c>
      <c r="B2668" t="s">
        <v>9636</v>
      </c>
      <c r="C2668">
        <v>6517</v>
      </c>
    </row>
    <row r="2669" spans="1:3">
      <c r="A2669" t="s">
        <v>11139</v>
      </c>
      <c r="B2669" t="s">
        <v>9636</v>
      </c>
      <c r="C2669">
        <v>20651</v>
      </c>
    </row>
    <row r="2670" spans="1:3">
      <c r="A2670" t="s">
        <v>9694</v>
      </c>
      <c r="B2670" t="s">
        <v>9636</v>
      </c>
      <c r="C2670">
        <v>18729</v>
      </c>
    </row>
    <row r="2671" spans="1:3">
      <c r="A2671" t="s">
        <v>9926</v>
      </c>
      <c r="B2671" t="s">
        <v>9636</v>
      </c>
      <c r="C2671">
        <v>16894</v>
      </c>
    </row>
    <row r="2672" spans="1:3">
      <c r="A2672" t="s">
        <v>9928</v>
      </c>
      <c r="B2672" t="s">
        <v>9636</v>
      </c>
      <c r="C2672">
        <v>121364</v>
      </c>
    </row>
    <row r="2673" spans="1:3">
      <c r="A2673" t="s">
        <v>9695</v>
      </c>
      <c r="B2673" t="s">
        <v>9636</v>
      </c>
      <c r="C2673">
        <v>22849</v>
      </c>
    </row>
    <row r="2674" spans="1:3">
      <c r="A2674" t="s">
        <v>11140</v>
      </c>
      <c r="B2674" t="s">
        <v>9636</v>
      </c>
      <c r="C2674">
        <v>2955</v>
      </c>
    </row>
    <row r="2675" spans="1:3">
      <c r="A2675" t="s">
        <v>11141</v>
      </c>
      <c r="B2675" t="s">
        <v>9636</v>
      </c>
      <c r="C2675">
        <v>11929</v>
      </c>
    </row>
    <row r="2676" spans="1:3">
      <c r="A2676" t="s">
        <v>11142</v>
      </c>
      <c r="B2676" t="s">
        <v>9636</v>
      </c>
      <c r="C2676">
        <v>23353</v>
      </c>
    </row>
    <row r="2677" spans="1:3">
      <c r="A2677" t="s">
        <v>11143</v>
      </c>
      <c r="B2677" t="s">
        <v>9636</v>
      </c>
      <c r="C2677">
        <v>52</v>
      </c>
    </row>
    <row r="2678" spans="1:3">
      <c r="A2678" t="s">
        <v>11144</v>
      </c>
      <c r="B2678" t="s">
        <v>9636</v>
      </c>
      <c r="C2678">
        <v>328906</v>
      </c>
    </row>
    <row r="2679" spans="1:3">
      <c r="A2679" t="s">
        <v>11145</v>
      </c>
      <c r="B2679" t="s">
        <v>9636</v>
      </c>
      <c r="C2679">
        <v>6017</v>
      </c>
    </row>
    <row r="2680" spans="1:3">
      <c r="A2680" t="s">
        <v>11146</v>
      </c>
      <c r="B2680" t="s">
        <v>9636</v>
      </c>
      <c r="C2680">
        <v>7472</v>
      </c>
    </row>
    <row r="2681" spans="1:3">
      <c r="A2681" t="s">
        <v>11147</v>
      </c>
      <c r="B2681" t="s">
        <v>9636</v>
      </c>
      <c r="C2681">
        <v>272020</v>
      </c>
    </row>
    <row r="2682" spans="1:3">
      <c r="A2682" t="s">
        <v>11148</v>
      </c>
      <c r="B2682" t="s">
        <v>9636</v>
      </c>
      <c r="C2682">
        <v>544</v>
      </c>
    </row>
    <row r="2683" spans="1:3">
      <c r="A2683" t="s">
        <v>9698</v>
      </c>
      <c r="B2683" t="s">
        <v>9636</v>
      </c>
      <c r="C2683">
        <v>14226</v>
      </c>
    </row>
    <row r="2684" spans="1:3">
      <c r="A2684" t="s">
        <v>9700</v>
      </c>
      <c r="B2684" t="s">
        <v>9636</v>
      </c>
      <c r="C2684">
        <v>9896</v>
      </c>
    </row>
    <row r="2685" spans="1:3">
      <c r="A2685" t="s">
        <v>9930</v>
      </c>
      <c r="B2685" t="s">
        <v>9636</v>
      </c>
      <c r="C2685">
        <v>5284</v>
      </c>
    </row>
    <row r="2686" spans="1:3">
      <c r="A2686" t="s">
        <v>10124</v>
      </c>
      <c r="B2686" t="s">
        <v>9636</v>
      </c>
      <c r="C2686">
        <v>3990</v>
      </c>
    </row>
    <row r="2687" spans="1:3">
      <c r="A2687" t="s">
        <v>11149</v>
      </c>
      <c r="B2687" t="s">
        <v>9636</v>
      </c>
      <c r="C2687">
        <v>36463</v>
      </c>
    </row>
    <row r="2688" spans="1:3">
      <c r="A2688" t="s">
        <v>11150</v>
      </c>
      <c r="B2688" t="s">
        <v>9636</v>
      </c>
      <c r="C2688">
        <v>58823</v>
      </c>
    </row>
    <row r="2689" spans="1:3">
      <c r="A2689" t="s">
        <v>10853</v>
      </c>
      <c r="B2689" t="s">
        <v>9636</v>
      </c>
      <c r="C2689">
        <v>56881</v>
      </c>
    </row>
    <row r="2690" spans="1:3">
      <c r="A2690" t="s">
        <v>10126</v>
      </c>
      <c r="B2690" t="s">
        <v>9636</v>
      </c>
      <c r="C2690">
        <v>1956</v>
      </c>
    </row>
    <row r="2691" spans="1:3">
      <c r="A2691" t="s">
        <v>10427</v>
      </c>
      <c r="B2691" t="s">
        <v>9636</v>
      </c>
      <c r="C2691">
        <v>187855</v>
      </c>
    </row>
    <row r="2692" spans="1:3">
      <c r="A2692" t="s">
        <v>11151</v>
      </c>
      <c r="B2692" t="s">
        <v>9636</v>
      </c>
      <c r="C2692">
        <v>26258</v>
      </c>
    </row>
    <row r="2693" spans="1:3">
      <c r="A2693" t="s">
        <v>10210</v>
      </c>
      <c r="B2693" t="s">
        <v>9636</v>
      </c>
      <c r="C2693">
        <v>4580</v>
      </c>
    </row>
    <row r="2694" spans="1:3">
      <c r="A2694" t="s">
        <v>10018</v>
      </c>
      <c r="B2694" t="s">
        <v>9636</v>
      </c>
      <c r="C2694">
        <v>8947</v>
      </c>
    </row>
    <row r="2695" spans="1:3">
      <c r="A2695" t="s">
        <v>11152</v>
      </c>
      <c r="B2695" t="s">
        <v>9636</v>
      </c>
      <c r="C2695">
        <v>21966</v>
      </c>
    </row>
    <row r="2696" spans="1:3">
      <c r="A2696" t="s">
        <v>9704</v>
      </c>
      <c r="B2696" t="s">
        <v>9636</v>
      </c>
      <c r="C2696">
        <v>781194</v>
      </c>
    </row>
    <row r="2697" spans="1:3">
      <c r="A2697" t="s">
        <v>10777</v>
      </c>
      <c r="B2697" t="s">
        <v>9636</v>
      </c>
      <c r="C2697">
        <v>21891</v>
      </c>
    </row>
    <row r="2698" spans="1:3">
      <c r="A2698" t="s">
        <v>10262</v>
      </c>
      <c r="B2698" t="s">
        <v>9636</v>
      </c>
      <c r="C2698">
        <v>12133</v>
      </c>
    </row>
    <row r="2699" spans="1:3">
      <c r="A2699" t="s">
        <v>11153</v>
      </c>
      <c r="B2699" t="s">
        <v>9636</v>
      </c>
      <c r="C2699">
        <v>1043</v>
      </c>
    </row>
    <row r="2700" spans="1:3">
      <c r="A2700" t="s">
        <v>11154</v>
      </c>
      <c r="B2700" t="s">
        <v>9636</v>
      </c>
      <c r="C2700">
        <v>66035</v>
      </c>
    </row>
    <row r="2701" spans="1:3">
      <c r="A2701" t="s">
        <v>11155</v>
      </c>
      <c r="B2701" t="s">
        <v>9636</v>
      </c>
      <c r="C2701">
        <v>57181</v>
      </c>
    </row>
    <row r="2702" spans="1:3">
      <c r="A2702" t="s">
        <v>9768</v>
      </c>
      <c r="B2702" t="s">
        <v>9636</v>
      </c>
      <c r="C2702">
        <v>11954</v>
      </c>
    </row>
    <row r="2703" spans="1:3">
      <c r="A2703" t="s">
        <v>11156</v>
      </c>
      <c r="B2703" t="s">
        <v>9636</v>
      </c>
      <c r="C2703">
        <v>14117</v>
      </c>
    </row>
    <row r="2704" spans="1:3">
      <c r="A2704" t="s">
        <v>11157</v>
      </c>
      <c r="B2704" t="s">
        <v>9636</v>
      </c>
      <c r="C2704">
        <v>352992</v>
      </c>
    </row>
    <row r="2705" spans="1:3">
      <c r="A2705" t="s">
        <v>11158</v>
      </c>
      <c r="B2705" t="s">
        <v>9636</v>
      </c>
      <c r="C2705">
        <v>9284</v>
      </c>
    </row>
    <row r="2706" spans="1:3">
      <c r="A2706" t="s">
        <v>10339</v>
      </c>
      <c r="B2706" t="s">
        <v>9636</v>
      </c>
      <c r="C2706">
        <v>1783</v>
      </c>
    </row>
    <row r="2707" spans="1:3">
      <c r="A2707" t="s">
        <v>9817</v>
      </c>
      <c r="B2707" t="s">
        <v>9636</v>
      </c>
      <c r="C2707">
        <v>86266</v>
      </c>
    </row>
    <row r="2708" spans="1:3">
      <c r="A2708" t="s">
        <v>11159</v>
      </c>
      <c r="B2708" t="s">
        <v>9636</v>
      </c>
      <c r="C2708">
        <v>30791</v>
      </c>
    </row>
    <row r="2709" spans="1:3">
      <c r="A2709" t="s">
        <v>10529</v>
      </c>
      <c r="B2709" t="s">
        <v>9636</v>
      </c>
      <c r="C2709">
        <v>23018</v>
      </c>
    </row>
    <row r="2710" spans="1:3">
      <c r="A2710" t="s">
        <v>11160</v>
      </c>
      <c r="B2710" t="s">
        <v>9636</v>
      </c>
      <c r="C2710">
        <v>184767</v>
      </c>
    </row>
    <row r="2711" spans="1:3">
      <c r="A2711" t="s">
        <v>11161</v>
      </c>
      <c r="B2711" t="s">
        <v>9636</v>
      </c>
      <c r="C2711">
        <v>9678</v>
      </c>
    </row>
    <row r="2712" spans="1:3">
      <c r="A2712" t="s">
        <v>11162</v>
      </c>
      <c r="B2712" t="s">
        <v>9636</v>
      </c>
      <c r="C2712">
        <v>14560</v>
      </c>
    </row>
    <row r="2713" spans="1:3">
      <c r="A2713" t="s">
        <v>9772</v>
      </c>
      <c r="B2713" t="s">
        <v>9636</v>
      </c>
      <c r="C2713">
        <v>53434</v>
      </c>
    </row>
    <row r="2714" spans="1:3">
      <c r="A2714" t="s">
        <v>10952</v>
      </c>
      <c r="B2714" t="s">
        <v>9636</v>
      </c>
      <c r="C2714">
        <v>114453</v>
      </c>
    </row>
    <row r="2715" spans="1:3">
      <c r="A2715" t="s">
        <v>11163</v>
      </c>
      <c r="B2715" t="s">
        <v>9636</v>
      </c>
      <c r="C2715">
        <v>5433</v>
      </c>
    </row>
    <row r="2716" spans="1:3">
      <c r="A2716" t="s">
        <v>11164</v>
      </c>
      <c r="B2716" t="s">
        <v>9636</v>
      </c>
      <c r="C2716">
        <v>13542</v>
      </c>
    </row>
    <row r="2717" spans="1:3">
      <c r="A2717" t="s">
        <v>11165</v>
      </c>
      <c r="B2717" t="s">
        <v>9636</v>
      </c>
      <c r="C2717">
        <v>152351</v>
      </c>
    </row>
    <row r="2718" spans="1:3">
      <c r="A2718" t="s">
        <v>11166</v>
      </c>
      <c r="B2718" t="s">
        <v>9636</v>
      </c>
      <c r="C2718">
        <v>3166</v>
      </c>
    </row>
    <row r="2719" spans="1:3">
      <c r="A2719" t="s">
        <v>11167</v>
      </c>
      <c r="B2719" t="s">
        <v>9636</v>
      </c>
      <c r="C2719">
        <v>2745</v>
      </c>
    </row>
    <row r="2720" spans="1:3">
      <c r="A2720" t="s">
        <v>11168</v>
      </c>
      <c r="B2720" t="s">
        <v>9636</v>
      </c>
      <c r="C2720">
        <v>11816</v>
      </c>
    </row>
    <row r="2721" spans="1:3">
      <c r="A2721" t="s">
        <v>11169</v>
      </c>
      <c r="B2721" t="s">
        <v>9636</v>
      </c>
      <c r="C2721">
        <v>12138</v>
      </c>
    </row>
    <row r="2722" spans="1:3">
      <c r="A2722" t="s">
        <v>11170</v>
      </c>
      <c r="B2722" t="s">
        <v>9636</v>
      </c>
      <c r="C2722">
        <v>6657</v>
      </c>
    </row>
    <row r="2723" spans="1:3">
      <c r="A2723" t="s">
        <v>11016</v>
      </c>
      <c r="B2723" t="s">
        <v>9636</v>
      </c>
      <c r="C2723">
        <v>867</v>
      </c>
    </row>
    <row r="2724" spans="1:3">
      <c r="A2724" t="s">
        <v>10343</v>
      </c>
      <c r="B2724" t="s">
        <v>9636</v>
      </c>
      <c r="C2724">
        <v>17839</v>
      </c>
    </row>
    <row r="2725" spans="1:3">
      <c r="A2725" t="s">
        <v>11171</v>
      </c>
      <c r="B2725" t="s">
        <v>9636</v>
      </c>
      <c r="C2725">
        <v>140738</v>
      </c>
    </row>
    <row r="2726" spans="1:3">
      <c r="A2726" t="s">
        <v>11172</v>
      </c>
      <c r="B2726" t="s">
        <v>9636</v>
      </c>
      <c r="C2726">
        <v>9693</v>
      </c>
    </row>
    <row r="2727" spans="1:3">
      <c r="A2727" t="s">
        <v>11173</v>
      </c>
      <c r="B2727" t="s">
        <v>9636</v>
      </c>
      <c r="C2727">
        <v>54854</v>
      </c>
    </row>
    <row r="2728" spans="1:3">
      <c r="A2728" t="s">
        <v>11174</v>
      </c>
      <c r="B2728" t="s">
        <v>9636</v>
      </c>
      <c r="C2728">
        <v>10012</v>
      </c>
    </row>
    <row r="2729" spans="1:3">
      <c r="A2729" t="s">
        <v>11175</v>
      </c>
      <c r="B2729" t="s">
        <v>9636</v>
      </c>
      <c r="C2729">
        <v>7722</v>
      </c>
    </row>
    <row r="2730" spans="1:3">
      <c r="A2730" t="s">
        <v>11176</v>
      </c>
      <c r="B2730" t="s">
        <v>9636</v>
      </c>
      <c r="C2730">
        <v>29488</v>
      </c>
    </row>
    <row r="2731" spans="1:3">
      <c r="A2731" t="s">
        <v>11177</v>
      </c>
      <c r="B2731" t="s">
        <v>9636</v>
      </c>
      <c r="C2731">
        <v>72053</v>
      </c>
    </row>
    <row r="2732" spans="1:3">
      <c r="A2732" t="s">
        <v>11178</v>
      </c>
      <c r="B2732" t="s">
        <v>9636</v>
      </c>
      <c r="C2732">
        <v>5787</v>
      </c>
    </row>
    <row r="2733" spans="1:3">
      <c r="A2733" t="s">
        <v>11179</v>
      </c>
      <c r="B2733" t="s">
        <v>9636</v>
      </c>
      <c r="C2733">
        <v>2245</v>
      </c>
    </row>
    <row r="2734" spans="1:3">
      <c r="A2734" t="s">
        <v>11180</v>
      </c>
      <c r="B2734" t="s">
        <v>9636</v>
      </c>
      <c r="C2734">
        <v>16162</v>
      </c>
    </row>
    <row r="2735" spans="1:3">
      <c r="A2735" t="s">
        <v>11181</v>
      </c>
      <c r="B2735" t="s">
        <v>9636</v>
      </c>
      <c r="C2735">
        <v>3197</v>
      </c>
    </row>
    <row r="2736" spans="1:3">
      <c r="A2736" t="s">
        <v>9712</v>
      </c>
      <c r="B2736" t="s">
        <v>9636</v>
      </c>
      <c r="C2736">
        <v>24286</v>
      </c>
    </row>
    <row r="2737" spans="1:3">
      <c r="A2737" t="s">
        <v>10283</v>
      </c>
      <c r="B2737" t="s">
        <v>9636</v>
      </c>
      <c r="C2737">
        <v>2781</v>
      </c>
    </row>
    <row r="2738" spans="1:3">
      <c r="A2738" t="s">
        <v>10284</v>
      </c>
      <c r="B2738" t="s">
        <v>9636</v>
      </c>
      <c r="C2738">
        <v>252549</v>
      </c>
    </row>
    <row r="2739" spans="1:3">
      <c r="A2739" t="s">
        <v>11182</v>
      </c>
      <c r="B2739" t="s">
        <v>9636</v>
      </c>
      <c r="C2739">
        <v>10261</v>
      </c>
    </row>
    <row r="2740" spans="1:3">
      <c r="A2740" t="s">
        <v>11183</v>
      </c>
      <c r="B2740" t="s">
        <v>9636</v>
      </c>
      <c r="C2740">
        <v>66319</v>
      </c>
    </row>
    <row r="2741" spans="1:3">
      <c r="A2741" t="s">
        <v>10033</v>
      </c>
      <c r="B2741" t="s">
        <v>9636</v>
      </c>
      <c r="C2741">
        <v>9380</v>
      </c>
    </row>
    <row r="2742" spans="1:3">
      <c r="A2742" t="s">
        <v>11184</v>
      </c>
      <c r="B2742" t="s">
        <v>9636</v>
      </c>
      <c r="C2742">
        <v>1349</v>
      </c>
    </row>
    <row r="2743" spans="1:3">
      <c r="A2743" t="s">
        <v>11185</v>
      </c>
      <c r="B2743" t="s">
        <v>9636</v>
      </c>
      <c r="C2743">
        <v>1186</v>
      </c>
    </row>
    <row r="2744" spans="1:3">
      <c r="A2744" t="s">
        <v>11186</v>
      </c>
      <c r="B2744" t="s">
        <v>9636</v>
      </c>
      <c r="C2744">
        <v>3203</v>
      </c>
    </row>
    <row r="2745" spans="1:3">
      <c r="A2745" t="s">
        <v>11187</v>
      </c>
      <c r="B2745" t="s">
        <v>9636</v>
      </c>
      <c r="C2745">
        <v>6703</v>
      </c>
    </row>
    <row r="2746" spans="1:3">
      <c r="A2746" t="s">
        <v>11188</v>
      </c>
      <c r="B2746" t="s">
        <v>9636</v>
      </c>
      <c r="C2746">
        <v>2248466</v>
      </c>
    </row>
    <row r="2747" spans="1:3">
      <c r="A2747" t="s">
        <v>9946</v>
      </c>
      <c r="B2747" t="s">
        <v>9636</v>
      </c>
      <c r="C2747">
        <v>150077</v>
      </c>
    </row>
    <row r="2748" spans="1:3">
      <c r="A2748" t="s">
        <v>10039</v>
      </c>
      <c r="B2748" t="s">
        <v>9636</v>
      </c>
      <c r="C2748">
        <v>702</v>
      </c>
    </row>
    <row r="2749" spans="1:3">
      <c r="A2749" t="s">
        <v>11189</v>
      </c>
      <c r="B2749" t="s">
        <v>9636</v>
      </c>
      <c r="C2749">
        <v>11720</v>
      </c>
    </row>
    <row r="2750" spans="1:3">
      <c r="A2750" t="s">
        <v>11190</v>
      </c>
      <c r="B2750" t="s">
        <v>9636</v>
      </c>
      <c r="C2750">
        <v>1554</v>
      </c>
    </row>
    <row r="2751" spans="1:3">
      <c r="A2751" t="s">
        <v>11191</v>
      </c>
      <c r="B2751" t="s">
        <v>9636</v>
      </c>
      <c r="C2751">
        <v>31563</v>
      </c>
    </row>
    <row r="2752" spans="1:3">
      <c r="A2752" t="s">
        <v>11192</v>
      </c>
      <c r="B2752" t="s">
        <v>9636</v>
      </c>
      <c r="C2752">
        <v>120602</v>
      </c>
    </row>
    <row r="2753" spans="1:3">
      <c r="A2753" t="s">
        <v>11193</v>
      </c>
      <c r="B2753" t="s">
        <v>9636</v>
      </c>
      <c r="C2753">
        <v>1389670</v>
      </c>
    </row>
    <row r="2754" spans="1:3">
      <c r="A2754" t="s">
        <v>9838</v>
      </c>
      <c r="B2754" t="s">
        <v>9636</v>
      </c>
      <c r="C2754">
        <v>14384</v>
      </c>
    </row>
    <row r="2755" spans="1:3">
      <c r="A2755" t="s">
        <v>11194</v>
      </c>
      <c r="B2755" t="s">
        <v>9636</v>
      </c>
      <c r="C2755">
        <v>20443</v>
      </c>
    </row>
    <row r="2756" spans="1:3">
      <c r="A2756" t="s">
        <v>11195</v>
      </c>
      <c r="B2756" t="s">
        <v>9636</v>
      </c>
      <c r="C2756">
        <v>44410</v>
      </c>
    </row>
    <row r="2757" spans="1:3">
      <c r="A2757" t="s">
        <v>11196</v>
      </c>
      <c r="B2757" t="s">
        <v>9636</v>
      </c>
      <c r="C2757">
        <v>3131</v>
      </c>
    </row>
    <row r="2758" spans="1:3">
      <c r="A2758" t="s">
        <v>11197</v>
      </c>
      <c r="B2758" t="s">
        <v>9636</v>
      </c>
      <c r="C2758">
        <v>24963</v>
      </c>
    </row>
    <row r="2759" spans="1:3">
      <c r="A2759" t="s">
        <v>11198</v>
      </c>
      <c r="B2759" t="s">
        <v>9636</v>
      </c>
      <c r="C2759">
        <v>47835</v>
      </c>
    </row>
    <row r="2760" spans="1:3">
      <c r="A2760" t="s">
        <v>11199</v>
      </c>
      <c r="B2760" t="s">
        <v>9636</v>
      </c>
      <c r="C2760">
        <v>66130</v>
      </c>
    </row>
    <row r="2761" spans="1:3">
      <c r="A2761" t="s">
        <v>11200</v>
      </c>
      <c r="B2761" t="s">
        <v>9636</v>
      </c>
      <c r="C2761">
        <v>92656</v>
      </c>
    </row>
    <row r="2762" spans="1:3">
      <c r="A2762" t="s">
        <v>9717</v>
      </c>
      <c r="B2762" t="s">
        <v>9636</v>
      </c>
      <c r="C2762">
        <v>83842</v>
      </c>
    </row>
    <row r="2763" spans="1:3">
      <c r="A2763" t="s">
        <v>11201</v>
      </c>
      <c r="B2763" t="s">
        <v>9636</v>
      </c>
      <c r="C2763">
        <v>69858</v>
      </c>
    </row>
    <row r="2764" spans="1:3">
      <c r="A2764" t="s">
        <v>10831</v>
      </c>
      <c r="B2764" t="s">
        <v>9636</v>
      </c>
      <c r="C2764">
        <v>11125</v>
      </c>
    </row>
    <row r="2765" spans="1:3">
      <c r="A2765" t="s">
        <v>9640</v>
      </c>
      <c r="B2765" t="s">
        <v>9636</v>
      </c>
      <c r="C2765">
        <v>38288</v>
      </c>
    </row>
    <row r="2766" spans="1:3">
      <c r="A2766" t="s">
        <v>11202</v>
      </c>
      <c r="B2766" t="s">
        <v>9636</v>
      </c>
      <c r="C2766">
        <v>281224</v>
      </c>
    </row>
    <row r="2767" spans="1:3">
      <c r="A2767" t="s">
        <v>11203</v>
      </c>
      <c r="B2767" t="s">
        <v>9636</v>
      </c>
      <c r="C2767">
        <v>42060</v>
      </c>
    </row>
    <row r="2768" spans="1:3">
      <c r="A2768" t="s">
        <v>10053</v>
      </c>
      <c r="B2768" t="s">
        <v>9636</v>
      </c>
      <c r="C2768">
        <v>4773</v>
      </c>
    </row>
    <row r="2769" spans="1:3">
      <c r="A2769" t="s">
        <v>10292</v>
      </c>
      <c r="B2769" t="s">
        <v>9636</v>
      </c>
      <c r="C2769">
        <v>129555</v>
      </c>
    </row>
    <row r="2770" spans="1:3">
      <c r="A2770" t="s">
        <v>11204</v>
      </c>
      <c r="B2770" t="s">
        <v>9636</v>
      </c>
      <c r="C2770">
        <v>12481</v>
      </c>
    </row>
    <row r="2771" spans="1:3">
      <c r="A2771" t="s">
        <v>11205</v>
      </c>
      <c r="B2771" t="s">
        <v>9636</v>
      </c>
      <c r="C2771">
        <v>19971</v>
      </c>
    </row>
    <row r="2772" spans="1:3">
      <c r="A2772" t="s">
        <v>10143</v>
      </c>
      <c r="B2772" t="s">
        <v>9636</v>
      </c>
      <c r="C2772">
        <v>752827</v>
      </c>
    </row>
    <row r="2773" spans="1:3">
      <c r="A2773" t="s">
        <v>10293</v>
      </c>
      <c r="B2773" t="s">
        <v>9636</v>
      </c>
      <c r="C2773">
        <v>56139</v>
      </c>
    </row>
    <row r="2774" spans="1:3">
      <c r="A2774" t="s">
        <v>11206</v>
      </c>
      <c r="B2774" t="s">
        <v>9636</v>
      </c>
      <c r="C2774">
        <v>7540</v>
      </c>
    </row>
    <row r="2775" spans="1:3">
      <c r="A2775" t="s">
        <v>11207</v>
      </c>
      <c r="B2775" t="s">
        <v>9636</v>
      </c>
      <c r="C2775">
        <v>83778</v>
      </c>
    </row>
    <row r="2776" spans="1:3">
      <c r="A2776" t="s">
        <v>10867</v>
      </c>
      <c r="B2776" t="s">
        <v>9636</v>
      </c>
      <c r="C2776">
        <v>49688</v>
      </c>
    </row>
    <row r="2777" spans="1:3">
      <c r="A2777" t="s">
        <v>11208</v>
      </c>
      <c r="B2777" t="s">
        <v>9636</v>
      </c>
      <c r="C2777">
        <v>7438</v>
      </c>
    </row>
    <row r="2778" spans="1:3">
      <c r="A2778" t="s">
        <v>11209</v>
      </c>
      <c r="B2778" t="s">
        <v>9636</v>
      </c>
      <c r="C2778">
        <v>18154</v>
      </c>
    </row>
    <row r="2779" spans="1:3">
      <c r="A2779" t="s">
        <v>11210</v>
      </c>
      <c r="B2779" t="s">
        <v>9636</v>
      </c>
      <c r="C2779">
        <v>13753</v>
      </c>
    </row>
    <row r="2780" spans="1:3">
      <c r="A2780" t="s">
        <v>11211</v>
      </c>
      <c r="B2780" t="s">
        <v>9636</v>
      </c>
      <c r="C2780">
        <v>9037</v>
      </c>
    </row>
    <row r="2781" spans="1:3">
      <c r="A2781" t="s">
        <v>10871</v>
      </c>
      <c r="B2781" t="s">
        <v>9637</v>
      </c>
      <c r="C2781">
        <v>7301</v>
      </c>
    </row>
    <row r="2782" spans="1:3">
      <c r="A2782" t="s">
        <v>11212</v>
      </c>
      <c r="B2782" t="s">
        <v>9637</v>
      </c>
      <c r="C2782">
        <v>65320</v>
      </c>
    </row>
    <row r="2783" spans="1:3">
      <c r="A2783" t="s">
        <v>11213</v>
      </c>
      <c r="B2783" t="s">
        <v>9637</v>
      </c>
      <c r="C2783">
        <v>145000</v>
      </c>
    </row>
    <row r="2784" spans="1:3">
      <c r="A2784" t="s">
        <v>10585</v>
      </c>
      <c r="B2784" t="s">
        <v>9637</v>
      </c>
      <c r="C2784">
        <v>20680</v>
      </c>
    </row>
    <row r="2785" spans="1:3">
      <c r="A2785" t="s">
        <v>11214</v>
      </c>
      <c r="B2785" t="s">
        <v>9637</v>
      </c>
      <c r="C2785">
        <v>934</v>
      </c>
    </row>
    <row r="2786" spans="1:3">
      <c r="A2786" t="s">
        <v>10196</v>
      </c>
      <c r="B2786" t="s">
        <v>9637</v>
      </c>
      <c r="C2786">
        <v>381227</v>
      </c>
    </row>
    <row r="2787" spans="1:3">
      <c r="A2787" t="s">
        <v>11215</v>
      </c>
      <c r="B2787" t="s">
        <v>9637</v>
      </c>
      <c r="C2787">
        <v>20856</v>
      </c>
    </row>
    <row r="2788" spans="1:3">
      <c r="A2788" t="s">
        <v>11216</v>
      </c>
      <c r="B2788" t="s">
        <v>9637</v>
      </c>
      <c r="C2788">
        <v>10177</v>
      </c>
    </row>
    <row r="2789" spans="1:3">
      <c r="A2789" t="s">
        <v>9866</v>
      </c>
      <c r="B2789" t="s">
        <v>9637</v>
      </c>
      <c r="C2789">
        <v>5256</v>
      </c>
    </row>
    <row r="2790" spans="1:3">
      <c r="A2790" t="s">
        <v>9868</v>
      </c>
      <c r="B2790" t="s">
        <v>9637</v>
      </c>
      <c r="C2790">
        <v>9790</v>
      </c>
    </row>
    <row r="2791" spans="1:3">
      <c r="A2791" t="s">
        <v>10412</v>
      </c>
      <c r="B2791" t="s">
        <v>9637</v>
      </c>
      <c r="C2791">
        <v>67141</v>
      </c>
    </row>
    <row r="2792" spans="1:3">
      <c r="A2792" t="s">
        <v>11217</v>
      </c>
      <c r="B2792" t="s">
        <v>9637</v>
      </c>
      <c r="C2792">
        <v>13567</v>
      </c>
    </row>
    <row r="2793" spans="1:3">
      <c r="A2793" t="s">
        <v>10114</v>
      </c>
      <c r="B2793" t="s">
        <v>9637</v>
      </c>
      <c r="C2793">
        <v>8597</v>
      </c>
    </row>
    <row r="2794" spans="1:3">
      <c r="A2794" t="s">
        <v>11218</v>
      </c>
      <c r="B2794" t="s">
        <v>9637</v>
      </c>
      <c r="C2794">
        <v>14057</v>
      </c>
    </row>
    <row r="2795" spans="1:3">
      <c r="A2795" t="s">
        <v>9705</v>
      </c>
      <c r="B2795" t="s">
        <v>9637</v>
      </c>
      <c r="C2795">
        <v>13383</v>
      </c>
    </row>
    <row r="2796" spans="1:3">
      <c r="A2796" t="s">
        <v>11219</v>
      </c>
      <c r="B2796" t="s">
        <v>9637</v>
      </c>
      <c r="C2796">
        <v>1509</v>
      </c>
    </row>
    <row r="2797" spans="1:3">
      <c r="A2797" t="s">
        <v>11220</v>
      </c>
      <c r="B2797" t="s">
        <v>9637</v>
      </c>
      <c r="C2797">
        <v>2687</v>
      </c>
    </row>
    <row r="2798" spans="1:3">
      <c r="A2798" t="s">
        <v>11221</v>
      </c>
      <c r="B2798" t="s">
        <v>9637</v>
      </c>
      <c r="C2798">
        <v>1220916</v>
      </c>
    </row>
    <row r="2799" spans="1:3">
      <c r="A2799" t="s">
        <v>9892</v>
      </c>
      <c r="B2799" t="s">
        <v>9637</v>
      </c>
      <c r="C2799">
        <v>14542</v>
      </c>
    </row>
    <row r="2800" spans="1:3">
      <c r="A2800" t="s">
        <v>11222</v>
      </c>
      <c r="B2800" t="s">
        <v>9637</v>
      </c>
      <c r="C2800">
        <v>31453</v>
      </c>
    </row>
    <row r="2801" spans="1:3">
      <c r="A2801" t="s">
        <v>9781</v>
      </c>
      <c r="B2801" t="s">
        <v>9637</v>
      </c>
      <c r="C2801">
        <v>22827</v>
      </c>
    </row>
    <row r="2802" spans="1:3">
      <c r="A2802" t="s">
        <v>9895</v>
      </c>
      <c r="B2802" t="s">
        <v>9637</v>
      </c>
      <c r="C2802">
        <v>43141</v>
      </c>
    </row>
    <row r="2803" spans="1:3">
      <c r="A2803" t="s">
        <v>11223</v>
      </c>
      <c r="B2803" t="s">
        <v>9637</v>
      </c>
      <c r="C2803">
        <v>87461</v>
      </c>
    </row>
    <row r="2804" spans="1:3">
      <c r="A2804" t="s">
        <v>11224</v>
      </c>
      <c r="B2804" t="s">
        <v>9637</v>
      </c>
      <c r="C2804">
        <v>38278</v>
      </c>
    </row>
    <row r="2805" spans="1:3">
      <c r="A2805" t="s">
        <v>9637</v>
      </c>
      <c r="B2805" t="s">
        <v>9637</v>
      </c>
      <c r="C2805">
        <v>759859</v>
      </c>
    </row>
    <row r="2806" spans="1:3">
      <c r="A2806" t="s">
        <v>11225</v>
      </c>
      <c r="B2806" t="s">
        <v>9637</v>
      </c>
      <c r="C2806">
        <v>38514</v>
      </c>
    </row>
    <row r="2807" spans="1:3">
      <c r="A2807" t="s">
        <v>9640</v>
      </c>
      <c r="B2807" t="s">
        <v>9637</v>
      </c>
      <c r="C2807">
        <v>213670</v>
      </c>
    </row>
    <row r="2808" spans="1:3">
      <c r="A2808" t="s">
        <v>10051</v>
      </c>
      <c r="B2808" t="s">
        <v>9637</v>
      </c>
      <c r="C2808">
        <v>2587</v>
      </c>
    </row>
    <row r="2809" spans="1:3">
      <c r="A2809" t="s">
        <v>11226</v>
      </c>
      <c r="B2809" t="s">
        <v>9637</v>
      </c>
      <c r="C2809">
        <v>278174</v>
      </c>
    </row>
    <row r="2810" spans="1:3">
      <c r="A2810" t="s">
        <v>11227</v>
      </c>
      <c r="B2810" t="s">
        <v>9638</v>
      </c>
      <c r="C2810">
        <v>38048</v>
      </c>
    </row>
    <row r="2811" spans="1:3">
      <c r="A2811" t="s">
        <v>11228</v>
      </c>
      <c r="B2811" t="s">
        <v>9638</v>
      </c>
      <c r="C2811">
        <v>36630</v>
      </c>
    </row>
    <row r="2812" spans="1:3">
      <c r="A2812" t="s">
        <v>11229</v>
      </c>
      <c r="B2812" t="s">
        <v>9638</v>
      </c>
      <c r="C2812">
        <v>30414</v>
      </c>
    </row>
    <row r="2813" spans="1:3">
      <c r="A2813" t="s">
        <v>11230</v>
      </c>
      <c r="B2813" t="s">
        <v>9638</v>
      </c>
      <c r="C2813">
        <v>169115</v>
      </c>
    </row>
    <row r="2814" spans="1:3">
      <c r="A2814" t="s">
        <v>10380</v>
      </c>
      <c r="B2814" t="s">
        <v>9638</v>
      </c>
      <c r="C2814">
        <v>6051</v>
      </c>
    </row>
    <row r="2815" spans="1:3">
      <c r="A2815" t="s">
        <v>9683</v>
      </c>
      <c r="B2815" t="s">
        <v>9638</v>
      </c>
      <c r="C2815">
        <v>51177</v>
      </c>
    </row>
    <row r="2816" spans="1:3">
      <c r="A2816" t="s">
        <v>11231</v>
      </c>
      <c r="B2816" t="s">
        <v>9638</v>
      </c>
      <c r="C2816">
        <v>7511</v>
      </c>
    </row>
    <row r="2817" spans="1:3">
      <c r="A2817" t="s">
        <v>11232</v>
      </c>
      <c r="B2817" t="s">
        <v>9638</v>
      </c>
      <c r="C2817">
        <v>26294</v>
      </c>
    </row>
    <row r="2818" spans="1:3">
      <c r="A2818" t="s">
        <v>9817</v>
      </c>
      <c r="B2818" t="s">
        <v>9638</v>
      </c>
      <c r="C2818">
        <v>30002</v>
      </c>
    </row>
    <row r="2819" spans="1:3">
      <c r="A2819" t="s">
        <v>10724</v>
      </c>
      <c r="B2819" t="s">
        <v>9638</v>
      </c>
      <c r="C2819">
        <v>27600</v>
      </c>
    </row>
    <row r="2820" spans="1:3">
      <c r="A2820" t="s">
        <v>11233</v>
      </c>
      <c r="B2820" t="s">
        <v>9638</v>
      </c>
      <c r="C2820">
        <v>59653</v>
      </c>
    </row>
    <row r="2821" spans="1:3">
      <c r="A2821" t="s">
        <v>9640</v>
      </c>
      <c r="B2821" t="s">
        <v>9638</v>
      </c>
      <c r="C2821">
        <v>59652</v>
      </c>
    </row>
    <row r="2822" spans="1:3">
      <c r="A2822" t="s">
        <v>11234</v>
      </c>
      <c r="B2822" t="s">
        <v>9638</v>
      </c>
      <c r="C2822">
        <v>45204</v>
      </c>
    </row>
    <row r="2823" spans="1:3">
      <c r="A2823" t="s">
        <v>11235</v>
      </c>
      <c r="B2823" t="s">
        <v>9638</v>
      </c>
      <c r="C2823">
        <v>57312</v>
      </c>
    </row>
    <row r="2824" spans="1:3">
      <c r="A2824" t="s">
        <v>11236</v>
      </c>
      <c r="B2824" t="s">
        <v>9639</v>
      </c>
      <c r="C2824">
        <v>33859</v>
      </c>
    </row>
    <row r="2825" spans="1:3">
      <c r="A2825" t="s">
        <v>11237</v>
      </c>
      <c r="B2825" t="s">
        <v>9639</v>
      </c>
      <c r="C2825">
        <v>118356</v>
      </c>
    </row>
    <row r="2826" spans="1:3">
      <c r="A2826" t="s">
        <v>10740</v>
      </c>
      <c r="B2826" t="s">
        <v>9639</v>
      </c>
      <c r="C2826">
        <v>14546</v>
      </c>
    </row>
    <row r="2827" spans="1:3">
      <c r="A2827" t="s">
        <v>11238</v>
      </c>
      <c r="B2827" t="s">
        <v>9639</v>
      </c>
      <c r="C2827">
        <v>13632</v>
      </c>
    </row>
    <row r="2828" spans="1:3">
      <c r="A2828" t="s">
        <v>11239</v>
      </c>
      <c r="B2828" t="s">
        <v>9639</v>
      </c>
      <c r="C2828">
        <v>31962</v>
      </c>
    </row>
    <row r="2829" spans="1:3">
      <c r="A2829" t="s">
        <v>11240</v>
      </c>
      <c r="B2829" t="s">
        <v>9639</v>
      </c>
      <c r="C2829">
        <v>17172</v>
      </c>
    </row>
    <row r="2830" spans="1:3">
      <c r="A2830" t="s">
        <v>11241</v>
      </c>
      <c r="B2830" t="s">
        <v>9639</v>
      </c>
      <c r="C2830">
        <v>243931</v>
      </c>
    </row>
    <row r="2831" spans="1:3">
      <c r="A2831" t="s">
        <v>11242</v>
      </c>
      <c r="B2831" t="s">
        <v>9639</v>
      </c>
      <c r="C2831">
        <v>78940</v>
      </c>
    </row>
    <row r="2832" spans="1:3">
      <c r="A2832" t="s">
        <v>10298</v>
      </c>
      <c r="B2832" t="s">
        <v>9639</v>
      </c>
      <c r="C2832">
        <v>4076</v>
      </c>
    </row>
    <row r="2833" spans="1:3">
      <c r="A2833" t="s">
        <v>10928</v>
      </c>
      <c r="B2833" t="s">
        <v>9639</v>
      </c>
      <c r="C2833">
        <v>83059</v>
      </c>
    </row>
    <row r="2834" spans="1:3">
      <c r="A2834" t="s">
        <v>11243</v>
      </c>
      <c r="B2834" t="s">
        <v>9639</v>
      </c>
      <c r="C2834">
        <v>6151</v>
      </c>
    </row>
    <row r="2835" spans="1:3">
      <c r="A2835" t="s">
        <v>11244</v>
      </c>
      <c r="B2835" t="s">
        <v>9639</v>
      </c>
      <c r="C2835">
        <v>34144</v>
      </c>
    </row>
    <row r="2836" spans="1:3">
      <c r="A2836" t="s">
        <v>10746</v>
      </c>
      <c r="B2836" t="s">
        <v>9639</v>
      </c>
      <c r="C2836">
        <v>15727</v>
      </c>
    </row>
    <row r="2837" spans="1:3">
      <c r="A2837" t="s">
        <v>10191</v>
      </c>
      <c r="B2837" t="s">
        <v>9639</v>
      </c>
      <c r="C2837">
        <v>18492</v>
      </c>
    </row>
    <row r="2838" spans="1:3">
      <c r="A2838" t="s">
        <v>11245</v>
      </c>
      <c r="B2838" t="s">
        <v>9639</v>
      </c>
      <c r="C2838">
        <v>17137</v>
      </c>
    </row>
    <row r="2839" spans="1:3">
      <c r="A2839" t="s">
        <v>10308</v>
      </c>
      <c r="B2839" t="s">
        <v>9639</v>
      </c>
      <c r="C2839">
        <v>55629</v>
      </c>
    </row>
    <row r="2840" spans="1:3">
      <c r="A2840" t="s">
        <v>10364</v>
      </c>
      <c r="B2840" t="s">
        <v>9639</v>
      </c>
      <c r="C2840">
        <v>34413</v>
      </c>
    </row>
    <row r="2841" spans="1:3">
      <c r="A2841" t="s">
        <v>9740</v>
      </c>
      <c r="B2841" t="s">
        <v>9639</v>
      </c>
      <c r="C2841">
        <v>29299</v>
      </c>
    </row>
    <row r="2842" spans="1:3">
      <c r="A2842" t="s">
        <v>11246</v>
      </c>
      <c r="B2842" t="s">
        <v>9639</v>
      </c>
      <c r="C2842">
        <v>6623</v>
      </c>
    </row>
    <row r="2843" spans="1:3">
      <c r="A2843" t="s">
        <v>9907</v>
      </c>
      <c r="B2843" t="s">
        <v>9639</v>
      </c>
      <c r="C2843">
        <v>11401</v>
      </c>
    </row>
    <row r="2844" spans="1:3">
      <c r="A2844" t="s">
        <v>10967</v>
      </c>
      <c r="B2844" t="s">
        <v>9639</v>
      </c>
      <c r="C2844">
        <v>397148</v>
      </c>
    </row>
    <row r="2845" spans="1:3">
      <c r="A2845" t="s">
        <v>9666</v>
      </c>
      <c r="B2845" t="s">
        <v>9639</v>
      </c>
      <c r="C2845">
        <v>15609</v>
      </c>
    </row>
    <row r="2846" spans="1:3">
      <c r="A2846" t="s">
        <v>10878</v>
      </c>
      <c r="B2846" t="s">
        <v>9639</v>
      </c>
      <c r="C2846">
        <v>4800</v>
      </c>
    </row>
    <row r="2847" spans="1:3">
      <c r="A2847" t="s">
        <v>11247</v>
      </c>
      <c r="B2847" t="s">
        <v>9639</v>
      </c>
      <c r="C2847">
        <v>57666</v>
      </c>
    </row>
    <row r="2848" spans="1:3">
      <c r="A2848" t="s">
        <v>10102</v>
      </c>
      <c r="B2848" t="s">
        <v>9639</v>
      </c>
      <c r="C2848">
        <v>10352</v>
      </c>
    </row>
    <row r="2849" spans="1:3">
      <c r="A2849" t="s">
        <v>11248</v>
      </c>
      <c r="B2849" t="s">
        <v>9639</v>
      </c>
      <c r="C2849">
        <v>13236</v>
      </c>
    </row>
    <row r="2850" spans="1:3">
      <c r="A2850" t="s">
        <v>11249</v>
      </c>
      <c r="B2850" t="s">
        <v>9639</v>
      </c>
      <c r="C2850">
        <v>28896</v>
      </c>
    </row>
    <row r="2851" spans="1:3">
      <c r="A2851" t="s">
        <v>10380</v>
      </c>
      <c r="B2851" t="s">
        <v>9639</v>
      </c>
      <c r="C2851">
        <v>10654</v>
      </c>
    </row>
    <row r="2852" spans="1:3">
      <c r="A2852" t="s">
        <v>11250</v>
      </c>
      <c r="B2852" t="s">
        <v>9639</v>
      </c>
      <c r="C2852">
        <v>1167873</v>
      </c>
    </row>
    <row r="2853" spans="1:3">
      <c r="A2853" t="s">
        <v>11251</v>
      </c>
      <c r="B2853" t="s">
        <v>9639</v>
      </c>
      <c r="C2853">
        <v>76503</v>
      </c>
    </row>
    <row r="2854" spans="1:3">
      <c r="A2854" t="s">
        <v>9991</v>
      </c>
      <c r="B2854" t="s">
        <v>9639</v>
      </c>
      <c r="C2854">
        <v>15789</v>
      </c>
    </row>
    <row r="2855" spans="1:3">
      <c r="A2855" t="s">
        <v>11252</v>
      </c>
      <c r="B2855" t="s">
        <v>9639</v>
      </c>
      <c r="C2855">
        <v>28975</v>
      </c>
    </row>
    <row r="2856" spans="1:3">
      <c r="A2856" t="s">
        <v>9683</v>
      </c>
      <c r="B2856" t="s">
        <v>9639</v>
      </c>
      <c r="C2856">
        <v>55526</v>
      </c>
    </row>
    <row r="2857" spans="1:3">
      <c r="A2857" t="s">
        <v>10368</v>
      </c>
      <c r="B2857" t="s">
        <v>9639</v>
      </c>
      <c r="C2857">
        <v>99955</v>
      </c>
    </row>
    <row r="2858" spans="1:3">
      <c r="A2858" t="s">
        <v>11033</v>
      </c>
      <c r="B2858" t="s">
        <v>9639</v>
      </c>
      <c r="C2858">
        <v>16564</v>
      </c>
    </row>
    <row r="2859" spans="1:3">
      <c r="A2859" t="s">
        <v>10679</v>
      </c>
      <c r="B2859" t="s">
        <v>9639</v>
      </c>
      <c r="C2859">
        <v>40097</v>
      </c>
    </row>
    <row r="2860" spans="1:3">
      <c r="A2860" t="s">
        <v>11253</v>
      </c>
      <c r="B2860" t="s">
        <v>9639</v>
      </c>
      <c r="C2860">
        <v>29187</v>
      </c>
    </row>
    <row r="2861" spans="1:3">
      <c r="A2861" t="s">
        <v>10318</v>
      </c>
      <c r="B2861" t="s">
        <v>9639</v>
      </c>
      <c r="C2861">
        <v>15230</v>
      </c>
    </row>
    <row r="2862" spans="1:3">
      <c r="A2862" t="s">
        <v>9685</v>
      </c>
      <c r="B2862" t="s">
        <v>9639</v>
      </c>
      <c r="C2862">
        <v>21958</v>
      </c>
    </row>
    <row r="2863" spans="1:3">
      <c r="A2863" t="s">
        <v>11254</v>
      </c>
      <c r="B2863" t="s">
        <v>9639</v>
      </c>
      <c r="C2863">
        <v>11181</v>
      </c>
    </row>
    <row r="2864" spans="1:3">
      <c r="A2864" t="s">
        <v>10766</v>
      </c>
      <c r="B2864" t="s">
        <v>9639</v>
      </c>
      <c r="C2864">
        <v>33447</v>
      </c>
    </row>
    <row r="2865" spans="1:3">
      <c r="A2865" t="s">
        <v>11255</v>
      </c>
      <c r="B2865" t="s">
        <v>9639</v>
      </c>
      <c r="C2865">
        <v>116423</v>
      </c>
    </row>
    <row r="2866" spans="1:3">
      <c r="A2866" t="s">
        <v>11256</v>
      </c>
      <c r="B2866" t="s">
        <v>9639</v>
      </c>
      <c r="C2866">
        <v>342775</v>
      </c>
    </row>
    <row r="2867" spans="1:3">
      <c r="A2867" t="s">
        <v>9687</v>
      </c>
      <c r="B2867" t="s">
        <v>9639</v>
      </c>
      <c r="C2867">
        <v>49242</v>
      </c>
    </row>
    <row r="2868" spans="1:3">
      <c r="A2868" t="s">
        <v>10848</v>
      </c>
      <c r="B2868" t="s">
        <v>9639</v>
      </c>
      <c r="C2868">
        <v>2318</v>
      </c>
    </row>
    <row r="2869" spans="1:3">
      <c r="A2869" t="s">
        <v>11257</v>
      </c>
      <c r="B2869" t="s">
        <v>9639</v>
      </c>
      <c r="C2869">
        <v>41321</v>
      </c>
    </row>
    <row r="2870" spans="1:3">
      <c r="A2870" t="s">
        <v>11258</v>
      </c>
      <c r="B2870" t="s">
        <v>9639</v>
      </c>
      <c r="C2870">
        <v>83326</v>
      </c>
    </row>
    <row r="2871" spans="1:3">
      <c r="A2871" t="s">
        <v>11259</v>
      </c>
      <c r="B2871" t="s">
        <v>9639</v>
      </c>
      <c r="C2871">
        <v>6743</v>
      </c>
    </row>
    <row r="2872" spans="1:3">
      <c r="A2872" t="s">
        <v>11260</v>
      </c>
      <c r="B2872" t="s">
        <v>9639</v>
      </c>
      <c r="C2872">
        <v>29646</v>
      </c>
    </row>
    <row r="2873" spans="1:3">
      <c r="A2873" t="s">
        <v>11261</v>
      </c>
      <c r="B2873" t="s">
        <v>9639</v>
      </c>
      <c r="C2873">
        <v>19617</v>
      </c>
    </row>
    <row r="2874" spans="1:3">
      <c r="A2874" t="s">
        <v>10643</v>
      </c>
      <c r="B2874" t="s">
        <v>9639</v>
      </c>
      <c r="C2874">
        <v>10995</v>
      </c>
    </row>
    <row r="2875" spans="1:3">
      <c r="A2875" t="s">
        <v>9694</v>
      </c>
      <c r="B2875" t="s">
        <v>9639</v>
      </c>
      <c r="C2875">
        <v>21642</v>
      </c>
    </row>
    <row r="2876" spans="1:3">
      <c r="A2876" t="s">
        <v>11262</v>
      </c>
      <c r="B2876" t="s">
        <v>9639</v>
      </c>
      <c r="C2876">
        <v>449749</v>
      </c>
    </row>
    <row r="2877" spans="1:3">
      <c r="A2877" t="s">
        <v>10206</v>
      </c>
      <c r="B2877" t="s">
        <v>9639</v>
      </c>
      <c r="C2877">
        <v>42924</v>
      </c>
    </row>
    <row r="2878" spans="1:3">
      <c r="A2878" t="s">
        <v>11263</v>
      </c>
      <c r="B2878" t="s">
        <v>9639</v>
      </c>
      <c r="C2878">
        <v>12058</v>
      </c>
    </row>
    <row r="2879" spans="1:3">
      <c r="A2879" t="s">
        <v>9698</v>
      </c>
      <c r="B2879" t="s">
        <v>9639</v>
      </c>
      <c r="C2879">
        <v>14237</v>
      </c>
    </row>
    <row r="2880" spans="1:3">
      <c r="A2880" t="s">
        <v>11264</v>
      </c>
      <c r="B2880" t="s">
        <v>9639</v>
      </c>
      <c r="C2880">
        <v>8529</v>
      </c>
    </row>
    <row r="2881" spans="1:3">
      <c r="A2881" t="s">
        <v>10776</v>
      </c>
      <c r="B2881" t="s">
        <v>9639</v>
      </c>
      <c r="C2881">
        <v>30747</v>
      </c>
    </row>
    <row r="2882" spans="1:3">
      <c r="A2882" t="s">
        <v>10382</v>
      </c>
      <c r="B2882" t="s">
        <v>9639</v>
      </c>
      <c r="C2882">
        <v>10841</v>
      </c>
    </row>
    <row r="2883" spans="1:3">
      <c r="A2883" t="s">
        <v>9704</v>
      </c>
      <c r="B2883" t="s">
        <v>9639</v>
      </c>
      <c r="C2883">
        <v>98434</v>
      </c>
    </row>
    <row r="2884" spans="1:3">
      <c r="A2884" t="s">
        <v>10337</v>
      </c>
      <c r="B2884" t="s">
        <v>9639</v>
      </c>
      <c r="C2884">
        <v>14920</v>
      </c>
    </row>
    <row r="2885" spans="1:3">
      <c r="A2885" t="s">
        <v>11265</v>
      </c>
      <c r="B2885" t="s">
        <v>9639</v>
      </c>
      <c r="C2885">
        <v>28022</v>
      </c>
    </row>
    <row r="2886" spans="1:3">
      <c r="A2886" t="s">
        <v>10780</v>
      </c>
      <c r="B2886" t="s">
        <v>9639</v>
      </c>
      <c r="C2886">
        <v>11879</v>
      </c>
    </row>
    <row r="2887" spans="1:3">
      <c r="A2887" t="s">
        <v>10950</v>
      </c>
      <c r="B2887" t="s">
        <v>9639</v>
      </c>
      <c r="C2887">
        <v>12557</v>
      </c>
    </row>
    <row r="2888" spans="1:3">
      <c r="A2888" t="s">
        <v>11266</v>
      </c>
      <c r="B2888" t="s">
        <v>9639</v>
      </c>
      <c r="C2888">
        <v>15796</v>
      </c>
    </row>
    <row r="2889" spans="1:3">
      <c r="A2889" t="s">
        <v>9817</v>
      </c>
      <c r="B2889" t="s">
        <v>9639</v>
      </c>
      <c r="C2889">
        <v>40083</v>
      </c>
    </row>
    <row r="2890" spans="1:3">
      <c r="A2890" t="s">
        <v>10214</v>
      </c>
      <c r="B2890" t="s">
        <v>9639</v>
      </c>
      <c r="C2890">
        <v>23762</v>
      </c>
    </row>
    <row r="2891" spans="1:3">
      <c r="A2891" t="s">
        <v>11267</v>
      </c>
      <c r="B2891" t="s">
        <v>9639</v>
      </c>
      <c r="C2891">
        <v>17424</v>
      </c>
    </row>
    <row r="2892" spans="1:3">
      <c r="A2892" t="s">
        <v>11268</v>
      </c>
      <c r="B2892" t="s">
        <v>9639</v>
      </c>
      <c r="C2892">
        <v>59490</v>
      </c>
    </row>
    <row r="2893" spans="1:3">
      <c r="A2893" t="s">
        <v>11269</v>
      </c>
      <c r="B2893" t="s">
        <v>9639</v>
      </c>
      <c r="C2893">
        <v>32591</v>
      </c>
    </row>
    <row r="2894" spans="1:3">
      <c r="A2894" t="s">
        <v>11270</v>
      </c>
      <c r="B2894" t="s">
        <v>9639</v>
      </c>
      <c r="C2894">
        <v>22391</v>
      </c>
    </row>
    <row r="2895" spans="1:3">
      <c r="A2895" t="s">
        <v>11271</v>
      </c>
      <c r="B2895" t="s">
        <v>9639</v>
      </c>
      <c r="C2895">
        <v>43936</v>
      </c>
    </row>
    <row r="2896" spans="1:3">
      <c r="A2896" t="s">
        <v>11272</v>
      </c>
      <c r="B2896" t="s">
        <v>9639</v>
      </c>
      <c r="C2896">
        <v>502966</v>
      </c>
    </row>
    <row r="2897" spans="1:3">
      <c r="A2897" t="s">
        <v>9775</v>
      </c>
      <c r="B2897" t="s">
        <v>9639</v>
      </c>
      <c r="C2897">
        <v>33586</v>
      </c>
    </row>
    <row r="2898" spans="1:3">
      <c r="A2898" t="s">
        <v>11273</v>
      </c>
      <c r="B2898" t="s">
        <v>9639</v>
      </c>
      <c r="C2898">
        <v>7439</v>
      </c>
    </row>
    <row r="2899" spans="1:3">
      <c r="A2899" t="s">
        <v>10028</v>
      </c>
      <c r="B2899" t="s">
        <v>9639</v>
      </c>
      <c r="C2899">
        <v>9294</v>
      </c>
    </row>
    <row r="2900" spans="1:3">
      <c r="A2900" t="s">
        <v>11274</v>
      </c>
      <c r="B2900" t="s">
        <v>9639</v>
      </c>
      <c r="C2900">
        <v>97150</v>
      </c>
    </row>
    <row r="2901" spans="1:3">
      <c r="A2901" t="s">
        <v>11275</v>
      </c>
      <c r="B2901" t="s">
        <v>9639</v>
      </c>
      <c r="C2901">
        <v>22663</v>
      </c>
    </row>
    <row r="2902" spans="1:3">
      <c r="A2902" t="s">
        <v>10673</v>
      </c>
      <c r="B2902" t="s">
        <v>9639</v>
      </c>
      <c r="C2902">
        <v>89316</v>
      </c>
    </row>
    <row r="2903" spans="1:3">
      <c r="A2903" t="s">
        <v>9710</v>
      </c>
      <c r="B2903" t="s">
        <v>9639</v>
      </c>
      <c r="C2903">
        <v>25332</v>
      </c>
    </row>
    <row r="2904" spans="1:3">
      <c r="A2904" t="s">
        <v>9778</v>
      </c>
      <c r="B2904" t="s">
        <v>9639</v>
      </c>
      <c r="C2904">
        <v>21200</v>
      </c>
    </row>
    <row r="2905" spans="1:3">
      <c r="A2905" t="s">
        <v>11276</v>
      </c>
      <c r="B2905" t="s">
        <v>9639</v>
      </c>
      <c r="C2905">
        <v>45839</v>
      </c>
    </row>
    <row r="2906" spans="1:3">
      <c r="A2906" t="s">
        <v>11277</v>
      </c>
      <c r="B2906" t="s">
        <v>9639</v>
      </c>
      <c r="C2906">
        <v>28882</v>
      </c>
    </row>
    <row r="2907" spans="1:3">
      <c r="A2907" t="s">
        <v>11278</v>
      </c>
      <c r="B2907" t="s">
        <v>9639</v>
      </c>
      <c r="C2907">
        <v>18110</v>
      </c>
    </row>
    <row r="2908" spans="1:3">
      <c r="A2908" t="s">
        <v>11279</v>
      </c>
      <c r="B2908" t="s">
        <v>9639</v>
      </c>
      <c r="C2908">
        <v>155388</v>
      </c>
    </row>
    <row r="2909" spans="1:3">
      <c r="A2909" t="s">
        <v>10285</v>
      </c>
      <c r="B2909" t="s">
        <v>9639</v>
      </c>
      <c r="C2909">
        <v>170803</v>
      </c>
    </row>
    <row r="2910" spans="1:3">
      <c r="A2910" t="s">
        <v>10793</v>
      </c>
      <c r="B2910" t="s">
        <v>9639</v>
      </c>
      <c r="C2910">
        <v>6603</v>
      </c>
    </row>
    <row r="2911" spans="1:3">
      <c r="A2911" t="s">
        <v>9900</v>
      </c>
      <c r="B2911" t="s">
        <v>9639</v>
      </c>
      <c r="C2911">
        <v>10755</v>
      </c>
    </row>
    <row r="2912" spans="1:3">
      <c r="A2912" t="s">
        <v>10138</v>
      </c>
      <c r="B2912" t="s">
        <v>9639</v>
      </c>
      <c r="C2912">
        <v>38635</v>
      </c>
    </row>
    <row r="2913" spans="1:3">
      <c r="A2913" t="s">
        <v>10050</v>
      </c>
      <c r="B2913" t="s">
        <v>9639</v>
      </c>
      <c r="C2913">
        <v>42740</v>
      </c>
    </row>
    <row r="2914" spans="1:3">
      <c r="A2914" t="s">
        <v>9640</v>
      </c>
      <c r="B2914" t="s">
        <v>9639</v>
      </c>
      <c r="C2914">
        <v>53898</v>
      </c>
    </row>
    <row r="2915" spans="1:3">
      <c r="A2915" t="s">
        <v>10957</v>
      </c>
      <c r="B2915" t="s">
        <v>9639</v>
      </c>
      <c r="C2915">
        <v>19715</v>
      </c>
    </row>
    <row r="2916" spans="1:3">
      <c r="A2916" t="s">
        <v>11207</v>
      </c>
      <c r="B2916" t="s">
        <v>9639</v>
      </c>
      <c r="C2916">
        <v>34824</v>
      </c>
    </row>
    <row r="2917" spans="1:3">
      <c r="A2917" t="s">
        <v>11280</v>
      </c>
      <c r="B2917" t="s">
        <v>9639</v>
      </c>
      <c r="C2917">
        <v>27983</v>
      </c>
    </row>
    <row r="2918" spans="1:3">
      <c r="A2918" t="s">
        <v>9650</v>
      </c>
      <c r="B2918" t="s">
        <v>9639</v>
      </c>
      <c r="C2918">
        <v>71374</v>
      </c>
    </row>
    <row r="2919" spans="1:3">
      <c r="A2919" t="s">
        <v>9549</v>
      </c>
      <c r="B2919" t="s">
        <v>9639</v>
      </c>
      <c r="C2919">
        <v>160662</v>
      </c>
    </row>
    <row r="2920" spans="1:3">
      <c r="A2920" t="s">
        <v>9550</v>
      </c>
      <c r="B2920" t="s">
        <v>9639</v>
      </c>
      <c r="C2920">
        <v>16418</v>
      </c>
    </row>
    <row r="2921" spans="1:3">
      <c r="A2921" t="s">
        <v>9551</v>
      </c>
      <c r="B2921" t="s">
        <v>9639</v>
      </c>
      <c r="C2921">
        <v>6672</v>
      </c>
    </row>
    <row r="2922" spans="1:3">
      <c r="A2922" t="s">
        <v>9552</v>
      </c>
      <c r="B2922" t="s">
        <v>9639</v>
      </c>
      <c r="C2922">
        <v>44388</v>
      </c>
    </row>
    <row r="2923" spans="1:3">
      <c r="A2923" t="s">
        <v>9553</v>
      </c>
      <c r="B2923" t="s">
        <v>9639</v>
      </c>
      <c r="C2923">
        <v>255332</v>
      </c>
    </row>
    <row r="2924" spans="1:3">
      <c r="A2924" t="s">
        <v>9554</v>
      </c>
      <c r="B2924" t="s">
        <v>9639</v>
      </c>
      <c r="C2924">
        <v>18738</v>
      </c>
    </row>
    <row r="2925" spans="1:3">
      <c r="A2925" t="s">
        <v>9555</v>
      </c>
      <c r="B2925" t="s">
        <v>9639</v>
      </c>
      <c r="C2925">
        <v>5680</v>
      </c>
    </row>
    <row r="2926" spans="1:3">
      <c r="A2926" t="s">
        <v>9556</v>
      </c>
      <c r="B2926" t="s">
        <v>9639</v>
      </c>
      <c r="C2926">
        <v>41647</v>
      </c>
    </row>
    <row r="2927" spans="1:3">
      <c r="A2927" t="s">
        <v>9557</v>
      </c>
      <c r="B2927" t="s">
        <v>9639</v>
      </c>
      <c r="C2927">
        <v>5447</v>
      </c>
    </row>
    <row r="2928" spans="1:3">
      <c r="A2928" t="s">
        <v>9558</v>
      </c>
      <c r="B2928" t="s">
        <v>9639</v>
      </c>
      <c r="C2928">
        <v>26772</v>
      </c>
    </row>
    <row r="2929" spans="1:3">
      <c r="A2929" t="s">
        <v>9559</v>
      </c>
      <c r="B2929" t="s">
        <v>9639</v>
      </c>
      <c r="C2929">
        <v>15159</v>
      </c>
    </row>
    <row r="2930" spans="1:3">
      <c r="A2930" t="s">
        <v>9560</v>
      </c>
      <c r="B2930" t="s">
        <v>9639</v>
      </c>
      <c r="C2930">
        <v>8478</v>
      </c>
    </row>
    <row r="2931" spans="1:3">
      <c r="A2931" t="s">
        <v>9561</v>
      </c>
      <c r="B2931" t="s">
        <v>9639</v>
      </c>
      <c r="C2931">
        <v>30393</v>
      </c>
    </row>
    <row r="2932" spans="1:3">
      <c r="A2932" t="s">
        <v>9562</v>
      </c>
      <c r="B2932" t="s">
        <v>9639</v>
      </c>
      <c r="C2932">
        <v>6670</v>
      </c>
    </row>
    <row r="2933" spans="1:3">
      <c r="A2933" t="s">
        <v>9563</v>
      </c>
      <c r="B2933" t="s">
        <v>9639</v>
      </c>
      <c r="C2933">
        <v>137315</v>
      </c>
    </row>
    <row r="2934" spans="1:3">
      <c r="A2934" t="s">
        <v>9564</v>
      </c>
      <c r="B2934" t="s">
        <v>9639</v>
      </c>
      <c r="C2934">
        <v>50839</v>
      </c>
    </row>
    <row r="2935" spans="1:3">
      <c r="A2935" t="s">
        <v>9565</v>
      </c>
      <c r="B2935" t="s">
        <v>9639</v>
      </c>
      <c r="C2935">
        <v>23261</v>
      </c>
    </row>
    <row r="2936" spans="1:3">
      <c r="A2936" t="s">
        <v>9566</v>
      </c>
      <c r="B2936" t="s">
        <v>9639</v>
      </c>
      <c r="C2936">
        <v>7769</v>
      </c>
    </row>
    <row r="2937" spans="1:3">
      <c r="A2937" t="s">
        <v>9567</v>
      </c>
      <c r="B2937" t="s">
        <v>9639</v>
      </c>
      <c r="C2937">
        <v>81347</v>
      </c>
    </row>
    <row r="2938" spans="1:3">
      <c r="A2938" t="s">
        <v>9568</v>
      </c>
      <c r="B2938" t="s">
        <v>9639</v>
      </c>
      <c r="C2938">
        <v>44332</v>
      </c>
    </row>
    <row r="2939" spans="1:3">
      <c r="A2939" t="s">
        <v>9569</v>
      </c>
      <c r="B2939" t="s">
        <v>9639</v>
      </c>
      <c r="C2939">
        <v>16560</v>
      </c>
    </row>
    <row r="2940" spans="1:3">
      <c r="A2940" t="s">
        <v>9570</v>
      </c>
      <c r="B2940" t="s">
        <v>9639</v>
      </c>
      <c r="C2940">
        <v>13849</v>
      </c>
    </row>
    <row r="2941" spans="1:3">
      <c r="A2941" t="s">
        <v>9571</v>
      </c>
      <c r="B2941" t="s">
        <v>9639</v>
      </c>
      <c r="C2941">
        <v>183230</v>
      </c>
    </row>
    <row r="2942" spans="1:3">
      <c r="A2942" t="s">
        <v>9572</v>
      </c>
      <c r="B2942" t="s">
        <v>9639</v>
      </c>
      <c r="C2942">
        <v>231013</v>
      </c>
    </row>
    <row r="2943" spans="1:3">
      <c r="A2943" t="s">
        <v>9573</v>
      </c>
      <c r="B2943" t="s">
        <v>9639</v>
      </c>
      <c r="C2943">
        <v>3477</v>
      </c>
    </row>
    <row r="2944" spans="1:3">
      <c r="A2944" t="s">
        <v>9574</v>
      </c>
      <c r="B2944" t="s">
        <v>9639</v>
      </c>
      <c r="C2944">
        <v>33734</v>
      </c>
    </row>
    <row r="2945" spans="1:3">
      <c r="A2945" t="s">
        <v>9575</v>
      </c>
      <c r="B2945" t="s">
        <v>9639</v>
      </c>
      <c r="C2945">
        <v>13292</v>
      </c>
    </row>
    <row r="2946" spans="1:3">
      <c r="A2946" t="s">
        <v>9576</v>
      </c>
      <c r="B2946" t="s">
        <v>9639</v>
      </c>
      <c r="C2946">
        <v>96777</v>
      </c>
    </row>
    <row r="2947" spans="1:3">
      <c r="A2947" t="s">
        <v>9577</v>
      </c>
      <c r="B2947" t="s">
        <v>9639</v>
      </c>
      <c r="C2947">
        <v>17243</v>
      </c>
    </row>
    <row r="2948" spans="1:3">
      <c r="A2948" t="s">
        <v>9578</v>
      </c>
      <c r="B2948" t="s">
        <v>9639</v>
      </c>
      <c r="C2948">
        <v>237257</v>
      </c>
    </row>
    <row r="2949" spans="1:3">
      <c r="A2949" t="s">
        <v>9579</v>
      </c>
      <c r="B2949" t="s">
        <v>9639</v>
      </c>
      <c r="C2949">
        <v>99111</v>
      </c>
    </row>
    <row r="2950" spans="1:3">
      <c r="A2950" t="s">
        <v>9580</v>
      </c>
      <c r="B2950" t="s">
        <v>9639</v>
      </c>
      <c r="C2950">
        <v>25816</v>
      </c>
    </row>
    <row r="2951" spans="1:3">
      <c r="A2951" t="s">
        <v>9581</v>
      </c>
      <c r="B2951" t="s">
        <v>9639</v>
      </c>
      <c r="C2951">
        <v>26801</v>
      </c>
    </row>
    <row r="2952" spans="1:3">
      <c r="A2952" t="s">
        <v>9582</v>
      </c>
      <c r="B2952" t="s">
        <v>9639</v>
      </c>
      <c r="C2952">
        <v>104699</v>
      </c>
    </row>
    <row r="2953" spans="1:3">
      <c r="A2953" t="s">
        <v>9583</v>
      </c>
      <c r="B2953" t="s">
        <v>9639</v>
      </c>
      <c r="C2953">
        <v>453737</v>
      </c>
    </row>
    <row r="2954" spans="1:3">
      <c r="A2954" t="s">
        <v>9584</v>
      </c>
      <c r="B2954" t="s">
        <v>9639</v>
      </c>
      <c r="C2954">
        <v>23951</v>
      </c>
    </row>
    <row r="2955" spans="1:3">
      <c r="A2955" t="s">
        <v>9585</v>
      </c>
      <c r="B2955" t="s">
        <v>9639</v>
      </c>
      <c r="C2955">
        <v>15861</v>
      </c>
    </row>
    <row r="2956" spans="1:3">
      <c r="A2956" t="s">
        <v>9586</v>
      </c>
      <c r="B2956" t="s">
        <v>9639</v>
      </c>
      <c r="C2956">
        <v>28272</v>
      </c>
    </row>
    <row r="2957" spans="1:3">
      <c r="A2957" t="s">
        <v>9844</v>
      </c>
      <c r="B2957" t="s">
        <v>9640</v>
      </c>
      <c r="C2957">
        <v>21488</v>
      </c>
    </row>
    <row r="2958" spans="1:3">
      <c r="A2958" t="s">
        <v>11281</v>
      </c>
      <c r="B2958" t="s">
        <v>9640</v>
      </c>
      <c r="C2958">
        <v>22545</v>
      </c>
    </row>
    <row r="2959" spans="1:3">
      <c r="A2959" t="s">
        <v>9737</v>
      </c>
      <c r="B2959" t="s">
        <v>9640</v>
      </c>
      <c r="C2959">
        <v>221722</v>
      </c>
    </row>
    <row r="2960" spans="1:3">
      <c r="A2960" t="s">
        <v>11282</v>
      </c>
      <c r="B2960" t="s">
        <v>9640</v>
      </c>
      <c r="C2960">
        <v>81941</v>
      </c>
    </row>
    <row r="2961" spans="1:3">
      <c r="A2961" t="s">
        <v>11283</v>
      </c>
      <c r="B2961" t="s">
        <v>9640</v>
      </c>
      <c r="C2961">
        <v>78202</v>
      </c>
    </row>
    <row r="2962" spans="1:3">
      <c r="A2962" t="s">
        <v>9742</v>
      </c>
      <c r="B2962" t="s">
        <v>9640</v>
      </c>
      <c r="C2962">
        <v>532119</v>
      </c>
    </row>
    <row r="2963" spans="1:3">
      <c r="A2963" t="s">
        <v>9744</v>
      </c>
      <c r="B2963" t="s">
        <v>9640</v>
      </c>
      <c r="C2963">
        <v>4141</v>
      </c>
    </row>
    <row r="2964" spans="1:3">
      <c r="A2964" t="s">
        <v>11284</v>
      </c>
      <c r="B2964" t="s">
        <v>9640</v>
      </c>
      <c r="C2964">
        <v>114885</v>
      </c>
    </row>
    <row r="2965" spans="1:3">
      <c r="A2965" t="s">
        <v>9862</v>
      </c>
      <c r="B2965" t="s">
        <v>9640</v>
      </c>
      <c r="C2965">
        <v>46473</v>
      </c>
    </row>
    <row r="2966" spans="1:3">
      <c r="A2966" t="s">
        <v>11285</v>
      </c>
      <c r="B2966" t="s">
        <v>9640</v>
      </c>
      <c r="C2966">
        <v>7517</v>
      </c>
    </row>
    <row r="2967" spans="1:3">
      <c r="A2967" t="s">
        <v>9683</v>
      </c>
      <c r="B2967" t="s">
        <v>9640</v>
      </c>
      <c r="C2967">
        <v>102612</v>
      </c>
    </row>
    <row r="2968" spans="1:3">
      <c r="A2968" t="s">
        <v>9866</v>
      </c>
      <c r="B2968" t="s">
        <v>9640</v>
      </c>
      <c r="C2968">
        <v>2416</v>
      </c>
    </row>
    <row r="2969" spans="1:3">
      <c r="A2969" t="s">
        <v>9755</v>
      </c>
      <c r="B2969" t="s">
        <v>9640</v>
      </c>
      <c r="C2969">
        <v>105727</v>
      </c>
    </row>
    <row r="2970" spans="1:3">
      <c r="A2970" t="s">
        <v>11286</v>
      </c>
      <c r="B2970" t="s">
        <v>9640</v>
      </c>
      <c r="C2970">
        <v>78144</v>
      </c>
    </row>
    <row r="2971" spans="1:3">
      <c r="A2971" t="s">
        <v>9652</v>
      </c>
      <c r="B2971" t="s">
        <v>9640</v>
      </c>
      <c r="C2971">
        <v>85657</v>
      </c>
    </row>
    <row r="2972" spans="1:3">
      <c r="A2972" t="s">
        <v>9690</v>
      </c>
      <c r="B2972" t="s">
        <v>9640</v>
      </c>
      <c r="C2972">
        <v>33970</v>
      </c>
    </row>
    <row r="2973" spans="1:3">
      <c r="A2973" t="s">
        <v>11133</v>
      </c>
      <c r="B2973" t="s">
        <v>9640</v>
      </c>
      <c r="C2973">
        <v>2344939</v>
      </c>
    </row>
    <row r="2974" spans="1:3">
      <c r="A2974" t="s">
        <v>11287</v>
      </c>
      <c r="B2974" t="s">
        <v>9640</v>
      </c>
      <c r="C2974">
        <v>283374</v>
      </c>
    </row>
    <row r="2975" spans="1:3">
      <c r="A2975" t="s">
        <v>11288</v>
      </c>
      <c r="B2975" t="s">
        <v>9640</v>
      </c>
      <c r="C2975">
        <v>48803</v>
      </c>
    </row>
    <row r="2976" spans="1:3">
      <c r="A2976" t="s">
        <v>11289</v>
      </c>
      <c r="B2976" t="s">
        <v>9640</v>
      </c>
      <c r="C2976">
        <v>24331</v>
      </c>
    </row>
    <row r="2977" spans="1:3">
      <c r="A2977" t="s">
        <v>10082</v>
      </c>
      <c r="B2977" t="s">
        <v>9640</v>
      </c>
      <c r="C2977">
        <v>88062</v>
      </c>
    </row>
    <row r="2978" spans="1:3">
      <c r="A2978" t="s">
        <v>9763</v>
      </c>
      <c r="B2978" t="s">
        <v>9640</v>
      </c>
      <c r="C2978">
        <v>11982</v>
      </c>
    </row>
    <row r="2979" spans="1:3">
      <c r="A2979" t="s">
        <v>10124</v>
      </c>
      <c r="B2979" t="s">
        <v>9640</v>
      </c>
      <c r="C2979">
        <v>71165</v>
      </c>
    </row>
    <row r="2980" spans="1:3">
      <c r="A2980" t="s">
        <v>11290</v>
      </c>
      <c r="B2980" t="s">
        <v>9640</v>
      </c>
      <c r="C2980">
        <v>45230</v>
      </c>
    </row>
    <row r="2981" spans="1:3">
      <c r="A2981" t="s">
        <v>11291</v>
      </c>
      <c r="B2981" t="s">
        <v>9640</v>
      </c>
      <c r="C2981">
        <v>24357</v>
      </c>
    </row>
    <row r="2982" spans="1:3">
      <c r="A2982" t="s">
        <v>11292</v>
      </c>
      <c r="B2982" t="s">
        <v>9640</v>
      </c>
      <c r="C2982">
        <v>14457</v>
      </c>
    </row>
    <row r="2983" spans="1:3">
      <c r="A2983" t="s">
        <v>10025</v>
      </c>
      <c r="B2983" t="s">
        <v>9640</v>
      </c>
      <c r="C2983">
        <v>946288</v>
      </c>
    </row>
    <row r="2984" spans="1:3">
      <c r="A2984" t="s">
        <v>9892</v>
      </c>
      <c r="B2984" t="s">
        <v>9640</v>
      </c>
      <c r="C2984">
        <v>18577</v>
      </c>
    </row>
    <row r="2985" spans="1:3">
      <c r="A2985" t="s">
        <v>11293</v>
      </c>
      <c r="B2985" t="s">
        <v>9640</v>
      </c>
      <c r="C2985">
        <v>132975</v>
      </c>
    </row>
    <row r="2986" spans="1:3">
      <c r="A2986" t="s">
        <v>11294</v>
      </c>
      <c r="B2986" t="s">
        <v>9640</v>
      </c>
      <c r="C2986">
        <v>12669</v>
      </c>
    </row>
    <row r="2987" spans="1:3">
      <c r="A2987" t="s">
        <v>11295</v>
      </c>
      <c r="B2987" t="s">
        <v>9640</v>
      </c>
      <c r="C2987">
        <v>870656</v>
      </c>
    </row>
    <row r="2988" spans="1:3">
      <c r="A2988" t="s">
        <v>11296</v>
      </c>
      <c r="B2988" t="s">
        <v>9640</v>
      </c>
      <c r="C2988">
        <v>558344</v>
      </c>
    </row>
    <row r="2989" spans="1:3">
      <c r="A2989" t="s">
        <v>10287</v>
      </c>
      <c r="B2989" t="s">
        <v>9640</v>
      </c>
      <c r="C2989">
        <v>49668</v>
      </c>
    </row>
    <row r="2990" spans="1:3">
      <c r="A2990" t="s">
        <v>10657</v>
      </c>
      <c r="B2990" t="s">
        <v>9640</v>
      </c>
      <c r="C2990">
        <v>304261</v>
      </c>
    </row>
    <row r="2991" spans="1:3">
      <c r="A2991" t="s">
        <v>11297</v>
      </c>
      <c r="B2991" t="s">
        <v>9640</v>
      </c>
      <c r="C2991">
        <v>4873</v>
      </c>
    </row>
    <row r="2992" spans="1:3">
      <c r="A2992" t="s">
        <v>11298</v>
      </c>
      <c r="B2992" t="s">
        <v>9640</v>
      </c>
      <c r="C2992">
        <v>62361</v>
      </c>
    </row>
    <row r="2993" spans="1:3">
      <c r="A2993" t="s">
        <v>11299</v>
      </c>
      <c r="B2993" t="s">
        <v>9640</v>
      </c>
      <c r="C2993">
        <v>236392</v>
      </c>
    </row>
    <row r="2994" spans="1:3">
      <c r="A2994" t="s">
        <v>11300</v>
      </c>
      <c r="B2994" t="s">
        <v>9640</v>
      </c>
      <c r="C2994">
        <v>48512</v>
      </c>
    </row>
    <row r="2995" spans="1:3">
      <c r="A2995" t="s">
        <v>11301</v>
      </c>
      <c r="B2995" t="s">
        <v>9640</v>
      </c>
      <c r="C2995">
        <v>259185</v>
      </c>
    </row>
    <row r="2996" spans="1:3">
      <c r="A2996" t="s">
        <v>9656</v>
      </c>
      <c r="B2996" t="s">
        <v>9641</v>
      </c>
      <c r="C2996">
        <v>15414</v>
      </c>
    </row>
    <row r="2997" spans="1:3">
      <c r="A2997" t="s">
        <v>10965</v>
      </c>
      <c r="B2997" t="s">
        <v>9641</v>
      </c>
      <c r="C2997">
        <v>139522</v>
      </c>
    </row>
    <row r="2998" spans="1:3">
      <c r="A2998" t="s">
        <v>9738</v>
      </c>
      <c r="B2998" t="s">
        <v>9641</v>
      </c>
      <c r="C2998">
        <v>20251</v>
      </c>
    </row>
    <row r="2999" spans="1:3">
      <c r="A2999" t="s">
        <v>11302</v>
      </c>
      <c r="B2999" t="s">
        <v>9641</v>
      </c>
      <c r="C2999">
        <v>11885</v>
      </c>
    </row>
    <row r="3000" spans="1:3">
      <c r="A3000" t="s">
        <v>11303</v>
      </c>
      <c r="B3000" t="s">
        <v>9641</v>
      </c>
      <c r="C3000">
        <v>21142</v>
      </c>
    </row>
    <row r="3001" spans="1:3">
      <c r="A3001" t="s">
        <v>11304</v>
      </c>
      <c r="B3001" t="s">
        <v>9641</v>
      </c>
      <c r="C3001">
        <v>91183</v>
      </c>
    </row>
    <row r="3002" spans="1:3">
      <c r="A3002" t="s">
        <v>9661</v>
      </c>
      <c r="B3002" t="s">
        <v>9641</v>
      </c>
      <c r="C3002">
        <v>5978</v>
      </c>
    </row>
    <row r="3003" spans="1:3">
      <c r="A3003" t="s">
        <v>9667</v>
      </c>
      <c r="B3003" t="s">
        <v>9641</v>
      </c>
      <c r="C3003">
        <v>7538</v>
      </c>
    </row>
    <row r="3004" spans="1:3">
      <c r="A3004" t="s">
        <v>11305</v>
      </c>
      <c r="B3004" t="s">
        <v>9641</v>
      </c>
      <c r="C3004">
        <v>7634</v>
      </c>
    </row>
    <row r="3005" spans="1:3">
      <c r="A3005" t="s">
        <v>9682</v>
      </c>
      <c r="B3005" t="s">
        <v>9641</v>
      </c>
      <c r="C3005">
        <v>38165</v>
      </c>
    </row>
    <row r="3006" spans="1:3">
      <c r="A3006" t="s">
        <v>9993</v>
      </c>
      <c r="B3006" t="s">
        <v>9641</v>
      </c>
      <c r="C3006">
        <v>7085</v>
      </c>
    </row>
    <row r="3007" spans="1:3">
      <c r="A3007" t="s">
        <v>9755</v>
      </c>
      <c r="B3007" t="s">
        <v>9641</v>
      </c>
      <c r="C3007">
        <v>11041</v>
      </c>
    </row>
    <row r="3008" spans="1:3">
      <c r="A3008" t="s">
        <v>11306</v>
      </c>
      <c r="B3008" t="s">
        <v>9641</v>
      </c>
      <c r="C3008">
        <v>31578</v>
      </c>
    </row>
    <row r="3009" spans="1:3">
      <c r="A3009" t="s">
        <v>9648</v>
      </c>
      <c r="B3009" t="s">
        <v>9641</v>
      </c>
      <c r="C3009">
        <v>24105</v>
      </c>
    </row>
    <row r="3010" spans="1:3">
      <c r="A3010" t="s">
        <v>10001</v>
      </c>
      <c r="B3010" t="s">
        <v>9641</v>
      </c>
      <c r="C3010">
        <v>27729</v>
      </c>
    </row>
    <row r="3011" spans="1:3">
      <c r="A3011" t="s">
        <v>11307</v>
      </c>
      <c r="B3011" t="s">
        <v>9641</v>
      </c>
      <c r="C3011">
        <v>14337</v>
      </c>
    </row>
    <row r="3012" spans="1:3">
      <c r="A3012" t="s">
        <v>10155</v>
      </c>
      <c r="B3012" t="s">
        <v>9641</v>
      </c>
      <c r="C3012">
        <v>64221</v>
      </c>
    </row>
    <row r="3013" spans="1:3">
      <c r="A3013" t="s">
        <v>9689</v>
      </c>
      <c r="B3013" t="s">
        <v>9641</v>
      </c>
      <c r="C3013">
        <v>27450</v>
      </c>
    </row>
    <row r="3014" spans="1:3">
      <c r="A3014" t="s">
        <v>9690</v>
      </c>
      <c r="B3014" t="s">
        <v>9641</v>
      </c>
      <c r="C3014">
        <v>63102</v>
      </c>
    </row>
    <row r="3015" spans="1:3">
      <c r="A3015" t="s">
        <v>11308</v>
      </c>
      <c r="B3015" t="s">
        <v>9641</v>
      </c>
      <c r="C3015">
        <v>172381</v>
      </c>
    </row>
    <row r="3016" spans="1:3">
      <c r="A3016" t="s">
        <v>10082</v>
      </c>
      <c r="B3016" t="s">
        <v>9641</v>
      </c>
      <c r="C3016">
        <v>16394</v>
      </c>
    </row>
    <row r="3017" spans="1:3">
      <c r="A3017" t="s">
        <v>9763</v>
      </c>
      <c r="B3017" t="s">
        <v>9641</v>
      </c>
      <c r="C3017">
        <v>19177</v>
      </c>
    </row>
    <row r="3018" spans="1:3">
      <c r="A3018" t="s">
        <v>9765</v>
      </c>
      <c r="B3018" t="s">
        <v>9641</v>
      </c>
      <c r="C3018">
        <v>30375</v>
      </c>
    </row>
    <row r="3019" spans="1:3">
      <c r="A3019" t="s">
        <v>10775</v>
      </c>
      <c r="B3019" t="s">
        <v>9641</v>
      </c>
      <c r="C3019">
        <v>16878</v>
      </c>
    </row>
    <row r="3020" spans="1:3">
      <c r="A3020" t="s">
        <v>9700</v>
      </c>
      <c r="B3020" t="s">
        <v>9641</v>
      </c>
      <c r="C3020">
        <v>55584</v>
      </c>
    </row>
    <row r="3021" spans="1:3">
      <c r="A3021" t="s">
        <v>9701</v>
      </c>
      <c r="B3021" t="s">
        <v>9641</v>
      </c>
      <c r="C3021">
        <v>29159</v>
      </c>
    </row>
    <row r="3022" spans="1:3">
      <c r="A3022" t="s">
        <v>10124</v>
      </c>
      <c r="B3022" t="s">
        <v>9641</v>
      </c>
      <c r="C3022">
        <v>24707</v>
      </c>
    </row>
    <row r="3023" spans="1:3">
      <c r="A3023" t="s">
        <v>10127</v>
      </c>
      <c r="B3023" t="s">
        <v>9641</v>
      </c>
      <c r="C3023">
        <v>57503</v>
      </c>
    </row>
    <row r="3024" spans="1:3">
      <c r="A3024" t="s">
        <v>9878</v>
      </c>
      <c r="B3024" t="s">
        <v>9641</v>
      </c>
      <c r="C3024">
        <v>26792</v>
      </c>
    </row>
    <row r="3025" spans="1:3">
      <c r="A3025" t="s">
        <v>11309</v>
      </c>
      <c r="B3025" t="s">
        <v>9641</v>
      </c>
      <c r="C3025">
        <v>21455</v>
      </c>
    </row>
    <row r="3026" spans="1:3">
      <c r="A3026" t="s">
        <v>11310</v>
      </c>
      <c r="B3026" t="s">
        <v>9641</v>
      </c>
      <c r="C3026">
        <v>107991</v>
      </c>
    </row>
    <row r="3027" spans="1:3">
      <c r="A3027" t="s">
        <v>9703</v>
      </c>
      <c r="B3027" t="s">
        <v>9641</v>
      </c>
      <c r="C3027">
        <v>12491</v>
      </c>
    </row>
    <row r="3028" spans="1:3">
      <c r="A3028" t="s">
        <v>9705</v>
      </c>
      <c r="B3028" t="s">
        <v>9641</v>
      </c>
      <c r="C3028">
        <v>18027</v>
      </c>
    </row>
    <row r="3029" spans="1:3">
      <c r="A3029" t="s">
        <v>10338</v>
      </c>
      <c r="B3029" t="s">
        <v>9641</v>
      </c>
      <c r="C3029">
        <v>23848</v>
      </c>
    </row>
    <row r="3030" spans="1:3">
      <c r="A3030" t="s">
        <v>9628</v>
      </c>
      <c r="B3030" t="s">
        <v>9641</v>
      </c>
      <c r="C3030">
        <v>40496</v>
      </c>
    </row>
    <row r="3031" spans="1:3">
      <c r="A3031" t="s">
        <v>10341</v>
      </c>
      <c r="B3031" t="s">
        <v>9641</v>
      </c>
      <c r="C3031">
        <v>5826</v>
      </c>
    </row>
    <row r="3032" spans="1:3">
      <c r="A3032" t="s">
        <v>11311</v>
      </c>
      <c r="B3032" t="s">
        <v>9641</v>
      </c>
      <c r="C3032">
        <v>7338</v>
      </c>
    </row>
    <row r="3033" spans="1:3">
      <c r="A3033" t="s">
        <v>10217</v>
      </c>
      <c r="B3033" t="s">
        <v>9641</v>
      </c>
      <c r="C3033">
        <v>7602</v>
      </c>
    </row>
    <row r="3034" spans="1:3">
      <c r="A3034" t="s">
        <v>11312</v>
      </c>
      <c r="B3034" t="s">
        <v>9641</v>
      </c>
      <c r="C3034">
        <v>34004</v>
      </c>
    </row>
    <row r="3035" spans="1:3">
      <c r="A3035" t="s">
        <v>9939</v>
      </c>
      <c r="B3035" t="s">
        <v>9641</v>
      </c>
      <c r="C3035">
        <v>56885</v>
      </c>
    </row>
    <row r="3036" spans="1:3">
      <c r="A3036" t="s">
        <v>11313</v>
      </c>
      <c r="B3036" t="s">
        <v>9641</v>
      </c>
      <c r="C3036">
        <v>71775</v>
      </c>
    </row>
    <row r="3037" spans="1:3">
      <c r="A3037" t="s">
        <v>9709</v>
      </c>
      <c r="B3037" t="s">
        <v>9641</v>
      </c>
      <c r="C3037">
        <v>26882</v>
      </c>
    </row>
    <row r="3038" spans="1:3">
      <c r="A3038" t="s">
        <v>11314</v>
      </c>
      <c r="B3038" t="s">
        <v>9641</v>
      </c>
      <c r="C3038">
        <v>8034</v>
      </c>
    </row>
    <row r="3039" spans="1:3">
      <c r="A3039" t="s">
        <v>11046</v>
      </c>
      <c r="B3039" t="s">
        <v>9641</v>
      </c>
      <c r="C3039">
        <v>13317</v>
      </c>
    </row>
    <row r="3040" spans="1:3">
      <c r="A3040" t="s">
        <v>11315</v>
      </c>
      <c r="B3040" t="s">
        <v>9641</v>
      </c>
      <c r="C3040">
        <v>11532</v>
      </c>
    </row>
    <row r="3041" spans="1:3">
      <c r="A3041" t="s">
        <v>9946</v>
      </c>
      <c r="B3041" t="s">
        <v>9641</v>
      </c>
      <c r="C3041">
        <v>16287</v>
      </c>
    </row>
    <row r="3042" spans="1:3">
      <c r="A3042" t="s">
        <v>11316</v>
      </c>
      <c r="B3042" t="s">
        <v>9641</v>
      </c>
      <c r="C3042">
        <v>6540</v>
      </c>
    </row>
    <row r="3043" spans="1:3">
      <c r="A3043" t="s">
        <v>11194</v>
      </c>
      <c r="B3043" t="s">
        <v>9641</v>
      </c>
      <c r="C3043">
        <v>7881</v>
      </c>
    </row>
    <row r="3044" spans="1:3">
      <c r="A3044" t="s">
        <v>11195</v>
      </c>
      <c r="B3044" t="s">
        <v>9641</v>
      </c>
      <c r="C3044">
        <v>23758</v>
      </c>
    </row>
    <row r="3045" spans="1:3">
      <c r="A3045" t="s">
        <v>10051</v>
      </c>
      <c r="B3045" t="s">
        <v>9641</v>
      </c>
      <c r="C3045">
        <v>37309</v>
      </c>
    </row>
    <row r="3046" spans="1:3">
      <c r="A3046" t="s">
        <v>10052</v>
      </c>
      <c r="B3046" t="s">
        <v>9641</v>
      </c>
      <c r="C3046">
        <v>7760</v>
      </c>
    </row>
    <row r="3047" spans="1:3">
      <c r="A3047" t="s">
        <v>11317</v>
      </c>
      <c r="B3047" t="s">
        <v>9641</v>
      </c>
      <c r="C3047">
        <v>13734</v>
      </c>
    </row>
    <row r="3048" spans="1:3">
      <c r="A3048" t="s">
        <v>11318</v>
      </c>
      <c r="B3048" t="s">
        <v>9641</v>
      </c>
      <c r="C3048">
        <v>4879</v>
      </c>
    </row>
    <row r="3049" spans="1:3">
      <c r="A3049" t="s">
        <v>10867</v>
      </c>
      <c r="B3049" t="s">
        <v>9641</v>
      </c>
      <c r="C3049">
        <v>82385</v>
      </c>
    </row>
    <row r="3050" spans="1:3">
      <c r="A3050" t="s">
        <v>9643</v>
      </c>
      <c r="B3050" t="s">
        <v>9641</v>
      </c>
      <c r="C3050">
        <v>19801</v>
      </c>
    </row>
    <row r="3051" spans="1:3">
      <c r="A3051" t="s">
        <v>9844</v>
      </c>
      <c r="B3051" t="s">
        <v>9642</v>
      </c>
      <c r="C3051">
        <v>21752</v>
      </c>
    </row>
    <row r="3052" spans="1:3">
      <c r="A3052" t="s">
        <v>10833</v>
      </c>
      <c r="B3052" t="s">
        <v>9642</v>
      </c>
      <c r="C3052">
        <v>16203</v>
      </c>
    </row>
    <row r="3053" spans="1:3">
      <c r="A3053" t="s">
        <v>11319</v>
      </c>
      <c r="B3053" t="s">
        <v>9642</v>
      </c>
      <c r="C3053">
        <v>46484</v>
      </c>
    </row>
    <row r="3054" spans="1:3">
      <c r="A3054" t="s">
        <v>11320</v>
      </c>
      <c r="B3054" t="s">
        <v>9642</v>
      </c>
      <c r="C3054">
        <v>16787</v>
      </c>
    </row>
    <row r="3055" spans="1:3">
      <c r="A3055" t="s">
        <v>10095</v>
      </c>
      <c r="B3055" t="s">
        <v>9642</v>
      </c>
      <c r="C3055">
        <v>275803</v>
      </c>
    </row>
    <row r="3056" spans="1:3">
      <c r="A3056" t="s">
        <v>10622</v>
      </c>
      <c r="B3056" t="s">
        <v>9642</v>
      </c>
      <c r="C3056">
        <v>13318</v>
      </c>
    </row>
    <row r="3057" spans="1:3">
      <c r="A3057" t="s">
        <v>11321</v>
      </c>
      <c r="B3057" t="s">
        <v>9642</v>
      </c>
      <c r="C3057">
        <v>17223</v>
      </c>
    </row>
    <row r="3058" spans="1:3">
      <c r="A3058" t="s">
        <v>11322</v>
      </c>
      <c r="B3058" t="s">
        <v>9642</v>
      </c>
      <c r="C3058">
        <v>53982</v>
      </c>
    </row>
    <row r="3059" spans="1:3">
      <c r="A3059" t="s">
        <v>10398</v>
      </c>
      <c r="B3059" t="s">
        <v>9642</v>
      </c>
      <c r="C3059">
        <v>67614</v>
      </c>
    </row>
    <row r="3060" spans="1:3">
      <c r="A3060" t="s">
        <v>9742</v>
      </c>
      <c r="B3060" t="s">
        <v>9642</v>
      </c>
      <c r="C3060">
        <v>35052</v>
      </c>
    </row>
    <row r="3061" spans="1:3">
      <c r="A3061" t="s">
        <v>9744</v>
      </c>
      <c r="B3061" t="s">
        <v>9642</v>
      </c>
      <c r="C3061">
        <v>58132</v>
      </c>
    </row>
    <row r="3062" spans="1:3">
      <c r="A3062" t="s">
        <v>9747</v>
      </c>
      <c r="B3062" t="s">
        <v>9642</v>
      </c>
      <c r="C3062">
        <v>15910</v>
      </c>
    </row>
    <row r="3063" spans="1:3">
      <c r="A3063" t="s">
        <v>11323</v>
      </c>
      <c r="B3063" t="s">
        <v>9642</v>
      </c>
      <c r="C3063">
        <v>590375</v>
      </c>
    </row>
    <row r="3064" spans="1:3">
      <c r="A3064" t="s">
        <v>9982</v>
      </c>
      <c r="B3064" t="s">
        <v>9642</v>
      </c>
      <c r="C3064">
        <v>89097</v>
      </c>
    </row>
    <row r="3065" spans="1:3">
      <c r="A3065" t="s">
        <v>11324</v>
      </c>
      <c r="B3065" t="s">
        <v>9642</v>
      </c>
      <c r="C3065">
        <v>30616</v>
      </c>
    </row>
    <row r="3066" spans="1:3">
      <c r="A3066" t="s">
        <v>9862</v>
      </c>
      <c r="B3066" t="s">
        <v>9642</v>
      </c>
      <c r="C3066">
        <v>43990</v>
      </c>
    </row>
    <row r="3067" spans="1:3">
      <c r="A3067" t="s">
        <v>10811</v>
      </c>
      <c r="B3067" t="s">
        <v>9642</v>
      </c>
      <c r="C3067">
        <v>46223</v>
      </c>
    </row>
    <row r="3068" spans="1:3">
      <c r="A3068" t="s">
        <v>11325</v>
      </c>
      <c r="B3068" t="s">
        <v>9642</v>
      </c>
      <c r="C3068">
        <v>109033</v>
      </c>
    </row>
    <row r="3069" spans="1:3">
      <c r="A3069" t="s">
        <v>10973</v>
      </c>
      <c r="B3069" t="s">
        <v>9642</v>
      </c>
      <c r="C3069">
        <v>4748</v>
      </c>
    </row>
    <row r="3070" spans="1:3">
      <c r="A3070" t="s">
        <v>11326</v>
      </c>
      <c r="B3070" t="s">
        <v>9642</v>
      </c>
      <c r="C3070">
        <v>104669</v>
      </c>
    </row>
    <row r="3071" spans="1:3">
      <c r="A3071" t="s">
        <v>10939</v>
      </c>
      <c r="B3071" t="s">
        <v>9642</v>
      </c>
      <c r="C3071">
        <v>9574</v>
      </c>
    </row>
    <row r="3072" spans="1:3">
      <c r="A3072" t="s">
        <v>9755</v>
      </c>
      <c r="B3072" t="s">
        <v>9642</v>
      </c>
      <c r="C3072">
        <v>52446</v>
      </c>
    </row>
    <row r="3073" spans="1:3">
      <c r="A3073" t="s">
        <v>10319</v>
      </c>
      <c r="B3073" t="s">
        <v>9642</v>
      </c>
      <c r="C3073">
        <v>37227</v>
      </c>
    </row>
    <row r="3074" spans="1:3">
      <c r="A3074" t="s">
        <v>11327</v>
      </c>
      <c r="B3074" t="s">
        <v>9642</v>
      </c>
      <c r="C3074">
        <v>19305</v>
      </c>
    </row>
    <row r="3075" spans="1:3">
      <c r="A3075" t="s">
        <v>9608</v>
      </c>
      <c r="B3075" t="s">
        <v>9642</v>
      </c>
      <c r="C3075">
        <v>23951</v>
      </c>
    </row>
    <row r="3076" spans="1:3">
      <c r="A3076" t="s">
        <v>10412</v>
      </c>
      <c r="B3076" t="s">
        <v>9642</v>
      </c>
      <c r="C3076">
        <v>6127</v>
      </c>
    </row>
    <row r="3077" spans="1:3">
      <c r="A3077" t="s">
        <v>9689</v>
      </c>
      <c r="B3077" t="s">
        <v>9642</v>
      </c>
      <c r="C3077">
        <v>20999</v>
      </c>
    </row>
    <row r="3078" spans="1:3">
      <c r="A3078" t="s">
        <v>9690</v>
      </c>
      <c r="B3078" t="s">
        <v>9642</v>
      </c>
      <c r="C3078">
        <v>86505</v>
      </c>
    </row>
    <row r="3079" spans="1:3">
      <c r="A3079" t="s">
        <v>11328</v>
      </c>
      <c r="B3079" t="s">
        <v>9642</v>
      </c>
      <c r="C3079">
        <v>26649</v>
      </c>
    </row>
    <row r="3080" spans="1:3">
      <c r="A3080" t="s">
        <v>11329</v>
      </c>
      <c r="B3080" t="s">
        <v>9642</v>
      </c>
      <c r="C3080">
        <v>168448</v>
      </c>
    </row>
    <row r="3081" spans="1:3">
      <c r="A3081" t="s">
        <v>11330</v>
      </c>
      <c r="B3081" t="s">
        <v>9642</v>
      </c>
      <c r="C3081">
        <v>20758</v>
      </c>
    </row>
    <row r="3082" spans="1:3">
      <c r="A3082" t="s">
        <v>11331</v>
      </c>
      <c r="B3082" t="s">
        <v>9642</v>
      </c>
      <c r="C3082">
        <v>121339</v>
      </c>
    </row>
    <row r="3083" spans="1:3">
      <c r="A3083" t="s">
        <v>9762</v>
      </c>
      <c r="B3083" t="s">
        <v>9642</v>
      </c>
      <c r="C3083">
        <v>17478</v>
      </c>
    </row>
    <row r="3084" spans="1:3">
      <c r="A3084" t="s">
        <v>11332</v>
      </c>
      <c r="B3084" t="s">
        <v>9642</v>
      </c>
      <c r="C3084">
        <v>19534</v>
      </c>
    </row>
    <row r="3085" spans="1:3">
      <c r="A3085" t="s">
        <v>9763</v>
      </c>
      <c r="B3085" t="s">
        <v>9642</v>
      </c>
      <c r="C3085">
        <v>28403</v>
      </c>
    </row>
    <row r="3086" spans="1:3">
      <c r="A3086" t="s">
        <v>11333</v>
      </c>
      <c r="B3086" t="s">
        <v>9642</v>
      </c>
      <c r="C3086">
        <v>81710</v>
      </c>
    </row>
    <row r="3087" spans="1:3">
      <c r="A3087" t="s">
        <v>11334</v>
      </c>
      <c r="B3087" t="s">
        <v>9642</v>
      </c>
      <c r="C3087">
        <v>139432</v>
      </c>
    </row>
    <row r="3088" spans="1:3">
      <c r="A3088" t="s">
        <v>11335</v>
      </c>
      <c r="B3088" t="s">
        <v>9642</v>
      </c>
      <c r="C3088">
        <v>42574</v>
      </c>
    </row>
    <row r="3089" spans="1:3">
      <c r="A3089" t="s">
        <v>10424</v>
      </c>
      <c r="B3089" t="s">
        <v>9642</v>
      </c>
      <c r="C3089">
        <v>15927</v>
      </c>
    </row>
    <row r="3090" spans="1:3">
      <c r="A3090" t="s">
        <v>10426</v>
      </c>
      <c r="B3090" t="s">
        <v>9642</v>
      </c>
      <c r="C3090">
        <v>4199</v>
      </c>
    </row>
    <row r="3091" spans="1:3">
      <c r="A3091" t="s">
        <v>11336</v>
      </c>
      <c r="B3091" t="s">
        <v>9642</v>
      </c>
      <c r="C3091">
        <v>924216</v>
      </c>
    </row>
    <row r="3092" spans="1:3">
      <c r="A3092" t="s">
        <v>9703</v>
      </c>
      <c r="B3092" t="s">
        <v>9642</v>
      </c>
      <c r="C3092">
        <v>46572</v>
      </c>
    </row>
    <row r="3093" spans="1:3">
      <c r="A3093" t="s">
        <v>11337</v>
      </c>
      <c r="B3093" t="s">
        <v>9642</v>
      </c>
      <c r="C3093">
        <v>40195</v>
      </c>
    </row>
    <row r="3094" spans="1:3">
      <c r="A3094" t="s">
        <v>10085</v>
      </c>
      <c r="B3094" t="s">
        <v>9642</v>
      </c>
      <c r="C3094">
        <v>38131</v>
      </c>
    </row>
    <row r="3095" spans="1:3">
      <c r="A3095" t="s">
        <v>11338</v>
      </c>
      <c r="B3095" t="s">
        <v>9642</v>
      </c>
      <c r="C3095">
        <v>195894</v>
      </c>
    </row>
    <row r="3096" spans="1:3">
      <c r="A3096" t="s">
        <v>11339</v>
      </c>
      <c r="B3096" t="s">
        <v>9642</v>
      </c>
      <c r="C3096">
        <v>94346</v>
      </c>
    </row>
    <row r="3097" spans="1:3">
      <c r="A3097" t="s">
        <v>11340</v>
      </c>
      <c r="B3097" t="s">
        <v>9642</v>
      </c>
      <c r="C3097">
        <v>7513</v>
      </c>
    </row>
    <row r="3098" spans="1:3">
      <c r="A3098" t="s">
        <v>10025</v>
      </c>
      <c r="B3098" t="s">
        <v>9642</v>
      </c>
      <c r="C3098">
        <v>43519</v>
      </c>
    </row>
    <row r="3099" spans="1:3">
      <c r="A3099" t="s">
        <v>9772</v>
      </c>
      <c r="B3099" t="s">
        <v>9642</v>
      </c>
      <c r="C3099">
        <v>45803</v>
      </c>
    </row>
    <row r="3100" spans="1:3">
      <c r="A3100" t="s">
        <v>10858</v>
      </c>
      <c r="B3100" t="s">
        <v>9642</v>
      </c>
      <c r="C3100">
        <v>71943</v>
      </c>
    </row>
    <row r="3101" spans="1:3">
      <c r="A3101" t="s">
        <v>11341</v>
      </c>
      <c r="B3101" t="s">
        <v>9642</v>
      </c>
      <c r="C3101">
        <v>13988</v>
      </c>
    </row>
    <row r="3102" spans="1:3">
      <c r="A3102" t="s">
        <v>11342</v>
      </c>
      <c r="B3102" t="s">
        <v>9642</v>
      </c>
      <c r="C3102">
        <v>198919</v>
      </c>
    </row>
    <row r="3103" spans="1:3">
      <c r="A3103" t="s">
        <v>10132</v>
      </c>
      <c r="B3103" t="s">
        <v>9642</v>
      </c>
      <c r="C3103">
        <v>17036</v>
      </c>
    </row>
    <row r="3104" spans="1:3">
      <c r="A3104" t="s">
        <v>10492</v>
      </c>
      <c r="B3104" t="s">
        <v>9642</v>
      </c>
      <c r="C3104">
        <v>166472</v>
      </c>
    </row>
    <row r="3105" spans="1:3">
      <c r="A3105" t="s">
        <v>11173</v>
      </c>
      <c r="B3105" t="s">
        <v>9642</v>
      </c>
      <c r="C3105">
        <v>14146</v>
      </c>
    </row>
    <row r="3106" spans="1:3">
      <c r="A3106" t="s">
        <v>11343</v>
      </c>
      <c r="B3106" t="s">
        <v>9642</v>
      </c>
      <c r="C3106">
        <v>98276</v>
      </c>
    </row>
    <row r="3107" spans="1:3">
      <c r="A3107" t="s">
        <v>11344</v>
      </c>
      <c r="B3107" t="s">
        <v>9642</v>
      </c>
      <c r="C3107">
        <v>66652</v>
      </c>
    </row>
    <row r="3108" spans="1:3">
      <c r="A3108" t="s">
        <v>11345</v>
      </c>
      <c r="B3108" t="s">
        <v>9642</v>
      </c>
      <c r="C3108">
        <v>18846</v>
      </c>
    </row>
    <row r="3109" spans="1:3">
      <c r="A3109" t="s">
        <v>11346</v>
      </c>
      <c r="B3109" t="s">
        <v>9642</v>
      </c>
      <c r="C3109">
        <v>41560</v>
      </c>
    </row>
    <row r="3110" spans="1:3">
      <c r="A3110" t="s">
        <v>11347</v>
      </c>
      <c r="B3110" t="s">
        <v>9642</v>
      </c>
      <c r="C3110">
        <v>118047</v>
      </c>
    </row>
    <row r="3111" spans="1:3">
      <c r="A3111" t="s">
        <v>9946</v>
      </c>
      <c r="B3111" t="s">
        <v>9642</v>
      </c>
      <c r="C3111">
        <v>20118</v>
      </c>
    </row>
    <row r="3112" spans="1:3">
      <c r="A3112" t="s">
        <v>11348</v>
      </c>
      <c r="B3112" t="s">
        <v>9642</v>
      </c>
      <c r="C3112">
        <v>31171</v>
      </c>
    </row>
    <row r="3113" spans="1:3">
      <c r="A3113" t="s">
        <v>10581</v>
      </c>
      <c r="B3113" t="s">
        <v>9642</v>
      </c>
      <c r="C3113">
        <v>31443</v>
      </c>
    </row>
    <row r="3114" spans="1:3">
      <c r="A3114" t="s">
        <v>11349</v>
      </c>
      <c r="B3114" t="s">
        <v>9642</v>
      </c>
      <c r="C3114">
        <v>23761</v>
      </c>
    </row>
    <row r="3115" spans="1:3">
      <c r="A3115" t="s">
        <v>11022</v>
      </c>
      <c r="B3115" t="s">
        <v>9642</v>
      </c>
      <c r="C3115">
        <v>106127</v>
      </c>
    </row>
    <row r="3116" spans="1:3">
      <c r="A3116" t="s">
        <v>11350</v>
      </c>
      <c r="B3116" t="s">
        <v>9642</v>
      </c>
      <c r="C3116">
        <v>17087</v>
      </c>
    </row>
    <row r="3117" spans="1:3">
      <c r="A3117" t="s">
        <v>9640</v>
      </c>
      <c r="B3117" t="s">
        <v>9642</v>
      </c>
      <c r="C3117">
        <v>139238</v>
      </c>
    </row>
    <row r="3118" spans="1:3">
      <c r="A3118" t="s">
        <v>11351</v>
      </c>
      <c r="B3118" t="s">
        <v>9642</v>
      </c>
      <c r="C3118">
        <v>417210</v>
      </c>
    </row>
    <row r="3119" spans="1:3">
      <c r="A3119" t="s">
        <v>11352</v>
      </c>
      <c r="B3119" t="s">
        <v>9642</v>
      </c>
      <c r="C3119">
        <v>51461</v>
      </c>
    </row>
    <row r="3120" spans="1:3">
      <c r="A3120" t="s">
        <v>11353</v>
      </c>
      <c r="B3120" t="s">
        <v>9642</v>
      </c>
      <c r="C3120">
        <v>25223</v>
      </c>
    </row>
    <row r="3121" spans="1:3">
      <c r="A3121" t="s">
        <v>10144</v>
      </c>
      <c r="B3121" t="s">
        <v>9642</v>
      </c>
      <c r="C3121">
        <v>174218</v>
      </c>
    </row>
    <row r="3122" spans="1:3">
      <c r="A3122" t="s">
        <v>10867</v>
      </c>
      <c r="B3122" t="s">
        <v>9642</v>
      </c>
      <c r="C3122">
        <v>74060</v>
      </c>
    </row>
    <row r="3123" spans="1:3">
      <c r="A3123" t="s">
        <v>10710</v>
      </c>
      <c r="B3123" t="s">
        <v>9643</v>
      </c>
      <c r="C3123">
        <v>38558</v>
      </c>
    </row>
    <row r="3124" spans="1:3">
      <c r="A3124" t="s">
        <v>10583</v>
      </c>
      <c r="B3124" t="s">
        <v>9643</v>
      </c>
      <c r="C3124">
        <v>12024</v>
      </c>
    </row>
    <row r="3125" spans="1:3">
      <c r="A3125" t="s">
        <v>10308</v>
      </c>
      <c r="B3125" t="s">
        <v>9643</v>
      </c>
      <c r="C3125">
        <v>48145</v>
      </c>
    </row>
    <row r="3126" spans="1:3">
      <c r="A3126" t="s">
        <v>10585</v>
      </c>
      <c r="B3126" t="s">
        <v>9643</v>
      </c>
      <c r="C3126">
        <v>14013</v>
      </c>
    </row>
    <row r="3127" spans="1:3">
      <c r="A3127" t="s">
        <v>11354</v>
      </c>
      <c r="B3127" t="s">
        <v>9643</v>
      </c>
      <c r="C3127">
        <v>13824</v>
      </c>
    </row>
    <row r="3128" spans="1:3">
      <c r="A3128" t="s">
        <v>10912</v>
      </c>
      <c r="B3128" t="s">
        <v>9643</v>
      </c>
      <c r="C3128">
        <v>7852</v>
      </c>
    </row>
    <row r="3129" spans="1:3">
      <c r="A3129" t="s">
        <v>9865</v>
      </c>
      <c r="B3129" t="s">
        <v>9643</v>
      </c>
      <c r="C3129">
        <v>39464</v>
      </c>
    </row>
    <row r="3130" spans="1:3">
      <c r="A3130" t="s">
        <v>11355</v>
      </c>
      <c r="B3130" t="s">
        <v>9643</v>
      </c>
      <c r="C3130">
        <v>12640</v>
      </c>
    </row>
    <row r="3131" spans="1:3">
      <c r="A3131" t="s">
        <v>11356</v>
      </c>
      <c r="B3131" t="s">
        <v>9643</v>
      </c>
      <c r="C3131">
        <v>4600</v>
      </c>
    </row>
    <row r="3132" spans="1:3">
      <c r="A3132" t="s">
        <v>9761</v>
      </c>
      <c r="B3132" t="s">
        <v>9643</v>
      </c>
      <c r="C3132">
        <v>8908</v>
      </c>
    </row>
    <row r="3133" spans="1:3">
      <c r="A3133" t="s">
        <v>11357</v>
      </c>
      <c r="B3133" t="s">
        <v>9643</v>
      </c>
      <c r="C3133">
        <v>102938</v>
      </c>
    </row>
    <row r="3134" spans="1:3">
      <c r="A3134" t="s">
        <v>9763</v>
      </c>
      <c r="B3134" t="s">
        <v>9643</v>
      </c>
      <c r="C3134">
        <v>21180</v>
      </c>
    </row>
    <row r="3135" spans="1:3">
      <c r="A3135" t="s">
        <v>11358</v>
      </c>
      <c r="B3135" t="s">
        <v>9643</v>
      </c>
      <c r="C3135">
        <v>80526</v>
      </c>
    </row>
    <row r="3136" spans="1:3">
      <c r="A3136" t="s">
        <v>11359</v>
      </c>
      <c r="B3136" t="s">
        <v>9643</v>
      </c>
      <c r="C3136">
        <v>2341</v>
      </c>
    </row>
    <row r="3137" spans="1:3">
      <c r="A3137" t="s">
        <v>9884</v>
      </c>
      <c r="B3137" t="s">
        <v>9643</v>
      </c>
      <c r="C3137">
        <v>31171</v>
      </c>
    </row>
    <row r="3138" spans="1:3">
      <c r="A3138" t="s">
        <v>10570</v>
      </c>
      <c r="B3138" t="s">
        <v>9643</v>
      </c>
      <c r="C3138">
        <v>8634</v>
      </c>
    </row>
    <row r="3139" spans="1:3">
      <c r="A3139" t="s">
        <v>10282</v>
      </c>
      <c r="B3139" t="s">
        <v>9643</v>
      </c>
      <c r="C3139">
        <v>33241</v>
      </c>
    </row>
    <row r="3140" spans="1:3">
      <c r="A3140" t="s">
        <v>11360</v>
      </c>
      <c r="B3140" t="s">
        <v>9643</v>
      </c>
      <c r="C3140">
        <v>8929</v>
      </c>
    </row>
    <row r="3141" spans="1:3">
      <c r="A3141" t="s">
        <v>11361</v>
      </c>
      <c r="B3141" t="s">
        <v>9643</v>
      </c>
      <c r="C3141">
        <v>41267</v>
      </c>
    </row>
    <row r="3142" spans="1:3">
      <c r="A3142" t="s">
        <v>10090</v>
      </c>
      <c r="B3142" t="s">
        <v>9643</v>
      </c>
      <c r="C3142">
        <v>23333</v>
      </c>
    </row>
    <row r="3143" spans="1:3">
      <c r="A3143" t="s">
        <v>11362</v>
      </c>
      <c r="B3143" t="s">
        <v>9643</v>
      </c>
      <c r="C3143">
        <v>20728</v>
      </c>
    </row>
    <row r="3144" spans="1:3">
      <c r="A3144" t="s">
        <v>11363</v>
      </c>
      <c r="B3144" t="s">
        <v>9643</v>
      </c>
      <c r="C3144">
        <v>7597</v>
      </c>
    </row>
    <row r="3145" spans="1:3">
      <c r="A3145" t="s">
        <v>11364</v>
      </c>
      <c r="B3145" t="s">
        <v>9643</v>
      </c>
      <c r="C3145">
        <v>6840</v>
      </c>
    </row>
    <row r="3146" spans="1:3">
      <c r="A3146" t="s">
        <v>9587</v>
      </c>
      <c r="B3146" t="s">
        <v>9644</v>
      </c>
    </row>
    <row r="3147" spans="1:3">
      <c r="A3147" t="s">
        <v>9588</v>
      </c>
      <c r="B3147" t="s">
        <v>9645</v>
      </c>
    </row>
    <row r="3148" spans="1:3">
      <c r="A3148" t="s">
        <v>9438</v>
      </c>
    </row>
    <row r="3149" spans="1:3">
      <c r="A3149" t="s">
        <v>9589</v>
      </c>
      <c r="B3149" t="s">
        <v>9646</v>
      </c>
    </row>
    <row r="3150" spans="1:3">
      <c r="A3150" t="s">
        <v>9590</v>
      </c>
      <c r="B3150" t="s">
        <v>9647</v>
      </c>
    </row>
    <row r="3151" spans="1:3">
      <c r="A3151" t="s">
        <v>9439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4D583-64DE-436A-8E85-EDA9311DC9AC}">
  <dimension ref="A1:H5433"/>
  <sheetViews>
    <sheetView workbookViewId="0">
      <selection activeCell="H1" sqref="H1"/>
    </sheetView>
  </sheetViews>
  <sheetFormatPr defaultRowHeight="15"/>
  <cols>
    <col min="1" max="1" width="78.140625" bestFit="1" customWidth="1"/>
    <col min="2" max="2" width="24.140625" bestFit="1" customWidth="1"/>
    <col min="3" max="3" width="8" bestFit="1" customWidth="1"/>
    <col min="4" max="4" width="28.85546875" bestFit="1" customWidth="1"/>
    <col min="5" max="5" width="34" bestFit="1" customWidth="1"/>
    <col min="6" max="6" width="38.85546875" bestFit="1" customWidth="1"/>
    <col min="7" max="7" width="21.7109375" bestFit="1" customWidth="1"/>
    <col min="8" max="8" width="23.28515625" bestFit="1" customWidth="1"/>
    <col min="9" max="9" width="28.85546875" bestFit="1" customWidth="1"/>
    <col min="10" max="10" width="20.85546875" bestFit="1" customWidth="1"/>
    <col min="11" max="11" width="34" bestFit="1" customWidth="1"/>
    <col min="12" max="12" width="38.85546875" bestFit="1" customWidth="1"/>
    <col min="13" max="13" width="21.7109375" bestFit="1" customWidth="1"/>
    <col min="14" max="14" width="45.7109375" bestFit="1" customWidth="1"/>
    <col min="15" max="15" width="23.28515625" bestFit="1" customWidth="1"/>
    <col min="16" max="16" width="32" bestFit="1" customWidth="1"/>
    <col min="17" max="17" width="29.28515625" bestFit="1" customWidth="1"/>
    <col min="18" max="18" width="33.5703125" bestFit="1" customWidth="1"/>
    <col min="19" max="19" width="32.7109375" bestFit="1" customWidth="1"/>
    <col min="20" max="20" width="38.5703125" bestFit="1" customWidth="1"/>
    <col min="21" max="21" width="33" bestFit="1" customWidth="1"/>
    <col min="22" max="22" width="23.42578125" bestFit="1" customWidth="1"/>
    <col min="23" max="23" width="29.7109375" bestFit="1" customWidth="1"/>
    <col min="24" max="24" width="34" bestFit="1" customWidth="1"/>
    <col min="25" max="25" width="33.140625" bestFit="1" customWidth="1"/>
    <col min="26" max="26" width="39" bestFit="1" customWidth="1"/>
    <col min="27" max="27" width="33.42578125" bestFit="1" customWidth="1"/>
    <col min="28" max="28" width="24" bestFit="1" customWidth="1"/>
    <col min="29" max="29" width="30.5703125" bestFit="1" customWidth="1"/>
    <col min="30" max="30" width="34.85546875" bestFit="1" customWidth="1"/>
    <col min="31" max="31" width="34" bestFit="1" customWidth="1"/>
    <col min="32" max="32" width="39.85546875" bestFit="1" customWidth="1"/>
    <col min="33" max="33" width="34.28515625" bestFit="1" customWidth="1"/>
    <col min="34" max="34" width="24.85546875" bestFit="1" customWidth="1"/>
    <col min="35" max="35" width="29.5703125" bestFit="1" customWidth="1"/>
    <col min="36" max="36" width="33.85546875" bestFit="1" customWidth="1"/>
    <col min="37" max="37" width="23.85546875" bestFit="1" customWidth="1"/>
    <col min="38" max="38" width="26" bestFit="1" customWidth="1"/>
    <col min="39" max="39" width="30.28515625" bestFit="1" customWidth="1"/>
    <col min="40" max="40" width="20.28515625" bestFit="1" customWidth="1"/>
  </cols>
  <sheetData>
    <row r="1" spans="1:8">
      <c r="A1" t="s">
        <v>0</v>
      </c>
      <c r="B1" t="s">
        <v>9591</v>
      </c>
      <c r="C1" t="s">
        <v>1</v>
      </c>
      <c r="D1" t="s">
        <v>9440</v>
      </c>
      <c r="E1" t="s">
        <v>2</v>
      </c>
      <c r="F1" t="s">
        <v>3</v>
      </c>
      <c r="G1" t="s">
        <v>4</v>
      </c>
      <c r="H1" t="s">
        <v>5</v>
      </c>
    </row>
    <row r="2" spans="1:8">
      <c r="A2" t="s">
        <v>6</v>
      </c>
      <c r="B2" t="s">
        <v>7</v>
      </c>
      <c r="C2" t="s">
        <v>8</v>
      </c>
      <c r="D2" t="s">
        <v>9</v>
      </c>
      <c r="E2" t="s">
        <v>10</v>
      </c>
      <c r="F2" t="s">
        <v>11</v>
      </c>
      <c r="G2" t="s">
        <v>12</v>
      </c>
      <c r="H2">
        <v>4</v>
      </c>
    </row>
    <row r="3" spans="1:8">
      <c r="A3" t="s">
        <v>13</v>
      </c>
      <c r="B3" t="s">
        <v>14</v>
      </c>
      <c r="C3" t="s">
        <v>8</v>
      </c>
      <c r="D3" t="s">
        <v>15</v>
      </c>
      <c r="E3" t="s">
        <v>10</v>
      </c>
      <c r="F3" t="s">
        <v>11</v>
      </c>
      <c r="G3" t="s">
        <v>12</v>
      </c>
      <c r="H3">
        <v>3</v>
      </c>
    </row>
    <row r="4" spans="1:8">
      <c r="A4" t="s">
        <v>16</v>
      </c>
      <c r="B4" t="s">
        <v>17</v>
      </c>
      <c r="C4" t="s">
        <v>8</v>
      </c>
      <c r="D4" t="s">
        <v>18</v>
      </c>
      <c r="E4" t="s">
        <v>10</v>
      </c>
      <c r="F4" t="s">
        <v>19</v>
      </c>
      <c r="G4" t="s">
        <v>12</v>
      </c>
      <c r="H4">
        <v>2</v>
      </c>
    </row>
    <row r="5" spans="1:8">
      <c r="A5" t="s">
        <v>20</v>
      </c>
      <c r="B5" t="s">
        <v>21</v>
      </c>
      <c r="C5" t="s">
        <v>8</v>
      </c>
      <c r="D5" t="s">
        <v>22</v>
      </c>
      <c r="E5" t="s">
        <v>10</v>
      </c>
      <c r="F5" t="s">
        <v>23</v>
      </c>
      <c r="G5" t="s">
        <v>12</v>
      </c>
      <c r="H5">
        <v>1</v>
      </c>
    </row>
    <row r="6" spans="1:8">
      <c r="A6" t="s">
        <v>24</v>
      </c>
      <c r="B6" t="s">
        <v>25</v>
      </c>
      <c r="C6" t="s">
        <v>8</v>
      </c>
      <c r="D6" t="s">
        <v>26</v>
      </c>
      <c r="E6" t="s">
        <v>10</v>
      </c>
      <c r="F6" t="s">
        <v>23</v>
      </c>
      <c r="G6" t="s">
        <v>12</v>
      </c>
      <c r="H6">
        <v>3</v>
      </c>
    </row>
    <row r="7" spans="1:8">
      <c r="A7" t="s">
        <v>27</v>
      </c>
      <c r="B7" t="s">
        <v>28</v>
      </c>
      <c r="C7" t="s">
        <v>8</v>
      </c>
      <c r="D7" t="s">
        <v>29</v>
      </c>
      <c r="E7" t="s">
        <v>10</v>
      </c>
      <c r="F7" t="s">
        <v>19</v>
      </c>
      <c r="G7" t="s">
        <v>12</v>
      </c>
      <c r="H7">
        <v>2</v>
      </c>
    </row>
    <row r="8" spans="1:8">
      <c r="A8" t="s">
        <v>30</v>
      </c>
      <c r="B8" t="s">
        <v>31</v>
      </c>
      <c r="C8" t="s">
        <v>8</v>
      </c>
      <c r="D8" t="s">
        <v>32</v>
      </c>
      <c r="E8" t="s">
        <v>10</v>
      </c>
      <c r="F8" t="s">
        <v>23</v>
      </c>
      <c r="G8" t="s">
        <v>12</v>
      </c>
      <c r="H8">
        <v>2</v>
      </c>
    </row>
    <row r="9" spans="1:8">
      <c r="A9" t="s">
        <v>33</v>
      </c>
      <c r="B9" t="s">
        <v>25</v>
      </c>
      <c r="C9" t="s">
        <v>8</v>
      </c>
      <c r="D9" t="s">
        <v>26</v>
      </c>
      <c r="E9" t="s">
        <v>10</v>
      </c>
      <c r="F9" t="s">
        <v>23</v>
      </c>
      <c r="G9" t="s">
        <v>12</v>
      </c>
    </row>
    <row r="10" spans="1:8">
      <c r="A10" t="s">
        <v>34</v>
      </c>
      <c r="B10" t="s">
        <v>35</v>
      </c>
      <c r="C10" t="s">
        <v>8</v>
      </c>
      <c r="D10" t="s">
        <v>36</v>
      </c>
      <c r="E10" t="s">
        <v>10</v>
      </c>
      <c r="F10" t="s">
        <v>11</v>
      </c>
      <c r="G10" t="s">
        <v>12</v>
      </c>
      <c r="H10">
        <v>2</v>
      </c>
    </row>
    <row r="11" spans="1:8">
      <c r="A11" t="s">
        <v>37</v>
      </c>
      <c r="B11" t="s">
        <v>38</v>
      </c>
      <c r="C11" t="s">
        <v>8</v>
      </c>
      <c r="D11" t="s">
        <v>39</v>
      </c>
      <c r="E11" t="s">
        <v>10</v>
      </c>
      <c r="F11" t="s">
        <v>11</v>
      </c>
      <c r="G11" t="s">
        <v>12</v>
      </c>
    </row>
    <row r="12" spans="1:8">
      <c r="A12" t="s">
        <v>40</v>
      </c>
      <c r="B12" t="s">
        <v>41</v>
      </c>
      <c r="C12" t="s">
        <v>8</v>
      </c>
      <c r="D12" t="s">
        <v>42</v>
      </c>
      <c r="E12" t="s">
        <v>10</v>
      </c>
      <c r="F12" t="s">
        <v>19</v>
      </c>
      <c r="G12" t="s">
        <v>12</v>
      </c>
    </row>
    <row r="13" spans="1:8">
      <c r="A13" t="s">
        <v>43</v>
      </c>
      <c r="B13" t="s">
        <v>44</v>
      </c>
      <c r="C13" t="s">
        <v>8</v>
      </c>
      <c r="D13" t="s">
        <v>44</v>
      </c>
      <c r="E13" t="s">
        <v>10</v>
      </c>
      <c r="F13" t="s">
        <v>11</v>
      </c>
      <c r="G13" t="s">
        <v>12</v>
      </c>
      <c r="H13">
        <v>2</v>
      </c>
    </row>
    <row r="14" spans="1:8">
      <c r="A14" t="s">
        <v>45</v>
      </c>
      <c r="B14" t="s">
        <v>44</v>
      </c>
      <c r="C14" t="s">
        <v>8</v>
      </c>
      <c r="D14" t="s">
        <v>44</v>
      </c>
      <c r="E14" t="s">
        <v>10</v>
      </c>
      <c r="F14" t="s">
        <v>23</v>
      </c>
      <c r="G14" t="s">
        <v>12</v>
      </c>
      <c r="H14">
        <v>2</v>
      </c>
    </row>
    <row r="15" spans="1:8">
      <c r="A15" t="s">
        <v>46</v>
      </c>
      <c r="B15" t="s">
        <v>47</v>
      </c>
      <c r="C15" t="s">
        <v>8</v>
      </c>
      <c r="D15" t="s">
        <v>48</v>
      </c>
      <c r="E15" t="s">
        <v>10</v>
      </c>
      <c r="F15" t="s">
        <v>11</v>
      </c>
      <c r="G15" t="s">
        <v>12</v>
      </c>
      <c r="H15">
        <v>3</v>
      </c>
    </row>
    <row r="16" spans="1:8">
      <c r="A16" t="s">
        <v>49</v>
      </c>
      <c r="B16" t="s">
        <v>25</v>
      </c>
      <c r="C16" t="s">
        <v>8</v>
      </c>
      <c r="D16" t="s">
        <v>26</v>
      </c>
      <c r="E16" t="s">
        <v>10</v>
      </c>
      <c r="F16" t="s">
        <v>50</v>
      </c>
      <c r="G16" t="s">
        <v>12</v>
      </c>
      <c r="H16">
        <v>2</v>
      </c>
    </row>
    <row r="17" spans="1:8">
      <c r="A17" t="s">
        <v>51</v>
      </c>
      <c r="B17" t="s">
        <v>52</v>
      </c>
      <c r="C17" t="s">
        <v>8</v>
      </c>
      <c r="D17" t="s">
        <v>53</v>
      </c>
      <c r="E17" t="s">
        <v>10</v>
      </c>
      <c r="F17" t="s">
        <v>23</v>
      </c>
      <c r="G17" t="s">
        <v>12</v>
      </c>
    </row>
    <row r="18" spans="1:8">
      <c r="A18" t="s">
        <v>54</v>
      </c>
      <c r="B18" t="s">
        <v>55</v>
      </c>
      <c r="C18" t="s">
        <v>8</v>
      </c>
      <c r="D18" t="s">
        <v>55</v>
      </c>
      <c r="E18" t="s">
        <v>10</v>
      </c>
      <c r="F18" t="s">
        <v>11</v>
      </c>
      <c r="G18" t="s">
        <v>12</v>
      </c>
      <c r="H18">
        <v>2</v>
      </c>
    </row>
    <row r="19" spans="1:8">
      <c r="A19" t="s">
        <v>56</v>
      </c>
      <c r="B19" t="s">
        <v>57</v>
      </c>
      <c r="C19" t="s">
        <v>8</v>
      </c>
      <c r="D19" t="s">
        <v>22</v>
      </c>
      <c r="E19" t="s">
        <v>10</v>
      </c>
      <c r="F19" t="s">
        <v>19</v>
      </c>
      <c r="G19" t="s">
        <v>12</v>
      </c>
      <c r="H19">
        <v>2</v>
      </c>
    </row>
    <row r="20" spans="1:8">
      <c r="A20" t="s">
        <v>58</v>
      </c>
      <c r="B20" t="s">
        <v>59</v>
      </c>
      <c r="C20" t="s">
        <v>8</v>
      </c>
      <c r="D20" t="s">
        <v>60</v>
      </c>
      <c r="E20" t="s">
        <v>10</v>
      </c>
      <c r="F20" t="s">
        <v>11</v>
      </c>
      <c r="G20" t="s">
        <v>12</v>
      </c>
      <c r="H20">
        <v>3</v>
      </c>
    </row>
    <row r="21" spans="1:8">
      <c r="A21" t="s">
        <v>61</v>
      </c>
      <c r="B21" t="s">
        <v>62</v>
      </c>
      <c r="C21" t="s">
        <v>8</v>
      </c>
      <c r="D21" t="s">
        <v>63</v>
      </c>
      <c r="E21" t="s">
        <v>10</v>
      </c>
      <c r="F21" t="s">
        <v>19</v>
      </c>
      <c r="G21" t="s">
        <v>12</v>
      </c>
      <c r="H21">
        <v>2</v>
      </c>
    </row>
    <row r="22" spans="1:8">
      <c r="A22" t="s">
        <v>64</v>
      </c>
      <c r="B22" t="s">
        <v>65</v>
      </c>
      <c r="C22" t="s">
        <v>8</v>
      </c>
      <c r="D22" t="s">
        <v>66</v>
      </c>
      <c r="E22" t="s">
        <v>10</v>
      </c>
      <c r="F22" t="s">
        <v>23</v>
      </c>
      <c r="G22" t="s">
        <v>12</v>
      </c>
      <c r="H22">
        <v>3</v>
      </c>
    </row>
    <row r="23" spans="1:8">
      <c r="A23" t="s">
        <v>67</v>
      </c>
      <c r="B23" t="s">
        <v>68</v>
      </c>
      <c r="C23" t="s">
        <v>8</v>
      </c>
      <c r="D23" t="s">
        <v>68</v>
      </c>
      <c r="E23" t="s">
        <v>10</v>
      </c>
      <c r="F23" t="s">
        <v>69</v>
      </c>
      <c r="G23" t="s">
        <v>12</v>
      </c>
      <c r="H23">
        <v>4</v>
      </c>
    </row>
    <row r="24" spans="1:8">
      <c r="A24" t="s">
        <v>70</v>
      </c>
      <c r="B24" t="s">
        <v>62</v>
      </c>
      <c r="C24" t="s">
        <v>8</v>
      </c>
      <c r="D24" t="s">
        <v>63</v>
      </c>
      <c r="E24" t="s">
        <v>10</v>
      </c>
      <c r="F24" t="s">
        <v>19</v>
      </c>
      <c r="G24" t="s">
        <v>12</v>
      </c>
      <c r="H24">
        <v>3</v>
      </c>
    </row>
    <row r="25" spans="1:8">
      <c r="A25" t="s">
        <v>71</v>
      </c>
      <c r="B25" t="s">
        <v>72</v>
      </c>
      <c r="C25" t="s">
        <v>8</v>
      </c>
      <c r="D25" t="s">
        <v>73</v>
      </c>
      <c r="E25" t="s">
        <v>10</v>
      </c>
      <c r="F25" t="s">
        <v>19</v>
      </c>
      <c r="G25" t="s">
        <v>12</v>
      </c>
      <c r="H25">
        <v>4</v>
      </c>
    </row>
    <row r="26" spans="1:8">
      <c r="A26" t="s">
        <v>74</v>
      </c>
      <c r="B26" t="s">
        <v>75</v>
      </c>
      <c r="C26" t="s">
        <v>8</v>
      </c>
      <c r="D26" t="s">
        <v>76</v>
      </c>
      <c r="E26" t="s">
        <v>10</v>
      </c>
      <c r="F26" t="s">
        <v>69</v>
      </c>
      <c r="G26" t="s">
        <v>12</v>
      </c>
    </row>
    <row r="27" spans="1:8">
      <c r="A27" t="s">
        <v>77</v>
      </c>
      <c r="B27" t="s">
        <v>78</v>
      </c>
      <c r="C27" t="s">
        <v>8</v>
      </c>
      <c r="D27" t="s">
        <v>79</v>
      </c>
      <c r="E27" t="s">
        <v>10</v>
      </c>
      <c r="F27" t="s">
        <v>19</v>
      </c>
      <c r="G27" t="s">
        <v>12</v>
      </c>
    </row>
    <row r="28" spans="1:8">
      <c r="A28" t="s">
        <v>80</v>
      </c>
      <c r="B28" t="s">
        <v>7</v>
      </c>
      <c r="C28" t="s">
        <v>8</v>
      </c>
      <c r="D28" t="s">
        <v>9</v>
      </c>
      <c r="E28" t="s">
        <v>10</v>
      </c>
      <c r="F28" t="s">
        <v>19</v>
      </c>
      <c r="G28" t="s">
        <v>12</v>
      </c>
      <c r="H28">
        <v>2</v>
      </c>
    </row>
    <row r="29" spans="1:8">
      <c r="A29" t="s">
        <v>81</v>
      </c>
      <c r="B29" t="s">
        <v>25</v>
      </c>
      <c r="C29" t="s">
        <v>8</v>
      </c>
      <c r="D29" t="s">
        <v>26</v>
      </c>
      <c r="E29" t="s">
        <v>10</v>
      </c>
      <c r="F29" t="s">
        <v>23</v>
      </c>
      <c r="G29" t="s">
        <v>12</v>
      </c>
      <c r="H29">
        <v>3</v>
      </c>
    </row>
    <row r="30" spans="1:8">
      <c r="A30" t="s">
        <v>82</v>
      </c>
      <c r="B30" t="s">
        <v>83</v>
      </c>
      <c r="C30" t="s">
        <v>8</v>
      </c>
      <c r="D30" t="s">
        <v>84</v>
      </c>
      <c r="E30" t="s">
        <v>10</v>
      </c>
      <c r="F30" t="s">
        <v>11</v>
      </c>
      <c r="G30" t="s">
        <v>12</v>
      </c>
    </row>
    <row r="31" spans="1:8">
      <c r="A31" t="s">
        <v>85</v>
      </c>
      <c r="B31" t="s">
        <v>86</v>
      </c>
      <c r="C31" t="s">
        <v>8</v>
      </c>
      <c r="D31" t="s">
        <v>87</v>
      </c>
      <c r="E31" t="s">
        <v>10</v>
      </c>
      <c r="F31" t="s">
        <v>11</v>
      </c>
      <c r="G31" t="s">
        <v>12</v>
      </c>
      <c r="H31">
        <v>3</v>
      </c>
    </row>
    <row r="32" spans="1:8">
      <c r="A32" t="s">
        <v>88</v>
      </c>
      <c r="B32" t="s">
        <v>89</v>
      </c>
      <c r="C32" t="s">
        <v>8</v>
      </c>
      <c r="D32" t="s">
        <v>89</v>
      </c>
      <c r="E32" t="s">
        <v>10</v>
      </c>
      <c r="F32" t="s">
        <v>11</v>
      </c>
      <c r="G32" t="s">
        <v>12</v>
      </c>
    </row>
    <row r="33" spans="1:8">
      <c r="A33" t="s">
        <v>90</v>
      </c>
      <c r="B33" t="s">
        <v>91</v>
      </c>
      <c r="C33" t="s">
        <v>8</v>
      </c>
      <c r="D33" t="s">
        <v>79</v>
      </c>
      <c r="E33" t="s">
        <v>10</v>
      </c>
      <c r="F33" t="s">
        <v>23</v>
      </c>
      <c r="G33" t="s">
        <v>12</v>
      </c>
      <c r="H33">
        <v>3</v>
      </c>
    </row>
    <row r="34" spans="1:8">
      <c r="A34" t="s">
        <v>92</v>
      </c>
      <c r="B34" t="s">
        <v>93</v>
      </c>
      <c r="C34" t="s">
        <v>8</v>
      </c>
      <c r="D34" t="s">
        <v>94</v>
      </c>
      <c r="E34" t="s">
        <v>10</v>
      </c>
      <c r="F34" t="s">
        <v>11</v>
      </c>
      <c r="G34" t="s">
        <v>12</v>
      </c>
    </row>
    <row r="35" spans="1:8">
      <c r="A35" t="s">
        <v>95</v>
      </c>
      <c r="B35" t="s">
        <v>96</v>
      </c>
      <c r="C35" t="s">
        <v>8</v>
      </c>
      <c r="D35" t="s">
        <v>97</v>
      </c>
      <c r="E35" t="s">
        <v>10</v>
      </c>
      <c r="F35" t="s">
        <v>98</v>
      </c>
      <c r="G35" t="s">
        <v>12</v>
      </c>
      <c r="H35">
        <v>1</v>
      </c>
    </row>
    <row r="36" spans="1:8">
      <c r="A36" t="s">
        <v>99</v>
      </c>
      <c r="B36" t="s">
        <v>100</v>
      </c>
      <c r="C36" t="s">
        <v>8</v>
      </c>
      <c r="D36" t="s">
        <v>101</v>
      </c>
      <c r="E36" t="s">
        <v>10</v>
      </c>
      <c r="F36" t="s">
        <v>11</v>
      </c>
      <c r="G36" t="s">
        <v>12</v>
      </c>
      <c r="H36">
        <v>2</v>
      </c>
    </row>
    <row r="37" spans="1:8">
      <c r="A37" t="s">
        <v>102</v>
      </c>
      <c r="B37" t="s">
        <v>103</v>
      </c>
      <c r="C37" t="s">
        <v>8</v>
      </c>
      <c r="D37" t="s">
        <v>104</v>
      </c>
      <c r="E37" t="s">
        <v>10</v>
      </c>
      <c r="F37" t="s">
        <v>19</v>
      </c>
      <c r="G37" t="s">
        <v>12</v>
      </c>
      <c r="H37">
        <v>4</v>
      </c>
    </row>
    <row r="38" spans="1:8">
      <c r="A38" t="s">
        <v>105</v>
      </c>
      <c r="B38" t="s">
        <v>106</v>
      </c>
      <c r="C38" t="s">
        <v>8</v>
      </c>
      <c r="D38" t="s">
        <v>107</v>
      </c>
      <c r="E38" t="s">
        <v>10</v>
      </c>
      <c r="F38" t="s">
        <v>11</v>
      </c>
      <c r="G38" t="s">
        <v>12</v>
      </c>
      <c r="H38">
        <v>3</v>
      </c>
    </row>
    <row r="39" spans="1:8">
      <c r="A39" t="s">
        <v>108</v>
      </c>
      <c r="B39" t="s">
        <v>109</v>
      </c>
      <c r="C39" t="s">
        <v>8</v>
      </c>
      <c r="D39" t="s">
        <v>68</v>
      </c>
      <c r="E39" t="s">
        <v>10</v>
      </c>
      <c r="F39" t="s">
        <v>19</v>
      </c>
      <c r="G39" t="s">
        <v>12</v>
      </c>
      <c r="H39">
        <v>4</v>
      </c>
    </row>
    <row r="40" spans="1:8">
      <c r="A40" t="s">
        <v>110</v>
      </c>
      <c r="B40" t="s">
        <v>111</v>
      </c>
      <c r="C40" t="s">
        <v>8</v>
      </c>
      <c r="D40" t="s">
        <v>111</v>
      </c>
      <c r="E40" t="s">
        <v>10</v>
      </c>
      <c r="F40" t="s">
        <v>50</v>
      </c>
      <c r="G40" t="s">
        <v>12</v>
      </c>
      <c r="H40">
        <v>2</v>
      </c>
    </row>
    <row r="41" spans="1:8">
      <c r="A41" t="s">
        <v>112</v>
      </c>
      <c r="B41" t="s">
        <v>113</v>
      </c>
      <c r="C41" t="s">
        <v>8</v>
      </c>
      <c r="D41" t="s">
        <v>114</v>
      </c>
      <c r="E41" t="s">
        <v>10</v>
      </c>
      <c r="F41" t="s">
        <v>19</v>
      </c>
      <c r="G41" t="s">
        <v>12</v>
      </c>
      <c r="H41">
        <v>3</v>
      </c>
    </row>
    <row r="42" spans="1:8">
      <c r="A42" t="s">
        <v>115</v>
      </c>
      <c r="B42" t="s">
        <v>111</v>
      </c>
      <c r="C42" t="s">
        <v>8</v>
      </c>
      <c r="D42" t="s">
        <v>111</v>
      </c>
      <c r="E42" t="s">
        <v>10</v>
      </c>
      <c r="F42" t="s">
        <v>116</v>
      </c>
      <c r="G42" t="s">
        <v>12</v>
      </c>
      <c r="H42">
        <v>3</v>
      </c>
    </row>
    <row r="43" spans="1:8">
      <c r="A43" t="s">
        <v>117</v>
      </c>
      <c r="B43" t="s">
        <v>118</v>
      </c>
      <c r="C43" t="s">
        <v>8</v>
      </c>
      <c r="D43" t="s">
        <v>119</v>
      </c>
      <c r="E43" t="s">
        <v>10</v>
      </c>
      <c r="F43" t="s">
        <v>11</v>
      </c>
      <c r="G43" t="s">
        <v>12</v>
      </c>
    </row>
    <row r="44" spans="1:8">
      <c r="A44" t="s">
        <v>120</v>
      </c>
      <c r="B44" t="s">
        <v>121</v>
      </c>
      <c r="C44" t="s">
        <v>8</v>
      </c>
      <c r="D44" t="s">
        <v>121</v>
      </c>
      <c r="E44" t="s">
        <v>10</v>
      </c>
      <c r="F44" t="s">
        <v>11</v>
      </c>
      <c r="G44" t="s">
        <v>12</v>
      </c>
      <c r="H44">
        <v>2</v>
      </c>
    </row>
    <row r="45" spans="1:8">
      <c r="A45" t="s">
        <v>122</v>
      </c>
      <c r="B45" t="s">
        <v>123</v>
      </c>
      <c r="C45" t="s">
        <v>8</v>
      </c>
      <c r="D45" t="s">
        <v>124</v>
      </c>
      <c r="E45" t="s">
        <v>10</v>
      </c>
      <c r="F45" t="s">
        <v>11</v>
      </c>
      <c r="G45" t="s">
        <v>12</v>
      </c>
    </row>
    <row r="46" spans="1:8">
      <c r="A46" t="s">
        <v>125</v>
      </c>
      <c r="B46" t="s">
        <v>126</v>
      </c>
      <c r="C46" t="s">
        <v>8</v>
      </c>
      <c r="D46" t="s">
        <v>53</v>
      </c>
      <c r="E46" t="s">
        <v>10</v>
      </c>
      <c r="F46" t="s">
        <v>19</v>
      </c>
      <c r="G46" t="s">
        <v>12</v>
      </c>
    </row>
    <row r="47" spans="1:8">
      <c r="A47" t="s">
        <v>127</v>
      </c>
      <c r="B47" t="s">
        <v>128</v>
      </c>
      <c r="C47" t="s">
        <v>8</v>
      </c>
      <c r="D47" t="s">
        <v>129</v>
      </c>
      <c r="E47" t="s">
        <v>10</v>
      </c>
      <c r="F47" t="s">
        <v>11</v>
      </c>
      <c r="G47" t="s">
        <v>12</v>
      </c>
      <c r="H47">
        <v>1</v>
      </c>
    </row>
    <row r="48" spans="1:8">
      <c r="A48" t="s">
        <v>130</v>
      </c>
      <c r="B48" t="s">
        <v>131</v>
      </c>
      <c r="C48" t="s">
        <v>8</v>
      </c>
      <c r="D48" t="s">
        <v>104</v>
      </c>
      <c r="E48" t="s">
        <v>10</v>
      </c>
      <c r="F48" t="s">
        <v>23</v>
      </c>
      <c r="G48" t="s">
        <v>12</v>
      </c>
      <c r="H48">
        <v>2</v>
      </c>
    </row>
    <row r="49" spans="1:8">
      <c r="A49" t="s">
        <v>132</v>
      </c>
      <c r="B49" t="s">
        <v>133</v>
      </c>
      <c r="C49" t="s">
        <v>8</v>
      </c>
      <c r="D49" t="s">
        <v>133</v>
      </c>
      <c r="E49" t="s">
        <v>10</v>
      </c>
      <c r="F49" t="s">
        <v>23</v>
      </c>
      <c r="G49" t="s">
        <v>12</v>
      </c>
      <c r="H49">
        <v>1</v>
      </c>
    </row>
    <row r="50" spans="1:8">
      <c r="A50" t="s">
        <v>134</v>
      </c>
      <c r="B50" t="s">
        <v>25</v>
      </c>
      <c r="C50" t="s">
        <v>8</v>
      </c>
      <c r="D50" t="s">
        <v>26</v>
      </c>
      <c r="E50" t="s">
        <v>10</v>
      </c>
      <c r="F50" t="s">
        <v>116</v>
      </c>
      <c r="G50" t="s">
        <v>12</v>
      </c>
      <c r="H50">
        <v>3</v>
      </c>
    </row>
    <row r="51" spans="1:8">
      <c r="A51" t="s">
        <v>135</v>
      </c>
      <c r="B51" t="s">
        <v>25</v>
      </c>
      <c r="C51" t="s">
        <v>8</v>
      </c>
      <c r="D51" t="s">
        <v>26</v>
      </c>
      <c r="E51" t="s">
        <v>10</v>
      </c>
      <c r="F51" t="s">
        <v>19</v>
      </c>
      <c r="G51" t="s">
        <v>12</v>
      </c>
      <c r="H51">
        <v>3</v>
      </c>
    </row>
    <row r="52" spans="1:8">
      <c r="A52" t="s">
        <v>136</v>
      </c>
      <c r="B52" t="s">
        <v>137</v>
      </c>
      <c r="C52" t="s">
        <v>8</v>
      </c>
      <c r="D52" t="s">
        <v>138</v>
      </c>
      <c r="E52" t="s">
        <v>10</v>
      </c>
      <c r="F52" t="s">
        <v>11</v>
      </c>
      <c r="G52" t="s">
        <v>12</v>
      </c>
      <c r="H52">
        <v>3</v>
      </c>
    </row>
    <row r="53" spans="1:8">
      <c r="A53" t="s">
        <v>139</v>
      </c>
      <c r="B53" t="s">
        <v>140</v>
      </c>
      <c r="C53" t="s">
        <v>8</v>
      </c>
      <c r="D53" t="s">
        <v>141</v>
      </c>
      <c r="E53" t="s">
        <v>10</v>
      </c>
      <c r="F53" t="s">
        <v>19</v>
      </c>
      <c r="G53" t="s">
        <v>12</v>
      </c>
    </row>
    <row r="54" spans="1:8">
      <c r="A54" t="s">
        <v>142</v>
      </c>
      <c r="B54" t="s">
        <v>143</v>
      </c>
      <c r="C54" t="s">
        <v>8</v>
      </c>
      <c r="D54" t="s">
        <v>144</v>
      </c>
      <c r="E54" t="s">
        <v>10</v>
      </c>
      <c r="F54" t="s">
        <v>11</v>
      </c>
      <c r="G54" t="s">
        <v>12</v>
      </c>
      <c r="H54">
        <v>2</v>
      </c>
    </row>
    <row r="55" spans="1:8">
      <c r="A55" t="s">
        <v>145</v>
      </c>
      <c r="B55" t="s">
        <v>111</v>
      </c>
      <c r="C55" t="s">
        <v>8</v>
      </c>
      <c r="D55" t="s">
        <v>111</v>
      </c>
      <c r="E55" t="s">
        <v>10</v>
      </c>
      <c r="F55" t="s">
        <v>23</v>
      </c>
      <c r="G55" t="s">
        <v>12</v>
      </c>
      <c r="H55">
        <v>2</v>
      </c>
    </row>
    <row r="56" spans="1:8">
      <c r="A56" t="s">
        <v>146</v>
      </c>
      <c r="B56" t="s">
        <v>147</v>
      </c>
      <c r="C56" t="s">
        <v>8</v>
      </c>
      <c r="D56" t="s">
        <v>26</v>
      </c>
      <c r="E56" t="s">
        <v>10</v>
      </c>
      <c r="F56" t="s">
        <v>11</v>
      </c>
      <c r="G56" t="s">
        <v>12</v>
      </c>
      <c r="H56">
        <v>3</v>
      </c>
    </row>
    <row r="57" spans="1:8">
      <c r="A57" t="s">
        <v>148</v>
      </c>
      <c r="B57" t="s">
        <v>149</v>
      </c>
      <c r="C57" t="s">
        <v>8</v>
      </c>
      <c r="D57" t="s">
        <v>150</v>
      </c>
      <c r="E57" t="s">
        <v>10</v>
      </c>
      <c r="F57" t="s">
        <v>19</v>
      </c>
      <c r="G57" t="s">
        <v>12</v>
      </c>
      <c r="H57">
        <v>2</v>
      </c>
    </row>
    <row r="58" spans="1:8">
      <c r="A58" t="s">
        <v>151</v>
      </c>
      <c r="B58" t="s">
        <v>152</v>
      </c>
      <c r="C58" t="s">
        <v>8</v>
      </c>
      <c r="D58" t="s">
        <v>153</v>
      </c>
      <c r="E58" t="s">
        <v>10</v>
      </c>
      <c r="F58" t="s">
        <v>11</v>
      </c>
      <c r="G58" t="s">
        <v>12</v>
      </c>
      <c r="H58">
        <v>1</v>
      </c>
    </row>
    <row r="59" spans="1:8">
      <c r="A59" t="s">
        <v>154</v>
      </c>
      <c r="B59" t="s">
        <v>155</v>
      </c>
      <c r="C59" t="s">
        <v>8</v>
      </c>
      <c r="D59" t="s">
        <v>156</v>
      </c>
      <c r="E59" t="s">
        <v>10</v>
      </c>
      <c r="F59" t="s">
        <v>19</v>
      </c>
      <c r="G59" t="s">
        <v>12</v>
      </c>
      <c r="H59">
        <v>3</v>
      </c>
    </row>
    <row r="60" spans="1:8">
      <c r="A60" t="s">
        <v>157</v>
      </c>
      <c r="B60" t="s">
        <v>158</v>
      </c>
      <c r="C60" t="s">
        <v>8</v>
      </c>
      <c r="D60" t="s">
        <v>159</v>
      </c>
      <c r="E60" t="s">
        <v>10</v>
      </c>
      <c r="F60" t="s">
        <v>160</v>
      </c>
      <c r="G60" t="s">
        <v>12</v>
      </c>
      <c r="H60">
        <v>4</v>
      </c>
    </row>
    <row r="61" spans="1:8">
      <c r="A61" t="s">
        <v>161</v>
      </c>
      <c r="B61" t="s">
        <v>87</v>
      </c>
      <c r="C61" t="s">
        <v>8</v>
      </c>
      <c r="D61" t="s">
        <v>119</v>
      </c>
      <c r="E61" t="s">
        <v>10</v>
      </c>
      <c r="F61" t="s">
        <v>19</v>
      </c>
      <c r="G61" t="s">
        <v>12</v>
      </c>
    </row>
    <row r="62" spans="1:8">
      <c r="A62" t="s">
        <v>162</v>
      </c>
      <c r="B62" t="s">
        <v>163</v>
      </c>
      <c r="C62" t="s">
        <v>8</v>
      </c>
      <c r="D62" t="s">
        <v>104</v>
      </c>
      <c r="E62" t="s">
        <v>10</v>
      </c>
      <c r="F62" t="s">
        <v>23</v>
      </c>
      <c r="G62" t="s">
        <v>12</v>
      </c>
      <c r="H62">
        <v>3</v>
      </c>
    </row>
    <row r="63" spans="1:8">
      <c r="A63" t="s">
        <v>164</v>
      </c>
      <c r="B63" t="s">
        <v>165</v>
      </c>
      <c r="C63" t="s">
        <v>8</v>
      </c>
      <c r="D63" t="s">
        <v>166</v>
      </c>
      <c r="E63" t="s">
        <v>10</v>
      </c>
      <c r="F63" t="s">
        <v>23</v>
      </c>
      <c r="G63" t="s">
        <v>12</v>
      </c>
      <c r="H63">
        <v>3</v>
      </c>
    </row>
    <row r="64" spans="1:8">
      <c r="A64" t="s">
        <v>167</v>
      </c>
      <c r="B64" t="s">
        <v>59</v>
      </c>
      <c r="C64" t="s">
        <v>8</v>
      </c>
      <c r="D64" t="s">
        <v>60</v>
      </c>
      <c r="E64" t="s">
        <v>10</v>
      </c>
      <c r="F64" t="s">
        <v>19</v>
      </c>
      <c r="G64" t="s">
        <v>12</v>
      </c>
      <c r="H64">
        <v>3</v>
      </c>
    </row>
    <row r="65" spans="1:8">
      <c r="A65" t="s">
        <v>168</v>
      </c>
      <c r="B65" t="s">
        <v>169</v>
      </c>
      <c r="C65" t="s">
        <v>8</v>
      </c>
      <c r="D65" t="s">
        <v>170</v>
      </c>
      <c r="E65" t="s">
        <v>10</v>
      </c>
      <c r="F65" t="s">
        <v>11</v>
      </c>
      <c r="G65" t="s">
        <v>12</v>
      </c>
    </row>
    <row r="66" spans="1:8">
      <c r="A66" t="s">
        <v>171</v>
      </c>
      <c r="B66" t="s">
        <v>172</v>
      </c>
      <c r="C66" t="s">
        <v>8</v>
      </c>
      <c r="D66" t="s">
        <v>26</v>
      </c>
      <c r="E66" t="s">
        <v>10</v>
      </c>
      <c r="F66" t="s">
        <v>19</v>
      </c>
      <c r="G66" t="s">
        <v>12</v>
      </c>
      <c r="H66">
        <v>3</v>
      </c>
    </row>
    <row r="67" spans="1:8">
      <c r="A67" t="s">
        <v>173</v>
      </c>
      <c r="B67" t="s">
        <v>111</v>
      </c>
      <c r="C67" t="s">
        <v>8</v>
      </c>
      <c r="D67" t="s">
        <v>111</v>
      </c>
      <c r="E67" t="s">
        <v>10</v>
      </c>
      <c r="F67" t="s">
        <v>19</v>
      </c>
      <c r="G67" t="s">
        <v>12</v>
      </c>
      <c r="H67">
        <v>3</v>
      </c>
    </row>
    <row r="68" spans="1:8">
      <c r="A68" t="s">
        <v>174</v>
      </c>
      <c r="B68" t="s">
        <v>175</v>
      </c>
      <c r="C68" t="s">
        <v>8</v>
      </c>
      <c r="D68" t="s">
        <v>176</v>
      </c>
      <c r="E68" t="s">
        <v>10</v>
      </c>
      <c r="F68" t="s">
        <v>19</v>
      </c>
      <c r="G68" t="s">
        <v>12</v>
      </c>
      <c r="H68">
        <v>3</v>
      </c>
    </row>
    <row r="69" spans="1:8">
      <c r="A69" t="s">
        <v>177</v>
      </c>
      <c r="B69" t="s">
        <v>44</v>
      </c>
      <c r="C69" t="s">
        <v>8</v>
      </c>
      <c r="D69" t="s">
        <v>44</v>
      </c>
      <c r="E69" t="s">
        <v>10</v>
      </c>
      <c r="F69" t="s">
        <v>11</v>
      </c>
      <c r="G69" t="s">
        <v>12</v>
      </c>
      <c r="H69">
        <v>4</v>
      </c>
    </row>
    <row r="70" spans="1:8">
      <c r="A70" t="s">
        <v>178</v>
      </c>
      <c r="B70" t="s">
        <v>25</v>
      </c>
      <c r="C70" t="s">
        <v>8</v>
      </c>
      <c r="D70" t="s">
        <v>26</v>
      </c>
      <c r="E70" t="s">
        <v>179</v>
      </c>
      <c r="F70" t="s">
        <v>180</v>
      </c>
      <c r="G70" t="s">
        <v>12</v>
      </c>
      <c r="H70">
        <v>4</v>
      </c>
    </row>
    <row r="71" spans="1:8">
      <c r="A71" t="s">
        <v>181</v>
      </c>
      <c r="B71" t="s">
        <v>182</v>
      </c>
      <c r="C71" t="s">
        <v>8</v>
      </c>
      <c r="D71" t="s">
        <v>183</v>
      </c>
      <c r="E71" t="s">
        <v>10</v>
      </c>
      <c r="F71" t="s">
        <v>19</v>
      </c>
      <c r="G71" t="s">
        <v>12</v>
      </c>
    </row>
    <row r="72" spans="1:8">
      <c r="A72" t="s">
        <v>184</v>
      </c>
      <c r="B72" t="s">
        <v>185</v>
      </c>
      <c r="C72" t="s">
        <v>8</v>
      </c>
      <c r="D72" t="s">
        <v>36</v>
      </c>
      <c r="E72" t="s">
        <v>10</v>
      </c>
      <c r="F72" t="s">
        <v>19</v>
      </c>
      <c r="G72" t="s">
        <v>12</v>
      </c>
    </row>
    <row r="73" spans="1:8">
      <c r="A73" t="s">
        <v>186</v>
      </c>
      <c r="B73" t="s">
        <v>187</v>
      </c>
      <c r="C73" t="s">
        <v>8</v>
      </c>
      <c r="D73" t="s">
        <v>188</v>
      </c>
      <c r="E73" t="s">
        <v>10</v>
      </c>
      <c r="F73" t="s">
        <v>19</v>
      </c>
      <c r="G73" t="s">
        <v>12</v>
      </c>
      <c r="H73">
        <v>4</v>
      </c>
    </row>
    <row r="74" spans="1:8">
      <c r="A74" t="s">
        <v>189</v>
      </c>
      <c r="B74" t="s">
        <v>190</v>
      </c>
      <c r="C74" t="s">
        <v>8</v>
      </c>
      <c r="D74" t="s">
        <v>133</v>
      </c>
      <c r="E74" t="s">
        <v>10</v>
      </c>
      <c r="F74" t="s">
        <v>11</v>
      </c>
      <c r="G74" t="s">
        <v>12</v>
      </c>
      <c r="H74">
        <v>3</v>
      </c>
    </row>
    <row r="75" spans="1:8">
      <c r="A75" t="s">
        <v>191</v>
      </c>
      <c r="B75" t="s">
        <v>192</v>
      </c>
      <c r="C75" t="s">
        <v>8</v>
      </c>
      <c r="D75" t="s">
        <v>193</v>
      </c>
      <c r="E75" t="s">
        <v>10</v>
      </c>
      <c r="F75" t="s">
        <v>50</v>
      </c>
      <c r="G75" t="s">
        <v>12</v>
      </c>
      <c r="H75">
        <v>4</v>
      </c>
    </row>
    <row r="76" spans="1:8">
      <c r="A76" t="s">
        <v>194</v>
      </c>
      <c r="B76" t="s">
        <v>195</v>
      </c>
      <c r="C76" t="s">
        <v>8</v>
      </c>
      <c r="D76" t="s">
        <v>129</v>
      </c>
      <c r="E76" t="s">
        <v>10</v>
      </c>
      <c r="F76" t="s">
        <v>11</v>
      </c>
      <c r="G76" t="s">
        <v>12</v>
      </c>
      <c r="H76">
        <v>3</v>
      </c>
    </row>
    <row r="77" spans="1:8">
      <c r="A77" t="s">
        <v>196</v>
      </c>
      <c r="B77" t="s">
        <v>197</v>
      </c>
      <c r="C77" t="s">
        <v>8</v>
      </c>
      <c r="D77" t="s">
        <v>198</v>
      </c>
      <c r="E77" t="s">
        <v>10</v>
      </c>
      <c r="F77" t="s">
        <v>116</v>
      </c>
      <c r="G77" t="s">
        <v>12</v>
      </c>
    </row>
    <row r="78" spans="1:8">
      <c r="A78" t="s">
        <v>199</v>
      </c>
      <c r="B78" t="s">
        <v>44</v>
      </c>
      <c r="C78" t="s">
        <v>8</v>
      </c>
      <c r="D78" t="s">
        <v>44</v>
      </c>
      <c r="E78" t="s">
        <v>179</v>
      </c>
      <c r="F78" t="s">
        <v>180</v>
      </c>
      <c r="G78" t="s">
        <v>12</v>
      </c>
      <c r="H78">
        <v>4</v>
      </c>
    </row>
    <row r="79" spans="1:8">
      <c r="A79" t="s">
        <v>200</v>
      </c>
      <c r="B79" t="s">
        <v>121</v>
      </c>
      <c r="C79" t="s">
        <v>8</v>
      </c>
      <c r="D79" t="s">
        <v>121</v>
      </c>
      <c r="E79" t="s">
        <v>179</v>
      </c>
      <c r="F79" t="s">
        <v>180</v>
      </c>
      <c r="G79" t="s">
        <v>201</v>
      </c>
    </row>
    <row r="80" spans="1:8">
      <c r="A80" t="s">
        <v>139</v>
      </c>
      <c r="B80" t="s">
        <v>140</v>
      </c>
      <c r="C80" t="s">
        <v>8</v>
      </c>
      <c r="D80" t="s">
        <v>141</v>
      </c>
      <c r="E80" t="s">
        <v>202</v>
      </c>
      <c r="F80" t="s">
        <v>19</v>
      </c>
      <c r="G80" t="s">
        <v>12</v>
      </c>
    </row>
    <row r="81" spans="1:7">
      <c r="A81" t="s">
        <v>203</v>
      </c>
      <c r="B81" t="s">
        <v>204</v>
      </c>
      <c r="C81" t="s">
        <v>8</v>
      </c>
      <c r="D81" t="s">
        <v>205</v>
      </c>
      <c r="E81" t="s">
        <v>202</v>
      </c>
      <c r="F81" t="s">
        <v>11</v>
      </c>
      <c r="G81" t="s">
        <v>12</v>
      </c>
    </row>
    <row r="82" spans="1:7">
      <c r="A82" t="s">
        <v>206</v>
      </c>
      <c r="B82" t="s">
        <v>207</v>
      </c>
      <c r="C82" t="s">
        <v>8</v>
      </c>
      <c r="D82" t="s">
        <v>208</v>
      </c>
      <c r="E82" t="s">
        <v>202</v>
      </c>
      <c r="F82" t="s">
        <v>98</v>
      </c>
      <c r="G82" t="s">
        <v>12</v>
      </c>
    </row>
    <row r="83" spans="1:7">
      <c r="A83" t="s">
        <v>209</v>
      </c>
      <c r="B83" t="s">
        <v>210</v>
      </c>
      <c r="C83" t="s">
        <v>8</v>
      </c>
      <c r="D83" t="s">
        <v>211</v>
      </c>
      <c r="E83" t="s">
        <v>212</v>
      </c>
      <c r="F83" t="s">
        <v>98</v>
      </c>
      <c r="G83" t="s">
        <v>12</v>
      </c>
    </row>
    <row r="84" spans="1:7">
      <c r="A84" t="s">
        <v>213</v>
      </c>
      <c r="B84" t="s">
        <v>214</v>
      </c>
      <c r="C84" t="s">
        <v>8</v>
      </c>
      <c r="D84" t="s">
        <v>188</v>
      </c>
      <c r="E84" t="s">
        <v>212</v>
      </c>
      <c r="F84" t="s">
        <v>11</v>
      </c>
      <c r="G84" t="s">
        <v>12</v>
      </c>
    </row>
    <row r="85" spans="1:7">
      <c r="A85" t="s">
        <v>215</v>
      </c>
      <c r="B85" t="s">
        <v>183</v>
      </c>
      <c r="C85" t="s">
        <v>8</v>
      </c>
      <c r="D85" t="s">
        <v>216</v>
      </c>
      <c r="E85" t="s">
        <v>212</v>
      </c>
      <c r="F85" t="s">
        <v>23</v>
      </c>
      <c r="G85" t="s">
        <v>12</v>
      </c>
    </row>
    <row r="86" spans="1:7">
      <c r="A86" t="s">
        <v>217</v>
      </c>
      <c r="B86" t="s">
        <v>218</v>
      </c>
      <c r="C86" t="s">
        <v>8</v>
      </c>
      <c r="D86" t="s">
        <v>219</v>
      </c>
      <c r="E86" t="s">
        <v>212</v>
      </c>
      <c r="F86" t="s">
        <v>23</v>
      </c>
      <c r="G86" t="s">
        <v>201</v>
      </c>
    </row>
    <row r="87" spans="1:7">
      <c r="A87" t="s">
        <v>220</v>
      </c>
      <c r="B87" t="s">
        <v>221</v>
      </c>
      <c r="C87" t="s">
        <v>8</v>
      </c>
      <c r="D87" t="s">
        <v>222</v>
      </c>
      <c r="E87" t="s">
        <v>212</v>
      </c>
      <c r="F87" t="s">
        <v>11</v>
      </c>
      <c r="G87" t="s">
        <v>12</v>
      </c>
    </row>
    <row r="88" spans="1:7">
      <c r="A88" t="s">
        <v>223</v>
      </c>
      <c r="B88" t="s">
        <v>224</v>
      </c>
      <c r="C88" t="s">
        <v>8</v>
      </c>
      <c r="D88" t="s">
        <v>225</v>
      </c>
      <c r="E88" t="s">
        <v>212</v>
      </c>
      <c r="F88" t="s">
        <v>11</v>
      </c>
      <c r="G88" t="s">
        <v>12</v>
      </c>
    </row>
    <row r="89" spans="1:7">
      <c r="A89" t="s">
        <v>226</v>
      </c>
      <c r="B89" t="s">
        <v>227</v>
      </c>
      <c r="C89" t="s">
        <v>8</v>
      </c>
      <c r="D89" t="s">
        <v>228</v>
      </c>
      <c r="E89" t="s">
        <v>212</v>
      </c>
      <c r="F89" t="s">
        <v>11</v>
      </c>
      <c r="G89" t="s">
        <v>12</v>
      </c>
    </row>
    <row r="90" spans="1:7">
      <c r="A90" t="s">
        <v>88</v>
      </c>
      <c r="B90" t="s">
        <v>89</v>
      </c>
      <c r="C90" t="s">
        <v>8</v>
      </c>
      <c r="D90" t="s">
        <v>89</v>
      </c>
      <c r="E90" t="s">
        <v>212</v>
      </c>
      <c r="F90" t="s">
        <v>11</v>
      </c>
      <c r="G90" t="s">
        <v>12</v>
      </c>
    </row>
    <row r="91" spans="1:7">
      <c r="A91" t="s">
        <v>229</v>
      </c>
      <c r="B91" t="s">
        <v>25</v>
      </c>
      <c r="C91" t="s">
        <v>8</v>
      </c>
      <c r="D91" t="s">
        <v>26</v>
      </c>
      <c r="E91" t="s">
        <v>230</v>
      </c>
      <c r="F91" t="s">
        <v>23</v>
      </c>
      <c r="G91" t="s">
        <v>12</v>
      </c>
    </row>
    <row r="92" spans="1:7">
      <c r="A92" t="s">
        <v>231</v>
      </c>
      <c r="B92" t="s">
        <v>111</v>
      </c>
      <c r="C92" t="s">
        <v>8</v>
      </c>
      <c r="D92" t="s">
        <v>111</v>
      </c>
      <c r="E92" t="s">
        <v>230</v>
      </c>
      <c r="F92" t="s">
        <v>50</v>
      </c>
      <c r="G92" t="s">
        <v>12</v>
      </c>
    </row>
    <row r="93" spans="1:7">
      <c r="A93" t="s">
        <v>232</v>
      </c>
      <c r="B93" t="s">
        <v>25</v>
      </c>
      <c r="C93" t="s">
        <v>8</v>
      </c>
      <c r="D93" t="s">
        <v>26</v>
      </c>
      <c r="E93" t="s">
        <v>233</v>
      </c>
      <c r="F93" t="s">
        <v>19</v>
      </c>
      <c r="G93" t="s">
        <v>201</v>
      </c>
    </row>
    <row r="94" spans="1:7">
      <c r="A94" t="s">
        <v>234</v>
      </c>
      <c r="B94" t="s">
        <v>62</v>
      </c>
      <c r="C94" t="s">
        <v>8</v>
      </c>
      <c r="D94" t="s">
        <v>63</v>
      </c>
      <c r="E94" t="s">
        <v>233</v>
      </c>
      <c r="F94" t="s">
        <v>19</v>
      </c>
      <c r="G94" t="s">
        <v>201</v>
      </c>
    </row>
    <row r="95" spans="1:7">
      <c r="A95" t="s">
        <v>235</v>
      </c>
      <c r="B95" t="s">
        <v>121</v>
      </c>
      <c r="C95" t="s">
        <v>8</v>
      </c>
      <c r="D95" t="s">
        <v>121</v>
      </c>
      <c r="E95" t="s">
        <v>233</v>
      </c>
      <c r="F95" t="s">
        <v>50</v>
      </c>
      <c r="G95" t="s">
        <v>201</v>
      </c>
    </row>
    <row r="96" spans="1:7">
      <c r="A96" t="s">
        <v>236</v>
      </c>
      <c r="B96" t="s">
        <v>121</v>
      </c>
      <c r="C96" t="s">
        <v>8</v>
      </c>
      <c r="D96" t="s">
        <v>121</v>
      </c>
      <c r="E96" t="s">
        <v>233</v>
      </c>
      <c r="F96" t="s">
        <v>50</v>
      </c>
      <c r="G96" t="s">
        <v>12</v>
      </c>
    </row>
    <row r="97" spans="1:8">
      <c r="A97" t="s">
        <v>237</v>
      </c>
      <c r="B97" t="s">
        <v>111</v>
      </c>
      <c r="C97" t="s">
        <v>8</v>
      </c>
      <c r="D97" t="s">
        <v>111</v>
      </c>
      <c r="E97" t="s">
        <v>233</v>
      </c>
      <c r="F97" t="s">
        <v>69</v>
      </c>
      <c r="G97" t="s">
        <v>12</v>
      </c>
    </row>
    <row r="98" spans="1:8">
      <c r="A98" t="s">
        <v>238</v>
      </c>
      <c r="B98" t="s">
        <v>227</v>
      </c>
      <c r="C98" t="s">
        <v>8</v>
      </c>
      <c r="D98" t="s">
        <v>228</v>
      </c>
      <c r="E98" t="s">
        <v>233</v>
      </c>
      <c r="F98" t="s">
        <v>19</v>
      </c>
      <c r="G98" t="s">
        <v>201</v>
      </c>
    </row>
    <row r="99" spans="1:8">
      <c r="A99" t="s">
        <v>239</v>
      </c>
      <c r="B99" t="s">
        <v>55</v>
      </c>
      <c r="C99" t="s">
        <v>8</v>
      </c>
      <c r="D99" t="s">
        <v>55</v>
      </c>
      <c r="E99" t="s">
        <v>233</v>
      </c>
      <c r="F99" t="s">
        <v>19</v>
      </c>
      <c r="G99" t="s">
        <v>201</v>
      </c>
    </row>
    <row r="100" spans="1:8">
      <c r="A100" t="s">
        <v>240</v>
      </c>
      <c r="B100" t="s">
        <v>241</v>
      </c>
      <c r="C100" t="s">
        <v>8</v>
      </c>
      <c r="D100" t="s">
        <v>104</v>
      </c>
      <c r="E100" t="s">
        <v>233</v>
      </c>
      <c r="F100" t="s">
        <v>69</v>
      </c>
      <c r="G100" t="s">
        <v>201</v>
      </c>
    </row>
    <row r="101" spans="1:8">
      <c r="A101" t="s">
        <v>242</v>
      </c>
      <c r="B101" t="s">
        <v>59</v>
      </c>
      <c r="C101" t="s">
        <v>8</v>
      </c>
      <c r="D101" t="s">
        <v>60</v>
      </c>
      <c r="E101" t="s">
        <v>233</v>
      </c>
      <c r="F101" t="s">
        <v>19</v>
      </c>
      <c r="G101" t="s">
        <v>201</v>
      </c>
    </row>
    <row r="102" spans="1:8">
      <c r="A102" t="s">
        <v>243</v>
      </c>
      <c r="B102" t="s">
        <v>244</v>
      </c>
      <c r="C102" t="s">
        <v>245</v>
      </c>
      <c r="D102" t="s">
        <v>244</v>
      </c>
      <c r="E102" t="s">
        <v>10</v>
      </c>
      <c r="F102" t="s">
        <v>116</v>
      </c>
      <c r="G102" t="s">
        <v>12</v>
      </c>
      <c r="H102">
        <v>3</v>
      </c>
    </row>
    <row r="103" spans="1:8">
      <c r="A103" t="s">
        <v>246</v>
      </c>
      <c r="B103" t="s">
        <v>247</v>
      </c>
      <c r="C103" t="s">
        <v>245</v>
      </c>
      <c r="D103" t="s">
        <v>248</v>
      </c>
      <c r="E103" t="s">
        <v>10</v>
      </c>
      <c r="F103" t="s">
        <v>69</v>
      </c>
      <c r="G103" t="s">
        <v>12</v>
      </c>
      <c r="H103">
        <v>3</v>
      </c>
    </row>
    <row r="104" spans="1:8">
      <c r="A104" t="s">
        <v>249</v>
      </c>
      <c r="B104" t="s">
        <v>250</v>
      </c>
      <c r="C104" t="s">
        <v>245</v>
      </c>
      <c r="D104" t="s">
        <v>250</v>
      </c>
      <c r="E104" t="s">
        <v>10</v>
      </c>
      <c r="F104" t="s">
        <v>98</v>
      </c>
      <c r="G104" t="s">
        <v>12</v>
      </c>
      <c r="H104">
        <v>4</v>
      </c>
    </row>
    <row r="105" spans="1:8">
      <c r="A105" t="s">
        <v>251</v>
      </c>
      <c r="B105" t="s">
        <v>252</v>
      </c>
      <c r="C105" t="s">
        <v>245</v>
      </c>
      <c r="D105" t="s">
        <v>253</v>
      </c>
      <c r="E105" t="s">
        <v>10</v>
      </c>
      <c r="F105" t="s">
        <v>23</v>
      </c>
      <c r="G105" t="s">
        <v>12</v>
      </c>
      <c r="H105">
        <v>2</v>
      </c>
    </row>
    <row r="106" spans="1:8">
      <c r="A106" t="s">
        <v>254</v>
      </c>
      <c r="B106" t="s">
        <v>244</v>
      </c>
      <c r="C106" t="s">
        <v>245</v>
      </c>
      <c r="D106" t="s">
        <v>244</v>
      </c>
      <c r="E106" t="s">
        <v>10</v>
      </c>
      <c r="F106" t="s">
        <v>19</v>
      </c>
      <c r="G106" t="s">
        <v>12</v>
      </c>
      <c r="H106">
        <v>1</v>
      </c>
    </row>
    <row r="107" spans="1:8">
      <c r="A107" t="s">
        <v>255</v>
      </c>
      <c r="B107" t="s">
        <v>256</v>
      </c>
      <c r="C107" t="s">
        <v>245</v>
      </c>
      <c r="D107" t="s">
        <v>256</v>
      </c>
      <c r="E107" t="s">
        <v>10</v>
      </c>
      <c r="F107" t="s">
        <v>257</v>
      </c>
      <c r="G107" t="s">
        <v>12</v>
      </c>
      <c r="H107">
        <v>5</v>
      </c>
    </row>
    <row r="108" spans="1:8">
      <c r="A108" t="s">
        <v>258</v>
      </c>
      <c r="B108" t="s">
        <v>259</v>
      </c>
      <c r="C108" t="s">
        <v>245</v>
      </c>
      <c r="D108" t="s">
        <v>260</v>
      </c>
      <c r="E108" t="s">
        <v>10</v>
      </c>
      <c r="F108" t="s">
        <v>69</v>
      </c>
      <c r="G108" t="s">
        <v>12</v>
      </c>
      <c r="H108">
        <v>2</v>
      </c>
    </row>
    <row r="109" spans="1:8">
      <c r="A109" t="s">
        <v>261</v>
      </c>
      <c r="B109" t="s">
        <v>244</v>
      </c>
      <c r="C109" t="s">
        <v>245</v>
      </c>
      <c r="D109" t="s">
        <v>244</v>
      </c>
      <c r="E109" t="s">
        <v>10</v>
      </c>
      <c r="F109" t="s">
        <v>160</v>
      </c>
      <c r="G109" t="s">
        <v>12</v>
      </c>
      <c r="H109">
        <v>2</v>
      </c>
    </row>
    <row r="110" spans="1:8">
      <c r="A110" t="s">
        <v>262</v>
      </c>
      <c r="B110" t="s">
        <v>263</v>
      </c>
      <c r="C110" t="s">
        <v>245</v>
      </c>
      <c r="D110" t="s">
        <v>244</v>
      </c>
      <c r="E110" t="s">
        <v>264</v>
      </c>
      <c r="F110" t="s">
        <v>265</v>
      </c>
      <c r="G110" t="s">
        <v>12</v>
      </c>
    </row>
    <row r="111" spans="1:8">
      <c r="A111" t="s">
        <v>266</v>
      </c>
      <c r="B111" t="s">
        <v>267</v>
      </c>
      <c r="C111" t="s">
        <v>245</v>
      </c>
      <c r="D111" t="s">
        <v>253</v>
      </c>
      <c r="E111" t="s">
        <v>264</v>
      </c>
      <c r="F111" t="s">
        <v>265</v>
      </c>
      <c r="G111" t="s">
        <v>12</v>
      </c>
    </row>
    <row r="112" spans="1:8">
      <c r="A112" t="s">
        <v>268</v>
      </c>
      <c r="B112" t="s">
        <v>269</v>
      </c>
      <c r="C112" t="s">
        <v>245</v>
      </c>
      <c r="D112" t="s">
        <v>270</v>
      </c>
      <c r="E112" t="s">
        <v>212</v>
      </c>
      <c r="F112" t="s">
        <v>98</v>
      </c>
      <c r="G112" t="s">
        <v>12</v>
      </c>
    </row>
    <row r="113" spans="1:8">
      <c r="A113" t="s">
        <v>271</v>
      </c>
      <c r="B113" t="s">
        <v>272</v>
      </c>
      <c r="C113" t="s">
        <v>245</v>
      </c>
      <c r="D113" t="s">
        <v>260</v>
      </c>
      <c r="E113" t="s">
        <v>212</v>
      </c>
      <c r="F113" t="s">
        <v>98</v>
      </c>
      <c r="G113" t="s">
        <v>12</v>
      </c>
    </row>
    <row r="114" spans="1:8">
      <c r="A114" t="s">
        <v>273</v>
      </c>
      <c r="B114" t="s">
        <v>274</v>
      </c>
      <c r="C114" t="s">
        <v>245</v>
      </c>
      <c r="D114" t="s">
        <v>275</v>
      </c>
      <c r="E114" t="s">
        <v>212</v>
      </c>
      <c r="F114" t="s">
        <v>98</v>
      </c>
      <c r="G114" t="s">
        <v>12</v>
      </c>
    </row>
    <row r="115" spans="1:8">
      <c r="A115" t="s">
        <v>276</v>
      </c>
      <c r="B115" t="s">
        <v>277</v>
      </c>
      <c r="C115" t="s">
        <v>245</v>
      </c>
      <c r="D115" t="s">
        <v>278</v>
      </c>
      <c r="E115" t="s">
        <v>212</v>
      </c>
      <c r="F115" t="s">
        <v>257</v>
      </c>
      <c r="G115" t="s">
        <v>12</v>
      </c>
    </row>
    <row r="116" spans="1:8">
      <c r="A116" t="s">
        <v>279</v>
      </c>
      <c r="B116" t="s">
        <v>280</v>
      </c>
      <c r="C116" t="s">
        <v>245</v>
      </c>
      <c r="D116" t="s">
        <v>281</v>
      </c>
      <c r="E116" t="s">
        <v>212</v>
      </c>
      <c r="F116" t="s">
        <v>116</v>
      </c>
      <c r="G116" t="s">
        <v>12</v>
      </c>
    </row>
    <row r="117" spans="1:8">
      <c r="A117" t="s">
        <v>282</v>
      </c>
      <c r="B117" t="s">
        <v>283</v>
      </c>
      <c r="C117" t="s">
        <v>245</v>
      </c>
      <c r="D117" t="s">
        <v>270</v>
      </c>
      <c r="E117" t="s">
        <v>212</v>
      </c>
      <c r="F117" t="s">
        <v>98</v>
      </c>
      <c r="G117" t="s">
        <v>12</v>
      </c>
    </row>
    <row r="118" spans="1:8">
      <c r="A118" t="s">
        <v>284</v>
      </c>
      <c r="B118" t="s">
        <v>285</v>
      </c>
      <c r="C118" t="s">
        <v>245</v>
      </c>
      <c r="D118" t="s">
        <v>285</v>
      </c>
      <c r="E118" t="s">
        <v>212</v>
      </c>
      <c r="F118" t="s">
        <v>257</v>
      </c>
      <c r="G118" t="s">
        <v>12</v>
      </c>
    </row>
    <row r="119" spans="1:8">
      <c r="A119" t="s">
        <v>286</v>
      </c>
      <c r="B119" t="s">
        <v>287</v>
      </c>
      <c r="C119" t="s">
        <v>245</v>
      </c>
      <c r="D119" t="s">
        <v>287</v>
      </c>
      <c r="E119" t="s">
        <v>212</v>
      </c>
      <c r="F119" t="s">
        <v>23</v>
      </c>
      <c r="G119" t="s">
        <v>12</v>
      </c>
    </row>
    <row r="120" spans="1:8">
      <c r="A120" t="s">
        <v>288</v>
      </c>
      <c r="B120" t="s">
        <v>289</v>
      </c>
      <c r="C120" t="s">
        <v>245</v>
      </c>
      <c r="D120" t="s">
        <v>290</v>
      </c>
      <c r="E120" t="s">
        <v>212</v>
      </c>
      <c r="F120" t="s">
        <v>257</v>
      </c>
      <c r="G120" t="s">
        <v>12</v>
      </c>
    </row>
    <row r="121" spans="1:8">
      <c r="A121" t="s">
        <v>291</v>
      </c>
      <c r="B121" t="s">
        <v>292</v>
      </c>
      <c r="C121" t="s">
        <v>245</v>
      </c>
      <c r="D121" t="s">
        <v>293</v>
      </c>
      <c r="E121" t="s">
        <v>212</v>
      </c>
      <c r="F121" t="s">
        <v>116</v>
      </c>
      <c r="G121" t="s">
        <v>12</v>
      </c>
      <c r="H121">
        <v>4</v>
      </c>
    </row>
    <row r="122" spans="1:8">
      <c r="A122" t="s">
        <v>294</v>
      </c>
      <c r="B122" t="s">
        <v>295</v>
      </c>
      <c r="C122" t="s">
        <v>245</v>
      </c>
      <c r="D122" t="s">
        <v>296</v>
      </c>
      <c r="E122" t="s">
        <v>212</v>
      </c>
      <c r="F122" t="s">
        <v>257</v>
      </c>
      <c r="G122" t="s">
        <v>12</v>
      </c>
    </row>
    <row r="123" spans="1:8">
      <c r="A123" t="s">
        <v>297</v>
      </c>
      <c r="B123" t="s">
        <v>298</v>
      </c>
      <c r="C123" t="s">
        <v>245</v>
      </c>
      <c r="D123" t="s">
        <v>260</v>
      </c>
      <c r="E123" t="s">
        <v>212</v>
      </c>
      <c r="F123" t="s">
        <v>23</v>
      </c>
      <c r="G123" t="s">
        <v>12</v>
      </c>
    </row>
    <row r="124" spans="1:8">
      <c r="A124" t="s">
        <v>299</v>
      </c>
      <c r="B124" t="s">
        <v>300</v>
      </c>
      <c r="C124" t="s">
        <v>245</v>
      </c>
      <c r="D124" t="s">
        <v>301</v>
      </c>
      <c r="E124" t="s">
        <v>212</v>
      </c>
      <c r="F124" t="s">
        <v>257</v>
      </c>
      <c r="G124" t="s">
        <v>12</v>
      </c>
      <c r="H124">
        <v>3</v>
      </c>
    </row>
    <row r="125" spans="1:8">
      <c r="A125" t="s">
        <v>302</v>
      </c>
      <c r="B125" t="s">
        <v>244</v>
      </c>
      <c r="C125" t="s">
        <v>245</v>
      </c>
      <c r="D125" t="s">
        <v>244</v>
      </c>
      <c r="E125" t="s">
        <v>233</v>
      </c>
      <c r="F125" t="s">
        <v>19</v>
      </c>
      <c r="G125" t="s">
        <v>12</v>
      </c>
    </row>
    <row r="126" spans="1:8">
      <c r="A126" t="s">
        <v>303</v>
      </c>
      <c r="B126" t="s">
        <v>244</v>
      </c>
      <c r="C126" t="s">
        <v>245</v>
      </c>
      <c r="D126" t="s">
        <v>244</v>
      </c>
      <c r="E126" t="s">
        <v>233</v>
      </c>
      <c r="F126" t="s">
        <v>50</v>
      </c>
      <c r="G126" t="s">
        <v>201</v>
      </c>
    </row>
    <row r="127" spans="1:8">
      <c r="A127" t="s">
        <v>304</v>
      </c>
      <c r="B127" t="s">
        <v>305</v>
      </c>
      <c r="C127" t="s">
        <v>306</v>
      </c>
      <c r="D127" t="s">
        <v>307</v>
      </c>
      <c r="E127" t="s">
        <v>10</v>
      </c>
      <c r="F127" t="s">
        <v>69</v>
      </c>
      <c r="G127" t="s">
        <v>12</v>
      </c>
      <c r="H127">
        <v>3</v>
      </c>
    </row>
    <row r="128" spans="1:8">
      <c r="A128" t="s">
        <v>308</v>
      </c>
      <c r="B128" t="s">
        <v>309</v>
      </c>
      <c r="C128" t="s">
        <v>306</v>
      </c>
      <c r="D128" t="s">
        <v>310</v>
      </c>
      <c r="E128" t="s">
        <v>10</v>
      </c>
      <c r="F128" t="s">
        <v>23</v>
      </c>
      <c r="G128" t="s">
        <v>12</v>
      </c>
      <c r="H128">
        <v>2</v>
      </c>
    </row>
    <row r="129" spans="1:8">
      <c r="A129" t="s">
        <v>311</v>
      </c>
      <c r="B129" t="s">
        <v>312</v>
      </c>
      <c r="C129" t="s">
        <v>306</v>
      </c>
      <c r="D129" t="s">
        <v>313</v>
      </c>
      <c r="E129" t="s">
        <v>10</v>
      </c>
      <c r="F129" t="s">
        <v>23</v>
      </c>
      <c r="G129" t="s">
        <v>12</v>
      </c>
      <c r="H129">
        <v>4</v>
      </c>
    </row>
    <row r="130" spans="1:8">
      <c r="A130" t="s">
        <v>314</v>
      </c>
      <c r="B130" t="s">
        <v>309</v>
      </c>
      <c r="C130" t="s">
        <v>306</v>
      </c>
      <c r="D130" t="s">
        <v>310</v>
      </c>
      <c r="E130" t="s">
        <v>10</v>
      </c>
      <c r="F130" t="s">
        <v>23</v>
      </c>
      <c r="G130" t="s">
        <v>12</v>
      </c>
      <c r="H130">
        <v>2</v>
      </c>
    </row>
    <row r="131" spans="1:8">
      <c r="A131" t="s">
        <v>315</v>
      </c>
      <c r="B131" t="s">
        <v>309</v>
      </c>
      <c r="C131" t="s">
        <v>306</v>
      </c>
      <c r="D131" t="s">
        <v>310</v>
      </c>
      <c r="E131" t="s">
        <v>10</v>
      </c>
      <c r="F131" t="s">
        <v>69</v>
      </c>
      <c r="G131" t="s">
        <v>12</v>
      </c>
      <c r="H131">
        <v>3</v>
      </c>
    </row>
    <row r="132" spans="1:8">
      <c r="A132" t="s">
        <v>316</v>
      </c>
      <c r="B132" t="s">
        <v>317</v>
      </c>
      <c r="C132" t="s">
        <v>306</v>
      </c>
      <c r="D132" t="s">
        <v>313</v>
      </c>
      <c r="E132" t="s">
        <v>10</v>
      </c>
      <c r="F132" t="s">
        <v>23</v>
      </c>
      <c r="G132" t="s">
        <v>12</v>
      </c>
      <c r="H132">
        <v>2</v>
      </c>
    </row>
    <row r="133" spans="1:8">
      <c r="A133" t="s">
        <v>318</v>
      </c>
      <c r="B133" t="s">
        <v>319</v>
      </c>
      <c r="C133" t="s">
        <v>306</v>
      </c>
      <c r="D133" t="s">
        <v>319</v>
      </c>
      <c r="E133" t="s">
        <v>10</v>
      </c>
      <c r="F133" t="s">
        <v>23</v>
      </c>
      <c r="G133" t="s">
        <v>12</v>
      </c>
      <c r="H133">
        <v>2</v>
      </c>
    </row>
    <row r="134" spans="1:8">
      <c r="A134" t="s">
        <v>320</v>
      </c>
      <c r="B134" t="s">
        <v>305</v>
      </c>
      <c r="C134" t="s">
        <v>306</v>
      </c>
      <c r="D134" t="s">
        <v>307</v>
      </c>
      <c r="E134" t="s">
        <v>10</v>
      </c>
      <c r="F134" t="s">
        <v>23</v>
      </c>
      <c r="G134" t="s">
        <v>12</v>
      </c>
      <c r="H134">
        <v>3</v>
      </c>
    </row>
    <row r="135" spans="1:8">
      <c r="A135" t="s">
        <v>321</v>
      </c>
      <c r="B135" t="s">
        <v>322</v>
      </c>
      <c r="C135" t="s">
        <v>306</v>
      </c>
      <c r="D135" t="s">
        <v>323</v>
      </c>
      <c r="E135" t="s">
        <v>10</v>
      </c>
      <c r="F135" t="s">
        <v>69</v>
      </c>
      <c r="G135" t="s">
        <v>12</v>
      </c>
      <c r="H135">
        <v>2</v>
      </c>
    </row>
    <row r="136" spans="1:8">
      <c r="A136" t="s">
        <v>324</v>
      </c>
      <c r="B136" t="s">
        <v>305</v>
      </c>
      <c r="C136" t="s">
        <v>306</v>
      </c>
      <c r="D136" t="s">
        <v>307</v>
      </c>
      <c r="E136" t="s">
        <v>10</v>
      </c>
      <c r="F136" t="s">
        <v>98</v>
      </c>
      <c r="G136" t="s">
        <v>201</v>
      </c>
      <c r="H136">
        <v>1</v>
      </c>
    </row>
    <row r="137" spans="1:8">
      <c r="A137" t="s">
        <v>325</v>
      </c>
      <c r="B137" t="s">
        <v>326</v>
      </c>
      <c r="C137" t="s">
        <v>306</v>
      </c>
      <c r="D137" t="s">
        <v>327</v>
      </c>
      <c r="E137" t="s">
        <v>10</v>
      </c>
      <c r="F137" t="s">
        <v>23</v>
      </c>
      <c r="G137" t="s">
        <v>12</v>
      </c>
      <c r="H137">
        <v>4</v>
      </c>
    </row>
    <row r="138" spans="1:8">
      <c r="A138" t="s">
        <v>328</v>
      </c>
      <c r="B138" t="s">
        <v>305</v>
      </c>
      <c r="C138" t="s">
        <v>306</v>
      </c>
      <c r="D138" t="s">
        <v>307</v>
      </c>
      <c r="E138" t="s">
        <v>10</v>
      </c>
      <c r="F138" t="s">
        <v>116</v>
      </c>
      <c r="G138" t="s">
        <v>12</v>
      </c>
      <c r="H138">
        <v>4</v>
      </c>
    </row>
    <row r="139" spans="1:8">
      <c r="A139" t="s">
        <v>329</v>
      </c>
      <c r="B139" t="s">
        <v>305</v>
      </c>
      <c r="C139" t="s">
        <v>306</v>
      </c>
      <c r="D139" t="s">
        <v>307</v>
      </c>
      <c r="E139" t="s">
        <v>10</v>
      </c>
      <c r="F139" t="s">
        <v>330</v>
      </c>
      <c r="G139" t="s">
        <v>12</v>
      </c>
      <c r="H139">
        <v>2</v>
      </c>
    </row>
    <row r="140" spans="1:8">
      <c r="A140" t="s">
        <v>331</v>
      </c>
      <c r="B140" t="s">
        <v>332</v>
      </c>
      <c r="C140" t="s">
        <v>306</v>
      </c>
      <c r="D140" t="s">
        <v>307</v>
      </c>
      <c r="E140" t="s">
        <v>10</v>
      </c>
      <c r="F140" t="s">
        <v>23</v>
      </c>
      <c r="G140" t="s">
        <v>12</v>
      </c>
      <c r="H140">
        <v>4</v>
      </c>
    </row>
    <row r="141" spans="1:8">
      <c r="A141" t="s">
        <v>333</v>
      </c>
      <c r="B141" t="s">
        <v>305</v>
      </c>
      <c r="C141" t="s">
        <v>306</v>
      </c>
      <c r="D141" t="s">
        <v>307</v>
      </c>
      <c r="E141" t="s">
        <v>10</v>
      </c>
      <c r="F141" t="s">
        <v>19</v>
      </c>
      <c r="G141" t="s">
        <v>12</v>
      </c>
    </row>
    <row r="142" spans="1:8">
      <c r="A142" t="s">
        <v>334</v>
      </c>
      <c r="B142" t="s">
        <v>335</v>
      </c>
      <c r="C142" t="s">
        <v>306</v>
      </c>
      <c r="D142" t="s">
        <v>307</v>
      </c>
      <c r="E142" t="s">
        <v>10</v>
      </c>
      <c r="F142" t="s">
        <v>19</v>
      </c>
      <c r="G142" t="s">
        <v>12</v>
      </c>
      <c r="H142">
        <v>3</v>
      </c>
    </row>
    <row r="143" spans="1:8">
      <c r="A143" t="s">
        <v>336</v>
      </c>
      <c r="B143" t="s">
        <v>337</v>
      </c>
      <c r="C143" t="s">
        <v>306</v>
      </c>
      <c r="D143" t="s">
        <v>338</v>
      </c>
      <c r="E143" t="s">
        <v>10</v>
      </c>
      <c r="F143" t="s">
        <v>69</v>
      </c>
      <c r="G143" t="s">
        <v>12</v>
      </c>
      <c r="H143">
        <v>2</v>
      </c>
    </row>
    <row r="144" spans="1:8">
      <c r="A144" t="s">
        <v>339</v>
      </c>
      <c r="B144" t="s">
        <v>340</v>
      </c>
      <c r="C144" t="s">
        <v>306</v>
      </c>
      <c r="D144" t="s">
        <v>341</v>
      </c>
      <c r="E144" t="s">
        <v>10</v>
      </c>
      <c r="F144" t="s">
        <v>11</v>
      </c>
      <c r="G144" t="s">
        <v>12</v>
      </c>
      <c r="H144">
        <v>3</v>
      </c>
    </row>
    <row r="145" spans="1:8">
      <c r="A145" t="s">
        <v>342</v>
      </c>
      <c r="B145" t="s">
        <v>343</v>
      </c>
      <c r="C145" t="s">
        <v>306</v>
      </c>
      <c r="D145" t="s">
        <v>307</v>
      </c>
      <c r="E145" t="s">
        <v>10</v>
      </c>
      <c r="F145" t="s">
        <v>69</v>
      </c>
      <c r="G145" t="s">
        <v>12</v>
      </c>
      <c r="H145">
        <v>3</v>
      </c>
    </row>
    <row r="146" spans="1:8">
      <c r="A146" t="s">
        <v>344</v>
      </c>
      <c r="B146" t="s">
        <v>345</v>
      </c>
      <c r="C146" t="s">
        <v>306</v>
      </c>
      <c r="D146" t="s">
        <v>346</v>
      </c>
      <c r="E146" t="s">
        <v>10</v>
      </c>
      <c r="F146" t="s">
        <v>23</v>
      </c>
      <c r="G146" t="s">
        <v>12</v>
      </c>
      <c r="H146">
        <v>4</v>
      </c>
    </row>
    <row r="147" spans="1:8">
      <c r="A147" t="s">
        <v>347</v>
      </c>
      <c r="B147" t="s">
        <v>309</v>
      </c>
      <c r="C147" t="s">
        <v>306</v>
      </c>
      <c r="D147" t="s">
        <v>310</v>
      </c>
      <c r="E147" t="s">
        <v>10</v>
      </c>
      <c r="F147" t="s">
        <v>23</v>
      </c>
      <c r="G147" t="s">
        <v>12</v>
      </c>
      <c r="H147">
        <v>3</v>
      </c>
    </row>
    <row r="148" spans="1:8">
      <c r="A148" t="s">
        <v>348</v>
      </c>
      <c r="B148" t="s">
        <v>349</v>
      </c>
      <c r="C148" t="s">
        <v>306</v>
      </c>
      <c r="D148" t="s">
        <v>307</v>
      </c>
      <c r="E148" t="s">
        <v>10</v>
      </c>
      <c r="F148" t="s">
        <v>23</v>
      </c>
      <c r="G148" t="s">
        <v>12</v>
      </c>
      <c r="H148">
        <v>2</v>
      </c>
    </row>
    <row r="149" spans="1:8">
      <c r="A149" t="s">
        <v>350</v>
      </c>
      <c r="B149" t="s">
        <v>351</v>
      </c>
      <c r="C149" t="s">
        <v>306</v>
      </c>
      <c r="D149" t="s">
        <v>341</v>
      </c>
      <c r="E149" t="s">
        <v>10</v>
      </c>
      <c r="F149" t="s">
        <v>19</v>
      </c>
      <c r="G149" t="s">
        <v>12</v>
      </c>
      <c r="H149">
        <v>3</v>
      </c>
    </row>
    <row r="150" spans="1:8">
      <c r="A150" t="s">
        <v>352</v>
      </c>
      <c r="B150" t="s">
        <v>353</v>
      </c>
      <c r="C150" t="s">
        <v>306</v>
      </c>
      <c r="D150" t="s">
        <v>354</v>
      </c>
      <c r="E150" t="s">
        <v>10</v>
      </c>
      <c r="F150" t="s">
        <v>257</v>
      </c>
      <c r="G150" t="s">
        <v>12</v>
      </c>
    </row>
    <row r="151" spans="1:8">
      <c r="A151" t="s">
        <v>355</v>
      </c>
      <c r="B151" t="s">
        <v>356</v>
      </c>
      <c r="C151" t="s">
        <v>306</v>
      </c>
      <c r="D151" t="s">
        <v>327</v>
      </c>
      <c r="E151" t="s">
        <v>10</v>
      </c>
      <c r="F151" t="s">
        <v>69</v>
      </c>
      <c r="G151" t="s">
        <v>201</v>
      </c>
    </row>
    <row r="152" spans="1:8">
      <c r="A152" t="s">
        <v>357</v>
      </c>
      <c r="B152" t="s">
        <v>358</v>
      </c>
      <c r="C152" t="s">
        <v>306</v>
      </c>
      <c r="D152" t="s">
        <v>310</v>
      </c>
      <c r="E152" t="s">
        <v>10</v>
      </c>
      <c r="F152" t="s">
        <v>257</v>
      </c>
      <c r="G152" t="s">
        <v>12</v>
      </c>
    </row>
    <row r="153" spans="1:8">
      <c r="A153" t="s">
        <v>359</v>
      </c>
      <c r="B153" t="s">
        <v>305</v>
      </c>
      <c r="C153" t="s">
        <v>306</v>
      </c>
      <c r="D153" t="s">
        <v>307</v>
      </c>
      <c r="E153" t="s">
        <v>10</v>
      </c>
      <c r="F153" t="s">
        <v>160</v>
      </c>
      <c r="G153" t="s">
        <v>201</v>
      </c>
    </row>
    <row r="154" spans="1:8">
      <c r="A154" t="s">
        <v>360</v>
      </c>
      <c r="B154" t="s">
        <v>305</v>
      </c>
      <c r="C154" t="s">
        <v>306</v>
      </c>
      <c r="D154" t="s">
        <v>307</v>
      </c>
      <c r="E154" t="s">
        <v>10</v>
      </c>
      <c r="F154" t="s">
        <v>19</v>
      </c>
      <c r="G154" t="s">
        <v>12</v>
      </c>
      <c r="H154">
        <v>3</v>
      </c>
    </row>
    <row r="155" spans="1:8">
      <c r="A155" t="s">
        <v>361</v>
      </c>
      <c r="B155" t="s">
        <v>362</v>
      </c>
      <c r="C155" t="s">
        <v>306</v>
      </c>
      <c r="D155" t="s">
        <v>354</v>
      </c>
      <c r="E155" t="s">
        <v>10</v>
      </c>
      <c r="F155" t="s">
        <v>160</v>
      </c>
      <c r="G155" t="s">
        <v>12</v>
      </c>
    </row>
    <row r="156" spans="1:8">
      <c r="A156" t="s">
        <v>108</v>
      </c>
      <c r="B156" t="s">
        <v>309</v>
      </c>
      <c r="C156" t="s">
        <v>306</v>
      </c>
      <c r="D156" t="s">
        <v>310</v>
      </c>
      <c r="E156" t="s">
        <v>10</v>
      </c>
      <c r="F156" t="s">
        <v>19</v>
      </c>
      <c r="G156" t="s">
        <v>12</v>
      </c>
      <c r="H156">
        <v>2</v>
      </c>
    </row>
    <row r="157" spans="1:8">
      <c r="A157" t="s">
        <v>363</v>
      </c>
      <c r="B157" t="s">
        <v>335</v>
      </c>
      <c r="C157" t="s">
        <v>306</v>
      </c>
      <c r="D157" t="s">
        <v>307</v>
      </c>
      <c r="E157" t="s">
        <v>10</v>
      </c>
      <c r="F157" t="s">
        <v>19</v>
      </c>
      <c r="G157" t="s">
        <v>12</v>
      </c>
      <c r="H157">
        <v>3</v>
      </c>
    </row>
    <row r="158" spans="1:8">
      <c r="A158" t="s">
        <v>364</v>
      </c>
      <c r="B158" t="s">
        <v>349</v>
      </c>
      <c r="C158" t="s">
        <v>306</v>
      </c>
      <c r="D158" t="s">
        <v>307</v>
      </c>
      <c r="E158" t="s">
        <v>10</v>
      </c>
      <c r="F158" t="s">
        <v>23</v>
      </c>
      <c r="G158" t="s">
        <v>12</v>
      </c>
      <c r="H158">
        <v>2</v>
      </c>
    </row>
    <row r="159" spans="1:8">
      <c r="A159" t="s">
        <v>365</v>
      </c>
      <c r="B159" t="s">
        <v>366</v>
      </c>
      <c r="C159" t="s">
        <v>306</v>
      </c>
      <c r="D159" t="s">
        <v>307</v>
      </c>
      <c r="E159" t="s">
        <v>10</v>
      </c>
      <c r="F159" t="s">
        <v>11</v>
      </c>
      <c r="G159" t="s">
        <v>201</v>
      </c>
      <c r="H159">
        <v>4</v>
      </c>
    </row>
    <row r="160" spans="1:8">
      <c r="A160" t="s">
        <v>367</v>
      </c>
      <c r="B160" t="s">
        <v>305</v>
      </c>
      <c r="C160" t="s">
        <v>306</v>
      </c>
      <c r="D160" t="s">
        <v>307</v>
      </c>
      <c r="E160" t="s">
        <v>10</v>
      </c>
      <c r="F160" t="s">
        <v>23</v>
      </c>
      <c r="G160" t="s">
        <v>12</v>
      </c>
      <c r="H160">
        <v>3</v>
      </c>
    </row>
    <row r="161" spans="1:8">
      <c r="A161" t="s">
        <v>368</v>
      </c>
      <c r="B161" t="s">
        <v>369</v>
      </c>
      <c r="C161" t="s">
        <v>306</v>
      </c>
      <c r="D161" t="s">
        <v>307</v>
      </c>
      <c r="E161" t="s">
        <v>10</v>
      </c>
      <c r="F161" t="s">
        <v>23</v>
      </c>
      <c r="G161" t="s">
        <v>12</v>
      </c>
      <c r="H161">
        <v>3</v>
      </c>
    </row>
    <row r="162" spans="1:8">
      <c r="A162" t="s">
        <v>370</v>
      </c>
      <c r="B162" t="s">
        <v>366</v>
      </c>
      <c r="C162" t="s">
        <v>306</v>
      </c>
      <c r="D162" t="s">
        <v>307</v>
      </c>
      <c r="E162" t="s">
        <v>10</v>
      </c>
      <c r="F162" t="s">
        <v>19</v>
      </c>
      <c r="G162" t="s">
        <v>12</v>
      </c>
      <c r="H162">
        <v>2</v>
      </c>
    </row>
    <row r="163" spans="1:8">
      <c r="A163" t="s">
        <v>371</v>
      </c>
      <c r="B163" t="s">
        <v>372</v>
      </c>
      <c r="C163" t="s">
        <v>306</v>
      </c>
      <c r="D163" t="s">
        <v>341</v>
      </c>
      <c r="E163" t="s">
        <v>10</v>
      </c>
      <c r="F163" t="s">
        <v>19</v>
      </c>
      <c r="G163" t="s">
        <v>12</v>
      </c>
      <c r="H163">
        <v>2</v>
      </c>
    </row>
    <row r="164" spans="1:8">
      <c r="A164" t="s">
        <v>373</v>
      </c>
      <c r="B164" t="s">
        <v>305</v>
      </c>
      <c r="C164" t="s">
        <v>306</v>
      </c>
      <c r="D164" t="s">
        <v>307</v>
      </c>
      <c r="E164" t="s">
        <v>10</v>
      </c>
      <c r="F164" t="s">
        <v>23</v>
      </c>
      <c r="G164" t="s">
        <v>12</v>
      </c>
      <c r="H164">
        <v>5</v>
      </c>
    </row>
    <row r="165" spans="1:8">
      <c r="A165" t="s">
        <v>374</v>
      </c>
      <c r="B165" t="s">
        <v>349</v>
      </c>
      <c r="C165" t="s">
        <v>306</v>
      </c>
      <c r="D165" t="s">
        <v>307</v>
      </c>
      <c r="E165" t="s">
        <v>10</v>
      </c>
      <c r="F165" t="s">
        <v>23</v>
      </c>
      <c r="G165" t="s">
        <v>201</v>
      </c>
      <c r="H165">
        <v>2</v>
      </c>
    </row>
    <row r="166" spans="1:8">
      <c r="A166" t="s">
        <v>375</v>
      </c>
      <c r="B166" t="s">
        <v>349</v>
      </c>
      <c r="C166" t="s">
        <v>306</v>
      </c>
      <c r="D166" t="s">
        <v>307</v>
      </c>
      <c r="E166" t="s">
        <v>10</v>
      </c>
      <c r="F166" t="s">
        <v>330</v>
      </c>
      <c r="G166" t="s">
        <v>201</v>
      </c>
    </row>
    <row r="167" spans="1:8">
      <c r="A167" t="s">
        <v>376</v>
      </c>
      <c r="B167" t="s">
        <v>305</v>
      </c>
      <c r="C167" t="s">
        <v>306</v>
      </c>
      <c r="D167" t="s">
        <v>307</v>
      </c>
      <c r="E167" t="s">
        <v>10</v>
      </c>
      <c r="F167" t="s">
        <v>330</v>
      </c>
      <c r="G167" t="s">
        <v>201</v>
      </c>
    </row>
    <row r="168" spans="1:8">
      <c r="A168" t="s">
        <v>377</v>
      </c>
      <c r="B168" t="s">
        <v>378</v>
      </c>
      <c r="C168" t="s">
        <v>306</v>
      </c>
      <c r="D168" t="s">
        <v>307</v>
      </c>
      <c r="E168" t="s">
        <v>10</v>
      </c>
      <c r="F168" t="s">
        <v>19</v>
      </c>
      <c r="G168" t="s">
        <v>12</v>
      </c>
      <c r="H168">
        <v>2</v>
      </c>
    </row>
    <row r="169" spans="1:8">
      <c r="A169" t="s">
        <v>379</v>
      </c>
      <c r="B169" t="s">
        <v>309</v>
      </c>
      <c r="C169" t="s">
        <v>306</v>
      </c>
      <c r="D169" t="s">
        <v>310</v>
      </c>
      <c r="E169" t="s">
        <v>10</v>
      </c>
      <c r="F169" t="s">
        <v>23</v>
      </c>
      <c r="G169" t="s">
        <v>12</v>
      </c>
      <c r="H169">
        <v>4</v>
      </c>
    </row>
    <row r="170" spans="1:8">
      <c r="A170" t="s">
        <v>380</v>
      </c>
      <c r="B170" t="s">
        <v>305</v>
      </c>
      <c r="C170" t="s">
        <v>306</v>
      </c>
      <c r="D170" t="s">
        <v>307</v>
      </c>
      <c r="E170" t="s">
        <v>10</v>
      </c>
      <c r="F170" t="s">
        <v>19</v>
      </c>
      <c r="G170" t="s">
        <v>201</v>
      </c>
    </row>
    <row r="171" spans="1:8">
      <c r="A171" t="s">
        <v>381</v>
      </c>
      <c r="B171" t="s">
        <v>382</v>
      </c>
      <c r="C171" t="s">
        <v>306</v>
      </c>
      <c r="D171" t="s">
        <v>346</v>
      </c>
      <c r="E171" t="s">
        <v>10</v>
      </c>
      <c r="F171" t="s">
        <v>160</v>
      </c>
      <c r="G171" t="s">
        <v>201</v>
      </c>
    </row>
    <row r="172" spans="1:8">
      <c r="A172" t="s">
        <v>383</v>
      </c>
      <c r="B172" t="s">
        <v>384</v>
      </c>
      <c r="C172" t="s">
        <v>306</v>
      </c>
      <c r="D172" t="s">
        <v>310</v>
      </c>
      <c r="E172" t="s">
        <v>10</v>
      </c>
      <c r="F172" t="s">
        <v>19</v>
      </c>
      <c r="G172" t="s">
        <v>12</v>
      </c>
      <c r="H172">
        <v>3</v>
      </c>
    </row>
    <row r="173" spans="1:8">
      <c r="A173" t="s">
        <v>385</v>
      </c>
      <c r="B173" t="s">
        <v>305</v>
      </c>
      <c r="C173" t="s">
        <v>306</v>
      </c>
      <c r="D173" t="s">
        <v>307</v>
      </c>
      <c r="E173" t="s">
        <v>10</v>
      </c>
      <c r="F173" t="s">
        <v>23</v>
      </c>
      <c r="G173" t="s">
        <v>12</v>
      </c>
      <c r="H173">
        <v>3</v>
      </c>
    </row>
    <row r="174" spans="1:8">
      <c r="A174" t="s">
        <v>386</v>
      </c>
      <c r="B174" t="s">
        <v>387</v>
      </c>
      <c r="C174" t="s">
        <v>306</v>
      </c>
      <c r="D174" t="s">
        <v>341</v>
      </c>
      <c r="E174" t="s">
        <v>10</v>
      </c>
      <c r="F174" t="s">
        <v>19</v>
      </c>
      <c r="G174" t="s">
        <v>12</v>
      </c>
      <c r="H174">
        <v>2</v>
      </c>
    </row>
    <row r="175" spans="1:8">
      <c r="A175" t="s">
        <v>388</v>
      </c>
      <c r="B175" t="s">
        <v>389</v>
      </c>
      <c r="C175" t="s">
        <v>306</v>
      </c>
      <c r="D175" t="s">
        <v>307</v>
      </c>
      <c r="E175" t="s">
        <v>10</v>
      </c>
      <c r="F175" t="s">
        <v>116</v>
      </c>
      <c r="G175" t="s">
        <v>12</v>
      </c>
      <c r="H175">
        <v>5</v>
      </c>
    </row>
    <row r="176" spans="1:8">
      <c r="A176" t="s">
        <v>390</v>
      </c>
      <c r="B176" t="s">
        <v>349</v>
      </c>
      <c r="C176" t="s">
        <v>306</v>
      </c>
      <c r="D176" t="s">
        <v>307</v>
      </c>
      <c r="E176" t="s">
        <v>10</v>
      </c>
      <c r="F176" t="s">
        <v>19</v>
      </c>
      <c r="G176" t="s">
        <v>12</v>
      </c>
      <c r="H176">
        <v>2</v>
      </c>
    </row>
    <row r="177" spans="1:8">
      <c r="A177" t="s">
        <v>391</v>
      </c>
      <c r="B177" t="s">
        <v>389</v>
      </c>
      <c r="C177" t="s">
        <v>306</v>
      </c>
      <c r="D177" t="s">
        <v>307</v>
      </c>
      <c r="E177" t="s">
        <v>10</v>
      </c>
      <c r="F177" t="s">
        <v>69</v>
      </c>
      <c r="G177" t="s">
        <v>12</v>
      </c>
      <c r="H177">
        <v>3</v>
      </c>
    </row>
    <row r="178" spans="1:8">
      <c r="A178" t="s">
        <v>392</v>
      </c>
      <c r="B178" t="s">
        <v>335</v>
      </c>
      <c r="C178" t="s">
        <v>306</v>
      </c>
      <c r="D178" t="s">
        <v>307</v>
      </c>
      <c r="E178" t="s">
        <v>10</v>
      </c>
      <c r="F178" t="s">
        <v>23</v>
      </c>
      <c r="G178" t="s">
        <v>12</v>
      </c>
      <c r="H178">
        <v>5</v>
      </c>
    </row>
    <row r="179" spans="1:8">
      <c r="A179" t="s">
        <v>393</v>
      </c>
      <c r="B179" t="s">
        <v>305</v>
      </c>
      <c r="C179" t="s">
        <v>306</v>
      </c>
      <c r="D179" t="s">
        <v>307</v>
      </c>
      <c r="E179" t="s">
        <v>179</v>
      </c>
      <c r="F179" t="s">
        <v>180</v>
      </c>
      <c r="G179" t="s">
        <v>12</v>
      </c>
      <c r="H179">
        <v>5</v>
      </c>
    </row>
    <row r="180" spans="1:8">
      <c r="A180" t="s">
        <v>394</v>
      </c>
      <c r="B180" t="s">
        <v>395</v>
      </c>
      <c r="C180" t="s">
        <v>306</v>
      </c>
      <c r="D180" t="s">
        <v>323</v>
      </c>
      <c r="E180" t="s">
        <v>10</v>
      </c>
      <c r="F180" t="s">
        <v>23</v>
      </c>
      <c r="G180" t="s">
        <v>12</v>
      </c>
      <c r="H180">
        <v>3</v>
      </c>
    </row>
    <row r="181" spans="1:8">
      <c r="A181" t="s">
        <v>396</v>
      </c>
      <c r="B181" t="s">
        <v>397</v>
      </c>
      <c r="C181" t="s">
        <v>306</v>
      </c>
      <c r="D181" t="s">
        <v>323</v>
      </c>
      <c r="E181" t="s">
        <v>10</v>
      </c>
      <c r="F181" t="s">
        <v>69</v>
      </c>
      <c r="G181" t="s">
        <v>12</v>
      </c>
      <c r="H181">
        <v>5</v>
      </c>
    </row>
    <row r="182" spans="1:8">
      <c r="A182" t="s">
        <v>398</v>
      </c>
      <c r="B182" t="s">
        <v>399</v>
      </c>
      <c r="C182" t="s">
        <v>306</v>
      </c>
      <c r="D182" t="s">
        <v>307</v>
      </c>
      <c r="E182" t="s">
        <v>10</v>
      </c>
      <c r="F182" t="s">
        <v>19</v>
      </c>
      <c r="G182" t="s">
        <v>201</v>
      </c>
    </row>
    <row r="183" spans="1:8">
      <c r="A183" t="s">
        <v>400</v>
      </c>
      <c r="B183" t="s">
        <v>378</v>
      </c>
      <c r="C183" t="s">
        <v>306</v>
      </c>
      <c r="D183" t="s">
        <v>307</v>
      </c>
      <c r="E183" t="s">
        <v>10</v>
      </c>
      <c r="F183" t="s">
        <v>19</v>
      </c>
      <c r="G183" t="s">
        <v>201</v>
      </c>
      <c r="H183">
        <v>4</v>
      </c>
    </row>
    <row r="184" spans="1:8">
      <c r="A184" t="s">
        <v>401</v>
      </c>
      <c r="B184" t="s">
        <v>349</v>
      </c>
      <c r="C184" t="s">
        <v>306</v>
      </c>
      <c r="D184" t="s">
        <v>307</v>
      </c>
      <c r="E184" t="s">
        <v>10</v>
      </c>
      <c r="F184" t="s">
        <v>23</v>
      </c>
      <c r="G184" t="s">
        <v>12</v>
      </c>
      <c r="H184">
        <v>5</v>
      </c>
    </row>
    <row r="185" spans="1:8">
      <c r="A185" t="s">
        <v>402</v>
      </c>
      <c r="B185" t="s">
        <v>309</v>
      </c>
      <c r="C185" t="s">
        <v>306</v>
      </c>
      <c r="D185" t="s">
        <v>310</v>
      </c>
      <c r="E185" t="s">
        <v>179</v>
      </c>
      <c r="F185" t="s">
        <v>180</v>
      </c>
      <c r="G185" t="s">
        <v>12</v>
      </c>
      <c r="H185">
        <v>5</v>
      </c>
    </row>
    <row r="186" spans="1:8">
      <c r="A186" t="s">
        <v>403</v>
      </c>
      <c r="B186" t="s">
        <v>305</v>
      </c>
      <c r="C186" t="s">
        <v>306</v>
      </c>
      <c r="D186" t="s">
        <v>307</v>
      </c>
      <c r="E186" t="s">
        <v>10</v>
      </c>
      <c r="F186" t="s">
        <v>23</v>
      </c>
      <c r="G186" t="s">
        <v>12</v>
      </c>
      <c r="H186">
        <v>4</v>
      </c>
    </row>
    <row r="187" spans="1:8">
      <c r="A187" t="s">
        <v>404</v>
      </c>
      <c r="B187" t="s">
        <v>332</v>
      </c>
      <c r="C187" t="s">
        <v>306</v>
      </c>
      <c r="D187" t="s">
        <v>307</v>
      </c>
      <c r="E187" t="s">
        <v>10</v>
      </c>
      <c r="F187" t="s">
        <v>23</v>
      </c>
      <c r="G187" t="s">
        <v>12</v>
      </c>
      <c r="H187">
        <v>3</v>
      </c>
    </row>
    <row r="188" spans="1:8">
      <c r="A188" t="s">
        <v>405</v>
      </c>
      <c r="B188" t="s">
        <v>406</v>
      </c>
      <c r="C188" t="s">
        <v>306</v>
      </c>
      <c r="D188" t="s">
        <v>310</v>
      </c>
      <c r="E188" t="s">
        <v>10</v>
      </c>
      <c r="F188" t="s">
        <v>23</v>
      </c>
      <c r="G188" t="s">
        <v>12</v>
      </c>
      <c r="H188">
        <v>3</v>
      </c>
    </row>
    <row r="189" spans="1:8">
      <c r="A189" t="s">
        <v>407</v>
      </c>
      <c r="B189" t="s">
        <v>307</v>
      </c>
      <c r="C189" t="s">
        <v>306</v>
      </c>
      <c r="D189" t="s">
        <v>323</v>
      </c>
      <c r="E189" t="s">
        <v>10</v>
      </c>
      <c r="F189" t="s">
        <v>19</v>
      </c>
      <c r="G189" t="s">
        <v>12</v>
      </c>
    </row>
    <row r="190" spans="1:8">
      <c r="A190" t="s">
        <v>408</v>
      </c>
      <c r="B190" t="s">
        <v>389</v>
      </c>
      <c r="C190" t="s">
        <v>306</v>
      </c>
      <c r="D190" t="s">
        <v>307</v>
      </c>
      <c r="E190" t="s">
        <v>10</v>
      </c>
      <c r="F190" t="s">
        <v>19</v>
      </c>
      <c r="G190" t="s">
        <v>12</v>
      </c>
    </row>
    <row r="191" spans="1:8">
      <c r="A191" t="s">
        <v>409</v>
      </c>
      <c r="B191" t="s">
        <v>319</v>
      </c>
      <c r="C191" t="s">
        <v>306</v>
      </c>
      <c r="D191" t="s">
        <v>319</v>
      </c>
      <c r="E191" t="s">
        <v>10</v>
      </c>
      <c r="F191" t="s">
        <v>19</v>
      </c>
      <c r="G191" t="s">
        <v>12</v>
      </c>
    </row>
    <row r="192" spans="1:8">
      <c r="A192" t="s">
        <v>410</v>
      </c>
      <c r="B192" t="s">
        <v>372</v>
      </c>
      <c r="C192" t="s">
        <v>306</v>
      </c>
      <c r="D192" t="s">
        <v>341</v>
      </c>
      <c r="E192" t="s">
        <v>10</v>
      </c>
      <c r="F192" t="s">
        <v>19</v>
      </c>
      <c r="G192" t="s">
        <v>12</v>
      </c>
    </row>
    <row r="193" spans="1:8">
      <c r="A193" t="s">
        <v>411</v>
      </c>
      <c r="B193" t="s">
        <v>412</v>
      </c>
      <c r="C193" t="s">
        <v>306</v>
      </c>
      <c r="D193" t="s">
        <v>346</v>
      </c>
      <c r="E193" t="s">
        <v>10</v>
      </c>
      <c r="F193" t="s">
        <v>160</v>
      </c>
      <c r="G193" t="s">
        <v>12</v>
      </c>
    </row>
    <row r="194" spans="1:8">
      <c r="A194" t="s">
        <v>413</v>
      </c>
      <c r="B194" t="s">
        <v>317</v>
      </c>
      <c r="C194" t="s">
        <v>306</v>
      </c>
      <c r="D194" t="s">
        <v>313</v>
      </c>
      <c r="E194" t="s">
        <v>179</v>
      </c>
      <c r="F194" t="s">
        <v>180</v>
      </c>
      <c r="G194" t="s">
        <v>12</v>
      </c>
      <c r="H194">
        <v>5</v>
      </c>
    </row>
    <row r="195" spans="1:8">
      <c r="A195" t="s">
        <v>414</v>
      </c>
      <c r="B195" t="s">
        <v>415</v>
      </c>
      <c r="C195" t="s">
        <v>306</v>
      </c>
      <c r="D195" t="s">
        <v>307</v>
      </c>
      <c r="E195" t="s">
        <v>212</v>
      </c>
      <c r="F195" t="s">
        <v>69</v>
      </c>
      <c r="G195" t="s">
        <v>12</v>
      </c>
    </row>
    <row r="196" spans="1:8">
      <c r="A196" t="s">
        <v>416</v>
      </c>
      <c r="B196" t="s">
        <v>417</v>
      </c>
      <c r="C196" t="s">
        <v>306</v>
      </c>
      <c r="D196" t="s">
        <v>338</v>
      </c>
      <c r="E196" t="s">
        <v>212</v>
      </c>
      <c r="F196" t="s">
        <v>23</v>
      </c>
      <c r="G196" t="s">
        <v>12</v>
      </c>
    </row>
    <row r="197" spans="1:8">
      <c r="A197" t="s">
        <v>418</v>
      </c>
      <c r="B197" t="s">
        <v>419</v>
      </c>
      <c r="C197" t="s">
        <v>306</v>
      </c>
      <c r="D197" t="s">
        <v>338</v>
      </c>
      <c r="E197" t="s">
        <v>212</v>
      </c>
      <c r="F197" t="s">
        <v>23</v>
      </c>
      <c r="G197" t="s">
        <v>12</v>
      </c>
    </row>
    <row r="198" spans="1:8">
      <c r="A198" t="s">
        <v>420</v>
      </c>
      <c r="B198" t="s">
        <v>421</v>
      </c>
      <c r="C198" t="s">
        <v>306</v>
      </c>
      <c r="D198" t="s">
        <v>327</v>
      </c>
      <c r="E198" t="s">
        <v>212</v>
      </c>
      <c r="F198" t="s">
        <v>11</v>
      </c>
      <c r="G198" t="s">
        <v>12</v>
      </c>
    </row>
    <row r="199" spans="1:8">
      <c r="A199" t="s">
        <v>422</v>
      </c>
      <c r="B199" t="s">
        <v>423</v>
      </c>
      <c r="C199" t="s">
        <v>306</v>
      </c>
      <c r="D199" t="s">
        <v>346</v>
      </c>
      <c r="E199" t="s">
        <v>212</v>
      </c>
      <c r="F199" t="s">
        <v>257</v>
      </c>
      <c r="G199" t="s">
        <v>201</v>
      </c>
    </row>
    <row r="200" spans="1:8">
      <c r="A200" t="s">
        <v>424</v>
      </c>
      <c r="B200" t="s">
        <v>425</v>
      </c>
      <c r="C200" t="s">
        <v>306</v>
      </c>
      <c r="D200" t="s">
        <v>426</v>
      </c>
      <c r="E200" t="s">
        <v>212</v>
      </c>
      <c r="F200" t="s">
        <v>160</v>
      </c>
      <c r="G200" t="s">
        <v>12</v>
      </c>
    </row>
    <row r="201" spans="1:8">
      <c r="A201" t="s">
        <v>427</v>
      </c>
      <c r="B201" t="s">
        <v>428</v>
      </c>
      <c r="C201" t="s">
        <v>306</v>
      </c>
      <c r="D201" t="s">
        <v>323</v>
      </c>
      <c r="E201" t="s">
        <v>212</v>
      </c>
      <c r="F201" t="s">
        <v>160</v>
      </c>
      <c r="G201" t="s">
        <v>12</v>
      </c>
    </row>
    <row r="202" spans="1:8">
      <c r="A202" t="s">
        <v>429</v>
      </c>
      <c r="B202" t="s">
        <v>430</v>
      </c>
      <c r="C202" t="s">
        <v>306</v>
      </c>
      <c r="D202" t="s">
        <v>354</v>
      </c>
      <c r="E202" t="s">
        <v>212</v>
      </c>
      <c r="F202" t="s">
        <v>23</v>
      </c>
      <c r="G202" t="s">
        <v>201</v>
      </c>
    </row>
    <row r="203" spans="1:8">
      <c r="A203" t="s">
        <v>431</v>
      </c>
      <c r="B203" t="s">
        <v>432</v>
      </c>
      <c r="C203" t="s">
        <v>306</v>
      </c>
      <c r="D203" t="s">
        <v>346</v>
      </c>
      <c r="E203" t="s">
        <v>212</v>
      </c>
      <c r="F203" t="s">
        <v>23</v>
      </c>
      <c r="G203" t="s">
        <v>12</v>
      </c>
    </row>
    <row r="204" spans="1:8">
      <c r="A204" t="s">
        <v>433</v>
      </c>
      <c r="B204" t="s">
        <v>434</v>
      </c>
      <c r="C204" t="s">
        <v>306</v>
      </c>
      <c r="D204" t="s">
        <v>338</v>
      </c>
      <c r="E204" t="s">
        <v>212</v>
      </c>
      <c r="F204" t="s">
        <v>23</v>
      </c>
      <c r="G204" t="s">
        <v>12</v>
      </c>
    </row>
    <row r="205" spans="1:8">
      <c r="A205" t="s">
        <v>435</v>
      </c>
      <c r="B205" t="s">
        <v>436</v>
      </c>
      <c r="C205" t="s">
        <v>306</v>
      </c>
      <c r="D205" t="s">
        <v>437</v>
      </c>
      <c r="E205" t="s">
        <v>212</v>
      </c>
      <c r="F205" t="s">
        <v>19</v>
      </c>
      <c r="G205" t="s">
        <v>12</v>
      </c>
    </row>
    <row r="206" spans="1:8">
      <c r="A206" t="s">
        <v>438</v>
      </c>
      <c r="B206" t="s">
        <v>439</v>
      </c>
      <c r="C206" t="s">
        <v>306</v>
      </c>
      <c r="D206" t="s">
        <v>440</v>
      </c>
      <c r="E206" t="s">
        <v>212</v>
      </c>
      <c r="F206" t="s">
        <v>23</v>
      </c>
      <c r="G206" t="s">
        <v>12</v>
      </c>
      <c r="H206">
        <v>2</v>
      </c>
    </row>
    <row r="207" spans="1:8">
      <c r="A207" t="s">
        <v>441</v>
      </c>
      <c r="B207" t="s">
        <v>442</v>
      </c>
      <c r="C207" t="s">
        <v>306</v>
      </c>
      <c r="D207" t="s">
        <v>354</v>
      </c>
      <c r="E207" t="s">
        <v>212</v>
      </c>
      <c r="F207" t="s">
        <v>23</v>
      </c>
      <c r="G207" t="s">
        <v>12</v>
      </c>
    </row>
    <row r="208" spans="1:8">
      <c r="A208" t="s">
        <v>443</v>
      </c>
      <c r="B208" t="s">
        <v>425</v>
      </c>
      <c r="C208" t="s">
        <v>306</v>
      </c>
      <c r="D208" t="s">
        <v>426</v>
      </c>
      <c r="E208" t="s">
        <v>212</v>
      </c>
      <c r="F208" t="s">
        <v>23</v>
      </c>
      <c r="G208" t="s">
        <v>12</v>
      </c>
      <c r="H208">
        <v>2</v>
      </c>
    </row>
    <row r="209" spans="1:8">
      <c r="A209" t="s">
        <v>444</v>
      </c>
      <c r="B209" t="s">
        <v>445</v>
      </c>
      <c r="C209" t="s">
        <v>306</v>
      </c>
      <c r="D209" t="s">
        <v>440</v>
      </c>
      <c r="E209" t="s">
        <v>212</v>
      </c>
      <c r="F209" t="s">
        <v>69</v>
      </c>
      <c r="G209" t="s">
        <v>201</v>
      </c>
      <c r="H209">
        <v>4</v>
      </c>
    </row>
    <row r="210" spans="1:8">
      <c r="A210" t="s">
        <v>446</v>
      </c>
      <c r="B210" t="s">
        <v>447</v>
      </c>
      <c r="C210" t="s">
        <v>306</v>
      </c>
      <c r="D210" t="s">
        <v>448</v>
      </c>
      <c r="E210" t="s">
        <v>212</v>
      </c>
      <c r="F210" t="s">
        <v>11</v>
      </c>
      <c r="G210" t="s">
        <v>12</v>
      </c>
    </row>
    <row r="211" spans="1:8">
      <c r="A211" t="s">
        <v>449</v>
      </c>
      <c r="B211" t="s">
        <v>450</v>
      </c>
      <c r="C211" t="s">
        <v>306</v>
      </c>
      <c r="D211" t="s">
        <v>440</v>
      </c>
      <c r="E211" t="s">
        <v>212</v>
      </c>
      <c r="F211" t="s">
        <v>257</v>
      </c>
      <c r="G211" t="s">
        <v>12</v>
      </c>
    </row>
    <row r="212" spans="1:8">
      <c r="A212" t="s">
        <v>451</v>
      </c>
      <c r="B212" t="s">
        <v>305</v>
      </c>
      <c r="C212" t="s">
        <v>306</v>
      </c>
      <c r="D212" t="s">
        <v>307</v>
      </c>
      <c r="E212" t="s">
        <v>230</v>
      </c>
      <c r="F212" t="s">
        <v>23</v>
      </c>
      <c r="G212" t="s">
        <v>201</v>
      </c>
    </row>
    <row r="213" spans="1:8">
      <c r="A213" t="s">
        <v>452</v>
      </c>
      <c r="B213" t="s">
        <v>335</v>
      </c>
      <c r="C213" t="s">
        <v>306</v>
      </c>
      <c r="D213" t="s">
        <v>307</v>
      </c>
      <c r="E213" t="s">
        <v>233</v>
      </c>
      <c r="F213" t="s">
        <v>23</v>
      </c>
      <c r="G213" t="s">
        <v>201</v>
      </c>
    </row>
    <row r="214" spans="1:8">
      <c r="A214" t="s">
        <v>453</v>
      </c>
      <c r="B214" t="s">
        <v>305</v>
      </c>
      <c r="C214" t="s">
        <v>306</v>
      </c>
      <c r="D214" t="s">
        <v>307</v>
      </c>
      <c r="E214" t="s">
        <v>233</v>
      </c>
      <c r="F214" t="s">
        <v>19</v>
      </c>
      <c r="G214" t="s">
        <v>201</v>
      </c>
    </row>
    <row r="215" spans="1:8">
      <c r="A215" t="s">
        <v>454</v>
      </c>
      <c r="B215" t="s">
        <v>305</v>
      </c>
      <c r="C215" t="s">
        <v>306</v>
      </c>
      <c r="D215" t="s">
        <v>307</v>
      </c>
      <c r="E215" t="s">
        <v>233</v>
      </c>
      <c r="F215" t="s">
        <v>19</v>
      </c>
      <c r="G215" t="s">
        <v>201</v>
      </c>
    </row>
    <row r="216" spans="1:8">
      <c r="A216" t="s">
        <v>455</v>
      </c>
      <c r="B216" t="s">
        <v>305</v>
      </c>
      <c r="C216" t="s">
        <v>306</v>
      </c>
      <c r="D216" t="s">
        <v>307</v>
      </c>
      <c r="E216" t="s">
        <v>233</v>
      </c>
      <c r="F216" t="s">
        <v>50</v>
      </c>
      <c r="G216" t="s">
        <v>201</v>
      </c>
    </row>
    <row r="217" spans="1:8">
      <c r="A217" t="s">
        <v>456</v>
      </c>
      <c r="B217" t="s">
        <v>309</v>
      </c>
      <c r="C217" t="s">
        <v>306</v>
      </c>
      <c r="D217" t="s">
        <v>310</v>
      </c>
      <c r="E217" t="s">
        <v>233</v>
      </c>
      <c r="F217" t="s">
        <v>19</v>
      </c>
      <c r="G217" t="s">
        <v>12</v>
      </c>
    </row>
    <row r="218" spans="1:8">
      <c r="A218" t="s">
        <v>457</v>
      </c>
      <c r="B218" t="s">
        <v>326</v>
      </c>
      <c r="C218" t="s">
        <v>306</v>
      </c>
      <c r="D218" t="s">
        <v>327</v>
      </c>
      <c r="E218" t="s">
        <v>233</v>
      </c>
      <c r="F218" t="s">
        <v>23</v>
      </c>
      <c r="G218" t="s">
        <v>201</v>
      </c>
    </row>
    <row r="219" spans="1:8">
      <c r="A219" t="s">
        <v>458</v>
      </c>
      <c r="B219" t="s">
        <v>366</v>
      </c>
      <c r="C219" t="s">
        <v>306</v>
      </c>
      <c r="D219" t="s">
        <v>307</v>
      </c>
      <c r="E219" t="s">
        <v>233</v>
      </c>
      <c r="F219" t="s">
        <v>19</v>
      </c>
      <c r="G219" t="s">
        <v>201</v>
      </c>
    </row>
    <row r="220" spans="1:8">
      <c r="A220" t="s">
        <v>459</v>
      </c>
      <c r="B220" t="s">
        <v>317</v>
      </c>
      <c r="C220" t="s">
        <v>306</v>
      </c>
      <c r="D220" t="s">
        <v>313</v>
      </c>
      <c r="E220" t="s">
        <v>233</v>
      </c>
      <c r="F220" t="s">
        <v>19</v>
      </c>
      <c r="G220" t="s">
        <v>201</v>
      </c>
    </row>
    <row r="221" spans="1:8">
      <c r="A221" t="s">
        <v>460</v>
      </c>
      <c r="B221" t="s">
        <v>305</v>
      </c>
      <c r="C221" t="s">
        <v>306</v>
      </c>
      <c r="D221" t="s">
        <v>307</v>
      </c>
      <c r="E221" t="s">
        <v>233</v>
      </c>
      <c r="F221" t="s">
        <v>19</v>
      </c>
      <c r="G221" t="s">
        <v>201</v>
      </c>
    </row>
    <row r="222" spans="1:8">
      <c r="A222" t="s">
        <v>461</v>
      </c>
      <c r="B222" t="s">
        <v>462</v>
      </c>
      <c r="C222" t="s">
        <v>306</v>
      </c>
      <c r="D222" t="s">
        <v>346</v>
      </c>
      <c r="E222" t="s">
        <v>233</v>
      </c>
      <c r="F222" t="s">
        <v>23</v>
      </c>
      <c r="G222" t="s">
        <v>201</v>
      </c>
    </row>
    <row r="223" spans="1:8">
      <c r="A223" t="s">
        <v>463</v>
      </c>
      <c r="B223" t="s">
        <v>464</v>
      </c>
      <c r="C223" t="s">
        <v>306</v>
      </c>
      <c r="D223" t="s">
        <v>307</v>
      </c>
      <c r="E223" t="s">
        <v>233</v>
      </c>
      <c r="F223" t="s">
        <v>19</v>
      </c>
      <c r="G223" t="s">
        <v>201</v>
      </c>
    </row>
    <row r="224" spans="1:8">
      <c r="A224" t="s">
        <v>465</v>
      </c>
      <c r="B224" t="s">
        <v>332</v>
      </c>
      <c r="C224" t="s">
        <v>306</v>
      </c>
      <c r="D224" t="s">
        <v>307</v>
      </c>
      <c r="E224" t="s">
        <v>233</v>
      </c>
      <c r="F224" t="s">
        <v>19</v>
      </c>
      <c r="G224" t="s">
        <v>201</v>
      </c>
    </row>
    <row r="225" spans="1:8">
      <c r="A225" t="s">
        <v>466</v>
      </c>
      <c r="B225" t="s">
        <v>309</v>
      </c>
      <c r="C225" t="s">
        <v>306</v>
      </c>
      <c r="D225" t="s">
        <v>310</v>
      </c>
      <c r="E225" t="s">
        <v>233</v>
      </c>
      <c r="F225" t="s">
        <v>23</v>
      </c>
      <c r="G225" t="s">
        <v>12</v>
      </c>
    </row>
    <row r="226" spans="1:8">
      <c r="A226" t="s">
        <v>467</v>
      </c>
      <c r="B226" t="s">
        <v>305</v>
      </c>
      <c r="C226" t="s">
        <v>306</v>
      </c>
      <c r="D226" t="s">
        <v>307</v>
      </c>
      <c r="E226" t="s">
        <v>233</v>
      </c>
      <c r="F226" t="s">
        <v>69</v>
      </c>
      <c r="G226" t="s">
        <v>201</v>
      </c>
    </row>
    <row r="227" spans="1:8">
      <c r="A227" t="s">
        <v>468</v>
      </c>
      <c r="B227" t="s">
        <v>469</v>
      </c>
      <c r="C227" t="s">
        <v>306</v>
      </c>
      <c r="D227" t="s">
        <v>307</v>
      </c>
      <c r="E227" t="s">
        <v>233</v>
      </c>
      <c r="F227" t="s">
        <v>19</v>
      </c>
      <c r="G227" t="s">
        <v>12</v>
      </c>
    </row>
    <row r="228" spans="1:8">
      <c r="A228" t="s">
        <v>470</v>
      </c>
      <c r="B228" t="s">
        <v>309</v>
      </c>
      <c r="C228" t="s">
        <v>306</v>
      </c>
      <c r="D228" t="s">
        <v>310</v>
      </c>
      <c r="E228" t="s">
        <v>233</v>
      </c>
      <c r="F228" t="s">
        <v>19</v>
      </c>
      <c r="G228" t="s">
        <v>201</v>
      </c>
    </row>
    <row r="229" spans="1:8">
      <c r="A229" t="s">
        <v>471</v>
      </c>
      <c r="B229" t="s">
        <v>472</v>
      </c>
      <c r="C229" t="s">
        <v>306</v>
      </c>
      <c r="D229" t="s">
        <v>307</v>
      </c>
      <c r="E229" t="s">
        <v>233</v>
      </c>
      <c r="F229" t="s">
        <v>330</v>
      </c>
      <c r="G229" t="s">
        <v>201</v>
      </c>
    </row>
    <row r="230" spans="1:8">
      <c r="A230" t="s">
        <v>473</v>
      </c>
      <c r="B230" t="s">
        <v>472</v>
      </c>
      <c r="C230" t="s">
        <v>306</v>
      </c>
      <c r="D230" t="s">
        <v>307</v>
      </c>
      <c r="E230" t="s">
        <v>233</v>
      </c>
      <c r="F230" t="s">
        <v>19</v>
      </c>
      <c r="G230" t="s">
        <v>201</v>
      </c>
    </row>
    <row r="231" spans="1:8">
      <c r="A231" t="s">
        <v>474</v>
      </c>
      <c r="B231" t="s">
        <v>305</v>
      </c>
      <c r="C231" t="s">
        <v>306</v>
      </c>
      <c r="D231" t="s">
        <v>307</v>
      </c>
      <c r="E231" t="s">
        <v>233</v>
      </c>
      <c r="F231" t="s">
        <v>19</v>
      </c>
      <c r="G231" t="s">
        <v>201</v>
      </c>
    </row>
    <row r="232" spans="1:8">
      <c r="A232" t="s">
        <v>475</v>
      </c>
      <c r="B232" t="s">
        <v>335</v>
      </c>
      <c r="C232" t="s">
        <v>306</v>
      </c>
      <c r="D232" t="s">
        <v>307</v>
      </c>
      <c r="E232" t="s">
        <v>233</v>
      </c>
      <c r="F232" t="s">
        <v>19</v>
      </c>
      <c r="G232" t="s">
        <v>201</v>
      </c>
    </row>
    <row r="233" spans="1:8">
      <c r="A233" t="s">
        <v>476</v>
      </c>
      <c r="B233" t="s">
        <v>349</v>
      </c>
      <c r="C233" t="s">
        <v>306</v>
      </c>
      <c r="D233" t="s">
        <v>307</v>
      </c>
      <c r="E233" t="s">
        <v>233</v>
      </c>
      <c r="F233" t="s">
        <v>19</v>
      </c>
      <c r="G233" t="s">
        <v>201</v>
      </c>
    </row>
    <row r="234" spans="1:8">
      <c r="A234" t="s">
        <v>477</v>
      </c>
      <c r="B234" t="s">
        <v>478</v>
      </c>
      <c r="C234" t="s">
        <v>479</v>
      </c>
      <c r="D234" t="s">
        <v>480</v>
      </c>
      <c r="E234" t="s">
        <v>10</v>
      </c>
      <c r="F234" t="s">
        <v>19</v>
      </c>
      <c r="G234" t="s">
        <v>12</v>
      </c>
      <c r="H234">
        <v>3</v>
      </c>
    </row>
    <row r="235" spans="1:8">
      <c r="A235" t="s">
        <v>481</v>
      </c>
      <c r="B235" t="s">
        <v>482</v>
      </c>
      <c r="C235" t="s">
        <v>479</v>
      </c>
      <c r="D235" t="s">
        <v>483</v>
      </c>
      <c r="E235" t="s">
        <v>10</v>
      </c>
      <c r="F235" t="s">
        <v>23</v>
      </c>
      <c r="G235" t="s">
        <v>12</v>
      </c>
      <c r="H235">
        <v>4</v>
      </c>
    </row>
    <row r="236" spans="1:8">
      <c r="A236" t="s">
        <v>484</v>
      </c>
      <c r="B236" t="s">
        <v>485</v>
      </c>
      <c r="C236" t="s">
        <v>479</v>
      </c>
      <c r="D236" t="s">
        <v>211</v>
      </c>
      <c r="E236" t="s">
        <v>10</v>
      </c>
      <c r="F236" t="s">
        <v>23</v>
      </c>
      <c r="G236" t="s">
        <v>12</v>
      </c>
      <c r="H236">
        <v>4</v>
      </c>
    </row>
    <row r="237" spans="1:8">
      <c r="A237" t="s">
        <v>486</v>
      </c>
      <c r="B237" t="s">
        <v>487</v>
      </c>
      <c r="C237" t="s">
        <v>479</v>
      </c>
      <c r="D237" t="s">
        <v>488</v>
      </c>
      <c r="E237" t="s">
        <v>10</v>
      </c>
      <c r="F237" t="s">
        <v>23</v>
      </c>
      <c r="G237" t="s">
        <v>12</v>
      </c>
      <c r="H237">
        <v>3</v>
      </c>
    </row>
    <row r="238" spans="1:8">
      <c r="A238" t="s">
        <v>489</v>
      </c>
      <c r="B238" t="s">
        <v>490</v>
      </c>
      <c r="C238" t="s">
        <v>479</v>
      </c>
      <c r="D238" t="s">
        <v>480</v>
      </c>
      <c r="E238" t="s">
        <v>10</v>
      </c>
      <c r="F238" t="s">
        <v>23</v>
      </c>
      <c r="G238" t="s">
        <v>12</v>
      </c>
      <c r="H238">
        <v>5</v>
      </c>
    </row>
    <row r="239" spans="1:8">
      <c r="A239" t="s">
        <v>491</v>
      </c>
      <c r="B239" t="s">
        <v>492</v>
      </c>
      <c r="C239" t="s">
        <v>479</v>
      </c>
      <c r="D239" t="s">
        <v>493</v>
      </c>
      <c r="E239" t="s">
        <v>10</v>
      </c>
      <c r="F239" t="s">
        <v>23</v>
      </c>
      <c r="G239" t="s">
        <v>12</v>
      </c>
      <c r="H239">
        <v>4</v>
      </c>
    </row>
    <row r="240" spans="1:8">
      <c r="A240" t="s">
        <v>494</v>
      </c>
      <c r="B240" t="s">
        <v>495</v>
      </c>
      <c r="C240" t="s">
        <v>479</v>
      </c>
      <c r="D240" t="s">
        <v>496</v>
      </c>
      <c r="E240" t="s">
        <v>10</v>
      </c>
      <c r="F240" t="s">
        <v>23</v>
      </c>
      <c r="G240" t="s">
        <v>12</v>
      </c>
      <c r="H240">
        <v>2</v>
      </c>
    </row>
    <row r="241" spans="1:8">
      <c r="A241" t="s">
        <v>497</v>
      </c>
      <c r="B241" t="s">
        <v>487</v>
      </c>
      <c r="C241" t="s">
        <v>479</v>
      </c>
      <c r="D241" t="s">
        <v>488</v>
      </c>
      <c r="E241" t="s">
        <v>10</v>
      </c>
      <c r="F241" t="s">
        <v>50</v>
      </c>
      <c r="G241" t="s">
        <v>12</v>
      </c>
      <c r="H241">
        <v>2</v>
      </c>
    </row>
    <row r="242" spans="1:8">
      <c r="A242" t="s">
        <v>498</v>
      </c>
      <c r="B242" t="s">
        <v>499</v>
      </c>
      <c r="C242" t="s">
        <v>479</v>
      </c>
      <c r="D242" t="s">
        <v>500</v>
      </c>
      <c r="E242" t="s">
        <v>10</v>
      </c>
      <c r="F242" t="s">
        <v>23</v>
      </c>
      <c r="G242" t="s">
        <v>12</v>
      </c>
      <c r="H242">
        <v>2</v>
      </c>
    </row>
    <row r="243" spans="1:8">
      <c r="A243" t="s">
        <v>501</v>
      </c>
      <c r="B243" t="s">
        <v>502</v>
      </c>
      <c r="C243" t="s">
        <v>479</v>
      </c>
      <c r="D243" t="s">
        <v>503</v>
      </c>
      <c r="E243" t="s">
        <v>10</v>
      </c>
      <c r="F243" t="s">
        <v>23</v>
      </c>
      <c r="G243" t="s">
        <v>12</v>
      </c>
    </row>
    <row r="244" spans="1:8">
      <c r="A244" t="s">
        <v>504</v>
      </c>
      <c r="B244" t="s">
        <v>505</v>
      </c>
      <c r="C244" t="s">
        <v>479</v>
      </c>
      <c r="D244" t="s">
        <v>506</v>
      </c>
      <c r="E244" t="s">
        <v>10</v>
      </c>
      <c r="F244" t="s">
        <v>19</v>
      </c>
      <c r="G244" t="s">
        <v>12</v>
      </c>
    </row>
    <row r="245" spans="1:8">
      <c r="A245" t="s">
        <v>507</v>
      </c>
      <c r="B245" t="s">
        <v>508</v>
      </c>
      <c r="C245" t="s">
        <v>479</v>
      </c>
      <c r="D245" t="s">
        <v>509</v>
      </c>
      <c r="E245" t="s">
        <v>10</v>
      </c>
      <c r="F245" t="s">
        <v>23</v>
      </c>
      <c r="G245" t="s">
        <v>12</v>
      </c>
      <c r="H245">
        <v>1</v>
      </c>
    </row>
    <row r="246" spans="1:8">
      <c r="A246" t="s">
        <v>510</v>
      </c>
      <c r="B246" t="s">
        <v>511</v>
      </c>
      <c r="C246" t="s">
        <v>479</v>
      </c>
      <c r="D246" t="s">
        <v>211</v>
      </c>
      <c r="E246" t="s">
        <v>10</v>
      </c>
      <c r="F246" t="s">
        <v>19</v>
      </c>
      <c r="G246" t="s">
        <v>12</v>
      </c>
      <c r="H246">
        <v>3</v>
      </c>
    </row>
    <row r="247" spans="1:8">
      <c r="A247" t="s">
        <v>512</v>
      </c>
      <c r="B247" t="s">
        <v>513</v>
      </c>
      <c r="C247" t="s">
        <v>479</v>
      </c>
      <c r="D247" t="s">
        <v>514</v>
      </c>
      <c r="E247" t="s">
        <v>10</v>
      </c>
      <c r="F247" t="s">
        <v>23</v>
      </c>
      <c r="G247" t="s">
        <v>12</v>
      </c>
      <c r="H247">
        <v>3</v>
      </c>
    </row>
    <row r="248" spans="1:8">
      <c r="A248" t="s">
        <v>515</v>
      </c>
      <c r="B248" t="s">
        <v>516</v>
      </c>
      <c r="C248" t="s">
        <v>479</v>
      </c>
      <c r="D248" t="s">
        <v>517</v>
      </c>
      <c r="E248" t="s">
        <v>10</v>
      </c>
      <c r="F248" t="s">
        <v>23</v>
      </c>
      <c r="G248" t="s">
        <v>12</v>
      </c>
      <c r="H248">
        <v>2</v>
      </c>
    </row>
    <row r="249" spans="1:8">
      <c r="A249" t="s">
        <v>518</v>
      </c>
      <c r="B249" t="s">
        <v>519</v>
      </c>
      <c r="C249" t="s">
        <v>479</v>
      </c>
      <c r="D249" t="s">
        <v>520</v>
      </c>
      <c r="E249" t="s">
        <v>10</v>
      </c>
      <c r="F249" t="s">
        <v>23</v>
      </c>
      <c r="G249" t="s">
        <v>12</v>
      </c>
      <c r="H249">
        <v>2</v>
      </c>
    </row>
    <row r="250" spans="1:8">
      <c r="A250" t="s">
        <v>521</v>
      </c>
      <c r="B250" t="s">
        <v>522</v>
      </c>
      <c r="C250" t="s">
        <v>479</v>
      </c>
      <c r="D250" t="s">
        <v>488</v>
      </c>
      <c r="E250" t="s">
        <v>10</v>
      </c>
      <c r="F250" t="s">
        <v>23</v>
      </c>
      <c r="G250" t="s">
        <v>12</v>
      </c>
      <c r="H250">
        <v>1</v>
      </c>
    </row>
    <row r="251" spans="1:8">
      <c r="A251" t="s">
        <v>523</v>
      </c>
      <c r="B251" t="s">
        <v>524</v>
      </c>
      <c r="C251" t="s">
        <v>479</v>
      </c>
      <c r="D251" t="s">
        <v>76</v>
      </c>
      <c r="E251" t="s">
        <v>10</v>
      </c>
      <c r="F251" t="s">
        <v>23</v>
      </c>
      <c r="G251" t="s">
        <v>12</v>
      </c>
      <c r="H251">
        <v>2</v>
      </c>
    </row>
    <row r="252" spans="1:8">
      <c r="A252" t="s">
        <v>525</v>
      </c>
      <c r="B252" t="s">
        <v>187</v>
      </c>
      <c r="C252" t="s">
        <v>479</v>
      </c>
      <c r="D252" t="s">
        <v>526</v>
      </c>
      <c r="E252" t="s">
        <v>10</v>
      </c>
      <c r="F252" t="s">
        <v>19</v>
      </c>
      <c r="G252" t="s">
        <v>12</v>
      </c>
      <c r="H252">
        <v>4</v>
      </c>
    </row>
    <row r="253" spans="1:8">
      <c r="A253" t="s">
        <v>527</v>
      </c>
      <c r="B253" t="s">
        <v>207</v>
      </c>
      <c r="C253" t="s">
        <v>479</v>
      </c>
      <c r="D253" t="s">
        <v>528</v>
      </c>
      <c r="E253" t="s">
        <v>10</v>
      </c>
      <c r="F253" t="s">
        <v>23</v>
      </c>
      <c r="G253" t="s">
        <v>12</v>
      </c>
      <c r="H253">
        <v>2</v>
      </c>
    </row>
    <row r="254" spans="1:8">
      <c r="A254" t="s">
        <v>529</v>
      </c>
      <c r="B254" t="s">
        <v>530</v>
      </c>
      <c r="C254" t="s">
        <v>479</v>
      </c>
      <c r="D254" t="s">
        <v>531</v>
      </c>
      <c r="E254" t="s">
        <v>10</v>
      </c>
      <c r="F254" t="s">
        <v>23</v>
      </c>
      <c r="G254" t="s">
        <v>12</v>
      </c>
      <c r="H254">
        <v>2</v>
      </c>
    </row>
    <row r="255" spans="1:8">
      <c r="A255" t="s">
        <v>532</v>
      </c>
      <c r="B255" t="s">
        <v>533</v>
      </c>
      <c r="C255" t="s">
        <v>479</v>
      </c>
      <c r="D255" t="s">
        <v>534</v>
      </c>
      <c r="E255" t="s">
        <v>10</v>
      </c>
      <c r="F255" t="s">
        <v>23</v>
      </c>
      <c r="G255" t="s">
        <v>12</v>
      </c>
      <c r="H255">
        <v>2</v>
      </c>
    </row>
    <row r="256" spans="1:8">
      <c r="A256" t="s">
        <v>535</v>
      </c>
      <c r="B256" t="s">
        <v>533</v>
      </c>
      <c r="C256" t="s">
        <v>479</v>
      </c>
      <c r="D256" t="s">
        <v>534</v>
      </c>
      <c r="E256" t="s">
        <v>10</v>
      </c>
      <c r="F256" t="s">
        <v>23</v>
      </c>
      <c r="G256" t="s">
        <v>12</v>
      </c>
      <c r="H256">
        <v>3</v>
      </c>
    </row>
    <row r="257" spans="1:8">
      <c r="A257" t="s">
        <v>536</v>
      </c>
      <c r="B257" t="s">
        <v>537</v>
      </c>
      <c r="C257" t="s">
        <v>479</v>
      </c>
      <c r="D257" t="s">
        <v>538</v>
      </c>
      <c r="E257" t="s">
        <v>10</v>
      </c>
      <c r="F257" t="s">
        <v>98</v>
      </c>
      <c r="G257" t="s">
        <v>12</v>
      </c>
      <c r="H257">
        <v>2</v>
      </c>
    </row>
    <row r="258" spans="1:8">
      <c r="A258" t="s">
        <v>539</v>
      </c>
      <c r="B258" t="s">
        <v>540</v>
      </c>
      <c r="C258" t="s">
        <v>479</v>
      </c>
      <c r="D258" t="s">
        <v>541</v>
      </c>
      <c r="E258" t="s">
        <v>10</v>
      </c>
      <c r="F258" t="s">
        <v>98</v>
      </c>
      <c r="G258" t="s">
        <v>12</v>
      </c>
      <c r="H258">
        <v>2</v>
      </c>
    </row>
    <row r="259" spans="1:8">
      <c r="A259" t="s">
        <v>542</v>
      </c>
      <c r="B259" t="s">
        <v>543</v>
      </c>
      <c r="C259" t="s">
        <v>479</v>
      </c>
      <c r="D259" t="s">
        <v>26</v>
      </c>
      <c r="E259" t="s">
        <v>10</v>
      </c>
      <c r="F259" t="s">
        <v>23</v>
      </c>
      <c r="G259" t="s">
        <v>12</v>
      </c>
      <c r="H259">
        <v>1</v>
      </c>
    </row>
    <row r="260" spans="1:8">
      <c r="A260" t="s">
        <v>544</v>
      </c>
      <c r="B260" t="s">
        <v>545</v>
      </c>
      <c r="C260" t="s">
        <v>479</v>
      </c>
      <c r="D260" t="s">
        <v>546</v>
      </c>
      <c r="E260" t="s">
        <v>10</v>
      </c>
      <c r="F260" t="s">
        <v>23</v>
      </c>
      <c r="G260" t="s">
        <v>12</v>
      </c>
      <c r="H260">
        <v>3</v>
      </c>
    </row>
    <row r="261" spans="1:8">
      <c r="A261" t="s">
        <v>547</v>
      </c>
      <c r="B261" t="s">
        <v>548</v>
      </c>
      <c r="C261" t="s">
        <v>479</v>
      </c>
      <c r="D261" t="s">
        <v>549</v>
      </c>
      <c r="E261" t="s">
        <v>10</v>
      </c>
      <c r="F261" t="s">
        <v>23</v>
      </c>
      <c r="G261" t="s">
        <v>12</v>
      </c>
    </row>
    <row r="262" spans="1:8">
      <c r="A262" t="s">
        <v>550</v>
      </c>
      <c r="B262" t="s">
        <v>513</v>
      </c>
      <c r="C262" t="s">
        <v>479</v>
      </c>
      <c r="D262" t="s">
        <v>514</v>
      </c>
      <c r="E262" t="s">
        <v>10</v>
      </c>
      <c r="F262" t="s">
        <v>19</v>
      </c>
      <c r="G262" t="s">
        <v>12</v>
      </c>
      <c r="H262">
        <v>2</v>
      </c>
    </row>
    <row r="263" spans="1:8">
      <c r="A263" t="s">
        <v>551</v>
      </c>
      <c r="B263" t="s">
        <v>480</v>
      </c>
      <c r="C263" t="s">
        <v>479</v>
      </c>
      <c r="D263" t="s">
        <v>552</v>
      </c>
      <c r="E263" t="s">
        <v>10</v>
      </c>
      <c r="F263" t="s">
        <v>19</v>
      </c>
      <c r="G263" t="s">
        <v>12</v>
      </c>
      <c r="H263">
        <v>3</v>
      </c>
    </row>
    <row r="264" spans="1:8">
      <c r="A264" t="s">
        <v>553</v>
      </c>
      <c r="B264" t="s">
        <v>554</v>
      </c>
      <c r="C264" t="s">
        <v>479</v>
      </c>
      <c r="D264" t="s">
        <v>555</v>
      </c>
      <c r="E264" t="s">
        <v>10</v>
      </c>
      <c r="F264" t="s">
        <v>19</v>
      </c>
      <c r="G264" t="s">
        <v>12</v>
      </c>
      <c r="H264">
        <v>3</v>
      </c>
    </row>
    <row r="265" spans="1:8">
      <c r="A265" t="s">
        <v>556</v>
      </c>
      <c r="B265" t="s">
        <v>485</v>
      </c>
      <c r="C265" t="s">
        <v>479</v>
      </c>
      <c r="D265" t="s">
        <v>211</v>
      </c>
      <c r="E265" t="s">
        <v>179</v>
      </c>
      <c r="F265" t="s">
        <v>180</v>
      </c>
      <c r="G265" t="s">
        <v>12</v>
      </c>
      <c r="H265">
        <v>5</v>
      </c>
    </row>
    <row r="266" spans="1:8">
      <c r="A266" t="s">
        <v>557</v>
      </c>
      <c r="B266" t="s">
        <v>487</v>
      </c>
      <c r="C266" t="s">
        <v>479</v>
      </c>
      <c r="D266" t="s">
        <v>488</v>
      </c>
      <c r="E266" t="s">
        <v>179</v>
      </c>
      <c r="F266" t="s">
        <v>180</v>
      </c>
      <c r="G266" t="s">
        <v>12</v>
      </c>
      <c r="H266">
        <v>2</v>
      </c>
    </row>
    <row r="267" spans="1:8">
      <c r="A267" t="s">
        <v>558</v>
      </c>
      <c r="B267" t="s">
        <v>487</v>
      </c>
      <c r="C267" t="s">
        <v>479</v>
      </c>
      <c r="D267" t="s">
        <v>488</v>
      </c>
      <c r="E267" t="s">
        <v>10</v>
      </c>
      <c r="F267" t="s">
        <v>23</v>
      </c>
      <c r="G267" t="s">
        <v>12</v>
      </c>
      <c r="H267">
        <v>3</v>
      </c>
    </row>
    <row r="268" spans="1:8">
      <c r="A268" t="s">
        <v>559</v>
      </c>
      <c r="B268" t="s">
        <v>508</v>
      </c>
      <c r="C268" t="s">
        <v>479</v>
      </c>
      <c r="D268" t="s">
        <v>509</v>
      </c>
      <c r="E268" t="s">
        <v>10</v>
      </c>
      <c r="F268" t="s">
        <v>23</v>
      </c>
      <c r="G268" t="s">
        <v>12</v>
      </c>
      <c r="H268">
        <v>3</v>
      </c>
    </row>
    <row r="269" spans="1:8">
      <c r="A269" t="s">
        <v>560</v>
      </c>
      <c r="B269" t="s">
        <v>561</v>
      </c>
      <c r="C269" t="s">
        <v>479</v>
      </c>
      <c r="D269" t="s">
        <v>562</v>
      </c>
      <c r="E269" t="s">
        <v>10</v>
      </c>
      <c r="F269" t="s">
        <v>23</v>
      </c>
      <c r="G269" t="s">
        <v>12</v>
      </c>
      <c r="H269">
        <v>3</v>
      </c>
    </row>
    <row r="270" spans="1:8">
      <c r="A270" t="s">
        <v>563</v>
      </c>
      <c r="B270" t="s">
        <v>513</v>
      </c>
      <c r="C270" t="s">
        <v>479</v>
      </c>
      <c r="D270" t="s">
        <v>514</v>
      </c>
      <c r="E270" t="s">
        <v>10</v>
      </c>
      <c r="F270" t="s">
        <v>23</v>
      </c>
      <c r="G270" t="s">
        <v>12</v>
      </c>
    </row>
    <row r="271" spans="1:8">
      <c r="A271" t="s">
        <v>564</v>
      </c>
      <c r="B271" t="s">
        <v>487</v>
      </c>
      <c r="C271" t="s">
        <v>479</v>
      </c>
      <c r="D271" t="s">
        <v>488</v>
      </c>
      <c r="E271" t="s">
        <v>10</v>
      </c>
      <c r="F271" t="s">
        <v>19</v>
      </c>
      <c r="G271" t="s">
        <v>12</v>
      </c>
      <c r="H271">
        <v>3</v>
      </c>
    </row>
    <row r="272" spans="1:8">
      <c r="A272" t="s">
        <v>565</v>
      </c>
      <c r="B272" t="s">
        <v>566</v>
      </c>
      <c r="C272" t="s">
        <v>479</v>
      </c>
      <c r="D272" t="s">
        <v>488</v>
      </c>
      <c r="E272" t="s">
        <v>10</v>
      </c>
      <c r="F272" t="s">
        <v>116</v>
      </c>
      <c r="G272" t="s">
        <v>12</v>
      </c>
      <c r="H272">
        <v>4</v>
      </c>
    </row>
    <row r="273" spans="1:8">
      <c r="A273" t="s">
        <v>567</v>
      </c>
      <c r="B273" t="s">
        <v>568</v>
      </c>
      <c r="C273" t="s">
        <v>479</v>
      </c>
      <c r="D273" t="s">
        <v>488</v>
      </c>
      <c r="E273" t="s">
        <v>10</v>
      </c>
      <c r="F273" t="s">
        <v>330</v>
      </c>
      <c r="G273" t="s">
        <v>12</v>
      </c>
    </row>
    <row r="274" spans="1:8">
      <c r="A274" t="s">
        <v>569</v>
      </c>
      <c r="B274" t="s">
        <v>570</v>
      </c>
      <c r="C274" t="s">
        <v>479</v>
      </c>
      <c r="D274" t="s">
        <v>571</v>
      </c>
      <c r="E274" t="s">
        <v>10</v>
      </c>
      <c r="F274" t="s">
        <v>19</v>
      </c>
      <c r="G274" t="s">
        <v>12</v>
      </c>
    </row>
    <row r="275" spans="1:8">
      <c r="A275" t="s">
        <v>572</v>
      </c>
      <c r="B275" t="s">
        <v>519</v>
      </c>
      <c r="C275" t="s">
        <v>479</v>
      </c>
      <c r="D275" t="s">
        <v>520</v>
      </c>
      <c r="E275" t="s">
        <v>10</v>
      </c>
      <c r="F275" t="s">
        <v>23</v>
      </c>
      <c r="G275" t="s">
        <v>12</v>
      </c>
      <c r="H275">
        <v>2</v>
      </c>
    </row>
    <row r="276" spans="1:8">
      <c r="A276" t="s">
        <v>573</v>
      </c>
      <c r="B276" t="s">
        <v>574</v>
      </c>
      <c r="C276" t="s">
        <v>479</v>
      </c>
      <c r="D276" t="s">
        <v>575</v>
      </c>
      <c r="E276" t="s">
        <v>10</v>
      </c>
      <c r="F276" t="s">
        <v>23</v>
      </c>
      <c r="G276" t="s">
        <v>12</v>
      </c>
    </row>
    <row r="277" spans="1:8">
      <c r="A277" t="s">
        <v>576</v>
      </c>
      <c r="B277" t="s">
        <v>577</v>
      </c>
      <c r="C277" t="s">
        <v>479</v>
      </c>
      <c r="D277" t="s">
        <v>552</v>
      </c>
      <c r="E277" t="s">
        <v>10</v>
      </c>
      <c r="F277" t="s">
        <v>19</v>
      </c>
      <c r="G277" t="s">
        <v>12</v>
      </c>
      <c r="H277">
        <v>2</v>
      </c>
    </row>
    <row r="278" spans="1:8">
      <c r="A278" t="s">
        <v>578</v>
      </c>
      <c r="B278" t="s">
        <v>579</v>
      </c>
      <c r="C278" t="s">
        <v>479</v>
      </c>
      <c r="D278" t="s">
        <v>488</v>
      </c>
      <c r="E278" t="s">
        <v>10</v>
      </c>
      <c r="F278" t="s">
        <v>23</v>
      </c>
      <c r="G278" t="s">
        <v>12</v>
      </c>
    </row>
    <row r="279" spans="1:8">
      <c r="A279" t="s">
        <v>580</v>
      </c>
      <c r="B279" t="s">
        <v>581</v>
      </c>
      <c r="C279" t="s">
        <v>479</v>
      </c>
      <c r="D279" t="s">
        <v>222</v>
      </c>
      <c r="E279" t="s">
        <v>202</v>
      </c>
      <c r="F279" t="s">
        <v>23</v>
      </c>
      <c r="G279" t="s">
        <v>12</v>
      </c>
    </row>
    <row r="280" spans="1:8">
      <c r="A280" t="s">
        <v>582</v>
      </c>
      <c r="B280" t="s">
        <v>583</v>
      </c>
      <c r="C280" t="s">
        <v>479</v>
      </c>
      <c r="D280" t="s">
        <v>584</v>
      </c>
      <c r="E280" t="s">
        <v>202</v>
      </c>
      <c r="F280" t="s">
        <v>98</v>
      </c>
      <c r="G280" t="s">
        <v>12</v>
      </c>
    </row>
    <row r="281" spans="1:8">
      <c r="A281" t="s">
        <v>585</v>
      </c>
      <c r="B281" t="s">
        <v>586</v>
      </c>
      <c r="C281" t="s">
        <v>479</v>
      </c>
      <c r="D281" t="s">
        <v>587</v>
      </c>
      <c r="E281" t="s">
        <v>202</v>
      </c>
      <c r="F281" t="s">
        <v>19</v>
      </c>
      <c r="G281" t="s">
        <v>12</v>
      </c>
    </row>
    <row r="282" spans="1:8">
      <c r="A282" t="s">
        <v>588</v>
      </c>
      <c r="B282" t="s">
        <v>589</v>
      </c>
      <c r="C282" t="s">
        <v>479</v>
      </c>
      <c r="D282" t="s">
        <v>541</v>
      </c>
      <c r="E282" t="s">
        <v>202</v>
      </c>
      <c r="F282" t="s">
        <v>98</v>
      </c>
      <c r="G282" t="s">
        <v>12</v>
      </c>
    </row>
    <row r="283" spans="1:8">
      <c r="A283" t="s">
        <v>590</v>
      </c>
      <c r="B283" t="s">
        <v>591</v>
      </c>
      <c r="C283" t="s">
        <v>479</v>
      </c>
      <c r="D283" t="s">
        <v>546</v>
      </c>
      <c r="E283" t="s">
        <v>202</v>
      </c>
      <c r="F283" t="s">
        <v>23</v>
      </c>
      <c r="G283" t="s">
        <v>12</v>
      </c>
    </row>
    <row r="284" spans="1:8">
      <c r="A284" t="s">
        <v>592</v>
      </c>
      <c r="B284" t="s">
        <v>593</v>
      </c>
      <c r="C284" t="s">
        <v>479</v>
      </c>
      <c r="D284" t="s">
        <v>594</v>
      </c>
      <c r="E284" t="s">
        <v>212</v>
      </c>
      <c r="F284" t="s">
        <v>23</v>
      </c>
      <c r="G284" t="s">
        <v>12</v>
      </c>
      <c r="H284">
        <v>5</v>
      </c>
    </row>
    <row r="285" spans="1:8">
      <c r="A285" t="s">
        <v>595</v>
      </c>
      <c r="B285" t="s">
        <v>596</v>
      </c>
      <c r="C285" t="s">
        <v>479</v>
      </c>
      <c r="D285" t="s">
        <v>493</v>
      </c>
      <c r="E285" t="s">
        <v>212</v>
      </c>
      <c r="F285" t="s">
        <v>98</v>
      </c>
      <c r="G285" t="s">
        <v>12</v>
      </c>
    </row>
    <row r="286" spans="1:8">
      <c r="A286" t="s">
        <v>597</v>
      </c>
      <c r="B286" t="s">
        <v>38</v>
      </c>
      <c r="C286" t="s">
        <v>479</v>
      </c>
      <c r="D286" t="s">
        <v>188</v>
      </c>
      <c r="E286" t="s">
        <v>212</v>
      </c>
      <c r="F286" t="s">
        <v>23</v>
      </c>
      <c r="G286" t="s">
        <v>12</v>
      </c>
    </row>
    <row r="287" spans="1:8">
      <c r="A287" t="s">
        <v>598</v>
      </c>
      <c r="B287" t="s">
        <v>599</v>
      </c>
      <c r="C287" t="s">
        <v>479</v>
      </c>
      <c r="D287" t="s">
        <v>600</v>
      </c>
      <c r="E287" t="s">
        <v>212</v>
      </c>
      <c r="F287" t="s">
        <v>23</v>
      </c>
      <c r="G287" t="s">
        <v>12</v>
      </c>
    </row>
    <row r="288" spans="1:8">
      <c r="A288" t="s">
        <v>601</v>
      </c>
      <c r="B288" t="s">
        <v>602</v>
      </c>
      <c r="C288" t="s">
        <v>479</v>
      </c>
      <c r="D288" t="s">
        <v>517</v>
      </c>
      <c r="E288" t="s">
        <v>212</v>
      </c>
      <c r="F288" t="s">
        <v>23</v>
      </c>
      <c r="G288" t="s">
        <v>12</v>
      </c>
    </row>
    <row r="289" spans="1:8">
      <c r="A289" t="s">
        <v>603</v>
      </c>
      <c r="B289" t="s">
        <v>604</v>
      </c>
      <c r="C289" t="s">
        <v>479</v>
      </c>
      <c r="D289" t="s">
        <v>605</v>
      </c>
      <c r="E289" t="s">
        <v>212</v>
      </c>
      <c r="F289" t="s">
        <v>23</v>
      </c>
      <c r="G289" t="s">
        <v>12</v>
      </c>
    </row>
    <row r="290" spans="1:8">
      <c r="A290" t="s">
        <v>606</v>
      </c>
      <c r="B290" t="s">
        <v>607</v>
      </c>
      <c r="C290" t="s">
        <v>479</v>
      </c>
      <c r="D290" t="s">
        <v>608</v>
      </c>
      <c r="E290" t="s">
        <v>212</v>
      </c>
      <c r="F290" t="s">
        <v>23</v>
      </c>
      <c r="G290" t="s">
        <v>12</v>
      </c>
    </row>
    <row r="291" spans="1:8">
      <c r="A291" t="s">
        <v>609</v>
      </c>
      <c r="B291" t="s">
        <v>610</v>
      </c>
      <c r="C291" t="s">
        <v>479</v>
      </c>
      <c r="D291" t="s">
        <v>611</v>
      </c>
      <c r="E291" t="s">
        <v>212</v>
      </c>
      <c r="F291" t="s">
        <v>23</v>
      </c>
      <c r="G291" t="s">
        <v>12</v>
      </c>
    </row>
    <row r="292" spans="1:8">
      <c r="A292" t="s">
        <v>612</v>
      </c>
      <c r="B292" t="s">
        <v>613</v>
      </c>
      <c r="C292" t="s">
        <v>479</v>
      </c>
      <c r="D292" t="s">
        <v>614</v>
      </c>
      <c r="E292" t="s">
        <v>212</v>
      </c>
      <c r="F292" t="s">
        <v>23</v>
      </c>
      <c r="G292" t="s">
        <v>12</v>
      </c>
    </row>
    <row r="293" spans="1:8">
      <c r="A293" t="s">
        <v>615</v>
      </c>
      <c r="B293" t="s">
        <v>616</v>
      </c>
      <c r="C293" t="s">
        <v>479</v>
      </c>
      <c r="D293" t="s">
        <v>617</v>
      </c>
      <c r="E293" t="s">
        <v>212</v>
      </c>
      <c r="F293" t="s">
        <v>23</v>
      </c>
      <c r="G293" t="s">
        <v>12</v>
      </c>
      <c r="H293">
        <v>3</v>
      </c>
    </row>
    <row r="294" spans="1:8">
      <c r="A294" t="s">
        <v>618</v>
      </c>
      <c r="B294" t="s">
        <v>619</v>
      </c>
      <c r="C294" t="s">
        <v>479</v>
      </c>
      <c r="D294" t="s">
        <v>620</v>
      </c>
      <c r="E294" t="s">
        <v>212</v>
      </c>
      <c r="F294" t="s">
        <v>23</v>
      </c>
      <c r="G294" t="s">
        <v>12</v>
      </c>
      <c r="H294">
        <v>3</v>
      </c>
    </row>
    <row r="295" spans="1:8">
      <c r="A295" t="s">
        <v>621</v>
      </c>
      <c r="B295" t="s">
        <v>622</v>
      </c>
      <c r="C295" t="s">
        <v>479</v>
      </c>
      <c r="D295" t="s">
        <v>502</v>
      </c>
      <c r="E295" t="s">
        <v>212</v>
      </c>
      <c r="F295" t="s">
        <v>23</v>
      </c>
      <c r="G295" t="s">
        <v>12</v>
      </c>
      <c r="H295">
        <v>4</v>
      </c>
    </row>
    <row r="296" spans="1:8">
      <c r="A296" t="s">
        <v>623</v>
      </c>
      <c r="B296" t="s">
        <v>624</v>
      </c>
      <c r="C296" t="s">
        <v>479</v>
      </c>
      <c r="D296" t="s">
        <v>150</v>
      </c>
      <c r="E296" t="s">
        <v>212</v>
      </c>
      <c r="F296" t="s">
        <v>98</v>
      </c>
      <c r="G296" t="s">
        <v>12</v>
      </c>
    </row>
    <row r="297" spans="1:8">
      <c r="A297" t="s">
        <v>625</v>
      </c>
      <c r="B297" t="s">
        <v>626</v>
      </c>
      <c r="C297" t="s">
        <v>479</v>
      </c>
      <c r="D297" t="s">
        <v>594</v>
      </c>
      <c r="E297" t="s">
        <v>212</v>
      </c>
      <c r="F297" t="s">
        <v>23</v>
      </c>
      <c r="G297" t="s">
        <v>12</v>
      </c>
      <c r="H297">
        <v>4</v>
      </c>
    </row>
    <row r="298" spans="1:8">
      <c r="A298" t="s">
        <v>627</v>
      </c>
      <c r="B298" t="s">
        <v>628</v>
      </c>
      <c r="C298" t="s">
        <v>479</v>
      </c>
      <c r="D298" t="s">
        <v>629</v>
      </c>
      <c r="E298" t="s">
        <v>212</v>
      </c>
      <c r="F298" t="s">
        <v>23</v>
      </c>
      <c r="G298" t="s">
        <v>12</v>
      </c>
    </row>
    <row r="299" spans="1:8">
      <c r="A299" t="s">
        <v>630</v>
      </c>
      <c r="B299" t="s">
        <v>631</v>
      </c>
      <c r="C299" t="s">
        <v>479</v>
      </c>
      <c r="D299" t="s">
        <v>632</v>
      </c>
      <c r="E299" t="s">
        <v>212</v>
      </c>
      <c r="F299" t="s">
        <v>23</v>
      </c>
      <c r="G299" t="s">
        <v>12</v>
      </c>
    </row>
    <row r="300" spans="1:8">
      <c r="A300" t="s">
        <v>633</v>
      </c>
      <c r="B300" t="s">
        <v>634</v>
      </c>
      <c r="C300" t="s">
        <v>479</v>
      </c>
      <c r="D300" t="s">
        <v>635</v>
      </c>
      <c r="E300" t="s">
        <v>212</v>
      </c>
      <c r="F300" t="s">
        <v>98</v>
      </c>
      <c r="G300" t="s">
        <v>12</v>
      </c>
    </row>
    <row r="301" spans="1:8">
      <c r="A301" t="s">
        <v>636</v>
      </c>
      <c r="B301" t="s">
        <v>637</v>
      </c>
      <c r="C301" t="s">
        <v>479</v>
      </c>
      <c r="D301" t="s">
        <v>638</v>
      </c>
      <c r="E301" t="s">
        <v>212</v>
      </c>
      <c r="F301" t="s">
        <v>23</v>
      </c>
      <c r="G301" t="s">
        <v>12</v>
      </c>
      <c r="H301">
        <v>4</v>
      </c>
    </row>
    <row r="302" spans="1:8">
      <c r="A302" t="s">
        <v>639</v>
      </c>
      <c r="B302" t="s">
        <v>640</v>
      </c>
      <c r="C302" t="s">
        <v>479</v>
      </c>
      <c r="D302" t="s">
        <v>519</v>
      </c>
      <c r="E302" t="s">
        <v>212</v>
      </c>
      <c r="F302" t="s">
        <v>116</v>
      </c>
      <c r="G302" t="s">
        <v>12</v>
      </c>
    </row>
    <row r="303" spans="1:8">
      <c r="A303" t="s">
        <v>641</v>
      </c>
      <c r="B303" t="s">
        <v>642</v>
      </c>
      <c r="C303" t="s">
        <v>479</v>
      </c>
      <c r="D303" t="s">
        <v>608</v>
      </c>
      <c r="E303" t="s">
        <v>212</v>
      </c>
      <c r="F303" t="s">
        <v>23</v>
      </c>
      <c r="G303" t="s">
        <v>12</v>
      </c>
    </row>
    <row r="304" spans="1:8">
      <c r="A304" t="s">
        <v>643</v>
      </c>
      <c r="B304" t="s">
        <v>644</v>
      </c>
      <c r="C304" t="s">
        <v>479</v>
      </c>
      <c r="D304" t="s">
        <v>645</v>
      </c>
      <c r="E304" t="s">
        <v>212</v>
      </c>
      <c r="F304" t="s">
        <v>23</v>
      </c>
      <c r="G304" t="s">
        <v>12</v>
      </c>
    </row>
    <row r="305" spans="1:8">
      <c r="A305" t="s">
        <v>646</v>
      </c>
      <c r="B305" t="s">
        <v>647</v>
      </c>
      <c r="C305" t="s">
        <v>479</v>
      </c>
      <c r="D305" t="s">
        <v>648</v>
      </c>
      <c r="E305" t="s">
        <v>212</v>
      </c>
      <c r="F305" t="s">
        <v>23</v>
      </c>
      <c r="G305" t="s">
        <v>12</v>
      </c>
    </row>
    <row r="306" spans="1:8">
      <c r="A306" t="s">
        <v>649</v>
      </c>
      <c r="B306" t="s">
        <v>650</v>
      </c>
      <c r="C306" t="s">
        <v>479</v>
      </c>
      <c r="D306" t="s">
        <v>584</v>
      </c>
      <c r="E306" t="s">
        <v>212</v>
      </c>
      <c r="F306" t="s">
        <v>23</v>
      </c>
      <c r="G306" t="s">
        <v>12</v>
      </c>
    </row>
    <row r="307" spans="1:8">
      <c r="A307" t="s">
        <v>651</v>
      </c>
      <c r="B307" t="s">
        <v>652</v>
      </c>
      <c r="C307" t="s">
        <v>479</v>
      </c>
      <c r="D307" t="s">
        <v>94</v>
      </c>
      <c r="E307" t="s">
        <v>212</v>
      </c>
      <c r="F307" t="s">
        <v>98</v>
      </c>
      <c r="G307" t="s">
        <v>12</v>
      </c>
      <c r="H307">
        <v>3</v>
      </c>
    </row>
    <row r="308" spans="1:8">
      <c r="A308" t="s">
        <v>653</v>
      </c>
      <c r="B308" t="s">
        <v>654</v>
      </c>
      <c r="C308" t="s">
        <v>479</v>
      </c>
      <c r="D308" t="s">
        <v>480</v>
      </c>
      <c r="E308" t="s">
        <v>212</v>
      </c>
      <c r="F308" t="s">
        <v>23</v>
      </c>
      <c r="G308" t="s">
        <v>12</v>
      </c>
    </row>
    <row r="309" spans="1:8">
      <c r="A309" t="s">
        <v>655</v>
      </c>
      <c r="B309" t="s">
        <v>656</v>
      </c>
      <c r="C309" t="s">
        <v>479</v>
      </c>
      <c r="D309" t="s">
        <v>87</v>
      </c>
      <c r="E309" t="s">
        <v>212</v>
      </c>
      <c r="F309" t="s">
        <v>98</v>
      </c>
      <c r="G309" t="s">
        <v>12</v>
      </c>
    </row>
    <row r="310" spans="1:8">
      <c r="A310" t="s">
        <v>657</v>
      </c>
      <c r="B310" t="s">
        <v>658</v>
      </c>
      <c r="C310" t="s">
        <v>479</v>
      </c>
      <c r="D310" t="s">
        <v>659</v>
      </c>
      <c r="E310" t="s">
        <v>212</v>
      </c>
      <c r="F310" t="s">
        <v>98</v>
      </c>
      <c r="G310" t="s">
        <v>12</v>
      </c>
    </row>
    <row r="311" spans="1:8">
      <c r="A311" t="s">
        <v>660</v>
      </c>
      <c r="B311" t="s">
        <v>661</v>
      </c>
      <c r="C311" t="s">
        <v>479</v>
      </c>
      <c r="D311" t="s">
        <v>662</v>
      </c>
      <c r="E311" t="s">
        <v>212</v>
      </c>
      <c r="F311" t="s">
        <v>69</v>
      </c>
      <c r="G311" t="s">
        <v>12</v>
      </c>
    </row>
    <row r="312" spans="1:8">
      <c r="A312" t="s">
        <v>663</v>
      </c>
      <c r="B312" t="s">
        <v>570</v>
      </c>
      <c r="C312" t="s">
        <v>479</v>
      </c>
      <c r="D312" t="s">
        <v>571</v>
      </c>
      <c r="E312" t="s">
        <v>212</v>
      </c>
      <c r="F312" t="s">
        <v>19</v>
      </c>
      <c r="G312" t="s">
        <v>12</v>
      </c>
    </row>
    <row r="313" spans="1:8">
      <c r="A313" t="s">
        <v>664</v>
      </c>
      <c r="B313" t="s">
        <v>487</v>
      </c>
      <c r="C313" t="s">
        <v>479</v>
      </c>
      <c r="D313" t="s">
        <v>488</v>
      </c>
      <c r="E313" t="s">
        <v>230</v>
      </c>
      <c r="F313" t="s">
        <v>23</v>
      </c>
      <c r="G313" t="s">
        <v>12</v>
      </c>
    </row>
    <row r="314" spans="1:8">
      <c r="A314" t="s">
        <v>665</v>
      </c>
      <c r="B314" t="s">
        <v>511</v>
      </c>
      <c r="C314" t="s">
        <v>479</v>
      </c>
      <c r="D314" t="s">
        <v>211</v>
      </c>
      <c r="E314" t="s">
        <v>230</v>
      </c>
      <c r="F314" t="s">
        <v>23</v>
      </c>
      <c r="G314" t="s">
        <v>12</v>
      </c>
    </row>
    <row r="315" spans="1:8">
      <c r="A315" t="s">
        <v>666</v>
      </c>
      <c r="B315" t="s">
        <v>485</v>
      </c>
      <c r="C315" t="s">
        <v>479</v>
      </c>
      <c r="D315" t="s">
        <v>211</v>
      </c>
      <c r="E315" t="s">
        <v>233</v>
      </c>
      <c r="F315" t="s">
        <v>19</v>
      </c>
      <c r="G315" t="s">
        <v>201</v>
      </c>
    </row>
    <row r="316" spans="1:8">
      <c r="A316" t="s">
        <v>667</v>
      </c>
      <c r="B316" t="s">
        <v>522</v>
      </c>
      <c r="C316" t="s">
        <v>479</v>
      </c>
      <c r="D316" t="s">
        <v>488</v>
      </c>
      <c r="E316" t="s">
        <v>233</v>
      </c>
      <c r="F316" t="s">
        <v>19</v>
      </c>
      <c r="G316" t="s">
        <v>201</v>
      </c>
    </row>
    <row r="317" spans="1:8">
      <c r="A317" t="s">
        <v>668</v>
      </c>
      <c r="B317" t="s">
        <v>669</v>
      </c>
      <c r="C317" t="s">
        <v>479</v>
      </c>
      <c r="D317" t="s">
        <v>534</v>
      </c>
      <c r="E317" t="s">
        <v>233</v>
      </c>
      <c r="F317" t="s">
        <v>19</v>
      </c>
      <c r="G317" t="s">
        <v>201</v>
      </c>
    </row>
    <row r="318" spans="1:8">
      <c r="A318" t="s">
        <v>670</v>
      </c>
      <c r="B318" t="s">
        <v>480</v>
      </c>
      <c r="C318" t="s">
        <v>479</v>
      </c>
      <c r="D318" t="s">
        <v>552</v>
      </c>
      <c r="E318" t="s">
        <v>233</v>
      </c>
      <c r="F318" t="s">
        <v>19</v>
      </c>
      <c r="G318" t="s">
        <v>201</v>
      </c>
    </row>
    <row r="319" spans="1:8">
      <c r="A319" t="s">
        <v>671</v>
      </c>
      <c r="B319" t="s">
        <v>487</v>
      </c>
      <c r="C319" t="s">
        <v>479</v>
      </c>
      <c r="D319" t="s">
        <v>488</v>
      </c>
      <c r="E319" t="s">
        <v>233</v>
      </c>
      <c r="F319" t="s">
        <v>50</v>
      </c>
      <c r="G319" t="s">
        <v>12</v>
      </c>
    </row>
    <row r="320" spans="1:8">
      <c r="A320" t="s">
        <v>672</v>
      </c>
      <c r="B320" t="s">
        <v>673</v>
      </c>
      <c r="C320" t="s">
        <v>479</v>
      </c>
      <c r="D320" t="s">
        <v>488</v>
      </c>
      <c r="E320" t="s">
        <v>233</v>
      </c>
      <c r="F320" t="s">
        <v>23</v>
      </c>
      <c r="G320" t="s">
        <v>201</v>
      </c>
    </row>
    <row r="321" spans="1:8">
      <c r="A321" t="s">
        <v>674</v>
      </c>
      <c r="B321" t="s">
        <v>485</v>
      </c>
      <c r="C321" t="s">
        <v>479</v>
      </c>
      <c r="D321" t="s">
        <v>211</v>
      </c>
      <c r="E321" t="s">
        <v>233</v>
      </c>
      <c r="F321" t="s">
        <v>19</v>
      </c>
      <c r="G321" t="s">
        <v>201</v>
      </c>
    </row>
    <row r="322" spans="1:8">
      <c r="A322" t="s">
        <v>675</v>
      </c>
      <c r="B322" t="s">
        <v>676</v>
      </c>
      <c r="C322" t="s">
        <v>479</v>
      </c>
      <c r="D322" t="s">
        <v>677</v>
      </c>
      <c r="E322" t="s">
        <v>233</v>
      </c>
      <c r="F322" t="s">
        <v>19</v>
      </c>
      <c r="G322" t="s">
        <v>201</v>
      </c>
    </row>
    <row r="323" spans="1:8">
      <c r="A323" t="s">
        <v>678</v>
      </c>
      <c r="B323" t="s">
        <v>574</v>
      </c>
      <c r="C323" t="s">
        <v>479</v>
      </c>
      <c r="D323" t="s">
        <v>575</v>
      </c>
      <c r="E323" t="s">
        <v>233</v>
      </c>
      <c r="F323" t="s">
        <v>116</v>
      </c>
      <c r="G323" t="s">
        <v>201</v>
      </c>
    </row>
    <row r="324" spans="1:8">
      <c r="A324" t="s">
        <v>679</v>
      </c>
      <c r="B324" t="s">
        <v>519</v>
      </c>
      <c r="C324" t="s">
        <v>479</v>
      </c>
      <c r="D324" t="s">
        <v>520</v>
      </c>
      <c r="E324" t="s">
        <v>233</v>
      </c>
      <c r="F324" t="s">
        <v>19</v>
      </c>
      <c r="G324" t="s">
        <v>201</v>
      </c>
    </row>
    <row r="325" spans="1:8">
      <c r="A325" t="s">
        <v>680</v>
      </c>
      <c r="B325" t="s">
        <v>681</v>
      </c>
      <c r="C325" t="s">
        <v>682</v>
      </c>
      <c r="D325" t="s">
        <v>683</v>
      </c>
      <c r="E325" t="s">
        <v>10</v>
      </c>
      <c r="F325" t="s">
        <v>116</v>
      </c>
      <c r="G325" t="s">
        <v>201</v>
      </c>
      <c r="H325">
        <v>1</v>
      </c>
    </row>
    <row r="326" spans="1:8">
      <c r="A326" t="s">
        <v>684</v>
      </c>
      <c r="B326" t="s">
        <v>685</v>
      </c>
      <c r="C326" t="s">
        <v>682</v>
      </c>
      <c r="D326" t="s">
        <v>686</v>
      </c>
      <c r="E326" t="s">
        <v>10</v>
      </c>
      <c r="F326" t="s">
        <v>23</v>
      </c>
      <c r="G326" t="s">
        <v>12</v>
      </c>
      <c r="H326">
        <v>4</v>
      </c>
    </row>
    <row r="327" spans="1:8">
      <c r="A327" t="s">
        <v>687</v>
      </c>
      <c r="B327" t="s">
        <v>688</v>
      </c>
      <c r="C327" t="s">
        <v>682</v>
      </c>
      <c r="D327" t="s">
        <v>689</v>
      </c>
      <c r="E327" t="s">
        <v>10</v>
      </c>
      <c r="F327" t="s">
        <v>23</v>
      </c>
      <c r="G327" t="s">
        <v>12</v>
      </c>
      <c r="H327">
        <v>5</v>
      </c>
    </row>
    <row r="328" spans="1:8">
      <c r="A328" t="s">
        <v>690</v>
      </c>
      <c r="B328" t="s">
        <v>691</v>
      </c>
      <c r="C328" t="s">
        <v>682</v>
      </c>
      <c r="D328" t="s">
        <v>691</v>
      </c>
      <c r="E328" t="s">
        <v>10</v>
      </c>
      <c r="F328" t="s">
        <v>69</v>
      </c>
      <c r="G328" t="s">
        <v>201</v>
      </c>
      <c r="H328">
        <v>3</v>
      </c>
    </row>
    <row r="329" spans="1:8">
      <c r="A329" t="s">
        <v>692</v>
      </c>
      <c r="B329" t="s">
        <v>693</v>
      </c>
      <c r="C329" t="s">
        <v>682</v>
      </c>
      <c r="D329" t="s">
        <v>693</v>
      </c>
      <c r="E329" t="s">
        <v>10</v>
      </c>
      <c r="F329" t="s">
        <v>23</v>
      </c>
      <c r="G329" t="s">
        <v>12</v>
      </c>
      <c r="H329">
        <v>4</v>
      </c>
    </row>
    <row r="330" spans="1:8">
      <c r="A330" t="s">
        <v>694</v>
      </c>
      <c r="B330" t="s">
        <v>695</v>
      </c>
      <c r="C330" t="s">
        <v>682</v>
      </c>
      <c r="D330" t="s">
        <v>693</v>
      </c>
      <c r="E330" t="s">
        <v>10</v>
      </c>
      <c r="F330" t="s">
        <v>23</v>
      </c>
      <c r="G330" t="s">
        <v>12</v>
      </c>
      <c r="H330">
        <v>4</v>
      </c>
    </row>
    <row r="331" spans="1:8">
      <c r="A331" t="s">
        <v>696</v>
      </c>
      <c r="B331" t="s">
        <v>87</v>
      </c>
      <c r="C331" t="s">
        <v>682</v>
      </c>
      <c r="D331" t="s">
        <v>697</v>
      </c>
      <c r="E331" t="s">
        <v>10</v>
      </c>
      <c r="F331" t="s">
        <v>23</v>
      </c>
      <c r="G331" t="s">
        <v>12</v>
      </c>
      <c r="H331">
        <v>4</v>
      </c>
    </row>
    <row r="332" spans="1:8">
      <c r="A332" t="s">
        <v>698</v>
      </c>
      <c r="B332" t="s">
        <v>699</v>
      </c>
      <c r="C332" t="s">
        <v>682</v>
      </c>
      <c r="D332" t="s">
        <v>699</v>
      </c>
      <c r="E332" t="s">
        <v>10</v>
      </c>
      <c r="F332" t="s">
        <v>23</v>
      </c>
      <c r="G332" t="s">
        <v>12</v>
      </c>
      <c r="H332">
        <v>3</v>
      </c>
    </row>
    <row r="333" spans="1:8">
      <c r="A333" t="s">
        <v>700</v>
      </c>
      <c r="B333" t="s">
        <v>701</v>
      </c>
      <c r="C333" t="s">
        <v>682</v>
      </c>
      <c r="D333" t="s">
        <v>701</v>
      </c>
      <c r="E333" t="s">
        <v>10</v>
      </c>
      <c r="F333" t="s">
        <v>19</v>
      </c>
      <c r="G333" t="s">
        <v>12</v>
      </c>
      <c r="H333">
        <v>2</v>
      </c>
    </row>
    <row r="334" spans="1:8">
      <c r="A334" t="s">
        <v>702</v>
      </c>
      <c r="B334" t="s">
        <v>703</v>
      </c>
      <c r="C334" t="s">
        <v>682</v>
      </c>
      <c r="D334" t="s">
        <v>704</v>
      </c>
      <c r="E334" t="s">
        <v>10</v>
      </c>
      <c r="F334" t="s">
        <v>19</v>
      </c>
      <c r="G334" t="s">
        <v>12</v>
      </c>
      <c r="H334">
        <v>3</v>
      </c>
    </row>
    <row r="335" spans="1:8">
      <c r="A335" t="s">
        <v>705</v>
      </c>
      <c r="B335" t="s">
        <v>704</v>
      </c>
      <c r="C335" t="s">
        <v>682</v>
      </c>
      <c r="D335" t="s">
        <v>704</v>
      </c>
      <c r="E335" t="s">
        <v>10</v>
      </c>
      <c r="F335" t="s">
        <v>69</v>
      </c>
      <c r="G335" t="s">
        <v>12</v>
      </c>
      <c r="H335">
        <v>5</v>
      </c>
    </row>
    <row r="336" spans="1:8">
      <c r="A336" t="s">
        <v>706</v>
      </c>
      <c r="B336" t="s">
        <v>707</v>
      </c>
      <c r="C336" t="s">
        <v>682</v>
      </c>
      <c r="D336" t="s">
        <v>704</v>
      </c>
      <c r="E336" t="s">
        <v>10</v>
      </c>
      <c r="F336" t="s">
        <v>11</v>
      </c>
      <c r="G336" t="s">
        <v>12</v>
      </c>
      <c r="H336">
        <v>4</v>
      </c>
    </row>
    <row r="337" spans="1:8">
      <c r="A337" t="s">
        <v>708</v>
      </c>
      <c r="B337" t="s">
        <v>709</v>
      </c>
      <c r="C337" t="s">
        <v>682</v>
      </c>
      <c r="D337" t="s">
        <v>686</v>
      </c>
      <c r="E337" t="s">
        <v>10</v>
      </c>
      <c r="F337" t="s">
        <v>19</v>
      </c>
      <c r="G337" t="s">
        <v>12</v>
      </c>
      <c r="H337">
        <v>1</v>
      </c>
    </row>
    <row r="338" spans="1:8">
      <c r="A338" t="s">
        <v>710</v>
      </c>
      <c r="B338" t="s">
        <v>711</v>
      </c>
      <c r="C338" t="s">
        <v>682</v>
      </c>
      <c r="D338" t="s">
        <v>712</v>
      </c>
      <c r="E338" t="s">
        <v>10</v>
      </c>
      <c r="F338" t="s">
        <v>23</v>
      </c>
      <c r="G338" t="s">
        <v>12</v>
      </c>
      <c r="H338">
        <v>1</v>
      </c>
    </row>
    <row r="339" spans="1:8">
      <c r="A339" t="s">
        <v>713</v>
      </c>
      <c r="B339" t="s">
        <v>714</v>
      </c>
      <c r="C339" t="s">
        <v>682</v>
      </c>
      <c r="D339" t="s">
        <v>715</v>
      </c>
      <c r="E339" t="s">
        <v>10</v>
      </c>
      <c r="F339" t="s">
        <v>23</v>
      </c>
      <c r="G339" t="s">
        <v>12</v>
      </c>
      <c r="H339">
        <v>3</v>
      </c>
    </row>
    <row r="340" spans="1:8">
      <c r="A340" t="s">
        <v>716</v>
      </c>
      <c r="B340" t="s">
        <v>717</v>
      </c>
      <c r="C340" t="s">
        <v>682</v>
      </c>
      <c r="D340" t="s">
        <v>718</v>
      </c>
      <c r="E340" t="s">
        <v>10</v>
      </c>
      <c r="F340" t="s">
        <v>98</v>
      </c>
      <c r="G340" t="s">
        <v>12</v>
      </c>
      <c r="H340">
        <v>2</v>
      </c>
    </row>
    <row r="341" spans="1:8">
      <c r="A341" t="s">
        <v>719</v>
      </c>
      <c r="B341" t="s">
        <v>720</v>
      </c>
      <c r="C341" t="s">
        <v>682</v>
      </c>
      <c r="D341" t="s">
        <v>712</v>
      </c>
      <c r="E341" t="s">
        <v>10</v>
      </c>
      <c r="F341" t="s">
        <v>23</v>
      </c>
      <c r="G341" t="s">
        <v>12</v>
      </c>
      <c r="H341">
        <v>3</v>
      </c>
    </row>
    <row r="342" spans="1:8">
      <c r="A342" t="s">
        <v>721</v>
      </c>
      <c r="B342" t="s">
        <v>722</v>
      </c>
      <c r="C342" t="s">
        <v>682</v>
      </c>
      <c r="D342" t="s">
        <v>723</v>
      </c>
      <c r="E342" t="s">
        <v>10</v>
      </c>
      <c r="F342" t="s">
        <v>69</v>
      </c>
      <c r="G342" t="s">
        <v>12</v>
      </c>
      <c r="H342">
        <v>2</v>
      </c>
    </row>
    <row r="343" spans="1:8">
      <c r="A343" t="s">
        <v>724</v>
      </c>
      <c r="B343" t="s">
        <v>725</v>
      </c>
      <c r="C343" t="s">
        <v>682</v>
      </c>
      <c r="D343" t="s">
        <v>726</v>
      </c>
      <c r="E343" t="s">
        <v>10</v>
      </c>
      <c r="F343" t="s">
        <v>116</v>
      </c>
      <c r="G343" t="s">
        <v>201</v>
      </c>
      <c r="H343">
        <v>4</v>
      </c>
    </row>
    <row r="344" spans="1:8">
      <c r="A344" t="s">
        <v>727</v>
      </c>
      <c r="B344" t="s">
        <v>728</v>
      </c>
      <c r="C344" t="s">
        <v>682</v>
      </c>
      <c r="D344" t="s">
        <v>683</v>
      </c>
      <c r="E344" t="s">
        <v>10</v>
      </c>
      <c r="F344" t="s">
        <v>23</v>
      </c>
      <c r="G344" t="s">
        <v>12</v>
      </c>
      <c r="H344">
        <v>5</v>
      </c>
    </row>
    <row r="345" spans="1:8">
      <c r="A345" t="s">
        <v>729</v>
      </c>
      <c r="B345" t="s">
        <v>730</v>
      </c>
      <c r="C345" t="s">
        <v>682</v>
      </c>
      <c r="D345" t="s">
        <v>731</v>
      </c>
      <c r="E345" t="s">
        <v>10</v>
      </c>
      <c r="F345" t="s">
        <v>98</v>
      </c>
      <c r="G345" t="s">
        <v>12</v>
      </c>
      <c r="H345">
        <v>1</v>
      </c>
    </row>
    <row r="346" spans="1:8">
      <c r="A346" t="s">
        <v>732</v>
      </c>
      <c r="B346" t="s">
        <v>691</v>
      </c>
      <c r="C346" t="s">
        <v>682</v>
      </c>
      <c r="D346" t="s">
        <v>691</v>
      </c>
      <c r="E346" t="s">
        <v>10</v>
      </c>
      <c r="F346" t="s">
        <v>23</v>
      </c>
      <c r="G346" t="s">
        <v>12</v>
      </c>
      <c r="H346">
        <v>3</v>
      </c>
    </row>
    <row r="347" spans="1:8">
      <c r="A347" t="s">
        <v>733</v>
      </c>
      <c r="B347" t="s">
        <v>734</v>
      </c>
      <c r="C347" t="s">
        <v>682</v>
      </c>
      <c r="D347" t="s">
        <v>701</v>
      </c>
      <c r="E347" t="s">
        <v>10</v>
      </c>
      <c r="F347" t="s">
        <v>11</v>
      </c>
      <c r="G347" t="s">
        <v>12</v>
      </c>
      <c r="H347">
        <v>3</v>
      </c>
    </row>
    <row r="348" spans="1:8">
      <c r="A348" t="s">
        <v>735</v>
      </c>
      <c r="B348" t="s">
        <v>691</v>
      </c>
      <c r="C348" t="s">
        <v>682</v>
      </c>
      <c r="D348" t="s">
        <v>691</v>
      </c>
      <c r="E348" t="s">
        <v>10</v>
      </c>
      <c r="F348" t="s">
        <v>116</v>
      </c>
      <c r="G348" t="s">
        <v>12</v>
      </c>
      <c r="H348">
        <v>4</v>
      </c>
    </row>
    <row r="349" spans="1:8">
      <c r="A349" t="s">
        <v>736</v>
      </c>
      <c r="B349" t="s">
        <v>737</v>
      </c>
      <c r="C349" t="s">
        <v>682</v>
      </c>
      <c r="D349" t="s">
        <v>723</v>
      </c>
      <c r="E349" t="s">
        <v>10</v>
      </c>
      <c r="F349" t="s">
        <v>11</v>
      </c>
      <c r="G349" t="s">
        <v>12</v>
      </c>
      <c r="H349">
        <v>1</v>
      </c>
    </row>
    <row r="350" spans="1:8">
      <c r="A350" t="s">
        <v>738</v>
      </c>
      <c r="B350" t="s">
        <v>739</v>
      </c>
      <c r="C350" t="s">
        <v>682</v>
      </c>
      <c r="D350" t="s">
        <v>740</v>
      </c>
      <c r="E350" t="s">
        <v>10</v>
      </c>
      <c r="F350" t="s">
        <v>11</v>
      </c>
      <c r="G350" t="s">
        <v>12</v>
      </c>
      <c r="H350">
        <v>3</v>
      </c>
    </row>
    <row r="351" spans="1:8">
      <c r="A351" t="s">
        <v>741</v>
      </c>
      <c r="B351" t="s">
        <v>366</v>
      </c>
      <c r="C351" t="s">
        <v>682</v>
      </c>
      <c r="D351" t="s">
        <v>723</v>
      </c>
      <c r="E351" t="s">
        <v>10</v>
      </c>
      <c r="F351" t="s">
        <v>23</v>
      </c>
      <c r="G351" t="s">
        <v>12</v>
      </c>
      <c r="H351">
        <v>4</v>
      </c>
    </row>
    <row r="352" spans="1:8">
      <c r="A352" t="s">
        <v>742</v>
      </c>
      <c r="B352" t="s">
        <v>743</v>
      </c>
      <c r="C352" t="s">
        <v>682</v>
      </c>
      <c r="D352" t="s">
        <v>743</v>
      </c>
      <c r="E352" t="s">
        <v>10</v>
      </c>
      <c r="F352" t="s">
        <v>23</v>
      </c>
      <c r="G352" t="s">
        <v>12</v>
      </c>
      <c r="H352">
        <v>1</v>
      </c>
    </row>
    <row r="353" spans="1:8">
      <c r="A353" t="s">
        <v>744</v>
      </c>
      <c r="B353" t="s">
        <v>723</v>
      </c>
      <c r="C353" t="s">
        <v>682</v>
      </c>
      <c r="D353" t="s">
        <v>723</v>
      </c>
      <c r="E353" t="s">
        <v>10</v>
      </c>
      <c r="F353" t="s">
        <v>19</v>
      </c>
      <c r="G353" t="s">
        <v>12</v>
      </c>
      <c r="H353">
        <v>3</v>
      </c>
    </row>
    <row r="354" spans="1:8">
      <c r="A354" t="s">
        <v>745</v>
      </c>
      <c r="B354" t="s">
        <v>746</v>
      </c>
      <c r="C354" t="s">
        <v>682</v>
      </c>
      <c r="D354" t="s">
        <v>747</v>
      </c>
      <c r="E354" t="s">
        <v>10</v>
      </c>
      <c r="F354" t="s">
        <v>11</v>
      </c>
      <c r="G354" t="s">
        <v>12</v>
      </c>
      <c r="H354">
        <v>1</v>
      </c>
    </row>
    <row r="355" spans="1:8">
      <c r="A355" t="s">
        <v>748</v>
      </c>
      <c r="B355" t="s">
        <v>749</v>
      </c>
      <c r="C355" t="s">
        <v>682</v>
      </c>
      <c r="D355" t="s">
        <v>749</v>
      </c>
      <c r="E355" t="s">
        <v>10</v>
      </c>
      <c r="F355" t="s">
        <v>116</v>
      </c>
      <c r="G355" t="s">
        <v>12</v>
      </c>
      <c r="H355">
        <v>4</v>
      </c>
    </row>
    <row r="356" spans="1:8">
      <c r="A356" t="s">
        <v>750</v>
      </c>
      <c r="B356" t="s">
        <v>751</v>
      </c>
      <c r="C356" t="s">
        <v>682</v>
      </c>
      <c r="D356" t="s">
        <v>689</v>
      </c>
      <c r="E356" t="s">
        <v>10</v>
      </c>
      <c r="F356" t="s">
        <v>23</v>
      </c>
      <c r="G356" t="s">
        <v>12</v>
      </c>
      <c r="H356">
        <v>4</v>
      </c>
    </row>
    <row r="357" spans="1:8">
      <c r="A357" t="s">
        <v>752</v>
      </c>
      <c r="B357" t="s">
        <v>718</v>
      </c>
      <c r="C357" t="s">
        <v>682</v>
      </c>
      <c r="D357" t="s">
        <v>718</v>
      </c>
      <c r="E357" t="s">
        <v>10</v>
      </c>
      <c r="F357" t="s">
        <v>23</v>
      </c>
      <c r="G357" t="s">
        <v>12</v>
      </c>
      <c r="H357">
        <v>2</v>
      </c>
    </row>
    <row r="358" spans="1:8">
      <c r="A358" t="s">
        <v>753</v>
      </c>
      <c r="B358" t="s">
        <v>754</v>
      </c>
      <c r="C358" t="s">
        <v>682</v>
      </c>
      <c r="D358" t="s">
        <v>755</v>
      </c>
      <c r="E358" t="s">
        <v>10</v>
      </c>
      <c r="F358" t="s">
        <v>23</v>
      </c>
      <c r="G358" t="s">
        <v>12</v>
      </c>
      <c r="H358">
        <v>3</v>
      </c>
    </row>
    <row r="359" spans="1:8">
      <c r="A359" t="s">
        <v>756</v>
      </c>
      <c r="B359" t="s">
        <v>757</v>
      </c>
      <c r="C359" t="s">
        <v>682</v>
      </c>
      <c r="D359" t="s">
        <v>758</v>
      </c>
      <c r="E359" t="s">
        <v>10</v>
      </c>
      <c r="F359" t="s">
        <v>23</v>
      </c>
      <c r="G359" t="s">
        <v>201</v>
      </c>
      <c r="H359">
        <v>2</v>
      </c>
    </row>
    <row r="360" spans="1:8">
      <c r="A360" t="s">
        <v>759</v>
      </c>
      <c r="B360" t="s">
        <v>728</v>
      </c>
      <c r="C360" t="s">
        <v>682</v>
      </c>
      <c r="D360" t="s">
        <v>683</v>
      </c>
      <c r="E360" t="s">
        <v>10</v>
      </c>
      <c r="F360" t="s">
        <v>23</v>
      </c>
      <c r="G360" t="s">
        <v>12</v>
      </c>
      <c r="H360">
        <v>2</v>
      </c>
    </row>
    <row r="361" spans="1:8">
      <c r="A361" t="s">
        <v>760</v>
      </c>
      <c r="B361" t="s">
        <v>691</v>
      </c>
      <c r="C361" t="s">
        <v>682</v>
      </c>
      <c r="D361" t="s">
        <v>691</v>
      </c>
      <c r="E361" t="s">
        <v>10</v>
      </c>
      <c r="F361" t="s">
        <v>23</v>
      </c>
      <c r="G361" t="s">
        <v>12</v>
      </c>
      <c r="H361">
        <v>4</v>
      </c>
    </row>
    <row r="362" spans="1:8">
      <c r="A362" t="s">
        <v>761</v>
      </c>
      <c r="B362" t="s">
        <v>704</v>
      </c>
      <c r="C362" t="s">
        <v>682</v>
      </c>
      <c r="D362" t="s">
        <v>704</v>
      </c>
      <c r="E362" t="s">
        <v>10</v>
      </c>
      <c r="F362" t="s">
        <v>23</v>
      </c>
      <c r="G362" t="s">
        <v>12</v>
      </c>
      <c r="H362">
        <v>4</v>
      </c>
    </row>
    <row r="363" spans="1:8">
      <c r="A363" t="s">
        <v>762</v>
      </c>
      <c r="B363" t="s">
        <v>763</v>
      </c>
      <c r="C363" t="s">
        <v>682</v>
      </c>
      <c r="D363" t="s">
        <v>723</v>
      </c>
      <c r="E363" t="s">
        <v>10</v>
      </c>
      <c r="F363" t="s">
        <v>23</v>
      </c>
      <c r="G363" t="s">
        <v>201</v>
      </c>
      <c r="H363">
        <v>4</v>
      </c>
    </row>
    <row r="364" spans="1:8">
      <c r="A364" t="s">
        <v>764</v>
      </c>
      <c r="B364" t="s">
        <v>765</v>
      </c>
      <c r="C364" t="s">
        <v>682</v>
      </c>
      <c r="D364" t="s">
        <v>766</v>
      </c>
      <c r="E364" t="s">
        <v>10</v>
      </c>
      <c r="F364" t="s">
        <v>23</v>
      </c>
      <c r="G364" t="s">
        <v>12</v>
      </c>
      <c r="H364">
        <v>4</v>
      </c>
    </row>
    <row r="365" spans="1:8">
      <c r="A365" t="s">
        <v>767</v>
      </c>
      <c r="B365" t="s">
        <v>768</v>
      </c>
      <c r="C365" t="s">
        <v>682</v>
      </c>
      <c r="D365" t="s">
        <v>769</v>
      </c>
      <c r="E365" t="s">
        <v>10</v>
      </c>
      <c r="F365" t="s">
        <v>23</v>
      </c>
      <c r="G365" t="s">
        <v>12</v>
      </c>
      <c r="H365">
        <v>3</v>
      </c>
    </row>
    <row r="366" spans="1:8">
      <c r="A366" t="s">
        <v>770</v>
      </c>
      <c r="B366" t="s">
        <v>771</v>
      </c>
      <c r="C366" t="s">
        <v>682</v>
      </c>
      <c r="D366" t="s">
        <v>771</v>
      </c>
      <c r="E366" t="s">
        <v>10</v>
      </c>
      <c r="F366" t="s">
        <v>23</v>
      </c>
      <c r="G366" t="s">
        <v>12</v>
      </c>
      <c r="H366">
        <v>3</v>
      </c>
    </row>
    <row r="367" spans="1:8">
      <c r="A367" t="s">
        <v>772</v>
      </c>
      <c r="B367" t="s">
        <v>773</v>
      </c>
      <c r="C367" t="s">
        <v>682</v>
      </c>
      <c r="D367" t="s">
        <v>773</v>
      </c>
      <c r="E367" t="s">
        <v>10</v>
      </c>
      <c r="F367" t="s">
        <v>11</v>
      </c>
      <c r="G367" t="s">
        <v>12</v>
      </c>
      <c r="H367">
        <v>2</v>
      </c>
    </row>
    <row r="368" spans="1:8">
      <c r="A368" t="s">
        <v>774</v>
      </c>
      <c r="B368" t="s">
        <v>775</v>
      </c>
      <c r="C368" t="s">
        <v>682</v>
      </c>
      <c r="D368" t="s">
        <v>723</v>
      </c>
      <c r="E368" t="s">
        <v>10</v>
      </c>
      <c r="F368" t="s">
        <v>19</v>
      </c>
      <c r="G368" t="s">
        <v>12</v>
      </c>
      <c r="H368">
        <v>1</v>
      </c>
    </row>
    <row r="369" spans="1:8">
      <c r="A369" t="s">
        <v>776</v>
      </c>
      <c r="B369" t="s">
        <v>743</v>
      </c>
      <c r="C369" t="s">
        <v>682</v>
      </c>
      <c r="D369" t="s">
        <v>743</v>
      </c>
      <c r="E369" t="s">
        <v>10</v>
      </c>
      <c r="F369" t="s">
        <v>116</v>
      </c>
      <c r="G369" t="s">
        <v>12</v>
      </c>
      <c r="H369">
        <v>2</v>
      </c>
    </row>
    <row r="370" spans="1:8">
      <c r="A370" t="s">
        <v>777</v>
      </c>
      <c r="B370" t="s">
        <v>778</v>
      </c>
      <c r="C370" t="s">
        <v>682</v>
      </c>
      <c r="D370" t="s">
        <v>771</v>
      </c>
      <c r="E370" t="s">
        <v>10</v>
      </c>
      <c r="F370" t="s">
        <v>69</v>
      </c>
      <c r="G370" t="s">
        <v>12</v>
      </c>
      <c r="H370">
        <v>3</v>
      </c>
    </row>
    <row r="371" spans="1:8">
      <c r="A371" t="s">
        <v>779</v>
      </c>
      <c r="B371" t="s">
        <v>704</v>
      </c>
      <c r="C371" t="s">
        <v>682</v>
      </c>
      <c r="D371" t="s">
        <v>704</v>
      </c>
      <c r="E371" t="s">
        <v>10</v>
      </c>
      <c r="F371" t="s">
        <v>23</v>
      </c>
      <c r="G371" t="s">
        <v>12</v>
      </c>
      <c r="H371">
        <v>4</v>
      </c>
    </row>
    <row r="372" spans="1:8">
      <c r="A372" t="s">
        <v>780</v>
      </c>
      <c r="B372" t="s">
        <v>757</v>
      </c>
      <c r="C372" t="s">
        <v>682</v>
      </c>
      <c r="D372" t="s">
        <v>758</v>
      </c>
      <c r="E372" t="s">
        <v>10</v>
      </c>
      <c r="F372" t="s">
        <v>23</v>
      </c>
      <c r="G372" t="s">
        <v>12</v>
      </c>
      <c r="H372">
        <v>3</v>
      </c>
    </row>
    <row r="373" spans="1:8">
      <c r="A373" t="s">
        <v>781</v>
      </c>
      <c r="B373" t="s">
        <v>701</v>
      </c>
      <c r="C373" t="s">
        <v>682</v>
      </c>
      <c r="D373" t="s">
        <v>701</v>
      </c>
      <c r="E373" t="s">
        <v>10</v>
      </c>
      <c r="F373" t="s">
        <v>19</v>
      </c>
      <c r="G373" t="s">
        <v>12</v>
      </c>
      <c r="H373">
        <v>3</v>
      </c>
    </row>
    <row r="374" spans="1:8">
      <c r="A374" t="s">
        <v>782</v>
      </c>
      <c r="B374" t="s">
        <v>723</v>
      </c>
      <c r="C374" t="s">
        <v>682</v>
      </c>
      <c r="D374" t="s">
        <v>723</v>
      </c>
      <c r="E374" t="s">
        <v>10</v>
      </c>
      <c r="F374" t="s">
        <v>116</v>
      </c>
      <c r="G374" t="s">
        <v>201</v>
      </c>
      <c r="H374">
        <v>3</v>
      </c>
    </row>
    <row r="375" spans="1:8">
      <c r="A375" t="s">
        <v>783</v>
      </c>
      <c r="B375" t="s">
        <v>784</v>
      </c>
      <c r="C375" t="s">
        <v>682</v>
      </c>
      <c r="D375" t="s">
        <v>723</v>
      </c>
      <c r="E375" t="s">
        <v>10</v>
      </c>
      <c r="F375" t="s">
        <v>116</v>
      </c>
      <c r="G375" t="s">
        <v>201</v>
      </c>
      <c r="H375">
        <v>3</v>
      </c>
    </row>
    <row r="376" spans="1:8">
      <c r="A376" t="s">
        <v>785</v>
      </c>
      <c r="B376" t="s">
        <v>786</v>
      </c>
      <c r="C376" t="s">
        <v>682</v>
      </c>
      <c r="D376" t="s">
        <v>787</v>
      </c>
      <c r="E376" t="s">
        <v>10</v>
      </c>
      <c r="F376" t="s">
        <v>116</v>
      </c>
      <c r="G376" t="s">
        <v>12</v>
      </c>
      <c r="H376">
        <v>3</v>
      </c>
    </row>
    <row r="377" spans="1:8">
      <c r="A377" t="s">
        <v>788</v>
      </c>
      <c r="B377" t="s">
        <v>699</v>
      </c>
      <c r="C377" t="s">
        <v>682</v>
      </c>
      <c r="D377" t="s">
        <v>699</v>
      </c>
      <c r="E377" t="s">
        <v>10</v>
      </c>
      <c r="F377" t="s">
        <v>23</v>
      </c>
      <c r="G377" t="s">
        <v>12</v>
      </c>
      <c r="H377">
        <v>4</v>
      </c>
    </row>
    <row r="378" spans="1:8">
      <c r="A378" t="s">
        <v>789</v>
      </c>
      <c r="B378" t="s">
        <v>790</v>
      </c>
      <c r="C378" t="s">
        <v>682</v>
      </c>
      <c r="D378" t="s">
        <v>787</v>
      </c>
      <c r="E378" t="s">
        <v>10</v>
      </c>
      <c r="F378" t="s">
        <v>11</v>
      </c>
      <c r="G378" t="s">
        <v>12</v>
      </c>
      <c r="H378">
        <v>1</v>
      </c>
    </row>
    <row r="379" spans="1:8">
      <c r="A379" t="s">
        <v>791</v>
      </c>
      <c r="B379" t="s">
        <v>792</v>
      </c>
      <c r="C379" t="s">
        <v>682</v>
      </c>
      <c r="D379" t="s">
        <v>723</v>
      </c>
      <c r="E379" t="s">
        <v>10</v>
      </c>
      <c r="F379" t="s">
        <v>23</v>
      </c>
      <c r="G379" t="s">
        <v>12</v>
      </c>
      <c r="H379">
        <v>5</v>
      </c>
    </row>
    <row r="380" spans="1:8">
      <c r="A380" t="s">
        <v>793</v>
      </c>
      <c r="B380" t="s">
        <v>689</v>
      </c>
      <c r="C380" t="s">
        <v>682</v>
      </c>
      <c r="D380" t="s">
        <v>689</v>
      </c>
      <c r="E380" t="s">
        <v>10</v>
      </c>
      <c r="F380" t="s">
        <v>98</v>
      </c>
      <c r="G380" t="s">
        <v>12</v>
      </c>
    </row>
    <row r="381" spans="1:8">
      <c r="A381" t="s">
        <v>794</v>
      </c>
      <c r="B381" t="s">
        <v>795</v>
      </c>
      <c r="C381" t="s">
        <v>682</v>
      </c>
      <c r="D381" t="s">
        <v>704</v>
      </c>
      <c r="E381" t="s">
        <v>10</v>
      </c>
      <c r="F381" t="s">
        <v>11</v>
      </c>
      <c r="G381" t="s">
        <v>12</v>
      </c>
      <c r="H381">
        <v>3</v>
      </c>
    </row>
    <row r="382" spans="1:8">
      <c r="A382" t="s">
        <v>796</v>
      </c>
      <c r="B382" t="s">
        <v>797</v>
      </c>
      <c r="C382" t="s">
        <v>682</v>
      </c>
      <c r="D382" t="s">
        <v>723</v>
      </c>
      <c r="E382" t="s">
        <v>10</v>
      </c>
      <c r="F382" t="s">
        <v>23</v>
      </c>
      <c r="G382" t="s">
        <v>12</v>
      </c>
      <c r="H382">
        <v>4</v>
      </c>
    </row>
    <row r="383" spans="1:8">
      <c r="A383" t="s">
        <v>798</v>
      </c>
      <c r="B383" t="s">
        <v>799</v>
      </c>
      <c r="C383" t="s">
        <v>682</v>
      </c>
      <c r="D383" t="s">
        <v>769</v>
      </c>
      <c r="E383" t="s">
        <v>10</v>
      </c>
      <c r="F383" t="s">
        <v>69</v>
      </c>
      <c r="G383" t="s">
        <v>12</v>
      </c>
      <c r="H383">
        <v>2</v>
      </c>
    </row>
    <row r="384" spans="1:8">
      <c r="A384" t="s">
        <v>800</v>
      </c>
      <c r="B384" t="s">
        <v>801</v>
      </c>
      <c r="C384" t="s">
        <v>682</v>
      </c>
      <c r="D384" t="s">
        <v>802</v>
      </c>
      <c r="E384" t="s">
        <v>10</v>
      </c>
      <c r="F384" t="s">
        <v>116</v>
      </c>
      <c r="G384" t="s">
        <v>12</v>
      </c>
      <c r="H384">
        <v>3</v>
      </c>
    </row>
    <row r="385" spans="1:8">
      <c r="A385" t="s">
        <v>803</v>
      </c>
      <c r="B385" t="s">
        <v>768</v>
      </c>
      <c r="C385" t="s">
        <v>682</v>
      </c>
      <c r="D385" t="s">
        <v>769</v>
      </c>
      <c r="E385" t="s">
        <v>10</v>
      </c>
      <c r="F385" t="s">
        <v>69</v>
      </c>
      <c r="G385" t="s">
        <v>12</v>
      </c>
      <c r="H385">
        <v>2</v>
      </c>
    </row>
    <row r="386" spans="1:8">
      <c r="A386" t="s">
        <v>804</v>
      </c>
      <c r="B386" t="s">
        <v>366</v>
      </c>
      <c r="C386" t="s">
        <v>682</v>
      </c>
      <c r="D386" t="s">
        <v>723</v>
      </c>
      <c r="E386" t="s">
        <v>10</v>
      </c>
      <c r="F386" t="s">
        <v>23</v>
      </c>
      <c r="G386" t="s">
        <v>12</v>
      </c>
      <c r="H386">
        <v>4</v>
      </c>
    </row>
    <row r="387" spans="1:8">
      <c r="A387" t="s">
        <v>805</v>
      </c>
      <c r="B387" t="s">
        <v>717</v>
      </c>
      <c r="C387" t="s">
        <v>682</v>
      </c>
      <c r="D387" t="s">
        <v>718</v>
      </c>
      <c r="E387" t="s">
        <v>10</v>
      </c>
      <c r="F387" t="s">
        <v>160</v>
      </c>
      <c r="G387" t="s">
        <v>12</v>
      </c>
      <c r="H387">
        <v>3</v>
      </c>
    </row>
    <row r="388" spans="1:8">
      <c r="A388" t="s">
        <v>806</v>
      </c>
      <c r="B388" t="s">
        <v>807</v>
      </c>
      <c r="C388" t="s">
        <v>682</v>
      </c>
      <c r="D388" t="s">
        <v>723</v>
      </c>
      <c r="E388" t="s">
        <v>10</v>
      </c>
      <c r="F388" t="s">
        <v>69</v>
      </c>
      <c r="G388" t="s">
        <v>12</v>
      </c>
      <c r="H388">
        <v>1</v>
      </c>
    </row>
    <row r="389" spans="1:8">
      <c r="A389" t="s">
        <v>808</v>
      </c>
      <c r="B389" t="s">
        <v>809</v>
      </c>
      <c r="C389" t="s">
        <v>682</v>
      </c>
      <c r="D389" t="s">
        <v>810</v>
      </c>
      <c r="E389" t="s">
        <v>10</v>
      </c>
      <c r="F389" t="s">
        <v>69</v>
      </c>
      <c r="G389" t="s">
        <v>12</v>
      </c>
      <c r="H389">
        <v>5</v>
      </c>
    </row>
    <row r="390" spans="1:8">
      <c r="A390" t="s">
        <v>811</v>
      </c>
      <c r="B390" t="s">
        <v>812</v>
      </c>
      <c r="C390" t="s">
        <v>682</v>
      </c>
      <c r="D390" t="s">
        <v>704</v>
      </c>
      <c r="E390" t="s">
        <v>10</v>
      </c>
      <c r="F390" t="s">
        <v>11</v>
      </c>
      <c r="G390" t="s">
        <v>12</v>
      </c>
      <c r="H390">
        <v>1</v>
      </c>
    </row>
    <row r="391" spans="1:8">
      <c r="A391" t="s">
        <v>813</v>
      </c>
      <c r="B391" t="s">
        <v>771</v>
      </c>
      <c r="C391" t="s">
        <v>682</v>
      </c>
      <c r="D391" t="s">
        <v>771</v>
      </c>
      <c r="E391" t="s">
        <v>10</v>
      </c>
      <c r="F391" t="s">
        <v>23</v>
      </c>
      <c r="G391" t="s">
        <v>12</v>
      </c>
      <c r="H391">
        <v>2</v>
      </c>
    </row>
    <row r="392" spans="1:8">
      <c r="A392" t="s">
        <v>814</v>
      </c>
      <c r="B392" t="s">
        <v>815</v>
      </c>
      <c r="C392" t="s">
        <v>682</v>
      </c>
      <c r="D392" t="s">
        <v>816</v>
      </c>
      <c r="E392" t="s">
        <v>10</v>
      </c>
      <c r="F392" t="s">
        <v>23</v>
      </c>
      <c r="G392" t="s">
        <v>12</v>
      </c>
      <c r="H392">
        <v>5</v>
      </c>
    </row>
    <row r="393" spans="1:8">
      <c r="A393" t="s">
        <v>817</v>
      </c>
      <c r="B393" t="s">
        <v>818</v>
      </c>
      <c r="C393" t="s">
        <v>682</v>
      </c>
      <c r="D393" t="s">
        <v>723</v>
      </c>
      <c r="E393" t="s">
        <v>10</v>
      </c>
      <c r="F393" t="s">
        <v>19</v>
      </c>
      <c r="G393" t="s">
        <v>12</v>
      </c>
      <c r="H393">
        <v>4</v>
      </c>
    </row>
    <row r="394" spans="1:8">
      <c r="A394" t="s">
        <v>819</v>
      </c>
      <c r="B394" t="s">
        <v>820</v>
      </c>
      <c r="C394" t="s">
        <v>682</v>
      </c>
      <c r="D394" t="s">
        <v>821</v>
      </c>
      <c r="E394" t="s">
        <v>10</v>
      </c>
      <c r="F394" t="s">
        <v>160</v>
      </c>
      <c r="G394" t="s">
        <v>12</v>
      </c>
      <c r="H394">
        <v>2</v>
      </c>
    </row>
    <row r="395" spans="1:8">
      <c r="A395" t="s">
        <v>822</v>
      </c>
      <c r="B395" t="s">
        <v>823</v>
      </c>
      <c r="C395" t="s">
        <v>682</v>
      </c>
      <c r="D395" t="s">
        <v>723</v>
      </c>
      <c r="E395" t="s">
        <v>10</v>
      </c>
      <c r="F395" t="s">
        <v>19</v>
      </c>
      <c r="G395" t="s">
        <v>12</v>
      </c>
      <c r="H395">
        <v>3</v>
      </c>
    </row>
    <row r="396" spans="1:8">
      <c r="A396" t="s">
        <v>824</v>
      </c>
      <c r="B396" t="s">
        <v>825</v>
      </c>
      <c r="C396" t="s">
        <v>682</v>
      </c>
      <c r="D396" t="s">
        <v>773</v>
      </c>
      <c r="E396" t="s">
        <v>10</v>
      </c>
      <c r="F396" t="s">
        <v>69</v>
      </c>
      <c r="G396" t="s">
        <v>201</v>
      </c>
      <c r="H396">
        <v>4</v>
      </c>
    </row>
    <row r="397" spans="1:8">
      <c r="A397" t="s">
        <v>826</v>
      </c>
      <c r="B397" t="s">
        <v>827</v>
      </c>
      <c r="C397" t="s">
        <v>682</v>
      </c>
      <c r="D397" t="s">
        <v>723</v>
      </c>
      <c r="E397" t="s">
        <v>10</v>
      </c>
      <c r="F397" t="s">
        <v>23</v>
      </c>
      <c r="G397" t="s">
        <v>201</v>
      </c>
      <c r="H397">
        <v>4</v>
      </c>
    </row>
    <row r="398" spans="1:8">
      <c r="A398" t="s">
        <v>828</v>
      </c>
      <c r="B398" t="s">
        <v>723</v>
      </c>
      <c r="C398" t="s">
        <v>682</v>
      </c>
      <c r="D398" t="s">
        <v>723</v>
      </c>
      <c r="E398" t="s">
        <v>10</v>
      </c>
      <c r="F398" t="s">
        <v>69</v>
      </c>
      <c r="G398" t="s">
        <v>201</v>
      </c>
      <c r="H398">
        <v>5</v>
      </c>
    </row>
    <row r="399" spans="1:8">
      <c r="A399" t="s">
        <v>829</v>
      </c>
      <c r="B399" t="s">
        <v>830</v>
      </c>
      <c r="C399" t="s">
        <v>682</v>
      </c>
      <c r="D399" t="s">
        <v>723</v>
      </c>
      <c r="E399" t="s">
        <v>10</v>
      </c>
      <c r="F399" t="s">
        <v>69</v>
      </c>
      <c r="G399" t="s">
        <v>201</v>
      </c>
      <c r="H399">
        <v>4</v>
      </c>
    </row>
    <row r="400" spans="1:8">
      <c r="A400" t="s">
        <v>831</v>
      </c>
      <c r="B400" t="s">
        <v>832</v>
      </c>
      <c r="C400" t="s">
        <v>682</v>
      </c>
      <c r="D400" t="s">
        <v>771</v>
      </c>
      <c r="E400" t="s">
        <v>10</v>
      </c>
      <c r="F400" t="s">
        <v>23</v>
      </c>
      <c r="G400" t="s">
        <v>12</v>
      </c>
      <c r="H400">
        <v>3</v>
      </c>
    </row>
    <row r="401" spans="1:8">
      <c r="A401" t="s">
        <v>833</v>
      </c>
      <c r="B401" t="s">
        <v>834</v>
      </c>
      <c r="C401" t="s">
        <v>682</v>
      </c>
      <c r="D401" t="s">
        <v>834</v>
      </c>
      <c r="E401" t="s">
        <v>10</v>
      </c>
      <c r="F401" t="s">
        <v>23</v>
      </c>
      <c r="G401" t="s">
        <v>12</v>
      </c>
      <c r="H401">
        <v>4</v>
      </c>
    </row>
    <row r="402" spans="1:8">
      <c r="A402" t="s">
        <v>835</v>
      </c>
      <c r="B402" t="s">
        <v>723</v>
      </c>
      <c r="C402" t="s">
        <v>682</v>
      </c>
      <c r="D402" t="s">
        <v>723</v>
      </c>
      <c r="E402" t="s">
        <v>10</v>
      </c>
      <c r="F402" t="s">
        <v>69</v>
      </c>
      <c r="G402" t="s">
        <v>12</v>
      </c>
      <c r="H402">
        <v>2</v>
      </c>
    </row>
    <row r="403" spans="1:8">
      <c r="A403" t="s">
        <v>836</v>
      </c>
      <c r="B403" t="s">
        <v>837</v>
      </c>
      <c r="C403" t="s">
        <v>682</v>
      </c>
      <c r="D403" t="s">
        <v>838</v>
      </c>
      <c r="E403" t="s">
        <v>10</v>
      </c>
      <c r="F403" t="s">
        <v>69</v>
      </c>
      <c r="G403" t="s">
        <v>12</v>
      </c>
      <c r="H403">
        <v>3</v>
      </c>
    </row>
    <row r="404" spans="1:8">
      <c r="A404" t="s">
        <v>839</v>
      </c>
      <c r="B404" t="s">
        <v>691</v>
      </c>
      <c r="C404" t="s">
        <v>682</v>
      </c>
      <c r="D404" t="s">
        <v>691</v>
      </c>
      <c r="E404" t="s">
        <v>10</v>
      </c>
      <c r="F404" t="s">
        <v>23</v>
      </c>
      <c r="G404" t="s">
        <v>12</v>
      </c>
      <c r="H404">
        <v>3</v>
      </c>
    </row>
    <row r="405" spans="1:8">
      <c r="A405" t="s">
        <v>840</v>
      </c>
      <c r="B405" t="s">
        <v>841</v>
      </c>
      <c r="C405" t="s">
        <v>682</v>
      </c>
      <c r="D405" t="s">
        <v>723</v>
      </c>
      <c r="E405" t="s">
        <v>10</v>
      </c>
      <c r="F405" t="s">
        <v>19</v>
      </c>
      <c r="G405" t="s">
        <v>201</v>
      </c>
      <c r="H405">
        <v>3</v>
      </c>
    </row>
    <row r="406" spans="1:8">
      <c r="A406" t="s">
        <v>842</v>
      </c>
      <c r="B406" t="s">
        <v>766</v>
      </c>
      <c r="C406" t="s">
        <v>682</v>
      </c>
      <c r="D406" t="s">
        <v>766</v>
      </c>
      <c r="E406" t="s">
        <v>10</v>
      </c>
      <c r="F406" t="s">
        <v>98</v>
      </c>
      <c r="G406" t="s">
        <v>12</v>
      </c>
      <c r="H406">
        <v>2</v>
      </c>
    </row>
    <row r="407" spans="1:8">
      <c r="A407" t="s">
        <v>843</v>
      </c>
      <c r="B407" t="s">
        <v>844</v>
      </c>
      <c r="C407" t="s">
        <v>682</v>
      </c>
      <c r="D407" t="s">
        <v>758</v>
      </c>
      <c r="E407" t="s">
        <v>264</v>
      </c>
      <c r="F407" t="s">
        <v>265</v>
      </c>
      <c r="G407" t="s">
        <v>12</v>
      </c>
    </row>
    <row r="408" spans="1:8">
      <c r="A408" t="s">
        <v>845</v>
      </c>
      <c r="B408" t="s">
        <v>846</v>
      </c>
      <c r="C408" t="s">
        <v>682</v>
      </c>
      <c r="D408" t="s">
        <v>769</v>
      </c>
      <c r="E408" t="s">
        <v>10</v>
      </c>
      <c r="F408" t="s">
        <v>98</v>
      </c>
      <c r="G408" t="s">
        <v>12</v>
      </c>
      <c r="H408">
        <v>2</v>
      </c>
    </row>
    <row r="409" spans="1:8">
      <c r="A409" t="s">
        <v>847</v>
      </c>
      <c r="B409" t="s">
        <v>848</v>
      </c>
      <c r="C409" t="s">
        <v>682</v>
      </c>
      <c r="D409" t="s">
        <v>749</v>
      </c>
      <c r="E409" t="s">
        <v>10</v>
      </c>
      <c r="F409" t="s">
        <v>116</v>
      </c>
      <c r="G409" t="s">
        <v>12</v>
      </c>
      <c r="H409">
        <v>4</v>
      </c>
    </row>
    <row r="410" spans="1:8">
      <c r="A410" t="s">
        <v>849</v>
      </c>
      <c r="B410" t="s">
        <v>850</v>
      </c>
      <c r="C410" t="s">
        <v>682</v>
      </c>
      <c r="D410" t="s">
        <v>723</v>
      </c>
      <c r="E410" t="s">
        <v>10</v>
      </c>
      <c r="F410" t="s">
        <v>23</v>
      </c>
      <c r="G410" t="s">
        <v>12</v>
      </c>
      <c r="H410">
        <v>4</v>
      </c>
    </row>
    <row r="411" spans="1:8">
      <c r="A411" t="s">
        <v>851</v>
      </c>
      <c r="B411" t="s">
        <v>852</v>
      </c>
      <c r="C411" t="s">
        <v>682</v>
      </c>
      <c r="D411" t="s">
        <v>773</v>
      </c>
      <c r="E411" t="s">
        <v>10</v>
      </c>
      <c r="F411" t="s">
        <v>23</v>
      </c>
      <c r="G411" t="s">
        <v>12</v>
      </c>
      <c r="H411">
        <v>3</v>
      </c>
    </row>
    <row r="412" spans="1:8">
      <c r="A412" t="s">
        <v>853</v>
      </c>
      <c r="B412" t="s">
        <v>854</v>
      </c>
      <c r="C412" t="s">
        <v>682</v>
      </c>
      <c r="D412" t="s">
        <v>747</v>
      </c>
      <c r="E412" t="s">
        <v>10</v>
      </c>
      <c r="F412" t="s">
        <v>19</v>
      </c>
      <c r="G412" t="s">
        <v>12</v>
      </c>
      <c r="H412">
        <v>2</v>
      </c>
    </row>
    <row r="413" spans="1:8">
      <c r="A413" t="s">
        <v>855</v>
      </c>
      <c r="B413" t="s">
        <v>754</v>
      </c>
      <c r="C413" t="s">
        <v>682</v>
      </c>
      <c r="D413" t="s">
        <v>755</v>
      </c>
      <c r="E413" t="s">
        <v>10</v>
      </c>
      <c r="F413" t="s">
        <v>69</v>
      </c>
      <c r="G413" t="s">
        <v>12</v>
      </c>
      <c r="H413">
        <v>2</v>
      </c>
    </row>
    <row r="414" spans="1:8">
      <c r="A414" t="s">
        <v>856</v>
      </c>
      <c r="B414" t="s">
        <v>857</v>
      </c>
      <c r="C414" t="s">
        <v>682</v>
      </c>
      <c r="D414" t="s">
        <v>723</v>
      </c>
      <c r="E414" t="s">
        <v>10</v>
      </c>
      <c r="F414" t="s">
        <v>116</v>
      </c>
      <c r="G414" t="s">
        <v>12</v>
      </c>
      <c r="H414">
        <v>5</v>
      </c>
    </row>
    <row r="415" spans="1:8">
      <c r="A415" t="s">
        <v>858</v>
      </c>
      <c r="B415" t="s">
        <v>859</v>
      </c>
      <c r="C415" t="s">
        <v>682</v>
      </c>
      <c r="D415" t="s">
        <v>743</v>
      </c>
      <c r="E415" t="s">
        <v>10</v>
      </c>
      <c r="F415" t="s">
        <v>23</v>
      </c>
      <c r="G415" t="s">
        <v>201</v>
      </c>
    </row>
    <row r="416" spans="1:8">
      <c r="A416" t="s">
        <v>860</v>
      </c>
      <c r="B416" t="s">
        <v>861</v>
      </c>
      <c r="C416" t="s">
        <v>682</v>
      </c>
      <c r="D416" t="s">
        <v>437</v>
      </c>
      <c r="E416" t="s">
        <v>10</v>
      </c>
      <c r="F416" t="s">
        <v>19</v>
      </c>
      <c r="G416" t="s">
        <v>12</v>
      </c>
      <c r="H416">
        <v>2</v>
      </c>
    </row>
    <row r="417" spans="1:8">
      <c r="A417" t="s">
        <v>862</v>
      </c>
      <c r="B417" t="s">
        <v>863</v>
      </c>
      <c r="C417" t="s">
        <v>682</v>
      </c>
      <c r="D417" t="s">
        <v>683</v>
      </c>
      <c r="E417" t="s">
        <v>10</v>
      </c>
      <c r="F417" t="s">
        <v>11</v>
      </c>
      <c r="G417" t="s">
        <v>12</v>
      </c>
      <c r="H417">
        <v>2</v>
      </c>
    </row>
    <row r="418" spans="1:8">
      <c r="A418" t="s">
        <v>864</v>
      </c>
      <c r="B418" t="s">
        <v>865</v>
      </c>
      <c r="C418" t="s">
        <v>682</v>
      </c>
      <c r="D418" t="s">
        <v>689</v>
      </c>
      <c r="E418" t="s">
        <v>10</v>
      </c>
      <c r="F418" t="s">
        <v>23</v>
      </c>
      <c r="G418" t="s">
        <v>12</v>
      </c>
      <c r="H418">
        <v>5</v>
      </c>
    </row>
    <row r="419" spans="1:8">
      <c r="A419" t="s">
        <v>866</v>
      </c>
      <c r="B419" t="s">
        <v>867</v>
      </c>
      <c r="C419" t="s">
        <v>682</v>
      </c>
      <c r="D419" t="s">
        <v>723</v>
      </c>
      <c r="E419" t="s">
        <v>10</v>
      </c>
      <c r="F419" t="s">
        <v>19</v>
      </c>
      <c r="G419" t="s">
        <v>12</v>
      </c>
      <c r="H419">
        <v>3</v>
      </c>
    </row>
    <row r="420" spans="1:8">
      <c r="A420" t="s">
        <v>868</v>
      </c>
      <c r="B420" t="s">
        <v>869</v>
      </c>
      <c r="C420" t="s">
        <v>682</v>
      </c>
      <c r="D420" t="s">
        <v>704</v>
      </c>
      <c r="E420" t="s">
        <v>264</v>
      </c>
      <c r="F420" t="s">
        <v>265</v>
      </c>
      <c r="G420" t="s">
        <v>12</v>
      </c>
    </row>
    <row r="421" spans="1:8">
      <c r="A421" t="s">
        <v>870</v>
      </c>
      <c r="B421" t="s">
        <v>683</v>
      </c>
      <c r="C421" t="s">
        <v>682</v>
      </c>
      <c r="D421" t="s">
        <v>683</v>
      </c>
      <c r="E421" t="s">
        <v>10</v>
      </c>
      <c r="F421" t="s">
        <v>11</v>
      </c>
      <c r="G421" t="s">
        <v>12</v>
      </c>
      <c r="H421">
        <v>4</v>
      </c>
    </row>
    <row r="422" spans="1:8">
      <c r="A422" t="s">
        <v>871</v>
      </c>
      <c r="B422" t="s">
        <v>872</v>
      </c>
      <c r="C422" t="s">
        <v>682</v>
      </c>
      <c r="D422" t="s">
        <v>704</v>
      </c>
      <c r="E422" t="s">
        <v>10</v>
      </c>
      <c r="F422" t="s">
        <v>19</v>
      </c>
      <c r="G422" t="s">
        <v>12</v>
      </c>
      <c r="H422">
        <v>4</v>
      </c>
    </row>
    <row r="423" spans="1:8">
      <c r="A423" t="s">
        <v>873</v>
      </c>
      <c r="B423" t="s">
        <v>874</v>
      </c>
      <c r="C423" t="s">
        <v>682</v>
      </c>
      <c r="D423" t="s">
        <v>749</v>
      </c>
      <c r="E423" t="s">
        <v>10</v>
      </c>
      <c r="F423" t="s">
        <v>23</v>
      </c>
      <c r="G423" t="s">
        <v>12</v>
      </c>
      <c r="H423">
        <v>5</v>
      </c>
    </row>
    <row r="424" spans="1:8">
      <c r="A424" t="s">
        <v>875</v>
      </c>
      <c r="B424" t="s">
        <v>876</v>
      </c>
      <c r="C424" t="s">
        <v>682</v>
      </c>
      <c r="D424" t="s">
        <v>749</v>
      </c>
      <c r="E424" t="s">
        <v>10</v>
      </c>
      <c r="F424" t="s">
        <v>23</v>
      </c>
      <c r="G424" t="s">
        <v>12</v>
      </c>
      <c r="H424">
        <v>4</v>
      </c>
    </row>
    <row r="425" spans="1:8">
      <c r="A425" t="s">
        <v>877</v>
      </c>
      <c r="B425" t="s">
        <v>691</v>
      </c>
      <c r="C425" t="s">
        <v>682</v>
      </c>
      <c r="D425" t="s">
        <v>691</v>
      </c>
      <c r="E425" t="s">
        <v>10</v>
      </c>
      <c r="F425" t="s">
        <v>98</v>
      </c>
      <c r="G425" t="s">
        <v>12</v>
      </c>
      <c r="H425">
        <v>2</v>
      </c>
    </row>
    <row r="426" spans="1:8">
      <c r="A426" t="s">
        <v>878</v>
      </c>
      <c r="B426" t="s">
        <v>879</v>
      </c>
      <c r="C426" t="s">
        <v>682</v>
      </c>
      <c r="D426" t="s">
        <v>704</v>
      </c>
      <c r="E426" t="s">
        <v>264</v>
      </c>
      <c r="F426" t="s">
        <v>265</v>
      </c>
      <c r="G426" t="s">
        <v>12</v>
      </c>
    </row>
    <row r="427" spans="1:8">
      <c r="A427" t="s">
        <v>880</v>
      </c>
      <c r="B427" t="s">
        <v>881</v>
      </c>
      <c r="C427" t="s">
        <v>682</v>
      </c>
      <c r="D427" t="s">
        <v>749</v>
      </c>
      <c r="E427" t="s">
        <v>10</v>
      </c>
      <c r="F427" t="s">
        <v>19</v>
      </c>
      <c r="G427" t="s">
        <v>12</v>
      </c>
      <c r="H427">
        <v>2</v>
      </c>
    </row>
    <row r="428" spans="1:8">
      <c r="A428" t="s">
        <v>882</v>
      </c>
      <c r="B428" t="s">
        <v>883</v>
      </c>
      <c r="C428" t="s">
        <v>682</v>
      </c>
      <c r="D428" t="s">
        <v>723</v>
      </c>
      <c r="E428" t="s">
        <v>10</v>
      </c>
      <c r="F428" t="s">
        <v>23</v>
      </c>
      <c r="G428" t="s">
        <v>12</v>
      </c>
      <c r="H428">
        <v>3</v>
      </c>
    </row>
    <row r="429" spans="1:8">
      <c r="A429" t="s">
        <v>884</v>
      </c>
      <c r="B429" t="s">
        <v>885</v>
      </c>
      <c r="C429" t="s">
        <v>682</v>
      </c>
      <c r="D429" t="s">
        <v>885</v>
      </c>
      <c r="E429" t="s">
        <v>10</v>
      </c>
      <c r="F429" t="s">
        <v>23</v>
      </c>
      <c r="G429" t="s">
        <v>12</v>
      </c>
      <c r="H429">
        <v>5</v>
      </c>
    </row>
    <row r="430" spans="1:8">
      <c r="A430" t="s">
        <v>886</v>
      </c>
      <c r="B430" t="s">
        <v>887</v>
      </c>
      <c r="C430" t="s">
        <v>682</v>
      </c>
      <c r="D430" t="s">
        <v>704</v>
      </c>
      <c r="E430" t="s">
        <v>10</v>
      </c>
      <c r="F430" t="s">
        <v>19</v>
      </c>
      <c r="G430" t="s">
        <v>12</v>
      </c>
      <c r="H430">
        <v>4</v>
      </c>
    </row>
    <row r="431" spans="1:8">
      <c r="A431" t="s">
        <v>888</v>
      </c>
      <c r="B431" t="s">
        <v>889</v>
      </c>
      <c r="C431" t="s">
        <v>682</v>
      </c>
      <c r="D431" t="s">
        <v>723</v>
      </c>
      <c r="E431" t="s">
        <v>10</v>
      </c>
      <c r="F431" t="s">
        <v>116</v>
      </c>
      <c r="G431" t="s">
        <v>12</v>
      </c>
      <c r="H431">
        <v>3</v>
      </c>
    </row>
    <row r="432" spans="1:8">
      <c r="A432" t="s">
        <v>890</v>
      </c>
      <c r="B432" t="s">
        <v>891</v>
      </c>
      <c r="C432" t="s">
        <v>682</v>
      </c>
      <c r="D432" t="s">
        <v>766</v>
      </c>
      <c r="E432" t="s">
        <v>10</v>
      </c>
      <c r="F432" t="s">
        <v>23</v>
      </c>
      <c r="G432" t="s">
        <v>12</v>
      </c>
      <c r="H432">
        <v>2</v>
      </c>
    </row>
    <row r="433" spans="1:8">
      <c r="A433" t="s">
        <v>892</v>
      </c>
      <c r="B433" t="s">
        <v>893</v>
      </c>
      <c r="C433" t="s">
        <v>682</v>
      </c>
      <c r="D433" t="s">
        <v>723</v>
      </c>
      <c r="E433" t="s">
        <v>10</v>
      </c>
      <c r="F433" t="s">
        <v>23</v>
      </c>
      <c r="G433" t="s">
        <v>12</v>
      </c>
      <c r="H433">
        <v>3</v>
      </c>
    </row>
    <row r="434" spans="1:8">
      <c r="A434" t="s">
        <v>894</v>
      </c>
      <c r="B434" t="s">
        <v>366</v>
      </c>
      <c r="C434" t="s">
        <v>682</v>
      </c>
      <c r="D434" t="s">
        <v>723</v>
      </c>
      <c r="E434" t="s">
        <v>10</v>
      </c>
      <c r="F434" t="s">
        <v>23</v>
      </c>
      <c r="G434" t="s">
        <v>12</v>
      </c>
      <c r="H434">
        <v>4</v>
      </c>
    </row>
    <row r="435" spans="1:8">
      <c r="A435" t="s">
        <v>895</v>
      </c>
      <c r="B435" t="s">
        <v>437</v>
      </c>
      <c r="C435" t="s">
        <v>682</v>
      </c>
      <c r="D435" t="s">
        <v>437</v>
      </c>
      <c r="E435" t="s">
        <v>10</v>
      </c>
      <c r="F435" t="s">
        <v>23</v>
      </c>
      <c r="G435" t="s">
        <v>12</v>
      </c>
      <c r="H435">
        <v>4</v>
      </c>
    </row>
    <row r="436" spans="1:8">
      <c r="A436" t="s">
        <v>896</v>
      </c>
      <c r="B436" t="s">
        <v>897</v>
      </c>
      <c r="C436" t="s">
        <v>682</v>
      </c>
      <c r="D436" t="s">
        <v>701</v>
      </c>
      <c r="E436" t="s">
        <v>10</v>
      </c>
      <c r="F436" t="s">
        <v>19</v>
      </c>
      <c r="G436" t="s">
        <v>12</v>
      </c>
      <c r="H436">
        <v>2</v>
      </c>
    </row>
    <row r="437" spans="1:8">
      <c r="A437" t="s">
        <v>898</v>
      </c>
      <c r="B437" t="s">
        <v>899</v>
      </c>
      <c r="C437" t="s">
        <v>682</v>
      </c>
      <c r="D437" t="s">
        <v>771</v>
      </c>
      <c r="E437" t="s">
        <v>10</v>
      </c>
      <c r="F437" t="s">
        <v>98</v>
      </c>
      <c r="G437" t="s">
        <v>12</v>
      </c>
      <c r="H437">
        <v>2</v>
      </c>
    </row>
    <row r="438" spans="1:8">
      <c r="A438" t="s">
        <v>900</v>
      </c>
      <c r="B438" t="s">
        <v>901</v>
      </c>
      <c r="C438" t="s">
        <v>682</v>
      </c>
      <c r="D438" t="s">
        <v>834</v>
      </c>
      <c r="E438" t="s">
        <v>10</v>
      </c>
      <c r="F438" t="s">
        <v>98</v>
      </c>
      <c r="G438" t="s">
        <v>12</v>
      </c>
      <c r="H438">
        <v>3</v>
      </c>
    </row>
    <row r="439" spans="1:8">
      <c r="A439" t="s">
        <v>902</v>
      </c>
      <c r="B439" t="s">
        <v>903</v>
      </c>
      <c r="C439" t="s">
        <v>682</v>
      </c>
      <c r="D439" t="s">
        <v>554</v>
      </c>
      <c r="E439" t="s">
        <v>10</v>
      </c>
      <c r="F439" t="s">
        <v>23</v>
      </c>
      <c r="G439" t="s">
        <v>12</v>
      </c>
      <c r="H439">
        <v>4</v>
      </c>
    </row>
    <row r="440" spans="1:8">
      <c r="A440" t="s">
        <v>904</v>
      </c>
      <c r="B440" t="s">
        <v>714</v>
      </c>
      <c r="C440" t="s">
        <v>682</v>
      </c>
      <c r="D440" t="s">
        <v>715</v>
      </c>
      <c r="E440" t="s">
        <v>10</v>
      </c>
      <c r="F440" t="s">
        <v>19</v>
      </c>
      <c r="G440" t="s">
        <v>201</v>
      </c>
    </row>
    <row r="441" spans="1:8">
      <c r="A441" t="s">
        <v>905</v>
      </c>
      <c r="B441" t="s">
        <v>743</v>
      </c>
      <c r="C441" t="s">
        <v>682</v>
      </c>
      <c r="D441" t="s">
        <v>743</v>
      </c>
      <c r="E441" t="s">
        <v>179</v>
      </c>
      <c r="F441" t="s">
        <v>180</v>
      </c>
      <c r="G441" t="s">
        <v>12</v>
      </c>
      <c r="H441">
        <v>5</v>
      </c>
    </row>
    <row r="442" spans="1:8">
      <c r="A442" t="s">
        <v>906</v>
      </c>
      <c r="B442" t="s">
        <v>907</v>
      </c>
      <c r="C442" t="s">
        <v>682</v>
      </c>
      <c r="D442" t="s">
        <v>740</v>
      </c>
      <c r="E442" t="s">
        <v>10</v>
      </c>
      <c r="F442" t="s">
        <v>23</v>
      </c>
      <c r="G442" t="s">
        <v>12</v>
      </c>
      <c r="H442">
        <v>3</v>
      </c>
    </row>
    <row r="443" spans="1:8">
      <c r="A443" t="s">
        <v>908</v>
      </c>
      <c r="B443" t="s">
        <v>723</v>
      </c>
      <c r="C443" t="s">
        <v>682</v>
      </c>
      <c r="D443" t="s">
        <v>723</v>
      </c>
      <c r="E443" t="s">
        <v>10</v>
      </c>
      <c r="F443" t="s">
        <v>50</v>
      </c>
      <c r="G443" t="s">
        <v>12</v>
      </c>
      <c r="H443">
        <v>4</v>
      </c>
    </row>
    <row r="444" spans="1:8">
      <c r="A444" t="s">
        <v>909</v>
      </c>
      <c r="B444" t="s">
        <v>910</v>
      </c>
      <c r="C444" t="s">
        <v>682</v>
      </c>
      <c r="D444" t="s">
        <v>771</v>
      </c>
      <c r="E444" t="s">
        <v>10</v>
      </c>
      <c r="F444" t="s">
        <v>23</v>
      </c>
      <c r="G444" t="s">
        <v>12</v>
      </c>
      <c r="H444">
        <v>2</v>
      </c>
    </row>
    <row r="445" spans="1:8">
      <c r="A445" t="s">
        <v>911</v>
      </c>
      <c r="B445" t="s">
        <v>912</v>
      </c>
      <c r="C445" t="s">
        <v>682</v>
      </c>
      <c r="D445" t="s">
        <v>755</v>
      </c>
      <c r="E445" t="s">
        <v>10</v>
      </c>
      <c r="F445" t="s">
        <v>98</v>
      </c>
      <c r="G445" t="s">
        <v>12</v>
      </c>
      <c r="H445">
        <v>4</v>
      </c>
    </row>
    <row r="446" spans="1:8">
      <c r="A446" t="s">
        <v>913</v>
      </c>
      <c r="B446" t="s">
        <v>914</v>
      </c>
      <c r="C446" t="s">
        <v>682</v>
      </c>
      <c r="D446" t="s">
        <v>723</v>
      </c>
      <c r="E446" t="s">
        <v>10</v>
      </c>
      <c r="F446" t="s">
        <v>116</v>
      </c>
      <c r="G446" t="s">
        <v>12</v>
      </c>
      <c r="H446">
        <v>4</v>
      </c>
    </row>
    <row r="447" spans="1:8">
      <c r="A447" t="s">
        <v>915</v>
      </c>
      <c r="B447" t="s">
        <v>916</v>
      </c>
      <c r="C447" t="s">
        <v>682</v>
      </c>
      <c r="D447" t="s">
        <v>771</v>
      </c>
      <c r="E447" t="s">
        <v>10</v>
      </c>
      <c r="F447" t="s">
        <v>11</v>
      </c>
      <c r="G447" t="s">
        <v>12</v>
      </c>
      <c r="H447">
        <v>2</v>
      </c>
    </row>
    <row r="448" spans="1:8">
      <c r="A448" t="s">
        <v>917</v>
      </c>
      <c r="B448" t="s">
        <v>857</v>
      </c>
      <c r="C448" t="s">
        <v>682</v>
      </c>
      <c r="D448" t="s">
        <v>723</v>
      </c>
      <c r="E448" t="s">
        <v>179</v>
      </c>
      <c r="F448" t="s">
        <v>180</v>
      </c>
      <c r="G448" t="s">
        <v>12</v>
      </c>
      <c r="H448">
        <v>4</v>
      </c>
    </row>
    <row r="449" spans="1:8">
      <c r="A449" t="s">
        <v>918</v>
      </c>
      <c r="B449" t="s">
        <v>919</v>
      </c>
      <c r="C449" t="s">
        <v>682</v>
      </c>
      <c r="D449" t="s">
        <v>920</v>
      </c>
      <c r="E449" t="s">
        <v>10</v>
      </c>
      <c r="F449" t="s">
        <v>23</v>
      </c>
      <c r="G449" t="s">
        <v>12</v>
      </c>
      <c r="H449">
        <v>2</v>
      </c>
    </row>
    <row r="450" spans="1:8">
      <c r="A450" t="s">
        <v>921</v>
      </c>
      <c r="B450" t="s">
        <v>922</v>
      </c>
      <c r="C450" t="s">
        <v>682</v>
      </c>
      <c r="D450" t="s">
        <v>723</v>
      </c>
      <c r="E450" t="s">
        <v>10</v>
      </c>
      <c r="F450" t="s">
        <v>19</v>
      </c>
      <c r="G450" t="s">
        <v>201</v>
      </c>
      <c r="H450">
        <v>4</v>
      </c>
    </row>
    <row r="451" spans="1:8">
      <c r="A451" t="s">
        <v>923</v>
      </c>
      <c r="B451" t="s">
        <v>924</v>
      </c>
      <c r="C451" t="s">
        <v>682</v>
      </c>
      <c r="D451" t="s">
        <v>683</v>
      </c>
      <c r="E451" t="s">
        <v>10</v>
      </c>
      <c r="F451" t="s">
        <v>23</v>
      </c>
      <c r="G451" t="s">
        <v>12</v>
      </c>
      <c r="H451">
        <v>5</v>
      </c>
    </row>
    <row r="452" spans="1:8">
      <c r="A452" t="s">
        <v>925</v>
      </c>
      <c r="B452" t="s">
        <v>926</v>
      </c>
      <c r="C452" t="s">
        <v>682</v>
      </c>
      <c r="D452" t="s">
        <v>689</v>
      </c>
      <c r="E452" t="s">
        <v>10</v>
      </c>
      <c r="F452" t="s">
        <v>116</v>
      </c>
      <c r="G452" t="s">
        <v>12</v>
      </c>
      <c r="H452">
        <v>1</v>
      </c>
    </row>
    <row r="453" spans="1:8">
      <c r="A453" t="s">
        <v>927</v>
      </c>
      <c r="B453" t="s">
        <v>792</v>
      </c>
      <c r="C453" t="s">
        <v>682</v>
      </c>
      <c r="D453" t="s">
        <v>723</v>
      </c>
      <c r="E453" t="s">
        <v>10</v>
      </c>
      <c r="F453" t="s">
        <v>23</v>
      </c>
      <c r="G453" t="s">
        <v>12</v>
      </c>
      <c r="H453">
        <v>4</v>
      </c>
    </row>
    <row r="454" spans="1:8">
      <c r="A454" t="s">
        <v>928</v>
      </c>
      <c r="B454" t="s">
        <v>852</v>
      </c>
      <c r="C454" t="s">
        <v>682</v>
      </c>
      <c r="D454" t="s">
        <v>773</v>
      </c>
      <c r="E454" t="s">
        <v>10</v>
      </c>
      <c r="F454" t="s">
        <v>69</v>
      </c>
      <c r="G454" t="s">
        <v>12</v>
      </c>
      <c r="H454">
        <v>5</v>
      </c>
    </row>
    <row r="455" spans="1:8">
      <c r="A455" t="s">
        <v>929</v>
      </c>
      <c r="B455" t="s">
        <v>930</v>
      </c>
      <c r="C455" t="s">
        <v>682</v>
      </c>
      <c r="D455" t="s">
        <v>701</v>
      </c>
      <c r="E455" t="s">
        <v>10</v>
      </c>
      <c r="F455" t="s">
        <v>98</v>
      </c>
      <c r="G455" t="s">
        <v>12</v>
      </c>
      <c r="H455">
        <v>3</v>
      </c>
    </row>
    <row r="456" spans="1:8">
      <c r="A456" t="s">
        <v>931</v>
      </c>
      <c r="B456" t="s">
        <v>714</v>
      </c>
      <c r="C456" t="s">
        <v>682</v>
      </c>
      <c r="D456" t="s">
        <v>715</v>
      </c>
      <c r="E456" t="s">
        <v>10</v>
      </c>
      <c r="F456" t="s">
        <v>69</v>
      </c>
      <c r="G456" t="s">
        <v>12</v>
      </c>
      <c r="H456">
        <v>3</v>
      </c>
    </row>
    <row r="457" spans="1:8">
      <c r="A457" t="s">
        <v>932</v>
      </c>
      <c r="B457" t="s">
        <v>933</v>
      </c>
      <c r="C457" t="s">
        <v>682</v>
      </c>
      <c r="D457" t="s">
        <v>771</v>
      </c>
      <c r="E457" t="s">
        <v>10</v>
      </c>
      <c r="F457" t="s">
        <v>19</v>
      </c>
      <c r="G457" t="s">
        <v>12</v>
      </c>
      <c r="H457">
        <v>1</v>
      </c>
    </row>
    <row r="458" spans="1:8">
      <c r="A458" t="s">
        <v>934</v>
      </c>
      <c r="B458" t="s">
        <v>935</v>
      </c>
      <c r="C458" t="s">
        <v>682</v>
      </c>
      <c r="D458" t="s">
        <v>771</v>
      </c>
      <c r="E458" t="s">
        <v>10</v>
      </c>
      <c r="F458" t="s">
        <v>23</v>
      </c>
      <c r="G458" t="s">
        <v>12</v>
      </c>
      <c r="H458">
        <v>2</v>
      </c>
    </row>
    <row r="459" spans="1:8">
      <c r="A459" t="s">
        <v>936</v>
      </c>
      <c r="B459" t="s">
        <v>937</v>
      </c>
      <c r="C459" t="s">
        <v>682</v>
      </c>
      <c r="D459" t="s">
        <v>938</v>
      </c>
      <c r="E459" t="s">
        <v>10</v>
      </c>
      <c r="F459" t="s">
        <v>23</v>
      </c>
      <c r="G459" t="s">
        <v>12</v>
      </c>
      <c r="H459">
        <v>4</v>
      </c>
    </row>
    <row r="460" spans="1:8">
      <c r="A460" t="s">
        <v>939</v>
      </c>
      <c r="B460" t="s">
        <v>940</v>
      </c>
      <c r="C460" t="s">
        <v>682</v>
      </c>
      <c r="D460" t="s">
        <v>683</v>
      </c>
      <c r="E460" t="s">
        <v>10</v>
      </c>
      <c r="F460" t="s">
        <v>23</v>
      </c>
      <c r="G460" t="s">
        <v>12</v>
      </c>
      <c r="H460">
        <v>4</v>
      </c>
    </row>
    <row r="461" spans="1:8">
      <c r="A461" t="s">
        <v>941</v>
      </c>
      <c r="B461" t="s">
        <v>613</v>
      </c>
      <c r="C461" t="s">
        <v>682</v>
      </c>
      <c r="D461" t="s">
        <v>718</v>
      </c>
      <c r="E461" t="s">
        <v>10</v>
      </c>
      <c r="F461" t="s">
        <v>11</v>
      </c>
      <c r="G461" t="s">
        <v>12</v>
      </c>
      <c r="H461">
        <v>4</v>
      </c>
    </row>
    <row r="462" spans="1:8">
      <c r="A462" t="s">
        <v>942</v>
      </c>
      <c r="B462" t="s">
        <v>943</v>
      </c>
      <c r="C462" t="s">
        <v>682</v>
      </c>
      <c r="D462" t="s">
        <v>944</v>
      </c>
      <c r="E462" t="s">
        <v>10</v>
      </c>
      <c r="F462" t="s">
        <v>23</v>
      </c>
      <c r="G462" t="s">
        <v>12</v>
      </c>
      <c r="H462">
        <v>5</v>
      </c>
    </row>
    <row r="463" spans="1:8">
      <c r="A463" t="s">
        <v>945</v>
      </c>
      <c r="B463" t="s">
        <v>946</v>
      </c>
      <c r="C463" t="s">
        <v>682</v>
      </c>
      <c r="D463" t="s">
        <v>699</v>
      </c>
      <c r="E463" t="s">
        <v>179</v>
      </c>
      <c r="F463" t="s">
        <v>180</v>
      </c>
      <c r="G463" t="s">
        <v>12</v>
      </c>
      <c r="H463">
        <v>4</v>
      </c>
    </row>
    <row r="464" spans="1:8">
      <c r="A464" t="s">
        <v>947</v>
      </c>
      <c r="B464" t="s">
        <v>948</v>
      </c>
      <c r="C464" t="s">
        <v>682</v>
      </c>
      <c r="D464" t="s">
        <v>769</v>
      </c>
      <c r="E464" t="s">
        <v>10</v>
      </c>
      <c r="F464" t="s">
        <v>19</v>
      </c>
      <c r="G464" t="s">
        <v>12</v>
      </c>
      <c r="H464">
        <v>4</v>
      </c>
    </row>
    <row r="465" spans="1:8">
      <c r="A465" t="s">
        <v>949</v>
      </c>
      <c r="B465" t="s">
        <v>714</v>
      </c>
      <c r="C465" t="s">
        <v>682</v>
      </c>
      <c r="D465" t="s">
        <v>715</v>
      </c>
      <c r="E465" t="s">
        <v>10</v>
      </c>
      <c r="F465" t="s">
        <v>11</v>
      </c>
      <c r="G465" t="s">
        <v>12</v>
      </c>
      <c r="H465">
        <v>1</v>
      </c>
    </row>
    <row r="466" spans="1:8">
      <c r="A466" t="s">
        <v>950</v>
      </c>
      <c r="B466" t="s">
        <v>951</v>
      </c>
      <c r="C466" t="s">
        <v>682</v>
      </c>
      <c r="D466" t="s">
        <v>718</v>
      </c>
      <c r="E466" t="s">
        <v>179</v>
      </c>
      <c r="F466" t="s">
        <v>180</v>
      </c>
      <c r="G466" t="s">
        <v>12</v>
      </c>
      <c r="H466">
        <v>5</v>
      </c>
    </row>
    <row r="467" spans="1:8">
      <c r="A467" t="s">
        <v>952</v>
      </c>
      <c r="B467" t="s">
        <v>728</v>
      </c>
      <c r="C467" t="s">
        <v>682</v>
      </c>
      <c r="D467" t="s">
        <v>683</v>
      </c>
      <c r="E467" t="s">
        <v>10</v>
      </c>
      <c r="F467" t="s">
        <v>11</v>
      </c>
      <c r="G467" t="s">
        <v>12</v>
      </c>
      <c r="H467">
        <v>1</v>
      </c>
    </row>
    <row r="468" spans="1:8">
      <c r="A468" t="s">
        <v>953</v>
      </c>
      <c r="B468" t="s">
        <v>954</v>
      </c>
      <c r="C468" t="s">
        <v>682</v>
      </c>
      <c r="D468" t="s">
        <v>704</v>
      </c>
      <c r="E468" t="s">
        <v>10</v>
      </c>
      <c r="F468" t="s">
        <v>330</v>
      </c>
      <c r="G468" t="s">
        <v>12</v>
      </c>
      <c r="H468">
        <v>5</v>
      </c>
    </row>
    <row r="469" spans="1:8">
      <c r="A469" t="s">
        <v>955</v>
      </c>
      <c r="B469" t="s">
        <v>956</v>
      </c>
      <c r="C469" t="s">
        <v>682</v>
      </c>
      <c r="D469" t="s">
        <v>771</v>
      </c>
      <c r="E469" t="s">
        <v>10</v>
      </c>
      <c r="F469" t="s">
        <v>23</v>
      </c>
      <c r="G469" t="s">
        <v>12</v>
      </c>
      <c r="H469">
        <v>4</v>
      </c>
    </row>
    <row r="470" spans="1:8">
      <c r="A470" t="s">
        <v>957</v>
      </c>
      <c r="B470" t="s">
        <v>958</v>
      </c>
      <c r="C470" t="s">
        <v>682</v>
      </c>
      <c r="D470" t="s">
        <v>701</v>
      </c>
      <c r="E470" t="s">
        <v>10</v>
      </c>
      <c r="F470" t="s">
        <v>19</v>
      </c>
      <c r="G470" t="s">
        <v>12</v>
      </c>
      <c r="H470">
        <v>3</v>
      </c>
    </row>
    <row r="471" spans="1:8">
      <c r="A471" t="s">
        <v>959</v>
      </c>
      <c r="B471" t="s">
        <v>901</v>
      </c>
      <c r="C471" t="s">
        <v>682</v>
      </c>
      <c r="D471" t="s">
        <v>834</v>
      </c>
      <c r="E471" t="s">
        <v>10</v>
      </c>
      <c r="F471" t="s">
        <v>69</v>
      </c>
      <c r="G471" t="s">
        <v>12</v>
      </c>
      <c r="H471">
        <v>4</v>
      </c>
    </row>
    <row r="472" spans="1:8">
      <c r="A472" t="s">
        <v>960</v>
      </c>
      <c r="B472" t="s">
        <v>961</v>
      </c>
      <c r="C472" t="s">
        <v>682</v>
      </c>
      <c r="D472" t="s">
        <v>962</v>
      </c>
      <c r="E472" t="s">
        <v>10</v>
      </c>
      <c r="F472" t="s">
        <v>116</v>
      </c>
      <c r="G472" t="s">
        <v>201</v>
      </c>
      <c r="H472">
        <v>3</v>
      </c>
    </row>
    <row r="473" spans="1:8">
      <c r="A473" t="s">
        <v>963</v>
      </c>
      <c r="B473" t="s">
        <v>964</v>
      </c>
      <c r="C473" t="s">
        <v>682</v>
      </c>
      <c r="D473" t="s">
        <v>769</v>
      </c>
      <c r="E473" t="s">
        <v>10</v>
      </c>
      <c r="F473" t="s">
        <v>69</v>
      </c>
      <c r="G473" t="s">
        <v>12</v>
      </c>
      <c r="H473">
        <v>3</v>
      </c>
    </row>
    <row r="474" spans="1:8">
      <c r="A474" t="s">
        <v>965</v>
      </c>
      <c r="B474" t="s">
        <v>966</v>
      </c>
      <c r="C474" t="s">
        <v>682</v>
      </c>
      <c r="D474" t="s">
        <v>731</v>
      </c>
      <c r="E474" t="s">
        <v>10</v>
      </c>
      <c r="F474" t="s">
        <v>11</v>
      </c>
      <c r="G474" t="s">
        <v>12</v>
      </c>
      <c r="H474">
        <v>3</v>
      </c>
    </row>
    <row r="475" spans="1:8">
      <c r="A475" t="s">
        <v>967</v>
      </c>
      <c r="B475" t="s">
        <v>749</v>
      </c>
      <c r="C475" t="s">
        <v>682</v>
      </c>
      <c r="D475" t="s">
        <v>749</v>
      </c>
      <c r="E475" t="s">
        <v>10</v>
      </c>
      <c r="F475" t="s">
        <v>98</v>
      </c>
      <c r="G475" t="s">
        <v>12</v>
      </c>
      <c r="H475">
        <v>4</v>
      </c>
    </row>
    <row r="476" spans="1:8">
      <c r="A476" t="s">
        <v>968</v>
      </c>
      <c r="B476" t="s">
        <v>969</v>
      </c>
      <c r="C476" t="s">
        <v>682</v>
      </c>
      <c r="D476" t="s">
        <v>723</v>
      </c>
      <c r="E476" t="s">
        <v>10</v>
      </c>
      <c r="F476" t="s">
        <v>23</v>
      </c>
      <c r="G476" t="s">
        <v>12</v>
      </c>
      <c r="H476">
        <v>3</v>
      </c>
    </row>
    <row r="477" spans="1:8">
      <c r="A477" t="s">
        <v>970</v>
      </c>
      <c r="B477" t="s">
        <v>971</v>
      </c>
      <c r="C477" t="s">
        <v>682</v>
      </c>
      <c r="D477" t="s">
        <v>723</v>
      </c>
      <c r="E477" t="s">
        <v>10</v>
      </c>
      <c r="F477" t="s">
        <v>69</v>
      </c>
      <c r="G477" t="s">
        <v>12</v>
      </c>
      <c r="H477">
        <v>5</v>
      </c>
    </row>
    <row r="478" spans="1:8">
      <c r="A478" t="s">
        <v>972</v>
      </c>
      <c r="B478" t="s">
        <v>973</v>
      </c>
      <c r="C478" t="s">
        <v>682</v>
      </c>
      <c r="D478" t="s">
        <v>554</v>
      </c>
      <c r="E478" t="s">
        <v>10</v>
      </c>
      <c r="F478" t="s">
        <v>23</v>
      </c>
      <c r="G478" t="s">
        <v>12</v>
      </c>
      <c r="H478">
        <v>3</v>
      </c>
    </row>
    <row r="479" spans="1:8">
      <c r="A479" t="s">
        <v>974</v>
      </c>
      <c r="B479" t="s">
        <v>971</v>
      </c>
      <c r="C479" t="s">
        <v>682</v>
      </c>
      <c r="D479" t="s">
        <v>723</v>
      </c>
      <c r="E479" t="s">
        <v>10</v>
      </c>
      <c r="F479" t="s">
        <v>116</v>
      </c>
      <c r="G479" t="s">
        <v>201</v>
      </c>
      <c r="H479">
        <v>5</v>
      </c>
    </row>
    <row r="480" spans="1:8">
      <c r="A480" t="s">
        <v>975</v>
      </c>
      <c r="B480" t="s">
        <v>787</v>
      </c>
      <c r="C480" t="s">
        <v>682</v>
      </c>
      <c r="D480" t="s">
        <v>787</v>
      </c>
      <c r="E480" t="s">
        <v>10</v>
      </c>
      <c r="F480" t="s">
        <v>69</v>
      </c>
      <c r="G480" t="s">
        <v>12</v>
      </c>
      <c r="H480">
        <v>5</v>
      </c>
    </row>
    <row r="481" spans="1:8">
      <c r="A481" t="s">
        <v>976</v>
      </c>
      <c r="B481" t="s">
        <v>977</v>
      </c>
      <c r="C481" t="s">
        <v>682</v>
      </c>
      <c r="D481" t="s">
        <v>816</v>
      </c>
      <c r="E481" t="s">
        <v>10</v>
      </c>
      <c r="F481" t="s">
        <v>11</v>
      </c>
      <c r="G481" t="s">
        <v>12</v>
      </c>
      <c r="H481">
        <v>5</v>
      </c>
    </row>
    <row r="482" spans="1:8">
      <c r="A482" t="s">
        <v>978</v>
      </c>
      <c r="B482" t="s">
        <v>979</v>
      </c>
      <c r="C482" t="s">
        <v>682</v>
      </c>
      <c r="D482" t="s">
        <v>758</v>
      </c>
      <c r="E482" t="s">
        <v>10</v>
      </c>
      <c r="F482" t="s">
        <v>23</v>
      </c>
      <c r="G482" t="s">
        <v>12</v>
      </c>
      <c r="H482">
        <v>2</v>
      </c>
    </row>
    <row r="483" spans="1:8">
      <c r="A483" t="s">
        <v>980</v>
      </c>
      <c r="B483" t="s">
        <v>723</v>
      </c>
      <c r="C483" t="s">
        <v>682</v>
      </c>
      <c r="D483" t="s">
        <v>723</v>
      </c>
      <c r="E483" t="s">
        <v>10</v>
      </c>
      <c r="F483" t="s">
        <v>98</v>
      </c>
      <c r="G483" t="s">
        <v>12</v>
      </c>
      <c r="H483">
        <v>2</v>
      </c>
    </row>
    <row r="484" spans="1:8">
      <c r="A484" t="s">
        <v>981</v>
      </c>
      <c r="B484" t="s">
        <v>971</v>
      </c>
      <c r="C484" t="s">
        <v>682</v>
      </c>
      <c r="D484" t="s">
        <v>723</v>
      </c>
      <c r="E484" t="s">
        <v>10</v>
      </c>
      <c r="F484" t="s">
        <v>98</v>
      </c>
      <c r="G484" t="s">
        <v>12</v>
      </c>
      <c r="H484">
        <v>1</v>
      </c>
    </row>
    <row r="485" spans="1:8">
      <c r="A485" t="s">
        <v>982</v>
      </c>
      <c r="B485" t="s">
        <v>983</v>
      </c>
      <c r="C485" t="s">
        <v>682</v>
      </c>
      <c r="D485" t="s">
        <v>723</v>
      </c>
      <c r="E485" t="s">
        <v>10</v>
      </c>
      <c r="F485" t="s">
        <v>19</v>
      </c>
      <c r="G485" t="s">
        <v>12</v>
      </c>
    </row>
    <row r="486" spans="1:8">
      <c r="A486" t="s">
        <v>984</v>
      </c>
      <c r="B486" t="s">
        <v>717</v>
      </c>
      <c r="C486" t="s">
        <v>682</v>
      </c>
      <c r="D486" t="s">
        <v>718</v>
      </c>
      <c r="E486" t="s">
        <v>10</v>
      </c>
      <c r="F486" t="s">
        <v>19</v>
      </c>
      <c r="G486" t="s">
        <v>12</v>
      </c>
      <c r="H486">
        <v>2</v>
      </c>
    </row>
    <row r="487" spans="1:8">
      <c r="A487" t="s">
        <v>985</v>
      </c>
      <c r="B487" t="s">
        <v>986</v>
      </c>
      <c r="C487" t="s">
        <v>682</v>
      </c>
      <c r="D487" t="s">
        <v>723</v>
      </c>
      <c r="E487" t="s">
        <v>10</v>
      </c>
      <c r="F487" t="s">
        <v>19</v>
      </c>
      <c r="G487" t="s">
        <v>12</v>
      </c>
      <c r="H487">
        <v>1</v>
      </c>
    </row>
    <row r="488" spans="1:8">
      <c r="A488" t="s">
        <v>987</v>
      </c>
      <c r="B488" t="s">
        <v>988</v>
      </c>
      <c r="C488" t="s">
        <v>682</v>
      </c>
      <c r="D488" t="s">
        <v>701</v>
      </c>
      <c r="E488" t="s">
        <v>10</v>
      </c>
      <c r="F488" t="s">
        <v>19</v>
      </c>
      <c r="G488" t="s">
        <v>12</v>
      </c>
      <c r="H488">
        <v>1</v>
      </c>
    </row>
    <row r="489" spans="1:8">
      <c r="A489" t="s">
        <v>989</v>
      </c>
      <c r="B489" t="s">
        <v>830</v>
      </c>
      <c r="C489" t="s">
        <v>682</v>
      </c>
      <c r="D489" t="s">
        <v>723</v>
      </c>
      <c r="E489" t="s">
        <v>10</v>
      </c>
      <c r="F489" t="s">
        <v>23</v>
      </c>
      <c r="G489" t="s">
        <v>12</v>
      </c>
      <c r="H489">
        <v>4</v>
      </c>
    </row>
    <row r="490" spans="1:8">
      <c r="A490" t="s">
        <v>990</v>
      </c>
      <c r="B490" t="s">
        <v>766</v>
      </c>
      <c r="C490" t="s">
        <v>682</v>
      </c>
      <c r="D490" t="s">
        <v>766</v>
      </c>
      <c r="E490" t="s">
        <v>10</v>
      </c>
      <c r="F490" t="s">
        <v>23</v>
      </c>
      <c r="G490" t="s">
        <v>12</v>
      </c>
      <c r="H490">
        <v>4</v>
      </c>
    </row>
    <row r="491" spans="1:8">
      <c r="A491" t="s">
        <v>991</v>
      </c>
      <c r="B491" t="s">
        <v>787</v>
      </c>
      <c r="C491" t="s">
        <v>682</v>
      </c>
      <c r="D491" t="s">
        <v>787</v>
      </c>
      <c r="E491" t="s">
        <v>10</v>
      </c>
      <c r="F491" t="s">
        <v>23</v>
      </c>
      <c r="G491" t="s">
        <v>12</v>
      </c>
      <c r="H491">
        <v>4</v>
      </c>
    </row>
    <row r="492" spans="1:8">
      <c r="A492" t="s">
        <v>992</v>
      </c>
      <c r="B492" t="s">
        <v>993</v>
      </c>
      <c r="C492" t="s">
        <v>682</v>
      </c>
      <c r="D492" t="s">
        <v>771</v>
      </c>
      <c r="E492" t="s">
        <v>264</v>
      </c>
      <c r="F492" t="s">
        <v>265</v>
      </c>
      <c r="G492" t="s">
        <v>12</v>
      </c>
    </row>
    <row r="493" spans="1:8">
      <c r="A493" t="s">
        <v>994</v>
      </c>
      <c r="B493" t="s">
        <v>691</v>
      </c>
      <c r="C493" t="s">
        <v>682</v>
      </c>
      <c r="D493" t="s">
        <v>691</v>
      </c>
      <c r="E493" t="s">
        <v>10</v>
      </c>
      <c r="F493" t="s">
        <v>23</v>
      </c>
      <c r="G493" t="s">
        <v>12</v>
      </c>
      <c r="H493">
        <v>2</v>
      </c>
    </row>
    <row r="494" spans="1:8">
      <c r="A494" t="s">
        <v>995</v>
      </c>
      <c r="B494" t="s">
        <v>996</v>
      </c>
      <c r="C494" t="s">
        <v>682</v>
      </c>
      <c r="D494" t="s">
        <v>723</v>
      </c>
      <c r="E494" t="s">
        <v>10</v>
      </c>
      <c r="F494" t="s">
        <v>69</v>
      </c>
      <c r="G494" t="s">
        <v>201</v>
      </c>
      <c r="H494">
        <v>3</v>
      </c>
    </row>
    <row r="495" spans="1:8">
      <c r="A495" t="s">
        <v>997</v>
      </c>
      <c r="B495" t="s">
        <v>998</v>
      </c>
      <c r="C495" t="s">
        <v>682</v>
      </c>
      <c r="D495" t="s">
        <v>699</v>
      </c>
      <c r="E495" t="s">
        <v>10</v>
      </c>
      <c r="F495" t="s">
        <v>23</v>
      </c>
      <c r="G495" t="s">
        <v>12</v>
      </c>
      <c r="H495">
        <v>4</v>
      </c>
    </row>
    <row r="496" spans="1:8">
      <c r="A496" t="s">
        <v>999</v>
      </c>
      <c r="B496" t="s">
        <v>1000</v>
      </c>
      <c r="C496" t="s">
        <v>682</v>
      </c>
      <c r="D496" t="s">
        <v>1001</v>
      </c>
      <c r="E496" t="s">
        <v>10</v>
      </c>
      <c r="F496" t="s">
        <v>11</v>
      </c>
      <c r="G496" t="s">
        <v>201</v>
      </c>
      <c r="H496">
        <v>2</v>
      </c>
    </row>
    <row r="497" spans="1:8">
      <c r="A497" t="s">
        <v>1002</v>
      </c>
      <c r="B497" t="s">
        <v>1003</v>
      </c>
      <c r="C497" t="s">
        <v>682</v>
      </c>
      <c r="D497" t="s">
        <v>771</v>
      </c>
      <c r="E497" t="s">
        <v>264</v>
      </c>
      <c r="F497" t="s">
        <v>265</v>
      </c>
      <c r="G497" t="s">
        <v>12</v>
      </c>
    </row>
    <row r="498" spans="1:8">
      <c r="A498" t="s">
        <v>1004</v>
      </c>
      <c r="B498" t="s">
        <v>954</v>
      </c>
      <c r="C498" t="s">
        <v>682</v>
      </c>
      <c r="D498" t="s">
        <v>704</v>
      </c>
      <c r="E498" t="s">
        <v>10</v>
      </c>
      <c r="F498" t="s">
        <v>69</v>
      </c>
      <c r="G498" t="s">
        <v>201</v>
      </c>
      <c r="H498">
        <v>5</v>
      </c>
    </row>
    <row r="499" spans="1:8">
      <c r="A499" t="s">
        <v>1005</v>
      </c>
      <c r="B499" t="s">
        <v>699</v>
      </c>
      <c r="C499" t="s">
        <v>682</v>
      </c>
      <c r="D499" t="s">
        <v>699</v>
      </c>
      <c r="E499" t="s">
        <v>10</v>
      </c>
      <c r="F499" t="s">
        <v>23</v>
      </c>
      <c r="G499" t="s">
        <v>12</v>
      </c>
      <c r="H499">
        <v>4</v>
      </c>
    </row>
    <row r="500" spans="1:8">
      <c r="A500" t="s">
        <v>1006</v>
      </c>
      <c r="B500" t="s">
        <v>876</v>
      </c>
      <c r="C500" t="s">
        <v>682</v>
      </c>
      <c r="D500" t="s">
        <v>749</v>
      </c>
      <c r="E500" t="s">
        <v>10</v>
      </c>
      <c r="F500" t="s">
        <v>19</v>
      </c>
      <c r="G500" t="s">
        <v>12</v>
      </c>
      <c r="H500">
        <v>2</v>
      </c>
    </row>
    <row r="501" spans="1:8">
      <c r="A501" t="s">
        <v>1007</v>
      </c>
      <c r="B501" t="s">
        <v>1008</v>
      </c>
      <c r="C501" t="s">
        <v>682</v>
      </c>
      <c r="D501" t="s">
        <v>723</v>
      </c>
      <c r="E501" t="s">
        <v>10</v>
      </c>
      <c r="F501" t="s">
        <v>69</v>
      </c>
      <c r="G501" t="s">
        <v>12</v>
      </c>
    </row>
    <row r="502" spans="1:8">
      <c r="A502" t="s">
        <v>1009</v>
      </c>
      <c r="B502" t="s">
        <v>1010</v>
      </c>
      <c r="C502" t="s">
        <v>682</v>
      </c>
      <c r="D502" t="s">
        <v>718</v>
      </c>
      <c r="E502" t="s">
        <v>10</v>
      </c>
      <c r="F502" t="s">
        <v>23</v>
      </c>
      <c r="G502" t="s">
        <v>12</v>
      </c>
      <c r="H502">
        <v>5</v>
      </c>
    </row>
    <row r="503" spans="1:8">
      <c r="A503" t="s">
        <v>1011</v>
      </c>
      <c r="B503" t="s">
        <v>1012</v>
      </c>
      <c r="C503" t="s">
        <v>682</v>
      </c>
      <c r="D503" t="s">
        <v>1012</v>
      </c>
      <c r="E503" t="s">
        <v>10</v>
      </c>
      <c r="F503" t="s">
        <v>23</v>
      </c>
      <c r="G503" t="s">
        <v>12</v>
      </c>
      <c r="H503">
        <v>3</v>
      </c>
    </row>
    <row r="504" spans="1:8">
      <c r="A504" t="s">
        <v>1013</v>
      </c>
      <c r="B504" t="s">
        <v>691</v>
      </c>
      <c r="C504" t="s">
        <v>682</v>
      </c>
      <c r="D504" t="s">
        <v>691</v>
      </c>
      <c r="E504" t="s">
        <v>10</v>
      </c>
      <c r="F504" t="s">
        <v>69</v>
      </c>
      <c r="G504" t="s">
        <v>12</v>
      </c>
      <c r="H504">
        <v>4</v>
      </c>
    </row>
    <row r="505" spans="1:8">
      <c r="A505" t="s">
        <v>1014</v>
      </c>
      <c r="B505" t="s">
        <v>714</v>
      </c>
      <c r="C505" t="s">
        <v>682</v>
      </c>
      <c r="D505" t="s">
        <v>715</v>
      </c>
      <c r="E505" t="s">
        <v>10</v>
      </c>
      <c r="F505" t="s">
        <v>23</v>
      </c>
      <c r="G505" t="s">
        <v>12</v>
      </c>
      <c r="H505">
        <v>2</v>
      </c>
    </row>
    <row r="506" spans="1:8">
      <c r="A506" t="s">
        <v>1015</v>
      </c>
      <c r="B506" t="s">
        <v>691</v>
      </c>
      <c r="C506" t="s">
        <v>682</v>
      </c>
      <c r="D506" t="s">
        <v>691</v>
      </c>
      <c r="E506" t="s">
        <v>10</v>
      </c>
      <c r="F506" t="s">
        <v>23</v>
      </c>
      <c r="G506" t="s">
        <v>12</v>
      </c>
      <c r="H506">
        <v>4</v>
      </c>
    </row>
    <row r="507" spans="1:8">
      <c r="A507" t="s">
        <v>1016</v>
      </c>
      <c r="B507" t="s">
        <v>1017</v>
      </c>
      <c r="C507" t="s">
        <v>682</v>
      </c>
      <c r="D507" t="s">
        <v>747</v>
      </c>
      <c r="E507" t="s">
        <v>10</v>
      </c>
      <c r="F507" t="s">
        <v>19</v>
      </c>
      <c r="G507" t="s">
        <v>12</v>
      </c>
      <c r="H507">
        <v>1</v>
      </c>
    </row>
    <row r="508" spans="1:8">
      <c r="A508" t="s">
        <v>1018</v>
      </c>
      <c r="B508" t="s">
        <v>1019</v>
      </c>
      <c r="C508" t="s">
        <v>682</v>
      </c>
      <c r="D508" t="s">
        <v>723</v>
      </c>
      <c r="E508" t="s">
        <v>10</v>
      </c>
      <c r="F508" t="s">
        <v>19</v>
      </c>
      <c r="G508" t="s">
        <v>12</v>
      </c>
      <c r="H508">
        <v>1</v>
      </c>
    </row>
    <row r="509" spans="1:8">
      <c r="A509" t="s">
        <v>1020</v>
      </c>
      <c r="B509" t="s">
        <v>723</v>
      </c>
      <c r="C509" t="s">
        <v>682</v>
      </c>
      <c r="D509" t="s">
        <v>723</v>
      </c>
      <c r="E509" t="s">
        <v>10</v>
      </c>
      <c r="F509" t="s">
        <v>19</v>
      </c>
      <c r="G509" t="s">
        <v>201</v>
      </c>
      <c r="H509">
        <v>2</v>
      </c>
    </row>
    <row r="510" spans="1:8">
      <c r="A510" t="s">
        <v>1021</v>
      </c>
      <c r="B510" t="s">
        <v>1022</v>
      </c>
      <c r="C510" t="s">
        <v>682</v>
      </c>
      <c r="D510" t="s">
        <v>723</v>
      </c>
      <c r="E510" t="s">
        <v>10</v>
      </c>
      <c r="F510" t="s">
        <v>19</v>
      </c>
      <c r="G510" t="s">
        <v>12</v>
      </c>
      <c r="H510">
        <v>2</v>
      </c>
    </row>
    <row r="511" spans="1:8">
      <c r="A511" t="s">
        <v>1023</v>
      </c>
      <c r="B511" t="s">
        <v>857</v>
      </c>
      <c r="C511" t="s">
        <v>682</v>
      </c>
      <c r="D511" t="s">
        <v>723</v>
      </c>
      <c r="E511" t="s">
        <v>10</v>
      </c>
      <c r="F511" t="s">
        <v>69</v>
      </c>
      <c r="G511" t="s">
        <v>201</v>
      </c>
      <c r="H511">
        <v>2</v>
      </c>
    </row>
    <row r="512" spans="1:8">
      <c r="A512" t="s">
        <v>1024</v>
      </c>
      <c r="B512" t="s">
        <v>1025</v>
      </c>
      <c r="C512" t="s">
        <v>682</v>
      </c>
      <c r="D512" t="s">
        <v>683</v>
      </c>
      <c r="E512" t="s">
        <v>10</v>
      </c>
      <c r="F512" t="s">
        <v>69</v>
      </c>
      <c r="G512" t="s">
        <v>12</v>
      </c>
      <c r="H512">
        <v>4</v>
      </c>
    </row>
    <row r="513" spans="1:8">
      <c r="A513" t="s">
        <v>1026</v>
      </c>
      <c r="B513" t="s">
        <v>1027</v>
      </c>
      <c r="C513" t="s">
        <v>682</v>
      </c>
      <c r="D513" t="s">
        <v>743</v>
      </c>
      <c r="E513" t="s">
        <v>10</v>
      </c>
      <c r="F513" t="s">
        <v>23</v>
      </c>
      <c r="G513" t="s">
        <v>12</v>
      </c>
      <c r="H513">
        <v>2</v>
      </c>
    </row>
    <row r="514" spans="1:8">
      <c r="A514" t="s">
        <v>1028</v>
      </c>
      <c r="B514" t="s">
        <v>1029</v>
      </c>
      <c r="C514" t="s">
        <v>682</v>
      </c>
      <c r="D514" t="s">
        <v>755</v>
      </c>
      <c r="E514" t="s">
        <v>10</v>
      </c>
      <c r="F514" t="s">
        <v>23</v>
      </c>
      <c r="G514" t="s">
        <v>12</v>
      </c>
      <c r="H514">
        <v>4</v>
      </c>
    </row>
    <row r="515" spans="1:8">
      <c r="A515" t="s">
        <v>1030</v>
      </c>
      <c r="B515" t="s">
        <v>1031</v>
      </c>
      <c r="C515" t="s">
        <v>682</v>
      </c>
      <c r="D515" t="s">
        <v>944</v>
      </c>
      <c r="E515" t="s">
        <v>10</v>
      </c>
      <c r="F515" t="s">
        <v>23</v>
      </c>
      <c r="G515" t="s">
        <v>12</v>
      </c>
      <c r="H515">
        <v>5</v>
      </c>
    </row>
    <row r="516" spans="1:8">
      <c r="A516" t="s">
        <v>1032</v>
      </c>
      <c r="B516" t="s">
        <v>1033</v>
      </c>
      <c r="C516" t="s">
        <v>682</v>
      </c>
      <c r="D516" t="s">
        <v>704</v>
      </c>
      <c r="E516" t="s">
        <v>10</v>
      </c>
      <c r="F516" t="s">
        <v>23</v>
      </c>
      <c r="G516" t="s">
        <v>12</v>
      </c>
      <c r="H516">
        <v>4</v>
      </c>
    </row>
    <row r="517" spans="1:8">
      <c r="A517" t="s">
        <v>1034</v>
      </c>
      <c r="B517" t="s">
        <v>885</v>
      </c>
      <c r="C517" t="s">
        <v>682</v>
      </c>
      <c r="D517" t="s">
        <v>885</v>
      </c>
      <c r="E517" t="s">
        <v>10</v>
      </c>
      <c r="F517" t="s">
        <v>19</v>
      </c>
      <c r="G517" t="s">
        <v>12</v>
      </c>
      <c r="H517">
        <v>3</v>
      </c>
    </row>
    <row r="518" spans="1:8">
      <c r="A518" t="s">
        <v>1035</v>
      </c>
      <c r="B518" t="s">
        <v>1036</v>
      </c>
      <c r="C518" t="s">
        <v>682</v>
      </c>
      <c r="D518" t="s">
        <v>816</v>
      </c>
      <c r="E518" t="s">
        <v>10</v>
      </c>
      <c r="F518" t="s">
        <v>23</v>
      </c>
      <c r="G518" t="s">
        <v>12</v>
      </c>
      <c r="H518">
        <v>4</v>
      </c>
    </row>
    <row r="519" spans="1:8">
      <c r="A519" t="s">
        <v>1037</v>
      </c>
      <c r="B519" t="s">
        <v>863</v>
      </c>
      <c r="C519" t="s">
        <v>682</v>
      </c>
      <c r="D519" t="s">
        <v>683</v>
      </c>
      <c r="E519" t="s">
        <v>10</v>
      </c>
      <c r="F519" t="s">
        <v>23</v>
      </c>
      <c r="G519" t="s">
        <v>12</v>
      </c>
      <c r="H519">
        <v>4</v>
      </c>
    </row>
    <row r="520" spans="1:8">
      <c r="A520" t="s">
        <v>1038</v>
      </c>
      <c r="B520" t="s">
        <v>704</v>
      </c>
      <c r="C520" t="s">
        <v>682</v>
      </c>
      <c r="D520" t="s">
        <v>704</v>
      </c>
      <c r="E520" t="s">
        <v>10</v>
      </c>
      <c r="F520" t="s">
        <v>23</v>
      </c>
      <c r="G520" t="s">
        <v>12</v>
      </c>
      <c r="H520">
        <v>4</v>
      </c>
    </row>
    <row r="521" spans="1:8">
      <c r="A521" t="s">
        <v>1039</v>
      </c>
      <c r="B521" t="s">
        <v>1040</v>
      </c>
      <c r="C521" t="s">
        <v>682</v>
      </c>
      <c r="D521" t="s">
        <v>699</v>
      </c>
      <c r="E521" t="s">
        <v>10</v>
      </c>
      <c r="F521" t="s">
        <v>23</v>
      </c>
      <c r="G521" t="s">
        <v>12</v>
      </c>
      <c r="H521">
        <v>3</v>
      </c>
    </row>
    <row r="522" spans="1:8">
      <c r="A522" t="s">
        <v>1041</v>
      </c>
      <c r="B522" t="s">
        <v>1042</v>
      </c>
      <c r="C522" t="s">
        <v>682</v>
      </c>
      <c r="D522" t="s">
        <v>771</v>
      </c>
      <c r="E522" t="s">
        <v>10</v>
      </c>
      <c r="F522" t="s">
        <v>23</v>
      </c>
      <c r="G522" t="s">
        <v>12</v>
      </c>
      <c r="H522">
        <v>1</v>
      </c>
    </row>
    <row r="523" spans="1:8">
      <c r="A523" t="s">
        <v>1043</v>
      </c>
      <c r="B523" t="s">
        <v>1044</v>
      </c>
      <c r="C523" t="s">
        <v>682</v>
      </c>
      <c r="D523" t="s">
        <v>755</v>
      </c>
      <c r="E523" t="s">
        <v>10</v>
      </c>
      <c r="F523" t="s">
        <v>23</v>
      </c>
      <c r="G523" t="s">
        <v>12</v>
      </c>
      <c r="H523">
        <v>3</v>
      </c>
    </row>
    <row r="524" spans="1:8">
      <c r="A524" t="s">
        <v>1045</v>
      </c>
      <c r="B524" t="s">
        <v>1046</v>
      </c>
      <c r="C524" t="s">
        <v>682</v>
      </c>
      <c r="D524" t="s">
        <v>749</v>
      </c>
      <c r="E524" t="s">
        <v>10</v>
      </c>
      <c r="F524" t="s">
        <v>19</v>
      </c>
      <c r="G524" t="s">
        <v>12</v>
      </c>
      <c r="H524">
        <v>1</v>
      </c>
    </row>
    <row r="525" spans="1:8">
      <c r="A525" t="s">
        <v>1047</v>
      </c>
      <c r="B525" t="s">
        <v>1048</v>
      </c>
      <c r="C525" t="s">
        <v>682</v>
      </c>
      <c r="D525" t="s">
        <v>1012</v>
      </c>
      <c r="E525" t="s">
        <v>10</v>
      </c>
      <c r="F525" t="s">
        <v>23</v>
      </c>
      <c r="G525" t="s">
        <v>12</v>
      </c>
      <c r="H525">
        <v>3</v>
      </c>
    </row>
    <row r="526" spans="1:8">
      <c r="A526" t="s">
        <v>1049</v>
      </c>
      <c r="B526" t="s">
        <v>1050</v>
      </c>
      <c r="C526" t="s">
        <v>682</v>
      </c>
      <c r="D526" t="s">
        <v>701</v>
      </c>
      <c r="E526" t="s">
        <v>10</v>
      </c>
      <c r="F526" t="s">
        <v>19</v>
      </c>
      <c r="G526" t="s">
        <v>12</v>
      </c>
      <c r="H526">
        <v>2</v>
      </c>
    </row>
    <row r="527" spans="1:8">
      <c r="A527" t="s">
        <v>1051</v>
      </c>
      <c r="B527" t="s">
        <v>1052</v>
      </c>
      <c r="C527" t="s">
        <v>682</v>
      </c>
      <c r="D527" t="s">
        <v>810</v>
      </c>
      <c r="E527" t="s">
        <v>10</v>
      </c>
      <c r="F527" t="s">
        <v>23</v>
      </c>
      <c r="G527" t="s">
        <v>12</v>
      </c>
      <c r="H527">
        <v>4</v>
      </c>
    </row>
    <row r="528" spans="1:8">
      <c r="A528" t="s">
        <v>1053</v>
      </c>
      <c r="B528" t="s">
        <v>865</v>
      </c>
      <c r="C528" t="s">
        <v>682</v>
      </c>
      <c r="D528" t="s">
        <v>689</v>
      </c>
      <c r="E528" t="s">
        <v>10</v>
      </c>
      <c r="F528" t="s">
        <v>23</v>
      </c>
      <c r="G528" t="s">
        <v>12</v>
      </c>
      <c r="H528">
        <v>4</v>
      </c>
    </row>
    <row r="529" spans="1:8">
      <c r="A529" t="s">
        <v>1054</v>
      </c>
      <c r="B529" t="s">
        <v>1055</v>
      </c>
      <c r="C529" t="s">
        <v>682</v>
      </c>
      <c r="D529" t="s">
        <v>749</v>
      </c>
      <c r="E529" t="s">
        <v>10</v>
      </c>
      <c r="F529" t="s">
        <v>19</v>
      </c>
      <c r="G529" t="s">
        <v>201</v>
      </c>
    </row>
    <row r="530" spans="1:8">
      <c r="A530" t="s">
        <v>1056</v>
      </c>
      <c r="B530" t="s">
        <v>907</v>
      </c>
      <c r="C530" t="s">
        <v>682</v>
      </c>
      <c r="D530" t="s">
        <v>740</v>
      </c>
      <c r="E530" t="s">
        <v>10</v>
      </c>
      <c r="F530" t="s">
        <v>50</v>
      </c>
      <c r="G530" t="s">
        <v>201</v>
      </c>
    </row>
    <row r="531" spans="1:8">
      <c r="A531" t="s">
        <v>1057</v>
      </c>
      <c r="B531" t="s">
        <v>1058</v>
      </c>
      <c r="C531" t="s">
        <v>682</v>
      </c>
      <c r="D531" t="s">
        <v>766</v>
      </c>
      <c r="E531" t="s">
        <v>10</v>
      </c>
      <c r="F531" t="s">
        <v>19</v>
      </c>
      <c r="G531" t="s">
        <v>12</v>
      </c>
      <c r="H531">
        <v>4</v>
      </c>
    </row>
    <row r="532" spans="1:8">
      <c r="A532" t="s">
        <v>1059</v>
      </c>
      <c r="B532" t="s">
        <v>1060</v>
      </c>
      <c r="C532" t="s">
        <v>682</v>
      </c>
      <c r="D532" t="s">
        <v>749</v>
      </c>
      <c r="E532" t="s">
        <v>10</v>
      </c>
      <c r="F532" t="s">
        <v>19</v>
      </c>
      <c r="G532" t="s">
        <v>12</v>
      </c>
      <c r="H532">
        <v>1</v>
      </c>
    </row>
    <row r="533" spans="1:8">
      <c r="A533" t="s">
        <v>1061</v>
      </c>
      <c r="B533" t="s">
        <v>1017</v>
      </c>
      <c r="C533" t="s">
        <v>682</v>
      </c>
      <c r="D533" t="s">
        <v>747</v>
      </c>
      <c r="E533" t="s">
        <v>10</v>
      </c>
      <c r="F533" t="s">
        <v>23</v>
      </c>
      <c r="G533" t="s">
        <v>12</v>
      </c>
      <c r="H533">
        <v>3</v>
      </c>
    </row>
    <row r="534" spans="1:8">
      <c r="A534" t="s">
        <v>1062</v>
      </c>
      <c r="B534" t="s">
        <v>723</v>
      </c>
      <c r="C534" t="s">
        <v>682</v>
      </c>
      <c r="D534" t="s">
        <v>723</v>
      </c>
      <c r="E534" t="s">
        <v>10</v>
      </c>
      <c r="F534" t="s">
        <v>23</v>
      </c>
      <c r="G534" t="s">
        <v>201</v>
      </c>
      <c r="H534">
        <v>3</v>
      </c>
    </row>
    <row r="535" spans="1:8">
      <c r="A535" t="s">
        <v>1063</v>
      </c>
      <c r="B535" t="s">
        <v>1064</v>
      </c>
      <c r="C535" t="s">
        <v>682</v>
      </c>
      <c r="D535" t="s">
        <v>749</v>
      </c>
      <c r="E535" t="s">
        <v>10</v>
      </c>
      <c r="F535" t="s">
        <v>23</v>
      </c>
      <c r="G535" t="s">
        <v>12</v>
      </c>
      <c r="H535">
        <v>5</v>
      </c>
    </row>
    <row r="536" spans="1:8">
      <c r="A536" t="s">
        <v>1065</v>
      </c>
      <c r="B536" t="s">
        <v>1066</v>
      </c>
      <c r="C536" t="s">
        <v>682</v>
      </c>
      <c r="D536" t="s">
        <v>749</v>
      </c>
      <c r="E536" t="s">
        <v>10</v>
      </c>
      <c r="F536" t="s">
        <v>19</v>
      </c>
      <c r="G536" t="s">
        <v>201</v>
      </c>
      <c r="H536">
        <v>2</v>
      </c>
    </row>
    <row r="537" spans="1:8">
      <c r="A537" t="s">
        <v>1067</v>
      </c>
      <c r="B537" t="s">
        <v>1068</v>
      </c>
      <c r="C537" t="s">
        <v>682</v>
      </c>
      <c r="D537" t="s">
        <v>701</v>
      </c>
      <c r="E537" t="s">
        <v>10</v>
      </c>
      <c r="F537" t="s">
        <v>19</v>
      </c>
      <c r="G537" t="s">
        <v>12</v>
      </c>
      <c r="H537">
        <v>4</v>
      </c>
    </row>
    <row r="538" spans="1:8">
      <c r="A538" t="s">
        <v>1069</v>
      </c>
      <c r="B538" t="s">
        <v>1070</v>
      </c>
      <c r="C538" t="s">
        <v>682</v>
      </c>
      <c r="D538" t="s">
        <v>749</v>
      </c>
      <c r="E538" t="s">
        <v>10</v>
      </c>
      <c r="F538" t="s">
        <v>19</v>
      </c>
      <c r="G538" t="s">
        <v>201</v>
      </c>
      <c r="H538">
        <v>3</v>
      </c>
    </row>
    <row r="539" spans="1:8">
      <c r="A539" t="s">
        <v>1071</v>
      </c>
      <c r="B539" t="s">
        <v>1072</v>
      </c>
      <c r="C539" t="s">
        <v>682</v>
      </c>
      <c r="D539" t="s">
        <v>723</v>
      </c>
      <c r="E539" t="s">
        <v>10</v>
      </c>
      <c r="F539" t="s">
        <v>19</v>
      </c>
      <c r="G539" t="s">
        <v>12</v>
      </c>
      <c r="H539">
        <v>2</v>
      </c>
    </row>
    <row r="540" spans="1:8">
      <c r="A540" t="s">
        <v>1073</v>
      </c>
      <c r="B540" t="s">
        <v>1074</v>
      </c>
      <c r="C540" t="s">
        <v>682</v>
      </c>
      <c r="D540" t="s">
        <v>771</v>
      </c>
      <c r="E540" t="s">
        <v>10</v>
      </c>
      <c r="F540" t="s">
        <v>19</v>
      </c>
      <c r="G540" t="s">
        <v>12</v>
      </c>
      <c r="H540">
        <v>4</v>
      </c>
    </row>
    <row r="541" spans="1:8">
      <c r="A541" t="s">
        <v>1075</v>
      </c>
      <c r="B541" t="s">
        <v>1076</v>
      </c>
      <c r="C541" t="s">
        <v>682</v>
      </c>
      <c r="D541" t="s">
        <v>723</v>
      </c>
      <c r="E541" t="s">
        <v>10</v>
      </c>
      <c r="F541" t="s">
        <v>19</v>
      </c>
      <c r="G541" t="s">
        <v>12</v>
      </c>
      <c r="H541">
        <v>2</v>
      </c>
    </row>
    <row r="542" spans="1:8">
      <c r="A542" t="s">
        <v>1077</v>
      </c>
      <c r="B542" t="s">
        <v>699</v>
      </c>
      <c r="C542" t="s">
        <v>682</v>
      </c>
      <c r="D542" t="s">
        <v>699</v>
      </c>
      <c r="E542" t="s">
        <v>10</v>
      </c>
      <c r="F542" t="s">
        <v>23</v>
      </c>
      <c r="G542" t="s">
        <v>12</v>
      </c>
      <c r="H542">
        <v>3</v>
      </c>
    </row>
    <row r="543" spans="1:8">
      <c r="A543" t="s">
        <v>1078</v>
      </c>
      <c r="B543" t="s">
        <v>1079</v>
      </c>
      <c r="C543" t="s">
        <v>682</v>
      </c>
      <c r="D543" t="s">
        <v>723</v>
      </c>
      <c r="E543" t="s">
        <v>10</v>
      </c>
      <c r="F543" t="s">
        <v>23</v>
      </c>
      <c r="G543" t="s">
        <v>201</v>
      </c>
      <c r="H543">
        <v>3</v>
      </c>
    </row>
    <row r="544" spans="1:8">
      <c r="A544" t="s">
        <v>1080</v>
      </c>
      <c r="B544" t="s">
        <v>699</v>
      </c>
      <c r="C544" t="s">
        <v>682</v>
      </c>
      <c r="D544" t="s">
        <v>699</v>
      </c>
      <c r="E544" t="s">
        <v>10</v>
      </c>
      <c r="F544" t="s">
        <v>11</v>
      </c>
      <c r="G544" t="s">
        <v>12</v>
      </c>
      <c r="H544">
        <v>4</v>
      </c>
    </row>
    <row r="545" spans="1:8">
      <c r="A545" t="s">
        <v>1081</v>
      </c>
      <c r="B545" t="s">
        <v>1082</v>
      </c>
      <c r="C545" t="s">
        <v>682</v>
      </c>
      <c r="D545" t="s">
        <v>749</v>
      </c>
      <c r="E545" t="s">
        <v>10</v>
      </c>
      <c r="F545" t="s">
        <v>23</v>
      </c>
      <c r="G545" t="s">
        <v>12</v>
      </c>
      <c r="H545">
        <v>4</v>
      </c>
    </row>
    <row r="546" spans="1:8">
      <c r="A546" t="s">
        <v>1083</v>
      </c>
      <c r="B546" t="s">
        <v>717</v>
      </c>
      <c r="C546" t="s">
        <v>682</v>
      </c>
      <c r="D546" t="s">
        <v>718</v>
      </c>
      <c r="E546" t="s">
        <v>10</v>
      </c>
      <c r="F546" t="s">
        <v>23</v>
      </c>
      <c r="G546" t="s">
        <v>12</v>
      </c>
      <c r="H546">
        <v>3</v>
      </c>
    </row>
    <row r="547" spans="1:8">
      <c r="A547" t="s">
        <v>1084</v>
      </c>
      <c r="B547" t="s">
        <v>1085</v>
      </c>
      <c r="C547" t="s">
        <v>682</v>
      </c>
      <c r="D547" t="s">
        <v>715</v>
      </c>
      <c r="E547" t="s">
        <v>10</v>
      </c>
      <c r="F547" t="s">
        <v>19</v>
      </c>
      <c r="G547" t="s">
        <v>12</v>
      </c>
      <c r="H547">
        <v>2</v>
      </c>
    </row>
    <row r="548" spans="1:8">
      <c r="A548" t="s">
        <v>1086</v>
      </c>
      <c r="B548" t="s">
        <v>876</v>
      </c>
      <c r="C548" t="s">
        <v>682</v>
      </c>
      <c r="D548" t="s">
        <v>749</v>
      </c>
      <c r="E548" t="s">
        <v>10</v>
      </c>
      <c r="F548" t="s">
        <v>23</v>
      </c>
      <c r="G548" t="s">
        <v>12</v>
      </c>
      <c r="H548">
        <v>4</v>
      </c>
    </row>
    <row r="549" spans="1:8">
      <c r="A549" t="s">
        <v>1087</v>
      </c>
      <c r="B549" t="s">
        <v>1088</v>
      </c>
      <c r="C549" t="s">
        <v>682</v>
      </c>
      <c r="D549" t="s">
        <v>723</v>
      </c>
      <c r="E549" t="s">
        <v>10</v>
      </c>
      <c r="F549" t="s">
        <v>23</v>
      </c>
      <c r="G549" t="s">
        <v>201</v>
      </c>
      <c r="H549">
        <v>2</v>
      </c>
    </row>
    <row r="550" spans="1:8">
      <c r="A550" t="s">
        <v>1089</v>
      </c>
      <c r="B550" t="s">
        <v>723</v>
      </c>
      <c r="C550" t="s">
        <v>682</v>
      </c>
      <c r="D550" t="s">
        <v>723</v>
      </c>
      <c r="E550" t="s">
        <v>10</v>
      </c>
      <c r="F550" t="s">
        <v>69</v>
      </c>
      <c r="G550" t="s">
        <v>12</v>
      </c>
      <c r="H550">
        <v>5</v>
      </c>
    </row>
    <row r="551" spans="1:8">
      <c r="A551" t="s">
        <v>1090</v>
      </c>
      <c r="B551" t="s">
        <v>1091</v>
      </c>
      <c r="C551" t="s">
        <v>682</v>
      </c>
      <c r="D551" t="s">
        <v>885</v>
      </c>
      <c r="E551" t="s">
        <v>10</v>
      </c>
      <c r="F551" t="s">
        <v>19</v>
      </c>
      <c r="G551" t="s">
        <v>12</v>
      </c>
      <c r="H551">
        <v>2</v>
      </c>
    </row>
    <row r="552" spans="1:8">
      <c r="A552" t="s">
        <v>1092</v>
      </c>
      <c r="B552" t="s">
        <v>1093</v>
      </c>
      <c r="C552" t="s">
        <v>682</v>
      </c>
      <c r="D552" t="s">
        <v>704</v>
      </c>
      <c r="E552" t="s">
        <v>10</v>
      </c>
      <c r="F552" t="s">
        <v>11</v>
      </c>
      <c r="G552" t="s">
        <v>12</v>
      </c>
      <c r="H552">
        <v>4</v>
      </c>
    </row>
    <row r="553" spans="1:8">
      <c r="A553" t="s">
        <v>1094</v>
      </c>
      <c r="B553" t="s">
        <v>723</v>
      </c>
      <c r="C553" t="s">
        <v>682</v>
      </c>
      <c r="D553" t="s">
        <v>723</v>
      </c>
      <c r="E553" t="s">
        <v>10</v>
      </c>
      <c r="F553" t="s">
        <v>19</v>
      </c>
      <c r="G553" t="s">
        <v>12</v>
      </c>
      <c r="H553">
        <v>1</v>
      </c>
    </row>
    <row r="554" spans="1:8">
      <c r="A554" t="s">
        <v>1095</v>
      </c>
      <c r="B554" t="s">
        <v>723</v>
      </c>
      <c r="C554" t="s">
        <v>682</v>
      </c>
      <c r="D554" t="s">
        <v>723</v>
      </c>
      <c r="E554" t="s">
        <v>10</v>
      </c>
      <c r="F554" t="s">
        <v>19</v>
      </c>
      <c r="G554" t="s">
        <v>12</v>
      </c>
      <c r="H554">
        <v>3</v>
      </c>
    </row>
    <row r="555" spans="1:8">
      <c r="A555" t="s">
        <v>1096</v>
      </c>
      <c r="B555" t="s">
        <v>691</v>
      </c>
      <c r="C555" t="s">
        <v>682</v>
      </c>
      <c r="D555" t="s">
        <v>691</v>
      </c>
      <c r="E555" t="s">
        <v>10</v>
      </c>
      <c r="F555" t="s">
        <v>98</v>
      </c>
      <c r="G555" t="s">
        <v>201</v>
      </c>
    </row>
    <row r="556" spans="1:8">
      <c r="A556" t="s">
        <v>1097</v>
      </c>
      <c r="B556" t="s">
        <v>699</v>
      </c>
      <c r="C556" t="s">
        <v>682</v>
      </c>
      <c r="D556" t="s">
        <v>699</v>
      </c>
      <c r="E556" t="s">
        <v>10</v>
      </c>
      <c r="F556" t="s">
        <v>23</v>
      </c>
      <c r="G556" t="s">
        <v>12</v>
      </c>
      <c r="H556">
        <v>2</v>
      </c>
    </row>
    <row r="557" spans="1:8">
      <c r="A557" t="s">
        <v>1098</v>
      </c>
      <c r="B557" t="s">
        <v>1099</v>
      </c>
      <c r="C557" t="s">
        <v>682</v>
      </c>
      <c r="D557" t="s">
        <v>723</v>
      </c>
      <c r="E557" t="s">
        <v>10</v>
      </c>
      <c r="F557" t="s">
        <v>23</v>
      </c>
      <c r="G557" t="s">
        <v>201</v>
      </c>
      <c r="H557">
        <v>4</v>
      </c>
    </row>
    <row r="558" spans="1:8">
      <c r="A558" t="s">
        <v>1100</v>
      </c>
      <c r="B558" t="s">
        <v>1066</v>
      </c>
      <c r="C558" t="s">
        <v>682</v>
      </c>
      <c r="D558" t="s">
        <v>749</v>
      </c>
      <c r="E558" t="s">
        <v>10</v>
      </c>
      <c r="F558" t="s">
        <v>19</v>
      </c>
      <c r="G558" t="s">
        <v>12</v>
      </c>
      <c r="H558">
        <v>4</v>
      </c>
    </row>
    <row r="559" spans="1:8">
      <c r="A559" t="s">
        <v>1101</v>
      </c>
      <c r="B559" t="s">
        <v>343</v>
      </c>
      <c r="C559" t="s">
        <v>682</v>
      </c>
      <c r="D559" t="s">
        <v>701</v>
      </c>
      <c r="E559" t="s">
        <v>10</v>
      </c>
      <c r="F559" t="s">
        <v>19</v>
      </c>
      <c r="G559" t="s">
        <v>12</v>
      </c>
    </row>
    <row r="560" spans="1:8">
      <c r="A560" t="s">
        <v>1102</v>
      </c>
      <c r="B560" t="s">
        <v>701</v>
      </c>
      <c r="C560" t="s">
        <v>682</v>
      </c>
      <c r="D560" t="s">
        <v>701</v>
      </c>
      <c r="E560" t="s">
        <v>10</v>
      </c>
      <c r="F560" t="s">
        <v>23</v>
      </c>
      <c r="G560" t="s">
        <v>12</v>
      </c>
      <c r="H560">
        <v>4</v>
      </c>
    </row>
    <row r="561" spans="1:8">
      <c r="A561" t="s">
        <v>1103</v>
      </c>
      <c r="B561" t="s">
        <v>1104</v>
      </c>
      <c r="C561" t="s">
        <v>682</v>
      </c>
      <c r="D561" t="s">
        <v>755</v>
      </c>
      <c r="E561" t="s">
        <v>10</v>
      </c>
      <c r="F561" t="s">
        <v>19</v>
      </c>
      <c r="G561" t="s">
        <v>12</v>
      </c>
      <c r="H561">
        <v>4</v>
      </c>
    </row>
    <row r="562" spans="1:8">
      <c r="A562" t="s">
        <v>1105</v>
      </c>
      <c r="B562" t="s">
        <v>852</v>
      </c>
      <c r="C562" t="s">
        <v>682</v>
      </c>
      <c r="D562" t="s">
        <v>773</v>
      </c>
      <c r="E562" t="s">
        <v>10</v>
      </c>
      <c r="F562" t="s">
        <v>23</v>
      </c>
      <c r="G562" t="s">
        <v>12</v>
      </c>
      <c r="H562">
        <v>3</v>
      </c>
    </row>
    <row r="563" spans="1:8">
      <c r="A563" t="s">
        <v>1106</v>
      </c>
      <c r="B563" t="s">
        <v>723</v>
      </c>
      <c r="C563" t="s">
        <v>682</v>
      </c>
      <c r="D563" t="s">
        <v>723</v>
      </c>
      <c r="E563" t="s">
        <v>10</v>
      </c>
      <c r="F563" t="s">
        <v>69</v>
      </c>
      <c r="G563" t="s">
        <v>201</v>
      </c>
      <c r="H563">
        <v>5</v>
      </c>
    </row>
    <row r="564" spans="1:8">
      <c r="A564" t="s">
        <v>1107</v>
      </c>
      <c r="B564" t="s">
        <v>919</v>
      </c>
      <c r="C564" t="s">
        <v>682</v>
      </c>
      <c r="D564" t="s">
        <v>920</v>
      </c>
      <c r="E564" t="s">
        <v>10</v>
      </c>
      <c r="F564" t="s">
        <v>19</v>
      </c>
      <c r="G564" t="s">
        <v>201</v>
      </c>
    </row>
    <row r="565" spans="1:8">
      <c r="A565" t="s">
        <v>1108</v>
      </c>
      <c r="B565" t="s">
        <v>1109</v>
      </c>
      <c r="C565" t="s">
        <v>682</v>
      </c>
      <c r="D565" t="s">
        <v>701</v>
      </c>
      <c r="E565" t="s">
        <v>10</v>
      </c>
      <c r="F565" t="s">
        <v>19</v>
      </c>
      <c r="G565" t="s">
        <v>12</v>
      </c>
      <c r="H565">
        <v>3</v>
      </c>
    </row>
    <row r="566" spans="1:8">
      <c r="A566" t="s">
        <v>1110</v>
      </c>
      <c r="B566" t="s">
        <v>827</v>
      </c>
      <c r="C566" t="s">
        <v>682</v>
      </c>
      <c r="D566" t="s">
        <v>723</v>
      </c>
      <c r="E566" t="s">
        <v>10</v>
      </c>
      <c r="F566" t="s">
        <v>23</v>
      </c>
      <c r="G566" t="s">
        <v>201</v>
      </c>
      <c r="H566">
        <v>3</v>
      </c>
    </row>
    <row r="567" spans="1:8">
      <c r="A567" t="s">
        <v>1111</v>
      </c>
      <c r="B567" t="s">
        <v>743</v>
      </c>
      <c r="C567" t="s">
        <v>682</v>
      </c>
      <c r="D567" t="s">
        <v>743</v>
      </c>
      <c r="E567" t="s">
        <v>10</v>
      </c>
      <c r="F567" t="s">
        <v>19</v>
      </c>
      <c r="G567" t="s">
        <v>201</v>
      </c>
    </row>
    <row r="568" spans="1:8">
      <c r="A568" t="s">
        <v>1112</v>
      </c>
      <c r="B568" t="s">
        <v>1042</v>
      </c>
      <c r="C568" t="s">
        <v>682</v>
      </c>
      <c r="D568" t="s">
        <v>771</v>
      </c>
      <c r="E568" t="s">
        <v>10</v>
      </c>
      <c r="F568" t="s">
        <v>19</v>
      </c>
      <c r="G568" t="s">
        <v>12</v>
      </c>
      <c r="H568">
        <v>3</v>
      </c>
    </row>
    <row r="569" spans="1:8">
      <c r="A569" t="s">
        <v>1113</v>
      </c>
      <c r="B569" t="s">
        <v>743</v>
      </c>
      <c r="C569" t="s">
        <v>682</v>
      </c>
      <c r="D569" t="s">
        <v>743</v>
      </c>
      <c r="E569" t="s">
        <v>10</v>
      </c>
      <c r="F569" t="s">
        <v>23</v>
      </c>
      <c r="G569" t="s">
        <v>12</v>
      </c>
      <c r="H569">
        <v>4</v>
      </c>
    </row>
    <row r="570" spans="1:8">
      <c r="A570" t="s">
        <v>1114</v>
      </c>
      <c r="B570" t="s">
        <v>437</v>
      </c>
      <c r="C570" t="s">
        <v>682</v>
      </c>
      <c r="D570" t="s">
        <v>437</v>
      </c>
      <c r="E570" t="s">
        <v>10</v>
      </c>
      <c r="F570" t="s">
        <v>23</v>
      </c>
      <c r="G570" t="s">
        <v>201</v>
      </c>
    </row>
    <row r="571" spans="1:8">
      <c r="A571" t="s">
        <v>1115</v>
      </c>
      <c r="B571" t="s">
        <v>830</v>
      </c>
      <c r="C571" t="s">
        <v>682</v>
      </c>
      <c r="D571" t="s">
        <v>723</v>
      </c>
      <c r="E571" t="s">
        <v>10</v>
      </c>
      <c r="F571" t="s">
        <v>98</v>
      </c>
      <c r="G571" t="s">
        <v>201</v>
      </c>
      <c r="H571">
        <v>3</v>
      </c>
    </row>
    <row r="572" spans="1:8">
      <c r="A572" t="s">
        <v>1116</v>
      </c>
      <c r="B572" t="s">
        <v>1117</v>
      </c>
      <c r="C572" t="s">
        <v>682</v>
      </c>
      <c r="D572" t="s">
        <v>723</v>
      </c>
      <c r="E572" t="s">
        <v>10</v>
      </c>
      <c r="F572" t="s">
        <v>69</v>
      </c>
      <c r="G572" t="s">
        <v>201</v>
      </c>
      <c r="H572">
        <v>3</v>
      </c>
    </row>
    <row r="573" spans="1:8">
      <c r="A573" t="s">
        <v>1118</v>
      </c>
      <c r="B573" t="s">
        <v>1017</v>
      </c>
      <c r="C573" t="s">
        <v>682</v>
      </c>
      <c r="D573" t="s">
        <v>747</v>
      </c>
      <c r="E573" t="s">
        <v>10</v>
      </c>
      <c r="F573" t="s">
        <v>23</v>
      </c>
      <c r="G573" t="s">
        <v>201</v>
      </c>
    </row>
    <row r="574" spans="1:8">
      <c r="A574" t="s">
        <v>1119</v>
      </c>
      <c r="B574" t="s">
        <v>850</v>
      </c>
      <c r="C574" t="s">
        <v>682</v>
      </c>
      <c r="D574" t="s">
        <v>723</v>
      </c>
      <c r="E574" t="s">
        <v>10</v>
      </c>
      <c r="F574" t="s">
        <v>19</v>
      </c>
      <c r="G574" t="s">
        <v>12</v>
      </c>
      <c r="H574">
        <v>4</v>
      </c>
    </row>
    <row r="575" spans="1:8">
      <c r="A575" t="s">
        <v>1120</v>
      </c>
      <c r="B575" t="s">
        <v>1121</v>
      </c>
      <c r="C575" t="s">
        <v>682</v>
      </c>
      <c r="D575" t="s">
        <v>723</v>
      </c>
      <c r="E575" t="s">
        <v>10</v>
      </c>
      <c r="F575" t="s">
        <v>19</v>
      </c>
      <c r="G575" t="s">
        <v>201</v>
      </c>
      <c r="H575">
        <v>2</v>
      </c>
    </row>
    <row r="576" spans="1:8">
      <c r="A576" t="s">
        <v>1122</v>
      </c>
      <c r="B576" t="s">
        <v>1121</v>
      </c>
      <c r="C576" t="s">
        <v>682</v>
      </c>
      <c r="D576" t="s">
        <v>723</v>
      </c>
      <c r="E576" t="s">
        <v>10</v>
      </c>
      <c r="F576" t="s">
        <v>19</v>
      </c>
      <c r="G576" t="s">
        <v>12</v>
      </c>
      <c r="H576">
        <v>1</v>
      </c>
    </row>
    <row r="577" spans="1:8">
      <c r="A577" t="s">
        <v>1123</v>
      </c>
      <c r="B577" t="s">
        <v>1124</v>
      </c>
      <c r="C577" t="s">
        <v>682</v>
      </c>
      <c r="D577" t="s">
        <v>723</v>
      </c>
      <c r="E577" t="s">
        <v>10</v>
      </c>
      <c r="F577" t="s">
        <v>23</v>
      </c>
      <c r="G577" t="s">
        <v>201</v>
      </c>
      <c r="H577">
        <v>2</v>
      </c>
    </row>
    <row r="578" spans="1:8">
      <c r="A578" t="s">
        <v>1125</v>
      </c>
      <c r="B578" t="s">
        <v>1126</v>
      </c>
      <c r="C578" t="s">
        <v>682</v>
      </c>
      <c r="D578" t="s">
        <v>723</v>
      </c>
      <c r="E578" t="s">
        <v>10</v>
      </c>
      <c r="F578" t="s">
        <v>19</v>
      </c>
      <c r="G578" t="s">
        <v>201</v>
      </c>
      <c r="H578">
        <v>2</v>
      </c>
    </row>
    <row r="579" spans="1:8">
      <c r="A579" t="s">
        <v>1127</v>
      </c>
      <c r="B579" t="s">
        <v>1128</v>
      </c>
      <c r="C579" t="s">
        <v>682</v>
      </c>
      <c r="D579" t="s">
        <v>723</v>
      </c>
      <c r="E579" t="s">
        <v>10</v>
      </c>
      <c r="F579" t="s">
        <v>19</v>
      </c>
      <c r="G579" t="s">
        <v>12</v>
      </c>
      <c r="H579">
        <v>4</v>
      </c>
    </row>
    <row r="580" spans="1:8">
      <c r="A580" t="s">
        <v>1129</v>
      </c>
      <c r="B580" t="s">
        <v>876</v>
      </c>
      <c r="C580" t="s">
        <v>682</v>
      </c>
      <c r="D580" t="s">
        <v>749</v>
      </c>
      <c r="E580" t="s">
        <v>10</v>
      </c>
      <c r="F580" t="s">
        <v>19</v>
      </c>
      <c r="G580" t="s">
        <v>201</v>
      </c>
      <c r="H580">
        <v>2</v>
      </c>
    </row>
    <row r="581" spans="1:8">
      <c r="A581" t="s">
        <v>1130</v>
      </c>
      <c r="B581" t="s">
        <v>749</v>
      </c>
      <c r="C581" t="s">
        <v>682</v>
      </c>
      <c r="D581" t="s">
        <v>749</v>
      </c>
      <c r="E581" t="s">
        <v>10</v>
      </c>
      <c r="F581" t="s">
        <v>19</v>
      </c>
      <c r="G581" t="s">
        <v>201</v>
      </c>
      <c r="H581">
        <v>2</v>
      </c>
    </row>
    <row r="582" spans="1:8">
      <c r="A582" t="s">
        <v>1131</v>
      </c>
      <c r="B582" t="s">
        <v>1132</v>
      </c>
      <c r="C582" t="s">
        <v>682</v>
      </c>
      <c r="D582" t="s">
        <v>749</v>
      </c>
      <c r="E582" t="s">
        <v>10</v>
      </c>
      <c r="F582" t="s">
        <v>19</v>
      </c>
      <c r="G582" t="s">
        <v>12</v>
      </c>
      <c r="H582">
        <v>2</v>
      </c>
    </row>
    <row r="583" spans="1:8">
      <c r="A583" t="s">
        <v>1133</v>
      </c>
      <c r="B583" t="s">
        <v>1132</v>
      </c>
      <c r="C583" t="s">
        <v>682</v>
      </c>
      <c r="D583" t="s">
        <v>749</v>
      </c>
      <c r="E583" t="s">
        <v>10</v>
      </c>
      <c r="F583" t="s">
        <v>19</v>
      </c>
      <c r="G583" t="s">
        <v>12</v>
      </c>
      <c r="H583">
        <v>1</v>
      </c>
    </row>
    <row r="584" spans="1:8">
      <c r="A584" t="s">
        <v>1134</v>
      </c>
      <c r="B584" t="s">
        <v>799</v>
      </c>
      <c r="C584" t="s">
        <v>682</v>
      </c>
      <c r="D584" t="s">
        <v>769</v>
      </c>
      <c r="E584" t="s">
        <v>10</v>
      </c>
      <c r="F584" t="s">
        <v>23</v>
      </c>
      <c r="G584" t="s">
        <v>12</v>
      </c>
      <c r="H584">
        <v>4</v>
      </c>
    </row>
    <row r="585" spans="1:8">
      <c r="A585" t="s">
        <v>1135</v>
      </c>
      <c r="B585" t="s">
        <v>1136</v>
      </c>
      <c r="C585" t="s">
        <v>682</v>
      </c>
      <c r="D585" t="s">
        <v>723</v>
      </c>
      <c r="E585" t="s">
        <v>10</v>
      </c>
      <c r="F585" t="s">
        <v>23</v>
      </c>
      <c r="G585" t="s">
        <v>12</v>
      </c>
      <c r="H585">
        <v>2</v>
      </c>
    </row>
    <row r="586" spans="1:8">
      <c r="A586" t="s">
        <v>1137</v>
      </c>
      <c r="B586" t="s">
        <v>1138</v>
      </c>
      <c r="C586" t="s">
        <v>682</v>
      </c>
      <c r="D586" t="s">
        <v>771</v>
      </c>
      <c r="E586" t="s">
        <v>10</v>
      </c>
      <c r="F586" t="s">
        <v>23</v>
      </c>
      <c r="G586" t="s">
        <v>12</v>
      </c>
      <c r="H586">
        <v>3</v>
      </c>
    </row>
    <row r="587" spans="1:8">
      <c r="A587" t="s">
        <v>1139</v>
      </c>
      <c r="B587" t="s">
        <v>1044</v>
      </c>
      <c r="C587" t="s">
        <v>682</v>
      </c>
      <c r="D587" t="s">
        <v>755</v>
      </c>
      <c r="E587" t="s">
        <v>10</v>
      </c>
      <c r="F587" t="s">
        <v>23</v>
      </c>
      <c r="G587" t="s">
        <v>12</v>
      </c>
      <c r="H587">
        <v>1</v>
      </c>
    </row>
    <row r="588" spans="1:8">
      <c r="A588" t="s">
        <v>1140</v>
      </c>
      <c r="B588" t="s">
        <v>1141</v>
      </c>
      <c r="C588" t="s">
        <v>682</v>
      </c>
      <c r="D588" t="s">
        <v>723</v>
      </c>
      <c r="E588" t="s">
        <v>10</v>
      </c>
      <c r="F588" t="s">
        <v>23</v>
      </c>
      <c r="G588" t="s">
        <v>12</v>
      </c>
      <c r="H588">
        <v>3</v>
      </c>
    </row>
    <row r="589" spans="1:8">
      <c r="A589" t="s">
        <v>1142</v>
      </c>
      <c r="B589" t="s">
        <v>723</v>
      </c>
      <c r="C589" t="s">
        <v>682</v>
      </c>
      <c r="D589" t="s">
        <v>723</v>
      </c>
      <c r="E589" t="s">
        <v>10</v>
      </c>
      <c r="F589" t="s">
        <v>19</v>
      </c>
      <c r="G589" t="s">
        <v>201</v>
      </c>
      <c r="H589">
        <v>3</v>
      </c>
    </row>
    <row r="590" spans="1:8">
      <c r="A590" t="s">
        <v>1143</v>
      </c>
      <c r="B590" t="s">
        <v>919</v>
      </c>
      <c r="C590" t="s">
        <v>682</v>
      </c>
      <c r="D590" t="s">
        <v>920</v>
      </c>
      <c r="E590" t="s">
        <v>10</v>
      </c>
      <c r="F590" t="s">
        <v>19</v>
      </c>
      <c r="G590" t="s">
        <v>12</v>
      </c>
      <c r="H590">
        <v>2</v>
      </c>
    </row>
    <row r="591" spans="1:8">
      <c r="A591" t="s">
        <v>1144</v>
      </c>
      <c r="B591" t="s">
        <v>930</v>
      </c>
      <c r="C591" t="s">
        <v>682</v>
      </c>
      <c r="D591" t="s">
        <v>701</v>
      </c>
      <c r="E591" t="s">
        <v>10</v>
      </c>
      <c r="F591" t="s">
        <v>23</v>
      </c>
      <c r="G591" t="s">
        <v>12</v>
      </c>
      <c r="H591">
        <v>4</v>
      </c>
    </row>
    <row r="592" spans="1:8">
      <c r="A592" t="s">
        <v>1145</v>
      </c>
      <c r="B592" t="s">
        <v>1146</v>
      </c>
      <c r="C592" t="s">
        <v>682</v>
      </c>
      <c r="D592" t="s">
        <v>1147</v>
      </c>
      <c r="E592" t="s">
        <v>10</v>
      </c>
      <c r="F592" t="s">
        <v>330</v>
      </c>
      <c r="G592" t="s">
        <v>201</v>
      </c>
    </row>
    <row r="593" spans="1:8">
      <c r="A593" t="s">
        <v>1148</v>
      </c>
      <c r="B593" t="s">
        <v>1149</v>
      </c>
      <c r="C593" t="s">
        <v>682</v>
      </c>
      <c r="D593" t="s">
        <v>758</v>
      </c>
      <c r="E593" t="s">
        <v>10</v>
      </c>
      <c r="F593" t="s">
        <v>23</v>
      </c>
      <c r="G593" t="s">
        <v>12</v>
      </c>
      <c r="H593">
        <v>4</v>
      </c>
    </row>
    <row r="594" spans="1:8">
      <c r="A594" t="s">
        <v>1150</v>
      </c>
      <c r="B594" t="s">
        <v>1151</v>
      </c>
      <c r="C594" t="s">
        <v>682</v>
      </c>
      <c r="D594" t="s">
        <v>749</v>
      </c>
      <c r="E594" t="s">
        <v>10</v>
      </c>
      <c r="F594" t="s">
        <v>19</v>
      </c>
      <c r="G594" t="s">
        <v>201</v>
      </c>
    </row>
    <row r="595" spans="1:8">
      <c r="A595" t="s">
        <v>1152</v>
      </c>
      <c r="B595" t="s">
        <v>1109</v>
      </c>
      <c r="C595" t="s">
        <v>682</v>
      </c>
      <c r="D595" t="s">
        <v>701</v>
      </c>
      <c r="E595" t="s">
        <v>10</v>
      </c>
      <c r="F595" t="s">
        <v>23</v>
      </c>
      <c r="G595" t="s">
        <v>12</v>
      </c>
      <c r="H595">
        <v>2</v>
      </c>
    </row>
    <row r="596" spans="1:8">
      <c r="A596" t="s">
        <v>1153</v>
      </c>
      <c r="B596" t="s">
        <v>1154</v>
      </c>
      <c r="C596" t="s">
        <v>682</v>
      </c>
      <c r="D596" t="s">
        <v>723</v>
      </c>
      <c r="E596" t="s">
        <v>10</v>
      </c>
      <c r="F596" t="s">
        <v>19</v>
      </c>
      <c r="G596" t="s">
        <v>12</v>
      </c>
      <c r="H596">
        <v>1</v>
      </c>
    </row>
    <row r="597" spans="1:8">
      <c r="A597" t="s">
        <v>1155</v>
      </c>
      <c r="B597" t="s">
        <v>943</v>
      </c>
      <c r="C597" t="s">
        <v>682</v>
      </c>
      <c r="D597" t="s">
        <v>944</v>
      </c>
      <c r="E597" t="s">
        <v>10</v>
      </c>
      <c r="F597" t="s">
        <v>23</v>
      </c>
      <c r="G597" t="s">
        <v>12</v>
      </c>
      <c r="H597">
        <v>4</v>
      </c>
    </row>
    <row r="598" spans="1:8">
      <c r="A598" t="s">
        <v>1156</v>
      </c>
      <c r="B598" t="s">
        <v>1157</v>
      </c>
      <c r="C598" t="s">
        <v>682</v>
      </c>
      <c r="D598" t="s">
        <v>701</v>
      </c>
      <c r="E598" t="s">
        <v>10</v>
      </c>
      <c r="F598" t="s">
        <v>19</v>
      </c>
      <c r="G598" t="s">
        <v>12</v>
      </c>
      <c r="H598">
        <v>4</v>
      </c>
    </row>
    <row r="599" spans="1:8">
      <c r="A599" t="s">
        <v>1158</v>
      </c>
      <c r="B599" t="s">
        <v>857</v>
      </c>
      <c r="C599" t="s">
        <v>682</v>
      </c>
      <c r="D599" t="s">
        <v>723</v>
      </c>
      <c r="E599" t="s">
        <v>10</v>
      </c>
      <c r="F599" t="s">
        <v>19</v>
      </c>
      <c r="G599" t="s">
        <v>12</v>
      </c>
      <c r="H599">
        <v>3</v>
      </c>
    </row>
    <row r="600" spans="1:8">
      <c r="A600" t="s">
        <v>1159</v>
      </c>
      <c r="B600" t="s">
        <v>1160</v>
      </c>
      <c r="C600" t="s">
        <v>682</v>
      </c>
      <c r="D600" t="s">
        <v>683</v>
      </c>
      <c r="E600" t="s">
        <v>10</v>
      </c>
      <c r="F600" t="s">
        <v>23</v>
      </c>
      <c r="G600" t="s">
        <v>12</v>
      </c>
      <c r="H600">
        <v>2</v>
      </c>
    </row>
    <row r="601" spans="1:8">
      <c r="A601" t="s">
        <v>1161</v>
      </c>
      <c r="B601" t="s">
        <v>956</v>
      </c>
      <c r="C601" t="s">
        <v>682</v>
      </c>
      <c r="D601" t="s">
        <v>771</v>
      </c>
      <c r="E601" t="s">
        <v>10</v>
      </c>
      <c r="F601" t="s">
        <v>116</v>
      </c>
      <c r="G601" t="s">
        <v>201</v>
      </c>
      <c r="H601">
        <v>3</v>
      </c>
    </row>
    <row r="602" spans="1:8">
      <c r="A602" t="s">
        <v>1162</v>
      </c>
      <c r="B602" t="s">
        <v>723</v>
      </c>
      <c r="C602" t="s">
        <v>682</v>
      </c>
      <c r="D602" t="s">
        <v>723</v>
      </c>
      <c r="E602" t="s">
        <v>10</v>
      </c>
      <c r="F602" t="s">
        <v>23</v>
      </c>
      <c r="G602" t="s">
        <v>12</v>
      </c>
      <c r="H602">
        <v>4</v>
      </c>
    </row>
    <row r="603" spans="1:8">
      <c r="A603" t="s">
        <v>1163</v>
      </c>
      <c r="B603" t="s">
        <v>1164</v>
      </c>
      <c r="C603" t="s">
        <v>682</v>
      </c>
      <c r="D603" t="s">
        <v>749</v>
      </c>
      <c r="E603" t="s">
        <v>10</v>
      </c>
      <c r="F603" t="s">
        <v>19</v>
      </c>
      <c r="G603" t="s">
        <v>201</v>
      </c>
      <c r="H603">
        <v>3</v>
      </c>
    </row>
    <row r="604" spans="1:8">
      <c r="A604" t="s">
        <v>1165</v>
      </c>
      <c r="B604" t="s">
        <v>883</v>
      </c>
      <c r="C604" t="s">
        <v>682</v>
      </c>
      <c r="D604" t="s">
        <v>723</v>
      </c>
      <c r="E604" t="s">
        <v>10</v>
      </c>
      <c r="F604" t="s">
        <v>23</v>
      </c>
      <c r="G604" t="s">
        <v>201</v>
      </c>
    </row>
    <row r="605" spans="1:8">
      <c r="A605" t="s">
        <v>1166</v>
      </c>
      <c r="B605" t="s">
        <v>1167</v>
      </c>
      <c r="C605" t="s">
        <v>682</v>
      </c>
      <c r="D605" t="s">
        <v>1167</v>
      </c>
      <c r="E605" t="s">
        <v>10</v>
      </c>
      <c r="F605" t="s">
        <v>19</v>
      </c>
      <c r="G605" t="s">
        <v>12</v>
      </c>
      <c r="H605">
        <v>1</v>
      </c>
    </row>
    <row r="606" spans="1:8">
      <c r="A606" t="s">
        <v>1168</v>
      </c>
      <c r="B606" t="s">
        <v>740</v>
      </c>
      <c r="C606" t="s">
        <v>682</v>
      </c>
      <c r="D606" t="s">
        <v>740</v>
      </c>
      <c r="E606" t="s">
        <v>10</v>
      </c>
      <c r="F606" t="s">
        <v>23</v>
      </c>
      <c r="G606" t="s">
        <v>12</v>
      </c>
      <c r="H606">
        <v>3</v>
      </c>
    </row>
    <row r="607" spans="1:8">
      <c r="A607" t="s">
        <v>1169</v>
      </c>
      <c r="B607" t="s">
        <v>723</v>
      </c>
      <c r="C607" t="s">
        <v>682</v>
      </c>
      <c r="D607" t="s">
        <v>723</v>
      </c>
      <c r="E607" t="s">
        <v>10</v>
      </c>
      <c r="F607" t="s">
        <v>330</v>
      </c>
      <c r="G607" t="s">
        <v>201</v>
      </c>
    </row>
    <row r="608" spans="1:8">
      <c r="A608" t="s">
        <v>1170</v>
      </c>
      <c r="B608" t="s">
        <v>876</v>
      </c>
      <c r="C608" t="s">
        <v>682</v>
      </c>
      <c r="D608" t="s">
        <v>749</v>
      </c>
      <c r="E608" t="s">
        <v>10</v>
      </c>
      <c r="F608" t="s">
        <v>19</v>
      </c>
      <c r="G608" t="s">
        <v>201</v>
      </c>
    </row>
    <row r="609" spans="1:8">
      <c r="A609" t="s">
        <v>1171</v>
      </c>
      <c r="B609" t="s">
        <v>1172</v>
      </c>
      <c r="C609" t="s">
        <v>682</v>
      </c>
      <c r="D609" t="s">
        <v>704</v>
      </c>
      <c r="E609" t="s">
        <v>10</v>
      </c>
      <c r="F609" t="s">
        <v>23</v>
      </c>
      <c r="G609" t="s">
        <v>12</v>
      </c>
      <c r="H609">
        <v>4</v>
      </c>
    </row>
    <row r="610" spans="1:8">
      <c r="A610" t="s">
        <v>1173</v>
      </c>
      <c r="B610" t="s">
        <v>1174</v>
      </c>
      <c r="C610" t="s">
        <v>682</v>
      </c>
      <c r="D610" t="s">
        <v>1174</v>
      </c>
      <c r="E610" t="s">
        <v>10</v>
      </c>
      <c r="F610" t="s">
        <v>23</v>
      </c>
      <c r="G610" t="s">
        <v>12</v>
      </c>
    </row>
    <row r="611" spans="1:8">
      <c r="A611" t="s">
        <v>1175</v>
      </c>
      <c r="B611" t="s">
        <v>704</v>
      </c>
      <c r="C611" t="s">
        <v>682</v>
      </c>
      <c r="D611" t="s">
        <v>704</v>
      </c>
      <c r="E611" t="s">
        <v>179</v>
      </c>
      <c r="F611" t="s">
        <v>180</v>
      </c>
      <c r="G611" t="s">
        <v>12</v>
      </c>
      <c r="H611">
        <v>5</v>
      </c>
    </row>
    <row r="612" spans="1:8">
      <c r="A612" t="s">
        <v>1176</v>
      </c>
      <c r="B612" t="s">
        <v>956</v>
      </c>
      <c r="C612" t="s">
        <v>682</v>
      </c>
      <c r="D612" t="s">
        <v>771</v>
      </c>
      <c r="E612" t="s">
        <v>179</v>
      </c>
      <c r="F612" t="s">
        <v>180</v>
      </c>
      <c r="G612" t="s">
        <v>12</v>
      </c>
      <c r="H612">
        <v>3</v>
      </c>
    </row>
    <row r="613" spans="1:8">
      <c r="A613" t="s">
        <v>1177</v>
      </c>
      <c r="B613" t="s">
        <v>723</v>
      </c>
      <c r="C613" t="s">
        <v>682</v>
      </c>
      <c r="D613" t="s">
        <v>723</v>
      </c>
      <c r="E613" t="s">
        <v>179</v>
      </c>
      <c r="F613" t="s">
        <v>180</v>
      </c>
      <c r="G613" t="s">
        <v>12</v>
      </c>
      <c r="H613">
        <v>3</v>
      </c>
    </row>
    <row r="614" spans="1:8">
      <c r="A614" t="s">
        <v>1178</v>
      </c>
      <c r="B614" t="s">
        <v>1179</v>
      </c>
      <c r="C614" t="s">
        <v>682</v>
      </c>
      <c r="D614" t="s">
        <v>1180</v>
      </c>
      <c r="E614" t="s">
        <v>212</v>
      </c>
      <c r="F614" t="s">
        <v>11</v>
      </c>
      <c r="G614" t="s">
        <v>12</v>
      </c>
    </row>
    <row r="615" spans="1:8">
      <c r="A615" t="s">
        <v>1181</v>
      </c>
      <c r="B615" t="s">
        <v>1182</v>
      </c>
      <c r="C615" t="s">
        <v>682</v>
      </c>
      <c r="D615" t="s">
        <v>715</v>
      </c>
      <c r="E615" t="s">
        <v>212</v>
      </c>
      <c r="F615" t="s">
        <v>23</v>
      </c>
      <c r="G615" t="s">
        <v>12</v>
      </c>
      <c r="H615">
        <v>3</v>
      </c>
    </row>
    <row r="616" spans="1:8">
      <c r="A616" t="s">
        <v>1183</v>
      </c>
      <c r="B616" t="s">
        <v>1184</v>
      </c>
      <c r="C616" t="s">
        <v>682</v>
      </c>
      <c r="D616" t="s">
        <v>1185</v>
      </c>
      <c r="E616" t="s">
        <v>212</v>
      </c>
      <c r="F616" t="s">
        <v>11</v>
      </c>
      <c r="G616" t="s">
        <v>12</v>
      </c>
    </row>
    <row r="617" spans="1:8">
      <c r="A617" t="s">
        <v>1186</v>
      </c>
      <c r="B617" t="s">
        <v>1187</v>
      </c>
      <c r="C617" t="s">
        <v>682</v>
      </c>
      <c r="D617" t="s">
        <v>1188</v>
      </c>
      <c r="E617" t="s">
        <v>212</v>
      </c>
      <c r="F617" t="s">
        <v>11</v>
      </c>
      <c r="G617" t="s">
        <v>12</v>
      </c>
    </row>
    <row r="618" spans="1:8">
      <c r="A618" t="s">
        <v>1189</v>
      </c>
      <c r="B618" t="s">
        <v>1190</v>
      </c>
      <c r="C618" t="s">
        <v>682</v>
      </c>
      <c r="D618" t="s">
        <v>1190</v>
      </c>
      <c r="E618" t="s">
        <v>212</v>
      </c>
      <c r="F618" t="s">
        <v>11</v>
      </c>
      <c r="G618" t="s">
        <v>12</v>
      </c>
    </row>
    <row r="619" spans="1:8">
      <c r="A619" t="s">
        <v>1191</v>
      </c>
      <c r="B619" t="s">
        <v>1192</v>
      </c>
      <c r="C619" t="s">
        <v>682</v>
      </c>
      <c r="D619" t="s">
        <v>920</v>
      </c>
      <c r="E619" t="s">
        <v>212</v>
      </c>
      <c r="F619" t="s">
        <v>11</v>
      </c>
      <c r="G619" t="s">
        <v>12</v>
      </c>
    </row>
    <row r="620" spans="1:8">
      <c r="A620" t="s">
        <v>1193</v>
      </c>
      <c r="B620" t="s">
        <v>1194</v>
      </c>
      <c r="C620" t="s">
        <v>682</v>
      </c>
      <c r="D620" t="s">
        <v>1195</v>
      </c>
      <c r="E620" t="s">
        <v>212</v>
      </c>
      <c r="F620" t="s">
        <v>19</v>
      </c>
      <c r="G620" t="s">
        <v>12</v>
      </c>
    </row>
    <row r="621" spans="1:8">
      <c r="A621" t="s">
        <v>1196</v>
      </c>
      <c r="B621" t="s">
        <v>1197</v>
      </c>
      <c r="C621" t="s">
        <v>682</v>
      </c>
      <c r="D621" t="s">
        <v>723</v>
      </c>
      <c r="E621" t="s">
        <v>212</v>
      </c>
      <c r="F621" t="s">
        <v>23</v>
      </c>
      <c r="G621" t="s">
        <v>12</v>
      </c>
    </row>
    <row r="622" spans="1:8">
      <c r="A622" t="s">
        <v>1198</v>
      </c>
      <c r="B622" t="s">
        <v>1199</v>
      </c>
      <c r="C622" t="s">
        <v>682</v>
      </c>
      <c r="D622" t="s">
        <v>1200</v>
      </c>
      <c r="E622" t="s">
        <v>212</v>
      </c>
      <c r="F622" t="s">
        <v>11</v>
      </c>
      <c r="G622" t="s">
        <v>12</v>
      </c>
    </row>
    <row r="623" spans="1:8">
      <c r="A623" t="s">
        <v>1201</v>
      </c>
      <c r="B623" t="s">
        <v>1202</v>
      </c>
      <c r="C623" t="s">
        <v>682</v>
      </c>
      <c r="D623" t="s">
        <v>686</v>
      </c>
      <c r="E623" t="s">
        <v>212</v>
      </c>
      <c r="F623" t="s">
        <v>11</v>
      </c>
      <c r="G623" t="s">
        <v>12</v>
      </c>
    </row>
    <row r="624" spans="1:8">
      <c r="A624" t="s">
        <v>1203</v>
      </c>
      <c r="B624" t="s">
        <v>691</v>
      </c>
      <c r="C624" t="s">
        <v>682</v>
      </c>
      <c r="D624" t="s">
        <v>691</v>
      </c>
      <c r="E624" t="s">
        <v>179</v>
      </c>
      <c r="F624" t="s">
        <v>180</v>
      </c>
      <c r="G624" t="s">
        <v>12</v>
      </c>
      <c r="H624">
        <v>4</v>
      </c>
    </row>
    <row r="625" spans="1:8">
      <c r="A625" t="s">
        <v>1204</v>
      </c>
      <c r="B625" t="s">
        <v>1205</v>
      </c>
      <c r="C625" t="s">
        <v>682</v>
      </c>
      <c r="D625" t="s">
        <v>938</v>
      </c>
      <c r="E625" t="s">
        <v>212</v>
      </c>
      <c r="F625" t="s">
        <v>23</v>
      </c>
      <c r="G625" t="s">
        <v>201</v>
      </c>
      <c r="H625">
        <v>5</v>
      </c>
    </row>
    <row r="626" spans="1:8">
      <c r="A626" t="s">
        <v>1206</v>
      </c>
      <c r="B626" t="s">
        <v>1207</v>
      </c>
      <c r="C626" t="s">
        <v>682</v>
      </c>
      <c r="D626" t="s">
        <v>712</v>
      </c>
      <c r="E626" t="s">
        <v>212</v>
      </c>
      <c r="F626" t="s">
        <v>23</v>
      </c>
      <c r="G626" t="s">
        <v>12</v>
      </c>
    </row>
    <row r="627" spans="1:8">
      <c r="A627" t="s">
        <v>1208</v>
      </c>
      <c r="B627" t="s">
        <v>1209</v>
      </c>
      <c r="C627" t="s">
        <v>682</v>
      </c>
      <c r="D627" t="s">
        <v>771</v>
      </c>
      <c r="E627" t="s">
        <v>212</v>
      </c>
      <c r="F627" t="s">
        <v>11</v>
      </c>
      <c r="G627" t="s">
        <v>12</v>
      </c>
    </row>
    <row r="628" spans="1:8">
      <c r="A628" t="s">
        <v>1210</v>
      </c>
      <c r="B628" t="s">
        <v>1211</v>
      </c>
      <c r="C628" t="s">
        <v>682</v>
      </c>
      <c r="D628" t="s">
        <v>715</v>
      </c>
      <c r="E628" t="s">
        <v>212</v>
      </c>
      <c r="F628" t="s">
        <v>11</v>
      </c>
      <c r="G628" t="s">
        <v>12</v>
      </c>
      <c r="H628">
        <v>3</v>
      </c>
    </row>
    <row r="629" spans="1:8">
      <c r="A629" t="s">
        <v>1212</v>
      </c>
      <c r="B629" t="s">
        <v>1213</v>
      </c>
      <c r="C629" t="s">
        <v>682</v>
      </c>
      <c r="D629" t="s">
        <v>1214</v>
      </c>
      <c r="E629" t="s">
        <v>212</v>
      </c>
      <c r="F629" t="s">
        <v>11</v>
      </c>
      <c r="G629" t="s">
        <v>12</v>
      </c>
    </row>
    <row r="630" spans="1:8">
      <c r="A630" t="s">
        <v>1215</v>
      </c>
      <c r="B630" t="s">
        <v>1216</v>
      </c>
      <c r="C630" t="s">
        <v>682</v>
      </c>
      <c r="D630" t="s">
        <v>1217</v>
      </c>
      <c r="E630" t="s">
        <v>212</v>
      </c>
      <c r="F630" t="s">
        <v>69</v>
      </c>
      <c r="G630" t="s">
        <v>12</v>
      </c>
      <c r="H630">
        <v>2</v>
      </c>
    </row>
    <row r="631" spans="1:8">
      <c r="A631" t="s">
        <v>1218</v>
      </c>
      <c r="B631" t="s">
        <v>1219</v>
      </c>
      <c r="C631" t="s">
        <v>682</v>
      </c>
      <c r="D631" t="s">
        <v>1220</v>
      </c>
      <c r="E631" t="s">
        <v>212</v>
      </c>
      <c r="F631" t="s">
        <v>23</v>
      </c>
      <c r="G631" t="s">
        <v>12</v>
      </c>
      <c r="H631">
        <v>2</v>
      </c>
    </row>
    <row r="632" spans="1:8">
      <c r="A632" t="s">
        <v>1221</v>
      </c>
      <c r="B632" t="s">
        <v>1222</v>
      </c>
      <c r="C632" t="s">
        <v>682</v>
      </c>
      <c r="D632" t="s">
        <v>686</v>
      </c>
      <c r="E632" t="s">
        <v>212</v>
      </c>
      <c r="F632" t="s">
        <v>23</v>
      </c>
      <c r="G632" t="s">
        <v>12</v>
      </c>
      <c r="H632">
        <v>4</v>
      </c>
    </row>
    <row r="633" spans="1:8">
      <c r="A633" t="s">
        <v>1223</v>
      </c>
      <c r="B633" t="s">
        <v>1224</v>
      </c>
      <c r="C633" t="s">
        <v>682</v>
      </c>
      <c r="D633" t="s">
        <v>1217</v>
      </c>
      <c r="E633" t="s">
        <v>212</v>
      </c>
      <c r="F633" t="s">
        <v>69</v>
      </c>
      <c r="G633" t="s">
        <v>12</v>
      </c>
      <c r="H633">
        <v>4</v>
      </c>
    </row>
    <row r="634" spans="1:8">
      <c r="A634" t="s">
        <v>1225</v>
      </c>
      <c r="B634" t="s">
        <v>1226</v>
      </c>
      <c r="C634" t="s">
        <v>682</v>
      </c>
      <c r="D634" t="s">
        <v>1227</v>
      </c>
      <c r="E634" t="s">
        <v>212</v>
      </c>
      <c r="F634" t="s">
        <v>23</v>
      </c>
      <c r="G634" t="s">
        <v>12</v>
      </c>
      <c r="H634">
        <v>3</v>
      </c>
    </row>
    <row r="635" spans="1:8">
      <c r="A635" t="s">
        <v>1228</v>
      </c>
      <c r="B635" t="s">
        <v>1229</v>
      </c>
      <c r="C635" t="s">
        <v>682</v>
      </c>
      <c r="D635" t="s">
        <v>773</v>
      </c>
      <c r="E635" t="s">
        <v>212</v>
      </c>
      <c r="F635" t="s">
        <v>23</v>
      </c>
      <c r="G635" t="s">
        <v>12</v>
      </c>
    </row>
    <row r="636" spans="1:8">
      <c r="A636" t="s">
        <v>1230</v>
      </c>
      <c r="B636" t="s">
        <v>1231</v>
      </c>
      <c r="C636" t="s">
        <v>682</v>
      </c>
      <c r="D636" t="s">
        <v>771</v>
      </c>
      <c r="E636" t="s">
        <v>212</v>
      </c>
      <c r="F636" t="s">
        <v>23</v>
      </c>
      <c r="G636" t="s">
        <v>12</v>
      </c>
    </row>
    <row r="637" spans="1:8">
      <c r="A637" t="s">
        <v>1232</v>
      </c>
      <c r="B637" t="s">
        <v>1233</v>
      </c>
      <c r="C637" t="s">
        <v>682</v>
      </c>
      <c r="D637" t="s">
        <v>1185</v>
      </c>
      <c r="E637" t="s">
        <v>212</v>
      </c>
      <c r="F637" t="s">
        <v>11</v>
      </c>
      <c r="G637" t="s">
        <v>12</v>
      </c>
      <c r="H637">
        <v>3</v>
      </c>
    </row>
    <row r="638" spans="1:8">
      <c r="A638" t="s">
        <v>1234</v>
      </c>
      <c r="B638" t="s">
        <v>1235</v>
      </c>
      <c r="C638" t="s">
        <v>682</v>
      </c>
      <c r="D638" t="s">
        <v>938</v>
      </c>
      <c r="E638" t="s">
        <v>212</v>
      </c>
      <c r="F638" t="s">
        <v>23</v>
      </c>
      <c r="G638" t="s">
        <v>12</v>
      </c>
      <c r="H638">
        <v>3</v>
      </c>
    </row>
    <row r="639" spans="1:8">
      <c r="A639" t="s">
        <v>1236</v>
      </c>
      <c r="B639" t="s">
        <v>1237</v>
      </c>
      <c r="C639" t="s">
        <v>682</v>
      </c>
      <c r="D639" t="s">
        <v>1180</v>
      </c>
      <c r="E639" t="s">
        <v>212</v>
      </c>
      <c r="F639" t="s">
        <v>11</v>
      </c>
      <c r="G639" t="s">
        <v>12</v>
      </c>
    </row>
    <row r="640" spans="1:8">
      <c r="A640" t="s">
        <v>1238</v>
      </c>
      <c r="B640" t="s">
        <v>1239</v>
      </c>
      <c r="C640" t="s">
        <v>682</v>
      </c>
      <c r="D640" t="s">
        <v>1180</v>
      </c>
      <c r="E640" t="s">
        <v>212</v>
      </c>
      <c r="F640" t="s">
        <v>11</v>
      </c>
      <c r="G640" t="s">
        <v>12</v>
      </c>
    </row>
    <row r="641" spans="1:8">
      <c r="A641" t="s">
        <v>1240</v>
      </c>
      <c r="B641" t="s">
        <v>1241</v>
      </c>
      <c r="C641" t="s">
        <v>682</v>
      </c>
      <c r="D641" t="s">
        <v>838</v>
      </c>
      <c r="E641" t="s">
        <v>212</v>
      </c>
      <c r="F641" t="s">
        <v>11</v>
      </c>
      <c r="G641" t="s">
        <v>12</v>
      </c>
      <c r="H641">
        <v>3</v>
      </c>
    </row>
    <row r="642" spans="1:8">
      <c r="A642" t="s">
        <v>1242</v>
      </c>
      <c r="B642" t="s">
        <v>1243</v>
      </c>
      <c r="C642" t="s">
        <v>682</v>
      </c>
      <c r="D642" t="s">
        <v>1220</v>
      </c>
      <c r="E642" t="s">
        <v>212</v>
      </c>
      <c r="F642" t="s">
        <v>23</v>
      </c>
      <c r="G642" t="s">
        <v>12</v>
      </c>
      <c r="H642">
        <v>4</v>
      </c>
    </row>
    <row r="643" spans="1:8">
      <c r="A643" t="s">
        <v>1244</v>
      </c>
      <c r="B643" t="s">
        <v>1245</v>
      </c>
      <c r="C643" t="s">
        <v>682</v>
      </c>
      <c r="D643" t="s">
        <v>1200</v>
      </c>
      <c r="E643" t="s">
        <v>212</v>
      </c>
      <c r="F643" t="s">
        <v>11</v>
      </c>
      <c r="G643" t="s">
        <v>12</v>
      </c>
      <c r="H643">
        <v>4</v>
      </c>
    </row>
    <row r="644" spans="1:8">
      <c r="A644" t="s">
        <v>1246</v>
      </c>
      <c r="B644" t="s">
        <v>1247</v>
      </c>
      <c r="C644" t="s">
        <v>682</v>
      </c>
      <c r="D644" t="s">
        <v>787</v>
      </c>
      <c r="E644" t="s">
        <v>212</v>
      </c>
      <c r="F644" t="s">
        <v>23</v>
      </c>
      <c r="G644" t="s">
        <v>12</v>
      </c>
    </row>
    <row r="645" spans="1:8">
      <c r="A645" t="s">
        <v>1248</v>
      </c>
      <c r="B645" t="s">
        <v>1249</v>
      </c>
      <c r="C645" t="s">
        <v>682</v>
      </c>
      <c r="D645" t="s">
        <v>1250</v>
      </c>
      <c r="E645" t="s">
        <v>212</v>
      </c>
      <c r="F645" t="s">
        <v>69</v>
      </c>
      <c r="G645" t="s">
        <v>201</v>
      </c>
      <c r="H645">
        <v>3</v>
      </c>
    </row>
    <row r="646" spans="1:8">
      <c r="A646" t="s">
        <v>1251</v>
      </c>
      <c r="B646" t="s">
        <v>1252</v>
      </c>
      <c r="C646" t="s">
        <v>682</v>
      </c>
      <c r="D646" t="s">
        <v>715</v>
      </c>
      <c r="E646" t="s">
        <v>212</v>
      </c>
      <c r="F646" t="s">
        <v>23</v>
      </c>
      <c r="G646" t="s">
        <v>12</v>
      </c>
    </row>
    <row r="647" spans="1:8">
      <c r="A647" t="s">
        <v>1253</v>
      </c>
      <c r="B647" t="s">
        <v>1254</v>
      </c>
      <c r="C647" t="s">
        <v>682</v>
      </c>
      <c r="D647" t="s">
        <v>766</v>
      </c>
      <c r="E647" t="s">
        <v>212</v>
      </c>
      <c r="F647" t="s">
        <v>23</v>
      </c>
      <c r="G647" t="s">
        <v>12</v>
      </c>
    </row>
    <row r="648" spans="1:8">
      <c r="A648" t="s">
        <v>1255</v>
      </c>
      <c r="B648" t="s">
        <v>1256</v>
      </c>
      <c r="C648" t="s">
        <v>682</v>
      </c>
      <c r="D648" t="s">
        <v>771</v>
      </c>
      <c r="E648" t="s">
        <v>212</v>
      </c>
      <c r="F648" t="s">
        <v>11</v>
      </c>
      <c r="G648" t="s">
        <v>12</v>
      </c>
    </row>
    <row r="649" spans="1:8">
      <c r="A649" t="s">
        <v>1257</v>
      </c>
      <c r="B649" t="s">
        <v>1258</v>
      </c>
      <c r="C649" t="s">
        <v>682</v>
      </c>
      <c r="D649" t="s">
        <v>834</v>
      </c>
      <c r="E649" t="s">
        <v>212</v>
      </c>
      <c r="F649" t="s">
        <v>69</v>
      </c>
      <c r="G649" t="s">
        <v>12</v>
      </c>
    </row>
    <row r="650" spans="1:8">
      <c r="A650" t="s">
        <v>1259</v>
      </c>
      <c r="B650" t="s">
        <v>1260</v>
      </c>
      <c r="C650" t="s">
        <v>682</v>
      </c>
      <c r="D650" t="s">
        <v>718</v>
      </c>
      <c r="E650" t="s">
        <v>212</v>
      </c>
      <c r="F650" t="s">
        <v>11</v>
      </c>
      <c r="G650" t="s">
        <v>12</v>
      </c>
    </row>
    <row r="651" spans="1:8">
      <c r="A651" t="s">
        <v>1261</v>
      </c>
      <c r="B651" t="s">
        <v>1262</v>
      </c>
      <c r="C651" t="s">
        <v>682</v>
      </c>
      <c r="D651" t="s">
        <v>743</v>
      </c>
      <c r="E651" t="s">
        <v>212</v>
      </c>
      <c r="F651" t="s">
        <v>11</v>
      </c>
      <c r="G651" t="s">
        <v>12</v>
      </c>
    </row>
    <row r="652" spans="1:8">
      <c r="A652" t="s">
        <v>1263</v>
      </c>
      <c r="B652" t="s">
        <v>1264</v>
      </c>
      <c r="C652" t="s">
        <v>682</v>
      </c>
      <c r="D652" t="s">
        <v>701</v>
      </c>
      <c r="E652" t="s">
        <v>212</v>
      </c>
      <c r="F652" t="s">
        <v>11</v>
      </c>
      <c r="G652" t="s">
        <v>201</v>
      </c>
    </row>
    <row r="653" spans="1:8">
      <c r="A653" t="s">
        <v>1265</v>
      </c>
      <c r="B653" t="s">
        <v>1174</v>
      </c>
      <c r="C653" t="s">
        <v>682</v>
      </c>
      <c r="D653" t="s">
        <v>1174</v>
      </c>
      <c r="E653" t="s">
        <v>230</v>
      </c>
      <c r="F653" t="s">
        <v>23</v>
      </c>
      <c r="G653" t="s">
        <v>12</v>
      </c>
    </row>
    <row r="654" spans="1:8">
      <c r="A654" t="s">
        <v>1266</v>
      </c>
      <c r="B654" t="s">
        <v>728</v>
      </c>
      <c r="C654" t="s">
        <v>682</v>
      </c>
      <c r="D654" t="s">
        <v>683</v>
      </c>
      <c r="E654" t="s">
        <v>230</v>
      </c>
      <c r="F654" t="s">
        <v>23</v>
      </c>
      <c r="G654" t="s">
        <v>12</v>
      </c>
    </row>
    <row r="655" spans="1:8">
      <c r="A655" t="s">
        <v>1267</v>
      </c>
      <c r="B655" t="s">
        <v>723</v>
      </c>
      <c r="C655" t="s">
        <v>682</v>
      </c>
      <c r="D655" t="s">
        <v>723</v>
      </c>
      <c r="E655" t="s">
        <v>230</v>
      </c>
      <c r="F655" t="s">
        <v>23</v>
      </c>
      <c r="G655" t="s">
        <v>12</v>
      </c>
    </row>
    <row r="656" spans="1:8">
      <c r="A656" t="s">
        <v>1268</v>
      </c>
      <c r="B656" t="s">
        <v>704</v>
      </c>
      <c r="C656" t="s">
        <v>682</v>
      </c>
      <c r="D656" t="s">
        <v>704</v>
      </c>
      <c r="E656" t="s">
        <v>230</v>
      </c>
      <c r="F656" t="s">
        <v>69</v>
      </c>
      <c r="G656" t="s">
        <v>201</v>
      </c>
    </row>
    <row r="657" spans="1:7">
      <c r="A657" t="s">
        <v>1269</v>
      </c>
      <c r="B657" t="s">
        <v>749</v>
      </c>
      <c r="C657" t="s">
        <v>682</v>
      </c>
      <c r="D657" t="s">
        <v>749</v>
      </c>
      <c r="E657" t="s">
        <v>230</v>
      </c>
      <c r="F657" t="s">
        <v>69</v>
      </c>
      <c r="G657" t="s">
        <v>201</v>
      </c>
    </row>
    <row r="658" spans="1:7">
      <c r="A658" t="s">
        <v>1270</v>
      </c>
      <c r="B658" t="s">
        <v>951</v>
      </c>
      <c r="C658" t="s">
        <v>682</v>
      </c>
      <c r="D658" t="s">
        <v>718</v>
      </c>
      <c r="E658" t="s">
        <v>230</v>
      </c>
      <c r="F658" t="s">
        <v>23</v>
      </c>
      <c r="G658" t="s">
        <v>201</v>
      </c>
    </row>
    <row r="659" spans="1:7">
      <c r="A659" t="s">
        <v>1271</v>
      </c>
      <c r="B659" t="s">
        <v>1064</v>
      </c>
      <c r="C659" t="s">
        <v>682</v>
      </c>
      <c r="D659" t="s">
        <v>749</v>
      </c>
      <c r="E659" t="s">
        <v>230</v>
      </c>
      <c r="F659" t="s">
        <v>23</v>
      </c>
      <c r="G659" t="s">
        <v>12</v>
      </c>
    </row>
    <row r="660" spans="1:7">
      <c r="A660" t="s">
        <v>1272</v>
      </c>
      <c r="B660" t="s">
        <v>749</v>
      </c>
      <c r="C660" t="s">
        <v>682</v>
      </c>
      <c r="D660" t="s">
        <v>749</v>
      </c>
      <c r="E660" t="s">
        <v>230</v>
      </c>
      <c r="F660" t="s">
        <v>19</v>
      </c>
      <c r="G660" t="s">
        <v>201</v>
      </c>
    </row>
    <row r="661" spans="1:7">
      <c r="A661" t="s">
        <v>1273</v>
      </c>
      <c r="B661" t="s">
        <v>857</v>
      </c>
      <c r="C661" t="s">
        <v>682</v>
      </c>
      <c r="D661" t="s">
        <v>723</v>
      </c>
      <c r="E661" t="s">
        <v>230</v>
      </c>
      <c r="F661" t="s">
        <v>69</v>
      </c>
      <c r="G661" t="s">
        <v>201</v>
      </c>
    </row>
    <row r="662" spans="1:7">
      <c r="A662" t="s">
        <v>1274</v>
      </c>
      <c r="B662" t="s">
        <v>699</v>
      </c>
      <c r="C662" t="s">
        <v>682</v>
      </c>
      <c r="D662" t="s">
        <v>699</v>
      </c>
      <c r="E662" t="s">
        <v>230</v>
      </c>
      <c r="F662" t="s">
        <v>23</v>
      </c>
      <c r="G662" t="s">
        <v>201</v>
      </c>
    </row>
    <row r="663" spans="1:7">
      <c r="A663" t="s">
        <v>1275</v>
      </c>
      <c r="B663" t="s">
        <v>723</v>
      </c>
      <c r="C663" t="s">
        <v>682</v>
      </c>
      <c r="D663" t="s">
        <v>723</v>
      </c>
      <c r="E663" t="s">
        <v>233</v>
      </c>
      <c r="F663" t="s">
        <v>50</v>
      </c>
      <c r="G663" t="s">
        <v>12</v>
      </c>
    </row>
    <row r="664" spans="1:7">
      <c r="A664" t="s">
        <v>1276</v>
      </c>
      <c r="B664" t="s">
        <v>723</v>
      </c>
      <c r="C664" t="s">
        <v>682</v>
      </c>
      <c r="D664" t="s">
        <v>723</v>
      </c>
      <c r="E664" t="s">
        <v>233</v>
      </c>
      <c r="F664" t="s">
        <v>19</v>
      </c>
      <c r="G664" t="s">
        <v>201</v>
      </c>
    </row>
    <row r="665" spans="1:7">
      <c r="A665" t="s">
        <v>1277</v>
      </c>
      <c r="B665" t="s">
        <v>1278</v>
      </c>
      <c r="C665" t="s">
        <v>682</v>
      </c>
      <c r="D665" t="s">
        <v>723</v>
      </c>
      <c r="E665" t="s">
        <v>233</v>
      </c>
      <c r="F665" t="s">
        <v>19</v>
      </c>
      <c r="G665" t="s">
        <v>201</v>
      </c>
    </row>
    <row r="666" spans="1:7">
      <c r="A666" t="s">
        <v>1279</v>
      </c>
      <c r="B666" t="s">
        <v>971</v>
      </c>
      <c r="C666" t="s">
        <v>682</v>
      </c>
      <c r="D666" t="s">
        <v>723</v>
      </c>
      <c r="E666" t="s">
        <v>233</v>
      </c>
      <c r="F666" t="s">
        <v>19</v>
      </c>
      <c r="G666" t="s">
        <v>12</v>
      </c>
    </row>
    <row r="667" spans="1:7">
      <c r="A667" t="s">
        <v>1280</v>
      </c>
      <c r="B667" t="s">
        <v>1281</v>
      </c>
      <c r="C667" t="s">
        <v>682</v>
      </c>
      <c r="D667" t="s">
        <v>723</v>
      </c>
      <c r="E667" t="s">
        <v>233</v>
      </c>
      <c r="F667" t="s">
        <v>19</v>
      </c>
      <c r="G667" t="s">
        <v>201</v>
      </c>
    </row>
    <row r="668" spans="1:7">
      <c r="A668" t="s">
        <v>1282</v>
      </c>
      <c r="B668" t="s">
        <v>986</v>
      </c>
      <c r="C668" t="s">
        <v>682</v>
      </c>
      <c r="D668" t="s">
        <v>723</v>
      </c>
      <c r="E668" t="s">
        <v>233</v>
      </c>
      <c r="F668" t="s">
        <v>116</v>
      </c>
      <c r="G668" t="s">
        <v>12</v>
      </c>
    </row>
    <row r="669" spans="1:7">
      <c r="A669" t="s">
        <v>1283</v>
      </c>
      <c r="B669" t="s">
        <v>757</v>
      </c>
      <c r="C669" t="s">
        <v>682</v>
      </c>
      <c r="D669" t="s">
        <v>758</v>
      </c>
      <c r="E669" t="s">
        <v>233</v>
      </c>
      <c r="F669" t="s">
        <v>23</v>
      </c>
      <c r="G669" t="s">
        <v>201</v>
      </c>
    </row>
    <row r="670" spans="1:7">
      <c r="A670" t="s">
        <v>1284</v>
      </c>
      <c r="B670" t="s">
        <v>707</v>
      </c>
      <c r="C670" t="s">
        <v>682</v>
      </c>
      <c r="D670" t="s">
        <v>704</v>
      </c>
      <c r="E670" t="s">
        <v>233</v>
      </c>
      <c r="F670" t="s">
        <v>23</v>
      </c>
      <c r="G670" t="s">
        <v>201</v>
      </c>
    </row>
    <row r="671" spans="1:7">
      <c r="A671" t="s">
        <v>1285</v>
      </c>
      <c r="B671" t="s">
        <v>766</v>
      </c>
      <c r="C671" t="s">
        <v>682</v>
      </c>
      <c r="D671" t="s">
        <v>766</v>
      </c>
      <c r="E671" t="s">
        <v>233</v>
      </c>
      <c r="F671" t="s">
        <v>19</v>
      </c>
      <c r="G671" t="s">
        <v>201</v>
      </c>
    </row>
    <row r="672" spans="1:7">
      <c r="A672" t="s">
        <v>1286</v>
      </c>
      <c r="B672" t="s">
        <v>1008</v>
      </c>
      <c r="C672" t="s">
        <v>682</v>
      </c>
      <c r="D672" t="s">
        <v>723</v>
      </c>
      <c r="E672" t="s">
        <v>233</v>
      </c>
      <c r="F672" t="s">
        <v>19</v>
      </c>
      <c r="G672" t="s">
        <v>201</v>
      </c>
    </row>
    <row r="673" spans="1:7">
      <c r="A673" t="s">
        <v>1287</v>
      </c>
      <c r="B673" t="s">
        <v>699</v>
      </c>
      <c r="C673" t="s">
        <v>682</v>
      </c>
      <c r="D673" t="s">
        <v>699</v>
      </c>
      <c r="E673" t="s">
        <v>233</v>
      </c>
      <c r="F673" t="s">
        <v>19</v>
      </c>
      <c r="G673" t="s">
        <v>201</v>
      </c>
    </row>
    <row r="674" spans="1:7">
      <c r="A674" t="s">
        <v>1288</v>
      </c>
      <c r="B674" t="s">
        <v>691</v>
      </c>
      <c r="C674" t="s">
        <v>682</v>
      </c>
      <c r="D674" t="s">
        <v>691</v>
      </c>
      <c r="E674" t="s">
        <v>233</v>
      </c>
      <c r="F674" t="s">
        <v>23</v>
      </c>
      <c r="G674" t="s">
        <v>201</v>
      </c>
    </row>
    <row r="675" spans="1:7">
      <c r="A675" t="s">
        <v>1289</v>
      </c>
      <c r="B675" t="s">
        <v>704</v>
      </c>
      <c r="C675" t="s">
        <v>682</v>
      </c>
      <c r="D675" t="s">
        <v>704</v>
      </c>
      <c r="E675" t="s">
        <v>233</v>
      </c>
      <c r="F675" t="s">
        <v>19</v>
      </c>
      <c r="G675" t="s">
        <v>201</v>
      </c>
    </row>
    <row r="676" spans="1:7">
      <c r="A676" t="s">
        <v>1290</v>
      </c>
      <c r="B676" t="s">
        <v>699</v>
      </c>
      <c r="C676" t="s">
        <v>682</v>
      </c>
      <c r="D676" t="s">
        <v>699</v>
      </c>
      <c r="E676" t="s">
        <v>233</v>
      </c>
      <c r="F676" t="s">
        <v>23</v>
      </c>
      <c r="G676" t="s">
        <v>201</v>
      </c>
    </row>
    <row r="677" spans="1:7">
      <c r="A677" t="s">
        <v>1291</v>
      </c>
      <c r="B677" t="s">
        <v>699</v>
      </c>
      <c r="C677" t="s">
        <v>682</v>
      </c>
      <c r="D677" t="s">
        <v>699</v>
      </c>
      <c r="E677" t="s">
        <v>233</v>
      </c>
      <c r="F677" t="s">
        <v>19</v>
      </c>
      <c r="G677" t="s">
        <v>12</v>
      </c>
    </row>
    <row r="678" spans="1:7">
      <c r="A678" t="s">
        <v>1292</v>
      </c>
      <c r="B678" t="s">
        <v>863</v>
      </c>
      <c r="C678" t="s">
        <v>682</v>
      </c>
      <c r="D678" t="s">
        <v>683</v>
      </c>
      <c r="E678" t="s">
        <v>233</v>
      </c>
      <c r="F678" t="s">
        <v>19</v>
      </c>
      <c r="G678" t="s">
        <v>201</v>
      </c>
    </row>
    <row r="679" spans="1:7">
      <c r="A679" t="s">
        <v>1293</v>
      </c>
      <c r="B679" t="s">
        <v>1074</v>
      </c>
      <c r="C679" t="s">
        <v>682</v>
      </c>
      <c r="D679" t="s">
        <v>771</v>
      </c>
      <c r="E679" t="s">
        <v>233</v>
      </c>
      <c r="F679" t="s">
        <v>19</v>
      </c>
      <c r="G679" t="s">
        <v>201</v>
      </c>
    </row>
    <row r="680" spans="1:7">
      <c r="A680" t="s">
        <v>1294</v>
      </c>
      <c r="B680" t="s">
        <v>693</v>
      </c>
      <c r="C680" t="s">
        <v>682</v>
      </c>
      <c r="D680" t="s">
        <v>693</v>
      </c>
      <c r="E680" t="s">
        <v>233</v>
      </c>
      <c r="F680" t="s">
        <v>50</v>
      </c>
      <c r="G680" t="s">
        <v>201</v>
      </c>
    </row>
    <row r="681" spans="1:7">
      <c r="A681" t="s">
        <v>1295</v>
      </c>
      <c r="B681" t="s">
        <v>768</v>
      </c>
      <c r="C681" t="s">
        <v>682</v>
      </c>
      <c r="D681" t="s">
        <v>769</v>
      </c>
      <c r="E681" t="s">
        <v>233</v>
      </c>
      <c r="F681" t="s">
        <v>23</v>
      </c>
      <c r="G681" t="s">
        <v>201</v>
      </c>
    </row>
    <row r="682" spans="1:7">
      <c r="A682" t="s">
        <v>1296</v>
      </c>
      <c r="B682" t="s">
        <v>685</v>
      </c>
      <c r="C682" t="s">
        <v>682</v>
      </c>
      <c r="D682" t="s">
        <v>686</v>
      </c>
      <c r="E682" t="s">
        <v>233</v>
      </c>
      <c r="F682" t="s">
        <v>98</v>
      </c>
      <c r="G682" t="s">
        <v>12</v>
      </c>
    </row>
    <row r="683" spans="1:7">
      <c r="A683" t="s">
        <v>1297</v>
      </c>
      <c r="B683" t="s">
        <v>787</v>
      </c>
      <c r="C683" t="s">
        <v>682</v>
      </c>
      <c r="D683" t="s">
        <v>787</v>
      </c>
      <c r="E683" t="s">
        <v>233</v>
      </c>
      <c r="F683" t="s">
        <v>98</v>
      </c>
      <c r="G683" t="s">
        <v>201</v>
      </c>
    </row>
    <row r="684" spans="1:7">
      <c r="A684" t="s">
        <v>1298</v>
      </c>
      <c r="B684" t="s">
        <v>701</v>
      </c>
      <c r="C684" t="s">
        <v>682</v>
      </c>
      <c r="D684" t="s">
        <v>701</v>
      </c>
      <c r="E684" t="s">
        <v>233</v>
      </c>
      <c r="F684" t="s">
        <v>19</v>
      </c>
      <c r="G684" t="s">
        <v>201</v>
      </c>
    </row>
    <row r="685" spans="1:7">
      <c r="A685" t="s">
        <v>1299</v>
      </c>
      <c r="B685" t="s">
        <v>1029</v>
      </c>
      <c r="C685" t="s">
        <v>682</v>
      </c>
      <c r="D685" t="s">
        <v>755</v>
      </c>
      <c r="E685" t="s">
        <v>233</v>
      </c>
      <c r="F685" t="s">
        <v>23</v>
      </c>
      <c r="G685" t="s">
        <v>12</v>
      </c>
    </row>
    <row r="686" spans="1:7">
      <c r="A686" t="s">
        <v>1300</v>
      </c>
      <c r="B686" t="s">
        <v>1154</v>
      </c>
      <c r="C686" t="s">
        <v>682</v>
      </c>
      <c r="D686" t="s">
        <v>723</v>
      </c>
      <c r="E686" t="s">
        <v>233</v>
      </c>
      <c r="F686" t="s">
        <v>50</v>
      </c>
      <c r="G686" t="s">
        <v>12</v>
      </c>
    </row>
    <row r="687" spans="1:7">
      <c r="A687" t="s">
        <v>1301</v>
      </c>
      <c r="B687" t="s">
        <v>691</v>
      </c>
      <c r="C687" t="s">
        <v>682</v>
      </c>
      <c r="D687" t="s">
        <v>691</v>
      </c>
      <c r="E687" t="s">
        <v>233</v>
      </c>
      <c r="F687" t="s">
        <v>50</v>
      </c>
      <c r="G687" t="s">
        <v>201</v>
      </c>
    </row>
    <row r="688" spans="1:7">
      <c r="A688" t="s">
        <v>1302</v>
      </c>
      <c r="B688" t="s">
        <v>704</v>
      </c>
      <c r="C688" t="s">
        <v>682</v>
      </c>
      <c r="D688" t="s">
        <v>704</v>
      </c>
      <c r="E688" t="s">
        <v>233</v>
      </c>
      <c r="F688" t="s">
        <v>23</v>
      </c>
      <c r="G688" t="s">
        <v>201</v>
      </c>
    </row>
    <row r="689" spans="1:8">
      <c r="A689" t="s">
        <v>1303</v>
      </c>
      <c r="B689" t="s">
        <v>728</v>
      </c>
      <c r="C689" t="s">
        <v>682</v>
      </c>
      <c r="D689" t="s">
        <v>683</v>
      </c>
      <c r="E689" t="s">
        <v>233</v>
      </c>
      <c r="F689" t="s">
        <v>19</v>
      </c>
      <c r="G689" t="s">
        <v>201</v>
      </c>
    </row>
    <row r="690" spans="1:8">
      <c r="A690" t="s">
        <v>1304</v>
      </c>
      <c r="B690" t="s">
        <v>1305</v>
      </c>
      <c r="C690" t="s">
        <v>682</v>
      </c>
      <c r="D690" t="s">
        <v>723</v>
      </c>
      <c r="E690" t="s">
        <v>233</v>
      </c>
      <c r="F690" t="s">
        <v>23</v>
      </c>
      <c r="G690" t="s">
        <v>201</v>
      </c>
    </row>
    <row r="691" spans="1:8">
      <c r="A691" t="s">
        <v>1306</v>
      </c>
      <c r="B691" t="s">
        <v>1141</v>
      </c>
      <c r="C691" t="s">
        <v>682</v>
      </c>
      <c r="D691" t="s">
        <v>723</v>
      </c>
      <c r="E691" t="s">
        <v>233</v>
      </c>
      <c r="F691" t="s">
        <v>23</v>
      </c>
      <c r="G691" t="s">
        <v>201</v>
      </c>
    </row>
    <row r="692" spans="1:8">
      <c r="A692" t="s">
        <v>1307</v>
      </c>
      <c r="B692" t="s">
        <v>1160</v>
      </c>
      <c r="C692" t="s">
        <v>682</v>
      </c>
      <c r="D692" t="s">
        <v>683</v>
      </c>
      <c r="E692" t="s">
        <v>233</v>
      </c>
      <c r="F692" t="s">
        <v>19</v>
      </c>
      <c r="G692" t="s">
        <v>201</v>
      </c>
    </row>
    <row r="693" spans="1:8">
      <c r="A693" t="s">
        <v>1308</v>
      </c>
      <c r="B693" t="s">
        <v>718</v>
      </c>
      <c r="C693" t="s">
        <v>682</v>
      </c>
      <c r="D693" t="s">
        <v>718</v>
      </c>
      <c r="E693" t="s">
        <v>233</v>
      </c>
      <c r="F693" t="s">
        <v>19</v>
      </c>
      <c r="G693" t="s">
        <v>12</v>
      </c>
    </row>
    <row r="694" spans="1:8">
      <c r="A694" t="s">
        <v>1309</v>
      </c>
      <c r="B694" t="s">
        <v>852</v>
      </c>
      <c r="C694" t="s">
        <v>682</v>
      </c>
      <c r="D694" t="s">
        <v>773</v>
      </c>
      <c r="E694" t="s">
        <v>233</v>
      </c>
      <c r="F694" t="s">
        <v>19</v>
      </c>
      <c r="G694" t="s">
        <v>201</v>
      </c>
    </row>
    <row r="695" spans="1:8">
      <c r="A695" t="s">
        <v>1310</v>
      </c>
      <c r="B695" t="s">
        <v>437</v>
      </c>
      <c r="C695" t="s">
        <v>682</v>
      </c>
      <c r="D695" t="s">
        <v>437</v>
      </c>
      <c r="E695" t="s">
        <v>233</v>
      </c>
      <c r="F695" t="s">
        <v>19</v>
      </c>
      <c r="G695" t="s">
        <v>201</v>
      </c>
    </row>
    <row r="696" spans="1:8">
      <c r="A696" t="s">
        <v>1311</v>
      </c>
      <c r="B696" t="s">
        <v>857</v>
      </c>
      <c r="C696" t="s">
        <v>682</v>
      </c>
      <c r="D696" t="s">
        <v>723</v>
      </c>
      <c r="E696" t="s">
        <v>233</v>
      </c>
      <c r="F696" t="s">
        <v>19</v>
      </c>
      <c r="G696" t="s">
        <v>201</v>
      </c>
    </row>
    <row r="697" spans="1:8">
      <c r="A697" t="s">
        <v>1312</v>
      </c>
      <c r="B697" t="s">
        <v>717</v>
      </c>
      <c r="C697" t="s">
        <v>682</v>
      </c>
      <c r="D697" t="s">
        <v>718</v>
      </c>
      <c r="E697" t="s">
        <v>233</v>
      </c>
      <c r="F697" t="s">
        <v>19</v>
      </c>
      <c r="G697" t="s">
        <v>201</v>
      </c>
    </row>
    <row r="698" spans="1:8">
      <c r="A698" t="s">
        <v>1313</v>
      </c>
      <c r="B698" t="s">
        <v>714</v>
      </c>
      <c r="C698" t="s">
        <v>682</v>
      </c>
      <c r="D698" t="s">
        <v>715</v>
      </c>
      <c r="E698" t="s">
        <v>233</v>
      </c>
      <c r="F698" t="s">
        <v>19</v>
      </c>
      <c r="G698" t="s">
        <v>201</v>
      </c>
    </row>
    <row r="699" spans="1:8">
      <c r="A699" t="s">
        <v>1314</v>
      </c>
      <c r="B699" t="s">
        <v>1079</v>
      </c>
      <c r="C699" t="s">
        <v>682</v>
      </c>
      <c r="D699" t="s">
        <v>723</v>
      </c>
      <c r="E699" t="s">
        <v>233</v>
      </c>
      <c r="F699" t="s">
        <v>23</v>
      </c>
      <c r="G699" t="s">
        <v>201</v>
      </c>
    </row>
    <row r="700" spans="1:8">
      <c r="A700" t="s">
        <v>1315</v>
      </c>
      <c r="B700" t="s">
        <v>1316</v>
      </c>
      <c r="C700" t="s">
        <v>682</v>
      </c>
      <c r="D700" t="s">
        <v>749</v>
      </c>
      <c r="E700" t="s">
        <v>233</v>
      </c>
      <c r="F700" t="s">
        <v>19</v>
      </c>
      <c r="G700" t="s">
        <v>201</v>
      </c>
    </row>
    <row r="701" spans="1:8">
      <c r="A701" t="s">
        <v>1317</v>
      </c>
      <c r="B701" t="s">
        <v>1318</v>
      </c>
      <c r="C701" t="s">
        <v>682</v>
      </c>
      <c r="D701" t="s">
        <v>699</v>
      </c>
      <c r="E701" t="s">
        <v>233</v>
      </c>
      <c r="F701" t="s">
        <v>19</v>
      </c>
      <c r="G701" t="s">
        <v>201</v>
      </c>
    </row>
    <row r="702" spans="1:8">
      <c r="A702" t="s">
        <v>1319</v>
      </c>
      <c r="B702" t="s">
        <v>1174</v>
      </c>
      <c r="C702" t="s">
        <v>682</v>
      </c>
      <c r="D702" t="s">
        <v>1174</v>
      </c>
      <c r="E702" t="s">
        <v>233</v>
      </c>
      <c r="F702" t="s">
        <v>19</v>
      </c>
      <c r="G702" t="s">
        <v>201</v>
      </c>
    </row>
    <row r="703" spans="1:8">
      <c r="A703" t="s">
        <v>1320</v>
      </c>
      <c r="B703" t="s">
        <v>1321</v>
      </c>
      <c r="C703" t="s">
        <v>1322</v>
      </c>
      <c r="D703" t="s">
        <v>1323</v>
      </c>
      <c r="E703" t="s">
        <v>10</v>
      </c>
      <c r="F703" t="s">
        <v>23</v>
      </c>
      <c r="G703" t="s">
        <v>12</v>
      </c>
      <c r="H703">
        <v>4</v>
      </c>
    </row>
    <row r="704" spans="1:8">
      <c r="A704" t="s">
        <v>1324</v>
      </c>
      <c r="B704" t="s">
        <v>1325</v>
      </c>
      <c r="C704" t="s">
        <v>1322</v>
      </c>
      <c r="D704" t="s">
        <v>1326</v>
      </c>
      <c r="E704" t="s">
        <v>10</v>
      </c>
      <c r="F704" t="s">
        <v>23</v>
      </c>
      <c r="G704" t="s">
        <v>12</v>
      </c>
      <c r="H704">
        <v>3</v>
      </c>
    </row>
    <row r="705" spans="1:8">
      <c r="A705" t="s">
        <v>1327</v>
      </c>
      <c r="B705" t="s">
        <v>1328</v>
      </c>
      <c r="C705" t="s">
        <v>1322</v>
      </c>
      <c r="D705" t="s">
        <v>1329</v>
      </c>
      <c r="E705" t="s">
        <v>10</v>
      </c>
      <c r="F705" t="s">
        <v>23</v>
      </c>
      <c r="G705" t="s">
        <v>12</v>
      </c>
      <c r="H705">
        <v>3</v>
      </c>
    </row>
    <row r="706" spans="1:8">
      <c r="A706" t="s">
        <v>1330</v>
      </c>
      <c r="B706" t="s">
        <v>1331</v>
      </c>
      <c r="C706" t="s">
        <v>1322</v>
      </c>
      <c r="D706" t="s">
        <v>1331</v>
      </c>
      <c r="E706" t="s">
        <v>10</v>
      </c>
      <c r="F706" t="s">
        <v>23</v>
      </c>
      <c r="G706" t="s">
        <v>12</v>
      </c>
      <c r="H706">
        <v>4</v>
      </c>
    </row>
    <row r="707" spans="1:8">
      <c r="A707" t="s">
        <v>1332</v>
      </c>
      <c r="B707" t="s">
        <v>1333</v>
      </c>
      <c r="C707" t="s">
        <v>1322</v>
      </c>
      <c r="D707" t="s">
        <v>1333</v>
      </c>
      <c r="E707" t="s">
        <v>10</v>
      </c>
      <c r="F707" t="s">
        <v>23</v>
      </c>
      <c r="G707" t="s">
        <v>12</v>
      </c>
      <c r="H707">
        <v>3</v>
      </c>
    </row>
    <row r="708" spans="1:8">
      <c r="A708" t="s">
        <v>1334</v>
      </c>
      <c r="B708" t="s">
        <v>1335</v>
      </c>
      <c r="C708" t="s">
        <v>1322</v>
      </c>
      <c r="D708" t="s">
        <v>26</v>
      </c>
      <c r="E708" t="s">
        <v>10</v>
      </c>
      <c r="F708" t="s">
        <v>23</v>
      </c>
      <c r="G708" t="s">
        <v>12</v>
      </c>
      <c r="H708">
        <v>4</v>
      </c>
    </row>
    <row r="709" spans="1:8">
      <c r="A709" t="s">
        <v>1336</v>
      </c>
      <c r="B709" t="s">
        <v>1337</v>
      </c>
      <c r="C709" t="s">
        <v>1322</v>
      </c>
      <c r="D709" t="s">
        <v>1338</v>
      </c>
      <c r="E709" t="s">
        <v>10</v>
      </c>
      <c r="F709" t="s">
        <v>23</v>
      </c>
      <c r="G709" t="s">
        <v>12</v>
      </c>
      <c r="H709">
        <v>5</v>
      </c>
    </row>
    <row r="710" spans="1:8">
      <c r="A710" t="s">
        <v>1339</v>
      </c>
      <c r="B710" t="s">
        <v>1340</v>
      </c>
      <c r="C710" t="s">
        <v>1322</v>
      </c>
      <c r="D710" t="s">
        <v>1340</v>
      </c>
      <c r="E710" t="s">
        <v>10</v>
      </c>
      <c r="F710" t="s">
        <v>50</v>
      </c>
      <c r="G710" t="s">
        <v>12</v>
      </c>
      <c r="H710">
        <v>3</v>
      </c>
    </row>
    <row r="711" spans="1:8">
      <c r="A711" t="s">
        <v>1341</v>
      </c>
      <c r="B711" t="s">
        <v>1342</v>
      </c>
      <c r="C711" t="s">
        <v>1322</v>
      </c>
      <c r="D711" t="s">
        <v>1342</v>
      </c>
      <c r="E711" t="s">
        <v>10</v>
      </c>
      <c r="F711" t="s">
        <v>116</v>
      </c>
      <c r="G711" t="s">
        <v>201</v>
      </c>
      <c r="H711">
        <v>4</v>
      </c>
    </row>
    <row r="712" spans="1:8">
      <c r="A712" t="s">
        <v>1343</v>
      </c>
      <c r="B712" t="s">
        <v>1344</v>
      </c>
      <c r="C712" t="s">
        <v>1322</v>
      </c>
      <c r="D712" t="s">
        <v>1345</v>
      </c>
      <c r="E712" t="s">
        <v>10</v>
      </c>
      <c r="F712" t="s">
        <v>116</v>
      </c>
      <c r="G712" t="s">
        <v>12</v>
      </c>
      <c r="H712">
        <v>5</v>
      </c>
    </row>
    <row r="713" spans="1:8">
      <c r="A713" t="s">
        <v>1346</v>
      </c>
      <c r="B713" t="s">
        <v>1340</v>
      </c>
      <c r="C713" t="s">
        <v>1322</v>
      </c>
      <c r="D713" t="s">
        <v>1340</v>
      </c>
      <c r="E713" t="s">
        <v>10</v>
      </c>
      <c r="F713" t="s">
        <v>50</v>
      </c>
      <c r="G713" t="s">
        <v>12</v>
      </c>
      <c r="H713">
        <v>2</v>
      </c>
    </row>
    <row r="714" spans="1:8">
      <c r="A714" t="s">
        <v>1347</v>
      </c>
      <c r="B714" t="s">
        <v>1072</v>
      </c>
      <c r="C714" t="s">
        <v>1322</v>
      </c>
      <c r="D714" t="s">
        <v>26</v>
      </c>
      <c r="E714" t="s">
        <v>10</v>
      </c>
      <c r="F714" t="s">
        <v>116</v>
      </c>
      <c r="G714" t="s">
        <v>12</v>
      </c>
      <c r="H714">
        <v>4</v>
      </c>
    </row>
    <row r="715" spans="1:8">
      <c r="A715" t="s">
        <v>1348</v>
      </c>
      <c r="B715" t="s">
        <v>1342</v>
      </c>
      <c r="C715" t="s">
        <v>1322</v>
      </c>
      <c r="D715" t="s">
        <v>1342</v>
      </c>
      <c r="E715" t="s">
        <v>10</v>
      </c>
      <c r="F715" t="s">
        <v>23</v>
      </c>
      <c r="G715" t="s">
        <v>12</v>
      </c>
      <c r="H715">
        <v>3</v>
      </c>
    </row>
    <row r="716" spans="1:8">
      <c r="A716" t="s">
        <v>1349</v>
      </c>
      <c r="B716" t="s">
        <v>1350</v>
      </c>
      <c r="C716" t="s">
        <v>1322</v>
      </c>
      <c r="D716" t="s">
        <v>1351</v>
      </c>
      <c r="E716" t="s">
        <v>10</v>
      </c>
      <c r="F716" t="s">
        <v>98</v>
      </c>
      <c r="G716" t="s">
        <v>12</v>
      </c>
      <c r="H716">
        <v>4</v>
      </c>
    </row>
    <row r="717" spans="1:8">
      <c r="A717" t="s">
        <v>1352</v>
      </c>
      <c r="B717" t="s">
        <v>1353</v>
      </c>
      <c r="C717" t="s">
        <v>1322</v>
      </c>
      <c r="D717" t="s">
        <v>349</v>
      </c>
      <c r="E717" t="s">
        <v>10</v>
      </c>
      <c r="F717" t="s">
        <v>116</v>
      </c>
      <c r="G717" t="s">
        <v>12</v>
      </c>
      <c r="H717">
        <v>4</v>
      </c>
    </row>
    <row r="718" spans="1:8">
      <c r="A718" t="s">
        <v>1354</v>
      </c>
      <c r="B718" t="s">
        <v>1355</v>
      </c>
      <c r="C718" t="s">
        <v>1322</v>
      </c>
      <c r="D718" t="s">
        <v>1329</v>
      </c>
      <c r="E718" t="s">
        <v>10</v>
      </c>
      <c r="F718" t="s">
        <v>11</v>
      </c>
      <c r="G718" t="s">
        <v>12</v>
      </c>
      <c r="H718">
        <v>5</v>
      </c>
    </row>
    <row r="719" spans="1:8">
      <c r="A719" t="s">
        <v>1356</v>
      </c>
      <c r="B719" t="s">
        <v>1326</v>
      </c>
      <c r="C719" t="s">
        <v>1322</v>
      </c>
      <c r="D719" t="s">
        <v>1326</v>
      </c>
      <c r="E719" t="s">
        <v>10</v>
      </c>
      <c r="F719" t="s">
        <v>23</v>
      </c>
      <c r="G719" t="s">
        <v>12</v>
      </c>
      <c r="H719">
        <v>4</v>
      </c>
    </row>
    <row r="720" spans="1:8">
      <c r="A720" t="s">
        <v>1357</v>
      </c>
      <c r="B720" t="s">
        <v>1340</v>
      </c>
      <c r="C720" t="s">
        <v>1322</v>
      </c>
      <c r="D720" t="s">
        <v>1340</v>
      </c>
      <c r="E720" t="s">
        <v>10</v>
      </c>
      <c r="F720" t="s">
        <v>23</v>
      </c>
      <c r="G720" t="s">
        <v>12</v>
      </c>
      <c r="H720">
        <v>5</v>
      </c>
    </row>
    <row r="721" spans="1:8">
      <c r="A721" t="s">
        <v>1358</v>
      </c>
      <c r="B721" t="s">
        <v>1359</v>
      </c>
      <c r="C721" t="s">
        <v>1322</v>
      </c>
      <c r="D721" t="s">
        <v>1338</v>
      </c>
      <c r="E721" t="s">
        <v>10</v>
      </c>
      <c r="F721" t="s">
        <v>23</v>
      </c>
      <c r="G721" t="s">
        <v>12</v>
      </c>
      <c r="H721">
        <v>3</v>
      </c>
    </row>
    <row r="722" spans="1:8">
      <c r="A722" t="s">
        <v>1360</v>
      </c>
      <c r="B722" t="s">
        <v>1350</v>
      </c>
      <c r="C722" t="s">
        <v>1322</v>
      </c>
      <c r="D722" t="s">
        <v>1351</v>
      </c>
      <c r="E722" t="s">
        <v>10</v>
      </c>
      <c r="F722" t="s">
        <v>23</v>
      </c>
      <c r="G722" t="s">
        <v>12</v>
      </c>
      <c r="H722">
        <v>3</v>
      </c>
    </row>
    <row r="723" spans="1:8">
      <c r="A723" t="s">
        <v>1361</v>
      </c>
      <c r="B723" t="s">
        <v>1340</v>
      </c>
      <c r="C723" t="s">
        <v>1322</v>
      </c>
      <c r="D723" t="s">
        <v>1340</v>
      </c>
      <c r="E723" t="s">
        <v>10</v>
      </c>
      <c r="F723" t="s">
        <v>19</v>
      </c>
      <c r="G723" t="s">
        <v>12</v>
      </c>
      <c r="H723">
        <v>4</v>
      </c>
    </row>
    <row r="724" spans="1:8">
      <c r="A724" t="s">
        <v>1362</v>
      </c>
      <c r="B724" t="s">
        <v>1363</v>
      </c>
      <c r="C724" t="s">
        <v>1322</v>
      </c>
      <c r="D724" t="s">
        <v>1364</v>
      </c>
      <c r="E724" t="s">
        <v>10</v>
      </c>
      <c r="F724" t="s">
        <v>19</v>
      </c>
      <c r="G724" t="s">
        <v>12</v>
      </c>
      <c r="H724">
        <v>4</v>
      </c>
    </row>
    <row r="725" spans="1:8">
      <c r="A725" t="s">
        <v>1365</v>
      </c>
      <c r="B725" t="s">
        <v>1366</v>
      </c>
      <c r="C725" t="s">
        <v>1322</v>
      </c>
      <c r="D725" t="s">
        <v>1351</v>
      </c>
      <c r="E725" t="s">
        <v>264</v>
      </c>
      <c r="F725" t="s">
        <v>265</v>
      </c>
      <c r="G725" t="s">
        <v>12</v>
      </c>
    </row>
    <row r="726" spans="1:8">
      <c r="A726" t="s">
        <v>1367</v>
      </c>
      <c r="B726" t="s">
        <v>1368</v>
      </c>
      <c r="C726" t="s">
        <v>1322</v>
      </c>
      <c r="D726" t="s">
        <v>107</v>
      </c>
      <c r="E726" t="s">
        <v>10</v>
      </c>
      <c r="F726" t="s">
        <v>69</v>
      </c>
      <c r="G726" t="s">
        <v>12</v>
      </c>
      <c r="H726">
        <v>4</v>
      </c>
    </row>
    <row r="727" spans="1:8">
      <c r="A727" t="s">
        <v>1369</v>
      </c>
      <c r="B727" t="s">
        <v>1370</v>
      </c>
      <c r="C727" t="s">
        <v>1322</v>
      </c>
      <c r="D727" t="s">
        <v>1371</v>
      </c>
      <c r="E727" t="s">
        <v>10</v>
      </c>
      <c r="F727" t="s">
        <v>23</v>
      </c>
      <c r="G727" t="s">
        <v>12</v>
      </c>
    </row>
    <row r="728" spans="1:8">
      <c r="A728" t="s">
        <v>1372</v>
      </c>
      <c r="B728" t="s">
        <v>1353</v>
      </c>
      <c r="C728" t="s">
        <v>1322</v>
      </c>
      <c r="D728" t="s">
        <v>349</v>
      </c>
      <c r="E728" t="s">
        <v>10</v>
      </c>
      <c r="F728" t="s">
        <v>23</v>
      </c>
      <c r="G728" t="s">
        <v>12</v>
      </c>
      <c r="H728">
        <v>4</v>
      </c>
    </row>
    <row r="729" spans="1:8">
      <c r="A729" t="s">
        <v>1373</v>
      </c>
      <c r="B729" t="s">
        <v>1355</v>
      </c>
      <c r="C729" t="s">
        <v>1322</v>
      </c>
      <c r="D729" t="s">
        <v>1329</v>
      </c>
      <c r="E729" t="s">
        <v>179</v>
      </c>
      <c r="F729" t="s">
        <v>180</v>
      </c>
      <c r="G729" t="s">
        <v>12</v>
      </c>
      <c r="H729">
        <v>5</v>
      </c>
    </row>
    <row r="730" spans="1:8">
      <c r="A730" t="s">
        <v>1374</v>
      </c>
      <c r="B730" t="s">
        <v>1340</v>
      </c>
      <c r="C730" t="s">
        <v>1322</v>
      </c>
      <c r="D730" t="s">
        <v>1340</v>
      </c>
      <c r="E730" t="s">
        <v>10</v>
      </c>
      <c r="F730" t="s">
        <v>23</v>
      </c>
      <c r="G730" t="s">
        <v>12</v>
      </c>
      <c r="H730">
        <v>4</v>
      </c>
    </row>
    <row r="731" spans="1:8">
      <c r="A731" t="s">
        <v>1375</v>
      </c>
      <c r="B731" t="s">
        <v>1376</v>
      </c>
      <c r="C731" t="s">
        <v>1322</v>
      </c>
      <c r="D731" t="s">
        <v>1329</v>
      </c>
      <c r="E731" t="s">
        <v>10</v>
      </c>
      <c r="F731" t="s">
        <v>23</v>
      </c>
      <c r="G731" t="s">
        <v>12</v>
      </c>
      <c r="H731">
        <v>3</v>
      </c>
    </row>
    <row r="732" spans="1:8">
      <c r="A732" t="s">
        <v>1377</v>
      </c>
      <c r="B732" t="s">
        <v>1378</v>
      </c>
      <c r="C732" t="s">
        <v>1322</v>
      </c>
      <c r="D732" t="s">
        <v>1378</v>
      </c>
      <c r="E732" t="s">
        <v>10</v>
      </c>
      <c r="F732" t="s">
        <v>98</v>
      </c>
      <c r="G732" t="s">
        <v>12</v>
      </c>
      <c r="H732">
        <v>3</v>
      </c>
    </row>
    <row r="733" spans="1:8">
      <c r="A733" t="s">
        <v>1379</v>
      </c>
      <c r="B733" t="s">
        <v>1380</v>
      </c>
      <c r="C733" t="s">
        <v>1322</v>
      </c>
      <c r="D733" t="s">
        <v>1381</v>
      </c>
      <c r="E733" t="s">
        <v>10</v>
      </c>
      <c r="F733" t="s">
        <v>23</v>
      </c>
      <c r="G733" t="s">
        <v>12</v>
      </c>
      <c r="H733">
        <v>4</v>
      </c>
    </row>
    <row r="734" spans="1:8">
      <c r="A734" t="s">
        <v>1382</v>
      </c>
      <c r="B734" t="s">
        <v>1383</v>
      </c>
      <c r="C734" t="s">
        <v>1322</v>
      </c>
      <c r="D734" t="s">
        <v>594</v>
      </c>
      <c r="E734" t="s">
        <v>10</v>
      </c>
      <c r="F734" t="s">
        <v>23</v>
      </c>
      <c r="G734" t="s">
        <v>12</v>
      </c>
      <c r="H734">
        <v>3</v>
      </c>
    </row>
    <row r="735" spans="1:8">
      <c r="A735" t="s">
        <v>1384</v>
      </c>
      <c r="B735" t="s">
        <v>1353</v>
      </c>
      <c r="C735" t="s">
        <v>1322</v>
      </c>
      <c r="D735" t="s">
        <v>349</v>
      </c>
      <c r="E735" t="s">
        <v>179</v>
      </c>
      <c r="F735" t="s">
        <v>180</v>
      </c>
      <c r="G735" t="s">
        <v>12</v>
      </c>
      <c r="H735">
        <v>5</v>
      </c>
    </row>
    <row r="736" spans="1:8">
      <c r="A736" t="s">
        <v>1385</v>
      </c>
      <c r="B736" t="s">
        <v>1386</v>
      </c>
      <c r="C736" t="s">
        <v>1322</v>
      </c>
      <c r="D736" t="s">
        <v>1387</v>
      </c>
      <c r="E736" t="s">
        <v>10</v>
      </c>
      <c r="F736" t="s">
        <v>69</v>
      </c>
      <c r="G736" t="s">
        <v>12</v>
      </c>
      <c r="H736">
        <v>5</v>
      </c>
    </row>
    <row r="737" spans="1:8">
      <c r="A737" t="s">
        <v>1388</v>
      </c>
      <c r="B737" t="s">
        <v>1355</v>
      </c>
      <c r="C737" t="s">
        <v>1322</v>
      </c>
      <c r="D737" t="s">
        <v>1364</v>
      </c>
      <c r="E737" t="s">
        <v>10</v>
      </c>
      <c r="F737" t="s">
        <v>19</v>
      </c>
      <c r="G737" t="s">
        <v>12</v>
      </c>
      <c r="H737">
        <v>4</v>
      </c>
    </row>
    <row r="738" spans="1:8">
      <c r="A738" t="s">
        <v>1389</v>
      </c>
      <c r="B738" t="s">
        <v>1390</v>
      </c>
      <c r="C738" t="s">
        <v>1322</v>
      </c>
      <c r="D738" t="s">
        <v>1326</v>
      </c>
      <c r="E738" t="s">
        <v>10</v>
      </c>
      <c r="F738" t="s">
        <v>116</v>
      </c>
      <c r="G738" t="s">
        <v>201</v>
      </c>
      <c r="H738">
        <v>4</v>
      </c>
    </row>
    <row r="739" spans="1:8">
      <c r="A739" t="s">
        <v>1391</v>
      </c>
      <c r="B739" t="s">
        <v>1392</v>
      </c>
      <c r="C739" t="s">
        <v>1322</v>
      </c>
      <c r="D739" t="s">
        <v>1393</v>
      </c>
      <c r="E739" t="s">
        <v>10</v>
      </c>
      <c r="F739" t="s">
        <v>23</v>
      </c>
      <c r="G739" t="s">
        <v>12</v>
      </c>
      <c r="H739">
        <v>5</v>
      </c>
    </row>
    <row r="740" spans="1:8">
      <c r="A740" t="s">
        <v>1394</v>
      </c>
      <c r="B740" t="s">
        <v>1340</v>
      </c>
      <c r="C740" t="s">
        <v>1322</v>
      </c>
      <c r="D740" t="s">
        <v>1340</v>
      </c>
      <c r="E740" t="s">
        <v>10</v>
      </c>
      <c r="F740" t="s">
        <v>23</v>
      </c>
      <c r="G740" t="s">
        <v>12</v>
      </c>
    </row>
    <row r="741" spans="1:8">
      <c r="A741" t="s">
        <v>1395</v>
      </c>
      <c r="B741" t="s">
        <v>1396</v>
      </c>
      <c r="C741" t="s">
        <v>1322</v>
      </c>
      <c r="D741" t="s">
        <v>1397</v>
      </c>
      <c r="E741" t="s">
        <v>10</v>
      </c>
      <c r="F741" t="s">
        <v>69</v>
      </c>
      <c r="G741" t="s">
        <v>12</v>
      </c>
      <c r="H741">
        <v>3</v>
      </c>
    </row>
    <row r="742" spans="1:8">
      <c r="A742" t="s">
        <v>1398</v>
      </c>
      <c r="B742" t="s">
        <v>1399</v>
      </c>
      <c r="C742" t="s">
        <v>1322</v>
      </c>
      <c r="D742" t="s">
        <v>1364</v>
      </c>
      <c r="E742" t="s">
        <v>10</v>
      </c>
      <c r="F742" t="s">
        <v>116</v>
      </c>
      <c r="G742" t="s">
        <v>12</v>
      </c>
      <c r="H742">
        <v>4</v>
      </c>
    </row>
    <row r="743" spans="1:8">
      <c r="A743" t="s">
        <v>1400</v>
      </c>
      <c r="B743" t="s">
        <v>425</v>
      </c>
      <c r="C743" t="s">
        <v>1322</v>
      </c>
      <c r="D743" t="s">
        <v>1397</v>
      </c>
      <c r="E743" t="s">
        <v>10</v>
      </c>
      <c r="F743" t="s">
        <v>23</v>
      </c>
      <c r="G743" t="s">
        <v>12</v>
      </c>
      <c r="H743">
        <v>5</v>
      </c>
    </row>
    <row r="744" spans="1:8">
      <c r="A744" t="s">
        <v>1401</v>
      </c>
      <c r="B744" t="s">
        <v>1402</v>
      </c>
      <c r="C744" t="s">
        <v>1322</v>
      </c>
      <c r="D744" t="s">
        <v>1326</v>
      </c>
      <c r="E744" t="s">
        <v>10</v>
      </c>
      <c r="F744" t="s">
        <v>23</v>
      </c>
      <c r="G744" t="s">
        <v>12</v>
      </c>
      <c r="H744">
        <v>4</v>
      </c>
    </row>
    <row r="745" spans="1:8">
      <c r="A745" t="s">
        <v>1403</v>
      </c>
      <c r="B745" t="s">
        <v>1344</v>
      </c>
      <c r="C745" t="s">
        <v>1322</v>
      </c>
      <c r="D745" t="s">
        <v>1345</v>
      </c>
      <c r="E745" t="s">
        <v>10</v>
      </c>
      <c r="F745" t="s">
        <v>330</v>
      </c>
      <c r="G745" t="s">
        <v>12</v>
      </c>
    </row>
    <row r="746" spans="1:8">
      <c r="A746" t="s">
        <v>1404</v>
      </c>
      <c r="B746" t="s">
        <v>1405</v>
      </c>
      <c r="C746" t="s">
        <v>1322</v>
      </c>
      <c r="D746" t="s">
        <v>1406</v>
      </c>
      <c r="E746" t="s">
        <v>10</v>
      </c>
      <c r="F746" t="s">
        <v>116</v>
      </c>
      <c r="G746" t="s">
        <v>12</v>
      </c>
    </row>
    <row r="747" spans="1:8">
      <c r="A747" t="s">
        <v>1407</v>
      </c>
      <c r="B747" t="s">
        <v>1359</v>
      </c>
      <c r="C747" t="s">
        <v>1322</v>
      </c>
      <c r="D747" t="s">
        <v>1338</v>
      </c>
      <c r="E747" t="s">
        <v>10</v>
      </c>
      <c r="F747" t="s">
        <v>23</v>
      </c>
      <c r="G747" t="s">
        <v>12</v>
      </c>
      <c r="H747">
        <v>5</v>
      </c>
    </row>
    <row r="748" spans="1:8">
      <c r="A748" t="s">
        <v>1408</v>
      </c>
      <c r="B748" t="s">
        <v>1072</v>
      </c>
      <c r="C748" t="s">
        <v>1322</v>
      </c>
      <c r="D748" t="s">
        <v>26</v>
      </c>
      <c r="E748" t="s">
        <v>10</v>
      </c>
      <c r="F748" t="s">
        <v>19</v>
      </c>
      <c r="G748" t="s">
        <v>12</v>
      </c>
    </row>
    <row r="749" spans="1:8">
      <c r="A749" t="s">
        <v>1409</v>
      </c>
      <c r="B749" t="s">
        <v>1410</v>
      </c>
      <c r="C749" t="s">
        <v>1322</v>
      </c>
      <c r="D749" t="s">
        <v>1397</v>
      </c>
      <c r="E749" t="s">
        <v>10</v>
      </c>
      <c r="F749" t="s">
        <v>23</v>
      </c>
      <c r="G749" t="s">
        <v>12</v>
      </c>
      <c r="H749">
        <v>5</v>
      </c>
    </row>
    <row r="750" spans="1:8">
      <c r="A750" t="s">
        <v>1411</v>
      </c>
      <c r="B750" t="s">
        <v>1337</v>
      </c>
      <c r="C750" t="s">
        <v>1322</v>
      </c>
      <c r="D750" t="s">
        <v>1338</v>
      </c>
      <c r="E750" t="s">
        <v>10</v>
      </c>
      <c r="F750" t="s">
        <v>69</v>
      </c>
      <c r="G750" t="s">
        <v>12</v>
      </c>
    </row>
    <row r="751" spans="1:8">
      <c r="A751" t="s">
        <v>1412</v>
      </c>
      <c r="B751" t="s">
        <v>1325</v>
      </c>
      <c r="C751" t="s">
        <v>1322</v>
      </c>
      <c r="D751" t="s">
        <v>1326</v>
      </c>
      <c r="E751" t="s">
        <v>10</v>
      </c>
      <c r="F751" t="s">
        <v>23</v>
      </c>
      <c r="G751" t="s">
        <v>12</v>
      </c>
      <c r="H751">
        <v>5</v>
      </c>
    </row>
    <row r="752" spans="1:8">
      <c r="A752" t="s">
        <v>1413</v>
      </c>
      <c r="B752" t="s">
        <v>1393</v>
      </c>
      <c r="C752" t="s">
        <v>1322</v>
      </c>
      <c r="D752" t="s">
        <v>26</v>
      </c>
      <c r="E752" t="s">
        <v>10</v>
      </c>
      <c r="F752" t="s">
        <v>19</v>
      </c>
      <c r="G752" t="s">
        <v>12</v>
      </c>
    </row>
    <row r="753" spans="1:8">
      <c r="A753" t="s">
        <v>1414</v>
      </c>
      <c r="B753" t="s">
        <v>1350</v>
      </c>
      <c r="C753" t="s">
        <v>1322</v>
      </c>
      <c r="D753" t="s">
        <v>1351</v>
      </c>
      <c r="E753" t="s">
        <v>10</v>
      </c>
      <c r="F753" t="s">
        <v>23</v>
      </c>
      <c r="G753" t="s">
        <v>12</v>
      </c>
    </row>
    <row r="754" spans="1:8">
      <c r="A754" t="s">
        <v>1415</v>
      </c>
      <c r="B754" t="s">
        <v>1321</v>
      </c>
      <c r="C754" t="s">
        <v>1322</v>
      </c>
      <c r="D754" t="s">
        <v>1323</v>
      </c>
      <c r="E754" t="s">
        <v>10</v>
      </c>
      <c r="F754" t="s">
        <v>23</v>
      </c>
      <c r="G754" t="s">
        <v>12</v>
      </c>
      <c r="H754">
        <v>4</v>
      </c>
    </row>
    <row r="755" spans="1:8">
      <c r="A755" t="s">
        <v>1416</v>
      </c>
      <c r="B755" t="s">
        <v>1417</v>
      </c>
      <c r="C755" t="s">
        <v>1322</v>
      </c>
      <c r="D755" t="s">
        <v>1397</v>
      </c>
      <c r="E755" t="s">
        <v>10</v>
      </c>
      <c r="F755" t="s">
        <v>23</v>
      </c>
      <c r="G755" t="s">
        <v>12</v>
      </c>
      <c r="H755">
        <v>5</v>
      </c>
    </row>
    <row r="756" spans="1:8">
      <c r="A756" t="s">
        <v>1418</v>
      </c>
      <c r="B756" t="s">
        <v>1350</v>
      </c>
      <c r="C756" t="s">
        <v>1322</v>
      </c>
      <c r="D756" t="s">
        <v>1351</v>
      </c>
      <c r="E756" t="s">
        <v>10</v>
      </c>
      <c r="F756" t="s">
        <v>23</v>
      </c>
      <c r="G756" t="s">
        <v>12</v>
      </c>
    </row>
    <row r="757" spans="1:8">
      <c r="A757" t="s">
        <v>1419</v>
      </c>
      <c r="B757" t="s">
        <v>1420</v>
      </c>
      <c r="C757" t="s">
        <v>1322</v>
      </c>
      <c r="D757" t="s">
        <v>1421</v>
      </c>
      <c r="E757" t="s">
        <v>212</v>
      </c>
      <c r="F757" t="s">
        <v>11</v>
      </c>
      <c r="G757" t="s">
        <v>12</v>
      </c>
    </row>
    <row r="758" spans="1:8">
      <c r="A758" t="s">
        <v>1422</v>
      </c>
      <c r="B758" t="s">
        <v>1001</v>
      </c>
      <c r="C758" t="s">
        <v>1322</v>
      </c>
      <c r="D758" t="s">
        <v>1423</v>
      </c>
      <c r="E758" t="s">
        <v>212</v>
      </c>
      <c r="F758" t="s">
        <v>19</v>
      </c>
      <c r="G758" t="s">
        <v>12</v>
      </c>
      <c r="H758">
        <v>4</v>
      </c>
    </row>
    <row r="759" spans="1:8">
      <c r="A759" t="s">
        <v>1424</v>
      </c>
      <c r="B759" t="s">
        <v>1425</v>
      </c>
      <c r="C759" t="s">
        <v>1322</v>
      </c>
      <c r="D759" t="s">
        <v>349</v>
      </c>
      <c r="E759" t="s">
        <v>212</v>
      </c>
      <c r="F759" t="s">
        <v>23</v>
      </c>
      <c r="G759" t="s">
        <v>12</v>
      </c>
    </row>
    <row r="760" spans="1:8">
      <c r="A760" t="s">
        <v>1426</v>
      </c>
      <c r="B760" t="s">
        <v>1427</v>
      </c>
      <c r="C760" t="s">
        <v>1322</v>
      </c>
      <c r="D760" t="s">
        <v>107</v>
      </c>
      <c r="E760" t="s">
        <v>212</v>
      </c>
      <c r="F760" t="s">
        <v>23</v>
      </c>
      <c r="G760" t="s">
        <v>12</v>
      </c>
    </row>
    <row r="761" spans="1:8">
      <c r="A761" t="s">
        <v>1428</v>
      </c>
      <c r="B761" t="s">
        <v>1429</v>
      </c>
      <c r="C761" t="s">
        <v>1322</v>
      </c>
      <c r="D761" t="s">
        <v>587</v>
      </c>
      <c r="E761" t="s">
        <v>212</v>
      </c>
      <c r="F761" t="s">
        <v>11</v>
      </c>
      <c r="G761" t="s">
        <v>12</v>
      </c>
    </row>
    <row r="762" spans="1:8">
      <c r="A762" t="s">
        <v>1430</v>
      </c>
      <c r="B762" t="s">
        <v>1431</v>
      </c>
      <c r="C762" t="s">
        <v>1322</v>
      </c>
      <c r="D762" t="s">
        <v>587</v>
      </c>
      <c r="E762" t="s">
        <v>212</v>
      </c>
      <c r="F762" t="s">
        <v>11</v>
      </c>
      <c r="G762" t="s">
        <v>12</v>
      </c>
    </row>
    <row r="763" spans="1:8">
      <c r="A763" t="s">
        <v>1432</v>
      </c>
      <c r="B763" t="s">
        <v>1433</v>
      </c>
      <c r="C763" t="s">
        <v>1322</v>
      </c>
      <c r="D763" t="s">
        <v>1434</v>
      </c>
      <c r="E763" t="s">
        <v>212</v>
      </c>
      <c r="F763" t="s">
        <v>69</v>
      </c>
      <c r="G763" t="s">
        <v>12</v>
      </c>
    </row>
    <row r="764" spans="1:8">
      <c r="A764" t="s">
        <v>1435</v>
      </c>
      <c r="B764" t="s">
        <v>1436</v>
      </c>
      <c r="C764" t="s">
        <v>1322</v>
      </c>
      <c r="D764" t="s">
        <v>1437</v>
      </c>
      <c r="E764" t="s">
        <v>212</v>
      </c>
      <c r="F764" t="s">
        <v>11</v>
      </c>
      <c r="G764" t="s">
        <v>12</v>
      </c>
    </row>
    <row r="765" spans="1:8">
      <c r="A765" t="s">
        <v>1438</v>
      </c>
      <c r="B765" t="s">
        <v>1439</v>
      </c>
      <c r="C765" t="s">
        <v>1322</v>
      </c>
      <c r="D765" t="s">
        <v>1440</v>
      </c>
      <c r="E765" t="s">
        <v>212</v>
      </c>
      <c r="F765" t="s">
        <v>23</v>
      </c>
      <c r="G765" t="s">
        <v>201</v>
      </c>
    </row>
    <row r="766" spans="1:8">
      <c r="A766" t="s">
        <v>1441</v>
      </c>
      <c r="B766" t="s">
        <v>1442</v>
      </c>
      <c r="C766" t="s">
        <v>1322</v>
      </c>
      <c r="D766" t="s">
        <v>319</v>
      </c>
      <c r="E766" t="s">
        <v>212</v>
      </c>
      <c r="F766" t="s">
        <v>11</v>
      </c>
      <c r="G766" t="s">
        <v>12</v>
      </c>
    </row>
    <row r="767" spans="1:8">
      <c r="A767" t="s">
        <v>1443</v>
      </c>
      <c r="B767" t="s">
        <v>1444</v>
      </c>
      <c r="C767" t="s">
        <v>1322</v>
      </c>
      <c r="D767" t="s">
        <v>1445</v>
      </c>
      <c r="E767" t="s">
        <v>212</v>
      </c>
      <c r="F767" t="s">
        <v>98</v>
      </c>
      <c r="G767" t="s">
        <v>12</v>
      </c>
    </row>
    <row r="768" spans="1:8">
      <c r="A768" t="s">
        <v>1446</v>
      </c>
      <c r="B768" t="s">
        <v>1447</v>
      </c>
      <c r="C768" t="s">
        <v>1322</v>
      </c>
      <c r="D768" t="s">
        <v>1448</v>
      </c>
      <c r="E768" t="s">
        <v>212</v>
      </c>
      <c r="F768" t="s">
        <v>11</v>
      </c>
      <c r="G768" t="s">
        <v>12</v>
      </c>
    </row>
    <row r="769" spans="1:8">
      <c r="A769" t="s">
        <v>1449</v>
      </c>
      <c r="B769" t="s">
        <v>1450</v>
      </c>
      <c r="C769" t="s">
        <v>1322</v>
      </c>
      <c r="D769" t="s">
        <v>1338</v>
      </c>
      <c r="E769" t="s">
        <v>212</v>
      </c>
      <c r="F769" t="s">
        <v>11</v>
      </c>
      <c r="G769" t="s">
        <v>12</v>
      </c>
    </row>
    <row r="770" spans="1:8">
      <c r="A770" t="s">
        <v>1451</v>
      </c>
      <c r="B770" t="s">
        <v>1452</v>
      </c>
      <c r="C770" t="s">
        <v>1322</v>
      </c>
      <c r="D770" t="s">
        <v>1453</v>
      </c>
      <c r="E770" t="s">
        <v>212</v>
      </c>
      <c r="F770" t="s">
        <v>11</v>
      </c>
      <c r="G770" t="s">
        <v>12</v>
      </c>
    </row>
    <row r="771" spans="1:8">
      <c r="A771" t="s">
        <v>1454</v>
      </c>
      <c r="B771" t="s">
        <v>1455</v>
      </c>
      <c r="C771" t="s">
        <v>1322</v>
      </c>
      <c r="D771" t="s">
        <v>1456</v>
      </c>
      <c r="E771" t="s">
        <v>212</v>
      </c>
      <c r="F771" t="s">
        <v>98</v>
      </c>
      <c r="G771" t="s">
        <v>12</v>
      </c>
    </row>
    <row r="772" spans="1:8">
      <c r="A772" t="s">
        <v>1457</v>
      </c>
      <c r="B772" t="s">
        <v>319</v>
      </c>
      <c r="C772" t="s">
        <v>1322</v>
      </c>
      <c r="D772" t="s">
        <v>319</v>
      </c>
      <c r="E772" t="s">
        <v>212</v>
      </c>
      <c r="F772" t="s">
        <v>11</v>
      </c>
      <c r="G772" t="s">
        <v>12</v>
      </c>
    </row>
    <row r="773" spans="1:8">
      <c r="A773" t="s">
        <v>1458</v>
      </c>
      <c r="B773" t="s">
        <v>1459</v>
      </c>
      <c r="C773" t="s">
        <v>1322</v>
      </c>
      <c r="D773" t="s">
        <v>1460</v>
      </c>
      <c r="E773" t="s">
        <v>212</v>
      </c>
      <c r="F773" t="s">
        <v>11</v>
      </c>
      <c r="G773" t="s">
        <v>12</v>
      </c>
    </row>
    <row r="774" spans="1:8">
      <c r="A774" t="s">
        <v>1461</v>
      </c>
      <c r="B774" t="s">
        <v>1462</v>
      </c>
      <c r="C774" t="s">
        <v>1322</v>
      </c>
      <c r="D774" t="s">
        <v>1381</v>
      </c>
      <c r="E774" t="s">
        <v>212</v>
      </c>
      <c r="F774" t="s">
        <v>11</v>
      </c>
      <c r="G774" t="s">
        <v>12</v>
      </c>
    </row>
    <row r="775" spans="1:8">
      <c r="A775" t="s">
        <v>1463</v>
      </c>
      <c r="B775" t="s">
        <v>1464</v>
      </c>
      <c r="C775" t="s">
        <v>1322</v>
      </c>
      <c r="D775" t="s">
        <v>1465</v>
      </c>
      <c r="E775" t="s">
        <v>212</v>
      </c>
      <c r="F775" t="s">
        <v>11</v>
      </c>
      <c r="G775" t="s">
        <v>12</v>
      </c>
    </row>
    <row r="776" spans="1:8">
      <c r="A776" t="s">
        <v>1466</v>
      </c>
      <c r="B776" t="s">
        <v>1467</v>
      </c>
      <c r="C776" t="s">
        <v>1322</v>
      </c>
      <c r="D776" t="s">
        <v>1220</v>
      </c>
      <c r="E776" t="s">
        <v>212</v>
      </c>
      <c r="F776" t="s">
        <v>11</v>
      </c>
      <c r="G776" t="s">
        <v>12</v>
      </c>
    </row>
    <row r="777" spans="1:8">
      <c r="A777" t="s">
        <v>1468</v>
      </c>
      <c r="B777" t="s">
        <v>1469</v>
      </c>
      <c r="C777" t="s">
        <v>1322</v>
      </c>
      <c r="D777" t="s">
        <v>1469</v>
      </c>
      <c r="E777" t="s">
        <v>212</v>
      </c>
      <c r="F777" t="s">
        <v>98</v>
      </c>
      <c r="G777" t="s">
        <v>12</v>
      </c>
    </row>
    <row r="778" spans="1:8">
      <c r="A778" t="s">
        <v>1470</v>
      </c>
      <c r="B778" t="s">
        <v>1471</v>
      </c>
      <c r="C778" t="s">
        <v>1322</v>
      </c>
      <c r="D778" t="s">
        <v>1472</v>
      </c>
      <c r="E778" t="s">
        <v>212</v>
      </c>
      <c r="F778" t="s">
        <v>23</v>
      </c>
      <c r="G778" t="s">
        <v>12</v>
      </c>
      <c r="H778">
        <v>5</v>
      </c>
    </row>
    <row r="779" spans="1:8">
      <c r="A779" t="s">
        <v>1473</v>
      </c>
      <c r="B779" t="s">
        <v>1474</v>
      </c>
      <c r="C779" t="s">
        <v>1322</v>
      </c>
      <c r="D779" t="s">
        <v>1475</v>
      </c>
      <c r="E779" t="s">
        <v>212</v>
      </c>
      <c r="F779" t="s">
        <v>11</v>
      </c>
      <c r="G779" t="s">
        <v>12</v>
      </c>
      <c r="H779">
        <v>1</v>
      </c>
    </row>
    <row r="780" spans="1:8">
      <c r="A780" t="s">
        <v>1476</v>
      </c>
      <c r="B780" t="s">
        <v>1477</v>
      </c>
      <c r="C780" t="s">
        <v>1322</v>
      </c>
      <c r="D780" t="s">
        <v>1478</v>
      </c>
      <c r="E780" t="s">
        <v>212</v>
      </c>
      <c r="F780" t="s">
        <v>11</v>
      </c>
      <c r="G780" t="s">
        <v>12</v>
      </c>
    </row>
    <row r="781" spans="1:8">
      <c r="A781" t="s">
        <v>1479</v>
      </c>
      <c r="B781" t="s">
        <v>1480</v>
      </c>
      <c r="C781" t="s">
        <v>1322</v>
      </c>
      <c r="D781" t="s">
        <v>1481</v>
      </c>
      <c r="E781" t="s">
        <v>212</v>
      </c>
      <c r="F781" t="s">
        <v>11</v>
      </c>
      <c r="G781" t="s">
        <v>12</v>
      </c>
    </row>
    <row r="782" spans="1:8">
      <c r="A782" t="s">
        <v>1482</v>
      </c>
      <c r="B782" t="s">
        <v>1483</v>
      </c>
      <c r="C782" t="s">
        <v>1322</v>
      </c>
      <c r="D782" t="s">
        <v>1437</v>
      </c>
      <c r="E782" t="s">
        <v>212</v>
      </c>
      <c r="F782" t="s">
        <v>11</v>
      </c>
      <c r="G782" t="s">
        <v>12</v>
      </c>
    </row>
    <row r="783" spans="1:8">
      <c r="A783" t="s">
        <v>1484</v>
      </c>
      <c r="B783" t="s">
        <v>1485</v>
      </c>
      <c r="C783" t="s">
        <v>1322</v>
      </c>
      <c r="D783" t="s">
        <v>1486</v>
      </c>
      <c r="E783" t="s">
        <v>212</v>
      </c>
      <c r="F783" t="s">
        <v>23</v>
      </c>
      <c r="G783" t="s">
        <v>12</v>
      </c>
    </row>
    <row r="784" spans="1:8">
      <c r="A784" t="s">
        <v>1487</v>
      </c>
      <c r="B784" t="s">
        <v>1488</v>
      </c>
      <c r="C784" t="s">
        <v>1322</v>
      </c>
      <c r="D784" t="s">
        <v>1489</v>
      </c>
      <c r="E784" t="s">
        <v>212</v>
      </c>
      <c r="F784" t="s">
        <v>23</v>
      </c>
      <c r="G784" t="s">
        <v>12</v>
      </c>
      <c r="H784">
        <v>4</v>
      </c>
    </row>
    <row r="785" spans="1:8">
      <c r="A785" t="s">
        <v>1490</v>
      </c>
      <c r="B785" t="s">
        <v>1491</v>
      </c>
      <c r="C785" t="s">
        <v>1322</v>
      </c>
      <c r="D785" t="s">
        <v>1492</v>
      </c>
      <c r="E785" t="s">
        <v>212</v>
      </c>
      <c r="F785" t="s">
        <v>11</v>
      </c>
      <c r="G785" t="s">
        <v>12</v>
      </c>
    </row>
    <row r="786" spans="1:8">
      <c r="A786" t="s">
        <v>1493</v>
      </c>
      <c r="B786" t="s">
        <v>1494</v>
      </c>
      <c r="C786" t="s">
        <v>1322</v>
      </c>
      <c r="D786" t="s">
        <v>1495</v>
      </c>
      <c r="E786" t="s">
        <v>212</v>
      </c>
      <c r="F786" t="s">
        <v>23</v>
      </c>
      <c r="G786" t="s">
        <v>12</v>
      </c>
    </row>
    <row r="787" spans="1:8">
      <c r="A787" t="s">
        <v>1496</v>
      </c>
      <c r="B787" t="s">
        <v>1497</v>
      </c>
      <c r="C787" t="s">
        <v>1322</v>
      </c>
      <c r="D787" t="s">
        <v>1498</v>
      </c>
      <c r="E787" t="s">
        <v>212</v>
      </c>
      <c r="F787" t="s">
        <v>11</v>
      </c>
      <c r="G787" t="s">
        <v>12</v>
      </c>
    </row>
    <row r="788" spans="1:8">
      <c r="A788" t="s">
        <v>1499</v>
      </c>
      <c r="B788" t="s">
        <v>1500</v>
      </c>
      <c r="C788" t="s">
        <v>1322</v>
      </c>
      <c r="D788" t="s">
        <v>863</v>
      </c>
      <c r="E788" t="s">
        <v>212</v>
      </c>
      <c r="F788" t="s">
        <v>23</v>
      </c>
      <c r="G788" t="s">
        <v>12</v>
      </c>
      <c r="H788">
        <v>4</v>
      </c>
    </row>
    <row r="789" spans="1:8">
      <c r="A789" t="s">
        <v>1501</v>
      </c>
      <c r="B789" t="s">
        <v>1355</v>
      </c>
      <c r="C789" t="s">
        <v>1322</v>
      </c>
      <c r="D789" t="s">
        <v>1329</v>
      </c>
      <c r="E789" t="s">
        <v>230</v>
      </c>
      <c r="F789" t="s">
        <v>23</v>
      </c>
      <c r="G789" t="s">
        <v>12</v>
      </c>
    </row>
    <row r="790" spans="1:8">
      <c r="A790" t="s">
        <v>1502</v>
      </c>
      <c r="B790" t="s">
        <v>1350</v>
      </c>
      <c r="C790" t="s">
        <v>1322</v>
      </c>
      <c r="D790" t="s">
        <v>1351</v>
      </c>
      <c r="E790" t="s">
        <v>230</v>
      </c>
      <c r="F790" t="s">
        <v>23</v>
      </c>
      <c r="G790" t="s">
        <v>12</v>
      </c>
    </row>
    <row r="791" spans="1:8">
      <c r="A791" t="s">
        <v>1503</v>
      </c>
      <c r="B791" t="s">
        <v>1342</v>
      </c>
      <c r="C791" t="s">
        <v>1322</v>
      </c>
      <c r="D791" t="s">
        <v>1342</v>
      </c>
      <c r="E791" t="s">
        <v>233</v>
      </c>
      <c r="F791" t="s">
        <v>50</v>
      </c>
      <c r="G791" t="s">
        <v>12</v>
      </c>
    </row>
    <row r="792" spans="1:8">
      <c r="A792" t="s">
        <v>1504</v>
      </c>
      <c r="B792" t="s">
        <v>1340</v>
      </c>
      <c r="C792" t="s">
        <v>1322</v>
      </c>
      <c r="D792" t="s">
        <v>1340</v>
      </c>
      <c r="E792" t="s">
        <v>233</v>
      </c>
      <c r="F792" t="s">
        <v>69</v>
      </c>
      <c r="G792" t="s">
        <v>201</v>
      </c>
    </row>
    <row r="793" spans="1:8">
      <c r="A793" t="s">
        <v>1505</v>
      </c>
      <c r="B793" t="s">
        <v>1390</v>
      </c>
      <c r="C793" t="s">
        <v>1322</v>
      </c>
      <c r="D793" t="s">
        <v>1326</v>
      </c>
      <c r="E793" t="s">
        <v>233</v>
      </c>
      <c r="F793" t="s">
        <v>11</v>
      </c>
      <c r="G793" t="s">
        <v>201</v>
      </c>
    </row>
    <row r="794" spans="1:8">
      <c r="A794" t="s">
        <v>1506</v>
      </c>
      <c r="B794" t="s">
        <v>1350</v>
      </c>
      <c r="C794" t="s">
        <v>1322</v>
      </c>
      <c r="D794" t="s">
        <v>1351</v>
      </c>
      <c r="E794" t="s">
        <v>233</v>
      </c>
      <c r="F794" t="s">
        <v>19</v>
      </c>
      <c r="G794" t="s">
        <v>12</v>
      </c>
    </row>
    <row r="795" spans="1:8">
      <c r="A795" t="s">
        <v>1507</v>
      </c>
      <c r="B795" t="s">
        <v>1399</v>
      </c>
      <c r="C795" t="s">
        <v>1322</v>
      </c>
      <c r="D795" t="s">
        <v>1397</v>
      </c>
      <c r="E795" t="s">
        <v>233</v>
      </c>
      <c r="F795" t="s">
        <v>19</v>
      </c>
      <c r="G795" t="s">
        <v>201</v>
      </c>
    </row>
    <row r="796" spans="1:8">
      <c r="A796" t="s">
        <v>1508</v>
      </c>
      <c r="B796" t="s">
        <v>1350</v>
      </c>
      <c r="C796" t="s">
        <v>1322</v>
      </c>
      <c r="D796" t="s">
        <v>1351</v>
      </c>
      <c r="E796" t="s">
        <v>233</v>
      </c>
      <c r="F796" t="s">
        <v>19</v>
      </c>
      <c r="G796" t="s">
        <v>12</v>
      </c>
    </row>
    <row r="797" spans="1:8">
      <c r="A797" t="s">
        <v>1509</v>
      </c>
      <c r="B797" t="s">
        <v>1363</v>
      </c>
      <c r="C797" t="s">
        <v>1322</v>
      </c>
      <c r="D797" t="s">
        <v>1364</v>
      </c>
      <c r="E797" t="s">
        <v>233</v>
      </c>
      <c r="F797" t="s">
        <v>19</v>
      </c>
      <c r="G797" t="s">
        <v>201</v>
      </c>
    </row>
    <row r="798" spans="1:8">
      <c r="A798" t="s">
        <v>1510</v>
      </c>
      <c r="B798" t="s">
        <v>1511</v>
      </c>
      <c r="C798" t="s">
        <v>1322</v>
      </c>
      <c r="D798" t="s">
        <v>1323</v>
      </c>
      <c r="E798" t="s">
        <v>233</v>
      </c>
      <c r="F798" t="s">
        <v>19</v>
      </c>
      <c r="G798" t="s">
        <v>201</v>
      </c>
    </row>
    <row r="799" spans="1:8">
      <c r="A799" t="s">
        <v>1512</v>
      </c>
      <c r="B799" t="s">
        <v>1392</v>
      </c>
      <c r="C799" t="s">
        <v>1322</v>
      </c>
      <c r="D799" t="s">
        <v>1329</v>
      </c>
      <c r="E799" t="s">
        <v>233</v>
      </c>
      <c r="F799" t="s">
        <v>19</v>
      </c>
      <c r="G799" t="s">
        <v>201</v>
      </c>
    </row>
    <row r="800" spans="1:8">
      <c r="A800" t="s">
        <v>1513</v>
      </c>
      <c r="B800" t="s">
        <v>1514</v>
      </c>
      <c r="C800" t="s">
        <v>1515</v>
      </c>
      <c r="D800" t="s">
        <v>1514</v>
      </c>
      <c r="E800" t="s">
        <v>10</v>
      </c>
      <c r="F800" t="s">
        <v>116</v>
      </c>
      <c r="G800" t="s">
        <v>12</v>
      </c>
      <c r="H800">
        <v>2</v>
      </c>
    </row>
    <row r="801" spans="1:8">
      <c r="A801" t="s">
        <v>1516</v>
      </c>
      <c r="B801" t="s">
        <v>1517</v>
      </c>
      <c r="C801" t="s">
        <v>1515</v>
      </c>
      <c r="D801" t="s">
        <v>1518</v>
      </c>
      <c r="E801" t="s">
        <v>10</v>
      </c>
      <c r="F801" t="s">
        <v>23</v>
      </c>
      <c r="G801" t="s">
        <v>12</v>
      </c>
      <c r="H801">
        <v>2</v>
      </c>
    </row>
    <row r="802" spans="1:8">
      <c r="A802" t="s">
        <v>1519</v>
      </c>
      <c r="B802" t="s">
        <v>1520</v>
      </c>
      <c r="C802" t="s">
        <v>1515</v>
      </c>
      <c r="D802" t="s">
        <v>1521</v>
      </c>
      <c r="E802" t="s">
        <v>10</v>
      </c>
      <c r="F802" t="s">
        <v>19</v>
      </c>
      <c r="G802" t="s">
        <v>12</v>
      </c>
      <c r="H802">
        <v>5</v>
      </c>
    </row>
    <row r="803" spans="1:8">
      <c r="A803" t="s">
        <v>1522</v>
      </c>
      <c r="B803" t="s">
        <v>1523</v>
      </c>
      <c r="C803" t="s">
        <v>1515</v>
      </c>
      <c r="D803" t="s">
        <v>1524</v>
      </c>
      <c r="E803" t="s">
        <v>10</v>
      </c>
      <c r="F803" t="s">
        <v>19</v>
      </c>
      <c r="G803" t="s">
        <v>12</v>
      </c>
      <c r="H803">
        <v>2</v>
      </c>
    </row>
    <row r="804" spans="1:8">
      <c r="A804" t="s">
        <v>1525</v>
      </c>
      <c r="B804" t="s">
        <v>1526</v>
      </c>
      <c r="C804" t="s">
        <v>1515</v>
      </c>
      <c r="D804" t="s">
        <v>979</v>
      </c>
      <c r="E804" t="s">
        <v>10</v>
      </c>
      <c r="F804" t="s">
        <v>23</v>
      </c>
      <c r="G804" t="s">
        <v>12</v>
      </c>
      <c r="H804">
        <v>5</v>
      </c>
    </row>
    <row r="805" spans="1:8">
      <c r="A805" t="s">
        <v>1527</v>
      </c>
      <c r="B805" t="s">
        <v>1528</v>
      </c>
      <c r="C805" t="s">
        <v>1515</v>
      </c>
      <c r="D805" t="s">
        <v>1528</v>
      </c>
      <c r="E805" t="s">
        <v>10</v>
      </c>
      <c r="F805" t="s">
        <v>23</v>
      </c>
      <c r="G805" t="s">
        <v>12</v>
      </c>
      <c r="H805">
        <v>3</v>
      </c>
    </row>
    <row r="806" spans="1:8">
      <c r="A806" t="s">
        <v>1529</v>
      </c>
      <c r="B806" t="s">
        <v>1530</v>
      </c>
      <c r="C806" t="s">
        <v>1515</v>
      </c>
      <c r="D806" t="s">
        <v>1531</v>
      </c>
      <c r="E806" t="s">
        <v>10</v>
      </c>
      <c r="F806" t="s">
        <v>23</v>
      </c>
      <c r="G806" t="s">
        <v>12</v>
      </c>
      <c r="H806">
        <v>3</v>
      </c>
    </row>
    <row r="807" spans="1:8">
      <c r="A807" t="s">
        <v>1532</v>
      </c>
      <c r="B807" t="s">
        <v>1533</v>
      </c>
      <c r="C807" t="s">
        <v>1515</v>
      </c>
      <c r="D807" t="s">
        <v>979</v>
      </c>
      <c r="E807" t="s">
        <v>10</v>
      </c>
      <c r="F807" t="s">
        <v>23</v>
      </c>
      <c r="G807" t="s">
        <v>12</v>
      </c>
      <c r="H807">
        <v>4</v>
      </c>
    </row>
    <row r="808" spans="1:8">
      <c r="A808" t="s">
        <v>1534</v>
      </c>
      <c r="B808" t="s">
        <v>1535</v>
      </c>
      <c r="C808" t="s">
        <v>1515</v>
      </c>
      <c r="D808" t="s">
        <v>1521</v>
      </c>
      <c r="E808" t="s">
        <v>10</v>
      </c>
      <c r="F808" t="s">
        <v>23</v>
      </c>
      <c r="G808" t="s">
        <v>12</v>
      </c>
      <c r="H808">
        <v>3</v>
      </c>
    </row>
    <row r="809" spans="1:8">
      <c r="A809" t="s">
        <v>1536</v>
      </c>
      <c r="B809" t="s">
        <v>1523</v>
      </c>
      <c r="C809" t="s">
        <v>1515</v>
      </c>
      <c r="D809" t="s">
        <v>1524</v>
      </c>
      <c r="E809" t="s">
        <v>10</v>
      </c>
      <c r="F809" t="s">
        <v>116</v>
      </c>
      <c r="G809" t="s">
        <v>12</v>
      </c>
      <c r="H809">
        <v>3</v>
      </c>
    </row>
    <row r="810" spans="1:8">
      <c r="A810" t="s">
        <v>1537</v>
      </c>
      <c r="B810" t="s">
        <v>1538</v>
      </c>
      <c r="C810" t="s">
        <v>1515</v>
      </c>
      <c r="D810" t="s">
        <v>1524</v>
      </c>
      <c r="E810" t="s">
        <v>10</v>
      </c>
      <c r="F810" t="s">
        <v>23</v>
      </c>
      <c r="G810" t="s">
        <v>12</v>
      </c>
      <c r="H810">
        <v>4</v>
      </c>
    </row>
    <row r="811" spans="1:8">
      <c r="A811" t="s">
        <v>1539</v>
      </c>
      <c r="B811" t="s">
        <v>1540</v>
      </c>
      <c r="C811" t="s">
        <v>1515</v>
      </c>
      <c r="D811" t="s">
        <v>979</v>
      </c>
      <c r="E811" t="s">
        <v>10</v>
      </c>
      <c r="F811" t="s">
        <v>23</v>
      </c>
      <c r="G811" t="s">
        <v>12</v>
      </c>
      <c r="H811">
        <v>5</v>
      </c>
    </row>
    <row r="812" spans="1:8">
      <c r="A812" t="s">
        <v>1541</v>
      </c>
      <c r="B812" t="s">
        <v>1542</v>
      </c>
      <c r="C812" t="s">
        <v>1515</v>
      </c>
      <c r="D812" t="s">
        <v>1543</v>
      </c>
      <c r="E812" t="s">
        <v>10</v>
      </c>
      <c r="F812" t="s">
        <v>23</v>
      </c>
      <c r="G812" t="s">
        <v>12</v>
      </c>
      <c r="H812">
        <v>3</v>
      </c>
    </row>
    <row r="813" spans="1:8">
      <c r="A813" t="s">
        <v>1544</v>
      </c>
      <c r="B813" t="s">
        <v>1545</v>
      </c>
      <c r="C813" t="s">
        <v>1515</v>
      </c>
      <c r="D813" t="s">
        <v>1518</v>
      </c>
      <c r="E813" t="s">
        <v>10</v>
      </c>
      <c r="F813" t="s">
        <v>23</v>
      </c>
      <c r="G813" t="s">
        <v>12</v>
      </c>
      <c r="H813">
        <v>3</v>
      </c>
    </row>
    <row r="814" spans="1:8">
      <c r="A814" t="s">
        <v>1546</v>
      </c>
      <c r="B814" t="s">
        <v>1524</v>
      </c>
      <c r="C814" t="s">
        <v>1515</v>
      </c>
      <c r="D814" t="s">
        <v>1524</v>
      </c>
      <c r="E814" t="s">
        <v>10</v>
      </c>
      <c r="F814" t="s">
        <v>23</v>
      </c>
      <c r="G814" t="s">
        <v>12</v>
      </c>
      <c r="H814">
        <v>5</v>
      </c>
    </row>
    <row r="815" spans="1:8">
      <c r="A815" t="s">
        <v>1547</v>
      </c>
      <c r="B815" t="s">
        <v>1548</v>
      </c>
      <c r="C815" t="s">
        <v>1515</v>
      </c>
      <c r="D815" t="s">
        <v>1528</v>
      </c>
      <c r="E815" t="s">
        <v>10</v>
      </c>
      <c r="F815" t="s">
        <v>69</v>
      </c>
      <c r="G815" t="s">
        <v>12</v>
      </c>
      <c r="H815">
        <v>4</v>
      </c>
    </row>
    <row r="816" spans="1:8">
      <c r="A816" t="s">
        <v>1549</v>
      </c>
      <c r="B816" t="s">
        <v>1514</v>
      </c>
      <c r="C816" t="s">
        <v>1515</v>
      </c>
      <c r="D816" t="s">
        <v>1514</v>
      </c>
      <c r="E816" t="s">
        <v>10</v>
      </c>
      <c r="F816" t="s">
        <v>23</v>
      </c>
      <c r="G816" t="s">
        <v>12</v>
      </c>
      <c r="H816">
        <v>4</v>
      </c>
    </row>
    <row r="817" spans="1:8">
      <c r="A817" t="s">
        <v>1550</v>
      </c>
      <c r="B817" t="s">
        <v>1551</v>
      </c>
      <c r="C817" t="s">
        <v>1515</v>
      </c>
      <c r="D817" t="s">
        <v>1514</v>
      </c>
      <c r="E817" t="s">
        <v>10</v>
      </c>
      <c r="F817" t="s">
        <v>19</v>
      </c>
      <c r="G817" t="s">
        <v>12</v>
      </c>
      <c r="H817">
        <v>4</v>
      </c>
    </row>
    <row r="818" spans="1:8">
      <c r="A818" t="s">
        <v>1552</v>
      </c>
      <c r="B818" t="s">
        <v>1533</v>
      </c>
      <c r="C818" t="s">
        <v>1515</v>
      </c>
      <c r="D818" t="s">
        <v>979</v>
      </c>
      <c r="E818" t="s">
        <v>10</v>
      </c>
      <c r="F818" t="s">
        <v>23</v>
      </c>
      <c r="G818" t="s">
        <v>12</v>
      </c>
      <c r="H818">
        <v>4</v>
      </c>
    </row>
    <row r="819" spans="1:8">
      <c r="A819" t="s">
        <v>1553</v>
      </c>
      <c r="B819" t="s">
        <v>1554</v>
      </c>
      <c r="C819" t="s">
        <v>1515</v>
      </c>
      <c r="D819" t="s">
        <v>1514</v>
      </c>
      <c r="E819" t="s">
        <v>10</v>
      </c>
      <c r="F819" t="s">
        <v>23</v>
      </c>
      <c r="G819" t="s">
        <v>12</v>
      </c>
      <c r="H819">
        <v>2</v>
      </c>
    </row>
    <row r="820" spans="1:8">
      <c r="A820" t="s">
        <v>1555</v>
      </c>
      <c r="B820" t="s">
        <v>1556</v>
      </c>
      <c r="C820" t="s">
        <v>1515</v>
      </c>
      <c r="D820" t="s">
        <v>1524</v>
      </c>
      <c r="E820" t="s">
        <v>10</v>
      </c>
      <c r="F820" t="s">
        <v>69</v>
      </c>
      <c r="G820" t="s">
        <v>12</v>
      </c>
      <c r="H820">
        <v>4</v>
      </c>
    </row>
    <row r="821" spans="1:8">
      <c r="A821" t="s">
        <v>1557</v>
      </c>
      <c r="B821" t="s">
        <v>1558</v>
      </c>
      <c r="C821" t="s">
        <v>1515</v>
      </c>
      <c r="D821" t="s">
        <v>979</v>
      </c>
      <c r="E821" t="s">
        <v>10</v>
      </c>
      <c r="F821" t="s">
        <v>23</v>
      </c>
      <c r="G821" t="s">
        <v>12</v>
      </c>
      <c r="H821">
        <v>4</v>
      </c>
    </row>
    <row r="822" spans="1:8">
      <c r="A822" t="s">
        <v>1559</v>
      </c>
      <c r="B822" t="s">
        <v>1154</v>
      </c>
      <c r="C822" t="s">
        <v>1515</v>
      </c>
      <c r="D822" t="s">
        <v>979</v>
      </c>
      <c r="E822" t="s">
        <v>10</v>
      </c>
      <c r="F822" t="s">
        <v>23</v>
      </c>
      <c r="G822" t="s">
        <v>12</v>
      </c>
      <c r="H822">
        <v>3</v>
      </c>
    </row>
    <row r="823" spans="1:8">
      <c r="A823" t="s">
        <v>1560</v>
      </c>
      <c r="B823" t="s">
        <v>1561</v>
      </c>
      <c r="C823" t="s">
        <v>1515</v>
      </c>
      <c r="D823" t="s">
        <v>1514</v>
      </c>
      <c r="E823" t="s">
        <v>10</v>
      </c>
      <c r="F823" t="s">
        <v>69</v>
      </c>
      <c r="G823" t="s">
        <v>12</v>
      </c>
      <c r="H823">
        <v>2</v>
      </c>
    </row>
    <row r="824" spans="1:8">
      <c r="A824" t="s">
        <v>1562</v>
      </c>
      <c r="B824" t="s">
        <v>1563</v>
      </c>
      <c r="C824" t="s">
        <v>1515</v>
      </c>
      <c r="D824" t="s">
        <v>1514</v>
      </c>
      <c r="E824" t="s">
        <v>10</v>
      </c>
      <c r="F824" t="s">
        <v>98</v>
      </c>
      <c r="G824" t="s">
        <v>12</v>
      </c>
      <c r="H824">
        <v>3</v>
      </c>
    </row>
    <row r="825" spans="1:8">
      <c r="A825" t="s">
        <v>1564</v>
      </c>
      <c r="B825" t="s">
        <v>1565</v>
      </c>
      <c r="C825" t="s">
        <v>1515</v>
      </c>
      <c r="D825" t="s">
        <v>1524</v>
      </c>
      <c r="E825" t="s">
        <v>10</v>
      </c>
      <c r="F825" t="s">
        <v>23</v>
      </c>
      <c r="G825" t="s">
        <v>201</v>
      </c>
    </row>
    <row r="826" spans="1:8">
      <c r="A826" t="s">
        <v>1566</v>
      </c>
      <c r="B826" t="s">
        <v>1567</v>
      </c>
      <c r="C826" t="s">
        <v>1515</v>
      </c>
      <c r="D826" t="s">
        <v>1524</v>
      </c>
      <c r="E826" t="s">
        <v>179</v>
      </c>
      <c r="F826" t="s">
        <v>180</v>
      </c>
      <c r="G826" t="s">
        <v>12</v>
      </c>
      <c r="H826">
        <v>3</v>
      </c>
    </row>
    <row r="827" spans="1:8">
      <c r="A827" t="s">
        <v>1568</v>
      </c>
      <c r="B827" t="s">
        <v>1514</v>
      </c>
      <c r="C827" t="s">
        <v>1515</v>
      </c>
      <c r="D827" t="s">
        <v>1514</v>
      </c>
      <c r="E827" t="s">
        <v>230</v>
      </c>
      <c r="F827" t="s">
        <v>23</v>
      </c>
      <c r="G827" t="s">
        <v>12</v>
      </c>
    </row>
    <row r="828" spans="1:8">
      <c r="A828" t="s">
        <v>1569</v>
      </c>
      <c r="B828" t="s">
        <v>1542</v>
      </c>
      <c r="C828" t="s">
        <v>1515</v>
      </c>
      <c r="D828" t="s">
        <v>1543</v>
      </c>
      <c r="E828" t="s">
        <v>233</v>
      </c>
      <c r="F828" t="s">
        <v>50</v>
      </c>
      <c r="G828" t="s">
        <v>201</v>
      </c>
    </row>
    <row r="829" spans="1:8">
      <c r="A829" t="s">
        <v>1570</v>
      </c>
      <c r="B829" t="s">
        <v>1571</v>
      </c>
      <c r="C829" t="s">
        <v>1515</v>
      </c>
      <c r="D829" t="s">
        <v>1531</v>
      </c>
      <c r="E829" t="s">
        <v>233</v>
      </c>
      <c r="F829" t="s">
        <v>23</v>
      </c>
      <c r="G829" t="s">
        <v>201</v>
      </c>
    </row>
    <row r="830" spans="1:8">
      <c r="A830" t="s">
        <v>1572</v>
      </c>
      <c r="B830" t="s">
        <v>1524</v>
      </c>
      <c r="C830" t="s">
        <v>1515</v>
      </c>
      <c r="D830" t="s">
        <v>1524</v>
      </c>
      <c r="E830" t="s">
        <v>233</v>
      </c>
      <c r="F830" t="s">
        <v>50</v>
      </c>
      <c r="G830" t="s">
        <v>201</v>
      </c>
    </row>
    <row r="831" spans="1:8">
      <c r="A831" t="s">
        <v>1573</v>
      </c>
      <c r="B831" t="s">
        <v>1533</v>
      </c>
      <c r="C831" t="s">
        <v>1515</v>
      </c>
      <c r="D831" t="s">
        <v>979</v>
      </c>
      <c r="E831" t="s">
        <v>233</v>
      </c>
      <c r="F831" t="s">
        <v>50</v>
      </c>
      <c r="G831" t="s">
        <v>201</v>
      </c>
    </row>
    <row r="832" spans="1:8">
      <c r="A832" t="s">
        <v>1574</v>
      </c>
      <c r="B832" t="s">
        <v>1575</v>
      </c>
      <c r="C832" t="s">
        <v>1515</v>
      </c>
      <c r="D832" t="s">
        <v>979</v>
      </c>
      <c r="E832" t="s">
        <v>233</v>
      </c>
      <c r="F832" t="s">
        <v>160</v>
      </c>
      <c r="G832" t="s">
        <v>201</v>
      </c>
    </row>
    <row r="833" spans="1:8">
      <c r="A833" t="s">
        <v>1576</v>
      </c>
      <c r="B833" t="s">
        <v>1542</v>
      </c>
      <c r="C833" t="s">
        <v>1515</v>
      </c>
      <c r="D833" t="s">
        <v>1543</v>
      </c>
      <c r="E833" t="s">
        <v>233</v>
      </c>
      <c r="F833" t="s">
        <v>50</v>
      </c>
      <c r="G833" t="s">
        <v>201</v>
      </c>
    </row>
    <row r="834" spans="1:8">
      <c r="A834" t="s">
        <v>1577</v>
      </c>
      <c r="B834" t="s">
        <v>1578</v>
      </c>
      <c r="C834" t="s">
        <v>1515</v>
      </c>
      <c r="D834" t="s">
        <v>1524</v>
      </c>
      <c r="E834" t="s">
        <v>233</v>
      </c>
      <c r="F834" t="s">
        <v>23</v>
      </c>
      <c r="G834" t="s">
        <v>201</v>
      </c>
    </row>
    <row r="835" spans="1:8">
      <c r="A835" t="s">
        <v>1579</v>
      </c>
      <c r="B835" t="s">
        <v>1580</v>
      </c>
      <c r="C835" t="s">
        <v>1515</v>
      </c>
      <c r="D835" t="s">
        <v>1514</v>
      </c>
      <c r="E835" t="s">
        <v>233</v>
      </c>
      <c r="F835" t="s">
        <v>23</v>
      </c>
      <c r="G835" t="s">
        <v>201</v>
      </c>
    </row>
    <row r="836" spans="1:8">
      <c r="A836" t="s">
        <v>1581</v>
      </c>
      <c r="B836" t="s">
        <v>1582</v>
      </c>
      <c r="C836" t="s">
        <v>1583</v>
      </c>
      <c r="D836" t="s">
        <v>1584</v>
      </c>
      <c r="E836" t="s">
        <v>10</v>
      </c>
      <c r="F836" t="s">
        <v>23</v>
      </c>
      <c r="G836" t="s">
        <v>12</v>
      </c>
      <c r="H836">
        <v>4</v>
      </c>
    </row>
    <row r="837" spans="1:8">
      <c r="A837" t="s">
        <v>1585</v>
      </c>
      <c r="B837" t="s">
        <v>1586</v>
      </c>
      <c r="C837" t="s">
        <v>1583</v>
      </c>
      <c r="D837" t="s">
        <v>1584</v>
      </c>
      <c r="E837" t="s">
        <v>10</v>
      </c>
      <c r="F837" t="s">
        <v>23</v>
      </c>
      <c r="G837" t="s">
        <v>12</v>
      </c>
      <c r="H837">
        <v>3</v>
      </c>
    </row>
    <row r="838" spans="1:8">
      <c r="A838" t="s">
        <v>1587</v>
      </c>
      <c r="B838" t="s">
        <v>1588</v>
      </c>
      <c r="C838" t="s">
        <v>1583</v>
      </c>
      <c r="D838" t="s">
        <v>1589</v>
      </c>
      <c r="E838" t="s">
        <v>10</v>
      </c>
      <c r="F838" t="s">
        <v>23</v>
      </c>
      <c r="G838" t="s">
        <v>12</v>
      </c>
      <c r="H838">
        <v>2</v>
      </c>
    </row>
    <row r="839" spans="1:8">
      <c r="A839" t="s">
        <v>1590</v>
      </c>
      <c r="B839" t="s">
        <v>1591</v>
      </c>
      <c r="C839" t="s">
        <v>1583</v>
      </c>
      <c r="D839" t="s">
        <v>1592</v>
      </c>
      <c r="E839" t="s">
        <v>10</v>
      </c>
      <c r="F839" t="s">
        <v>23</v>
      </c>
      <c r="G839" t="s">
        <v>12</v>
      </c>
      <c r="H839">
        <v>3</v>
      </c>
    </row>
    <row r="840" spans="1:8">
      <c r="A840" t="s">
        <v>1593</v>
      </c>
      <c r="B840" t="s">
        <v>1594</v>
      </c>
      <c r="C840" t="s">
        <v>1583</v>
      </c>
      <c r="D840" t="s">
        <v>1592</v>
      </c>
      <c r="E840" t="s">
        <v>10</v>
      </c>
      <c r="F840" t="s">
        <v>23</v>
      </c>
      <c r="G840" t="s">
        <v>12</v>
      </c>
      <c r="H840">
        <v>3</v>
      </c>
    </row>
    <row r="841" spans="1:8">
      <c r="A841" t="s">
        <v>1595</v>
      </c>
      <c r="B841" t="s">
        <v>1596</v>
      </c>
      <c r="C841" t="s">
        <v>1583</v>
      </c>
      <c r="D841" t="s">
        <v>1592</v>
      </c>
      <c r="E841" t="s">
        <v>10</v>
      </c>
      <c r="F841" t="s">
        <v>23</v>
      </c>
      <c r="G841" t="s">
        <v>12</v>
      </c>
      <c r="H841">
        <v>3</v>
      </c>
    </row>
    <row r="842" spans="1:8">
      <c r="A842" t="s">
        <v>1597</v>
      </c>
      <c r="B842" t="s">
        <v>1586</v>
      </c>
      <c r="C842" t="s">
        <v>1583</v>
      </c>
      <c r="D842" t="s">
        <v>1584</v>
      </c>
      <c r="E842" t="s">
        <v>179</v>
      </c>
      <c r="F842" t="s">
        <v>180</v>
      </c>
      <c r="G842" t="s">
        <v>12</v>
      </c>
      <c r="H842">
        <v>4</v>
      </c>
    </row>
    <row r="843" spans="1:8">
      <c r="A843" t="s">
        <v>1598</v>
      </c>
      <c r="B843" t="s">
        <v>1586</v>
      </c>
      <c r="C843" t="s">
        <v>1583</v>
      </c>
      <c r="D843" t="s">
        <v>1584</v>
      </c>
      <c r="E843" t="s">
        <v>230</v>
      </c>
      <c r="F843" t="s">
        <v>23</v>
      </c>
      <c r="G843" t="s">
        <v>12</v>
      </c>
    </row>
    <row r="844" spans="1:8">
      <c r="A844" t="s">
        <v>1599</v>
      </c>
      <c r="B844" t="s">
        <v>1584</v>
      </c>
      <c r="C844" t="s">
        <v>1583</v>
      </c>
      <c r="D844" t="s">
        <v>1584</v>
      </c>
      <c r="E844" t="s">
        <v>233</v>
      </c>
      <c r="F844" t="s">
        <v>50</v>
      </c>
      <c r="G844" t="s">
        <v>201</v>
      </c>
    </row>
    <row r="845" spans="1:8">
      <c r="A845" t="s">
        <v>1600</v>
      </c>
      <c r="B845" t="s">
        <v>1582</v>
      </c>
      <c r="C845" t="s">
        <v>1583</v>
      </c>
      <c r="D845" t="s">
        <v>1584</v>
      </c>
      <c r="E845" t="s">
        <v>233</v>
      </c>
      <c r="F845" t="s">
        <v>19</v>
      </c>
      <c r="G845" t="s">
        <v>12</v>
      </c>
    </row>
    <row r="846" spans="1:8">
      <c r="A846" t="s">
        <v>1601</v>
      </c>
      <c r="B846" t="s">
        <v>1584</v>
      </c>
      <c r="C846" t="s">
        <v>1583</v>
      </c>
      <c r="D846" t="s">
        <v>1584</v>
      </c>
      <c r="E846" t="s">
        <v>233</v>
      </c>
      <c r="F846" t="s">
        <v>19</v>
      </c>
      <c r="G846" t="s">
        <v>201</v>
      </c>
    </row>
    <row r="847" spans="1:8">
      <c r="A847" t="s">
        <v>1602</v>
      </c>
      <c r="B847" t="s">
        <v>1588</v>
      </c>
      <c r="C847" t="s">
        <v>1583</v>
      </c>
      <c r="D847" t="s">
        <v>1589</v>
      </c>
      <c r="E847" t="s">
        <v>233</v>
      </c>
      <c r="F847" t="s">
        <v>19</v>
      </c>
      <c r="G847" t="s">
        <v>201</v>
      </c>
    </row>
    <row r="848" spans="1:8">
      <c r="A848" t="s">
        <v>1603</v>
      </c>
      <c r="B848" t="s">
        <v>1604</v>
      </c>
      <c r="C848" t="s">
        <v>1583</v>
      </c>
      <c r="D848" t="s">
        <v>1592</v>
      </c>
      <c r="E848" t="s">
        <v>233</v>
      </c>
      <c r="F848" t="s">
        <v>19</v>
      </c>
      <c r="G848" t="s">
        <v>201</v>
      </c>
    </row>
    <row r="849" spans="1:8">
      <c r="A849" t="s">
        <v>1605</v>
      </c>
      <c r="B849" t="s">
        <v>211</v>
      </c>
      <c r="C849" t="s">
        <v>1606</v>
      </c>
      <c r="D849" t="s">
        <v>1607</v>
      </c>
      <c r="E849" t="s">
        <v>10</v>
      </c>
      <c r="F849" t="s">
        <v>19</v>
      </c>
      <c r="G849" t="s">
        <v>12</v>
      </c>
      <c r="H849">
        <v>2</v>
      </c>
    </row>
    <row r="850" spans="1:8">
      <c r="A850" t="s">
        <v>1608</v>
      </c>
      <c r="B850" t="s">
        <v>211</v>
      </c>
      <c r="C850" t="s">
        <v>1606</v>
      </c>
      <c r="D850" t="s">
        <v>1607</v>
      </c>
      <c r="E850" t="s">
        <v>10</v>
      </c>
      <c r="F850" t="s">
        <v>69</v>
      </c>
      <c r="G850" t="s">
        <v>201</v>
      </c>
      <c r="H850">
        <v>1</v>
      </c>
    </row>
    <row r="851" spans="1:8">
      <c r="A851" t="s">
        <v>1609</v>
      </c>
      <c r="B851" t="s">
        <v>211</v>
      </c>
      <c r="C851" t="s">
        <v>1606</v>
      </c>
      <c r="D851" t="s">
        <v>1607</v>
      </c>
      <c r="E851" t="s">
        <v>10</v>
      </c>
      <c r="F851" t="s">
        <v>19</v>
      </c>
      <c r="G851" t="s">
        <v>12</v>
      </c>
      <c r="H851">
        <v>3</v>
      </c>
    </row>
    <row r="852" spans="1:8">
      <c r="A852" t="s">
        <v>1610</v>
      </c>
      <c r="B852" t="s">
        <v>211</v>
      </c>
      <c r="C852" t="s">
        <v>1606</v>
      </c>
      <c r="D852" t="s">
        <v>1607</v>
      </c>
      <c r="E852" t="s">
        <v>10</v>
      </c>
      <c r="F852" t="s">
        <v>69</v>
      </c>
      <c r="G852" t="s">
        <v>12</v>
      </c>
      <c r="H852">
        <v>5</v>
      </c>
    </row>
    <row r="853" spans="1:8">
      <c r="A853" t="s">
        <v>1611</v>
      </c>
      <c r="B853" t="s">
        <v>211</v>
      </c>
      <c r="C853" t="s">
        <v>1606</v>
      </c>
      <c r="D853" t="s">
        <v>1607</v>
      </c>
      <c r="E853" t="s">
        <v>10</v>
      </c>
      <c r="F853" t="s">
        <v>19</v>
      </c>
      <c r="G853" t="s">
        <v>12</v>
      </c>
      <c r="H853">
        <v>3</v>
      </c>
    </row>
    <row r="854" spans="1:8">
      <c r="A854" t="s">
        <v>1612</v>
      </c>
      <c r="B854" t="s">
        <v>211</v>
      </c>
      <c r="C854" t="s">
        <v>1606</v>
      </c>
      <c r="D854" t="s">
        <v>1607</v>
      </c>
      <c r="E854" t="s">
        <v>10</v>
      </c>
      <c r="F854" t="s">
        <v>69</v>
      </c>
      <c r="G854" t="s">
        <v>12</v>
      </c>
      <c r="H854">
        <v>3</v>
      </c>
    </row>
    <row r="855" spans="1:8">
      <c r="A855" t="s">
        <v>1613</v>
      </c>
      <c r="B855" t="s">
        <v>211</v>
      </c>
      <c r="C855" t="s">
        <v>1606</v>
      </c>
      <c r="D855" t="s">
        <v>1607</v>
      </c>
      <c r="E855" t="s">
        <v>179</v>
      </c>
      <c r="F855" t="s">
        <v>180</v>
      </c>
      <c r="G855" t="s">
        <v>12</v>
      </c>
      <c r="H855">
        <v>3</v>
      </c>
    </row>
    <row r="856" spans="1:8">
      <c r="A856" t="s">
        <v>1614</v>
      </c>
      <c r="B856" t="s">
        <v>211</v>
      </c>
      <c r="C856" t="s">
        <v>1606</v>
      </c>
      <c r="D856" t="s">
        <v>1607</v>
      </c>
      <c r="E856" t="s">
        <v>230</v>
      </c>
      <c r="F856" t="s">
        <v>23</v>
      </c>
      <c r="G856" t="s">
        <v>12</v>
      </c>
    </row>
    <row r="857" spans="1:8">
      <c r="A857" t="s">
        <v>1615</v>
      </c>
      <c r="B857" t="s">
        <v>211</v>
      </c>
      <c r="C857" t="s">
        <v>1606</v>
      </c>
      <c r="D857" t="s">
        <v>1607</v>
      </c>
      <c r="E857" t="s">
        <v>233</v>
      </c>
      <c r="F857" t="s">
        <v>50</v>
      </c>
      <c r="G857" t="s">
        <v>201</v>
      </c>
    </row>
    <row r="858" spans="1:8">
      <c r="A858" t="s">
        <v>1616</v>
      </c>
      <c r="B858" t="s">
        <v>211</v>
      </c>
      <c r="C858" t="s">
        <v>1606</v>
      </c>
      <c r="D858" t="s">
        <v>1607</v>
      </c>
      <c r="E858" t="s">
        <v>233</v>
      </c>
      <c r="F858" t="s">
        <v>23</v>
      </c>
      <c r="G858" t="s">
        <v>201</v>
      </c>
    </row>
    <row r="859" spans="1:8">
      <c r="A859" t="s">
        <v>1617</v>
      </c>
      <c r="B859" t="s">
        <v>579</v>
      </c>
      <c r="C859" t="s">
        <v>1618</v>
      </c>
      <c r="D859" t="s">
        <v>1619</v>
      </c>
      <c r="E859" t="s">
        <v>10</v>
      </c>
      <c r="F859" t="s">
        <v>23</v>
      </c>
      <c r="G859" t="s">
        <v>12</v>
      </c>
      <c r="H859">
        <v>4</v>
      </c>
    </row>
    <row r="860" spans="1:8">
      <c r="A860" t="s">
        <v>1620</v>
      </c>
      <c r="B860" t="s">
        <v>1621</v>
      </c>
      <c r="C860" t="s">
        <v>1618</v>
      </c>
      <c r="D860" t="s">
        <v>1622</v>
      </c>
      <c r="E860" t="s">
        <v>10</v>
      </c>
      <c r="F860" t="s">
        <v>23</v>
      </c>
      <c r="G860" t="s">
        <v>12</v>
      </c>
      <c r="H860">
        <v>2</v>
      </c>
    </row>
    <row r="861" spans="1:8">
      <c r="A861" t="s">
        <v>1623</v>
      </c>
      <c r="B861" t="s">
        <v>1624</v>
      </c>
      <c r="C861" t="s">
        <v>1618</v>
      </c>
      <c r="D861" t="s">
        <v>749</v>
      </c>
      <c r="E861" t="s">
        <v>10</v>
      </c>
      <c r="F861" t="s">
        <v>23</v>
      </c>
      <c r="G861" t="s">
        <v>12</v>
      </c>
      <c r="H861">
        <v>4</v>
      </c>
    </row>
    <row r="862" spans="1:8">
      <c r="A862" t="s">
        <v>1625</v>
      </c>
      <c r="B862" t="s">
        <v>1624</v>
      </c>
      <c r="C862" t="s">
        <v>1618</v>
      </c>
      <c r="D862" t="s">
        <v>749</v>
      </c>
      <c r="E862" t="s">
        <v>10</v>
      </c>
      <c r="F862" t="s">
        <v>23</v>
      </c>
      <c r="G862" t="s">
        <v>12</v>
      </c>
      <c r="H862">
        <v>3</v>
      </c>
    </row>
    <row r="863" spans="1:8">
      <c r="A863" t="s">
        <v>1626</v>
      </c>
      <c r="B863" t="s">
        <v>1627</v>
      </c>
      <c r="C863" t="s">
        <v>1618</v>
      </c>
      <c r="D863" t="s">
        <v>1628</v>
      </c>
      <c r="E863" t="s">
        <v>10</v>
      </c>
      <c r="F863" t="s">
        <v>23</v>
      </c>
      <c r="G863" t="s">
        <v>12</v>
      </c>
      <c r="H863">
        <v>5</v>
      </c>
    </row>
    <row r="864" spans="1:8">
      <c r="A864" t="s">
        <v>1629</v>
      </c>
      <c r="B864" t="s">
        <v>1630</v>
      </c>
      <c r="C864" t="s">
        <v>1618</v>
      </c>
      <c r="D864" t="s">
        <v>48</v>
      </c>
      <c r="E864" t="s">
        <v>10</v>
      </c>
      <c r="F864" t="s">
        <v>11</v>
      </c>
      <c r="G864" t="s">
        <v>12</v>
      </c>
      <c r="H864">
        <v>5</v>
      </c>
    </row>
    <row r="865" spans="1:8">
      <c r="A865" t="s">
        <v>1631</v>
      </c>
      <c r="B865" t="s">
        <v>1632</v>
      </c>
      <c r="C865" t="s">
        <v>1618</v>
      </c>
      <c r="D865" t="s">
        <v>1633</v>
      </c>
      <c r="E865" t="s">
        <v>10</v>
      </c>
      <c r="F865" t="s">
        <v>116</v>
      </c>
      <c r="G865" t="s">
        <v>12</v>
      </c>
      <c r="H865">
        <v>4</v>
      </c>
    </row>
    <row r="866" spans="1:8">
      <c r="A866" t="s">
        <v>1634</v>
      </c>
      <c r="B866" t="s">
        <v>1635</v>
      </c>
      <c r="C866" t="s">
        <v>1618</v>
      </c>
      <c r="D866" t="s">
        <v>1633</v>
      </c>
      <c r="E866" t="s">
        <v>10</v>
      </c>
      <c r="F866" t="s">
        <v>11</v>
      </c>
      <c r="G866" t="s">
        <v>12</v>
      </c>
      <c r="H866">
        <v>2</v>
      </c>
    </row>
    <row r="867" spans="1:8">
      <c r="A867" t="s">
        <v>1636</v>
      </c>
      <c r="B867" t="s">
        <v>1637</v>
      </c>
      <c r="C867" t="s">
        <v>1618</v>
      </c>
      <c r="D867" t="s">
        <v>1638</v>
      </c>
      <c r="E867" t="s">
        <v>10</v>
      </c>
      <c r="F867" t="s">
        <v>23</v>
      </c>
      <c r="G867" t="s">
        <v>12</v>
      </c>
      <c r="H867">
        <v>3</v>
      </c>
    </row>
    <row r="868" spans="1:8">
      <c r="A868" t="s">
        <v>1639</v>
      </c>
      <c r="B868" t="s">
        <v>1640</v>
      </c>
      <c r="C868" t="s">
        <v>1618</v>
      </c>
      <c r="D868" t="s">
        <v>1641</v>
      </c>
      <c r="E868" t="s">
        <v>10</v>
      </c>
      <c r="F868" t="s">
        <v>23</v>
      </c>
      <c r="G868" t="s">
        <v>12</v>
      </c>
      <c r="H868">
        <v>4</v>
      </c>
    </row>
    <row r="869" spans="1:8">
      <c r="A869" t="s">
        <v>1642</v>
      </c>
      <c r="B869" t="s">
        <v>1627</v>
      </c>
      <c r="C869" t="s">
        <v>1618</v>
      </c>
      <c r="D869" t="s">
        <v>1628</v>
      </c>
      <c r="E869" t="s">
        <v>10</v>
      </c>
      <c r="F869" t="s">
        <v>11</v>
      </c>
      <c r="G869" t="s">
        <v>12</v>
      </c>
      <c r="H869">
        <v>1</v>
      </c>
    </row>
    <row r="870" spans="1:8">
      <c r="A870" t="s">
        <v>1643</v>
      </c>
      <c r="B870" t="s">
        <v>1644</v>
      </c>
      <c r="C870" t="s">
        <v>1618</v>
      </c>
      <c r="D870" t="s">
        <v>1645</v>
      </c>
      <c r="E870" t="s">
        <v>10</v>
      </c>
      <c r="F870" t="s">
        <v>11</v>
      </c>
      <c r="G870" t="s">
        <v>12</v>
      </c>
      <c r="H870">
        <v>2</v>
      </c>
    </row>
    <row r="871" spans="1:8">
      <c r="A871" t="s">
        <v>1646</v>
      </c>
      <c r="B871" t="s">
        <v>1647</v>
      </c>
      <c r="C871" t="s">
        <v>1618</v>
      </c>
      <c r="D871" t="s">
        <v>129</v>
      </c>
      <c r="E871" t="s">
        <v>10</v>
      </c>
      <c r="F871" t="s">
        <v>23</v>
      </c>
      <c r="G871" t="s">
        <v>12</v>
      </c>
      <c r="H871">
        <v>4</v>
      </c>
    </row>
    <row r="872" spans="1:8">
      <c r="A872" t="s">
        <v>1648</v>
      </c>
      <c r="B872" t="s">
        <v>1649</v>
      </c>
      <c r="C872" t="s">
        <v>1618</v>
      </c>
      <c r="D872" t="s">
        <v>1650</v>
      </c>
      <c r="E872" t="s">
        <v>10</v>
      </c>
      <c r="F872" t="s">
        <v>23</v>
      </c>
      <c r="G872" t="s">
        <v>12</v>
      </c>
      <c r="H872">
        <v>3</v>
      </c>
    </row>
    <row r="873" spans="1:8">
      <c r="A873" t="s">
        <v>1651</v>
      </c>
      <c r="B873" t="s">
        <v>1652</v>
      </c>
      <c r="C873" t="s">
        <v>1618</v>
      </c>
      <c r="D873" t="s">
        <v>1641</v>
      </c>
      <c r="E873" t="s">
        <v>10</v>
      </c>
      <c r="F873" t="s">
        <v>11</v>
      </c>
      <c r="G873" t="s">
        <v>12</v>
      </c>
      <c r="H873">
        <v>2</v>
      </c>
    </row>
    <row r="874" spans="1:8">
      <c r="A874" t="s">
        <v>1653</v>
      </c>
      <c r="B874" t="s">
        <v>1627</v>
      </c>
      <c r="C874" t="s">
        <v>1618</v>
      </c>
      <c r="D874" t="s">
        <v>1628</v>
      </c>
      <c r="E874" t="s">
        <v>10</v>
      </c>
      <c r="F874" t="s">
        <v>19</v>
      </c>
      <c r="G874" t="s">
        <v>12</v>
      </c>
      <c r="H874">
        <v>1</v>
      </c>
    </row>
    <row r="875" spans="1:8">
      <c r="A875" t="s">
        <v>1654</v>
      </c>
      <c r="B875" t="s">
        <v>1655</v>
      </c>
      <c r="C875" t="s">
        <v>1618</v>
      </c>
      <c r="D875" t="s">
        <v>749</v>
      </c>
      <c r="E875" t="s">
        <v>10</v>
      </c>
      <c r="F875" t="s">
        <v>50</v>
      </c>
      <c r="G875" t="s">
        <v>12</v>
      </c>
      <c r="H875">
        <v>3</v>
      </c>
    </row>
    <row r="876" spans="1:8">
      <c r="A876" t="s">
        <v>1656</v>
      </c>
      <c r="B876" t="s">
        <v>1657</v>
      </c>
      <c r="C876" t="s">
        <v>1618</v>
      </c>
      <c r="D876" t="s">
        <v>1658</v>
      </c>
      <c r="E876" t="s">
        <v>10</v>
      </c>
      <c r="F876" t="s">
        <v>23</v>
      </c>
      <c r="G876" t="s">
        <v>12</v>
      </c>
      <c r="H876">
        <v>2</v>
      </c>
    </row>
    <row r="877" spans="1:8">
      <c r="A877" t="s">
        <v>1659</v>
      </c>
      <c r="B877" t="s">
        <v>1660</v>
      </c>
      <c r="C877" t="s">
        <v>1618</v>
      </c>
      <c r="D877" t="s">
        <v>1628</v>
      </c>
      <c r="E877" t="s">
        <v>10</v>
      </c>
      <c r="F877" t="s">
        <v>23</v>
      </c>
      <c r="G877" t="s">
        <v>12</v>
      </c>
      <c r="H877">
        <v>3</v>
      </c>
    </row>
    <row r="878" spans="1:8">
      <c r="A878" t="s">
        <v>1661</v>
      </c>
      <c r="B878" t="s">
        <v>1662</v>
      </c>
      <c r="C878" t="s">
        <v>1618</v>
      </c>
      <c r="D878" t="s">
        <v>1663</v>
      </c>
      <c r="E878" t="s">
        <v>10</v>
      </c>
      <c r="F878" t="s">
        <v>19</v>
      </c>
      <c r="G878" t="s">
        <v>12</v>
      </c>
      <c r="H878">
        <v>3</v>
      </c>
    </row>
    <row r="879" spans="1:8">
      <c r="A879" t="s">
        <v>1664</v>
      </c>
      <c r="B879" t="s">
        <v>823</v>
      </c>
      <c r="C879" t="s">
        <v>1618</v>
      </c>
      <c r="D879" t="s">
        <v>1665</v>
      </c>
      <c r="E879" t="s">
        <v>10</v>
      </c>
      <c r="F879" t="s">
        <v>11</v>
      </c>
      <c r="G879" t="s">
        <v>12</v>
      </c>
      <c r="H879">
        <v>3</v>
      </c>
    </row>
    <row r="880" spans="1:8">
      <c r="A880" t="s">
        <v>1666</v>
      </c>
      <c r="B880" t="s">
        <v>1667</v>
      </c>
      <c r="C880" t="s">
        <v>1618</v>
      </c>
      <c r="D880" t="s">
        <v>1665</v>
      </c>
      <c r="E880" t="s">
        <v>10</v>
      </c>
      <c r="F880" t="s">
        <v>11</v>
      </c>
      <c r="G880" t="s">
        <v>12</v>
      </c>
      <c r="H880">
        <v>3</v>
      </c>
    </row>
    <row r="881" spans="1:8">
      <c r="A881" t="s">
        <v>1668</v>
      </c>
      <c r="B881" t="s">
        <v>579</v>
      </c>
      <c r="C881" t="s">
        <v>1618</v>
      </c>
      <c r="D881" t="s">
        <v>1619</v>
      </c>
      <c r="E881" t="s">
        <v>10</v>
      </c>
      <c r="F881" t="s">
        <v>23</v>
      </c>
      <c r="G881" t="s">
        <v>12</v>
      </c>
      <c r="H881">
        <v>3</v>
      </c>
    </row>
    <row r="882" spans="1:8">
      <c r="A882" t="s">
        <v>1669</v>
      </c>
      <c r="B882" t="s">
        <v>1670</v>
      </c>
      <c r="C882" t="s">
        <v>1618</v>
      </c>
      <c r="D882" t="s">
        <v>1658</v>
      </c>
      <c r="E882" t="s">
        <v>10</v>
      </c>
      <c r="F882" t="s">
        <v>23</v>
      </c>
      <c r="G882" t="s">
        <v>12</v>
      </c>
      <c r="H882">
        <v>4</v>
      </c>
    </row>
    <row r="883" spans="1:8">
      <c r="A883" t="s">
        <v>1671</v>
      </c>
      <c r="B883" t="s">
        <v>1672</v>
      </c>
      <c r="C883" t="s">
        <v>1618</v>
      </c>
      <c r="D883" t="s">
        <v>1673</v>
      </c>
      <c r="E883" t="s">
        <v>10</v>
      </c>
      <c r="F883" t="s">
        <v>23</v>
      </c>
      <c r="G883" t="s">
        <v>12</v>
      </c>
      <c r="H883">
        <v>3</v>
      </c>
    </row>
    <row r="884" spans="1:8">
      <c r="A884" t="s">
        <v>1674</v>
      </c>
      <c r="B884" t="s">
        <v>1675</v>
      </c>
      <c r="C884" t="s">
        <v>1618</v>
      </c>
      <c r="D884" t="s">
        <v>1633</v>
      </c>
      <c r="E884" t="s">
        <v>10</v>
      </c>
      <c r="F884" t="s">
        <v>116</v>
      </c>
      <c r="G884" t="s">
        <v>12</v>
      </c>
      <c r="H884">
        <v>4</v>
      </c>
    </row>
    <row r="885" spans="1:8">
      <c r="A885" t="s">
        <v>1676</v>
      </c>
      <c r="B885" t="s">
        <v>1677</v>
      </c>
      <c r="C885" t="s">
        <v>1618</v>
      </c>
      <c r="D885" t="s">
        <v>1678</v>
      </c>
      <c r="E885" t="s">
        <v>10</v>
      </c>
      <c r="F885" t="s">
        <v>116</v>
      </c>
      <c r="G885" t="s">
        <v>12</v>
      </c>
      <c r="H885">
        <v>4</v>
      </c>
    </row>
    <row r="886" spans="1:8">
      <c r="A886" t="s">
        <v>1679</v>
      </c>
      <c r="B886" t="s">
        <v>1680</v>
      </c>
      <c r="C886" t="s">
        <v>1618</v>
      </c>
      <c r="D886" t="s">
        <v>1681</v>
      </c>
      <c r="E886" t="s">
        <v>10</v>
      </c>
      <c r="F886" t="s">
        <v>19</v>
      </c>
      <c r="G886" t="s">
        <v>12</v>
      </c>
      <c r="H886">
        <v>3</v>
      </c>
    </row>
    <row r="887" spans="1:8">
      <c r="A887" t="s">
        <v>1682</v>
      </c>
      <c r="B887" t="s">
        <v>1683</v>
      </c>
      <c r="C887" t="s">
        <v>1618</v>
      </c>
      <c r="D887" t="s">
        <v>1628</v>
      </c>
      <c r="E887" t="s">
        <v>10</v>
      </c>
      <c r="F887" t="s">
        <v>23</v>
      </c>
      <c r="G887" t="s">
        <v>12</v>
      </c>
      <c r="H887">
        <v>4</v>
      </c>
    </row>
    <row r="888" spans="1:8">
      <c r="A888" t="s">
        <v>1684</v>
      </c>
      <c r="B888" t="s">
        <v>1685</v>
      </c>
      <c r="C888" t="s">
        <v>1618</v>
      </c>
      <c r="D888" t="s">
        <v>1220</v>
      </c>
      <c r="E888" t="s">
        <v>10</v>
      </c>
      <c r="F888" t="s">
        <v>11</v>
      </c>
      <c r="G888" t="s">
        <v>12</v>
      </c>
      <c r="H888">
        <v>3</v>
      </c>
    </row>
    <row r="889" spans="1:8">
      <c r="A889" t="s">
        <v>1686</v>
      </c>
      <c r="B889" t="s">
        <v>1687</v>
      </c>
      <c r="C889" t="s">
        <v>1618</v>
      </c>
      <c r="D889" t="s">
        <v>662</v>
      </c>
      <c r="E889" t="s">
        <v>10</v>
      </c>
      <c r="F889" t="s">
        <v>23</v>
      </c>
      <c r="G889" t="s">
        <v>12</v>
      </c>
      <c r="H889">
        <v>3</v>
      </c>
    </row>
    <row r="890" spans="1:8">
      <c r="A890" t="s">
        <v>1688</v>
      </c>
      <c r="B890" t="s">
        <v>1683</v>
      </c>
      <c r="C890" t="s">
        <v>1618</v>
      </c>
      <c r="D890" t="s">
        <v>1628</v>
      </c>
      <c r="E890" t="s">
        <v>10</v>
      </c>
      <c r="F890" t="s">
        <v>19</v>
      </c>
      <c r="G890" t="s">
        <v>12</v>
      </c>
      <c r="H890">
        <v>3</v>
      </c>
    </row>
    <row r="891" spans="1:8">
      <c r="A891" t="s">
        <v>1689</v>
      </c>
      <c r="B891" t="s">
        <v>1690</v>
      </c>
      <c r="C891" t="s">
        <v>1618</v>
      </c>
      <c r="D891" t="s">
        <v>1691</v>
      </c>
      <c r="E891" t="s">
        <v>10</v>
      </c>
      <c r="F891" t="s">
        <v>19</v>
      </c>
      <c r="G891" t="s">
        <v>12</v>
      </c>
      <c r="H891">
        <v>5</v>
      </c>
    </row>
    <row r="892" spans="1:8">
      <c r="A892" t="s">
        <v>1692</v>
      </c>
      <c r="B892" t="s">
        <v>1693</v>
      </c>
      <c r="C892" t="s">
        <v>1618</v>
      </c>
      <c r="D892" t="s">
        <v>1658</v>
      </c>
      <c r="E892" t="s">
        <v>10</v>
      </c>
      <c r="F892" t="s">
        <v>69</v>
      </c>
      <c r="G892" t="s">
        <v>12</v>
      </c>
      <c r="H892">
        <v>4</v>
      </c>
    </row>
    <row r="893" spans="1:8">
      <c r="A893" t="s">
        <v>1694</v>
      </c>
      <c r="B893" t="s">
        <v>1695</v>
      </c>
      <c r="C893" t="s">
        <v>1618</v>
      </c>
      <c r="D893" t="s">
        <v>1220</v>
      </c>
      <c r="E893" t="s">
        <v>10</v>
      </c>
      <c r="F893" t="s">
        <v>116</v>
      </c>
      <c r="G893" t="s">
        <v>201</v>
      </c>
      <c r="H893">
        <v>4</v>
      </c>
    </row>
    <row r="894" spans="1:8">
      <c r="A894" t="s">
        <v>1696</v>
      </c>
      <c r="B894" t="s">
        <v>1697</v>
      </c>
      <c r="C894" t="s">
        <v>1618</v>
      </c>
      <c r="D894" t="s">
        <v>66</v>
      </c>
      <c r="E894" t="s">
        <v>10</v>
      </c>
      <c r="F894" t="s">
        <v>11</v>
      </c>
      <c r="G894" t="s">
        <v>12</v>
      </c>
      <c r="H894">
        <v>4</v>
      </c>
    </row>
    <row r="895" spans="1:8">
      <c r="A895" t="s">
        <v>1698</v>
      </c>
      <c r="B895" t="s">
        <v>1699</v>
      </c>
      <c r="C895" t="s">
        <v>1618</v>
      </c>
      <c r="D895" t="s">
        <v>1678</v>
      </c>
      <c r="E895" t="s">
        <v>10</v>
      </c>
      <c r="F895" t="s">
        <v>23</v>
      </c>
      <c r="G895" t="s">
        <v>12</v>
      </c>
      <c r="H895">
        <v>3</v>
      </c>
    </row>
    <row r="896" spans="1:8">
      <c r="A896" t="s">
        <v>1700</v>
      </c>
      <c r="B896" t="s">
        <v>1657</v>
      </c>
      <c r="C896" t="s">
        <v>1618</v>
      </c>
      <c r="D896" t="s">
        <v>1658</v>
      </c>
      <c r="E896" t="s">
        <v>10</v>
      </c>
      <c r="F896" t="s">
        <v>116</v>
      </c>
      <c r="G896" t="s">
        <v>12</v>
      </c>
      <c r="H896">
        <v>3</v>
      </c>
    </row>
    <row r="897" spans="1:8">
      <c r="A897" t="s">
        <v>1701</v>
      </c>
      <c r="B897" t="s">
        <v>1635</v>
      </c>
      <c r="C897" t="s">
        <v>1618</v>
      </c>
      <c r="D897" t="s">
        <v>1633</v>
      </c>
      <c r="E897" t="s">
        <v>10</v>
      </c>
      <c r="F897" t="s">
        <v>116</v>
      </c>
      <c r="G897" t="s">
        <v>12</v>
      </c>
      <c r="H897">
        <v>5</v>
      </c>
    </row>
    <row r="898" spans="1:8">
      <c r="A898" t="s">
        <v>1702</v>
      </c>
      <c r="B898" t="s">
        <v>1703</v>
      </c>
      <c r="C898" t="s">
        <v>1618</v>
      </c>
      <c r="D898" t="s">
        <v>1704</v>
      </c>
      <c r="E898" t="s">
        <v>10</v>
      </c>
      <c r="F898" t="s">
        <v>116</v>
      </c>
      <c r="G898" t="s">
        <v>12</v>
      </c>
      <c r="H898">
        <v>3</v>
      </c>
    </row>
    <row r="899" spans="1:8">
      <c r="A899" t="s">
        <v>1705</v>
      </c>
      <c r="B899" t="s">
        <v>1706</v>
      </c>
      <c r="C899" t="s">
        <v>1618</v>
      </c>
      <c r="D899" t="s">
        <v>1707</v>
      </c>
      <c r="E899" t="s">
        <v>10</v>
      </c>
      <c r="F899" t="s">
        <v>116</v>
      </c>
      <c r="G899" t="s">
        <v>12</v>
      </c>
      <c r="H899">
        <v>1</v>
      </c>
    </row>
    <row r="900" spans="1:8">
      <c r="A900" t="s">
        <v>1708</v>
      </c>
      <c r="B900" t="s">
        <v>1709</v>
      </c>
      <c r="C900" t="s">
        <v>1618</v>
      </c>
      <c r="D900" t="s">
        <v>1633</v>
      </c>
      <c r="E900" t="s">
        <v>10</v>
      </c>
      <c r="F900" t="s">
        <v>116</v>
      </c>
      <c r="G900" t="s">
        <v>12</v>
      </c>
      <c r="H900">
        <v>5</v>
      </c>
    </row>
    <row r="901" spans="1:8">
      <c r="A901" t="s">
        <v>435</v>
      </c>
      <c r="B901" t="s">
        <v>1710</v>
      </c>
      <c r="C901" t="s">
        <v>1618</v>
      </c>
      <c r="D901" t="s">
        <v>1665</v>
      </c>
      <c r="E901" t="s">
        <v>10</v>
      </c>
      <c r="F901" t="s">
        <v>116</v>
      </c>
      <c r="G901" t="s">
        <v>12</v>
      </c>
      <c r="H901">
        <v>4</v>
      </c>
    </row>
    <row r="902" spans="1:8">
      <c r="A902" t="s">
        <v>1711</v>
      </c>
      <c r="B902" t="s">
        <v>1703</v>
      </c>
      <c r="C902" t="s">
        <v>1618</v>
      </c>
      <c r="D902" t="s">
        <v>1704</v>
      </c>
      <c r="E902" t="s">
        <v>10</v>
      </c>
      <c r="F902" t="s">
        <v>116</v>
      </c>
      <c r="G902" t="s">
        <v>12</v>
      </c>
      <c r="H902">
        <v>4</v>
      </c>
    </row>
    <row r="903" spans="1:8">
      <c r="A903" t="s">
        <v>1712</v>
      </c>
      <c r="B903" t="s">
        <v>1713</v>
      </c>
      <c r="C903" t="s">
        <v>1618</v>
      </c>
      <c r="D903" t="s">
        <v>1714</v>
      </c>
      <c r="E903" t="s">
        <v>10</v>
      </c>
      <c r="F903" t="s">
        <v>19</v>
      </c>
      <c r="G903" t="s">
        <v>12</v>
      </c>
      <c r="H903">
        <v>1</v>
      </c>
    </row>
    <row r="904" spans="1:8">
      <c r="A904" t="s">
        <v>1715</v>
      </c>
      <c r="B904" t="s">
        <v>1716</v>
      </c>
      <c r="C904" t="s">
        <v>1618</v>
      </c>
      <c r="D904" t="s">
        <v>1622</v>
      </c>
      <c r="E904" t="s">
        <v>10</v>
      </c>
      <c r="F904" t="s">
        <v>19</v>
      </c>
      <c r="G904" t="s">
        <v>12</v>
      </c>
      <c r="H904">
        <v>2</v>
      </c>
    </row>
    <row r="905" spans="1:8">
      <c r="A905" t="s">
        <v>1717</v>
      </c>
      <c r="B905" t="s">
        <v>1718</v>
      </c>
      <c r="C905" t="s">
        <v>1618</v>
      </c>
      <c r="D905" t="s">
        <v>1220</v>
      </c>
      <c r="E905" t="s">
        <v>10</v>
      </c>
      <c r="F905" t="s">
        <v>23</v>
      </c>
      <c r="G905" t="s">
        <v>12</v>
      </c>
      <c r="H905">
        <v>3</v>
      </c>
    </row>
    <row r="906" spans="1:8">
      <c r="A906" t="s">
        <v>1719</v>
      </c>
      <c r="B906" t="s">
        <v>1720</v>
      </c>
      <c r="C906" t="s">
        <v>1618</v>
      </c>
      <c r="D906" t="s">
        <v>1665</v>
      </c>
      <c r="E906" t="s">
        <v>10</v>
      </c>
      <c r="F906" t="s">
        <v>11</v>
      </c>
      <c r="G906" t="s">
        <v>12</v>
      </c>
      <c r="H906">
        <v>3</v>
      </c>
    </row>
    <row r="907" spans="1:8">
      <c r="A907" t="s">
        <v>1721</v>
      </c>
      <c r="B907" t="s">
        <v>1722</v>
      </c>
      <c r="C907" t="s">
        <v>1618</v>
      </c>
      <c r="D907" t="s">
        <v>1722</v>
      </c>
      <c r="E907" t="s">
        <v>10</v>
      </c>
      <c r="F907" t="s">
        <v>11</v>
      </c>
      <c r="G907" t="s">
        <v>12</v>
      </c>
      <c r="H907">
        <v>5</v>
      </c>
    </row>
    <row r="908" spans="1:8">
      <c r="A908" t="s">
        <v>1723</v>
      </c>
      <c r="B908" t="s">
        <v>579</v>
      </c>
      <c r="C908" t="s">
        <v>1618</v>
      </c>
      <c r="D908" t="s">
        <v>1619</v>
      </c>
      <c r="E908" t="s">
        <v>10</v>
      </c>
      <c r="F908" t="s">
        <v>23</v>
      </c>
      <c r="G908" t="s">
        <v>12</v>
      </c>
      <c r="H908">
        <v>4</v>
      </c>
    </row>
    <row r="909" spans="1:8">
      <c r="A909" t="s">
        <v>1724</v>
      </c>
      <c r="B909" t="s">
        <v>1725</v>
      </c>
      <c r="C909" t="s">
        <v>1618</v>
      </c>
      <c r="D909" t="s">
        <v>1726</v>
      </c>
      <c r="E909" t="s">
        <v>10</v>
      </c>
      <c r="F909" t="s">
        <v>23</v>
      </c>
      <c r="G909" t="s">
        <v>12</v>
      </c>
      <c r="H909">
        <v>3</v>
      </c>
    </row>
    <row r="910" spans="1:8">
      <c r="A910" t="s">
        <v>1727</v>
      </c>
      <c r="B910" t="s">
        <v>1647</v>
      </c>
      <c r="C910" t="s">
        <v>1618</v>
      </c>
      <c r="D910" t="s">
        <v>129</v>
      </c>
      <c r="E910" t="s">
        <v>10</v>
      </c>
      <c r="F910" t="s">
        <v>23</v>
      </c>
      <c r="G910" t="s">
        <v>12</v>
      </c>
      <c r="H910">
        <v>4</v>
      </c>
    </row>
    <row r="911" spans="1:8">
      <c r="A911" t="s">
        <v>1728</v>
      </c>
      <c r="B911" t="s">
        <v>1729</v>
      </c>
      <c r="C911" t="s">
        <v>1618</v>
      </c>
      <c r="D911" t="s">
        <v>662</v>
      </c>
      <c r="E911" t="s">
        <v>10</v>
      </c>
      <c r="F911" t="s">
        <v>19</v>
      </c>
      <c r="G911" t="s">
        <v>12</v>
      </c>
      <c r="H911">
        <v>2</v>
      </c>
    </row>
    <row r="912" spans="1:8">
      <c r="A912" t="s">
        <v>1730</v>
      </c>
      <c r="B912" t="s">
        <v>1731</v>
      </c>
      <c r="C912" t="s">
        <v>1618</v>
      </c>
      <c r="D912" t="s">
        <v>1658</v>
      </c>
      <c r="E912" t="s">
        <v>179</v>
      </c>
      <c r="F912" t="s">
        <v>180</v>
      </c>
      <c r="G912" t="s">
        <v>12</v>
      </c>
      <c r="H912">
        <v>3</v>
      </c>
    </row>
    <row r="913" spans="1:8">
      <c r="A913" t="s">
        <v>1732</v>
      </c>
      <c r="B913" t="s">
        <v>1733</v>
      </c>
      <c r="C913" t="s">
        <v>1618</v>
      </c>
      <c r="D913" t="s">
        <v>1734</v>
      </c>
      <c r="E913" t="s">
        <v>10</v>
      </c>
      <c r="F913" t="s">
        <v>23</v>
      </c>
      <c r="G913" t="s">
        <v>12</v>
      </c>
      <c r="H913">
        <v>4</v>
      </c>
    </row>
    <row r="914" spans="1:8">
      <c r="A914" t="s">
        <v>1735</v>
      </c>
      <c r="B914" t="s">
        <v>1736</v>
      </c>
      <c r="C914" t="s">
        <v>1618</v>
      </c>
      <c r="D914" t="s">
        <v>48</v>
      </c>
      <c r="E914" t="s">
        <v>10</v>
      </c>
      <c r="F914" t="s">
        <v>19</v>
      </c>
      <c r="G914" t="s">
        <v>12</v>
      </c>
      <c r="H914">
        <v>2</v>
      </c>
    </row>
    <row r="915" spans="1:8">
      <c r="A915" t="s">
        <v>1737</v>
      </c>
      <c r="B915" t="s">
        <v>1680</v>
      </c>
      <c r="C915" t="s">
        <v>1618</v>
      </c>
      <c r="D915" t="s">
        <v>1681</v>
      </c>
      <c r="E915" t="s">
        <v>10</v>
      </c>
      <c r="F915" t="s">
        <v>23</v>
      </c>
      <c r="G915" t="s">
        <v>12</v>
      </c>
      <c r="H915">
        <v>3</v>
      </c>
    </row>
    <row r="916" spans="1:8">
      <c r="A916" t="s">
        <v>1738</v>
      </c>
      <c r="B916" t="s">
        <v>1739</v>
      </c>
      <c r="C916" t="s">
        <v>1618</v>
      </c>
      <c r="D916" t="s">
        <v>589</v>
      </c>
      <c r="E916" t="s">
        <v>10</v>
      </c>
      <c r="F916" t="s">
        <v>19</v>
      </c>
      <c r="G916" t="s">
        <v>12</v>
      </c>
      <c r="H916">
        <v>2</v>
      </c>
    </row>
    <row r="917" spans="1:8">
      <c r="A917" t="s">
        <v>1740</v>
      </c>
      <c r="B917" t="s">
        <v>1741</v>
      </c>
      <c r="C917" t="s">
        <v>1618</v>
      </c>
      <c r="D917" t="s">
        <v>1742</v>
      </c>
      <c r="E917" t="s">
        <v>10</v>
      </c>
      <c r="F917" t="s">
        <v>23</v>
      </c>
      <c r="G917" t="s">
        <v>12</v>
      </c>
      <c r="H917">
        <v>5</v>
      </c>
    </row>
    <row r="918" spans="1:8">
      <c r="A918" t="s">
        <v>1743</v>
      </c>
      <c r="B918" t="s">
        <v>1744</v>
      </c>
      <c r="C918" t="s">
        <v>1618</v>
      </c>
      <c r="D918" t="s">
        <v>1619</v>
      </c>
      <c r="E918" t="s">
        <v>10</v>
      </c>
      <c r="F918" t="s">
        <v>23</v>
      </c>
      <c r="G918" t="s">
        <v>12</v>
      </c>
      <c r="H918">
        <v>4</v>
      </c>
    </row>
    <row r="919" spans="1:8">
      <c r="A919" t="s">
        <v>1745</v>
      </c>
      <c r="B919" t="s">
        <v>1746</v>
      </c>
      <c r="C919" t="s">
        <v>1618</v>
      </c>
      <c r="D919" t="s">
        <v>1747</v>
      </c>
      <c r="E919" t="s">
        <v>10</v>
      </c>
      <c r="F919" t="s">
        <v>116</v>
      </c>
      <c r="G919" t="s">
        <v>12</v>
      </c>
      <c r="H919">
        <v>5</v>
      </c>
    </row>
    <row r="920" spans="1:8">
      <c r="A920" t="s">
        <v>1748</v>
      </c>
      <c r="B920" t="s">
        <v>1749</v>
      </c>
      <c r="C920" t="s">
        <v>1618</v>
      </c>
      <c r="D920" t="s">
        <v>662</v>
      </c>
      <c r="E920" t="s">
        <v>10</v>
      </c>
      <c r="F920" t="s">
        <v>19</v>
      </c>
      <c r="G920" t="s">
        <v>12</v>
      </c>
      <c r="H920">
        <v>3</v>
      </c>
    </row>
    <row r="921" spans="1:8">
      <c r="A921" t="s">
        <v>1750</v>
      </c>
      <c r="B921" t="s">
        <v>1751</v>
      </c>
      <c r="C921" t="s">
        <v>1618</v>
      </c>
      <c r="D921" t="s">
        <v>1691</v>
      </c>
      <c r="E921" t="s">
        <v>10</v>
      </c>
      <c r="F921" t="s">
        <v>23</v>
      </c>
      <c r="G921" t="s">
        <v>12</v>
      </c>
      <c r="H921">
        <v>3</v>
      </c>
    </row>
    <row r="922" spans="1:8">
      <c r="A922" t="s">
        <v>1752</v>
      </c>
      <c r="B922" t="s">
        <v>1753</v>
      </c>
      <c r="C922" t="s">
        <v>1618</v>
      </c>
      <c r="D922" t="s">
        <v>852</v>
      </c>
      <c r="E922" t="s">
        <v>10</v>
      </c>
      <c r="F922" t="s">
        <v>19</v>
      </c>
      <c r="G922" t="s">
        <v>12</v>
      </c>
      <c r="H922">
        <v>4</v>
      </c>
    </row>
    <row r="923" spans="1:8">
      <c r="A923" t="s">
        <v>1754</v>
      </c>
      <c r="B923" t="s">
        <v>1755</v>
      </c>
      <c r="C923" t="s">
        <v>1618</v>
      </c>
      <c r="D923" t="s">
        <v>1628</v>
      </c>
      <c r="E923" t="s">
        <v>10</v>
      </c>
      <c r="F923" t="s">
        <v>23</v>
      </c>
      <c r="G923" t="s">
        <v>12</v>
      </c>
      <c r="H923">
        <v>4</v>
      </c>
    </row>
    <row r="924" spans="1:8">
      <c r="A924" t="s">
        <v>1756</v>
      </c>
      <c r="B924" t="s">
        <v>1657</v>
      </c>
      <c r="C924" t="s">
        <v>1618</v>
      </c>
      <c r="D924" t="s">
        <v>1658</v>
      </c>
      <c r="E924" t="s">
        <v>10</v>
      </c>
      <c r="F924" t="s">
        <v>19</v>
      </c>
      <c r="G924" t="s">
        <v>12</v>
      </c>
      <c r="H924">
        <v>4</v>
      </c>
    </row>
    <row r="925" spans="1:8">
      <c r="A925" t="s">
        <v>1757</v>
      </c>
      <c r="B925" t="s">
        <v>1758</v>
      </c>
      <c r="C925" t="s">
        <v>1618</v>
      </c>
      <c r="D925" t="s">
        <v>1658</v>
      </c>
      <c r="E925" t="s">
        <v>10</v>
      </c>
      <c r="F925" t="s">
        <v>23</v>
      </c>
      <c r="G925" t="s">
        <v>12</v>
      </c>
      <c r="H925">
        <v>4</v>
      </c>
    </row>
    <row r="926" spans="1:8">
      <c r="A926" t="s">
        <v>1759</v>
      </c>
      <c r="B926" t="s">
        <v>1703</v>
      </c>
      <c r="C926" t="s">
        <v>1618</v>
      </c>
      <c r="D926" t="s">
        <v>1704</v>
      </c>
      <c r="E926" t="s">
        <v>10</v>
      </c>
      <c r="F926" t="s">
        <v>23</v>
      </c>
      <c r="G926" t="s">
        <v>12</v>
      </c>
      <c r="H926">
        <v>3</v>
      </c>
    </row>
    <row r="927" spans="1:8">
      <c r="A927" t="s">
        <v>1760</v>
      </c>
      <c r="B927" t="s">
        <v>1761</v>
      </c>
      <c r="C927" t="s">
        <v>1618</v>
      </c>
      <c r="D927" t="s">
        <v>1622</v>
      </c>
      <c r="E927" t="s">
        <v>10</v>
      </c>
      <c r="F927" t="s">
        <v>11</v>
      </c>
      <c r="G927" t="s">
        <v>12</v>
      </c>
    </row>
    <row r="928" spans="1:8">
      <c r="A928" t="s">
        <v>1762</v>
      </c>
      <c r="B928" t="s">
        <v>1763</v>
      </c>
      <c r="C928" t="s">
        <v>1618</v>
      </c>
      <c r="D928" t="s">
        <v>1628</v>
      </c>
      <c r="E928" t="s">
        <v>10</v>
      </c>
      <c r="F928" t="s">
        <v>23</v>
      </c>
      <c r="G928" t="s">
        <v>12</v>
      </c>
      <c r="H928">
        <v>3</v>
      </c>
    </row>
    <row r="929" spans="1:8">
      <c r="A929" t="s">
        <v>1764</v>
      </c>
      <c r="B929" t="s">
        <v>1765</v>
      </c>
      <c r="C929" t="s">
        <v>1618</v>
      </c>
      <c r="D929" t="s">
        <v>1704</v>
      </c>
      <c r="E929" t="s">
        <v>10</v>
      </c>
      <c r="F929" t="s">
        <v>23</v>
      </c>
      <c r="G929" t="s">
        <v>12</v>
      </c>
      <c r="H929">
        <v>3</v>
      </c>
    </row>
    <row r="930" spans="1:8">
      <c r="A930" t="s">
        <v>1766</v>
      </c>
      <c r="B930" t="s">
        <v>1767</v>
      </c>
      <c r="C930" t="s">
        <v>1618</v>
      </c>
      <c r="D930" t="s">
        <v>1768</v>
      </c>
      <c r="E930" t="s">
        <v>10</v>
      </c>
      <c r="F930" t="s">
        <v>23</v>
      </c>
      <c r="G930" t="s">
        <v>12</v>
      </c>
      <c r="H930">
        <v>1</v>
      </c>
    </row>
    <row r="931" spans="1:8">
      <c r="A931" t="s">
        <v>1769</v>
      </c>
      <c r="B931" t="s">
        <v>1770</v>
      </c>
      <c r="C931" t="s">
        <v>1618</v>
      </c>
      <c r="D931" t="s">
        <v>1771</v>
      </c>
      <c r="E931" t="s">
        <v>10</v>
      </c>
      <c r="F931" t="s">
        <v>23</v>
      </c>
      <c r="G931" t="s">
        <v>12</v>
      </c>
      <c r="H931">
        <v>3</v>
      </c>
    </row>
    <row r="932" spans="1:8">
      <c r="A932" t="s">
        <v>1772</v>
      </c>
      <c r="B932" t="s">
        <v>1773</v>
      </c>
      <c r="C932" t="s">
        <v>1618</v>
      </c>
      <c r="D932" t="s">
        <v>662</v>
      </c>
      <c r="E932" t="s">
        <v>10</v>
      </c>
      <c r="F932" t="s">
        <v>19</v>
      </c>
      <c r="G932" t="s">
        <v>12</v>
      </c>
      <c r="H932">
        <v>3</v>
      </c>
    </row>
    <row r="933" spans="1:8">
      <c r="A933" t="s">
        <v>1774</v>
      </c>
      <c r="B933" t="s">
        <v>1775</v>
      </c>
      <c r="C933" t="s">
        <v>1618</v>
      </c>
      <c r="D933" t="s">
        <v>1619</v>
      </c>
      <c r="E933" t="s">
        <v>264</v>
      </c>
      <c r="F933" t="s">
        <v>265</v>
      </c>
      <c r="G933" t="s">
        <v>12</v>
      </c>
    </row>
    <row r="934" spans="1:8">
      <c r="A934" t="s">
        <v>1776</v>
      </c>
      <c r="B934" t="s">
        <v>1777</v>
      </c>
      <c r="C934" t="s">
        <v>1618</v>
      </c>
      <c r="D934" t="s">
        <v>1778</v>
      </c>
      <c r="E934" t="s">
        <v>10</v>
      </c>
      <c r="F934" t="s">
        <v>23</v>
      </c>
      <c r="G934" t="s">
        <v>12</v>
      </c>
      <c r="H934">
        <v>4</v>
      </c>
    </row>
    <row r="935" spans="1:8">
      <c r="A935" t="s">
        <v>1779</v>
      </c>
      <c r="B935" t="s">
        <v>1780</v>
      </c>
      <c r="C935" t="s">
        <v>1618</v>
      </c>
      <c r="D935" t="s">
        <v>87</v>
      </c>
      <c r="E935" t="s">
        <v>10</v>
      </c>
      <c r="F935" t="s">
        <v>11</v>
      </c>
      <c r="G935" t="s">
        <v>12</v>
      </c>
      <c r="H935">
        <v>1</v>
      </c>
    </row>
    <row r="936" spans="1:8">
      <c r="A936" t="s">
        <v>1781</v>
      </c>
      <c r="B936" t="s">
        <v>1782</v>
      </c>
      <c r="C936" t="s">
        <v>1618</v>
      </c>
      <c r="D936" t="s">
        <v>153</v>
      </c>
      <c r="E936" t="s">
        <v>10</v>
      </c>
      <c r="F936" t="s">
        <v>19</v>
      </c>
      <c r="G936" t="s">
        <v>12</v>
      </c>
      <c r="H936">
        <v>4</v>
      </c>
    </row>
    <row r="937" spans="1:8">
      <c r="A937" t="s">
        <v>1783</v>
      </c>
      <c r="B937" t="s">
        <v>579</v>
      </c>
      <c r="C937" t="s">
        <v>1618</v>
      </c>
      <c r="D937" t="s">
        <v>1619</v>
      </c>
      <c r="E937" t="s">
        <v>10</v>
      </c>
      <c r="F937" t="s">
        <v>23</v>
      </c>
      <c r="G937" t="s">
        <v>12</v>
      </c>
      <c r="H937">
        <v>5</v>
      </c>
    </row>
    <row r="938" spans="1:8">
      <c r="A938" t="s">
        <v>1784</v>
      </c>
      <c r="B938" t="s">
        <v>1627</v>
      </c>
      <c r="C938" t="s">
        <v>1618</v>
      </c>
      <c r="D938" t="s">
        <v>1628</v>
      </c>
      <c r="E938" t="s">
        <v>10</v>
      </c>
      <c r="F938" t="s">
        <v>23</v>
      </c>
      <c r="G938" t="s">
        <v>12</v>
      </c>
      <c r="H938">
        <v>4</v>
      </c>
    </row>
    <row r="939" spans="1:8">
      <c r="A939" t="s">
        <v>1785</v>
      </c>
      <c r="B939" t="s">
        <v>1786</v>
      </c>
      <c r="C939" t="s">
        <v>1618</v>
      </c>
      <c r="D939" t="s">
        <v>538</v>
      </c>
      <c r="E939" t="s">
        <v>10</v>
      </c>
      <c r="F939" t="s">
        <v>19</v>
      </c>
      <c r="G939" t="s">
        <v>12</v>
      </c>
      <c r="H939">
        <v>3</v>
      </c>
    </row>
    <row r="940" spans="1:8">
      <c r="A940" t="s">
        <v>1787</v>
      </c>
      <c r="B940" t="s">
        <v>1788</v>
      </c>
      <c r="C940" t="s">
        <v>1618</v>
      </c>
      <c r="D940" t="s">
        <v>662</v>
      </c>
      <c r="E940" t="s">
        <v>10</v>
      </c>
      <c r="F940" t="s">
        <v>23</v>
      </c>
      <c r="G940" t="s">
        <v>12</v>
      </c>
      <c r="H940">
        <v>1</v>
      </c>
    </row>
    <row r="941" spans="1:8">
      <c r="A941" t="s">
        <v>1789</v>
      </c>
      <c r="B941" t="s">
        <v>1786</v>
      </c>
      <c r="C941" t="s">
        <v>1618</v>
      </c>
      <c r="D941" t="s">
        <v>538</v>
      </c>
      <c r="E941" t="s">
        <v>179</v>
      </c>
      <c r="F941" t="s">
        <v>180</v>
      </c>
      <c r="G941" t="s">
        <v>12</v>
      </c>
    </row>
    <row r="942" spans="1:8">
      <c r="A942" t="s">
        <v>1790</v>
      </c>
      <c r="B942" t="s">
        <v>1791</v>
      </c>
      <c r="C942" t="s">
        <v>1618</v>
      </c>
      <c r="D942" t="s">
        <v>1792</v>
      </c>
      <c r="E942" t="s">
        <v>10</v>
      </c>
      <c r="F942" t="s">
        <v>19</v>
      </c>
      <c r="G942" t="s">
        <v>12</v>
      </c>
      <c r="H942">
        <v>2</v>
      </c>
    </row>
    <row r="943" spans="1:8">
      <c r="A943" t="s">
        <v>1793</v>
      </c>
      <c r="B943" t="s">
        <v>1722</v>
      </c>
      <c r="C943" t="s">
        <v>1618</v>
      </c>
      <c r="D943" t="s">
        <v>1722</v>
      </c>
      <c r="E943" t="s">
        <v>10</v>
      </c>
      <c r="F943" t="s">
        <v>19</v>
      </c>
      <c r="G943" t="s">
        <v>12</v>
      </c>
      <c r="H943">
        <v>4</v>
      </c>
    </row>
    <row r="944" spans="1:8">
      <c r="A944" t="s">
        <v>1794</v>
      </c>
      <c r="B944" t="s">
        <v>1795</v>
      </c>
      <c r="C944" t="s">
        <v>1618</v>
      </c>
      <c r="D944" t="s">
        <v>1665</v>
      </c>
      <c r="E944" t="s">
        <v>10</v>
      </c>
      <c r="F944" t="s">
        <v>23</v>
      </c>
      <c r="G944" t="s">
        <v>12</v>
      </c>
      <c r="H944">
        <v>2</v>
      </c>
    </row>
    <row r="945" spans="1:8">
      <c r="A945" t="s">
        <v>1796</v>
      </c>
      <c r="B945" t="s">
        <v>1797</v>
      </c>
      <c r="C945" t="s">
        <v>1618</v>
      </c>
      <c r="D945" t="s">
        <v>1622</v>
      </c>
      <c r="E945" t="s">
        <v>10</v>
      </c>
      <c r="F945" t="s">
        <v>23</v>
      </c>
      <c r="G945" t="s">
        <v>12</v>
      </c>
      <c r="H945">
        <v>2</v>
      </c>
    </row>
    <row r="946" spans="1:8">
      <c r="A946" t="s">
        <v>1798</v>
      </c>
      <c r="B946" t="s">
        <v>1703</v>
      </c>
      <c r="C946" t="s">
        <v>1618</v>
      </c>
      <c r="D946" t="s">
        <v>1704</v>
      </c>
      <c r="E946" t="s">
        <v>10</v>
      </c>
      <c r="F946" t="s">
        <v>23</v>
      </c>
      <c r="G946" t="s">
        <v>12</v>
      </c>
      <c r="H946">
        <v>3</v>
      </c>
    </row>
    <row r="947" spans="1:8">
      <c r="A947" t="s">
        <v>1799</v>
      </c>
      <c r="B947" t="s">
        <v>893</v>
      </c>
      <c r="C947" t="s">
        <v>1618</v>
      </c>
      <c r="D947" t="s">
        <v>1800</v>
      </c>
      <c r="E947" t="s">
        <v>10</v>
      </c>
      <c r="F947" t="s">
        <v>23</v>
      </c>
      <c r="G947" t="s">
        <v>12</v>
      </c>
      <c r="H947">
        <v>2</v>
      </c>
    </row>
    <row r="948" spans="1:8">
      <c r="A948" t="s">
        <v>1801</v>
      </c>
      <c r="B948" t="s">
        <v>1802</v>
      </c>
      <c r="C948" t="s">
        <v>1618</v>
      </c>
      <c r="D948" t="s">
        <v>1622</v>
      </c>
      <c r="E948" t="s">
        <v>10</v>
      </c>
      <c r="F948" t="s">
        <v>19</v>
      </c>
      <c r="G948" t="s">
        <v>12</v>
      </c>
      <c r="H948">
        <v>2</v>
      </c>
    </row>
    <row r="949" spans="1:8">
      <c r="A949" t="s">
        <v>1803</v>
      </c>
      <c r="B949" t="s">
        <v>1804</v>
      </c>
      <c r="C949" t="s">
        <v>1618</v>
      </c>
      <c r="D949" t="s">
        <v>1641</v>
      </c>
      <c r="E949" t="s">
        <v>10</v>
      </c>
      <c r="F949" t="s">
        <v>23</v>
      </c>
      <c r="G949" t="s">
        <v>12</v>
      </c>
      <c r="H949">
        <v>3</v>
      </c>
    </row>
    <row r="950" spans="1:8">
      <c r="A950" t="s">
        <v>1805</v>
      </c>
      <c r="B950" t="s">
        <v>579</v>
      </c>
      <c r="C950" t="s">
        <v>1618</v>
      </c>
      <c r="D950" t="s">
        <v>1619</v>
      </c>
      <c r="E950" t="s">
        <v>10</v>
      </c>
      <c r="F950" t="s">
        <v>19</v>
      </c>
      <c r="G950" t="s">
        <v>12</v>
      </c>
      <c r="H950">
        <v>2</v>
      </c>
    </row>
    <row r="951" spans="1:8">
      <c r="A951" t="s">
        <v>1806</v>
      </c>
      <c r="B951" t="s">
        <v>1657</v>
      </c>
      <c r="C951" t="s">
        <v>1618</v>
      </c>
      <c r="D951" t="s">
        <v>1658</v>
      </c>
      <c r="E951" t="s">
        <v>10</v>
      </c>
      <c r="F951" t="s">
        <v>19</v>
      </c>
      <c r="G951" t="s">
        <v>12</v>
      </c>
      <c r="H951">
        <v>2</v>
      </c>
    </row>
    <row r="952" spans="1:8">
      <c r="A952" t="s">
        <v>1807</v>
      </c>
      <c r="B952" t="s">
        <v>1808</v>
      </c>
      <c r="C952" t="s">
        <v>1618</v>
      </c>
      <c r="D952" t="s">
        <v>1628</v>
      </c>
      <c r="E952" t="s">
        <v>10</v>
      </c>
      <c r="F952" t="s">
        <v>19</v>
      </c>
      <c r="G952" t="s">
        <v>12</v>
      </c>
      <c r="H952">
        <v>1</v>
      </c>
    </row>
    <row r="953" spans="1:8">
      <c r="A953" t="s">
        <v>1809</v>
      </c>
      <c r="B953" t="s">
        <v>1810</v>
      </c>
      <c r="C953" t="s">
        <v>1618</v>
      </c>
      <c r="D953" t="s">
        <v>1628</v>
      </c>
      <c r="E953" t="s">
        <v>10</v>
      </c>
      <c r="F953" t="s">
        <v>19</v>
      </c>
      <c r="G953" t="s">
        <v>12</v>
      </c>
      <c r="H953">
        <v>3</v>
      </c>
    </row>
    <row r="954" spans="1:8">
      <c r="A954" t="s">
        <v>1811</v>
      </c>
      <c r="B954" t="s">
        <v>1683</v>
      </c>
      <c r="C954" t="s">
        <v>1618</v>
      </c>
      <c r="D954" t="s">
        <v>1628</v>
      </c>
      <c r="E954" t="s">
        <v>10</v>
      </c>
      <c r="F954" t="s">
        <v>19</v>
      </c>
      <c r="G954" t="s">
        <v>12</v>
      </c>
      <c r="H954">
        <v>2</v>
      </c>
    </row>
    <row r="955" spans="1:8">
      <c r="A955" t="s">
        <v>1812</v>
      </c>
      <c r="B955" t="s">
        <v>1813</v>
      </c>
      <c r="C955" t="s">
        <v>1618</v>
      </c>
      <c r="D955" t="s">
        <v>1665</v>
      </c>
      <c r="E955" t="s">
        <v>10</v>
      </c>
      <c r="F955" t="s">
        <v>19</v>
      </c>
      <c r="G955" t="s">
        <v>12</v>
      </c>
      <c r="H955">
        <v>2</v>
      </c>
    </row>
    <row r="956" spans="1:8">
      <c r="A956" t="s">
        <v>1814</v>
      </c>
      <c r="B956" t="s">
        <v>1214</v>
      </c>
      <c r="C956" t="s">
        <v>1618</v>
      </c>
      <c r="D956" t="s">
        <v>1678</v>
      </c>
      <c r="E956" t="s">
        <v>10</v>
      </c>
      <c r="F956" t="s">
        <v>19</v>
      </c>
      <c r="G956" t="s">
        <v>12</v>
      </c>
      <c r="H956">
        <v>2</v>
      </c>
    </row>
    <row r="957" spans="1:8">
      <c r="A957" t="s">
        <v>1815</v>
      </c>
      <c r="B957" t="s">
        <v>1667</v>
      </c>
      <c r="C957" t="s">
        <v>1618</v>
      </c>
      <c r="D957" t="s">
        <v>1665</v>
      </c>
      <c r="E957" t="s">
        <v>10</v>
      </c>
      <c r="F957" t="s">
        <v>11</v>
      </c>
      <c r="G957" t="s">
        <v>201</v>
      </c>
      <c r="H957">
        <v>3</v>
      </c>
    </row>
    <row r="958" spans="1:8">
      <c r="A958" t="s">
        <v>1816</v>
      </c>
      <c r="B958" t="s">
        <v>1741</v>
      </c>
      <c r="C958" t="s">
        <v>1618</v>
      </c>
      <c r="D958" t="s">
        <v>1742</v>
      </c>
      <c r="E958" t="s">
        <v>10</v>
      </c>
      <c r="F958" t="s">
        <v>19</v>
      </c>
      <c r="G958" t="s">
        <v>12</v>
      </c>
      <c r="H958">
        <v>3</v>
      </c>
    </row>
    <row r="959" spans="1:8">
      <c r="A959" t="s">
        <v>1817</v>
      </c>
      <c r="B959" t="s">
        <v>1703</v>
      </c>
      <c r="C959" t="s">
        <v>1618</v>
      </c>
      <c r="D959" t="s">
        <v>1704</v>
      </c>
      <c r="E959" t="s">
        <v>10</v>
      </c>
      <c r="F959" t="s">
        <v>19</v>
      </c>
      <c r="G959" t="s">
        <v>12</v>
      </c>
      <c r="H959">
        <v>5</v>
      </c>
    </row>
    <row r="960" spans="1:8">
      <c r="A960" t="s">
        <v>1818</v>
      </c>
      <c r="B960" t="s">
        <v>1627</v>
      </c>
      <c r="C960" t="s">
        <v>1618</v>
      </c>
      <c r="D960" t="s">
        <v>1628</v>
      </c>
      <c r="E960" t="s">
        <v>10</v>
      </c>
      <c r="F960" t="s">
        <v>19</v>
      </c>
      <c r="G960" t="s">
        <v>12</v>
      </c>
      <c r="H960">
        <v>4</v>
      </c>
    </row>
    <row r="961" spans="1:8">
      <c r="A961" t="s">
        <v>1819</v>
      </c>
      <c r="B961" t="s">
        <v>1820</v>
      </c>
      <c r="C961" t="s">
        <v>1618</v>
      </c>
      <c r="D961" t="s">
        <v>1678</v>
      </c>
      <c r="E961" t="s">
        <v>10</v>
      </c>
      <c r="F961" t="s">
        <v>19</v>
      </c>
      <c r="G961" t="s">
        <v>201</v>
      </c>
      <c r="H961">
        <v>4</v>
      </c>
    </row>
    <row r="962" spans="1:8">
      <c r="A962" t="s">
        <v>1821</v>
      </c>
      <c r="B962" t="s">
        <v>1697</v>
      </c>
      <c r="C962" t="s">
        <v>1618</v>
      </c>
      <c r="D962" t="s">
        <v>66</v>
      </c>
      <c r="E962" t="s">
        <v>10</v>
      </c>
      <c r="F962" t="s">
        <v>19</v>
      </c>
      <c r="G962" t="s">
        <v>12</v>
      </c>
      <c r="H962">
        <v>1</v>
      </c>
    </row>
    <row r="963" spans="1:8">
      <c r="A963" t="s">
        <v>1822</v>
      </c>
      <c r="B963" t="s">
        <v>1662</v>
      </c>
      <c r="C963" t="s">
        <v>1618</v>
      </c>
      <c r="D963" t="s">
        <v>1663</v>
      </c>
      <c r="E963" t="s">
        <v>10</v>
      </c>
      <c r="F963" t="s">
        <v>19</v>
      </c>
      <c r="G963" t="s">
        <v>12</v>
      </c>
      <c r="H963">
        <v>2</v>
      </c>
    </row>
    <row r="964" spans="1:8">
      <c r="A964" t="s">
        <v>1823</v>
      </c>
      <c r="B964" t="s">
        <v>534</v>
      </c>
      <c r="C964" t="s">
        <v>1618</v>
      </c>
      <c r="D964" t="s">
        <v>1734</v>
      </c>
      <c r="E964" t="s">
        <v>10</v>
      </c>
      <c r="F964" t="s">
        <v>23</v>
      </c>
      <c r="G964" t="s">
        <v>12</v>
      </c>
      <c r="H964">
        <v>4</v>
      </c>
    </row>
    <row r="965" spans="1:8">
      <c r="A965" t="s">
        <v>1824</v>
      </c>
      <c r="B965" t="s">
        <v>1825</v>
      </c>
      <c r="C965" t="s">
        <v>1618</v>
      </c>
      <c r="D965" t="s">
        <v>1691</v>
      </c>
      <c r="E965" t="s">
        <v>264</v>
      </c>
      <c r="F965" t="s">
        <v>265</v>
      </c>
      <c r="G965" t="s">
        <v>12</v>
      </c>
    </row>
    <row r="966" spans="1:8">
      <c r="A966" t="s">
        <v>1826</v>
      </c>
      <c r="B966" t="s">
        <v>1630</v>
      </c>
      <c r="C966" t="s">
        <v>1618</v>
      </c>
      <c r="D966" t="s">
        <v>48</v>
      </c>
      <c r="E966" t="s">
        <v>10</v>
      </c>
      <c r="F966" t="s">
        <v>11</v>
      </c>
      <c r="G966" t="s">
        <v>12</v>
      </c>
      <c r="H966">
        <v>4</v>
      </c>
    </row>
    <row r="967" spans="1:8">
      <c r="A967" t="s">
        <v>1827</v>
      </c>
      <c r="B967" t="s">
        <v>1828</v>
      </c>
      <c r="C967" t="s">
        <v>1618</v>
      </c>
      <c r="D967" t="s">
        <v>1691</v>
      </c>
      <c r="E967" t="s">
        <v>10</v>
      </c>
      <c r="F967" t="s">
        <v>19</v>
      </c>
      <c r="G967" t="s">
        <v>12</v>
      </c>
      <c r="H967">
        <v>3</v>
      </c>
    </row>
    <row r="968" spans="1:8">
      <c r="A968" t="s">
        <v>1829</v>
      </c>
      <c r="B968" t="s">
        <v>1830</v>
      </c>
      <c r="C968" t="s">
        <v>1618</v>
      </c>
      <c r="D968" t="s">
        <v>1665</v>
      </c>
      <c r="E968" t="s">
        <v>10</v>
      </c>
      <c r="F968" t="s">
        <v>19</v>
      </c>
      <c r="G968" t="s">
        <v>12</v>
      </c>
      <c r="H968">
        <v>2</v>
      </c>
    </row>
    <row r="969" spans="1:8">
      <c r="A969" t="s">
        <v>1831</v>
      </c>
      <c r="B969" t="s">
        <v>1832</v>
      </c>
      <c r="C969" t="s">
        <v>1618</v>
      </c>
      <c r="D969" t="s">
        <v>94</v>
      </c>
      <c r="E969" t="s">
        <v>10</v>
      </c>
      <c r="F969" t="s">
        <v>69</v>
      </c>
      <c r="G969" t="s">
        <v>12</v>
      </c>
      <c r="H969">
        <v>3</v>
      </c>
    </row>
    <row r="970" spans="1:8">
      <c r="A970" t="s">
        <v>1833</v>
      </c>
      <c r="B970" t="s">
        <v>1795</v>
      </c>
      <c r="C970" t="s">
        <v>1618</v>
      </c>
      <c r="D970" t="s">
        <v>1665</v>
      </c>
      <c r="E970" t="s">
        <v>10</v>
      </c>
      <c r="F970" t="s">
        <v>19</v>
      </c>
      <c r="G970" t="s">
        <v>201</v>
      </c>
      <c r="H970">
        <v>2</v>
      </c>
    </row>
    <row r="971" spans="1:8">
      <c r="A971" t="s">
        <v>1834</v>
      </c>
      <c r="B971" t="s">
        <v>1835</v>
      </c>
      <c r="C971" t="s">
        <v>1618</v>
      </c>
      <c r="D971" t="s">
        <v>1665</v>
      </c>
      <c r="E971" t="s">
        <v>10</v>
      </c>
      <c r="F971" t="s">
        <v>11</v>
      </c>
      <c r="G971" t="s">
        <v>12</v>
      </c>
      <c r="H971">
        <v>4</v>
      </c>
    </row>
    <row r="972" spans="1:8">
      <c r="A972" t="s">
        <v>1836</v>
      </c>
      <c r="B972" t="s">
        <v>1647</v>
      </c>
      <c r="C972" t="s">
        <v>1618</v>
      </c>
      <c r="D972" t="s">
        <v>129</v>
      </c>
      <c r="E972" t="s">
        <v>10</v>
      </c>
      <c r="F972" t="s">
        <v>19</v>
      </c>
      <c r="G972" t="s">
        <v>12</v>
      </c>
      <c r="H972">
        <v>3</v>
      </c>
    </row>
    <row r="973" spans="1:8">
      <c r="A973" t="s">
        <v>1837</v>
      </c>
      <c r="B973" t="s">
        <v>1838</v>
      </c>
      <c r="C973" t="s">
        <v>1618</v>
      </c>
      <c r="D973" t="s">
        <v>1517</v>
      </c>
      <c r="E973" t="s">
        <v>10</v>
      </c>
      <c r="F973" t="s">
        <v>19</v>
      </c>
      <c r="G973" t="s">
        <v>12</v>
      </c>
      <c r="H973">
        <v>2</v>
      </c>
    </row>
    <row r="974" spans="1:8">
      <c r="A974" t="s">
        <v>1839</v>
      </c>
      <c r="B974" t="s">
        <v>1713</v>
      </c>
      <c r="C974" t="s">
        <v>1618</v>
      </c>
      <c r="D974" t="s">
        <v>1714</v>
      </c>
      <c r="E974" t="s">
        <v>10</v>
      </c>
      <c r="F974" t="s">
        <v>19</v>
      </c>
      <c r="G974" t="s">
        <v>12</v>
      </c>
      <c r="H974">
        <v>1</v>
      </c>
    </row>
    <row r="975" spans="1:8">
      <c r="A975" t="s">
        <v>1840</v>
      </c>
      <c r="B975" t="s">
        <v>1657</v>
      </c>
      <c r="C975" t="s">
        <v>1618</v>
      </c>
      <c r="D975" t="s">
        <v>1658</v>
      </c>
      <c r="E975" t="s">
        <v>10</v>
      </c>
      <c r="F975" t="s">
        <v>19</v>
      </c>
      <c r="G975" t="s">
        <v>12</v>
      </c>
      <c r="H975">
        <v>1</v>
      </c>
    </row>
    <row r="976" spans="1:8">
      <c r="A976" t="s">
        <v>1841</v>
      </c>
      <c r="B976" t="s">
        <v>1649</v>
      </c>
      <c r="C976" t="s">
        <v>1618</v>
      </c>
      <c r="D976" t="s">
        <v>1650</v>
      </c>
      <c r="E976" t="s">
        <v>10</v>
      </c>
      <c r="F976" t="s">
        <v>19</v>
      </c>
      <c r="G976" t="s">
        <v>12</v>
      </c>
      <c r="H976">
        <v>2</v>
      </c>
    </row>
    <row r="977" spans="1:8">
      <c r="A977" t="s">
        <v>1842</v>
      </c>
      <c r="B977" t="s">
        <v>1843</v>
      </c>
      <c r="C977" t="s">
        <v>1618</v>
      </c>
      <c r="D977" t="s">
        <v>1704</v>
      </c>
      <c r="E977" t="s">
        <v>10</v>
      </c>
      <c r="F977" t="s">
        <v>19</v>
      </c>
      <c r="G977" t="s">
        <v>12</v>
      </c>
      <c r="H977">
        <v>3</v>
      </c>
    </row>
    <row r="978" spans="1:8">
      <c r="A978" t="s">
        <v>1844</v>
      </c>
      <c r="B978" t="s">
        <v>1845</v>
      </c>
      <c r="C978" t="s">
        <v>1618</v>
      </c>
      <c r="D978" t="s">
        <v>48</v>
      </c>
      <c r="E978" t="s">
        <v>10</v>
      </c>
      <c r="F978" t="s">
        <v>11</v>
      </c>
      <c r="G978" t="s">
        <v>12</v>
      </c>
      <c r="H978">
        <v>3</v>
      </c>
    </row>
    <row r="979" spans="1:8">
      <c r="A979" t="s">
        <v>1846</v>
      </c>
      <c r="B979" t="s">
        <v>1847</v>
      </c>
      <c r="C979" t="s">
        <v>1618</v>
      </c>
      <c r="D979" t="s">
        <v>1848</v>
      </c>
      <c r="E979" t="s">
        <v>10</v>
      </c>
      <c r="F979" t="s">
        <v>19</v>
      </c>
      <c r="G979" t="s">
        <v>12</v>
      </c>
      <c r="H979">
        <v>1</v>
      </c>
    </row>
    <row r="980" spans="1:8">
      <c r="A980" t="s">
        <v>1849</v>
      </c>
      <c r="B980" t="s">
        <v>1850</v>
      </c>
      <c r="C980" t="s">
        <v>1618</v>
      </c>
      <c r="D980" t="s">
        <v>1658</v>
      </c>
      <c r="E980" t="s">
        <v>10</v>
      </c>
      <c r="F980" t="s">
        <v>19</v>
      </c>
      <c r="G980" t="s">
        <v>12</v>
      </c>
      <c r="H980">
        <v>2</v>
      </c>
    </row>
    <row r="981" spans="1:8">
      <c r="A981" t="s">
        <v>1851</v>
      </c>
      <c r="B981" t="s">
        <v>1852</v>
      </c>
      <c r="C981" t="s">
        <v>1618</v>
      </c>
      <c r="D981" t="s">
        <v>1645</v>
      </c>
      <c r="E981" t="s">
        <v>10</v>
      </c>
      <c r="F981" t="s">
        <v>23</v>
      </c>
      <c r="G981" t="s">
        <v>201</v>
      </c>
      <c r="H981">
        <v>2</v>
      </c>
    </row>
    <row r="982" spans="1:8">
      <c r="A982" t="s">
        <v>1853</v>
      </c>
      <c r="B982" t="s">
        <v>1854</v>
      </c>
      <c r="C982" t="s">
        <v>1618</v>
      </c>
      <c r="D982" t="s">
        <v>1854</v>
      </c>
      <c r="E982" t="s">
        <v>10</v>
      </c>
      <c r="F982" t="s">
        <v>19</v>
      </c>
      <c r="G982" t="s">
        <v>201</v>
      </c>
      <c r="H982">
        <v>3</v>
      </c>
    </row>
    <row r="983" spans="1:8">
      <c r="A983" t="s">
        <v>1855</v>
      </c>
      <c r="B983" t="s">
        <v>1856</v>
      </c>
      <c r="C983" t="s">
        <v>1618</v>
      </c>
      <c r="D983" t="s">
        <v>1622</v>
      </c>
      <c r="E983" t="s">
        <v>10</v>
      </c>
      <c r="F983" t="s">
        <v>23</v>
      </c>
      <c r="G983" t="s">
        <v>12</v>
      </c>
      <c r="H983">
        <v>4</v>
      </c>
    </row>
    <row r="984" spans="1:8">
      <c r="A984" t="s">
        <v>1857</v>
      </c>
      <c r="B984" t="s">
        <v>1770</v>
      </c>
      <c r="C984" t="s">
        <v>1618</v>
      </c>
      <c r="D984" t="s">
        <v>1771</v>
      </c>
      <c r="E984" t="s">
        <v>10</v>
      </c>
      <c r="F984" t="s">
        <v>19</v>
      </c>
      <c r="G984" t="s">
        <v>12</v>
      </c>
      <c r="H984">
        <v>2</v>
      </c>
    </row>
    <row r="985" spans="1:8">
      <c r="A985" t="s">
        <v>1858</v>
      </c>
      <c r="B985" t="s">
        <v>1859</v>
      </c>
      <c r="C985" t="s">
        <v>1618</v>
      </c>
      <c r="D985" t="s">
        <v>1678</v>
      </c>
      <c r="E985" t="s">
        <v>10</v>
      </c>
      <c r="F985" t="s">
        <v>19</v>
      </c>
      <c r="G985" t="s">
        <v>12</v>
      </c>
      <c r="H985">
        <v>2</v>
      </c>
    </row>
    <row r="986" spans="1:8">
      <c r="A986" t="s">
        <v>1860</v>
      </c>
      <c r="B986" t="s">
        <v>1861</v>
      </c>
      <c r="C986" t="s">
        <v>1618</v>
      </c>
      <c r="D986" t="s">
        <v>1622</v>
      </c>
      <c r="E986" t="s">
        <v>10</v>
      </c>
      <c r="F986" t="s">
        <v>19</v>
      </c>
      <c r="G986" t="s">
        <v>12</v>
      </c>
      <c r="H986">
        <v>1</v>
      </c>
    </row>
    <row r="987" spans="1:8">
      <c r="A987" t="s">
        <v>1862</v>
      </c>
      <c r="B987" t="s">
        <v>1863</v>
      </c>
      <c r="C987" t="s">
        <v>1618</v>
      </c>
      <c r="D987" t="s">
        <v>1704</v>
      </c>
      <c r="E987" t="s">
        <v>10</v>
      </c>
      <c r="F987" t="s">
        <v>19</v>
      </c>
      <c r="G987" t="s">
        <v>12</v>
      </c>
      <c r="H987">
        <v>2</v>
      </c>
    </row>
    <row r="988" spans="1:8">
      <c r="A988" t="s">
        <v>1864</v>
      </c>
      <c r="B988" t="s">
        <v>1865</v>
      </c>
      <c r="C988" t="s">
        <v>1618</v>
      </c>
      <c r="D988" t="s">
        <v>1848</v>
      </c>
      <c r="E988" t="s">
        <v>10</v>
      </c>
      <c r="F988" t="s">
        <v>19</v>
      </c>
      <c r="G988" t="s">
        <v>12</v>
      </c>
      <c r="H988">
        <v>1</v>
      </c>
    </row>
    <row r="989" spans="1:8">
      <c r="A989" t="s">
        <v>1866</v>
      </c>
      <c r="B989" t="s">
        <v>1706</v>
      </c>
      <c r="C989" t="s">
        <v>1618</v>
      </c>
      <c r="D989" t="s">
        <v>1707</v>
      </c>
      <c r="E989" t="s">
        <v>10</v>
      </c>
      <c r="F989" t="s">
        <v>19</v>
      </c>
      <c r="G989" t="s">
        <v>12</v>
      </c>
      <c r="H989">
        <v>1</v>
      </c>
    </row>
    <row r="990" spans="1:8">
      <c r="A990" t="s">
        <v>1867</v>
      </c>
      <c r="B990" t="s">
        <v>1868</v>
      </c>
      <c r="C990" t="s">
        <v>1618</v>
      </c>
      <c r="D990" t="s">
        <v>1658</v>
      </c>
      <c r="E990" t="s">
        <v>10</v>
      </c>
      <c r="F990" t="s">
        <v>23</v>
      </c>
      <c r="G990" t="s">
        <v>12</v>
      </c>
      <c r="H990">
        <v>4</v>
      </c>
    </row>
    <row r="991" spans="1:8">
      <c r="A991" t="s">
        <v>1869</v>
      </c>
      <c r="B991" t="s">
        <v>1870</v>
      </c>
      <c r="C991" t="s">
        <v>1618</v>
      </c>
      <c r="D991" t="s">
        <v>852</v>
      </c>
      <c r="E991" t="s">
        <v>10</v>
      </c>
      <c r="F991" t="s">
        <v>69</v>
      </c>
      <c r="G991" t="s">
        <v>12</v>
      </c>
      <c r="H991">
        <v>4</v>
      </c>
    </row>
    <row r="992" spans="1:8">
      <c r="A992" t="s">
        <v>1871</v>
      </c>
      <c r="B992" t="s">
        <v>1363</v>
      </c>
      <c r="C992" t="s">
        <v>1618</v>
      </c>
      <c r="D992" t="s">
        <v>1722</v>
      </c>
      <c r="E992" t="s">
        <v>10</v>
      </c>
      <c r="F992" t="s">
        <v>19</v>
      </c>
      <c r="G992" t="s">
        <v>12</v>
      </c>
      <c r="H992">
        <v>3</v>
      </c>
    </row>
    <row r="993" spans="1:8">
      <c r="A993" t="s">
        <v>1872</v>
      </c>
      <c r="B993" t="s">
        <v>1797</v>
      </c>
      <c r="C993" t="s">
        <v>1618</v>
      </c>
      <c r="D993" t="s">
        <v>1622</v>
      </c>
      <c r="E993" t="s">
        <v>10</v>
      </c>
      <c r="F993" t="s">
        <v>19</v>
      </c>
      <c r="G993" t="s">
        <v>12</v>
      </c>
      <c r="H993">
        <v>3</v>
      </c>
    </row>
    <row r="994" spans="1:8">
      <c r="A994" t="s">
        <v>1873</v>
      </c>
      <c r="B994" t="s">
        <v>1874</v>
      </c>
      <c r="C994" t="s">
        <v>1618</v>
      </c>
      <c r="D994" t="s">
        <v>1622</v>
      </c>
      <c r="E994" t="s">
        <v>10</v>
      </c>
      <c r="F994" t="s">
        <v>19</v>
      </c>
      <c r="G994" t="s">
        <v>12</v>
      </c>
      <c r="H994">
        <v>2</v>
      </c>
    </row>
    <row r="995" spans="1:8">
      <c r="A995" t="s">
        <v>1875</v>
      </c>
      <c r="B995" t="s">
        <v>1876</v>
      </c>
      <c r="C995" t="s">
        <v>1618</v>
      </c>
      <c r="D995" t="s">
        <v>1622</v>
      </c>
      <c r="E995" t="s">
        <v>10</v>
      </c>
      <c r="F995" t="s">
        <v>19</v>
      </c>
      <c r="G995" t="s">
        <v>12</v>
      </c>
      <c r="H995">
        <v>2</v>
      </c>
    </row>
    <row r="996" spans="1:8">
      <c r="A996" t="s">
        <v>1877</v>
      </c>
      <c r="B996" t="s">
        <v>1878</v>
      </c>
      <c r="C996" t="s">
        <v>1618</v>
      </c>
      <c r="D996" t="s">
        <v>1665</v>
      </c>
      <c r="E996" t="s">
        <v>10</v>
      </c>
      <c r="F996" t="s">
        <v>11</v>
      </c>
      <c r="G996" t="s">
        <v>12</v>
      </c>
      <c r="H996">
        <v>4</v>
      </c>
    </row>
    <row r="997" spans="1:8">
      <c r="A997" t="s">
        <v>1879</v>
      </c>
      <c r="B997" t="s">
        <v>1627</v>
      </c>
      <c r="C997" t="s">
        <v>1618</v>
      </c>
      <c r="D997" t="s">
        <v>1628</v>
      </c>
      <c r="E997" t="s">
        <v>10</v>
      </c>
      <c r="F997" t="s">
        <v>23</v>
      </c>
      <c r="G997" t="s">
        <v>201</v>
      </c>
    </row>
    <row r="998" spans="1:8">
      <c r="A998" t="s">
        <v>1880</v>
      </c>
      <c r="B998" t="s">
        <v>1835</v>
      </c>
      <c r="C998" t="s">
        <v>1618</v>
      </c>
      <c r="D998" t="s">
        <v>1665</v>
      </c>
      <c r="E998" t="s">
        <v>10</v>
      </c>
      <c r="F998" t="s">
        <v>11</v>
      </c>
      <c r="G998" t="s">
        <v>12</v>
      </c>
      <c r="H998">
        <v>3</v>
      </c>
    </row>
    <row r="999" spans="1:8">
      <c r="A999" t="s">
        <v>1881</v>
      </c>
      <c r="B999" t="s">
        <v>1627</v>
      </c>
      <c r="C999" t="s">
        <v>1618</v>
      </c>
      <c r="D999" t="s">
        <v>1628</v>
      </c>
      <c r="E999" t="s">
        <v>10</v>
      </c>
      <c r="F999" t="s">
        <v>19</v>
      </c>
      <c r="G999" t="s">
        <v>12</v>
      </c>
      <c r="H999">
        <v>2</v>
      </c>
    </row>
    <row r="1000" spans="1:8">
      <c r="A1000" t="s">
        <v>1882</v>
      </c>
      <c r="B1000" t="s">
        <v>1883</v>
      </c>
      <c r="C1000" t="s">
        <v>1618</v>
      </c>
      <c r="D1000" t="s">
        <v>1665</v>
      </c>
      <c r="E1000" t="s">
        <v>10</v>
      </c>
      <c r="F1000" t="s">
        <v>11</v>
      </c>
      <c r="G1000" t="s">
        <v>12</v>
      </c>
      <c r="H1000">
        <v>5</v>
      </c>
    </row>
    <row r="1001" spans="1:8">
      <c r="A1001" t="s">
        <v>1884</v>
      </c>
      <c r="B1001" t="s">
        <v>1637</v>
      </c>
      <c r="C1001" t="s">
        <v>1618</v>
      </c>
      <c r="D1001" t="s">
        <v>1638</v>
      </c>
      <c r="E1001" t="s">
        <v>10</v>
      </c>
      <c r="F1001" t="s">
        <v>19</v>
      </c>
      <c r="G1001" t="s">
        <v>12</v>
      </c>
      <c r="H1001">
        <v>2</v>
      </c>
    </row>
    <row r="1002" spans="1:8">
      <c r="A1002" t="s">
        <v>1885</v>
      </c>
      <c r="B1002" t="s">
        <v>1886</v>
      </c>
      <c r="C1002" t="s">
        <v>1618</v>
      </c>
      <c r="D1002" t="s">
        <v>1622</v>
      </c>
      <c r="E1002" t="s">
        <v>10</v>
      </c>
      <c r="F1002" t="s">
        <v>19</v>
      </c>
      <c r="G1002" t="s">
        <v>12</v>
      </c>
      <c r="H1002">
        <v>2</v>
      </c>
    </row>
    <row r="1003" spans="1:8">
      <c r="A1003" t="s">
        <v>1887</v>
      </c>
      <c r="B1003" t="s">
        <v>1886</v>
      </c>
      <c r="C1003" t="s">
        <v>1618</v>
      </c>
      <c r="D1003" t="s">
        <v>1622</v>
      </c>
      <c r="E1003" t="s">
        <v>10</v>
      </c>
      <c r="F1003" t="s">
        <v>19</v>
      </c>
      <c r="G1003" t="s">
        <v>12</v>
      </c>
      <c r="H1003">
        <v>1</v>
      </c>
    </row>
    <row r="1004" spans="1:8">
      <c r="A1004" t="s">
        <v>1888</v>
      </c>
      <c r="B1004" t="s">
        <v>1889</v>
      </c>
      <c r="C1004" t="s">
        <v>1618</v>
      </c>
      <c r="D1004" t="s">
        <v>1665</v>
      </c>
      <c r="E1004" t="s">
        <v>10</v>
      </c>
      <c r="F1004" t="s">
        <v>23</v>
      </c>
      <c r="G1004" t="s">
        <v>12</v>
      </c>
      <c r="H1004">
        <v>5</v>
      </c>
    </row>
    <row r="1005" spans="1:8">
      <c r="A1005" t="s">
        <v>1890</v>
      </c>
      <c r="B1005" t="s">
        <v>1891</v>
      </c>
      <c r="C1005" t="s">
        <v>1618</v>
      </c>
      <c r="D1005" t="s">
        <v>1220</v>
      </c>
      <c r="E1005" t="s">
        <v>10</v>
      </c>
      <c r="F1005" t="s">
        <v>23</v>
      </c>
      <c r="G1005" t="s">
        <v>12</v>
      </c>
      <c r="H1005">
        <v>4</v>
      </c>
    </row>
    <row r="1006" spans="1:8">
      <c r="A1006" t="s">
        <v>1892</v>
      </c>
      <c r="B1006" t="s">
        <v>1640</v>
      </c>
      <c r="C1006" t="s">
        <v>1618</v>
      </c>
      <c r="D1006" t="s">
        <v>1641</v>
      </c>
      <c r="E1006" t="s">
        <v>10</v>
      </c>
      <c r="F1006" t="s">
        <v>23</v>
      </c>
      <c r="G1006" t="s">
        <v>12</v>
      </c>
      <c r="H1006">
        <v>3</v>
      </c>
    </row>
    <row r="1007" spans="1:8">
      <c r="A1007" t="s">
        <v>1893</v>
      </c>
      <c r="B1007" t="s">
        <v>1894</v>
      </c>
      <c r="C1007" t="s">
        <v>1618</v>
      </c>
      <c r="D1007" t="s">
        <v>1895</v>
      </c>
      <c r="E1007" t="s">
        <v>10</v>
      </c>
      <c r="F1007" t="s">
        <v>69</v>
      </c>
      <c r="G1007" t="s">
        <v>12</v>
      </c>
      <c r="H1007">
        <v>3</v>
      </c>
    </row>
    <row r="1008" spans="1:8">
      <c r="A1008" t="s">
        <v>1896</v>
      </c>
      <c r="B1008" t="s">
        <v>1810</v>
      </c>
      <c r="C1008" t="s">
        <v>1618</v>
      </c>
      <c r="D1008" t="s">
        <v>1628</v>
      </c>
      <c r="E1008" t="s">
        <v>10</v>
      </c>
      <c r="F1008" t="s">
        <v>69</v>
      </c>
      <c r="G1008" t="s">
        <v>12</v>
      </c>
      <c r="H1008">
        <v>5</v>
      </c>
    </row>
    <row r="1009" spans="1:8">
      <c r="A1009" t="s">
        <v>1897</v>
      </c>
      <c r="B1009" t="s">
        <v>1898</v>
      </c>
      <c r="C1009" t="s">
        <v>1618</v>
      </c>
      <c r="D1009" t="s">
        <v>62</v>
      </c>
      <c r="E1009" t="s">
        <v>10</v>
      </c>
      <c r="F1009" t="s">
        <v>50</v>
      </c>
      <c r="G1009" t="s">
        <v>201</v>
      </c>
    </row>
    <row r="1010" spans="1:8">
      <c r="A1010" t="s">
        <v>1899</v>
      </c>
      <c r="B1010" t="s">
        <v>1662</v>
      </c>
      <c r="C1010" t="s">
        <v>1618</v>
      </c>
      <c r="D1010" t="s">
        <v>1663</v>
      </c>
      <c r="E1010" t="s">
        <v>10</v>
      </c>
      <c r="F1010" t="s">
        <v>19</v>
      </c>
      <c r="G1010" t="s">
        <v>12</v>
      </c>
      <c r="H1010">
        <v>4</v>
      </c>
    </row>
    <row r="1011" spans="1:8">
      <c r="A1011" t="s">
        <v>1900</v>
      </c>
      <c r="B1011" t="s">
        <v>1901</v>
      </c>
      <c r="C1011" t="s">
        <v>1618</v>
      </c>
      <c r="D1011" t="s">
        <v>589</v>
      </c>
      <c r="E1011" t="s">
        <v>10</v>
      </c>
      <c r="F1011" t="s">
        <v>19</v>
      </c>
      <c r="G1011" t="s">
        <v>12</v>
      </c>
      <c r="H1011">
        <v>2</v>
      </c>
    </row>
    <row r="1012" spans="1:8">
      <c r="A1012" t="s">
        <v>1902</v>
      </c>
      <c r="B1012" t="s">
        <v>579</v>
      </c>
      <c r="C1012" t="s">
        <v>1618</v>
      </c>
      <c r="D1012" t="s">
        <v>1619</v>
      </c>
      <c r="E1012" t="s">
        <v>10</v>
      </c>
      <c r="F1012" t="s">
        <v>23</v>
      </c>
      <c r="G1012" t="s">
        <v>12</v>
      </c>
      <c r="H1012">
        <v>4</v>
      </c>
    </row>
    <row r="1013" spans="1:8">
      <c r="A1013" t="s">
        <v>1903</v>
      </c>
      <c r="B1013" t="s">
        <v>1904</v>
      </c>
      <c r="C1013" t="s">
        <v>1618</v>
      </c>
      <c r="D1013" t="s">
        <v>1905</v>
      </c>
      <c r="E1013" t="s">
        <v>10</v>
      </c>
      <c r="F1013" t="s">
        <v>23</v>
      </c>
      <c r="G1013" t="s">
        <v>12</v>
      </c>
      <c r="H1013">
        <v>3</v>
      </c>
    </row>
    <row r="1014" spans="1:8">
      <c r="A1014" t="s">
        <v>1906</v>
      </c>
      <c r="B1014" t="s">
        <v>1627</v>
      </c>
      <c r="C1014" t="s">
        <v>1618</v>
      </c>
      <c r="D1014" t="s">
        <v>1628</v>
      </c>
      <c r="E1014" t="s">
        <v>10</v>
      </c>
      <c r="F1014" t="s">
        <v>23</v>
      </c>
      <c r="G1014" t="s">
        <v>12</v>
      </c>
      <c r="H1014">
        <v>5</v>
      </c>
    </row>
    <row r="1015" spans="1:8">
      <c r="A1015" t="s">
        <v>1907</v>
      </c>
      <c r="B1015" t="s">
        <v>1640</v>
      </c>
      <c r="C1015" t="s">
        <v>1618</v>
      </c>
      <c r="D1015" t="s">
        <v>1641</v>
      </c>
      <c r="E1015" t="s">
        <v>10</v>
      </c>
      <c r="F1015" t="s">
        <v>23</v>
      </c>
      <c r="G1015" t="s">
        <v>12</v>
      </c>
      <c r="H1015">
        <v>5</v>
      </c>
    </row>
    <row r="1016" spans="1:8">
      <c r="A1016" t="s">
        <v>1908</v>
      </c>
      <c r="B1016" t="s">
        <v>1909</v>
      </c>
      <c r="C1016" t="s">
        <v>1618</v>
      </c>
      <c r="D1016" t="s">
        <v>1641</v>
      </c>
      <c r="E1016" t="s">
        <v>10</v>
      </c>
      <c r="F1016" t="s">
        <v>19</v>
      </c>
      <c r="G1016" t="s">
        <v>12</v>
      </c>
      <c r="H1016">
        <v>3</v>
      </c>
    </row>
    <row r="1017" spans="1:8">
      <c r="A1017" t="s">
        <v>1910</v>
      </c>
      <c r="B1017" t="s">
        <v>1911</v>
      </c>
      <c r="C1017" t="s">
        <v>1618</v>
      </c>
      <c r="D1017" t="s">
        <v>1678</v>
      </c>
      <c r="E1017" t="s">
        <v>10</v>
      </c>
      <c r="F1017" t="s">
        <v>23</v>
      </c>
      <c r="G1017" t="s">
        <v>12</v>
      </c>
      <c r="H1017">
        <v>5</v>
      </c>
    </row>
    <row r="1018" spans="1:8">
      <c r="A1018" t="s">
        <v>1912</v>
      </c>
      <c r="B1018" t="s">
        <v>1739</v>
      </c>
      <c r="C1018" t="s">
        <v>1618</v>
      </c>
      <c r="D1018" t="s">
        <v>589</v>
      </c>
      <c r="E1018" t="s">
        <v>10</v>
      </c>
      <c r="F1018" t="s">
        <v>19</v>
      </c>
      <c r="G1018" t="s">
        <v>12</v>
      </c>
      <c r="H1018">
        <v>2</v>
      </c>
    </row>
    <row r="1019" spans="1:8">
      <c r="A1019" t="s">
        <v>1913</v>
      </c>
      <c r="B1019" t="s">
        <v>1914</v>
      </c>
      <c r="C1019" t="s">
        <v>1618</v>
      </c>
      <c r="D1019" t="s">
        <v>94</v>
      </c>
      <c r="E1019" t="s">
        <v>10</v>
      </c>
      <c r="F1019" t="s">
        <v>23</v>
      </c>
      <c r="G1019" t="s">
        <v>12</v>
      </c>
      <c r="H1019">
        <v>3</v>
      </c>
    </row>
    <row r="1020" spans="1:8">
      <c r="A1020" t="s">
        <v>1915</v>
      </c>
      <c r="B1020" t="s">
        <v>1916</v>
      </c>
      <c r="C1020" t="s">
        <v>1618</v>
      </c>
      <c r="D1020" t="s">
        <v>1792</v>
      </c>
      <c r="E1020" t="s">
        <v>10</v>
      </c>
      <c r="F1020" t="s">
        <v>19</v>
      </c>
      <c r="G1020" t="s">
        <v>12</v>
      </c>
      <c r="H1020">
        <v>3</v>
      </c>
    </row>
    <row r="1021" spans="1:8">
      <c r="A1021" t="s">
        <v>1917</v>
      </c>
      <c r="B1021" t="s">
        <v>1918</v>
      </c>
      <c r="C1021" t="s">
        <v>1618</v>
      </c>
      <c r="D1021" t="s">
        <v>1633</v>
      </c>
      <c r="E1021" t="s">
        <v>10</v>
      </c>
      <c r="F1021" t="s">
        <v>98</v>
      </c>
      <c r="G1021" t="s">
        <v>12</v>
      </c>
    </row>
    <row r="1022" spans="1:8">
      <c r="A1022" t="s">
        <v>1919</v>
      </c>
      <c r="B1022" t="s">
        <v>1624</v>
      </c>
      <c r="C1022" t="s">
        <v>1618</v>
      </c>
      <c r="D1022" t="s">
        <v>749</v>
      </c>
      <c r="E1022" t="s">
        <v>10</v>
      </c>
      <c r="F1022" t="s">
        <v>19</v>
      </c>
      <c r="G1022" t="s">
        <v>12</v>
      </c>
      <c r="H1022">
        <v>3</v>
      </c>
    </row>
    <row r="1023" spans="1:8">
      <c r="A1023" t="s">
        <v>1920</v>
      </c>
      <c r="B1023" t="s">
        <v>1921</v>
      </c>
      <c r="C1023" t="s">
        <v>1618</v>
      </c>
      <c r="D1023" t="s">
        <v>1722</v>
      </c>
      <c r="E1023" t="s">
        <v>10</v>
      </c>
      <c r="F1023" t="s">
        <v>11</v>
      </c>
      <c r="G1023" t="s">
        <v>12</v>
      </c>
      <c r="H1023">
        <v>5</v>
      </c>
    </row>
    <row r="1024" spans="1:8">
      <c r="A1024" t="s">
        <v>1922</v>
      </c>
      <c r="B1024" t="s">
        <v>1923</v>
      </c>
      <c r="C1024" t="s">
        <v>1618</v>
      </c>
      <c r="D1024" t="s">
        <v>1665</v>
      </c>
      <c r="E1024" t="s">
        <v>10</v>
      </c>
      <c r="F1024" t="s">
        <v>19</v>
      </c>
      <c r="G1024" t="s">
        <v>12</v>
      </c>
      <c r="H1024">
        <v>3</v>
      </c>
    </row>
    <row r="1025" spans="1:8">
      <c r="A1025" t="s">
        <v>1924</v>
      </c>
      <c r="B1025" t="s">
        <v>1726</v>
      </c>
      <c r="C1025" t="s">
        <v>1618</v>
      </c>
      <c r="D1025" t="s">
        <v>1726</v>
      </c>
      <c r="E1025" t="s">
        <v>10</v>
      </c>
      <c r="F1025" t="s">
        <v>23</v>
      </c>
      <c r="G1025" t="s">
        <v>12</v>
      </c>
      <c r="H1025">
        <v>4</v>
      </c>
    </row>
    <row r="1026" spans="1:8">
      <c r="A1026" t="s">
        <v>1925</v>
      </c>
      <c r="B1026" t="s">
        <v>1911</v>
      </c>
      <c r="C1026" t="s">
        <v>1618</v>
      </c>
      <c r="D1026" t="s">
        <v>1678</v>
      </c>
      <c r="E1026" t="s">
        <v>10</v>
      </c>
      <c r="F1026" t="s">
        <v>19</v>
      </c>
      <c r="G1026" t="s">
        <v>12</v>
      </c>
    </row>
    <row r="1027" spans="1:8">
      <c r="A1027" t="s">
        <v>1926</v>
      </c>
      <c r="B1027" t="s">
        <v>1746</v>
      </c>
      <c r="C1027" t="s">
        <v>1618</v>
      </c>
      <c r="D1027" t="s">
        <v>1747</v>
      </c>
      <c r="E1027" t="s">
        <v>10</v>
      </c>
      <c r="F1027" t="s">
        <v>23</v>
      </c>
      <c r="G1027" t="s">
        <v>12</v>
      </c>
      <c r="H1027">
        <v>4</v>
      </c>
    </row>
    <row r="1028" spans="1:8">
      <c r="A1028" t="s">
        <v>1927</v>
      </c>
      <c r="B1028" t="s">
        <v>1928</v>
      </c>
      <c r="C1028" t="s">
        <v>1618</v>
      </c>
      <c r="D1028" t="s">
        <v>1704</v>
      </c>
      <c r="E1028" t="s">
        <v>10</v>
      </c>
      <c r="F1028" t="s">
        <v>23</v>
      </c>
      <c r="G1028" t="s">
        <v>12</v>
      </c>
    </row>
    <row r="1029" spans="1:8">
      <c r="A1029" t="s">
        <v>1929</v>
      </c>
      <c r="B1029" t="s">
        <v>1930</v>
      </c>
      <c r="C1029" t="s">
        <v>1618</v>
      </c>
      <c r="D1029" t="s">
        <v>1895</v>
      </c>
      <c r="E1029" t="s">
        <v>10</v>
      </c>
      <c r="F1029" t="s">
        <v>330</v>
      </c>
      <c r="G1029" t="s">
        <v>12</v>
      </c>
    </row>
    <row r="1030" spans="1:8">
      <c r="A1030" t="s">
        <v>1931</v>
      </c>
      <c r="B1030" t="s">
        <v>1741</v>
      </c>
      <c r="C1030" t="s">
        <v>1618</v>
      </c>
      <c r="D1030" t="s">
        <v>1742</v>
      </c>
      <c r="E1030" t="s">
        <v>179</v>
      </c>
      <c r="F1030" t="s">
        <v>180</v>
      </c>
      <c r="G1030" t="s">
        <v>12</v>
      </c>
      <c r="H1030">
        <v>4</v>
      </c>
    </row>
    <row r="1031" spans="1:8">
      <c r="A1031" t="s">
        <v>1932</v>
      </c>
      <c r="B1031" t="s">
        <v>1703</v>
      </c>
      <c r="C1031" t="s">
        <v>1618</v>
      </c>
      <c r="D1031" t="s">
        <v>1704</v>
      </c>
      <c r="E1031" t="s">
        <v>179</v>
      </c>
      <c r="F1031" t="s">
        <v>180</v>
      </c>
      <c r="G1031" t="s">
        <v>12</v>
      </c>
      <c r="H1031">
        <v>4</v>
      </c>
    </row>
    <row r="1032" spans="1:8">
      <c r="A1032" t="s">
        <v>1933</v>
      </c>
      <c r="B1032" t="s">
        <v>1627</v>
      </c>
      <c r="C1032" t="s">
        <v>1618</v>
      </c>
      <c r="D1032" t="s">
        <v>1628</v>
      </c>
      <c r="E1032" t="s">
        <v>179</v>
      </c>
      <c r="F1032" t="s">
        <v>180</v>
      </c>
      <c r="G1032" t="s">
        <v>12</v>
      </c>
      <c r="H1032">
        <v>4</v>
      </c>
    </row>
    <row r="1033" spans="1:8">
      <c r="A1033" t="s">
        <v>1934</v>
      </c>
      <c r="B1033" t="s">
        <v>1886</v>
      </c>
      <c r="C1033" t="s">
        <v>1618</v>
      </c>
      <c r="D1033" t="s">
        <v>1622</v>
      </c>
      <c r="E1033" t="s">
        <v>179</v>
      </c>
      <c r="F1033" t="s">
        <v>180</v>
      </c>
      <c r="G1033" t="s">
        <v>12</v>
      </c>
      <c r="H1033">
        <v>3</v>
      </c>
    </row>
    <row r="1034" spans="1:8">
      <c r="A1034" t="s">
        <v>1935</v>
      </c>
      <c r="B1034" t="s">
        <v>1624</v>
      </c>
      <c r="C1034" t="s">
        <v>1618</v>
      </c>
      <c r="D1034" t="s">
        <v>749</v>
      </c>
      <c r="E1034" t="s">
        <v>179</v>
      </c>
      <c r="F1034" t="s">
        <v>180</v>
      </c>
      <c r="G1034" t="s">
        <v>12</v>
      </c>
      <c r="H1034">
        <v>5</v>
      </c>
    </row>
    <row r="1035" spans="1:8">
      <c r="A1035" t="s">
        <v>1936</v>
      </c>
      <c r="B1035" t="s">
        <v>1937</v>
      </c>
      <c r="C1035" t="s">
        <v>1618</v>
      </c>
      <c r="D1035" t="s">
        <v>1938</v>
      </c>
      <c r="E1035" t="s">
        <v>212</v>
      </c>
      <c r="F1035" t="s">
        <v>23</v>
      </c>
      <c r="G1035" t="s">
        <v>12</v>
      </c>
    </row>
    <row r="1036" spans="1:8">
      <c r="A1036" t="s">
        <v>1939</v>
      </c>
      <c r="B1036" t="s">
        <v>1940</v>
      </c>
      <c r="C1036" t="s">
        <v>1618</v>
      </c>
      <c r="D1036" t="s">
        <v>555</v>
      </c>
      <c r="E1036" t="s">
        <v>212</v>
      </c>
      <c r="F1036" t="s">
        <v>19</v>
      </c>
      <c r="G1036" t="s">
        <v>12</v>
      </c>
    </row>
    <row r="1037" spans="1:8">
      <c r="A1037" t="s">
        <v>1941</v>
      </c>
      <c r="B1037" t="s">
        <v>1942</v>
      </c>
      <c r="C1037" t="s">
        <v>1618</v>
      </c>
      <c r="D1037" t="s">
        <v>97</v>
      </c>
      <c r="E1037" t="s">
        <v>212</v>
      </c>
      <c r="F1037" t="s">
        <v>23</v>
      </c>
      <c r="G1037" t="s">
        <v>12</v>
      </c>
    </row>
    <row r="1038" spans="1:8">
      <c r="A1038" t="s">
        <v>1943</v>
      </c>
      <c r="B1038" t="s">
        <v>1944</v>
      </c>
      <c r="C1038" t="s">
        <v>1618</v>
      </c>
      <c r="D1038" t="s">
        <v>188</v>
      </c>
      <c r="E1038" t="s">
        <v>212</v>
      </c>
      <c r="F1038" t="s">
        <v>98</v>
      </c>
      <c r="G1038" t="s">
        <v>12</v>
      </c>
    </row>
    <row r="1039" spans="1:8">
      <c r="A1039" t="s">
        <v>1945</v>
      </c>
      <c r="B1039" t="s">
        <v>1946</v>
      </c>
      <c r="C1039" t="s">
        <v>1618</v>
      </c>
      <c r="D1039" t="s">
        <v>1947</v>
      </c>
      <c r="E1039" t="s">
        <v>212</v>
      </c>
      <c r="F1039" t="s">
        <v>11</v>
      </c>
      <c r="G1039" t="s">
        <v>201</v>
      </c>
      <c r="H1039">
        <v>2</v>
      </c>
    </row>
    <row r="1040" spans="1:8">
      <c r="A1040" t="s">
        <v>1948</v>
      </c>
      <c r="B1040" t="s">
        <v>1949</v>
      </c>
      <c r="C1040" t="s">
        <v>1618</v>
      </c>
      <c r="D1040" t="s">
        <v>211</v>
      </c>
      <c r="E1040" t="s">
        <v>212</v>
      </c>
      <c r="F1040" t="s">
        <v>23</v>
      </c>
      <c r="G1040" t="s">
        <v>12</v>
      </c>
      <c r="H1040">
        <v>2</v>
      </c>
    </row>
    <row r="1041" spans="1:8">
      <c r="A1041" t="s">
        <v>1950</v>
      </c>
      <c r="B1041" t="s">
        <v>1951</v>
      </c>
      <c r="C1041" t="s">
        <v>1618</v>
      </c>
      <c r="D1041" t="s">
        <v>1952</v>
      </c>
      <c r="E1041" t="s">
        <v>212</v>
      </c>
      <c r="F1041" t="s">
        <v>69</v>
      </c>
      <c r="G1041" t="s">
        <v>12</v>
      </c>
    </row>
    <row r="1042" spans="1:8">
      <c r="A1042" t="s">
        <v>1953</v>
      </c>
      <c r="B1042" t="s">
        <v>60</v>
      </c>
      <c r="C1042" t="s">
        <v>1618</v>
      </c>
      <c r="D1042" t="s">
        <v>60</v>
      </c>
      <c r="E1042" t="s">
        <v>212</v>
      </c>
      <c r="F1042" t="s">
        <v>11</v>
      </c>
      <c r="G1042" t="s">
        <v>12</v>
      </c>
    </row>
    <row r="1043" spans="1:8">
      <c r="A1043" t="s">
        <v>1954</v>
      </c>
      <c r="B1043" t="s">
        <v>1955</v>
      </c>
      <c r="C1043" t="s">
        <v>1618</v>
      </c>
      <c r="D1043" t="s">
        <v>153</v>
      </c>
      <c r="E1043" t="s">
        <v>212</v>
      </c>
      <c r="F1043" t="s">
        <v>23</v>
      </c>
      <c r="G1043" t="s">
        <v>12</v>
      </c>
    </row>
    <row r="1044" spans="1:8">
      <c r="A1044" t="s">
        <v>1956</v>
      </c>
      <c r="B1044" t="s">
        <v>1957</v>
      </c>
      <c r="C1044" t="s">
        <v>1618</v>
      </c>
      <c r="D1044" t="s">
        <v>153</v>
      </c>
      <c r="E1044" t="s">
        <v>212</v>
      </c>
      <c r="F1044" t="s">
        <v>23</v>
      </c>
      <c r="G1044" t="s">
        <v>12</v>
      </c>
      <c r="H1044">
        <v>5</v>
      </c>
    </row>
    <row r="1045" spans="1:8">
      <c r="A1045" t="s">
        <v>1958</v>
      </c>
      <c r="B1045" t="s">
        <v>1959</v>
      </c>
      <c r="C1045" t="s">
        <v>1618</v>
      </c>
      <c r="D1045" t="s">
        <v>1960</v>
      </c>
      <c r="E1045" t="s">
        <v>212</v>
      </c>
      <c r="F1045" t="s">
        <v>23</v>
      </c>
      <c r="G1045" t="s">
        <v>12</v>
      </c>
    </row>
    <row r="1046" spans="1:8">
      <c r="A1046" t="s">
        <v>1961</v>
      </c>
      <c r="B1046" t="s">
        <v>1962</v>
      </c>
      <c r="C1046" t="s">
        <v>1618</v>
      </c>
      <c r="D1046" t="s">
        <v>852</v>
      </c>
      <c r="E1046" t="s">
        <v>212</v>
      </c>
      <c r="F1046" t="s">
        <v>23</v>
      </c>
      <c r="G1046" t="s">
        <v>12</v>
      </c>
    </row>
    <row r="1047" spans="1:8">
      <c r="A1047" t="s">
        <v>1963</v>
      </c>
      <c r="B1047" t="s">
        <v>1657</v>
      </c>
      <c r="C1047" t="s">
        <v>1618</v>
      </c>
      <c r="D1047" t="s">
        <v>1658</v>
      </c>
      <c r="E1047" t="s">
        <v>230</v>
      </c>
      <c r="F1047" t="s">
        <v>23</v>
      </c>
      <c r="G1047" t="s">
        <v>12</v>
      </c>
    </row>
    <row r="1048" spans="1:8">
      <c r="A1048" t="s">
        <v>1964</v>
      </c>
      <c r="B1048" t="s">
        <v>1627</v>
      </c>
      <c r="C1048" t="s">
        <v>1618</v>
      </c>
      <c r="D1048" t="s">
        <v>1628</v>
      </c>
      <c r="E1048" t="s">
        <v>230</v>
      </c>
      <c r="F1048" t="s">
        <v>23</v>
      </c>
      <c r="G1048" t="s">
        <v>12</v>
      </c>
    </row>
    <row r="1049" spans="1:8">
      <c r="A1049" t="s">
        <v>1965</v>
      </c>
      <c r="B1049" t="s">
        <v>1624</v>
      </c>
      <c r="C1049" t="s">
        <v>1618</v>
      </c>
      <c r="D1049" t="s">
        <v>749</v>
      </c>
      <c r="E1049" t="s">
        <v>230</v>
      </c>
      <c r="F1049" t="s">
        <v>23</v>
      </c>
      <c r="G1049" t="s">
        <v>12</v>
      </c>
    </row>
    <row r="1050" spans="1:8">
      <c r="A1050" t="s">
        <v>1966</v>
      </c>
      <c r="B1050" t="s">
        <v>1898</v>
      </c>
      <c r="C1050" t="s">
        <v>1618</v>
      </c>
      <c r="D1050" t="s">
        <v>62</v>
      </c>
      <c r="E1050" t="s">
        <v>233</v>
      </c>
      <c r="F1050" t="s">
        <v>50</v>
      </c>
      <c r="G1050" t="s">
        <v>201</v>
      </c>
    </row>
    <row r="1051" spans="1:8">
      <c r="A1051" t="s">
        <v>1967</v>
      </c>
      <c r="B1051" t="s">
        <v>1835</v>
      </c>
      <c r="C1051" t="s">
        <v>1618</v>
      </c>
      <c r="D1051" t="s">
        <v>1665</v>
      </c>
      <c r="E1051" t="s">
        <v>233</v>
      </c>
      <c r="F1051" t="s">
        <v>98</v>
      </c>
      <c r="G1051" t="s">
        <v>12</v>
      </c>
    </row>
    <row r="1052" spans="1:8">
      <c r="A1052" t="s">
        <v>1968</v>
      </c>
      <c r="B1052" t="s">
        <v>1767</v>
      </c>
      <c r="C1052" t="s">
        <v>1618</v>
      </c>
      <c r="D1052" t="s">
        <v>1768</v>
      </c>
      <c r="E1052" t="s">
        <v>233</v>
      </c>
      <c r="F1052" t="s">
        <v>50</v>
      </c>
      <c r="G1052" t="s">
        <v>201</v>
      </c>
    </row>
    <row r="1053" spans="1:8">
      <c r="A1053" t="s">
        <v>1969</v>
      </c>
      <c r="B1053" t="s">
        <v>579</v>
      </c>
      <c r="C1053" t="s">
        <v>1618</v>
      </c>
      <c r="D1053" t="s">
        <v>1619</v>
      </c>
      <c r="E1053" t="s">
        <v>233</v>
      </c>
      <c r="F1053" t="s">
        <v>19</v>
      </c>
      <c r="G1053" t="s">
        <v>201</v>
      </c>
    </row>
    <row r="1054" spans="1:8">
      <c r="A1054" t="s">
        <v>1970</v>
      </c>
      <c r="B1054" t="s">
        <v>1758</v>
      </c>
      <c r="C1054" t="s">
        <v>1618</v>
      </c>
      <c r="D1054" t="s">
        <v>1658</v>
      </c>
      <c r="E1054" t="s">
        <v>233</v>
      </c>
      <c r="F1054" t="s">
        <v>19</v>
      </c>
      <c r="G1054" t="s">
        <v>201</v>
      </c>
    </row>
    <row r="1055" spans="1:8">
      <c r="A1055" t="s">
        <v>1971</v>
      </c>
      <c r="B1055" t="s">
        <v>1718</v>
      </c>
      <c r="C1055" t="s">
        <v>1618</v>
      </c>
      <c r="D1055" t="s">
        <v>1220</v>
      </c>
      <c r="E1055" t="s">
        <v>233</v>
      </c>
      <c r="F1055" t="s">
        <v>19</v>
      </c>
      <c r="G1055" t="s">
        <v>201</v>
      </c>
    </row>
    <row r="1056" spans="1:8">
      <c r="A1056" t="s">
        <v>1972</v>
      </c>
      <c r="B1056" t="s">
        <v>1640</v>
      </c>
      <c r="C1056" t="s">
        <v>1618</v>
      </c>
      <c r="D1056" t="s">
        <v>1641</v>
      </c>
      <c r="E1056" t="s">
        <v>233</v>
      </c>
      <c r="F1056" t="s">
        <v>23</v>
      </c>
      <c r="G1056" t="s">
        <v>201</v>
      </c>
    </row>
    <row r="1057" spans="1:7">
      <c r="A1057" t="s">
        <v>1973</v>
      </c>
      <c r="B1057" t="s">
        <v>1974</v>
      </c>
      <c r="C1057" t="s">
        <v>1618</v>
      </c>
      <c r="D1057" t="s">
        <v>1665</v>
      </c>
      <c r="E1057" t="s">
        <v>233</v>
      </c>
      <c r="F1057" t="s">
        <v>19</v>
      </c>
      <c r="G1057" t="s">
        <v>201</v>
      </c>
    </row>
    <row r="1058" spans="1:7">
      <c r="A1058" t="s">
        <v>1975</v>
      </c>
      <c r="B1058" t="s">
        <v>1662</v>
      </c>
      <c r="C1058" t="s">
        <v>1618</v>
      </c>
      <c r="D1058" t="s">
        <v>1663</v>
      </c>
      <c r="E1058" t="s">
        <v>233</v>
      </c>
      <c r="F1058" t="s">
        <v>23</v>
      </c>
      <c r="G1058" t="s">
        <v>201</v>
      </c>
    </row>
    <row r="1059" spans="1:7">
      <c r="A1059" t="s">
        <v>1976</v>
      </c>
      <c r="B1059" t="s">
        <v>1683</v>
      </c>
      <c r="C1059" t="s">
        <v>1618</v>
      </c>
      <c r="D1059" t="s">
        <v>1628</v>
      </c>
      <c r="E1059" t="s">
        <v>233</v>
      </c>
      <c r="F1059" t="s">
        <v>19</v>
      </c>
      <c r="G1059" t="s">
        <v>201</v>
      </c>
    </row>
    <row r="1060" spans="1:7">
      <c r="A1060" t="s">
        <v>1977</v>
      </c>
      <c r="B1060" t="s">
        <v>1706</v>
      </c>
      <c r="C1060" t="s">
        <v>1618</v>
      </c>
      <c r="D1060" t="s">
        <v>1707</v>
      </c>
      <c r="E1060" t="s">
        <v>233</v>
      </c>
      <c r="F1060" t="s">
        <v>23</v>
      </c>
      <c r="G1060" t="s">
        <v>201</v>
      </c>
    </row>
    <row r="1061" spans="1:7">
      <c r="A1061" t="s">
        <v>1978</v>
      </c>
      <c r="B1061" t="s">
        <v>1770</v>
      </c>
      <c r="C1061" t="s">
        <v>1618</v>
      </c>
      <c r="D1061" t="s">
        <v>1771</v>
      </c>
      <c r="E1061" t="s">
        <v>233</v>
      </c>
      <c r="F1061" t="s">
        <v>23</v>
      </c>
      <c r="G1061" t="s">
        <v>201</v>
      </c>
    </row>
    <row r="1062" spans="1:7">
      <c r="A1062" t="s">
        <v>1979</v>
      </c>
      <c r="B1062" t="s">
        <v>1637</v>
      </c>
      <c r="C1062" t="s">
        <v>1618</v>
      </c>
      <c r="D1062" t="s">
        <v>1638</v>
      </c>
      <c r="E1062" t="s">
        <v>233</v>
      </c>
      <c r="F1062" t="s">
        <v>19</v>
      </c>
      <c r="G1062" t="s">
        <v>201</v>
      </c>
    </row>
    <row r="1063" spans="1:7">
      <c r="A1063" t="s">
        <v>1980</v>
      </c>
      <c r="B1063" t="s">
        <v>1624</v>
      </c>
      <c r="C1063" t="s">
        <v>1618</v>
      </c>
      <c r="D1063" t="s">
        <v>749</v>
      </c>
      <c r="E1063" t="s">
        <v>233</v>
      </c>
      <c r="F1063" t="s">
        <v>23</v>
      </c>
      <c r="G1063" t="s">
        <v>201</v>
      </c>
    </row>
    <row r="1064" spans="1:7">
      <c r="A1064" t="s">
        <v>1981</v>
      </c>
      <c r="B1064" t="s">
        <v>579</v>
      </c>
      <c r="C1064" t="s">
        <v>1618</v>
      </c>
      <c r="D1064" t="s">
        <v>1619</v>
      </c>
      <c r="E1064" t="s">
        <v>233</v>
      </c>
      <c r="F1064" t="s">
        <v>19</v>
      </c>
      <c r="G1064" t="s">
        <v>201</v>
      </c>
    </row>
    <row r="1065" spans="1:7">
      <c r="A1065" t="s">
        <v>1982</v>
      </c>
      <c r="B1065" t="s">
        <v>1865</v>
      </c>
      <c r="C1065" t="s">
        <v>1618</v>
      </c>
      <c r="D1065" t="s">
        <v>1848</v>
      </c>
      <c r="E1065" t="s">
        <v>233</v>
      </c>
      <c r="F1065" t="s">
        <v>19</v>
      </c>
      <c r="G1065" t="s">
        <v>12</v>
      </c>
    </row>
    <row r="1066" spans="1:7">
      <c r="A1066" t="s">
        <v>1983</v>
      </c>
      <c r="B1066" t="s">
        <v>1697</v>
      </c>
      <c r="C1066" t="s">
        <v>1618</v>
      </c>
      <c r="D1066" t="s">
        <v>66</v>
      </c>
      <c r="E1066" t="s">
        <v>233</v>
      </c>
      <c r="F1066" t="s">
        <v>19</v>
      </c>
      <c r="G1066" t="s">
        <v>201</v>
      </c>
    </row>
    <row r="1067" spans="1:7">
      <c r="A1067" t="s">
        <v>1984</v>
      </c>
      <c r="B1067" t="s">
        <v>1624</v>
      </c>
      <c r="C1067" t="s">
        <v>1618</v>
      </c>
      <c r="D1067" t="s">
        <v>749</v>
      </c>
      <c r="E1067" t="s">
        <v>233</v>
      </c>
      <c r="F1067" t="s">
        <v>19</v>
      </c>
      <c r="G1067" t="s">
        <v>201</v>
      </c>
    </row>
    <row r="1068" spans="1:7">
      <c r="A1068" t="s">
        <v>1985</v>
      </c>
      <c r="B1068" t="s">
        <v>1649</v>
      </c>
      <c r="C1068" t="s">
        <v>1618</v>
      </c>
      <c r="D1068" t="s">
        <v>1650</v>
      </c>
      <c r="E1068" t="s">
        <v>233</v>
      </c>
      <c r="F1068" t="s">
        <v>19</v>
      </c>
      <c r="G1068" t="s">
        <v>201</v>
      </c>
    </row>
    <row r="1069" spans="1:7">
      <c r="A1069" t="s">
        <v>1986</v>
      </c>
      <c r="B1069" t="s">
        <v>1630</v>
      </c>
      <c r="C1069" t="s">
        <v>1618</v>
      </c>
      <c r="D1069" t="s">
        <v>48</v>
      </c>
      <c r="E1069" t="s">
        <v>233</v>
      </c>
      <c r="F1069" t="s">
        <v>19</v>
      </c>
      <c r="G1069" t="s">
        <v>201</v>
      </c>
    </row>
    <row r="1070" spans="1:7">
      <c r="A1070" t="s">
        <v>1987</v>
      </c>
      <c r="B1070" t="s">
        <v>1911</v>
      </c>
      <c r="C1070" t="s">
        <v>1618</v>
      </c>
      <c r="D1070" t="s">
        <v>1678</v>
      </c>
      <c r="E1070" t="s">
        <v>233</v>
      </c>
      <c r="F1070" t="s">
        <v>19</v>
      </c>
      <c r="G1070" t="s">
        <v>201</v>
      </c>
    </row>
    <row r="1071" spans="1:7">
      <c r="A1071" t="s">
        <v>1988</v>
      </c>
      <c r="B1071" t="s">
        <v>1624</v>
      </c>
      <c r="C1071" t="s">
        <v>1618</v>
      </c>
      <c r="D1071" t="s">
        <v>749</v>
      </c>
      <c r="E1071" t="s">
        <v>233</v>
      </c>
      <c r="F1071" t="s">
        <v>23</v>
      </c>
      <c r="G1071" t="s">
        <v>201</v>
      </c>
    </row>
    <row r="1072" spans="1:7">
      <c r="A1072" t="s">
        <v>1989</v>
      </c>
      <c r="B1072" t="s">
        <v>1662</v>
      </c>
      <c r="C1072" t="s">
        <v>1618</v>
      </c>
      <c r="D1072" t="s">
        <v>1663</v>
      </c>
      <c r="E1072" t="s">
        <v>233</v>
      </c>
      <c r="F1072" t="s">
        <v>19</v>
      </c>
      <c r="G1072" t="s">
        <v>201</v>
      </c>
    </row>
    <row r="1073" spans="1:8">
      <c r="A1073" t="s">
        <v>1990</v>
      </c>
      <c r="B1073" t="s">
        <v>823</v>
      </c>
      <c r="C1073" t="s">
        <v>1618</v>
      </c>
      <c r="D1073" t="s">
        <v>1665</v>
      </c>
      <c r="E1073" t="s">
        <v>233</v>
      </c>
      <c r="F1073" t="s">
        <v>19</v>
      </c>
      <c r="G1073" t="s">
        <v>201</v>
      </c>
    </row>
    <row r="1074" spans="1:8">
      <c r="A1074" t="s">
        <v>1991</v>
      </c>
      <c r="B1074" t="s">
        <v>1672</v>
      </c>
      <c r="C1074" t="s">
        <v>1618</v>
      </c>
      <c r="D1074" t="s">
        <v>1673</v>
      </c>
      <c r="E1074" t="s">
        <v>233</v>
      </c>
      <c r="F1074" t="s">
        <v>69</v>
      </c>
      <c r="G1074" t="s">
        <v>201</v>
      </c>
    </row>
    <row r="1075" spans="1:8">
      <c r="A1075" t="s">
        <v>1992</v>
      </c>
      <c r="B1075" t="s">
        <v>1901</v>
      </c>
      <c r="C1075" t="s">
        <v>1618</v>
      </c>
      <c r="D1075" t="s">
        <v>589</v>
      </c>
      <c r="E1075" t="s">
        <v>233</v>
      </c>
      <c r="F1075" t="s">
        <v>23</v>
      </c>
      <c r="G1075" t="s">
        <v>201</v>
      </c>
    </row>
    <row r="1076" spans="1:8">
      <c r="A1076" t="s">
        <v>1993</v>
      </c>
      <c r="B1076" t="s">
        <v>1652</v>
      </c>
      <c r="C1076" t="s">
        <v>1618</v>
      </c>
      <c r="D1076" t="s">
        <v>1641</v>
      </c>
      <c r="E1076" t="s">
        <v>233</v>
      </c>
      <c r="F1076" t="s">
        <v>19</v>
      </c>
      <c r="G1076" t="s">
        <v>201</v>
      </c>
    </row>
    <row r="1077" spans="1:8">
      <c r="A1077" t="s">
        <v>1994</v>
      </c>
      <c r="B1077" t="s">
        <v>1995</v>
      </c>
      <c r="C1077" t="s">
        <v>1618</v>
      </c>
      <c r="D1077" t="s">
        <v>1622</v>
      </c>
      <c r="E1077" t="s">
        <v>233</v>
      </c>
      <c r="F1077" t="s">
        <v>23</v>
      </c>
      <c r="G1077" t="s">
        <v>201</v>
      </c>
    </row>
    <row r="1078" spans="1:8">
      <c r="A1078" t="s">
        <v>1996</v>
      </c>
      <c r="B1078" t="s">
        <v>1621</v>
      </c>
      <c r="C1078" t="s">
        <v>1618</v>
      </c>
      <c r="D1078" t="s">
        <v>1622</v>
      </c>
      <c r="E1078" t="s">
        <v>233</v>
      </c>
      <c r="F1078" t="s">
        <v>23</v>
      </c>
      <c r="G1078" t="s">
        <v>201</v>
      </c>
    </row>
    <row r="1079" spans="1:8">
      <c r="A1079" t="s">
        <v>1997</v>
      </c>
      <c r="B1079" t="s">
        <v>1998</v>
      </c>
      <c r="C1079" t="s">
        <v>1618</v>
      </c>
      <c r="D1079" t="s">
        <v>1722</v>
      </c>
      <c r="E1079" t="s">
        <v>233</v>
      </c>
      <c r="F1079" t="s">
        <v>19</v>
      </c>
      <c r="G1079" t="s">
        <v>201</v>
      </c>
    </row>
    <row r="1080" spans="1:8">
      <c r="A1080" t="s">
        <v>1999</v>
      </c>
      <c r="B1080" t="s">
        <v>2000</v>
      </c>
      <c r="C1080" t="s">
        <v>2001</v>
      </c>
      <c r="D1080" t="s">
        <v>2002</v>
      </c>
      <c r="E1080" t="s">
        <v>10</v>
      </c>
      <c r="F1080" t="s">
        <v>23</v>
      </c>
      <c r="G1080" t="s">
        <v>201</v>
      </c>
      <c r="H1080">
        <v>3</v>
      </c>
    </row>
    <row r="1081" spans="1:8">
      <c r="A1081" t="s">
        <v>2003</v>
      </c>
      <c r="B1081" t="s">
        <v>2004</v>
      </c>
      <c r="C1081" t="s">
        <v>2001</v>
      </c>
      <c r="D1081" t="s">
        <v>2005</v>
      </c>
      <c r="E1081" t="s">
        <v>10</v>
      </c>
      <c r="F1081" t="s">
        <v>69</v>
      </c>
      <c r="G1081" t="s">
        <v>12</v>
      </c>
      <c r="H1081">
        <v>1</v>
      </c>
    </row>
    <row r="1082" spans="1:8">
      <c r="A1082" t="s">
        <v>2006</v>
      </c>
      <c r="B1082" t="s">
        <v>2007</v>
      </c>
      <c r="C1082" t="s">
        <v>2001</v>
      </c>
      <c r="D1082" t="s">
        <v>2008</v>
      </c>
      <c r="E1082" t="s">
        <v>10</v>
      </c>
      <c r="F1082" t="s">
        <v>23</v>
      </c>
      <c r="G1082" t="s">
        <v>12</v>
      </c>
      <c r="H1082">
        <v>3</v>
      </c>
    </row>
    <row r="1083" spans="1:8">
      <c r="A1083" t="s">
        <v>2009</v>
      </c>
      <c r="B1083" t="s">
        <v>2010</v>
      </c>
      <c r="C1083" t="s">
        <v>2001</v>
      </c>
      <c r="D1083" t="s">
        <v>2011</v>
      </c>
      <c r="E1083" t="s">
        <v>10</v>
      </c>
      <c r="F1083" t="s">
        <v>23</v>
      </c>
      <c r="G1083" t="s">
        <v>12</v>
      </c>
      <c r="H1083">
        <v>4</v>
      </c>
    </row>
    <row r="1084" spans="1:8">
      <c r="A1084" t="s">
        <v>2012</v>
      </c>
      <c r="B1084" t="s">
        <v>100</v>
      </c>
      <c r="C1084" t="s">
        <v>2001</v>
      </c>
      <c r="D1084" t="s">
        <v>119</v>
      </c>
      <c r="E1084" t="s">
        <v>10</v>
      </c>
      <c r="F1084" t="s">
        <v>23</v>
      </c>
      <c r="G1084" t="s">
        <v>12</v>
      </c>
      <c r="H1084">
        <v>1</v>
      </c>
    </row>
    <row r="1085" spans="1:8">
      <c r="A1085" t="s">
        <v>2013</v>
      </c>
      <c r="B1085" t="s">
        <v>2014</v>
      </c>
      <c r="C1085" t="s">
        <v>2001</v>
      </c>
      <c r="D1085" t="s">
        <v>2015</v>
      </c>
      <c r="E1085" t="s">
        <v>10</v>
      </c>
      <c r="F1085" t="s">
        <v>11</v>
      </c>
      <c r="G1085" t="s">
        <v>12</v>
      </c>
      <c r="H1085">
        <v>2</v>
      </c>
    </row>
    <row r="1086" spans="1:8">
      <c r="A1086" t="s">
        <v>2016</v>
      </c>
      <c r="B1086" t="s">
        <v>2017</v>
      </c>
      <c r="C1086" t="s">
        <v>2001</v>
      </c>
      <c r="D1086" t="s">
        <v>42</v>
      </c>
      <c r="E1086" t="s">
        <v>10</v>
      </c>
      <c r="F1086" t="s">
        <v>69</v>
      </c>
      <c r="G1086" t="s">
        <v>12</v>
      </c>
      <c r="H1086">
        <v>4</v>
      </c>
    </row>
    <row r="1087" spans="1:8">
      <c r="A1087" t="s">
        <v>2018</v>
      </c>
      <c r="B1087" t="s">
        <v>2019</v>
      </c>
      <c r="C1087" t="s">
        <v>2001</v>
      </c>
      <c r="D1087" t="s">
        <v>29</v>
      </c>
      <c r="E1087" t="s">
        <v>10</v>
      </c>
      <c r="F1087" t="s">
        <v>23</v>
      </c>
      <c r="G1087" t="s">
        <v>12</v>
      </c>
      <c r="H1087">
        <v>4</v>
      </c>
    </row>
    <row r="1088" spans="1:8">
      <c r="A1088" t="s">
        <v>2020</v>
      </c>
      <c r="B1088" t="s">
        <v>2021</v>
      </c>
      <c r="C1088" t="s">
        <v>2001</v>
      </c>
      <c r="D1088" t="s">
        <v>584</v>
      </c>
      <c r="E1088" t="s">
        <v>10</v>
      </c>
      <c r="F1088" t="s">
        <v>11</v>
      </c>
      <c r="G1088" t="s">
        <v>201</v>
      </c>
      <c r="H1088">
        <v>2</v>
      </c>
    </row>
    <row r="1089" spans="1:8">
      <c r="A1089" t="s">
        <v>2022</v>
      </c>
      <c r="B1089" t="s">
        <v>2023</v>
      </c>
      <c r="C1089" t="s">
        <v>2001</v>
      </c>
      <c r="D1089" t="s">
        <v>584</v>
      </c>
      <c r="E1089" t="s">
        <v>10</v>
      </c>
      <c r="F1089" t="s">
        <v>11</v>
      </c>
      <c r="G1089" t="s">
        <v>12</v>
      </c>
      <c r="H1089">
        <v>3</v>
      </c>
    </row>
    <row r="1090" spans="1:8">
      <c r="A1090" t="s">
        <v>2024</v>
      </c>
      <c r="B1090" t="s">
        <v>2025</v>
      </c>
      <c r="C1090" t="s">
        <v>2001</v>
      </c>
      <c r="D1090" t="s">
        <v>2026</v>
      </c>
      <c r="E1090" t="s">
        <v>10</v>
      </c>
      <c r="F1090" t="s">
        <v>23</v>
      </c>
      <c r="G1090" t="s">
        <v>12</v>
      </c>
      <c r="H1090">
        <v>5</v>
      </c>
    </row>
    <row r="1091" spans="1:8">
      <c r="A1091" t="s">
        <v>2027</v>
      </c>
      <c r="B1091" t="s">
        <v>22</v>
      </c>
      <c r="C1091" t="s">
        <v>2001</v>
      </c>
      <c r="D1091" t="s">
        <v>2028</v>
      </c>
      <c r="E1091" t="s">
        <v>10</v>
      </c>
      <c r="F1091" t="s">
        <v>23</v>
      </c>
      <c r="G1091" t="s">
        <v>12</v>
      </c>
      <c r="H1091">
        <v>3</v>
      </c>
    </row>
    <row r="1092" spans="1:8">
      <c r="A1092" t="s">
        <v>2029</v>
      </c>
      <c r="B1092" t="s">
        <v>97</v>
      </c>
      <c r="C1092" t="s">
        <v>2001</v>
      </c>
      <c r="D1092" t="s">
        <v>2030</v>
      </c>
      <c r="E1092" t="s">
        <v>10</v>
      </c>
      <c r="F1092" t="s">
        <v>116</v>
      </c>
      <c r="G1092" t="s">
        <v>201</v>
      </c>
      <c r="H1092">
        <v>3</v>
      </c>
    </row>
    <row r="1093" spans="1:8">
      <c r="A1093" t="s">
        <v>2031</v>
      </c>
      <c r="B1093" t="s">
        <v>2032</v>
      </c>
      <c r="C1093" t="s">
        <v>2001</v>
      </c>
      <c r="D1093" t="s">
        <v>2033</v>
      </c>
      <c r="E1093" t="s">
        <v>10</v>
      </c>
      <c r="F1093" t="s">
        <v>69</v>
      </c>
      <c r="G1093" t="s">
        <v>12</v>
      </c>
      <c r="H1093">
        <v>2</v>
      </c>
    </row>
    <row r="1094" spans="1:8">
      <c r="A1094" t="s">
        <v>2034</v>
      </c>
      <c r="B1094" t="s">
        <v>2035</v>
      </c>
      <c r="C1094" t="s">
        <v>2001</v>
      </c>
      <c r="D1094" t="s">
        <v>2036</v>
      </c>
      <c r="E1094" t="s">
        <v>10</v>
      </c>
      <c r="F1094" t="s">
        <v>11</v>
      </c>
      <c r="G1094" t="s">
        <v>201</v>
      </c>
      <c r="H1094">
        <v>2</v>
      </c>
    </row>
    <row r="1095" spans="1:8">
      <c r="A1095" t="s">
        <v>2037</v>
      </c>
      <c r="B1095" t="s">
        <v>2038</v>
      </c>
      <c r="C1095" t="s">
        <v>2001</v>
      </c>
      <c r="D1095" t="s">
        <v>188</v>
      </c>
      <c r="E1095" t="s">
        <v>10</v>
      </c>
      <c r="F1095" t="s">
        <v>23</v>
      </c>
      <c r="G1095" t="s">
        <v>12</v>
      </c>
      <c r="H1095">
        <v>3</v>
      </c>
    </row>
    <row r="1096" spans="1:8">
      <c r="A1096" t="s">
        <v>2039</v>
      </c>
      <c r="B1096" t="s">
        <v>2040</v>
      </c>
      <c r="C1096" t="s">
        <v>2001</v>
      </c>
      <c r="D1096" t="s">
        <v>2041</v>
      </c>
      <c r="E1096" t="s">
        <v>10</v>
      </c>
      <c r="F1096" t="s">
        <v>11</v>
      </c>
      <c r="G1096" t="s">
        <v>12</v>
      </c>
      <c r="H1096">
        <v>2</v>
      </c>
    </row>
    <row r="1097" spans="1:8">
      <c r="A1097" t="s">
        <v>2042</v>
      </c>
      <c r="B1097" t="s">
        <v>1741</v>
      </c>
      <c r="C1097" t="s">
        <v>2001</v>
      </c>
      <c r="D1097" t="s">
        <v>2043</v>
      </c>
      <c r="E1097" t="s">
        <v>10</v>
      </c>
      <c r="F1097" t="s">
        <v>98</v>
      </c>
      <c r="G1097" t="s">
        <v>12</v>
      </c>
      <c r="H1097">
        <v>3</v>
      </c>
    </row>
    <row r="1098" spans="1:8">
      <c r="A1098" t="s">
        <v>2044</v>
      </c>
      <c r="B1098" t="s">
        <v>2045</v>
      </c>
      <c r="C1098" t="s">
        <v>2001</v>
      </c>
      <c r="D1098" t="s">
        <v>1749</v>
      </c>
      <c r="E1098" t="s">
        <v>10</v>
      </c>
      <c r="F1098" t="s">
        <v>23</v>
      </c>
      <c r="G1098" t="s">
        <v>12</v>
      </c>
      <c r="H1098">
        <v>3</v>
      </c>
    </row>
    <row r="1099" spans="1:8">
      <c r="A1099" t="s">
        <v>2046</v>
      </c>
      <c r="B1099" t="s">
        <v>2047</v>
      </c>
      <c r="C1099" t="s">
        <v>2001</v>
      </c>
      <c r="D1099" t="s">
        <v>2048</v>
      </c>
      <c r="E1099" t="s">
        <v>10</v>
      </c>
      <c r="F1099" t="s">
        <v>19</v>
      </c>
      <c r="G1099" t="s">
        <v>12</v>
      </c>
      <c r="H1099">
        <v>2</v>
      </c>
    </row>
    <row r="1100" spans="1:8">
      <c r="A1100" t="s">
        <v>2049</v>
      </c>
      <c r="B1100" t="s">
        <v>2050</v>
      </c>
      <c r="C1100" t="s">
        <v>2001</v>
      </c>
      <c r="D1100" t="s">
        <v>2051</v>
      </c>
      <c r="E1100" t="s">
        <v>10</v>
      </c>
      <c r="F1100" t="s">
        <v>11</v>
      </c>
      <c r="G1100" t="s">
        <v>12</v>
      </c>
      <c r="H1100">
        <v>2</v>
      </c>
    </row>
    <row r="1101" spans="1:8">
      <c r="A1101" t="s">
        <v>2052</v>
      </c>
      <c r="B1101" t="s">
        <v>2040</v>
      </c>
      <c r="C1101" t="s">
        <v>2001</v>
      </c>
      <c r="D1101" t="s">
        <v>2041</v>
      </c>
      <c r="E1101" t="s">
        <v>10</v>
      </c>
      <c r="F1101" t="s">
        <v>69</v>
      </c>
      <c r="G1101" t="s">
        <v>12</v>
      </c>
      <c r="H1101">
        <v>1</v>
      </c>
    </row>
    <row r="1102" spans="1:8">
      <c r="A1102" t="s">
        <v>2053</v>
      </c>
      <c r="B1102" t="s">
        <v>2054</v>
      </c>
      <c r="C1102" t="s">
        <v>2001</v>
      </c>
      <c r="D1102" t="s">
        <v>2055</v>
      </c>
      <c r="E1102" t="s">
        <v>10</v>
      </c>
      <c r="F1102" t="s">
        <v>11</v>
      </c>
      <c r="G1102" t="s">
        <v>12</v>
      </c>
      <c r="H1102">
        <v>4</v>
      </c>
    </row>
    <row r="1103" spans="1:8">
      <c r="A1103" t="s">
        <v>2056</v>
      </c>
      <c r="B1103" t="s">
        <v>2032</v>
      </c>
      <c r="C1103" t="s">
        <v>2001</v>
      </c>
      <c r="D1103" t="s">
        <v>2033</v>
      </c>
      <c r="E1103" t="s">
        <v>10</v>
      </c>
      <c r="F1103" t="s">
        <v>69</v>
      </c>
      <c r="G1103" t="s">
        <v>12</v>
      </c>
      <c r="H1103">
        <v>1</v>
      </c>
    </row>
    <row r="1104" spans="1:8">
      <c r="A1104" t="s">
        <v>2057</v>
      </c>
      <c r="B1104" t="s">
        <v>2058</v>
      </c>
      <c r="C1104" t="s">
        <v>2001</v>
      </c>
      <c r="D1104" t="s">
        <v>2059</v>
      </c>
      <c r="E1104" t="s">
        <v>10</v>
      </c>
      <c r="F1104" t="s">
        <v>23</v>
      </c>
      <c r="G1104" t="s">
        <v>12</v>
      </c>
      <c r="H1104">
        <v>2</v>
      </c>
    </row>
    <row r="1105" spans="1:8">
      <c r="A1105" t="s">
        <v>2060</v>
      </c>
      <c r="B1105" t="s">
        <v>2061</v>
      </c>
      <c r="C1105" t="s">
        <v>2001</v>
      </c>
      <c r="D1105" t="s">
        <v>2062</v>
      </c>
      <c r="E1105" t="s">
        <v>10</v>
      </c>
      <c r="F1105" t="s">
        <v>11</v>
      </c>
      <c r="G1105" t="s">
        <v>12</v>
      </c>
      <c r="H1105">
        <v>3</v>
      </c>
    </row>
    <row r="1106" spans="1:8">
      <c r="A1106" t="s">
        <v>2063</v>
      </c>
      <c r="B1106" t="s">
        <v>2064</v>
      </c>
      <c r="C1106" t="s">
        <v>2001</v>
      </c>
      <c r="D1106" t="s">
        <v>2065</v>
      </c>
      <c r="E1106" t="s">
        <v>10</v>
      </c>
      <c r="F1106" t="s">
        <v>69</v>
      </c>
      <c r="G1106" t="s">
        <v>201</v>
      </c>
      <c r="H1106">
        <v>4</v>
      </c>
    </row>
    <row r="1107" spans="1:8">
      <c r="A1107" t="s">
        <v>2066</v>
      </c>
      <c r="B1107" t="s">
        <v>2032</v>
      </c>
      <c r="C1107" t="s">
        <v>2001</v>
      </c>
      <c r="D1107" t="s">
        <v>2033</v>
      </c>
      <c r="E1107" t="s">
        <v>10</v>
      </c>
      <c r="F1107" t="s">
        <v>23</v>
      </c>
      <c r="G1107" t="s">
        <v>12</v>
      </c>
      <c r="H1107">
        <v>2</v>
      </c>
    </row>
    <row r="1108" spans="1:8">
      <c r="A1108" t="s">
        <v>2067</v>
      </c>
      <c r="B1108" t="s">
        <v>2068</v>
      </c>
      <c r="C1108" t="s">
        <v>2001</v>
      </c>
      <c r="D1108" t="s">
        <v>170</v>
      </c>
      <c r="E1108" t="s">
        <v>10</v>
      </c>
      <c r="F1108" t="s">
        <v>11</v>
      </c>
      <c r="G1108" t="s">
        <v>12</v>
      </c>
      <c r="H1108">
        <v>3</v>
      </c>
    </row>
    <row r="1109" spans="1:8">
      <c r="A1109" t="s">
        <v>2069</v>
      </c>
      <c r="B1109" t="s">
        <v>2070</v>
      </c>
      <c r="C1109" t="s">
        <v>2001</v>
      </c>
      <c r="D1109" t="s">
        <v>295</v>
      </c>
      <c r="E1109" t="s">
        <v>10</v>
      </c>
      <c r="F1109" t="s">
        <v>19</v>
      </c>
      <c r="G1109" t="s">
        <v>12</v>
      </c>
      <c r="H1109">
        <v>4</v>
      </c>
    </row>
    <row r="1110" spans="1:8">
      <c r="A1110" t="s">
        <v>2071</v>
      </c>
      <c r="B1110" t="s">
        <v>153</v>
      </c>
      <c r="C1110" t="s">
        <v>2001</v>
      </c>
      <c r="D1110" t="s">
        <v>1895</v>
      </c>
      <c r="E1110" t="s">
        <v>10</v>
      </c>
      <c r="F1110" t="s">
        <v>19</v>
      </c>
      <c r="G1110" t="s">
        <v>12</v>
      </c>
      <c r="H1110">
        <v>4</v>
      </c>
    </row>
    <row r="1111" spans="1:8">
      <c r="A1111" t="s">
        <v>2072</v>
      </c>
      <c r="B1111" t="s">
        <v>2073</v>
      </c>
      <c r="C1111" t="s">
        <v>2001</v>
      </c>
      <c r="D1111" t="s">
        <v>2074</v>
      </c>
      <c r="E1111" t="s">
        <v>10</v>
      </c>
      <c r="F1111" t="s">
        <v>23</v>
      </c>
      <c r="G1111" t="s">
        <v>201</v>
      </c>
      <c r="H1111">
        <v>5</v>
      </c>
    </row>
    <row r="1112" spans="1:8">
      <c r="A1112" t="s">
        <v>2075</v>
      </c>
      <c r="B1112" t="s">
        <v>2076</v>
      </c>
      <c r="C1112" t="s">
        <v>2001</v>
      </c>
      <c r="D1112" t="s">
        <v>555</v>
      </c>
      <c r="E1112" t="s">
        <v>10</v>
      </c>
      <c r="F1112" t="s">
        <v>98</v>
      </c>
      <c r="G1112" t="s">
        <v>201</v>
      </c>
      <c r="H1112">
        <v>3</v>
      </c>
    </row>
    <row r="1113" spans="1:8">
      <c r="A1113" t="s">
        <v>2077</v>
      </c>
      <c r="B1113" t="s">
        <v>2078</v>
      </c>
      <c r="C1113" t="s">
        <v>2001</v>
      </c>
      <c r="D1113" t="s">
        <v>2079</v>
      </c>
      <c r="E1113" t="s">
        <v>10</v>
      </c>
      <c r="F1113" t="s">
        <v>11</v>
      </c>
      <c r="G1113" t="s">
        <v>201</v>
      </c>
      <c r="H1113">
        <v>2</v>
      </c>
    </row>
    <row r="1114" spans="1:8">
      <c r="A1114" t="s">
        <v>2080</v>
      </c>
      <c r="B1114" t="s">
        <v>2081</v>
      </c>
      <c r="C1114" t="s">
        <v>2001</v>
      </c>
      <c r="D1114" t="s">
        <v>2082</v>
      </c>
      <c r="E1114" t="s">
        <v>10</v>
      </c>
      <c r="F1114" t="s">
        <v>69</v>
      </c>
      <c r="G1114" t="s">
        <v>12</v>
      </c>
      <c r="H1114">
        <v>2</v>
      </c>
    </row>
    <row r="1115" spans="1:8">
      <c r="A1115" t="s">
        <v>2083</v>
      </c>
      <c r="B1115" t="s">
        <v>2084</v>
      </c>
      <c r="C1115" t="s">
        <v>2001</v>
      </c>
      <c r="D1115" t="s">
        <v>9</v>
      </c>
      <c r="E1115" t="s">
        <v>10</v>
      </c>
      <c r="F1115" t="s">
        <v>23</v>
      </c>
      <c r="G1115" t="s">
        <v>12</v>
      </c>
      <c r="H1115">
        <v>2</v>
      </c>
    </row>
    <row r="1116" spans="1:8">
      <c r="A1116" t="s">
        <v>2085</v>
      </c>
      <c r="B1116" t="s">
        <v>2086</v>
      </c>
      <c r="C1116" t="s">
        <v>2001</v>
      </c>
      <c r="D1116" t="s">
        <v>2087</v>
      </c>
      <c r="E1116" t="s">
        <v>10</v>
      </c>
      <c r="F1116" t="s">
        <v>11</v>
      </c>
      <c r="G1116" t="s">
        <v>12</v>
      </c>
    </row>
    <row r="1117" spans="1:8">
      <c r="A1117" t="s">
        <v>2088</v>
      </c>
      <c r="B1117" t="s">
        <v>2089</v>
      </c>
      <c r="C1117" t="s">
        <v>2001</v>
      </c>
      <c r="D1117" t="s">
        <v>2090</v>
      </c>
      <c r="E1117" t="s">
        <v>10</v>
      </c>
      <c r="F1117" t="s">
        <v>98</v>
      </c>
      <c r="G1117" t="s">
        <v>12</v>
      </c>
    </row>
    <row r="1118" spans="1:8">
      <c r="A1118" t="s">
        <v>2091</v>
      </c>
      <c r="B1118" t="s">
        <v>100</v>
      </c>
      <c r="C1118" t="s">
        <v>2001</v>
      </c>
      <c r="D1118" t="s">
        <v>119</v>
      </c>
      <c r="E1118" t="s">
        <v>10</v>
      </c>
      <c r="F1118" t="s">
        <v>69</v>
      </c>
      <c r="G1118" t="s">
        <v>201</v>
      </c>
      <c r="H1118">
        <v>4</v>
      </c>
    </row>
    <row r="1119" spans="1:8">
      <c r="A1119" t="s">
        <v>2092</v>
      </c>
      <c r="B1119" t="s">
        <v>2093</v>
      </c>
      <c r="C1119" t="s">
        <v>2001</v>
      </c>
      <c r="D1119" t="s">
        <v>2094</v>
      </c>
      <c r="E1119" t="s">
        <v>10</v>
      </c>
      <c r="F1119" t="s">
        <v>19</v>
      </c>
      <c r="G1119" t="s">
        <v>12</v>
      </c>
      <c r="H1119">
        <v>3</v>
      </c>
    </row>
    <row r="1120" spans="1:8">
      <c r="A1120" t="s">
        <v>2095</v>
      </c>
      <c r="B1120" t="s">
        <v>106</v>
      </c>
      <c r="C1120" t="s">
        <v>2001</v>
      </c>
      <c r="D1120" t="s">
        <v>29</v>
      </c>
      <c r="E1120" t="s">
        <v>10</v>
      </c>
      <c r="F1120" t="s">
        <v>23</v>
      </c>
      <c r="G1120" t="s">
        <v>201</v>
      </c>
      <c r="H1120">
        <v>2</v>
      </c>
    </row>
    <row r="1121" spans="1:8">
      <c r="A1121" t="s">
        <v>2096</v>
      </c>
      <c r="B1121" t="s">
        <v>2019</v>
      </c>
      <c r="C1121" t="s">
        <v>2001</v>
      </c>
      <c r="D1121" t="s">
        <v>635</v>
      </c>
      <c r="E1121" t="s">
        <v>10</v>
      </c>
      <c r="F1121" t="s">
        <v>23</v>
      </c>
      <c r="G1121" t="s">
        <v>12</v>
      </c>
      <c r="H1121">
        <v>2</v>
      </c>
    </row>
    <row r="1122" spans="1:8">
      <c r="A1122" t="s">
        <v>2097</v>
      </c>
      <c r="B1122" t="s">
        <v>2019</v>
      </c>
      <c r="C1122" t="s">
        <v>2001</v>
      </c>
      <c r="D1122" t="s">
        <v>635</v>
      </c>
      <c r="E1122" t="s">
        <v>10</v>
      </c>
      <c r="F1122" t="s">
        <v>23</v>
      </c>
      <c r="G1122" t="s">
        <v>12</v>
      </c>
      <c r="H1122">
        <v>2</v>
      </c>
    </row>
    <row r="1123" spans="1:8">
      <c r="A1123" t="s">
        <v>2098</v>
      </c>
      <c r="B1123" t="s">
        <v>2019</v>
      </c>
      <c r="C1123" t="s">
        <v>2001</v>
      </c>
      <c r="D1123" t="s">
        <v>635</v>
      </c>
      <c r="E1123" t="s">
        <v>10</v>
      </c>
      <c r="F1123" t="s">
        <v>23</v>
      </c>
      <c r="G1123" t="s">
        <v>12</v>
      </c>
      <c r="H1123">
        <v>3</v>
      </c>
    </row>
    <row r="1124" spans="1:8">
      <c r="A1124" t="s">
        <v>2099</v>
      </c>
      <c r="B1124" t="s">
        <v>2019</v>
      </c>
      <c r="C1124" t="s">
        <v>2001</v>
      </c>
      <c r="D1124" t="s">
        <v>635</v>
      </c>
      <c r="E1124" t="s">
        <v>10</v>
      </c>
      <c r="F1124" t="s">
        <v>160</v>
      </c>
      <c r="G1124" t="s">
        <v>201</v>
      </c>
      <c r="H1124">
        <v>4</v>
      </c>
    </row>
    <row r="1125" spans="1:8">
      <c r="A1125" t="s">
        <v>2100</v>
      </c>
      <c r="B1125" t="s">
        <v>2101</v>
      </c>
      <c r="C1125" t="s">
        <v>2001</v>
      </c>
      <c r="D1125" t="s">
        <v>211</v>
      </c>
      <c r="E1125" t="s">
        <v>10</v>
      </c>
      <c r="F1125" t="s">
        <v>11</v>
      </c>
      <c r="G1125" t="s">
        <v>201</v>
      </c>
    </row>
    <row r="1126" spans="1:8">
      <c r="A1126" t="s">
        <v>2102</v>
      </c>
      <c r="B1126" t="s">
        <v>2103</v>
      </c>
      <c r="C1126" t="s">
        <v>2001</v>
      </c>
      <c r="D1126" t="s">
        <v>2104</v>
      </c>
      <c r="E1126" t="s">
        <v>10</v>
      </c>
      <c r="F1126" t="s">
        <v>11</v>
      </c>
      <c r="G1126" t="s">
        <v>12</v>
      </c>
      <c r="H1126">
        <v>3</v>
      </c>
    </row>
    <row r="1127" spans="1:8">
      <c r="A1127" t="s">
        <v>2105</v>
      </c>
      <c r="B1127" t="s">
        <v>1397</v>
      </c>
      <c r="C1127" t="s">
        <v>2001</v>
      </c>
      <c r="D1127" t="s">
        <v>2106</v>
      </c>
      <c r="E1127" t="s">
        <v>10</v>
      </c>
      <c r="F1127" t="s">
        <v>11</v>
      </c>
      <c r="G1127" t="s">
        <v>12</v>
      </c>
      <c r="H1127">
        <v>3</v>
      </c>
    </row>
    <row r="1128" spans="1:8">
      <c r="A1128" t="s">
        <v>2107</v>
      </c>
      <c r="B1128" t="s">
        <v>2108</v>
      </c>
      <c r="C1128" t="s">
        <v>2001</v>
      </c>
      <c r="D1128" t="s">
        <v>2109</v>
      </c>
      <c r="E1128" t="s">
        <v>10</v>
      </c>
      <c r="F1128" t="s">
        <v>19</v>
      </c>
      <c r="G1128" t="s">
        <v>201</v>
      </c>
      <c r="H1128">
        <v>3</v>
      </c>
    </row>
    <row r="1129" spans="1:8">
      <c r="A1129" t="s">
        <v>2110</v>
      </c>
      <c r="B1129" t="s">
        <v>2111</v>
      </c>
      <c r="C1129" t="s">
        <v>2001</v>
      </c>
      <c r="D1129" t="s">
        <v>2112</v>
      </c>
      <c r="E1129" t="s">
        <v>10</v>
      </c>
      <c r="F1129" t="s">
        <v>11</v>
      </c>
      <c r="G1129" t="s">
        <v>12</v>
      </c>
    </row>
    <row r="1130" spans="1:8">
      <c r="A1130" t="s">
        <v>2113</v>
      </c>
      <c r="B1130" t="s">
        <v>2114</v>
      </c>
      <c r="C1130" t="s">
        <v>2001</v>
      </c>
      <c r="D1130" t="s">
        <v>2115</v>
      </c>
      <c r="E1130" t="s">
        <v>10</v>
      </c>
      <c r="F1130" t="s">
        <v>11</v>
      </c>
      <c r="G1130" t="s">
        <v>201</v>
      </c>
      <c r="H1130">
        <v>3</v>
      </c>
    </row>
    <row r="1131" spans="1:8">
      <c r="A1131" t="s">
        <v>2116</v>
      </c>
      <c r="B1131" t="s">
        <v>1390</v>
      </c>
      <c r="C1131" t="s">
        <v>2001</v>
      </c>
      <c r="D1131" t="s">
        <v>26</v>
      </c>
      <c r="E1131" t="s">
        <v>10</v>
      </c>
      <c r="F1131" t="s">
        <v>11</v>
      </c>
      <c r="G1131" t="s">
        <v>12</v>
      </c>
    </row>
    <row r="1132" spans="1:8">
      <c r="A1132" t="s">
        <v>2117</v>
      </c>
      <c r="B1132" t="s">
        <v>2118</v>
      </c>
      <c r="C1132" t="s">
        <v>2001</v>
      </c>
      <c r="D1132" t="s">
        <v>2119</v>
      </c>
      <c r="E1132" t="s">
        <v>10</v>
      </c>
      <c r="F1132" t="s">
        <v>19</v>
      </c>
      <c r="G1132" t="s">
        <v>201</v>
      </c>
    </row>
    <row r="1133" spans="1:8">
      <c r="A1133" t="s">
        <v>2120</v>
      </c>
      <c r="B1133" t="s">
        <v>2121</v>
      </c>
      <c r="C1133" t="s">
        <v>2001</v>
      </c>
      <c r="D1133" t="s">
        <v>2122</v>
      </c>
      <c r="E1133" t="s">
        <v>10</v>
      </c>
      <c r="F1133" t="s">
        <v>19</v>
      </c>
      <c r="G1133" t="s">
        <v>12</v>
      </c>
      <c r="H1133">
        <v>2</v>
      </c>
    </row>
    <row r="1134" spans="1:8">
      <c r="A1134" t="s">
        <v>2123</v>
      </c>
      <c r="B1134" t="s">
        <v>2124</v>
      </c>
      <c r="C1134" t="s">
        <v>2001</v>
      </c>
      <c r="D1134" t="s">
        <v>2125</v>
      </c>
      <c r="E1134" t="s">
        <v>10</v>
      </c>
      <c r="F1134" t="s">
        <v>11</v>
      </c>
      <c r="G1134" t="s">
        <v>201</v>
      </c>
      <c r="H1134">
        <v>4</v>
      </c>
    </row>
    <row r="1135" spans="1:8">
      <c r="A1135" t="s">
        <v>2126</v>
      </c>
      <c r="B1135" t="s">
        <v>2127</v>
      </c>
      <c r="C1135" t="s">
        <v>2001</v>
      </c>
      <c r="D1135" t="s">
        <v>84</v>
      </c>
      <c r="E1135" t="s">
        <v>10</v>
      </c>
      <c r="F1135" t="s">
        <v>11</v>
      </c>
      <c r="G1135" t="s">
        <v>12</v>
      </c>
      <c r="H1135">
        <v>2</v>
      </c>
    </row>
    <row r="1136" spans="1:8">
      <c r="A1136" t="s">
        <v>853</v>
      </c>
      <c r="B1136" t="s">
        <v>2128</v>
      </c>
      <c r="C1136" t="s">
        <v>2001</v>
      </c>
      <c r="D1136" t="s">
        <v>2129</v>
      </c>
      <c r="E1136" t="s">
        <v>10</v>
      </c>
      <c r="F1136" t="s">
        <v>11</v>
      </c>
      <c r="G1136" t="s">
        <v>12</v>
      </c>
      <c r="H1136">
        <v>4</v>
      </c>
    </row>
    <row r="1137" spans="1:8">
      <c r="A1137" t="s">
        <v>2130</v>
      </c>
      <c r="B1137" t="s">
        <v>2131</v>
      </c>
      <c r="C1137" t="s">
        <v>2001</v>
      </c>
      <c r="D1137" t="s">
        <v>2132</v>
      </c>
      <c r="E1137" t="s">
        <v>10</v>
      </c>
      <c r="F1137" t="s">
        <v>11</v>
      </c>
      <c r="G1137" t="s">
        <v>12</v>
      </c>
    </row>
    <row r="1138" spans="1:8">
      <c r="A1138" t="s">
        <v>2133</v>
      </c>
      <c r="B1138" t="s">
        <v>2134</v>
      </c>
      <c r="C1138" t="s">
        <v>2001</v>
      </c>
      <c r="D1138" t="s">
        <v>2135</v>
      </c>
      <c r="E1138" t="s">
        <v>10</v>
      </c>
      <c r="F1138" t="s">
        <v>19</v>
      </c>
      <c r="G1138" t="s">
        <v>201</v>
      </c>
    </row>
    <row r="1139" spans="1:8">
      <c r="A1139" t="s">
        <v>2136</v>
      </c>
      <c r="B1139" t="s">
        <v>2137</v>
      </c>
      <c r="C1139" t="s">
        <v>2001</v>
      </c>
      <c r="D1139" t="s">
        <v>2138</v>
      </c>
      <c r="E1139" t="s">
        <v>10</v>
      </c>
      <c r="F1139" t="s">
        <v>23</v>
      </c>
      <c r="G1139" t="s">
        <v>201</v>
      </c>
    </row>
    <row r="1140" spans="1:8">
      <c r="A1140" t="s">
        <v>2139</v>
      </c>
      <c r="B1140" t="s">
        <v>2140</v>
      </c>
      <c r="C1140" t="s">
        <v>2001</v>
      </c>
      <c r="D1140" t="s">
        <v>2141</v>
      </c>
      <c r="E1140" t="s">
        <v>10</v>
      </c>
      <c r="F1140" t="s">
        <v>11</v>
      </c>
      <c r="G1140" t="s">
        <v>12</v>
      </c>
      <c r="H1140">
        <v>2</v>
      </c>
    </row>
    <row r="1141" spans="1:8">
      <c r="A1141" t="s">
        <v>2142</v>
      </c>
      <c r="B1141" t="s">
        <v>2143</v>
      </c>
      <c r="C1141" t="s">
        <v>2001</v>
      </c>
      <c r="D1141" t="s">
        <v>2144</v>
      </c>
      <c r="E1141" t="s">
        <v>10</v>
      </c>
      <c r="F1141" t="s">
        <v>11</v>
      </c>
      <c r="G1141" t="s">
        <v>12</v>
      </c>
      <c r="H1141">
        <v>3</v>
      </c>
    </row>
    <row r="1142" spans="1:8">
      <c r="A1142" t="s">
        <v>2145</v>
      </c>
      <c r="B1142" t="s">
        <v>2146</v>
      </c>
      <c r="C1142" t="s">
        <v>2001</v>
      </c>
      <c r="D1142" t="s">
        <v>2147</v>
      </c>
      <c r="E1142" t="s">
        <v>10</v>
      </c>
      <c r="F1142" t="s">
        <v>19</v>
      </c>
      <c r="G1142" t="s">
        <v>12</v>
      </c>
      <c r="H1142">
        <v>4</v>
      </c>
    </row>
    <row r="1143" spans="1:8">
      <c r="A1143" t="s">
        <v>2148</v>
      </c>
      <c r="B1143" t="s">
        <v>2149</v>
      </c>
      <c r="C1143" t="s">
        <v>2001</v>
      </c>
      <c r="D1143" t="s">
        <v>2150</v>
      </c>
      <c r="E1143" t="s">
        <v>10</v>
      </c>
      <c r="F1143" t="s">
        <v>19</v>
      </c>
      <c r="G1143" t="s">
        <v>12</v>
      </c>
      <c r="H1143">
        <v>5</v>
      </c>
    </row>
    <row r="1144" spans="1:8">
      <c r="A1144" t="s">
        <v>2151</v>
      </c>
      <c r="B1144" t="s">
        <v>2081</v>
      </c>
      <c r="C1144" t="s">
        <v>2001</v>
      </c>
      <c r="D1144" t="s">
        <v>2082</v>
      </c>
      <c r="E1144" t="s">
        <v>10</v>
      </c>
      <c r="F1144" t="s">
        <v>23</v>
      </c>
      <c r="G1144" t="s">
        <v>201</v>
      </c>
      <c r="H1144">
        <v>3</v>
      </c>
    </row>
    <row r="1145" spans="1:8">
      <c r="A1145" t="s">
        <v>2152</v>
      </c>
      <c r="B1145" t="s">
        <v>2153</v>
      </c>
      <c r="C1145" t="s">
        <v>2001</v>
      </c>
      <c r="D1145" t="s">
        <v>106</v>
      </c>
      <c r="E1145" t="s">
        <v>10</v>
      </c>
      <c r="F1145" t="s">
        <v>11</v>
      </c>
      <c r="G1145" t="s">
        <v>12</v>
      </c>
      <c r="H1145">
        <v>1</v>
      </c>
    </row>
    <row r="1146" spans="1:8">
      <c r="A1146" t="s">
        <v>2154</v>
      </c>
      <c r="B1146" t="s">
        <v>2155</v>
      </c>
      <c r="C1146" t="s">
        <v>2001</v>
      </c>
      <c r="D1146" t="s">
        <v>2156</v>
      </c>
      <c r="E1146" t="s">
        <v>10</v>
      </c>
      <c r="F1146" t="s">
        <v>11</v>
      </c>
      <c r="G1146" t="s">
        <v>12</v>
      </c>
    </row>
    <row r="1147" spans="1:8">
      <c r="A1147" t="s">
        <v>2157</v>
      </c>
      <c r="B1147" t="s">
        <v>2158</v>
      </c>
      <c r="C1147" t="s">
        <v>2001</v>
      </c>
      <c r="D1147" t="s">
        <v>2055</v>
      </c>
      <c r="E1147" t="s">
        <v>10</v>
      </c>
      <c r="F1147" t="s">
        <v>69</v>
      </c>
      <c r="G1147" t="s">
        <v>201</v>
      </c>
      <c r="H1147">
        <v>3</v>
      </c>
    </row>
    <row r="1148" spans="1:8">
      <c r="A1148" t="s">
        <v>2159</v>
      </c>
      <c r="B1148" t="s">
        <v>2160</v>
      </c>
      <c r="C1148" t="s">
        <v>2001</v>
      </c>
      <c r="D1148" t="s">
        <v>207</v>
      </c>
      <c r="E1148" t="s">
        <v>10</v>
      </c>
      <c r="F1148" t="s">
        <v>11</v>
      </c>
      <c r="G1148" t="s">
        <v>12</v>
      </c>
      <c r="H1148">
        <v>4</v>
      </c>
    </row>
    <row r="1149" spans="1:8">
      <c r="A1149" t="s">
        <v>2161</v>
      </c>
      <c r="B1149" t="s">
        <v>2162</v>
      </c>
      <c r="C1149" t="s">
        <v>2001</v>
      </c>
      <c r="D1149" t="s">
        <v>104</v>
      </c>
      <c r="E1149" t="s">
        <v>10</v>
      </c>
      <c r="F1149" t="s">
        <v>19</v>
      </c>
      <c r="G1149" t="s">
        <v>12</v>
      </c>
      <c r="H1149">
        <v>2</v>
      </c>
    </row>
    <row r="1150" spans="1:8">
      <c r="A1150" t="s">
        <v>2163</v>
      </c>
      <c r="B1150" t="s">
        <v>2019</v>
      </c>
      <c r="C1150" t="s">
        <v>2001</v>
      </c>
      <c r="D1150" t="s">
        <v>635</v>
      </c>
      <c r="E1150" t="s">
        <v>10</v>
      </c>
      <c r="F1150" t="s">
        <v>23</v>
      </c>
      <c r="G1150" t="s">
        <v>12</v>
      </c>
      <c r="H1150">
        <v>3</v>
      </c>
    </row>
    <row r="1151" spans="1:8">
      <c r="A1151" t="s">
        <v>2164</v>
      </c>
      <c r="B1151" t="s">
        <v>2127</v>
      </c>
      <c r="C1151" t="s">
        <v>2001</v>
      </c>
      <c r="D1151" t="s">
        <v>84</v>
      </c>
      <c r="E1151" t="s">
        <v>10</v>
      </c>
      <c r="F1151" t="s">
        <v>23</v>
      </c>
      <c r="G1151" t="s">
        <v>12</v>
      </c>
      <c r="H1151">
        <v>3</v>
      </c>
    </row>
    <row r="1152" spans="1:8">
      <c r="A1152" t="s">
        <v>2165</v>
      </c>
      <c r="B1152" t="s">
        <v>2166</v>
      </c>
      <c r="C1152" t="s">
        <v>2001</v>
      </c>
      <c r="D1152" t="s">
        <v>2167</v>
      </c>
      <c r="E1152" t="s">
        <v>10</v>
      </c>
      <c r="F1152" t="s">
        <v>23</v>
      </c>
      <c r="G1152" t="s">
        <v>12</v>
      </c>
      <c r="H1152">
        <v>1</v>
      </c>
    </row>
    <row r="1153" spans="1:8">
      <c r="A1153" t="s">
        <v>2168</v>
      </c>
      <c r="B1153" t="s">
        <v>2078</v>
      </c>
      <c r="C1153" t="s">
        <v>2001</v>
      </c>
      <c r="D1153" t="s">
        <v>2079</v>
      </c>
      <c r="E1153" t="s">
        <v>10</v>
      </c>
      <c r="F1153" t="s">
        <v>19</v>
      </c>
      <c r="G1153" t="s">
        <v>201</v>
      </c>
      <c r="H1153">
        <v>4</v>
      </c>
    </row>
    <row r="1154" spans="1:8">
      <c r="A1154" t="s">
        <v>1896</v>
      </c>
      <c r="B1154" t="s">
        <v>2040</v>
      </c>
      <c r="C1154" t="s">
        <v>2001</v>
      </c>
      <c r="D1154" t="s">
        <v>2041</v>
      </c>
      <c r="E1154" t="s">
        <v>10</v>
      </c>
      <c r="F1154" t="s">
        <v>19</v>
      </c>
      <c r="G1154" t="s">
        <v>12</v>
      </c>
      <c r="H1154">
        <v>3</v>
      </c>
    </row>
    <row r="1155" spans="1:8">
      <c r="A1155" t="s">
        <v>2169</v>
      </c>
      <c r="B1155" t="s">
        <v>2170</v>
      </c>
      <c r="C1155" t="s">
        <v>2001</v>
      </c>
      <c r="D1155" t="s">
        <v>1397</v>
      </c>
      <c r="E1155" t="s">
        <v>10</v>
      </c>
      <c r="F1155" t="s">
        <v>23</v>
      </c>
      <c r="G1155" t="s">
        <v>12</v>
      </c>
      <c r="H1155">
        <v>3</v>
      </c>
    </row>
    <row r="1156" spans="1:8">
      <c r="A1156" t="s">
        <v>2171</v>
      </c>
      <c r="B1156" t="s">
        <v>1489</v>
      </c>
      <c r="C1156" t="s">
        <v>2001</v>
      </c>
      <c r="D1156" t="s">
        <v>2172</v>
      </c>
      <c r="E1156" t="s">
        <v>10</v>
      </c>
      <c r="F1156" t="s">
        <v>23</v>
      </c>
      <c r="G1156" t="s">
        <v>201</v>
      </c>
    </row>
    <row r="1157" spans="1:8">
      <c r="A1157" t="s">
        <v>2173</v>
      </c>
      <c r="B1157" t="s">
        <v>2174</v>
      </c>
      <c r="C1157" t="s">
        <v>2001</v>
      </c>
      <c r="D1157" t="s">
        <v>2175</v>
      </c>
      <c r="E1157" t="s">
        <v>10</v>
      </c>
      <c r="F1157" t="s">
        <v>11</v>
      </c>
      <c r="G1157" t="s">
        <v>201</v>
      </c>
      <c r="H1157">
        <v>2</v>
      </c>
    </row>
    <row r="1158" spans="1:8">
      <c r="A1158" t="s">
        <v>2176</v>
      </c>
      <c r="B1158" t="s">
        <v>2177</v>
      </c>
      <c r="C1158" t="s">
        <v>2001</v>
      </c>
      <c r="D1158" t="s">
        <v>2104</v>
      </c>
      <c r="E1158" t="s">
        <v>10</v>
      </c>
      <c r="F1158" t="s">
        <v>19</v>
      </c>
      <c r="G1158" t="s">
        <v>12</v>
      </c>
      <c r="H1158">
        <v>2</v>
      </c>
    </row>
    <row r="1159" spans="1:8">
      <c r="A1159" t="s">
        <v>2178</v>
      </c>
      <c r="B1159" t="s">
        <v>2179</v>
      </c>
      <c r="C1159" t="s">
        <v>2001</v>
      </c>
      <c r="D1159" t="s">
        <v>1792</v>
      </c>
      <c r="E1159" t="s">
        <v>10</v>
      </c>
      <c r="F1159" t="s">
        <v>23</v>
      </c>
      <c r="G1159" t="s">
        <v>201</v>
      </c>
    </row>
    <row r="1160" spans="1:8">
      <c r="A1160" t="s">
        <v>2180</v>
      </c>
      <c r="B1160" t="s">
        <v>2181</v>
      </c>
      <c r="C1160" t="s">
        <v>2001</v>
      </c>
      <c r="D1160" t="s">
        <v>635</v>
      </c>
      <c r="E1160" t="s">
        <v>10</v>
      </c>
      <c r="F1160" t="s">
        <v>19</v>
      </c>
      <c r="G1160" t="s">
        <v>201</v>
      </c>
      <c r="H1160">
        <v>2</v>
      </c>
    </row>
    <row r="1161" spans="1:8">
      <c r="A1161" t="s">
        <v>2182</v>
      </c>
      <c r="B1161" t="s">
        <v>2081</v>
      </c>
      <c r="C1161" t="s">
        <v>2001</v>
      </c>
      <c r="D1161" t="s">
        <v>2082</v>
      </c>
      <c r="E1161" t="s">
        <v>10</v>
      </c>
      <c r="F1161" t="s">
        <v>19</v>
      </c>
      <c r="G1161" t="s">
        <v>201</v>
      </c>
      <c r="H1161">
        <v>5</v>
      </c>
    </row>
    <row r="1162" spans="1:8">
      <c r="A1162" t="s">
        <v>2183</v>
      </c>
      <c r="B1162" t="s">
        <v>2127</v>
      </c>
      <c r="C1162" t="s">
        <v>2001</v>
      </c>
      <c r="D1162" t="s">
        <v>84</v>
      </c>
      <c r="E1162" t="s">
        <v>10</v>
      </c>
      <c r="F1162" t="s">
        <v>19</v>
      </c>
      <c r="G1162" t="s">
        <v>12</v>
      </c>
      <c r="H1162">
        <v>4</v>
      </c>
    </row>
    <row r="1163" spans="1:8">
      <c r="A1163" t="s">
        <v>2184</v>
      </c>
      <c r="B1163" t="s">
        <v>2124</v>
      </c>
      <c r="C1163" t="s">
        <v>2001</v>
      </c>
      <c r="D1163" t="s">
        <v>2125</v>
      </c>
      <c r="E1163" t="s">
        <v>10</v>
      </c>
      <c r="F1163" t="s">
        <v>19</v>
      </c>
      <c r="G1163" t="s">
        <v>201</v>
      </c>
    </row>
    <row r="1164" spans="1:8">
      <c r="A1164" t="s">
        <v>2185</v>
      </c>
      <c r="B1164" t="s">
        <v>485</v>
      </c>
      <c r="C1164" t="s">
        <v>2001</v>
      </c>
      <c r="D1164" t="s">
        <v>68</v>
      </c>
      <c r="E1164" t="s">
        <v>10</v>
      </c>
      <c r="F1164" t="s">
        <v>23</v>
      </c>
      <c r="G1164" t="s">
        <v>12</v>
      </c>
      <c r="H1164">
        <v>3</v>
      </c>
    </row>
    <row r="1165" spans="1:8">
      <c r="A1165" t="s">
        <v>2186</v>
      </c>
      <c r="B1165" t="s">
        <v>113</v>
      </c>
      <c r="C1165" t="s">
        <v>2001</v>
      </c>
      <c r="D1165" t="s">
        <v>2187</v>
      </c>
      <c r="E1165" t="s">
        <v>10</v>
      </c>
      <c r="F1165" t="s">
        <v>69</v>
      </c>
      <c r="G1165" t="s">
        <v>201</v>
      </c>
      <c r="H1165">
        <v>4</v>
      </c>
    </row>
    <row r="1166" spans="1:8">
      <c r="A1166" t="s">
        <v>2188</v>
      </c>
      <c r="B1166" t="s">
        <v>2189</v>
      </c>
      <c r="C1166" t="s">
        <v>2001</v>
      </c>
      <c r="D1166" t="s">
        <v>29</v>
      </c>
      <c r="E1166" t="s">
        <v>10</v>
      </c>
      <c r="F1166" t="s">
        <v>11</v>
      </c>
      <c r="G1166" t="s">
        <v>12</v>
      </c>
      <c r="H1166">
        <v>1</v>
      </c>
    </row>
    <row r="1167" spans="1:8">
      <c r="A1167" t="s">
        <v>2190</v>
      </c>
      <c r="B1167" t="s">
        <v>2191</v>
      </c>
      <c r="C1167" t="s">
        <v>2001</v>
      </c>
      <c r="D1167" t="s">
        <v>2192</v>
      </c>
      <c r="E1167" t="s">
        <v>10</v>
      </c>
      <c r="F1167" t="s">
        <v>23</v>
      </c>
      <c r="G1167" t="s">
        <v>12</v>
      </c>
      <c r="H1167">
        <v>4</v>
      </c>
    </row>
    <row r="1168" spans="1:8">
      <c r="A1168" t="s">
        <v>2193</v>
      </c>
      <c r="B1168" t="s">
        <v>2194</v>
      </c>
      <c r="C1168" t="s">
        <v>2001</v>
      </c>
      <c r="D1168" t="s">
        <v>2104</v>
      </c>
      <c r="E1168" t="s">
        <v>10</v>
      </c>
      <c r="F1168" t="s">
        <v>19</v>
      </c>
      <c r="G1168" t="s">
        <v>12</v>
      </c>
      <c r="H1168">
        <v>4</v>
      </c>
    </row>
    <row r="1169" spans="1:8">
      <c r="A1169" t="s">
        <v>2195</v>
      </c>
      <c r="B1169" t="s">
        <v>2191</v>
      </c>
      <c r="C1169" t="s">
        <v>2001</v>
      </c>
      <c r="D1169" t="s">
        <v>2192</v>
      </c>
      <c r="E1169" t="s">
        <v>10</v>
      </c>
      <c r="F1169" t="s">
        <v>19</v>
      </c>
      <c r="G1169" t="s">
        <v>201</v>
      </c>
      <c r="H1169">
        <v>5</v>
      </c>
    </row>
    <row r="1170" spans="1:8">
      <c r="A1170" t="s">
        <v>2196</v>
      </c>
      <c r="B1170" t="s">
        <v>616</v>
      </c>
      <c r="C1170" t="s">
        <v>2001</v>
      </c>
      <c r="D1170" t="s">
        <v>2197</v>
      </c>
      <c r="E1170" t="s">
        <v>10</v>
      </c>
      <c r="F1170" t="s">
        <v>11</v>
      </c>
      <c r="G1170" t="s">
        <v>12</v>
      </c>
    </row>
    <row r="1171" spans="1:8">
      <c r="A1171" t="s">
        <v>2198</v>
      </c>
      <c r="B1171" t="s">
        <v>2199</v>
      </c>
      <c r="C1171" t="s">
        <v>2001</v>
      </c>
      <c r="D1171" t="s">
        <v>2200</v>
      </c>
      <c r="E1171" t="s">
        <v>10</v>
      </c>
      <c r="F1171" t="s">
        <v>23</v>
      </c>
      <c r="G1171" t="s">
        <v>12</v>
      </c>
      <c r="H1171">
        <v>3</v>
      </c>
    </row>
    <row r="1172" spans="1:8">
      <c r="A1172" t="s">
        <v>2201</v>
      </c>
      <c r="B1172" t="s">
        <v>2202</v>
      </c>
      <c r="C1172" t="s">
        <v>2001</v>
      </c>
      <c r="D1172" t="s">
        <v>2203</v>
      </c>
      <c r="E1172" t="s">
        <v>10</v>
      </c>
      <c r="F1172" t="s">
        <v>69</v>
      </c>
      <c r="G1172" t="s">
        <v>12</v>
      </c>
      <c r="H1172">
        <v>5</v>
      </c>
    </row>
    <row r="1173" spans="1:8">
      <c r="A1173" t="s">
        <v>2204</v>
      </c>
      <c r="B1173" t="s">
        <v>2205</v>
      </c>
      <c r="C1173" t="s">
        <v>2001</v>
      </c>
      <c r="D1173" t="s">
        <v>2104</v>
      </c>
      <c r="E1173" t="s">
        <v>10</v>
      </c>
      <c r="F1173" t="s">
        <v>23</v>
      </c>
      <c r="G1173" t="s">
        <v>12</v>
      </c>
      <c r="H1173">
        <v>4</v>
      </c>
    </row>
    <row r="1174" spans="1:8">
      <c r="A1174" t="s">
        <v>2206</v>
      </c>
      <c r="B1174" t="s">
        <v>2014</v>
      </c>
      <c r="C1174" t="s">
        <v>2001</v>
      </c>
      <c r="D1174" t="s">
        <v>2015</v>
      </c>
      <c r="E1174" t="s">
        <v>10</v>
      </c>
      <c r="F1174" t="s">
        <v>19</v>
      </c>
      <c r="G1174" t="s">
        <v>201</v>
      </c>
    </row>
    <row r="1175" spans="1:8">
      <c r="A1175" t="s">
        <v>2207</v>
      </c>
      <c r="B1175" t="s">
        <v>2208</v>
      </c>
      <c r="C1175" t="s">
        <v>2001</v>
      </c>
      <c r="D1175" t="s">
        <v>488</v>
      </c>
      <c r="E1175" t="s">
        <v>10</v>
      </c>
      <c r="F1175" t="s">
        <v>23</v>
      </c>
      <c r="G1175" t="s">
        <v>12</v>
      </c>
    </row>
    <row r="1176" spans="1:8">
      <c r="A1176" t="s">
        <v>2209</v>
      </c>
      <c r="B1176" t="s">
        <v>106</v>
      </c>
      <c r="C1176" t="s">
        <v>2001</v>
      </c>
      <c r="D1176" t="s">
        <v>29</v>
      </c>
      <c r="E1176" t="s">
        <v>179</v>
      </c>
      <c r="F1176" t="s">
        <v>180</v>
      </c>
      <c r="G1176" t="s">
        <v>12</v>
      </c>
      <c r="H1176">
        <v>3</v>
      </c>
    </row>
    <row r="1177" spans="1:8">
      <c r="A1177" t="s">
        <v>2210</v>
      </c>
      <c r="B1177" t="s">
        <v>2040</v>
      </c>
      <c r="C1177" t="s">
        <v>2001</v>
      </c>
      <c r="D1177" t="s">
        <v>2041</v>
      </c>
      <c r="E1177" t="s">
        <v>179</v>
      </c>
      <c r="F1177" t="s">
        <v>180</v>
      </c>
      <c r="G1177" t="s">
        <v>12</v>
      </c>
      <c r="H1177">
        <v>4</v>
      </c>
    </row>
    <row r="1178" spans="1:8">
      <c r="A1178" t="s">
        <v>2211</v>
      </c>
      <c r="B1178" t="s">
        <v>2146</v>
      </c>
      <c r="C1178" t="s">
        <v>2001</v>
      </c>
      <c r="D1178" t="s">
        <v>2147</v>
      </c>
      <c r="E1178" t="s">
        <v>179</v>
      </c>
      <c r="F1178" t="s">
        <v>180</v>
      </c>
      <c r="G1178" t="s">
        <v>12</v>
      </c>
    </row>
    <row r="1179" spans="1:8">
      <c r="A1179" t="s">
        <v>2212</v>
      </c>
      <c r="B1179" t="s">
        <v>2213</v>
      </c>
      <c r="C1179" t="s">
        <v>2001</v>
      </c>
      <c r="D1179" t="s">
        <v>1898</v>
      </c>
      <c r="E1179" t="s">
        <v>264</v>
      </c>
      <c r="F1179" t="s">
        <v>265</v>
      </c>
      <c r="G1179" t="s">
        <v>12</v>
      </c>
    </row>
    <row r="1180" spans="1:8">
      <c r="A1180" t="s">
        <v>2214</v>
      </c>
      <c r="B1180" t="s">
        <v>2215</v>
      </c>
      <c r="C1180" t="s">
        <v>2001</v>
      </c>
      <c r="D1180" t="s">
        <v>2041</v>
      </c>
      <c r="E1180" t="s">
        <v>264</v>
      </c>
      <c r="F1180" t="s">
        <v>265</v>
      </c>
      <c r="G1180" t="s">
        <v>12</v>
      </c>
    </row>
    <row r="1181" spans="1:8">
      <c r="A1181" t="s">
        <v>2216</v>
      </c>
      <c r="B1181" t="s">
        <v>2217</v>
      </c>
      <c r="C1181" t="s">
        <v>2001</v>
      </c>
      <c r="D1181" t="s">
        <v>2218</v>
      </c>
      <c r="E1181" t="s">
        <v>264</v>
      </c>
      <c r="F1181" t="s">
        <v>265</v>
      </c>
      <c r="G1181" t="s">
        <v>12</v>
      </c>
    </row>
    <row r="1182" spans="1:8">
      <c r="A1182" t="s">
        <v>2219</v>
      </c>
      <c r="B1182" t="s">
        <v>2220</v>
      </c>
      <c r="C1182" t="s">
        <v>2001</v>
      </c>
      <c r="D1182" t="s">
        <v>2221</v>
      </c>
      <c r="E1182" t="s">
        <v>202</v>
      </c>
      <c r="F1182" t="s">
        <v>11</v>
      </c>
      <c r="G1182" t="s">
        <v>12</v>
      </c>
    </row>
    <row r="1183" spans="1:8">
      <c r="A1183" t="s">
        <v>2222</v>
      </c>
      <c r="B1183" t="s">
        <v>2223</v>
      </c>
      <c r="C1183" t="s">
        <v>2001</v>
      </c>
      <c r="D1183" t="s">
        <v>2224</v>
      </c>
      <c r="E1183" t="s">
        <v>212</v>
      </c>
      <c r="F1183" t="s">
        <v>11</v>
      </c>
      <c r="G1183" t="s">
        <v>12</v>
      </c>
    </row>
    <row r="1184" spans="1:8">
      <c r="A1184" t="s">
        <v>2225</v>
      </c>
      <c r="B1184" t="s">
        <v>530</v>
      </c>
      <c r="C1184" t="s">
        <v>2001</v>
      </c>
      <c r="D1184" t="s">
        <v>113</v>
      </c>
      <c r="E1184" t="s">
        <v>212</v>
      </c>
      <c r="F1184" t="s">
        <v>98</v>
      </c>
      <c r="G1184" t="s">
        <v>12</v>
      </c>
    </row>
    <row r="1185" spans="1:8">
      <c r="A1185" t="s">
        <v>2226</v>
      </c>
      <c r="B1185" t="s">
        <v>60</v>
      </c>
      <c r="C1185" t="s">
        <v>2001</v>
      </c>
      <c r="D1185" t="s">
        <v>107</v>
      </c>
      <c r="E1185" t="s">
        <v>212</v>
      </c>
      <c r="F1185" t="s">
        <v>11</v>
      </c>
      <c r="G1185" t="s">
        <v>12</v>
      </c>
    </row>
    <row r="1186" spans="1:8">
      <c r="A1186" t="s">
        <v>2227</v>
      </c>
      <c r="B1186" t="s">
        <v>2125</v>
      </c>
      <c r="C1186" t="s">
        <v>2001</v>
      </c>
      <c r="D1186" t="s">
        <v>677</v>
      </c>
      <c r="E1186" t="s">
        <v>212</v>
      </c>
      <c r="F1186" t="s">
        <v>11</v>
      </c>
      <c r="G1186" t="s">
        <v>12</v>
      </c>
    </row>
    <row r="1187" spans="1:8">
      <c r="A1187" t="s">
        <v>2228</v>
      </c>
      <c r="B1187" t="s">
        <v>1447</v>
      </c>
      <c r="C1187" t="s">
        <v>2001</v>
      </c>
      <c r="D1187" t="s">
        <v>2229</v>
      </c>
      <c r="E1187" t="s">
        <v>212</v>
      </c>
      <c r="F1187" t="s">
        <v>11</v>
      </c>
      <c r="G1187" t="s">
        <v>12</v>
      </c>
    </row>
    <row r="1188" spans="1:8">
      <c r="A1188" t="s">
        <v>2230</v>
      </c>
      <c r="B1188" t="s">
        <v>2231</v>
      </c>
      <c r="C1188" t="s">
        <v>2001</v>
      </c>
      <c r="D1188" t="s">
        <v>2232</v>
      </c>
      <c r="E1188" t="s">
        <v>212</v>
      </c>
      <c r="F1188" t="s">
        <v>11</v>
      </c>
      <c r="G1188" t="s">
        <v>12</v>
      </c>
    </row>
    <row r="1189" spans="1:8">
      <c r="A1189" t="s">
        <v>2233</v>
      </c>
      <c r="B1189" t="s">
        <v>2234</v>
      </c>
      <c r="C1189" t="s">
        <v>2001</v>
      </c>
      <c r="D1189" t="s">
        <v>2235</v>
      </c>
      <c r="E1189" t="s">
        <v>212</v>
      </c>
      <c r="F1189" t="s">
        <v>23</v>
      </c>
      <c r="G1189" t="s">
        <v>12</v>
      </c>
      <c r="H1189">
        <v>1</v>
      </c>
    </row>
    <row r="1190" spans="1:8">
      <c r="A1190" t="s">
        <v>2236</v>
      </c>
      <c r="B1190" t="s">
        <v>2237</v>
      </c>
      <c r="C1190" t="s">
        <v>2001</v>
      </c>
      <c r="D1190" t="s">
        <v>2238</v>
      </c>
      <c r="E1190" t="s">
        <v>212</v>
      </c>
      <c r="F1190" t="s">
        <v>19</v>
      </c>
      <c r="G1190" t="s">
        <v>12</v>
      </c>
    </row>
    <row r="1191" spans="1:8">
      <c r="A1191" t="s">
        <v>2239</v>
      </c>
      <c r="B1191" t="s">
        <v>2240</v>
      </c>
      <c r="C1191" t="s">
        <v>2001</v>
      </c>
      <c r="D1191" t="s">
        <v>2241</v>
      </c>
      <c r="E1191" t="s">
        <v>212</v>
      </c>
      <c r="F1191" t="s">
        <v>19</v>
      </c>
      <c r="G1191" t="s">
        <v>12</v>
      </c>
    </row>
    <row r="1192" spans="1:8">
      <c r="A1192" t="s">
        <v>2242</v>
      </c>
      <c r="B1192" t="s">
        <v>2243</v>
      </c>
      <c r="C1192" t="s">
        <v>2001</v>
      </c>
      <c r="D1192" t="s">
        <v>1517</v>
      </c>
      <c r="E1192" t="s">
        <v>212</v>
      </c>
      <c r="F1192" t="s">
        <v>11</v>
      </c>
      <c r="G1192" t="s">
        <v>12</v>
      </c>
    </row>
    <row r="1193" spans="1:8">
      <c r="A1193" t="s">
        <v>2244</v>
      </c>
      <c r="B1193" t="s">
        <v>2245</v>
      </c>
      <c r="C1193" t="s">
        <v>2001</v>
      </c>
      <c r="D1193" t="s">
        <v>2246</v>
      </c>
      <c r="E1193" t="s">
        <v>212</v>
      </c>
      <c r="F1193" t="s">
        <v>23</v>
      </c>
      <c r="G1193" t="s">
        <v>12</v>
      </c>
    </row>
    <row r="1194" spans="1:8">
      <c r="A1194" t="s">
        <v>2247</v>
      </c>
      <c r="B1194" t="s">
        <v>2248</v>
      </c>
      <c r="C1194" t="s">
        <v>2001</v>
      </c>
      <c r="D1194" t="s">
        <v>2249</v>
      </c>
      <c r="E1194" t="s">
        <v>212</v>
      </c>
      <c r="F1194" t="s">
        <v>69</v>
      </c>
      <c r="G1194" t="s">
        <v>201</v>
      </c>
    </row>
    <row r="1195" spans="1:8">
      <c r="A1195" t="s">
        <v>151</v>
      </c>
      <c r="B1195" t="s">
        <v>2011</v>
      </c>
      <c r="C1195" t="s">
        <v>2001</v>
      </c>
      <c r="D1195" t="s">
        <v>153</v>
      </c>
      <c r="E1195" t="s">
        <v>212</v>
      </c>
      <c r="F1195" t="s">
        <v>11</v>
      </c>
      <c r="G1195" t="s">
        <v>12</v>
      </c>
    </row>
    <row r="1196" spans="1:8">
      <c r="A1196" t="s">
        <v>2250</v>
      </c>
      <c r="B1196" t="s">
        <v>87</v>
      </c>
      <c r="C1196" t="s">
        <v>2001</v>
      </c>
      <c r="D1196" t="s">
        <v>2251</v>
      </c>
      <c r="E1196" t="s">
        <v>212</v>
      </c>
      <c r="F1196" t="s">
        <v>11</v>
      </c>
      <c r="G1196" t="s">
        <v>201</v>
      </c>
    </row>
    <row r="1197" spans="1:8">
      <c r="A1197" t="s">
        <v>2252</v>
      </c>
      <c r="B1197" t="s">
        <v>2253</v>
      </c>
      <c r="C1197" t="s">
        <v>2001</v>
      </c>
      <c r="D1197" t="s">
        <v>2254</v>
      </c>
      <c r="E1197" t="s">
        <v>212</v>
      </c>
      <c r="F1197" t="s">
        <v>11</v>
      </c>
      <c r="G1197" t="s">
        <v>201</v>
      </c>
    </row>
    <row r="1198" spans="1:8">
      <c r="A1198" t="s">
        <v>2255</v>
      </c>
      <c r="B1198" t="s">
        <v>2256</v>
      </c>
      <c r="C1198" t="s">
        <v>2001</v>
      </c>
      <c r="D1198" t="s">
        <v>2257</v>
      </c>
      <c r="E1198" t="s">
        <v>212</v>
      </c>
      <c r="F1198" t="s">
        <v>19</v>
      </c>
      <c r="G1198" t="s">
        <v>12</v>
      </c>
    </row>
    <row r="1199" spans="1:8">
      <c r="A1199" t="s">
        <v>2258</v>
      </c>
      <c r="B1199" t="s">
        <v>2259</v>
      </c>
      <c r="C1199" t="s">
        <v>2001</v>
      </c>
      <c r="D1199" t="s">
        <v>2260</v>
      </c>
      <c r="E1199" t="s">
        <v>212</v>
      </c>
      <c r="F1199" t="s">
        <v>11</v>
      </c>
      <c r="G1199" t="s">
        <v>12</v>
      </c>
    </row>
    <row r="1200" spans="1:8">
      <c r="A1200" t="s">
        <v>2261</v>
      </c>
      <c r="B1200" t="s">
        <v>211</v>
      </c>
      <c r="C1200" t="s">
        <v>2001</v>
      </c>
      <c r="D1200" t="s">
        <v>2262</v>
      </c>
      <c r="E1200" t="s">
        <v>212</v>
      </c>
      <c r="F1200" t="s">
        <v>11</v>
      </c>
      <c r="G1200" t="s">
        <v>12</v>
      </c>
    </row>
    <row r="1201" spans="1:8">
      <c r="A1201" t="s">
        <v>2263</v>
      </c>
      <c r="B1201" t="s">
        <v>1788</v>
      </c>
      <c r="C1201" t="s">
        <v>2001</v>
      </c>
      <c r="D1201" t="s">
        <v>2264</v>
      </c>
      <c r="E1201" t="s">
        <v>212</v>
      </c>
      <c r="F1201" t="s">
        <v>11</v>
      </c>
      <c r="G1201" t="s">
        <v>12</v>
      </c>
    </row>
    <row r="1202" spans="1:8">
      <c r="A1202" t="s">
        <v>2265</v>
      </c>
      <c r="B1202" t="s">
        <v>2266</v>
      </c>
      <c r="C1202" t="s">
        <v>2001</v>
      </c>
      <c r="D1202" t="s">
        <v>2267</v>
      </c>
      <c r="E1202" t="s">
        <v>212</v>
      </c>
      <c r="F1202" t="s">
        <v>69</v>
      </c>
      <c r="G1202" t="s">
        <v>201</v>
      </c>
    </row>
    <row r="1203" spans="1:8">
      <c r="A1203" t="s">
        <v>2268</v>
      </c>
      <c r="B1203" t="s">
        <v>2269</v>
      </c>
      <c r="C1203" t="s">
        <v>2001</v>
      </c>
      <c r="D1203" t="s">
        <v>2270</v>
      </c>
      <c r="E1203" t="s">
        <v>212</v>
      </c>
      <c r="F1203" t="s">
        <v>23</v>
      </c>
      <c r="G1203" t="s">
        <v>12</v>
      </c>
    </row>
    <row r="1204" spans="1:8">
      <c r="A1204" t="s">
        <v>2271</v>
      </c>
      <c r="B1204" t="s">
        <v>123</v>
      </c>
      <c r="C1204" t="s">
        <v>2001</v>
      </c>
      <c r="D1204" t="s">
        <v>76</v>
      </c>
      <c r="E1204" t="s">
        <v>212</v>
      </c>
      <c r="F1204" t="s">
        <v>19</v>
      </c>
      <c r="G1204" t="s">
        <v>12</v>
      </c>
      <c r="H1204">
        <v>4</v>
      </c>
    </row>
    <row r="1205" spans="1:8">
      <c r="A1205" t="s">
        <v>2272</v>
      </c>
      <c r="B1205" t="s">
        <v>2273</v>
      </c>
      <c r="C1205" t="s">
        <v>2001</v>
      </c>
      <c r="D1205" t="s">
        <v>662</v>
      </c>
      <c r="E1205" t="s">
        <v>212</v>
      </c>
      <c r="F1205" t="s">
        <v>23</v>
      </c>
      <c r="G1205" t="s">
        <v>12</v>
      </c>
    </row>
    <row r="1206" spans="1:8">
      <c r="A1206" t="s">
        <v>2274</v>
      </c>
      <c r="B1206" t="s">
        <v>2275</v>
      </c>
      <c r="C1206" t="s">
        <v>2001</v>
      </c>
      <c r="D1206" t="s">
        <v>2276</v>
      </c>
      <c r="E1206" t="s">
        <v>212</v>
      </c>
      <c r="F1206" t="s">
        <v>11</v>
      </c>
      <c r="G1206" t="s">
        <v>12</v>
      </c>
    </row>
    <row r="1207" spans="1:8">
      <c r="A1207" t="s">
        <v>2277</v>
      </c>
      <c r="B1207" t="s">
        <v>2278</v>
      </c>
      <c r="C1207" t="s">
        <v>2001</v>
      </c>
      <c r="D1207" t="s">
        <v>2279</v>
      </c>
      <c r="E1207" t="s">
        <v>212</v>
      </c>
      <c r="F1207" t="s">
        <v>11</v>
      </c>
      <c r="G1207" t="s">
        <v>12</v>
      </c>
    </row>
    <row r="1208" spans="1:8">
      <c r="A1208" t="s">
        <v>2280</v>
      </c>
      <c r="B1208" t="s">
        <v>2281</v>
      </c>
      <c r="C1208" t="s">
        <v>2001</v>
      </c>
      <c r="D1208" t="s">
        <v>2282</v>
      </c>
      <c r="E1208" t="s">
        <v>212</v>
      </c>
      <c r="F1208" t="s">
        <v>11</v>
      </c>
      <c r="G1208" t="s">
        <v>12</v>
      </c>
    </row>
    <row r="1209" spans="1:8">
      <c r="A1209" t="s">
        <v>2283</v>
      </c>
      <c r="B1209" t="s">
        <v>2284</v>
      </c>
      <c r="C1209" t="s">
        <v>2001</v>
      </c>
      <c r="D1209" t="s">
        <v>2285</v>
      </c>
      <c r="E1209" t="s">
        <v>212</v>
      </c>
      <c r="F1209" t="s">
        <v>19</v>
      </c>
      <c r="G1209" t="s">
        <v>12</v>
      </c>
    </row>
    <row r="1210" spans="1:8">
      <c r="A1210" t="s">
        <v>2286</v>
      </c>
      <c r="B1210" t="s">
        <v>2287</v>
      </c>
      <c r="C1210" t="s">
        <v>2001</v>
      </c>
      <c r="D1210" t="s">
        <v>2218</v>
      </c>
      <c r="E1210" t="s">
        <v>212</v>
      </c>
      <c r="F1210" t="s">
        <v>11</v>
      </c>
      <c r="G1210" t="s">
        <v>12</v>
      </c>
    </row>
    <row r="1211" spans="1:8">
      <c r="A1211" t="s">
        <v>2288</v>
      </c>
      <c r="B1211" t="s">
        <v>2167</v>
      </c>
      <c r="C1211" t="s">
        <v>2001</v>
      </c>
      <c r="D1211" t="s">
        <v>2289</v>
      </c>
      <c r="E1211" t="s">
        <v>212</v>
      </c>
      <c r="F1211" t="s">
        <v>19</v>
      </c>
      <c r="G1211" t="s">
        <v>12</v>
      </c>
    </row>
    <row r="1212" spans="1:8">
      <c r="A1212" t="s">
        <v>2290</v>
      </c>
      <c r="B1212" t="s">
        <v>2291</v>
      </c>
      <c r="C1212" t="s">
        <v>2001</v>
      </c>
      <c r="D1212" t="s">
        <v>2292</v>
      </c>
      <c r="E1212" t="s">
        <v>212</v>
      </c>
      <c r="F1212" t="s">
        <v>11</v>
      </c>
      <c r="G1212" t="s">
        <v>201</v>
      </c>
    </row>
    <row r="1213" spans="1:8">
      <c r="A1213" t="s">
        <v>2293</v>
      </c>
      <c r="B1213" t="s">
        <v>2294</v>
      </c>
      <c r="C1213" t="s">
        <v>2001</v>
      </c>
      <c r="D1213" t="s">
        <v>2295</v>
      </c>
      <c r="E1213" t="s">
        <v>212</v>
      </c>
      <c r="F1213" t="s">
        <v>69</v>
      </c>
      <c r="G1213" t="s">
        <v>12</v>
      </c>
    </row>
    <row r="1214" spans="1:8">
      <c r="A1214" t="s">
        <v>2296</v>
      </c>
      <c r="B1214" t="s">
        <v>2019</v>
      </c>
      <c r="C1214" t="s">
        <v>2001</v>
      </c>
      <c r="D1214" t="s">
        <v>29</v>
      </c>
      <c r="E1214" t="s">
        <v>230</v>
      </c>
      <c r="F1214" t="s">
        <v>23</v>
      </c>
      <c r="G1214" t="s">
        <v>12</v>
      </c>
    </row>
    <row r="1215" spans="1:8">
      <c r="A1215" t="s">
        <v>2297</v>
      </c>
      <c r="B1215" t="s">
        <v>2019</v>
      </c>
      <c r="C1215" t="s">
        <v>2001</v>
      </c>
      <c r="D1215" t="s">
        <v>635</v>
      </c>
      <c r="E1215" t="s">
        <v>230</v>
      </c>
      <c r="F1215" t="s">
        <v>69</v>
      </c>
      <c r="G1215" t="s">
        <v>12</v>
      </c>
    </row>
    <row r="1216" spans="1:8">
      <c r="A1216" t="s">
        <v>2298</v>
      </c>
      <c r="B1216" t="s">
        <v>2103</v>
      </c>
      <c r="C1216" t="s">
        <v>2001</v>
      </c>
      <c r="D1216" t="s">
        <v>2104</v>
      </c>
      <c r="E1216" t="s">
        <v>233</v>
      </c>
      <c r="F1216" t="s">
        <v>19</v>
      </c>
      <c r="G1216" t="s">
        <v>201</v>
      </c>
    </row>
    <row r="1217" spans="1:8">
      <c r="A1217" t="s">
        <v>2299</v>
      </c>
      <c r="B1217" t="s">
        <v>2032</v>
      </c>
      <c r="C1217" t="s">
        <v>2001</v>
      </c>
      <c r="D1217" t="s">
        <v>2033</v>
      </c>
      <c r="E1217" t="s">
        <v>233</v>
      </c>
      <c r="F1217" t="s">
        <v>19</v>
      </c>
      <c r="G1217" t="s">
        <v>201</v>
      </c>
    </row>
    <row r="1218" spans="1:8">
      <c r="A1218" t="s">
        <v>2300</v>
      </c>
      <c r="B1218" t="s">
        <v>2019</v>
      </c>
      <c r="C1218" t="s">
        <v>2001</v>
      </c>
      <c r="D1218" t="s">
        <v>29</v>
      </c>
      <c r="E1218" t="s">
        <v>233</v>
      </c>
      <c r="F1218" t="s">
        <v>19</v>
      </c>
      <c r="G1218" t="s">
        <v>12</v>
      </c>
    </row>
    <row r="1219" spans="1:8">
      <c r="A1219" t="s">
        <v>2301</v>
      </c>
      <c r="B1219" t="s">
        <v>2302</v>
      </c>
      <c r="C1219" t="s">
        <v>2001</v>
      </c>
      <c r="D1219" t="s">
        <v>2055</v>
      </c>
      <c r="E1219" t="s">
        <v>233</v>
      </c>
      <c r="F1219" t="s">
        <v>19</v>
      </c>
      <c r="G1219" t="s">
        <v>201</v>
      </c>
    </row>
    <row r="1220" spans="1:8">
      <c r="A1220" t="s">
        <v>2303</v>
      </c>
      <c r="B1220" t="s">
        <v>2081</v>
      </c>
      <c r="C1220" t="s">
        <v>2001</v>
      </c>
      <c r="D1220" t="s">
        <v>2082</v>
      </c>
      <c r="E1220" t="s">
        <v>233</v>
      </c>
      <c r="F1220" t="s">
        <v>50</v>
      </c>
      <c r="G1220" t="s">
        <v>201</v>
      </c>
    </row>
    <row r="1221" spans="1:8">
      <c r="A1221" t="s">
        <v>2304</v>
      </c>
      <c r="B1221" t="s">
        <v>2305</v>
      </c>
      <c r="C1221" t="s">
        <v>2001</v>
      </c>
      <c r="D1221" t="s">
        <v>2036</v>
      </c>
      <c r="E1221" t="s">
        <v>233</v>
      </c>
      <c r="F1221" t="s">
        <v>160</v>
      </c>
      <c r="G1221" t="s">
        <v>201</v>
      </c>
    </row>
    <row r="1222" spans="1:8">
      <c r="A1222" t="s">
        <v>2306</v>
      </c>
      <c r="B1222" t="s">
        <v>106</v>
      </c>
      <c r="C1222" t="s">
        <v>2001</v>
      </c>
      <c r="D1222" t="s">
        <v>29</v>
      </c>
      <c r="E1222" t="s">
        <v>233</v>
      </c>
      <c r="F1222" t="s">
        <v>50</v>
      </c>
      <c r="G1222" t="s">
        <v>201</v>
      </c>
    </row>
    <row r="1223" spans="1:8">
      <c r="A1223" t="s">
        <v>2307</v>
      </c>
      <c r="B1223" t="s">
        <v>2032</v>
      </c>
      <c r="C1223" t="s">
        <v>2001</v>
      </c>
      <c r="D1223" t="s">
        <v>2033</v>
      </c>
      <c r="E1223" t="s">
        <v>233</v>
      </c>
      <c r="F1223" t="s">
        <v>50</v>
      </c>
      <c r="G1223" t="s">
        <v>12</v>
      </c>
    </row>
    <row r="1224" spans="1:8">
      <c r="A1224" t="s">
        <v>2308</v>
      </c>
      <c r="B1224" t="s">
        <v>2040</v>
      </c>
      <c r="C1224" t="s">
        <v>2001</v>
      </c>
      <c r="D1224" t="s">
        <v>2041</v>
      </c>
      <c r="E1224" t="s">
        <v>233</v>
      </c>
      <c r="F1224" t="s">
        <v>50</v>
      </c>
      <c r="G1224" t="s">
        <v>201</v>
      </c>
    </row>
    <row r="1225" spans="1:8">
      <c r="A1225" t="s">
        <v>2309</v>
      </c>
      <c r="B1225" t="s">
        <v>2310</v>
      </c>
      <c r="C1225" t="s">
        <v>2001</v>
      </c>
      <c r="D1225" t="s">
        <v>635</v>
      </c>
      <c r="E1225" t="s">
        <v>233</v>
      </c>
      <c r="F1225" t="s">
        <v>11</v>
      </c>
      <c r="G1225" t="s">
        <v>201</v>
      </c>
    </row>
    <row r="1226" spans="1:8">
      <c r="A1226" t="s">
        <v>2311</v>
      </c>
      <c r="B1226" t="s">
        <v>2166</v>
      </c>
      <c r="C1226" t="s">
        <v>2001</v>
      </c>
      <c r="D1226" t="s">
        <v>2167</v>
      </c>
      <c r="E1226" t="s">
        <v>233</v>
      </c>
      <c r="F1226" t="s">
        <v>19</v>
      </c>
      <c r="G1226" t="s">
        <v>201</v>
      </c>
    </row>
    <row r="1227" spans="1:8">
      <c r="A1227" t="s">
        <v>2312</v>
      </c>
      <c r="B1227" t="s">
        <v>2140</v>
      </c>
      <c r="C1227" t="s">
        <v>2001</v>
      </c>
      <c r="D1227" t="s">
        <v>2141</v>
      </c>
      <c r="E1227" t="s">
        <v>233</v>
      </c>
      <c r="F1227" t="s">
        <v>19</v>
      </c>
      <c r="G1227" t="s">
        <v>201</v>
      </c>
    </row>
    <row r="1228" spans="1:8">
      <c r="A1228" t="s">
        <v>2313</v>
      </c>
      <c r="B1228" t="s">
        <v>153</v>
      </c>
      <c r="C1228" t="s">
        <v>2001</v>
      </c>
      <c r="D1228" t="s">
        <v>1895</v>
      </c>
      <c r="E1228" t="s">
        <v>233</v>
      </c>
      <c r="F1228" t="s">
        <v>19</v>
      </c>
      <c r="G1228" t="s">
        <v>201</v>
      </c>
    </row>
    <row r="1229" spans="1:8">
      <c r="A1229" t="s">
        <v>2314</v>
      </c>
      <c r="B1229" t="s">
        <v>2315</v>
      </c>
      <c r="C1229" t="s">
        <v>2316</v>
      </c>
      <c r="D1229" t="s">
        <v>2315</v>
      </c>
      <c r="E1229" t="s">
        <v>10</v>
      </c>
      <c r="F1229" t="s">
        <v>23</v>
      </c>
      <c r="G1229" t="s">
        <v>12</v>
      </c>
      <c r="H1229">
        <v>3</v>
      </c>
    </row>
    <row r="1230" spans="1:8">
      <c r="A1230" t="s">
        <v>2317</v>
      </c>
      <c r="B1230" t="s">
        <v>2318</v>
      </c>
      <c r="C1230" t="s">
        <v>2316</v>
      </c>
      <c r="D1230" t="s">
        <v>2319</v>
      </c>
      <c r="E1230" t="s">
        <v>10</v>
      </c>
      <c r="F1230" t="s">
        <v>50</v>
      </c>
      <c r="G1230" t="s">
        <v>201</v>
      </c>
      <c r="H1230">
        <v>2</v>
      </c>
    </row>
    <row r="1231" spans="1:8">
      <c r="A1231" t="s">
        <v>2320</v>
      </c>
      <c r="B1231" t="s">
        <v>2321</v>
      </c>
      <c r="C1231" t="s">
        <v>2316</v>
      </c>
      <c r="D1231" t="s">
        <v>2322</v>
      </c>
      <c r="E1231" t="s">
        <v>10</v>
      </c>
      <c r="F1231" t="s">
        <v>50</v>
      </c>
      <c r="G1231" t="s">
        <v>12</v>
      </c>
      <c r="H1231">
        <v>3</v>
      </c>
    </row>
    <row r="1232" spans="1:8">
      <c r="A1232" t="s">
        <v>2323</v>
      </c>
      <c r="B1232" t="s">
        <v>2324</v>
      </c>
      <c r="C1232" t="s">
        <v>2316</v>
      </c>
      <c r="D1232" t="s">
        <v>2315</v>
      </c>
      <c r="E1232" t="s">
        <v>10</v>
      </c>
      <c r="F1232" t="s">
        <v>116</v>
      </c>
      <c r="G1232" t="s">
        <v>12</v>
      </c>
      <c r="H1232">
        <v>4</v>
      </c>
    </row>
    <row r="1233" spans="1:8">
      <c r="A1233" t="s">
        <v>2325</v>
      </c>
      <c r="B1233" t="s">
        <v>2315</v>
      </c>
      <c r="C1233" t="s">
        <v>2316</v>
      </c>
      <c r="D1233" t="s">
        <v>2315</v>
      </c>
      <c r="E1233" t="s">
        <v>10</v>
      </c>
      <c r="F1233" t="s">
        <v>23</v>
      </c>
      <c r="G1233" t="s">
        <v>12</v>
      </c>
      <c r="H1233">
        <v>4</v>
      </c>
    </row>
    <row r="1234" spans="1:8">
      <c r="A1234" t="s">
        <v>1035</v>
      </c>
      <c r="B1234" t="s">
        <v>2315</v>
      </c>
      <c r="C1234" t="s">
        <v>2316</v>
      </c>
      <c r="D1234" t="s">
        <v>2315</v>
      </c>
      <c r="E1234" t="s">
        <v>10</v>
      </c>
      <c r="F1234" t="s">
        <v>23</v>
      </c>
      <c r="G1234" t="s">
        <v>12</v>
      </c>
      <c r="H1234">
        <v>4</v>
      </c>
    </row>
    <row r="1235" spans="1:8">
      <c r="A1235" t="s">
        <v>2326</v>
      </c>
      <c r="B1235" t="s">
        <v>2327</v>
      </c>
      <c r="C1235" t="s">
        <v>2316</v>
      </c>
      <c r="D1235" t="s">
        <v>2328</v>
      </c>
      <c r="E1235" t="s">
        <v>10</v>
      </c>
      <c r="F1235" t="s">
        <v>160</v>
      </c>
      <c r="G1235" t="s">
        <v>12</v>
      </c>
      <c r="H1235">
        <v>2</v>
      </c>
    </row>
    <row r="1236" spans="1:8">
      <c r="A1236" t="s">
        <v>2329</v>
      </c>
      <c r="B1236" t="s">
        <v>2330</v>
      </c>
      <c r="C1236" t="s">
        <v>2316</v>
      </c>
      <c r="D1236" t="s">
        <v>2322</v>
      </c>
      <c r="E1236" t="s">
        <v>10</v>
      </c>
      <c r="F1236" t="s">
        <v>50</v>
      </c>
      <c r="G1236" t="s">
        <v>12</v>
      </c>
      <c r="H1236">
        <v>2</v>
      </c>
    </row>
    <row r="1237" spans="1:8">
      <c r="A1237" t="s">
        <v>2331</v>
      </c>
      <c r="B1237" t="s">
        <v>2332</v>
      </c>
      <c r="C1237" t="s">
        <v>2316</v>
      </c>
      <c r="D1237" t="s">
        <v>2315</v>
      </c>
      <c r="E1237" t="s">
        <v>264</v>
      </c>
      <c r="F1237" t="s">
        <v>265</v>
      </c>
      <c r="G1237" t="s">
        <v>12</v>
      </c>
    </row>
    <row r="1238" spans="1:8">
      <c r="A1238" t="s">
        <v>2333</v>
      </c>
      <c r="B1238" t="s">
        <v>2315</v>
      </c>
      <c r="C1238" t="s">
        <v>2316</v>
      </c>
      <c r="D1238" t="s">
        <v>2315</v>
      </c>
      <c r="E1238" t="s">
        <v>10</v>
      </c>
      <c r="F1238" t="s">
        <v>19</v>
      </c>
      <c r="G1238" t="s">
        <v>12</v>
      </c>
      <c r="H1238">
        <v>4</v>
      </c>
    </row>
    <row r="1239" spans="1:8">
      <c r="A1239" t="s">
        <v>2334</v>
      </c>
      <c r="B1239" t="s">
        <v>2335</v>
      </c>
      <c r="C1239" t="s">
        <v>2316</v>
      </c>
      <c r="D1239" t="s">
        <v>2315</v>
      </c>
      <c r="E1239" t="s">
        <v>10</v>
      </c>
      <c r="F1239" t="s">
        <v>19</v>
      </c>
      <c r="G1239" t="s">
        <v>12</v>
      </c>
      <c r="H1239">
        <v>4</v>
      </c>
    </row>
    <row r="1240" spans="1:8">
      <c r="A1240" t="s">
        <v>2336</v>
      </c>
      <c r="B1240" t="s">
        <v>2337</v>
      </c>
      <c r="C1240" t="s">
        <v>2316</v>
      </c>
      <c r="D1240" t="s">
        <v>2322</v>
      </c>
      <c r="E1240" t="s">
        <v>10</v>
      </c>
      <c r="F1240" t="s">
        <v>23</v>
      </c>
      <c r="G1240" t="s">
        <v>12</v>
      </c>
      <c r="H1240">
        <v>3</v>
      </c>
    </row>
    <row r="1241" spans="1:8">
      <c r="A1241" t="s">
        <v>2338</v>
      </c>
      <c r="B1241" t="s">
        <v>2339</v>
      </c>
      <c r="C1241" t="s">
        <v>2316</v>
      </c>
      <c r="D1241" t="s">
        <v>2328</v>
      </c>
      <c r="E1241" t="s">
        <v>212</v>
      </c>
      <c r="F1241" t="s">
        <v>50</v>
      </c>
      <c r="G1241" t="s">
        <v>12</v>
      </c>
    </row>
    <row r="1242" spans="1:8">
      <c r="A1242" t="s">
        <v>2340</v>
      </c>
      <c r="B1242" t="s">
        <v>2341</v>
      </c>
      <c r="C1242" t="s">
        <v>2316</v>
      </c>
      <c r="D1242" t="s">
        <v>2322</v>
      </c>
      <c r="E1242" t="s">
        <v>212</v>
      </c>
      <c r="F1242" t="s">
        <v>50</v>
      </c>
      <c r="G1242" t="s">
        <v>12</v>
      </c>
    </row>
    <row r="1243" spans="1:8">
      <c r="A1243" t="s">
        <v>2342</v>
      </c>
      <c r="B1243" t="s">
        <v>2343</v>
      </c>
      <c r="C1243" t="s">
        <v>2316</v>
      </c>
      <c r="D1243" t="s">
        <v>2322</v>
      </c>
      <c r="E1243" t="s">
        <v>212</v>
      </c>
      <c r="F1243" t="s">
        <v>50</v>
      </c>
      <c r="G1243" t="s">
        <v>12</v>
      </c>
    </row>
    <row r="1244" spans="1:8">
      <c r="A1244" t="s">
        <v>2344</v>
      </c>
      <c r="B1244" t="s">
        <v>2345</v>
      </c>
      <c r="C1244" t="s">
        <v>2316</v>
      </c>
      <c r="D1244" t="s">
        <v>2319</v>
      </c>
      <c r="E1244" t="s">
        <v>212</v>
      </c>
      <c r="F1244" t="s">
        <v>23</v>
      </c>
      <c r="G1244" t="s">
        <v>12</v>
      </c>
    </row>
    <row r="1245" spans="1:8">
      <c r="A1245" t="s">
        <v>2346</v>
      </c>
      <c r="B1245" t="s">
        <v>2347</v>
      </c>
      <c r="C1245" t="s">
        <v>2316</v>
      </c>
      <c r="D1245" t="s">
        <v>2315</v>
      </c>
      <c r="E1245" t="s">
        <v>212</v>
      </c>
      <c r="F1245" t="s">
        <v>69</v>
      </c>
      <c r="G1245" t="s">
        <v>12</v>
      </c>
    </row>
    <row r="1246" spans="1:8">
      <c r="A1246" t="s">
        <v>2348</v>
      </c>
      <c r="B1246" t="s">
        <v>2349</v>
      </c>
      <c r="C1246" t="s">
        <v>2316</v>
      </c>
      <c r="D1246" t="s">
        <v>2319</v>
      </c>
      <c r="E1246" t="s">
        <v>212</v>
      </c>
      <c r="F1246" t="s">
        <v>23</v>
      </c>
      <c r="G1246" t="s">
        <v>12</v>
      </c>
    </row>
    <row r="1247" spans="1:8">
      <c r="A1247" t="s">
        <v>2350</v>
      </c>
      <c r="B1247" t="s">
        <v>2351</v>
      </c>
      <c r="C1247" t="s">
        <v>2316</v>
      </c>
      <c r="D1247" t="s">
        <v>2328</v>
      </c>
      <c r="E1247" t="s">
        <v>212</v>
      </c>
      <c r="F1247" t="s">
        <v>50</v>
      </c>
      <c r="G1247" t="s">
        <v>12</v>
      </c>
    </row>
    <row r="1248" spans="1:8">
      <c r="A1248" t="s">
        <v>2352</v>
      </c>
      <c r="B1248" t="s">
        <v>2353</v>
      </c>
      <c r="C1248" t="s">
        <v>2316</v>
      </c>
      <c r="D1248" t="s">
        <v>2322</v>
      </c>
      <c r="E1248" t="s">
        <v>212</v>
      </c>
      <c r="F1248" t="s">
        <v>50</v>
      </c>
      <c r="G1248" t="s">
        <v>12</v>
      </c>
    </row>
    <row r="1249" spans="1:8">
      <c r="A1249" t="s">
        <v>2354</v>
      </c>
      <c r="B1249" t="s">
        <v>2355</v>
      </c>
      <c r="C1249" t="s">
        <v>2316</v>
      </c>
      <c r="D1249" t="s">
        <v>2319</v>
      </c>
      <c r="E1249" t="s">
        <v>212</v>
      </c>
      <c r="F1249" t="s">
        <v>23</v>
      </c>
      <c r="G1249" t="s">
        <v>12</v>
      </c>
    </row>
    <row r="1250" spans="1:8">
      <c r="A1250" t="s">
        <v>2356</v>
      </c>
      <c r="B1250" t="s">
        <v>2315</v>
      </c>
      <c r="C1250" t="s">
        <v>2316</v>
      </c>
      <c r="D1250" t="s">
        <v>2315</v>
      </c>
      <c r="E1250" t="s">
        <v>230</v>
      </c>
      <c r="F1250" t="s">
        <v>23</v>
      </c>
      <c r="G1250" t="s">
        <v>12</v>
      </c>
    </row>
    <row r="1251" spans="1:8">
      <c r="A1251" t="s">
        <v>2357</v>
      </c>
      <c r="B1251" t="s">
        <v>2315</v>
      </c>
      <c r="C1251" t="s">
        <v>2316</v>
      </c>
      <c r="D1251" t="s">
        <v>2315</v>
      </c>
      <c r="E1251" t="s">
        <v>230</v>
      </c>
      <c r="F1251" t="s">
        <v>23</v>
      </c>
      <c r="G1251" t="s">
        <v>201</v>
      </c>
    </row>
    <row r="1252" spans="1:8">
      <c r="A1252" t="s">
        <v>2358</v>
      </c>
      <c r="B1252" t="s">
        <v>2359</v>
      </c>
      <c r="C1252" t="s">
        <v>2316</v>
      </c>
      <c r="D1252" t="s">
        <v>2315</v>
      </c>
      <c r="E1252" t="s">
        <v>233</v>
      </c>
      <c r="F1252" t="s">
        <v>23</v>
      </c>
      <c r="G1252" t="s">
        <v>201</v>
      </c>
    </row>
    <row r="1253" spans="1:8">
      <c r="A1253" t="s">
        <v>2360</v>
      </c>
      <c r="B1253" t="s">
        <v>2361</v>
      </c>
      <c r="C1253" t="s">
        <v>2362</v>
      </c>
      <c r="D1253" t="s">
        <v>2361</v>
      </c>
      <c r="E1253" t="s">
        <v>10</v>
      </c>
      <c r="F1253" t="s">
        <v>23</v>
      </c>
      <c r="G1253" t="s">
        <v>12</v>
      </c>
      <c r="H1253">
        <v>4</v>
      </c>
    </row>
    <row r="1254" spans="1:8">
      <c r="A1254" t="s">
        <v>2363</v>
      </c>
      <c r="B1254" t="s">
        <v>2364</v>
      </c>
      <c r="C1254" t="s">
        <v>2362</v>
      </c>
      <c r="D1254" t="s">
        <v>2365</v>
      </c>
      <c r="E1254" t="s">
        <v>10</v>
      </c>
      <c r="F1254" t="s">
        <v>23</v>
      </c>
      <c r="G1254" t="s">
        <v>12</v>
      </c>
      <c r="H1254">
        <v>2</v>
      </c>
    </row>
    <row r="1255" spans="1:8">
      <c r="A1255" t="s">
        <v>2366</v>
      </c>
      <c r="B1255" t="s">
        <v>2367</v>
      </c>
      <c r="C1255" t="s">
        <v>2362</v>
      </c>
      <c r="D1255" t="s">
        <v>2368</v>
      </c>
      <c r="E1255" t="s">
        <v>10</v>
      </c>
      <c r="F1255" t="s">
        <v>23</v>
      </c>
      <c r="G1255" t="s">
        <v>12</v>
      </c>
      <c r="H1255">
        <v>5</v>
      </c>
    </row>
    <row r="1256" spans="1:8">
      <c r="A1256" t="s">
        <v>2369</v>
      </c>
      <c r="B1256" t="s">
        <v>2367</v>
      </c>
      <c r="C1256" t="s">
        <v>2362</v>
      </c>
      <c r="D1256" t="s">
        <v>2368</v>
      </c>
      <c r="E1256" t="s">
        <v>10</v>
      </c>
      <c r="F1256" t="s">
        <v>116</v>
      </c>
      <c r="G1256" t="s">
        <v>12</v>
      </c>
      <c r="H1256">
        <v>3</v>
      </c>
    </row>
    <row r="1257" spans="1:8">
      <c r="A1257" t="s">
        <v>2370</v>
      </c>
      <c r="B1257" t="s">
        <v>2371</v>
      </c>
      <c r="C1257" t="s">
        <v>2362</v>
      </c>
      <c r="D1257" t="s">
        <v>2372</v>
      </c>
      <c r="E1257" t="s">
        <v>10</v>
      </c>
      <c r="F1257" t="s">
        <v>116</v>
      </c>
      <c r="G1257" t="s">
        <v>12</v>
      </c>
      <c r="H1257">
        <v>3</v>
      </c>
    </row>
    <row r="1258" spans="1:8">
      <c r="A1258" t="s">
        <v>2373</v>
      </c>
      <c r="B1258" t="s">
        <v>2374</v>
      </c>
      <c r="C1258" t="s">
        <v>2362</v>
      </c>
      <c r="D1258" t="s">
        <v>2372</v>
      </c>
      <c r="E1258" t="s">
        <v>10</v>
      </c>
      <c r="F1258" t="s">
        <v>19</v>
      </c>
      <c r="G1258" t="s">
        <v>12</v>
      </c>
      <c r="H1258">
        <v>5</v>
      </c>
    </row>
    <row r="1259" spans="1:8">
      <c r="A1259" t="s">
        <v>2375</v>
      </c>
      <c r="B1259" t="s">
        <v>2376</v>
      </c>
      <c r="C1259" t="s">
        <v>2362</v>
      </c>
      <c r="D1259" t="s">
        <v>2377</v>
      </c>
      <c r="E1259" t="s">
        <v>10</v>
      </c>
      <c r="F1259" t="s">
        <v>19</v>
      </c>
      <c r="G1259" t="s">
        <v>12</v>
      </c>
      <c r="H1259">
        <v>3</v>
      </c>
    </row>
    <row r="1260" spans="1:8">
      <c r="A1260" t="s">
        <v>2378</v>
      </c>
      <c r="B1260" t="s">
        <v>2379</v>
      </c>
      <c r="C1260" t="s">
        <v>2362</v>
      </c>
      <c r="D1260" t="s">
        <v>60</v>
      </c>
      <c r="E1260" t="s">
        <v>10</v>
      </c>
      <c r="F1260" t="s">
        <v>98</v>
      </c>
      <c r="G1260" t="s">
        <v>12</v>
      </c>
    </row>
    <row r="1261" spans="1:8">
      <c r="A1261" t="s">
        <v>2380</v>
      </c>
      <c r="B1261" t="s">
        <v>2381</v>
      </c>
      <c r="C1261" t="s">
        <v>2362</v>
      </c>
      <c r="D1261" t="s">
        <v>2382</v>
      </c>
      <c r="E1261" t="s">
        <v>10</v>
      </c>
      <c r="F1261" t="s">
        <v>19</v>
      </c>
      <c r="G1261" t="s">
        <v>12</v>
      </c>
      <c r="H1261">
        <v>4</v>
      </c>
    </row>
    <row r="1262" spans="1:8">
      <c r="A1262" t="s">
        <v>2383</v>
      </c>
      <c r="B1262" t="s">
        <v>2367</v>
      </c>
      <c r="C1262" t="s">
        <v>2362</v>
      </c>
      <c r="D1262" t="s">
        <v>2368</v>
      </c>
      <c r="E1262" t="s">
        <v>179</v>
      </c>
      <c r="F1262" t="s">
        <v>180</v>
      </c>
      <c r="G1262" t="s">
        <v>12</v>
      </c>
      <c r="H1262">
        <v>5</v>
      </c>
    </row>
    <row r="1263" spans="1:8">
      <c r="A1263" t="s">
        <v>2384</v>
      </c>
      <c r="B1263" t="s">
        <v>2385</v>
      </c>
      <c r="C1263" t="s">
        <v>2362</v>
      </c>
      <c r="D1263" t="s">
        <v>2386</v>
      </c>
      <c r="E1263" t="s">
        <v>10</v>
      </c>
      <c r="F1263" t="s">
        <v>11</v>
      </c>
      <c r="G1263" t="s">
        <v>12</v>
      </c>
      <c r="H1263">
        <v>4</v>
      </c>
    </row>
    <row r="1264" spans="1:8">
      <c r="A1264" t="s">
        <v>2387</v>
      </c>
      <c r="B1264" t="s">
        <v>2367</v>
      </c>
      <c r="C1264" t="s">
        <v>2362</v>
      </c>
      <c r="D1264" t="s">
        <v>2368</v>
      </c>
      <c r="E1264" t="s">
        <v>10</v>
      </c>
      <c r="F1264" t="s">
        <v>19</v>
      </c>
      <c r="G1264" t="s">
        <v>201</v>
      </c>
    </row>
    <row r="1265" spans="1:8">
      <c r="A1265" t="s">
        <v>234</v>
      </c>
      <c r="B1265" t="s">
        <v>2376</v>
      </c>
      <c r="C1265" t="s">
        <v>2362</v>
      </c>
      <c r="D1265" t="s">
        <v>2377</v>
      </c>
      <c r="E1265" t="s">
        <v>10</v>
      </c>
      <c r="F1265" t="s">
        <v>330</v>
      </c>
      <c r="G1265" t="s">
        <v>12</v>
      </c>
      <c r="H1265">
        <v>3</v>
      </c>
    </row>
    <row r="1266" spans="1:8">
      <c r="A1266" t="s">
        <v>2388</v>
      </c>
      <c r="B1266" t="s">
        <v>2389</v>
      </c>
      <c r="C1266" t="s">
        <v>2362</v>
      </c>
      <c r="D1266" t="s">
        <v>2386</v>
      </c>
      <c r="E1266" t="s">
        <v>10</v>
      </c>
      <c r="F1266" t="s">
        <v>19</v>
      </c>
      <c r="G1266" t="s">
        <v>201</v>
      </c>
    </row>
    <row r="1267" spans="1:8">
      <c r="A1267" t="s">
        <v>2390</v>
      </c>
      <c r="B1267" t="s">
        <v>2371</v>
      </c>
      <c r="C1267" t="s">
        <v>2362</v>
      </c>
      <c r="D1267" t="s">
        <v>2372</v>
      </c>
      <c r="E1267" t="s">
        <v>10</v>
      </c>
      <c r="F1267" t="s">
        <v>23</v>
      </c>
      <c r="G1267" t="s">
        <v>12</v>
      </c>
      <c r="H1267">
        <v>5</v>
      </c>
    </row>
    <row r="1268" spans="1:8">
      <c r="A1268" t="s">
        <v>2391</v>
      </c>
      <c r="B1268" t="s">
        <v>2392</v>
      </c>
      <c r="C1268" t="s">
        <v>2362</v>
      </c>
      <c r="D1268" t="s">
        <v>2393</v>
      </c>
      <c r="E1268" t="s">
        <v>10</v>
      </c>
      <c r="F1268" t="s">
        <v>23</v>
      </c>
      <c r="G1268" t="s">
        <v>201</v>
      </c>
    </row>
    <row r="1269" spans="1:8">
      <c r="A1269" t="s">
        <v>2394</v>
      </c>
      <c r="B1269" t="s">
        <v>2376</v>
      </c>
      <c r="C1269" t="s">
        <v>2362</v>
      </c>
      <c r="D1269" t="s">
        <v>2377</v>
      </c>
      <c r="E1269" t="s">
        <v>10</v>
      </c>
      <c r="F1269" t="s">
        <v>19</v>
      </c>
      <c r="G1269" t="s">
        <v>12</v>
      </c>
      <c r="H1269">
        <v>4</v>
      </c>
    </row>
    <row r="1270" spans="1:8">
      <c r="A1270" t="s">
        <v>2395</v>
      </c>
      <c r="B1270" t="s">
        <v>2396</v>
      </c>
      <c r="C1270" t="s">
        <v>2362</v>
      </c>
      <c r="D1270" t="s">
        <v>204</v>
      </c>
      <c r="E1270" t="s">
        <v>202</v>
      </c>
      <c r="F1270" t="s">
        <v>11</v>
      </c>
      <c r="G1270" t="s">
        <v>12</v>
      </c>
    </row>
    <row r="1271" spans="1:8">
      <c r="A1271" t="s">
        <v>2397</v>
      </c>
      <c r="B1271" t="s">
        <v>2398</v>
      </c>
      <c r="C1271" t="s">
        <v>2362</v>
      </c>
      <c r="D1271" t="s">
        <v>2399</v>
      </c>
      <c r="E1271" t="s">
        <v>212</v>
      </c>
      <c r="F1271" t="s">
        <v>69</v>
      </c>
      <c r="G1271" t="s">
        <v>12</v>
      </c>
    </row>
    <row r="1272" spans="1:8">
      <c r="A1272" t="s">
        <v>2400</v>
      </c>
      <c r="B1272" t="s">
        <v>2401</v>
      </c>
      <c r="C1272" t="s">
        <v>2362</v>
      </c>
      <c r="D1272" t="s">
        <v>2401</v>
      </c>
      <c r="E1272" t="s">
        <v>212</v>
      </c>
      <c r="F1272" t="s">
        <v>23</v>
      </c>
      <c r="G1272" t="s">
        <v>201</v>
      </c>
    </row>
    <row r="1273" spans="1:8">
      <c r="A1273" t="s">
        <v>2402</v>
      </c>
      <c r="B1273" t="s">
        <v>2403</v>
      </c>
      <c r="C1273" t="s">
        <v>2362</v>
      </c>
      <c r="D1273" t="s">
        <v>2404</v>
      </c>
      <c r="E1273" t="s">
        <v>212</v>
      </c>
      <c r="F1273" t="s">
        <v>98</v>
      </c>
      <c r="G1273" t="s">
        <v>12</v>
      </c>
    </row>
    <row r="1274" spans="1:8">
      <c r="A1274" t="s">
        <v>2405</v>
      </c>
      <c r="B1274" t="s">
        <v>2406</v>
      </c>
      <c r="C1274" t="s">
        <v>2362</v>
      </c>
      <c r="D1274" t="s">
        <v>2407</v>
      </c>
      <c r="E1274" t="s">
        <v>212</v>
      </c>
      <c r="F1274" t="s">
        <v>11</v>
      </c>
      <c r="G1274" t="s">
        <v>12</v>
      </c>
    </row>
    <row r="1275" spans="1:8">
      <c r="A1275" t="s">
        <v>2408</v>
      </c>
      <c r="B1275" t="s">
        <v>2409</v>
      </c>
      <c r="C1275" t="s">
        <v>2362</v>
      </c>
      <c r="D1275" t="s">
        <v>2410</v>
      </c>
      <c r="E1275" t="s">
        <v>212</v>
      </c>
      <c r="F1275" t="s">
        <v>98</v>
      </c>
      <c r="G1275" t="s">
        <v>12</v>
      </c>
      <c r="H1275">
        <v>3</v>
      </c>
    </row>
    <row r="1276" spans="1:8">
      <c r="A1276" t="s">
        <v>2411</v>
      </c>
      <c r="B1276" t="s">
        <v>2412</v>
      </c>
      <c r="C1276" t="s">
        <v>2362</v>
      </c>
      <c r="D1276" t="s">
        <v>211</v>
      </c>
      <c r="E1276" t="s">
        <v>212</v>
      </c>
      <c r="F1276" t="s">
        <v>11</v>
      </c>
      <c r="G1276" t="s">
        <v>12</v>
      </c>
    </row>
    <row r="1277" spans="1:8">
      <c r="A1277" t="s">
        <v>2413</v>
      </c>
      <c r="B1277" t="s">
        <v>2414</v>
      </c>
      <c r="C1277" t="s">
        <v>2362</v>
      </c>
      <c r="D1277" t="s">
        <v>2415</v>
      </c>
      <c r="E1277" t="s">
        <v>212</v>
      </c>
      <c r="F1277" t="s">
        <v>98</v>
      </c>
      <c r="G1277" t="s">
        <v>12</v>
      </c>
    </row>
    <row r="1278" spans="1:8">
      <c r="A1278" t="s">
        <v>2416</v>
      </c>
      <c r="B1278" t="s">
        <v>2417</v>
      </c>
      <c r="C1278" t="s">
        <v>2362</v>
      </c>
      <c r="D1278" t="s">
        <v>2417</v>
      </c>
      <c r="E1278" t="s">
        <v>212</v>
      </c>
      <c r="F1278" t="s">
        <v>23</v>
      </c>
      <c r="G1278" t="s">
        <v>12</v>
      </c>
    </row>
    <row r="1279" spans="1:8">
      <c r="A1279" t="s">
        <v>2418</v>
      </c>
      <c r="B1279" t="s">
        <v>516</v>
      </c>
      <c r="C1279" t="s">
        <v>2362</v>
      </c>
      <c r="D1279" t="s">
        <v>53</v>
      </c>
      <c r="E1279" t="s">
        <v>212</v>
      </c>
      <c r="F1279" t="s">
        <v>23</v>
      </c>
      <c r="G1279" t="s">
        <v>12</v>
      </c>
      <c r="H1279">
        <v>5</v>
      </c>
    </row>
    <row r="1280" spans="1:8">
      <c r="A1280" t="s">
        <v>2419</v>
      </c>
      <c r="B1280" t="s">
        <v>2420</v>
      </c>
      <c r="C1280" t="s">
        <v>2362</v>
      </c>
      <c r="D1280" t="s">
        <v>204</v>
      </c>
      <c r="E1280" t="s">
        <v>212</v>
      </c>
      <c r="F1280" t="s">
        <v>19</v>
      </c>
      <c r="G1280" t="s">
        <v>12</v>
      </c>
    </row>
    <row r="1281" spans="1:8">
      <c r="A1281" t="s">
        <v>2421</v>
      </c>
      <c r="B1281" t="s">
        <v>2422</v>
      </c>
      <c r="C1281" t="s">
        <v>2362</v>
      </c>
      <c r="D1281" t="s">
        <v>2423</v>
      </c>
      <c r="E1281" t="s">
        <v>212</v>
      </c>
      <c r="F1281" t="s">
        <v>23</v>
      </c>
      <c r="G1281" t="s">
        <v>12</v>
      </c>
    </row>
    <row r="1282" spans="1:8">
      <c r="A1282" t="s">
        <v>2424</v>
      </c>
      <c r="B1282" t="s">
        <v>2425</v>
      </c>
      <c r="C1282" t="s">
        <v>2362</v>
      </c>
      <c r="D1282" t="s">
        <v>2426</v>
      </c>
      <c r="E1282" t="s">
        <v>212</v>
      </c>
      <c r="F1282" t="s">
        <v>11</v>
      </c>
      <c r="G1282" t="s">
        <v>12</v>
      </c>
      <c r="H1282">
        <v>3</v>
      </c>
    </row>
    <row r="1283" spans="1:8">
      <c r="A1283" t="s">
        <v>2427</v>
      </c>
      <c r="B1283" t="s">
        <v>2428</v>
      </c>
      <c r="C1283" t="s">
        <v>2362</v>
      </c>
      <c r="D1283" t="s">
        <v>2429</v>
      </c>
      <c r="E1283" t="s">
        <v>212</v>
      </c>
      <c r="F1283" t="s">
        <v>23</v>
      </c>
      <c r="G1283" t="s">
        <v>12</v>
      </c>
    </row>
    <row r="1284" spans="1:8">
      <c r="A1284" t="s">
        <v>2430</v>
      </c>
      <c r="B1284" t="s">
        <v>2431</v>
      </c>
      <c r="C1284" t="s">
        <v>2362</v>
      </c>
      <c r="D1284" t="s">
        <v>2432</v>
      </c>
      <c r="E1284" t="s">
        <v>212</v>
      </c>
      <c r="F1284" t="s">
        <v>98</v>
      </c>
      <c r="G1284" t="s">
        <v>12</v>
      </c>
    </row>
    <row r="1285" spans="1:8">
      <c r="A1285" t="s">
        <v>2433</v>
      </c>
      <c r="B1285" t="s">
        <v>2434</v>
      </c>
      <c r="C1285" t="s">
        <v>2362</v>
      </c>
      <c r="D1285" t="s">
        <v>2435</v>
      </c>
      <c r="E1285" t="s">
        <v>212</v>
      </c>
      <c r="F1285" t="s">
        <v>98</v>
      </c>
      <c r="G1285" t="s">
        <v>12</v>
      </c>
    </row>
    <row r="1286" spans="1:8">
      <c r="A1286" t="s">
        <v>2436</v>
      </c>
      <c r="B1286" t="s">
        <v>2437</v>
      </c>
      <c r="C1286" t="s">
        <v>2362</v>
      </c>
      <c r="D1286" t="s">
        <v>2438</v>
      </c>
      <c r="E1286" t="s">
        <v>212</v>
      </c>
      <c r="F1286" t="s">
        <v>98</v>
      </c>
      <c r="G1286" t="s">
        <v>12</v>
      </c>
    </row>
    <row r="1287" spans="1:8">
      <c r="A1287" t="s">
        <v>2439</v>
      </c>
      <c r="B1287" t="s">
        <v>2440</v>
      </c>
      <c r="C1287" t="s">
        <v>2362</v>
      </c>
      <c r="D1287" t="s">
        <v>2441</v>
      </c>
      <c r="E1287" t="s">
        <v>212</v>
      </c>
      <c r="F1287" t="s">
        <v>98</v>
      </c>
      <c r="G1287" t="s">
        <v>12</v>
      </c>
    </row>
    <row r="1288" spans="1:8">
      <c r="A1288" t="s">
        <v>2442</v>
      </c>
      <c r="B1288" t="s">
        <v>2443</v>
      </c>
      <c r="C1288" t="s">
        <v>2362</v>
      </c>
      <c r="D1288" t="s">
        <v>1758</v>
      </c>
      <c r="E1288" t="s">
        <v>212</v>
      </c>
      <c r="F1288" t="s">
        <v>23</v>
      </c>
      <c r="G1288" t="s">
        <v>12</v>
      </c>
      <c r="H1288">
        <v>2</v>
      </c>
    </row>
    <row r="1289" spans="1:8">
      <c r="A1289" t="s">
        <v>2012</v>
      </c>
      <c r="B1289" t="s">
        <v>312</v>
      </c>
      <c r="C1289" t="s">
        <v>2362</v>
      </c>
      <c r="D1289" t="s">
        <v>2429</v>
      </c>
      <c r="E1289" t="s">
        <v>212</v>
      </c>
      <c r="F1289" t="s">
        <v>23</v>
      </c>
      <c r="G1289" t="s">
        <v>12</v>
      </c>
    </row>
    <row r="1290" spans="1:8">
      <c r="A1290" t="s">
        <v>2444</v>
      </c>
      <c r="B1290" t="s">
        <v>2445</v>
      </c>
      <c r="C1290" t="s">
        <v>2362</v>
      </c>
      <c r="D1290" t="s">
        <v>188</v>
      </c>
      <c r="E1290" t="s">
        <v>212</v>
      </c>
      <c r="F1290" t="s">
        <v>69</v>
      </c>
      <c r="G1290" t="s">
        <v>12</v>
      </c>
      <c r="H1290">
        <v>3</v>
      </c>
    </row>
    <row r="1291" spans="1:8">
      <c r="A1291" t="s">
        <v>2446</v>
      </c>
      <c r="B1291" t="s">
        <v>2447</v>
      </c>
      <c r="C1291" t="s">
        <v>2362</v>
      </c>
      <c r="D1291" t="s">
        <v>2448</v>
      </c>
      <c r="E1291" t="s">
        <v>212</v>
      </c>
      <c r="F1291" t="s">
        <v>23</v>
      </c>
      <c r="G1291" t="s">
        <v>12</v>
      </c>
      <c r="H1291">
        <v>4</v>
      </c>
    </row>
    <row r="1292" spans="1:8">
      <c r="A1292" t="s">
        <v>2449</v>
      </c>
      <c r="B1292" t="s">
        <v>2450</v>
      </c>
      <c r="C1292" t="s">
        <v>2362</v>
      </c>
      <c r="D1292" t="s">
        <v>712</v>
      </c>
      <c r="E1292" t="s">
        <v>212</v>
      </c>
      <c r="F1292" t="s">
        <v>11</v>
      </c>
      <c r="G1292" t="s">
        <v>12</v>
      </c>
    </row>
    <row r="1293" spans="1:8">
      <c r="A1293" t="s">
        <v>2451</v>
      </c>
      <c r="B1293" t="s">
        <v>2392</v>
      </c>
      <c r="C1293" t="s">
        <v>2362</v>
      </c>
      <c r="D1293" t="s">
        <v>2393</v>
      </c>
      <c r="E1293" t="s">
        <v>212</v>
      </c>
      <c r="F1293" t="s">
        <v>23</v>
      </c>
      <c r="G1293" t="s">
        <v>12</v>
      </c>
    </row>
    <row r="1294" spans="1:8">
      <c r="A1294" t="s">
        <v>2452</v>
      </c>
      <c r="B1294" t="s">
        <v>2453</v>
      </c>
      <c r="C1294" t="s">
        <v>2362</v>
      </c>
      <c r="D1294" t="s">
        <v>2454</v>
      </c>
      <c r="E1294" t="s">
        <v>212</v>
      </c>
      <c r="F1294" t="s">
        <v>23</v>
      </c>
      <c r="G1294" t="s">
        <v>12</v>
      </c>
      <c r="H1294">
        <v>3</v>
      </c>
    </row>
    <row r="1295" spans="1:8">
      <c r="A1295" t="s">
        <v>2455</v>
      </c>
      <c r="B1295" t="s">
        <v>2456</v>
      </c>
      <c r="C1295" t="s">
        <v>2362</v>
      </c>
      <c r="D1295" t="s">
        <v>2457</v>
      </c>
      <c r="E1295" t="s">
        <v>212</v>
      </c>
      <c r="F1295" t="s">
        <v>23</v>
      </c>
      <c r="G1295" t="s">
        <v>12</v>
      </c>
      <c r="H1295">
        <v>3</v>
      </c>
    </row>
    <row r="1296" spans="1:8">
      <c r="A1296" t="s">
        <v>2458</v>
      </c>
      <c r="B1296" t="s">
        <v>2459</v>
      </c>
      <c r="C1296" t="s">
        <v>2362</v>
      </c>
      <c r="D1296" t="s">
        <v>2460</v>
      </c>
      <c r="E1296" t="s">
        <v>212</v>
      </c>
      <c r="F1296" t="s">
        <v>23</v>
      </c>
      <c r="G1296" t="s">
        <v>12</v>
      </c>
      <c r="H1296">
        <v>2</v>
      </c>
    </row>
    <row r="1297" spans="1:8">
      <c r="A1297" t="s">
        <v>2461</v>
      </c>
      <c r="B1297" t="s">
        <v>2367</v>
      </c>
      <c r="C1297" t="s">
        <v>2362</v>
      </c>
      <c r="D1297" t="s">
        <v>2368</v>
      </c>
      <c r="E1297" t="s">
        <v>233</v>
      </c>
      <c r="F1297" t="s">
        <v>19</v>
      </c>
      <c r="G1297" t="s">
        <v>201</v>
      </c>
    </row>
    <row r="1298" spans="1:8">
      <c r="A1298" t="s">
        <v>2462</v>
      </c>
      <c r="B1298" t="s">
        <v>2367</v>
      </c>
      <c r="C1298" t="s">
        <v>2362</v>
      </c>
      <c r="D1298" t="s">
        <v>2368</v>
      </c>
      <c r="E1298" t="s">
        <v>233</v>
      </c>
      <c r="F1298" t="s">
        <v>23</v>
      </c>
      <c r="G1298" t="s">
        <v>201</v>
      </c>
    </row>
    <row r="1299" spans="1:8">
      <c r="A1299" t="s">
        <v>2463</v>
      </c>
      <c r="B1299" t="s">
        <v>2392</v>
      </c>
      <c r="C1299" t="s">
        <v>2362</v>
      </c>
      <c r="D1299" t="s">
        <v>2393</v>
      </c>
      <c r="E1299" t="s">
        <v>233</v>
      </c>
      <c r="F1299" t="s">
        <v>50</v>
      </c>
      <c r="G1299" t="s">
        <v>201</v>
      </c>
    </row>
    <row r="1300" spans="1:8">
      <c r="A1300" t="s">
        <v>2464</v>
      </c>
      <c r="B1300" t="s">
        <v>2465</v>
      </c>
      <c r="C1300" t="s">
        <v>2362</v>
      </c>
      <c r="D1300" t="s">
        <v>2368</v>
      </c>
      <c r="E1300" t="s">
        <v>233</v>
      </c>
      <c r="F1300" t="s">
        <v>19</v>
      </c>
      <c r="G1300" t="s">
        <v>201</v>
      </c>
    </row>
    <row r="1301" spans="1:8">
      <c r="A1301" t="s">
        <v>2466</v>
      </c>
      <c r="B1301" t="s">
        <v>2017</v>
      </c>
      <c r="C1301" t="s">
        <v>2467</v>
      </c>
      <c r="D1301" t="s">
        <v>635</v>
      </c>
      <c r="E1301" t="s">
        <v>10</v>
      </c>
      <c r="F1301" t="s">
        <v>23</v>
      </c>
      <c r="G1301" t="s">
        <v>12</v>
      </c>
      <c r="H1301">
        <v>3</v>
      </c>
    </row>
    <row r="1302" spans="1:8">
      <c r="A1302" t="s">
        <v>2468</v>
      </c>
      <c r="B1302" t="s">
        <v>2469</v>
      </c>
      <c r="C1302" t="s">
        <v>2467</v>
      </c>
      <c r="D1302" t="s">
        <v>60</v>
      </c>
      <c r="E1302" t="s">
        <v>10</v>
      </c>
      <c r="F1302" t="s">
        <v>23</v>
      </c>
      <c r="G1302" t="s">
        <v>12</v>
      </c>
      <c r="H1302">
        <v>4</v>
      </c>
    </row>
    <row r="1303" spans="1:8">
      <c r="A1303" t="s">
        <v>2470</v>
      </c>
      <c r="B1303" t="s">
        <v>2471</v>
      </c>
      <c r="C1303" t="s">
        <v>2467</v>
      </c>
      <c r="D1303" t="s">
        <v>2472</v>
      </c>
      <c r="E1303" t="s">
        <v>10</v>
      </c>
      <c r="F1303" t="s">
        <v>116</v>
      </c>
      <c r="G1303" t="s">
        <v>12</v>
      </c>
      <c r="H1303">
        <v>1</v>
      </c>
    </row>
    <row r="1304" spans="1:8">
      <c r="A1304" t="s">
        <v>2473</v>
      </c>
      <c r="B1304" t="s">
        <v>2474</v>
      </c>
      <c r="C1304" t="s">
        <v>2467</v>
      </c>
      <c r="D1304" t="s">
        <v>2119</v>
      </c>
      <c r="E1304" t="s">
        <v>10</v>
      </c>
      <c r="F1304" t="s">
        <v>23</v>
      </c>
      <c r="G1304" t="s">
        <v>12</v>
      </c>
      <c r="H1304">
        <v>3</v>
      </c>
    </row>
    <row r="1305" spans="1:8">
      <c r="A1305" t="s">
        <v>2475</v>
      </c>
      <c r="B1305" t="s">
        <v>2476</v>
      </c>
      <c r="C1305" t="s">
        <v>2467</v>
      </c>
      <c r="D1305" t="s">
        <v>2119</v>
      </c>
      <c r="E1305" t="s">
        <v>10</v>
      </c>
      <c r="F1305" t="s">
        <v>69</v>
      </c>
      <c r="G1305" t="s">
        <v>12</v>
      </c>
      <c r="H1305">
        <v>5</v>
      </c>
    </row>
    <row r="1306" spans="1:8">
      <c r="A1306" t="s">
        <v>2477</v>
      </c>
      <c r="B1306" t="s">
        <v>2478</v>
      </c>
      <c r="C1306" t="s">
        <v>2467</v>
      </c>
      <c r="D1306" t="s">
        <v>2479</v>
      </c>
      <c r="E1306" t="s">
        <v>10</v>
      </c>
      <c r="F1306" t="s">
        <v>23</v>
      </c>
      <c r="G1306" t="s">
        <v>12</v>
      </c>
      <c r="H1306">
        <v>1</v>
      </c>
    </row>
    <row r="1307" spans="1:8">
      <c r="A1307" t="s">
        <v>2480</v>
      </c>
      <c r="B1307" t="s">
        <v>2481</v>
      </c>
      <c r="C1307" t="s">
        <v>2467</v>
      </c>
      <c r="D1307" t="s">
        <v>48</v>
      </c>
      <c r="E1307" t="s">
        <v>10</v>
      </c>
      <c r="F1307" t="s">
        <v>23</v>
      </c>
      <c r="G1307" t="s">
        <v>12</v>
      </c>
      <c r="H1307">
        <v>2</v>
      </c>
    </row>
    <row r="1308" spans="1:8">
      <c r="A1308" t="s">
        <v>2482</v>
      </c>
      <c r="B1308" t="s">
        <v>2483</v>
      </c>
      <c r="C1308" t="s">
        <v>2467</v>
      </c>
      <c r="D1308" t="s">
        <v>2484</v>
      </c>
      <c r="E1308" t="s">
        <v>10</v>
      </c>
      <c r="F1308" t="s">
        <v>23</v>
      </c>
      <c r="G1308" t="s">
        <v>12</v>
      </c>
      <c r="H1308">
        <v>3</v>
      </c>
    </row>
    <row r="1309" spans="1:8">
      <c r="A1309" t="s">
        <v>2485</v>
      </c>
      <c r="B1309" t="s">
        <v>1237</v>
      </c>
      <c r="C1309" t="s">
        <v>2467</v>
      </c>
      <c r="D1309" t="s">
        <v>1329</v>
      </c>
      <c r="E1309" t="s">
        <v>10</v>
      </c>
      <c r="F1309" t="s">
        <v>23</v>
      </c>
      <c r="G1309" t="s">
        <v>12</v>
      </c>
      <c r="H1309">
        <v>4</v>
      </c>
    </row>
    <row r="1310" spans="1:8">
      <c r="A1310" t="s">
        <v>2486</v>
      </c>
      <c r="B1310" t="s">
        <v>2487</v>
      </c>
      <c r="C1310" t="s">
        <v>2467</v>
      </c>
      <c r="D1310" t="s">
        <v>2119</v>
      </c>
      <c r="E1310" t="s">
        <v>10</v>
      </c>
      <c r="F1310" t="s">
        <v>23</v>
      </c>
      <c r="G1310" t="s">
        <v>12</v>
      </c>
      <c r="H1310">
        <v>1</v>
      </c>
    </row>
    <row r="1311" spans="1:8">
      <c r="A1311" t="s">
        <v>2488</v>
      </c>
      <c r="B1311" t="s">
        <v>1355</v>
      </c>
      <c r="C1311" t="s">
        <v>2467</v>
      </c>
      <c r="D1311" t="s">
        <v>2489</v>
      </c>
      <c r="E1311" t="s">
        <v>10</v>
      </c>
      <c r="F1311" t="s">
        <v>23</v>
      </c>
      <c r="G1311" t="s">
        <v>12</v>
      </c>
      <c r="H1311">
        <v>4</v>
      </c>
    </row>
    <row r="1312" spans="1:8">
      <c r="A1312" t="s">
        <v>2490</v>
      </c>
      <c r="B1312" t="s">
        <v>2491</v>
      </c>
      <c r="C1312" t="s">
        <v>2467</v>
      </c>
      <c r="D1312" t="s">
        <v>2489</v>
      </c>
      <c r="E1312" t="s">
        <v>10</v>
      </c>
      <c r="F1312" t="s">
        <v>23</v>
      </c>
      <c r="G1312" t="s">
        <v>12</v>
      </c>
      <c r="H1312">
        <v>4</v>
      </c>
    </row>
    <row r="1313" spans="1:8">
      <c r="A1313" t="s">
        <v>2492</v>
      </c>
      <c r="B1313" t="s">
        <v>2229</v>
      </c>
      <c r="C1313" t="s">
        <v>2467</v>
      </c>
      <c r="D1313" t="s">
        <v>2229</v>
      </c>
      <c r="E1313" t="s">
        <v>10</v>
      </c>
      <c r="F1313" t="s">
        <v>116</v>
      </c>
      <c r="G1313" t="s">
        <v>12</v>
      </c>
      <c r="H1313">
        <v>3</v>
      </c>
    </row>
    <row r="1314" spans="1:8">
      <c r="A1314" t="s">
        <v>2493</v>
      </c>
      <c r="B1314" t="s">
        <v>2494</v>
      </c>
      <c r="C1314" t="s">
        <v>2467</v>
      </c>
      <c r="D1314" t="s">
        <v>66</v>
      </c>
      <c r="E1314" t="s">
        <v>10</v>
      </c>
      <c r="F1314" t="s">
        <v>116</v>
      </c>
      <c r="G1314" t="s">
        <v>12</v>
      </c>
      <c r="H1314">
        <v>3</v>
      </c>
    </row>
    <row r="1315" spans="1:8">
      <c r="A1315" t="s">
        <v>2495</v>
      </c>
      <c r="B1315" t="s">
        <v>2487</v>
      </c>
      <c r="C1315" t="s">
        <v>2467</v>
      </c>
      <c r="D1315" t="s">
        <v>2119</v>
      </c>
      <c r="E1315" t="s">
        <v>179</v>
      </c>
      <c r="F1315" t="s">
        <v>180</v>
      </c>
      <c r="G1315" t="s">
        <v>12</v>
      </c>
      <c r="H1315">
        <v>4</v>
      </c>
    </row>
    <row r="1316" spans="1:8">
      <c r="A1316" t="s">
        <v>2496</v>
      </c>
      <c r="B1316" t="s">
        <v>1383</v>
      </c>
      <c r="C1316" t="s">
        <v>2467</v>
      </c>
      <c r="D1316" t="s">
        <v>2497</v>
      </c>
      <c r="E1316" t="s">
        <v>10</v>
      </c>
      <c r="F1316" t="s">
        <v>98</v>
      </c>
      <c r="G1316" t="s">
        <v>12</v>
      </c>
      <c r="H1316">
        <v>1</v>
      </c>
    </row>
    <row r="1317" spans="1:8">
      <c r="A1317" t="s">
        <v>2498</v>
      </c>
      <c r="B1317" t="s">
        <v>2499</v>
      </c>
      <c r="C1317" t="s">
        <v>2467</v>
      </c>
      <c r="D1317" t="s">
        <v>26</v>
      </c>
      <c r="E1317" t="s">
        <v>10</v>
      </c>
      <c r="F1317" t="s">
        <v>23</v>
      </c>
      <c r="G1317" t="s">
        <v>12</v>
      </c>
      <c r="H1317">
        <v>4</v>
      </c>
    </row>
    <row r="1318" spans="1:8">
      <c r="A1318" t="s">
        <v>2500</v>
      </c>
      <c r="B1318" t="s">
        <v>2487</v>
      </c>
      <c r="C1318" t="s">
        <v>2467</v>
      </c>
      <c r="D1318" t="s">
        <v>2119</v>
      </c>
      <c r="E1318" t="s">
        <v>10</v>
      </c>
      <c r="F1318" t="s">
        <v>116</v>
      </c>
      <c r="G1318" t="s">
        <v>12</v>
      </c>
      <c r="H1318">
        <v>2</v>
      </c>
    </row>
    <row r="1319" spans="1:8">
      <c r="A1319" t="s">
        <v>2501</v>
      </c>
      <c r="B1319" t="s">
        <v>2502</v>
      </c>
      <c r="C1319" t="s">
        <v>2467</v>
      </c>
      <c r="D1319" t="s">
        <v>2119</v>
      </c>
      <c r="E1319" t="s">
        <v>10</v>
      </c>
      <c r="F1319" t="s">
        <v>69</v>
      </c>
      <c r="G1319" t="s">
        <v>201</v>
      </c>
      <c r="H1319">
        <v>1</v>
      </c>
    </row>
    <row r="1320" spans="1:8">
      <c r="A1320" t="s">
        <v>2503</v>
      </c>
      <c r="B1320" t="s">
        <v>492</v>
      </c>
      <c r="C1320" t="s">
        <v>2467</v>
      </c>
      <c r="D1320" t="s">
        <v>2504</v>
      </c>
      <c r="E1320" t="s">
        <v>179</v>
      </c>
      <c r="F1320" t="s">
        <v>180</v>
      </c>
      <c r="G1320" t="s">
        <v>201</v>
      </c>
    </row>
    <row r="1321" spans="1:8">
      <c r="A1321" t="s">
        <v>2505</v>
      </c>
      <c r="B1321" t="s">
        <v>2469</v>
      </c>
      <c r="C1321" t="s">
        <v>2467</v>
      </c>
      <c r="D1321" t="s">
        <v>60</v>
      </c>
      <c r="E1321" t="s">
        <v>10</v>
      </c>
      <c r="F1321" t="s">
        <v>116</v>
      </c>
      <c r="G1321" t="s">
        <v>201</v>
      </c>
      <c r="H1321">
        <v>4</v>
      </c>
    </row>
    <row r="1322" spans="1:8">
      <c r="A1322" t="s">
        <v>2506</v>
      </c>
      <c r="B1322" t="s">
        <v>1447</v>
      </c>
      <c r="C1322" t="s">
        <v>2467</v>
      </c>
      <c r="D1322" t="s">
        <v>2507</v>
      </c>
      <c r="E1322" t="s">
        <v>10</v>
      </c>
      <c r="F1322" t="s">
        <v>116</v>
      </c>
      <c r="G1322" t="s">
        <v>12</v>
      </c>
      <c r="H1322">
        <v>2</v>
      </c>
    </row>
    <row r="1323" spans="1:8">
      <c r="A1323" t="s">
        <v>2508</v>
      </c>
      <c r="B1323" t="s">
        <v>2509</v>
      </c>
      <c r="C1323" t="s">
        <v>2467</v>
      </c>
      <c r="D1323" t="s">
        <v>2119</v>
      </c>
      <c r="E1323" t="s">
        <v>10</v>
      </c>
      <c r="F1323" t="s">
        <v>19</v>
      </c>
      <c r="G1323" t="s">
        <v>12</v>
      </c>
      <c r="H1323">
        <v>3</v>
      </c>
    </row>
    <row r="1324" spans="1:8">
      <c r="A1324" t="s">
        <v>2510</v>
      </c>
      <c r="B1324" t="s">
        <v>2511</v>
      </c>
      <c r="C1324" t="s">
        <v>2467</v>
      </c>
      <c r="D1324" t="s">
        <v>2512</v>
      </c>
      <c r="E1324" t="s">
        <v>10</v>
      </c>
      <c r="F1324" t="s">
        <v>98</v>
      </c>
      <c r="G1324" t="s">
        <v>12</v>
      </c>
      <c r="H1324">
        <v>3</v>
      </c>
    </row>
    <row r="1325" spans="1:8">
      <c r="A1325" t="s">
        <v>2513</v>
      </c>
      <c r="B1325" t="s">
        <v>2514</v>
      </c>
      <c r="C1325" t="s">
        <v>2467</v>
      </c>
      <c r="D1325" t="s">
        <v>2119</v>
      </c>
      <c r="E1325" t="s">
        <v>10</v>
      </c>
      <c r="F1325" t="s">
        <v>23</v>
      </c>
      <c r="G1325" t="s">
        <v>12</v>
      </c>
      <c r="H1325">
        <v>4</v>
      </c>
    </row>
    <row r="1326" spans="1:8">
      <c r="A1326" t="s">
        <v>2515</v>
      </c>
      <c r="B1326" t="s">
        <v>2502</v>
      </c>
      <c r="C1326" t="s">
        <v>2467</v>
      </c>
      <c r="D1326" t="s">
        <v>2119</v>
      </c>
      <c r="E1326" t="s">
        <v>10</v>
      </c>
      <c r="F1326" t="s">
        <v>116</v>
      </c>
      <c r="G1326" t="s">
        <v>12</v>
      </c>
      <c r="H1326">
        <v>4</v>
      </c>
    </row>
    <row r="1327" spans="1:8">
      <c r="A1327" t="s">
        <v>856</v>
      </c>
      <c r="B1327" t="s">
        <v>2516</v>
      </c>
      <c r="C1327" t="s">
        <v>2467</v>
      </c>
      <c r="D1327" t="s">
        <v>2517</v>
      </c>
      <c r="E1327" t="s">
        <v>10</v>
      </c>
      <c r="F1327" t="s">
        <v>116</v>
      </c>
      <c r="G1327" t="s">
        <v>12</v>
      </c>
      <c r="H1327">
        <v>2</v>
      </c>
    </row>
    <row r="1328" spans="1:8">
      <c r="A1328" t="s">
        <v>2518</v>
      </c>
      <c r="B1328" t="s">
        <v>2519</v>
      </c>
      <c r="C1328" t="s">
        <v>2467</v>
      </c>
      <c r="D1328" t="s">
        <v>2119</v>
      </c>
      <c r="E1328" t="s">
        <v>10</v>
      </c>
      <c r="F1328" t="s">
        <v>116</v>
      </c>
      <c r="G1328" t="s">
        <v>12</v>
      </c>
      <c r="H1328">
        <v>5</v>
      </c>
    </row>
    <row r="1329" spans="1:8">
      <c r="A1329" t="s">
        <v>783</v>
      </c>
      <c r="B1329" t="s">
        <v>2483</v>
      </c>
      <c r="C1329" t="s">
        <v>2467</v>
      </c>
      <c r="D1329" t="s">
        <v>2483</v>
      </c>
      <c r="E1329" t="s">
        <v>10</v>
      </c>
      <c r="F1329" t="s">
        <v>23</v>
      </c>
      <c r="G1329" t="s">
        <v>12</v>
      </c>
      <c r="H1329">
        <v>2</v>
      </c>
    </row>
    <row r="1330" spans="1:8">
      <c r="A1330" t="s">
        <v>2520</v>
      </c>
      <c r="B1330" t="s">
        <v>2487</v>
      </c>
      <c r="C1330" t="s">
        <v>2467</v>
      </c>
      <c r="D1330" t="s">
        <v>2119</v>
      </c>
      <c r="E1330" t="s">
        <v>10</v>
      </c>
      <c r="F1330" t="s">
        <v>23</v>
      </c>
      <c r="G1330" t="s">
        <v>12</v>
      </c>
      <c r="H1330">
        <v>1</v>
      </c>
    </row>
    <row r="1331" spans="1:8">
      <c r="A1331" t="s">
        <v>2521</v>
      </c>
      <c r="B1331" t="s">
        <v>83</v>
      </c>
      <c r="C1331" t="s">
        <v>2467</v>
      </c>
      <c r="D1331" t="s">
        <v>166</v>
      </c>
      <c r="E1331" t="s">
        <v>10</v>
      </c>
      <c r="F1331" t="s">
        <v>23</v>
      </c>
      <c r="G1331" t="s">
        <v>12</v>
      </c>
    </row>
    <row r="1332" spans="1:8">
      <c r="A1332" t="s">
        <v>2522</v>
      </c>
      <c r="B1332" t="s">
        <v>2523</v>
      </c>
      <c r="C1332" t="s">
        <v>2467</v>
      </c>
      <c r="D1332" t="s">
        <v>2119</v>
      </c>
      <c r="E1332" t="s">
        <v>179</v>
      </c>
      <c r="F1332" t="s">
        <v>180</v>
      </c>
      <c r="G1332" t="s">
        <v>12</v>
      </c>
      <c r="H1332">
        <v>3</v>
      </c>
    </row>
    <row r="1333" spans="1:8">
      <c r="A1333" t="s">
        <v>2524</v>
      </c>
      <c r="B1333" t="s">
        <v>2476</v>
      </c>
      <c r="C1333" t="s">
        <v>2467</v>
      </c>
      <c r="D1333" t="s">
        <v>2119</v>
      </c>
      <c r="E1333" t="s">
        <v>10</v>
      </c>
      <c r="F1333" t="s">
        <v>116</v>
      </c>
      <c r="G1333" t="s">
        <v>12</v>
      </c>
      <c r="H1333">
        <v>2</v>
      </c>
    </row>
    <row r="1334" spans="1:8">
      <c r="A1334" t="s">
        <v>2525</v>
      </c>
      <c r="B1334" t="s">
        <v>2487</v>
      </c>
      <c r="C1334" t="s">
        <v>2467</v>
      </c>
      <c r="D1334" t="s">
        <v>2119</v>
      </c>
      <c r="E1334" t="s">
        <v>10</v>
      </c>
      <c r="F1334" t="s">
        <v>19</v>
      </c>
      <c r="G1334" t="s">
        <v>12</v>
      </c>
      <c r="H1334">
        <v>1</v>
      </c>
    </row>
    <row r="1335" spans="1:8">
      <c r="A1335" t="s">
        <v>2526</v>
      </c>
      <c r="B1335" t="s">
        <v>2487</v>
      </c>
      <c r="C1335" t="s">
        <v>2467</v>
      </c>
      <c r="D1335" t="s">
        <v>2119</v>
      </c>
      <c r="E1335" t="s">
        <v>10</v>
      </c>
      <c r="F1335" t="s">
        <v>69</v>
      </c>
      <c r="G1335" t="s">
        <v>12</v>
      </c>
    </row>
    <row r="1336" spans="1:8">
      <c r="A1336" t="s">
        <v>2527</v>
      </c>
      <c r="B1336" t="s">
        <v>2528</v>
      </c>
      <c r="C1336" t="s">
        <v>2467</v>
      </c>
      <c r="D1336" t="s">
        <v>1220</v>
      </c>
      <c r="E1336" t="s">
        <v>10</v>
      </c>
      <c r="F1336" t="s">
        <v>19</v>
      </c>
      <c r="G1336" t="s">
        <v>12</v>
      </c>
      <c r="H1336">
        <v>2</v>
      </c>
    </row>
    <row r="1337" spans="1:8">
      <c r="A1337" t="s">
        <v>2529</v>
      </c>
      <c r="B1337" t="s">
        <v>2487</v>
      </c>
      <c r="C1337" t="s">
        <v>2467</v>
      </c>
      <c r="D1337" t="s">
        <v>2119</v>
      </c>
      <c r="E1337" t="s">
        <v>10</v>
      </c>
      <c r="F1337" t="s">
        <v>23</v>
      </c>
      <c r="G1337" t="s">
        <v>12</v>
      </c>
      <c r="H1337">
        <v>4</v>
      </c>
    </row>
    <row r="1338" spans="1:8">
      <c r="A1338" t="s">
        <v>2530</v>
      </c>
      <c r="B1338" t="s">
        <v>2531</v>
      </c>
      <c r="C1338" t="s">
        <v>2467</v>
      </c>
      <c r="D1338" t="s">
        <v>2532</v>
      </c>
      <c r="E1338" t="s">
        <v>10</v>
      </c>
      <c r="F1338" t="s">
        <v>11</v>
      </c>
      <c r="G1338" t="s">
        <v>12</v>
      </c>
      <c r="H1338">
        <v>3</v>
      </c>
    </row>
    <row r="1339" spans="1:8">
      <c r="A1339" t="s">
        <v>2533</v>
      </c>
      <c r="B1339" t="s">
        <v>66</v>
      </c>
      <c r="C1339" t="s">
        <v>2467</v>
      </c>
      <c r="D1339" t="s">
        <v>2479</v>
      </c>
      <c r="E1339" t="s">
        <v>179</v>
      </c>
      <c r="F1339" t="s">
        <v>180</v>
      </c>
      <c r="G1339" t="s">
        <v>12</v>
      </c>
      <c r="H1339">
        <v>3</v>
      </c>
    </row>
    <row r="1340" spans="1:8">
      <c r="A1340" t="s">
        <v>2534</v>
      </c>
      <c r="B1340" t="s">
        <v>2535</v>
      </c>
      <c r="C1340" t="s">
        <v>2467</v>
      </c>
      <c r="D1340" t="s">
        <v>2536</v>
      </c>
      <c r="E1340" t="s">
        <v>10</v>
      </c>
      <c r="F1340" t="s">
        <v>23</v>
      </c>
      <c r="G1340" t="s">
        <v>12</v>
      </c>
      <c r="H1340">
        <v>2</v>
      </c>
    </row>
    <row r="1341" spans="1:8">
      <c r="A1341" t="s">
        <v>2537</v>
      </c>
      <c r="B1341" t="s">
        <v>492</v>
      </c>
      <c r="C1341" t="s">
        <v>2467</v>
      </c>
      <c r="D1341" t="s">
        <v>2504</v>
      </c>
      <c r="E1341" t="s">
        <v>10</v>
      </c>
      <c r="F1341" t="s">
        <v>116</v>
      </c>
      <c r="G1341" t="s">
        <v>12</v>
      </c>
      <c r="H1341">
        <v>2</v>
      </c>
    </row>
    <row r="1342" spans="1:8">
      <c r="A1342" t="s">
        <v>2538</v>
      </c>
      <c r="B1342" t="s">
        <v>2487</v>
      </c>
      <c r="C1342" t="s">
        <v>2467</v>
      </c>
      <c r="D1342" t="s">
        <v>2119</v>
      </c>
      <c r="E1342" t="s">
        <v>10</v>
      </c>
      <c r="F1342" t="s">
        <v>23</v>
      </c>
      <c r="G1342" t="s">
        <v>12</v>
      </c>
      <c r="H1342">
        <v>2</v>
      </c>
    </row>
    <row r="1343" spans="1:8">
      <c r="A1343" t="s">
        <v>2539</v>
      </c>
      <c r="B1343" t="s">
        <v>2540</v>
      </c>
      <c r="C1343" t="s">
        <v>2467</v>
      </c>
      <c r="D1343" t="s">
        <v>1220</v>
      </c>
      <c r="E1343" t="s">
        <v>10</v>
      </c>
      <c r="F1343" t="s">
        <v>19</v>
      </c>
      <c r="G1343" t="s">
        <v>12</v>
      </c>
      <c r="H1343">
        <v>4</v>
      </c>
    </row>
    <row r="1344" spans="1:8">
      <c r="A1344" t="s">
        <v>2541</v>
      </c>
      <c r="B1344" t="s">
        <v>2542</v>
      </c>
      <c r="C1344" t="s">
        <v>2467</v>
      </c>
      <c r="D1344" t="s">
        <v>2543</v>
      </c>
      <c r="E1344" t="s">
        <v>10</v>
      </c>
      <c r="F1344" t="s">
        <v>23</v>
      </c>
      <c r="G1344" t="s">
        <v>12</v>
      </c>
      <c r="H1344">
        <v>4</v>
      </c>
    </row>
    <row r="1345" spans="1:8">
      <c r="A1345" t="s">
        <v>2544</v>
      </c>
      <c r="B1345" t="s">
        <v>2487</v>
      </c>
      <c r="C1345" t="s">
        <v>2467</v>
      </c>
      <c r="D1345" t="s">
        <v>2119</v>
      </c>
      <c r="E1345" t="s">
        <v>10</v>
      </c>
      <c r="F1345" t="s">
        <v>116</v>
      </c>
      <c r="G1345" t="s">
        <v>12</v>
      </c>
      <c r="H1345">
        <v>1</v>
      </c>
    </row>
    <row r="1346" spans="1:8">
      <c r="A1346" t="s">
        <v>2545</v>
      </c>
      <c r="B1346" t="s">
        <v>2546</v>
      </c>
      <c r="C1346" t="s">
        <v>2467</v>
      </c>
      <c r="D1346" t="s">
        <v>2484</v>
      </c>
      <c r="E1346" t="s">
        <v>10</v>
      </c>
      <c r="F1346" t="s">
        <v>23</v>
      </c>
      <c r="G1346" t="s">
        <v>12</v>
      </c>
      <c r="H1346">
        <v>3</v>
      </c>
    </row>
    <row r="1347" spans="1:8">
      <c r="A1347" t="s">
        <v>2547</v>
      </c>
      <c r="B1347" t="s">
        <v>2535</v>
      </c>
      <c r="C1347" t="s">
        <v>2467</v>
      </c>
      <c r="D1347" t="s">
        <v>2536</v>
      </c>
      <c r="E1347" t="s">
        <v>10</v>
      </c>
      <c r="F1347" t="s">
        <v>116</v>
      </c>
      <c r="G1347" t="s">
        <v>12</v>
      </c>
      <c r="H1347">
        <v>3</v>
      </c>
    </row>
    <row r="1348" spans="1:8">
      <c r="A1348" t="s">
        <v>2548</v>
      </c>
      <c r="B1348" t="s">
        <v>2487</v>
      </c>
      <c r="C1348" t="s">
        <v>2467</v>
      </c>
      <c r="D1348" t="s">
        <v>2119</v>
      </c>
      <c r="E1348" t="s">
        <v>10</v>
      </c>
      <c r="F1348" t="s">
        <v>116</v>
      </c>
      <c r="G1348" t="s">
        <v>12</v>
      </c>
      <c r="H1348">
        <v>3</v>
      </c>
    </row>
    <row r="1349" spans="1:8">
      <c r="A1349" t="s">
        <v>2549</v>
      </c>
      <c r="B1349" t="s">
        <v>2487</v>
      </c>
      <c r="C1349" t="s">
        <v>2467</v>
      </c>
      <c r="D1349" t="s">
        <v>2119</v>
      </c>
      <c r="E1349" t="s">
        <v>10</v>
      </c>
      <c r="F1349" t="s">
        <v>23</v>
      </c>
      <c r="G1349" t="s">
        <v>12</v>
      </c>
    </row>
    <row r="1350" spans="1:8">
      <c r="A1350" t="s">
        <v>2550</v>
      </c>
      <c r="B1350" t="s">
        <v>2551</v>
      </c>
      <c r="C1350" t="s">
        <v>2467</v>
      </c>
      <c r="D1350" t="s">
        <v>2552</v>
      </c>
      <c r="E1350" t="s">
        <v>10</v>
      </c>
      <c r="F1350" t="s">
        <v>69</v>
      </c>
      <c r="G1350" t="s">
        <v>12</v>
      </c>
      <c r="H1350">
        <v>5</v>
      </c>
    </row>
    <row r="1351" spans="1:8">
      <c r="A1351" t="s">
        <v>2553</v>
      </c>
      <c r="B1351" t="s">
        <v>2487</v>
      </c>
      <c r="C1351" t="s">
        <v>2467</v>
      </c>
      <c r="D1351" t="s">
        <v>2119</v>
      </c>
      <c r="E1351" t="s">
        <v>10</v>
      </c>
      <c r="F1351" t="s">
        <v>116</v>
      </c>
      <c r="G1351" t="s">
        <v>12</v>
      </c>
      <c r="H1351">
        <v>3</v>
      </c>
    </row>
    <row r="1352" spans="1:8">
      <c r="A1352" t="s">
        <v>2554</v>
      </c>
      <c r="B1352" t="s">
        <v>2487</v>
      </c>
      <c r="C1352" t="s">
        <v>2467</v>
      </c>
      <c r="D1352" t="s">
        <v>2119</v>
      </c>
      <c r="E1352" t="s">
        <v>10</v>
      </c>
      <c r="F1352" t="s">
        <v>23</v>
      </c>
      <c r="G1352" t="s">
        <v>12</v>
      </c>
      <c r="H1352">
        <v>5</v>
      </c>
    </row>
    <row r="1353" spans="1:8">
      <c r="A1353" t="s">
        <v>2555</v>
      </c>
      <c r="B1353" t="s">
        <v>2556</v>
      </c>
      <c r="C1353" t="s">
        <v>2467</v>
      </c>
      <c r="D1353" t="s">
        <v>2557</v>
      </c>
      <c r="E1353" t="s">
        <v>10</v>
      </c>
      <c r="F1353" t="s">
        <v>23</v>
      </c>
      <c r="G1353" t="s">
        <v>12</v>
      </c>
      <c r="H1353">
        <v>3</v>
      </c>
    </row>
    <row r="1354" spans="1:8">
      <c r="A1354" t="s">
        <v>2558</v>
      </c>
      <c r="B1354" t="s">
        <v>2559</v>
      </c>
      <c r="C1354" t="s">
        <v>2467</v>
      </c>
      <c r="D1354" t="s">
        <v>2560</v>
      </c>
      <c r="E1354" t="s">
        <v>10</v>
      </c>
      <c r="F1354" t="s">
        <v>23</v>
      </c>
      <c r="G1354" t="s">
        <v>12</v>
      </c>
      <c r="H1354">
        <v>5</v>
      </c>
    </row>
    <row r="1355" spans="1:8">
      <c r="A1355" t="s">
        <v>2561</v>
      </c>
      <c r="B1355" t="s">
        <v>2487</v>
      </c>
      <c r="C1355" t="s">
        <v>2467</v>
      </c>
      <c r="D1355" t="s">
        <v>2119</v>
      </c>
      <c r="E1355" t="s">
        <v>10</v>
      </c>
      <c r="F1355" t="s">
        <v>98</v>
      </c>
      <c r="G1355" t="s">
        <v>12</v>
      </c>
      <c r="H1355">
        <v>2</v>
      </c>
    </row>
    <row r="1356" spans="1:8">
      <c r="A1356" t="s">
        <v>2562</v>
      </c>
      <c r="B1356" t="s">
        <v>2563</v>
      </c>
      <c r="C1356" t="s">
        <v>2467</v>
      </c>
      <c r="D1356" t="s">
        <v>60</v>
      </c>
      <c r="E1356" t="s">
        <v>10</v>
      </c>
      <c r="F1356" t="s">
        <v>69</v>
      </c>
      <c r="G1356" t="s">
        <v>12</v>
      </c>
      <c r="H1356">
        <v>2</v>
      </c>
    </row>
    <row r="1357" spans="1:8">
      <c r="A1357" t="s">
        <v>2564</v>
      </c>
      <c r="B1357" t="s">
        <v>2565</v>
      </c>
      <c r="C1357" t="s">
        <v>2467</v>
      </c>
      <c r="D1357" t="s">
        <v>2566</v>
      </c>
      <c r="E1357" t="s">
        <v>10</v>
      </c>
      <c r="F1357" t="s">
        <v>116</v>
      </c>
      <c r="G1357" t="s">
        <v>12</v>
      </c>
      <c r="H1357">
        <v>3</v>
      </c>
    </row>
    <row r="1358" spans="1:8">
      <c r="A1358" t="s">
        <v>2567</v>
      </c>
      <c r="B1358" t="s">
        <v>2568</v>
      </c>
      <c r="C1358" t="s">
        <v>2467</v>
      </c>
      <c r="D1358" t="s">
        <v>1220</v>
      </c>
      <c r="E1358" t="s">
        <v>10</v>
      </c>
      <c r="F1358" t="s">
        <v>69</v>
      </c>
      <c r="G1358" t="s">
        <v>12</v>
      </c>
      <c r="H1358">
        <v>5</v>
      </c>
    </row>
    <row r="1359" spans="1:8">
      <c r="A1359" t="s">
        <v>435</v>
      </c>
      <c r="B1359" t="s">
        <v>2487</v>
      </c>
      <c r="C1359" t="s">
        <v>2467</v>
      </c>
      <c r="D1359" t="s">
        <v>2119</v>
      </c>
      <c r="E1359" t="s">
        <v>10</v>
      </c>
      <c r="F1359" t="s">
        <v>23</v>
      </c>
      <c r="G1359" t="s">
        <v>12</v>
      </c>
      <c r="H1359">
        <v>2</v>
      </c>
    </row>
    <row r="1360" spans="1:8">
      <c r="A1360" t="s">
        <v>2569</v>
      </c>
      <c r="B1360" t="s">
        <v>106</v>
      </c>
      <c r="C1360" t="s">
        <v>2467</v>
      </c>
      <c r="D1360" t="s">
        <v>2127</v>
      </c>
      <c r="E1360" t="s">
        <v>10</v>
      </c>
      <c r="F1360" t="s">
        <v>69</v>
      </c>
      <c r="G1360" t="s">
        <v>12</v>
      </c>
      <c r="H1360">
        <v>3</v>
      </c>
    </row>
    <row r="1361" spans="1:8">
      <c r="A1361" t="s">
        <v>2570</v>
      </c>
      <c r="B1361" t="s">
        <v>182</v>
      </c>
      <c r="C1361" t="s">
        <v>2467</v>
      </c>
      <c r="D1361" t="s">
        <v>2571</v>
      </c>
      <c r="E1361" t="s">
        <v>10</v>
      </c>
      <c r="F1361" t="s">
        <v>116</v>
      </c>
      <c r="G1361" t="s">
        <v>12</v>
      </c>
      <c r="H1361">
        <v>3</v>
      </c>
    </row>
    <row r="1362" spans="1:8">
      <c r="A1362" t="s">
        <v>1711</v>
      </c>
      <c r="B1362" t="s">
        <v>2572</v>
      </c>
      <c r="C1362" t="s">
        <v>2467</v>
      </c>
      <c r="D1362" t="s">
        <v>622</v>
      </c>
      <c r="E1362" t="s">
        <v>10</v>
      </c>
      <c r="F1362" t="s">
        <v>116</v>
      </c>
      <c r="G1362" t="s">
        <v>12</v>
      </c>
      <c r="H1362">
        <v>4</v>
      </c>
    </row>
    <row r="1363" spans="1:8">
      <c r="A1363" t="s">
        <v>1061</v>
      </c>
      <c r="B1363" t="s">
        <v>1447</v>
      </c>
      <c r="C1363" t="s">
        <v>2467</v>
      </c>
      <c r="D1363" t="s">
        <v>2507</v>
      </c>
      <c r="E1363" t="s">
        <v>10</v>
      </c>
      <c r="F1363" t="s">
        <v>23</v>
      </c>
      <c r="G1363" t="s">
        <v>12</v>
      </c>
      <c r="H1363">
        <v>3</v>
      </c>
    </row>
    <row r="1364" spans="1:8">
      <c r="A1364" t="s">
        <v>2573</v>
      </c>
      <c r="B1364" t="s">
        <v>2487</v>
      </c>
      <c r="C1364" t="s">
        <v>2467</v>
      </c>
      <c r="D1364" t="s">
        <v>2119</v>
      </c>
      <c r="E1364" t="s">
        <v>10</v>
      </c>
      <c r="F1364" t="s">
        <v>50</v>
      </c>
      <c r="G1364" t="s">
        <v>12</v>
      </c>
      <c r="H1364">
        <v>4</v>
      </c>
    </row>
    <row r="1365" spans="1:8">
      <c r="A1365" t="s">
        <v>2574</v>
      </c>
      <c r="B1365" t="s">
        <v>2575</v>
      </c>
      <c r="C1365" t="s">
        <v>2467</v>
      </c>
      <c r="D1365" t="s">
        <v>2575</v>
      </c>
      <c r="E1365" t="s">
        <v>10</v>
      </c>
      <c r="F1365" t="s">
        <v>116</v>
      </c>
      <c r="G1365" t="s">
        <v>12</v>
      </c>
      <c r="H1365">
        <v>4</v>
      </c>
    </row>
    <row r="1366" spans="1:8">
      <c r="A1366" t="s">
        <v>2576</v>
      </c>
      <c r="B1366" t="s">
        <v>2487</v>
      </c>
      <c r="C1366" t="s">
        <v>2467</v>
      </c>
      <c r="D1366" t="s">
        <v>2119</v>
      </c>
      <c r="E1366" t="s">
        <v>10</v>
      </c>
      <c r="F1366" t="s">
        <v>23</v>
      </c>
      <c r="G1366" t="s">
        <v>12</v>
      </c>
      <c r="H1366">
        <v>1</v>
      </c>
    </row>
    <row r="1367" spans="1:8">
      <c r="A1367" t="s">
        <v>2577</v>
      </c>
      <c r="B1367" t="s">
        <v>2578</v>
      </c>
      <c r="C1367" t="s">
        <v>2467</v>
      </c>
      <c r="D1367" t="s">
        <v>2579</v>
      </c>
      <c r="E1367" t="s">
        <v>10</v>
      </c>
      <c r="F1367" t="s">
        <v>23</v>
      </c>
      <c r="G1367" t="s">
        <v>12</v>
      </c>
      <c r="H1367">
        <v>3</v>
      </c>
    </row>
    <row r="1368" spans="1:8">
      <c r="A1368" t="s">
        <v>2580</v>
      </c>
      <c r="B1368" t="s">
        <v>2581</v>
      </c>
      <c r="C1368" t="s">
        <v>2467</v>
      </c>
      <c r="D1368" t="s">
        <v>2582</v>
      </c>
      <c r="E1368" t="s">
        <v>10</v>
      </c>
      <c r="F1368" t="s">
        <v>116</v>
      </c>
      <c r="G1368" t="s">
        <v>201</v>
      </c>
      <c r="H1368">
        <v>4</v>
      </c>
    </row>
    <row r="1369" spans="1:8">
      <c r="A1369" t="s">
        <v>2583</v>
      </c>
      <c r="B1369" t="s">
        <v>2584</v>
      </c>
      <c r="C1369" t="s">
        <v>2467</v>
      </c>
      <c r="D1369" t="s">
        <v>2566</v>
      </c>
      <c r="E1369" t="s">
        <v>10</v>
      </c>
      <c r="F1369" t="s">
        <v>116</v>
      </c>
      <c r="G1369" t="s">
        <v>12</v>
      </c>
      <c r="H1369">
        <v>2</v>
      </c>
    </row>
    <row r="1370" spans="1:8">
      <c r="A1370" t="s">
        <v>2585</v>
      </c>
      <c r="B1370" t="s">
        <v>2586</v>
      </c>
      <c r="C1370" t="s">
        <v>2467</v>
      </c>
      <c r="D1370" t="s">
        <v>87</v>
      </c>
      <c r="E1370" t="s">
        <v>10</v>
      </c>
      <c r="F1370" t="s">
        <v>23</v>
      </c>
      <c r="G1370" t="s">
        <v>12</v>
      </c>
      <c r="H1370">
        <v>1</v>
      </c>
    </row>
    <row r="1371" spans="1:8">
      <c r="A1371" t="s">
        <v>2587</v>
      </c>
      <c r="B1371" t="s">
        <v>106</v>
      </c>
      <c r="C1371" t="s">
        <v>2467</v>
      </c>
      <c r="D1371" t="s">
        <v>2127</v>
      </c>
      <c r="E1371" t="s">
        <v>10</v>
      </c>
      <c r="F1371" t="s">
        <v>23</v>
      </c>
      <c r="G1371" t="s">
        <v>12</v>
      </c>
      <c r="H1371">
        <v>1</v>
      </c>
    </row>
    <row r="1372" spans="1:8">
      <c r="A1372" t="s">
        <v>2588</v>
      </c>
      <c r="B1372" t="s">
        <v>2589</v>
      </c>
      <c r="C1372" t="s">
        <v>2467</v>
      </c>
      <c r="D1372" t="s">
        <v>2119</v>
      </c>
      <c r="E1372" t="s">
        <v>10</v>
      </c>
      <c r="F1372" t="s">
        <v>116</v>
      </c>
      <c r="G1372" t="s">
        <v>12</v>
      </c>
      <c r="H1372">
        <v>3</v>
      </c>
    </row>
    <row r="1373" spans="1:8">
      <c r="A1373" t="s">
        <v>2590</v>
      </c>
      <c r="B1373" t="s">
        <v>1355</v>
      </c>
      <c r="C1373" t="s">
        <v>2467</v>
      </c>
      <c r="D1373" t="s">
        <v>2489</v>
      </c>
      <c r="E1373" t="s">
        <v>10</v>
      </c>
      <c r="F1373" t="s">
        <v>23</v>
      </c>
      <c r="G1373" t="s">
        <v>12</v>
      </c>
      <c r="H1373">
        <v>3</v>
      </c>
    </row>
    <row r="1374" spans="1:8">
      <c r="A1374" t="s">
        <v>2591</v>
      </c>
      <c r="B1374" t="s">
        <v>2487</v>
      </c>
      <c r="C1374" t="s">
        <v>2467</v>
      </c>
      <c r="D1374" t="s">
        <v>2119</v>
      </c>
      <c r="E1374" t="s">
        <v>10</v>
      </c>
      <c r="F1374" t="s">
        <v>23</v>
      </c>
      <c r="G1374" t="s">
        <v>12</v>
      </c>
      <c r="H1374">
        <v>1</v>
      </c>
    </row>
    <row r="1375" spans="1:8">
      <c r="A1375" t="s">
        <v>2592</v>
      </c>
      <c r="B1375" t="s">
        <v>2593</v>
      </c>
      <c r="C1375" t="s">
        <v>2467</v>
      </c>
      <c r="D1375" t="s">
        <v>2119</v>
      </c>
      <c r="E1375" t="s">
        <v>10</v>
      </c>
      <c r="F1375" t="s">
        <v>69</v>
      </c>
      <c r="G1375" t="s">
        <v>12</v>
      </c>
      <c r="H1375">
        <v>2</v>
      </c>
    </row>
    <row r="1376" spans="1:8">
      <c r="A1376" t="s">
        <v>2594</v>
      </c>
      <c r="B1376" t="s">
        <v>2487</v>
      </c>
      <c r="C1376" t="s">
        <v>2467</v>
      </c>
      <c r="D1376" t="s">
        <v>2119</v>
      </c>
      <c r="E1376" t="s">
        <v>10</v>
      </c>
      <c r="F1376" t="s">
        <v>116</v>
      </c>
      <c r="G1376" t="s">
        <v>12</v>
      </c>
      <c r="H1376">
        <v>3</v>
      </c>
    </row>
    <row r="1377" spans="1:8">
      <c r="A1377" t="s">
        <v>2595</v>
      </c>
      <c r="B1377" t="s">
        <v>2487</v>
      </c>
      <c r="C1377" t="s">
        <v>2467</v>
      </c>
      <c r="D1377" t="s">
        <v>2119</v>
      </c>
      <c r="E1377" t="s">
        <v>10</v>
      </c>
      <c r="F1377" t="s">
        <v>23</v>
      </c>
      <c r="G1377" t="s">
        <v>12</v>
      </c>
    </row>
    <row r="1378" spans="1:8">
      <c r="A1378" t="s">
        <v>2596</v>
      </c>
      <c r="B1378" t="s">
        <v>2487</v>
      </c>
      <c r="C1378" t="s">
        <v>2467</v>
      </c>
      <c r="D1378" t="s">
        <v>2119</v>
      </c>
      <c r="E1378" t="s">
        <v>10</v>
      </c>
      <c r="F1378" t="s">
        <v>23</v>
      </c>
      <c r="G1378" t="s">
        <v>12</v>
      </c>
      <c r="H1378">
        <v>3</v>
      </c>
    </row>
    <row r="1379" spans="1:8">
      <c r="A1379" t="s">
        <v>2597</v>
      </c>
      <c r="B1379" t="s">
        <v>66</v>
      </c>
      <c r="C1379" t="s">
        <v>2467</v>
      </c>
      <c r="D1379" t="s">
        <v>2479</v>
      </c>
      <c r="E1379" t="s">
        <v>10</v>
      </c>
      <c r="F1379" t="s">
        <v>19</v>
      </c>
      <c r="G1379" t="s">
        <v>12</v>
      </c>
      <c r="H1379">
        <v>2</v>
      </c>
    </row>
    <row r="1380" spans="1:8">
      <c r="A1380" t="s">
        <v>2598</v>
      </c>
      <c r="B1380" t="s">
        <v>2599</v>
      </c>
      <c r="C1380" t="s">
        <v>2467</v>
      </c>
      <c r="D1380" t="s">
        <v>166</v>
      </c>
      <c r="E1380" t="s">
        <v>10</v>
      </c>
      <c r="F1380" t="s">
        <v>23</v>
      </c>
      <c r="G1380" t="s">
        <v>12</v>
      </c>
      <c r="H1380">
        <v>5</v>
      </c>
    </row>
    <row r="1381" spans="1:8">
      <c r="A1381" t="s">
        <v>2600</v>
      </c>
      <c r="B1381" t="s">
        <v>2575</v>
      </c>
      <c r="C1381" t="s">
        <v>2467</v>
      </c>
      <c r="D1381" t="s">
        <v>2575</v>
      </c>
      <c r="E1381" t="s">
        <v>10</v>
      </c>
      <c r="F1381" t="s">
        <v>23</v>
      </c>
      <c r="G1381" t="s">
        <v>12</v>
      </c>
      <c r="H1381">
        <v>4</v>
      </c>
    </row>
    <row r="1382" spans="1:8">
      <c r="A1382" t="s">
        <v>2601</v>
      </c>
      <c r="B1382" t="s">
        <v>2602</v>
      </c>
      <c r="C1382" t="s">
        <v>2467</v>
      </c>
      <c r="D1382" t="s">
        <v>166</v>
      </c>
      <c r="E1382" t="s">
        <v>10</v>
      </c>
      <c r="F1382" t="s">
        <v>116</v>
      </c>
      <c r="G1382" t="s">
        <v>12</v>
      </c>
      <c r="H1382">
        <v>4</v>
      </c>
    </row>
    <row r="1383" spans="1:8">
      <c r="A1383" t="s">
        <v>2603</v>
      </c>
      <c r="B1383" t="s">
        <v>2604</v>
      </c>
      <c r="C1383" t="s">
        <v>2467</v>
      </c>
      <c r="D1383" t="s">
        <v>2605</v>
      </c>
      <c r="E1383" t="s">
        <v>10</v>
      </c>
      <c r="F1383" t="s">
        <v>23</v>
      </c>
      <c r="G1383" t="s">
        <v>12</v>
      </c>
      <c r="H1383">
        <v>3</v>
      </c>
    </row>
    <row r="1384" spans="1:8">
      <c r="A1384" t="s">
        <v>2606</v>
      </c>
      <c r="B1384" t="s">
        <v>2607</v>
      </c>
      <c r="C1384" t="s">
        <v>2467</v>
      </c>
      <c r="D1384" t="s">
        <v>2119</v>
      </c>
      <c r="E1384" t="s">
        <v>10</v>
      </c>
      <c r="F1384" t="s">
        <v>330</v>
      </c>
      <c r="G1384" t="s">
        <v>12</v>
      </c>
      <c r="H1384">
        <v>2</v>
      </c>
    </row>
    <row r="1385" spans="1:8">
      <c r="A1385" t="s">
        <v>2608</v>
      </c>
      <c r="B1385" t="s">
        <v>2487</v>
      </c>
      <c r="C1385" t="s">
        <v>2467</v>
      </c>
      <c r="D1385" t="s">
        <v>2119</v>
      </c>
      <c r="E1385" t="s">
        <v>10</v>
      </c>
      <c r="F1385" t="s">
        <v>23</v>
      </c>
      <c r="G1385" t="s">
        <v>12</v>
      </c>
    </row>
    <row r="1386" spans="1:8">
      <c r="A1386" t="s">
        <v>2609</v>
      </c>
      <c r="B1386" t="s">
        <v>2610</v>
      </c>
      <c r="C1386" t="s">
        <v>2467</v>
      </c>
      <c r="D1386" t="s">
        <v>2560</v>
      </c>
      <c r="E1386" t="s">
        <v>10</v>
      </c>
      <c r="F1386" t="s">
        <v>19</v>
      </c>
      <c r="G1386" t="s">
        <v>12</v>
      </c>
      <c r="H1386">
        <v>3</v>
      </c>
    </row>
    <row r="1387" spans="1:8">
      <c r="A1387" t="s">
        <v>2611</v>
      </c>
      <c r="B1387" t="s">
        <v>2612</v>
      </c>
      <c r="C1387" t="s">
        <v>2467</v>
      </c>
      <c r="D1387" t="s">
        <v>1220</v>
      </c>
      <c r="E1387" t="s">
        <v>10</v>
      </c>
      <c r="F1387" t="s">
        <v>23</v>
      </c>
      <c r="G1387" t="s">
        <v>12</v>
      </c>
      <c r="H1387">
        <v>4</v>
      </c>
    </row>
    <row r="1388" spans="1:8">
      <c r="A1388" t="s">
        <v>2613</v>
      </c>
      <c r="B1388" t="s">
        <v>2487</v>
      </c>
      <c r="C1388" t="s">
        <v>2467</v>
      </c>
      <c r="D1388" t="s">
        <v>2119</v>
      </c>
      <c r="E1388" t="s">
        <v>10</v>
      </c>
      <c r="F1388" t="s">
        <v>23</v>
      </c>
      <c r="G1388" t="s">
        <v>12</v>
      </c>
      <c r="H1388">
        <v>1</v>
      </c>
    </row>
    <row r="1389" spans="1:8">
      <c r="A1389" t="s">
        <v>2614</v>
      </c>
      <c r="B1389" t="s">
        <v>2615</v>
      </c>
      <c r="C1389" t="s">
        <v>2467</v>
      </c>
      <c r="D1389" t="s">
        <v>2119</v>
      </c>
      <c r="E1389" t="s">
        <v>10</v>
      </c>
      <c r="F1389" t="s">
        <v>116</v>
      </c>
      <c r="G1389" t="s">
        <v>12</v>
      </c>
      <c r="H1389">
        <v>3</v>
      </c>
    </row>
    <row r="1390" spans="1:8">
      <c r="A1390" t="s">
        <v>2616</v>
      </c>
      <c r="B1390" t="s">
        <v>2483</v>
      </c>
      <c r="C1390" t="s">
        <v>2467</v>
      </c>
      <c r="D1390" t="s">
        <v>2483</v>
      </c>
      <c r="E1390" t="s">
        <v>10</v>
      </c>
      <c r="F1390" t="s">
        <v>23</v>
      </c>
      <c r="G1390" t="s">
        <v>12</v>
      </c>
      <c r="H1390">
        <v>2</v>
      </c>
    </row>
    <row r="1391" spans="1:8">
      <c r="A1391" t="s">
        <v>2617</v>
      </c>
      <c r="B1391" t="s">
        <v>2618</v>
      </c>
      <c r="C1391" t="s">
        <v>2467</v>
      </c>
      <c r="D1391" t="s">
        <v>552</v>
      </c>
      <c r="E1391" t="s">
        <v>10</v>
      </c>
      <c r="F1391" t="s">
        <v>69</v>
      </c>
      <c r="G1391" t="s">
        <v>12</v>
      </c>
      <c r="H1391">
        <v>2</v>
      </c>
    </row>
    <row r="1392" spans="1:8">
      <c r="A1392" t="s">
        <v>2619</v>
      </c>
      <c r="B1392" t="s">
        <v>89</v>
      </c>
      <c r="C1392" t="s">
        <v>2467</v>
      </c>
      <c r="D1392" t="s">
        <v>2489</v>
      </c>
      <c r="E1392" t="s">
        <v>10</v>
      </c>
      <c r="F1392" t="s">
        <v>23</v>
      </c>
      <c r="G1392" t="s">
        <v>12</v>
      </c>
      <c r="H1392">
        <v>5</v>
      </c>
    </row>
    <row r="1393" spans="1:8">
      <c r="A1393" t="s">
        <v>2620</v>
      </c>
      <c r="B1393" t="s">
        <v>2621</v>
      </c>
      <c r="C1393" t="s">
        <v>2467</v>
      </c>
      <c r="D1393" t="s">
        <v>2472</v>
      </c>
      <c r="E1393" t="s">
        <v>10</v>
      </c>
      <c r="F1393" t="s">
        <v>23</v>
      </c>
      <c r="G1393" t="s">
        <v>12</v>
      </c>
      <c r="H1393">
        <v>5</v>
      </c>
    </row>
    <row r="1394" spans="1:8">
      <c r="A1394" t="s">
        <v>2622</v>
      </c>
      <c r="B1394" t="s">
        <v>2491</v>
      </c>
      <c r="C1394" t="s">
        <v>2467</v>
      </c>
      <c r="D1394" t="s">
        <v>2489</v>
      </c>
      <c r="E1394" t="s">
        <v>10</v>
      </c>
      <c r="F1394" t="s">
        <v>116</v>
      </c>
      <c r="G1394" t="s">
        <v>12</v>
      </c>
      <c r="H1394">
        <v>4</v>
      </c>
    </row>
    <row r="1395" spans="1:8">
      <c r="A1395" t="s">
        <v>2623</v>
      </c>
      <c r="B1395" t="s">
        <v>2624</v>
      </c>
      <c r="C1395" t="s">
        <v>2467</v>
      </c>
      <c r="D1395" t="s">
        <v>2119</v>
      </c>
      <c r="E1395" t="s">
        <v>10</v>
      </c>
      <c r="F1395" t="s">
        <v>116</v>
      </c>
      <c r="G1395" t="s">
        <v>12</v>
      </c>
      <c r="H1395">
        <v>4</v>
      </c>
    </row>
    <row r="1396" spans="1:8">
      <c r="A1396" t="s">
        <v>2625</v>
      </c>
      <c r="B1396" t="s">
        <v>2487</v>
      </c>
      <c r="C1396" t="s">
        <v>2467</v>
      </c>
      <c r="D1396" t="s">
        <v>2119</v>
      </c>
      <c r="E1396" t="s">
        <v>10</v>
      </c>
      <c r="F1396" t="s">
        <v>116</v>
      </c>
      <c r="G1396" t="s">
        <v>12</v>
      </c>
      <c r="H1396">
        <v>4</v>
      </c>
    </row>
    <row r="1397" spans="1:8">
      <c r="A1397" t="s">
        <v>2626</v>
      </c>
      <c r="B1397" t="s">
        <v>2627</v>
      </c>
      <c r="C1397" t="s">
        <v>2467</v>
      </c>
      <c r="D1397" t="s">
        <v>2628</v>
      </c>
      <c r="E1397" t="s">
        <v>10</v>
      </c>
      <c r="F1397" t="s">
        <v>23</v>
      </c>
      <c r="G1397" t="s">
        <v>12</v>
      </c>
      <c r="H1397">
        <v>3</v>
      </c>
    </row>
    <row r="1398" spans="1:8">
      <c r="A1398" t="s">
        <v>2629</v>
      </c>
      <c r="B1398" t="s">
        <v>2630</v>
      </c>
      <c r="C1398" t="s">
        <v>2467</v>
      </c>
      <c r="D1398" t="s">
        <v>2560</v>
      </c>
      <c r="E1398" t="s">
        <v>10</v>
      </c>
      <c r="F1398" t="s">
        <v>23</v>
      </c>
      <c r="G1398" t="s">
        <v>12</v>
      </c>
      <c r="H1398">
        <v>3</v>
      </c>
    </row>
    <row r="1399" spans="1:8">
      <c r="A1399" t="s">
        <v>2631</v>
      </c>
      <c r="B1399" t="s">
        <v>2627</v>
      </c>
      <c r="C1399" t="s">
        <v>2467</v>
      </c>
      <c r="D1399" t="s">
        <v>2628</v>
      </c>
      <c r="E1399" t="s">
        <v>10</v>
      </c>
      <c r="F1399" t="s">
        <v>116</v>
      </c>
      <c r="G1399" t="s">
        <v>12</v>
      </c>
      <c r="H1399">
        <v>2</v>
      </c>
    </row>
    <row r="1400" spans="1:8">
      <c r="A1400" t="s">
        <v>2632</v>
      </c>
      <c r="B1400" t="s">
        <v>2627</v>
      </c>
      <c r="C1400" t="s">
        <v>2467</v>
      </c>
      <c r="D1400" t="s">
        <v>2628</v>
      </c>
      <c r="E1400" t="s">
        <v>10</v>
      </c>
      <c r="F1400" t="s">
        <v>23</v>
      </c>
      <c r="G1400" t="s">
        <v>12</v>
      </c>
      <c r="H1400">
        <v>3</v>
      </c>
    </row>
    <row r="1401" spans="1:8">
      <c r="A1401" t="s">
        <v>2633</v>
      </c>
      <c r="B1401" t="s">
        <v>109</v>
      </c>
      <c r="C1401" t="s">
        <v>2467</v>
      </c>
      <c r="D1401" t="s">
        <v>2560</v>
      </c>
      <c r="E1401" t="s">
        <v>10</v>
      </c>
      <c r="F1401" t="s">
        <v>23</v>
      </c>
      <c r="G1401" t="s">
        <v>12</v>
      </c>
      <c r="H1401">
        <v>5</v>
      </c>
    </row>
    <row r="1402" spans="1:8">
      <c r="A1402" t="s">
        <v>2634</v>
      </c>
      <c r="B1402" t="s">
        <v>2487</v>
      </c>
      <c r="C1402" t="s">
        <v>2467</v>
      </c>
      <c r="D1402" t="s">
        <v>2119</v>
      </c>
      <c r="E1402" t="s">
        <v>10</v>
      </c>
      <c r="F1402" t="s">
        <v>19</v>
      </c>
      <c r="G1402" t="s">
        <v>12</v>
      </c>
      <c r="H1402">
        <v>2</v>
      </c>
    </row>
    <row r="1403" spans="1:8">
      <c r="A1403" t="s">
        <v>2635</v>
      </c>
      <c r="B1403" t="s">
        <v>2636</v>
      </c>
      <c r="C1403" t="s">
        <v>2467</v>
      </c>
      <c r="D1403" t="s">
        <v>2119</v>
      </c>
      <c r="E1403" t="s">
        <v>10</v>
      </c>
      <c r="F1403" t="s">
        <v>23</v>
      </c>
      <c r="G1403" t="s">
        <v>12</v>
      </c>
      <c r="H1403">
        <v>4</v>
      </c>
    </row>
    <row r="1404" spans="1:8">
      <c r="A1404" t="s">
        <v>2637</v>
      </c>
      <c r="B1404" t="s">
        <v>2638</v>
      </c>
      <c r="C1404" t="s">
        <v>2467</v>
      </c>
      <c r="D1404" t="s">
        <v>2119</v>
      </c>
      <c r="E1404" t="s">
        <v>10</v>
      </c>
      <c r="F1404" t="s">
        <v>23</v>
      </c>
      <c r="G1404" t="s">
        <v>12</v>
      </c>
      <c r="H1404">
        <v>3</v>
      </c>
    </row>
    <row r="1405" spans="1:8">
      <c r="A1405" t="s">
        <v>2639</v>
      </c>
      <c r="B1405" t="s">
        <v>2640</v>
      </c>
      <c r="C1405" t="s">
        <v>2467</v>
      </c>
      <c r="D1405" t="s">
        <v>2641</v>
      </c>
      <c r="E1405" t="s">
        <v>10</v>
      </c>
      <c r="F1405" t="s">
        <v>98</v>
      </c>
      <c r="G1405" t="s">
        <v>12</v>
      </c>
      <c r="H1405">
        <v>2</v>
      </c>
    </row>
    <row r="1406" spans="1:8">
      <c r="A1406" t="s">
        <v>2642</v>
      </c>
      <c r="B1406" t="s">
        <v>2643</v>
      </c>
      <c r="C1406" t="s">
        <v>2467</v>
      </c>
      <c r="D1406" t="s">
        <v>2119</v>
      </c>
      <c r="E1406" t="s">
        <v>10</v>
      </c>
      <c r="F1406" t="s">
        <v>23</v>
      </c>
      <c r="G1406" t="s">
        <v>12</v>
      </c>
      <c r="H1406">
        <v>2</v>
      </c>
    </row>
    <row r="1407" spans="1:8">
      <c r="A1407" t="s">
        <v>2644</v>
      </c>
      <c r="B1407" t="s">
        <v>2641</v>
      </c>
      <c r="C1407" t="s">
        <v>2467</v>
      </c>
      <c r="D1407" t="s">
        <v>2641</v>
      </c>
      <c r="E1407" t="s">
        <v>10</v>
      </c>
      <c r="F1407" t="s">
        <v>23</v>
      </c>
      <c r="G1407" t="s">
        <v>12</v>
      </c>
      <c r="H1407">
        <v>3</v>
      </c>
    </row>
    <row r="1408" spans="1:8">
      <c r="A1408" t="s">
        <v>2645</v>
      </c>
      <c r="B1408" t="s">
        <v>2487</v>
      </c>
      <c r="C1408" t="s">
        <v>2467</v>
      </c>
      <c r="D1408" t="s">
        <v>2119</v>
      </c>
      <c r="E1408" t="s">
        <v>10</v>
      </c>
      <c r="F1408" t="s">
        <v>23</v>
      </c>
      <c r="G1408" t="s">
        <v>12</v>
      </c>
      <c r="H1408">
        <v>5</v>
      </c>
    </row>
    <row r="1409" spans="1:8">
      <c r="A1409" t="s">
        <v>2646</v>
      </c>
      <c r="B1409" t="s">
        <v>2647</v>
      </c>
      <c r="C1409" t="s">
        <v>2467</v>
      </c>
      <c r="D1409" t="s">
        <v>29</v>
      </c>
      <c r="E1409" t="s">
        <v>10</v>
      </c>
      <c r="F1409" t="s">
        <v>23</v>
      </c>
      <c r="G1409" t="s">
        <v>12</v>
      </c>
      <c r="H1409">
        <v>5</v>
      </c>
    </row>
    <row r="1410" spans="1:8">
      <c r="A1410" t="s">
        <v>2648</v>
      </c>
      <c r="B1410" t="s">
        <v>2649</v>
      </c>
      <c r="C1410" t="s">
        <v>2467</v>
      </c>
      <c r="D1410" t="s">
        <v>2560</v>
      </c>
      <c r="E1410" t="s">
        <v>10</v>
      </c>
      <c r="F1410" t="s">
        <v>23</v>
      </c>
      <c r="G1410" t="s">
        <v>12</v>
      </c>
      <c r="H1410">
        <v>4</v>
      </c>
    </row>
    <row r="1411" spans="1:8">
      <c r="A1411" t="s">
        <v>2650</v>
      </c>
      <c r="B1411" t="s">
        <v>2651</v>
      </c>
      <c r="C1411" t="s">
        <v>2467</v>
      </c>
      <c r="D1411" t="s">
        <v>60</v>
      </c>
      <c r="E1411" t="s">
        <v>10</v>
      </c>
      <c r="F1411" t="s">
        <v>23</v>
      </c>
      <c r="G1411" t="s">
        <v>12</v>
      </c>
      <c r="H1411">
        <v>3</v>
      </c>
    </row>
    <row r="1412" spans="1:8">
      <c r="A1412" t="s">
        <v>2652</v>
      </c>
      <c r="B1412" t="s">
        <v>2653</v>
      </c>
      <c r="C1412" t="s">
        <v>2467</v>
      </c>
      <c r="D1412" t="s">
        <v>2119</v>
      </c>
      <c r="E1412" t="s">
        <v>10</v>
      </c>
      <c r="F1412" t="s">
        <v>116</v>
      </c>
      <c r="G1412" t="s">
        <v>12</v>
      </c>
      <c r="H1412">
        <v>5</v>
      </c>
    </row>
    <row r="1413" spans="1:8">
      <c r="A1413" t="s">
        <v>2654</v>
      </c>
      <c r="B1413" t="s">
        <v>2655</v>
      </c>
      <c r="C1413" t="s">
        <v>2467</v>
      </c>
      <c r="D1413" t="s">
        <v>1220</v>
      </c>
      <c r="E1413" t="s">
        <v>10</v>
      </c>
      <c r="F1413" t="s">
        <v>23</v>
      </c>
      <c r="G1413" t="s">
        <v>12</v>
      </c>
      <c r="H1413">
        <v>5</v>
      </c>
    </row>
    <row r="1414" spans="1:8">
      <c r="A1414" t="s">
        <v>2656</v>
      </c>
      <c r="B1414" t="s">
        <v>2657</v>
      </c>
      <c r="C1414" t="s">
        <v>2467</v>
      </c>
      <c r="D1414" t="s">
        <v>2560</v>
      </c>
      <c r="E1414" t="s">
        <v>10</v>
      </c>
      <c r="F1414" t="s">
        <v>69</v>
      </c>
      <c r="G1414" t="s">
        <v>12</v>
      </c>
      <c r="H1414">
        <v>3</v>
      </c>
    </row>
    <row r="1415" spans="1:8">
      <c r="A1415" t="s">
        <v>2658</v>
      </c>
      <c r="B1415" t="s">
        <v>2499</v>
      </c>
      <c r="C1415" t="s">
        <v>2467</v>
      </c>
      <c r="D1415" t="s">
        <v>26</v>
      </c>
      <c r="E1415" t="s">
        <v>10</v>
      </c>
      <c r="F1415" t="s">
        <v>19</v>
      </c>
      <c r="G1415" t="s">
        <v>12</v>
      </c>
    </row>
    <row r="1416" spans="1:8">
      <c r="A1416" t="s">
        <v>2659</v>
      </c>
      <c r="B1416" t="s">
        <v>2487</v>
      </c>
      <c r="C1416" t="s">
        <v>2467</v>
      </c>
      <c r="D1416" t="s">
        <v>2119</v>
      </c>
      <c r="E1416" t="s">
        <v>10</v>
      </c>
      <c r="F1416" t="s">
        <v>98</v>
      </c>
      <c r="G1416" t="s">
        <v>12</v>
      </c>
    </row>
    <row r="1417" spans="1:8">
      <c r="A1417" t="s">
        <v>2660</v>
      </c>
      <c r="B1417" t="s">
        <v>2661</v>
      </c>
      <c r="C1417" t="s">
        <v>2467</v>
      </c>
      <c r="D1417" t="s">
        <v>2472</v>
      </c>
      <c r="E1417" t="s">
        <v>10</v>
      </c>
      <c r="F1417" t="s">
        <v>23</v>
      </c>
      <c r="G1417" t="s">
        <v>12</v>
      </c>
      <c r="H1417">
        <v>3</v>
      </c>
    </row>
    <row r="1418" spans="1:8">
      <c r="A1418" t="s">
        <v>2662</v>
      </c>
      <c r="B1418" t="s">
        <v>2663</v>
      </c>
      <c r="C1418" t="s">
        <v>2467</v>
      </c>
      <c r="D1418" t="s">
        <v>2552</v>
      </c>
      <c r="E1418" t="s">
        <v>10</v>
      </c>
      <c r="F1418" t="s">
        <v>23</v>
      </c>
      <c r="G1418" t="s">
        <v>12</v>
      </c>
    </row>
    <row r="1419" spans="1:8">
      <c r="A1419" t="s">
        <v>2664</v>
      </c>
      <c r="B1419" t="s">
        <v>2665</v>
      </c>
      <c r="C1419" t="s">
        <v>2467</v>
      </c>
      <c r="D1419" t="s">
        <v>1220</v>
      </c>
      <c r="E1419" t="s">
        <v>179</v>
      </c>
      <c r="F1419" t="s">
        <v>180</v>
      </c>
      <c r="G1419" t="s">
        <v>12</v>
      </c>
      <c r="H1419">
        <v>4</v>
      </c>
    </row>
    <row r="1420" spans="1:8">
      <c r="A1420" t="s">
        <v>2666</v>
      </c>
      <c r="B1420" t="s">
        <v>2021</v>
      </c>
      <c r="C1420" t="s">
        <v>2467</v>
      </c>
      <c r="D1420" t="s">
        <v>76</v>
      </c>
      <c r="E1420" t="s">
        <v>212</v>
      </c>
      <c r="F1420" t="s">
        <v>98</v>
      </c>
      <c r="G1420" t="s">
        <v>12</v>
      </c>
    </row>
    <row r="1421" spans="1:8">
      <c r="A1421" t="s">
        <v>2667</v>
      </c>
      <c r="B1421" t="s">
        <v>530</v>
      </c>
      <c r="C1421" t="s">
        <v>2467</v>
      </c>
      <c r="D1421" t="s">
        <v>2668</v>
      </c>
      <c r="E1421" t="s">
        <v>212</v>
      </c>
      <c r="F1421" t="s">
        <v>23</v>
      </c>
      <c r="G1421" t="s">
        <v>12</v>
      </c>
    </row>
    <row r="1422" spans="1:8">
      <c r="A1422" t="s">
        <v>2669</v>
      </c>
      <c r="B1422" t="s">
        <v>2670</v>
      </c>
      <c r="C1422" t="s">
        <v>2467</v>
      </c>
      <c r="D1422" t="s">
        <v>2671</v>
      </c>
      <c r="E1422" t="s">
        <v>212</v>
      </c>
      <c r="F1422" t="s">
        <v>23</v>
      </c>
      <c r="G1422" t="s">
        <v>12</v>
      </c>
    </row>
    <row r="1423" spans="1:8">
      <c r="A1423" t="s">
        <v>2672</v>
      </c>
      <c r="B1423" t="s">
        <v>622</v>
      </c>
      <c r="C1423" t="s">
        <v>2467</v>
      </c>
      <c r="D1423" t="s">
        <v>591</v>
      </c>
      <c r="E1423" t="s">
        <v>212</v>
      </c>
      <c r="F1423" t="s">
        <v>98</v>
      </c>
      <c r="G1423" t="s">
        <v>12</v>
      </c>
    </row>
    <row r="1424" spans="1:8">
      <c r="A1424" t="s">
        <v>2673</v>
      </c>
      <c r="B1424" t="s">
        <v>2674</v>
      </c>
      <c r="C1424" t="s">
        <v>2467</v>
      </c>
      <c r="D1424" t="s">
        <v>2675</v>
      </c>
      <c r="E1424" t="s">
        <v>212</v>
      </c>
      <c r="F1424" t="s">
        <v>23</v>
      </c>
      <c r="G1424" t="s">
        <v>12</v>
      </c>
    </row>
    <row r="1425" spans="1:8">
      <c r="A1425" t="s">
        <v>2598</v>
      </c>
      <c r="B1425" t="s">
        <v>2676</v>
      </c>
      <c r="C1425" t="s">
        <v>2467</v>
      </c>
      <c r="D1425" t="s">
        <v>2677</v>
      </c>
      <c r="E1425" t="s">
        <v>212</v>
      </c>
      <c r="F1425" t="s">
        <v>23</v>
      </c>
      <c r="G1425" t="s">
        <v>12</v>
      </c>
      <c r="H1425">
        <v>4</v>
      </c>
    </row>
    <row r="1426" spans="1:8">
      <c r="A1426" t="s">
        <v>2678</v>
      </c>
      <c r="B1426" t="s">
        <v>2679</v>
      </c>
      <c r="C1426" t="s">
        <v>2467</v>
      </c>
      <c r="D1426" t="s">
        <v>2680</v>
      </c>
      <c r="E1426" t="s">
        <v>212</v>
      </c>
      <c r="F1426" t="s">
        <v>23</v>
      </c>
      <c r="G1426" t="s">
        <v>12</v>
      </c>
    </row>
    <row r="1427" spans="1:8">
      <c r="A1427" t="s">
        <v>2681</v>
      </c>
      <c r="B1427" t="s">
        <v>2682</v>
      </c>
      <c r="C1427" t="s">
        <v>2467</v>
      </c>
      <c r="D1427" t="s">
        <v>1959</v>
      </c>
      <c r="E1427" t="s">
        <v>212</v>
      </c>
      <c r="F1427" t="s">
        <v>11</v>
      </c>
      <c r="G1427" t="s">
        <v>12</v>
      </c>
    </row>
    <row r="1428" spans="1:8">
      <c r="A1428" t="s">
        <v>209</v>
      </c>
      <c r="B1428" t="s">
        <v>616</v>
      </c>
      <c r="C1428" t="s">
        <v>2467</v>
      </c>
      <c r="D1428" t="s">
        <v>211</v>
      </c>
      <c r="E1428" t="s">
        <v>212</v>
      </c>
      <c r="F1428" t="s">
        <v>11</v>
      </c>
      <c r="G1428" t="s">
        <v>12</v>
      </c>
    </row>
    <row r="1429" spans="1:8">
      <c r="A1429" t="s">
        <v>2683</v>
      </c>
      <c r="B1429" t="s">
        <v>685</v>
      </c>
      <c r="C1429" t="s">
        <v>2467</v>
      </c>
      <c r="D1429" t="s">
        <v>2684</v>
      </c>
      <c r="E1429" t="s">
        <v>212</v>
      </c>
      <c r="F1429" t="s">
        <v>23</v>
      </c>
      <c r="G1429" t="s">
        <v>12</v>
      </c>
    </row>
    <row r="1430" spans="1:8">
      <c r="A1430" t="s">
        <v>2685</v>
      </c>
      <c r="B1430" t="s">
        <v>2686</v>
      </c>
      <c r="C1430" t="s">
        <v>2467</v>
      </c>
      <c r="D1430" t="s">
        <v>2484</v>
      </c>
      <c r="E1430" t="s">
        <v>212</v>
      </c>
      <c r="F1430" t="s">
        <v>116</v>
      </c>
      <c r="G1430" t="s">
        <v>12</v>
      </c>
      <c r="H1430">
        <v>3</v>
      </c>
    </row>
    <row r="1431" spans="1:8">
      <c r="A1431" t="s">
        <v>2687</v>
      </c>
      <c r="B1431" t="s">
        <v>979</v>
      </c>
      <c r="C1431" t="s">
        <v>2467</v>
      </c>
      <c r="D1431" t="s">
        <v>2144</v>
      </c>
      <c r="E1431" t="s">
        <v>212</v>
      </c>
      <c r="F1431" t="s">
        <v>23</v>
      </c>
      <c r="G1431" t="s">
        <v>12</v>
      </c>
      <c r="H1431">
        <v>3</v>
      </c>
    </row>
    <row r="1432" spans="1:8">
      <c r="A1432" t="s">
        <v>2688</v>
      </c>
      <c r="B1432" t="s">
        <v>2689</v>
      </c>
      <c r="C1432" t="s">
        <v>2467</v>
      </c>
      <c r="D1432" t="s">
        <v>2690</v>
      </c>
      <c r="E1432" t="s">
        <v>212</v>
      </c>
      <c r="F1432" t="s">
        <v>23</v>
      </c>
      <c r="G1432" t="s">
        <v>12</v>
      </c>
    </row>
    <row r="1433" spans="1:8">
      <c r="A1433" t="s">
        <v>2691</v>
      </c>
      <c r="B1433" t="s">
        <v>2692</v>
      </c>
      <c r="C1433" t="s">
        <v>2467</v>
      </c>
      <c r="D1433" t="s">
        <v>2693</v>
      </c>
      <c r="E1433" t="s">
        <v>212</v>
      </c>
      <c r="F1433" t="s">
        <v>11</v>
      </c>
      <c r="G1433" t="s">
        <v>12</v>
      </c>
    </row>
    <row r="1434" spans="1:8">
      <c r="A1434" t="s">
        <v>2694</v>
      </c>
      <c r="B1434" t="s">
        <v>2695</v>
      </c>
      <c r="C1434" t="s">
        <v>2467</v>
      </c>
      <c r="D1434" t="s">
        <v>159</v>
      </c>
      <c r="E1434" t="s">
        <v>212</v>
      </c>
      <c r="F1434" t="s">
        <v>23</v>
      </c>
      <c r="G1434" t="s">
        <v>12</v>
      </c>
      <c r="H1434">
        <v>3</v>
      </c>
    </row>
    <row r="1435" spans="1:8">
      <c r="A1435" t="s">
        <v>2696</v>
      </c>
      <c r="B1435" t="s">
        <v>2697</v>
      </c>
      <c r="C1435" t="s">
        <v>2467</v>
      </c>
      <c r="D1435" t="s">
        <v>2504</v>
      </c>
      <c r="E1435" t="s">
        <v>212</v>
      </c>
      <c r="F1435" t="s">
        <v>23</v>
      </c>
      <c r="G1435" t="s">
        <v>12</v>
      </c>
    </row>
    <row r="1436" spans="1:8">
      <c r="A1436" t="s">
        <v>2698</v>
      </c>
      <c r="B1436" t="s">
        <v>2699</v>
      </c>
      <c r="C1436" t="s">
        <v>2467</v>
      </c>
      <c r="D1436" t="s">
        <v>2700</v>
      </c>
      <c r="E1436" t="s">
        <v>212</v>
      </c>
      <c r="F1436" t="s">
        <v>23</v>
      </c>
      <c r="G1436" t="s">
        <v>12</v>
      </c>
      <c r="H1436">
        <v>4</v>
      </c>
    </row>
    <row r="1437" spans="1:8">
      <c r="A1437" t="s">
        <v>2701</v>
      </c>
      <c r="B1437" t="s">
        <v>2702</v>
      </c>
      <c r="C1437" t="s">
        <v>2467</v>
      </c>
      <c r="D1437" t="s">
        <v>644</v>
      </c>
      <c r="E1437" t="s">
        <v>212</v>
      </c>
      <c r="F1437" t="s">
        <v>116</v>
      </c>
      <c r="G1437" t="s">
        <v>12</v>
      </c>
      <c r="H1437">
        <v>4</v>
      </c>
    </row>
    <row r="1438" spans="1:8">
      <c r="A1438" t="s">
        <v>2703</v>
      </c>
      <c r="B1438" t="s">
        <v>2704</v>
      </c>
      <c r="C1438" t="s">
        <v>2467</v>
      </c>
      <c r="D1438" t="s">
        <v>2175</v>
      </c>
      <c r="E1438" t="s">
        <v>212</v>
      </c>
      <c r="F1438" t="s">
        <v>11</v>
      </c>
      <c r="G1438" t="s">
        <v>12</v>
      </c>
    </row>
    <row r="1439" spans="1:8">
      <c r="A1439" t="s">
        <v>2705</v>
      </c>
      <c r="B1439" t="s">
        <v>593</v>
      </c>
      <c r="C1439" t="s">
        <v>2467</v>
      </c>
      <c r="D1439" t="s">
        <v>2706</v>
      </c>
      <c r="E1439" t="s">
        <v>212</v>
      </c>
      <c r="F1439" t="s">
        <v>23</v>
      </c>
      <c r="G1439" t="s">
        <v>12</v>
      </c>
      <c r="H1439">
        <v>3</v>
      </c>
    </row>
    <row r="1440" spans="1:8">
      <c r="A1440" t="s">
        <v>2707</v>
      </c>
      <c r="B1440" t="s">
        <v>480</v>
      </c>
      <c r="C1440" t="s">
        <v>2467</v>
      </c>
      <c r="D1440" t="s">
        <v>188</v>
      </c>
      <c r="E1440" t="s">
        <v>212</v>
      </c>
      <c r="F1440" t="s">
        <v>11</v>
      </c>
      <c r="G1440" t="s">
        <v>12</v>
      </c>
    </row>
    <row r="1441" spans="1:8">
      <c r="A1441" t="s">
        <v>2708</v>
      </c>
      <c r="B1441" t="s">
        <v>1434</v>
      </c>
      <c r="C1441" t="s">
        <v>2467</v>
      </c>
      <c r="D1441" t="s">
        <v>594</v>
      </c>
      <c r="E1441" t="s">
        <v>212</v>
      </c>
      <c r="F1441" t="s">
        <v>23</v>
      </c>
      <c r="G1441" t="s">
        <v>12</v>
      </c>
      <c r="H1441">
        <v>4</v>
      </c>
    </row>
    <row r="1442" spans="1:8">
      <c r="A1442" t="s">
        <v>2709</v>
      </c>
      <c r="B1442" t="s">
        <v>2710</v>
      </c>
      <c r="C1442" t="s">
        <v>2467</v>
      </c>
      <c r="D1442" t="s">
        <v>2711</v>
      </c>
      <c r="E1442" t="s">
        <v>212</v>
      </c>
      <c r="F1442" t="s">
        <v>11</v>
      </c>
      <c r="G1442" t="s">
        <v>12</v>
      </c>
      <c r="H1442">
        <v>2</v>
      </c>
    </row>
    <row r="1443" spans="1:8">
      <c r="A1443" t="s">
        <v>2712</v>
      </c>
      <c r="B1443" t="s">
        <v>2713</v>
      </c>
      <c r="C1443" t="s">
        <v>2467</v>
      </c>
      <c r="D1443" t="s">
        <v>552</v>
      </c>
      <c r="E1443" t="s">
        <v>212</v>
      </c>
      <c r="F1443" t="s">
        <v>23</v>
      </c>
      <c r="G1443" t="s">
        <v>12</v>
      </c>
      <c r="H1443">
        <v>1</v>
      </c>
    </row>
    <row r="1444" spans="1:8">
      <c r="A1444" t="s">
        <v>2714</v>
      </c>
      <c r="B1444" t="s">
        <v>2715</v>
      </c>
      <c r="C1444" t="s">
        <v>2467</v>
      </c>
      <c r="D1444" t="s">
        <v>2175</v>
      </c>
      <c r="E1444" t="s">
        <v>212</v>
      </c>
      <c r="F1444" t="s">
        <v>23</v>
      </c>
      <c r="G1444" t="s">
        <v>12</v>
      </c>
      <c r="H1444">
        <v>4</v>
      </c>
    </row>
    <row r="1445" spans="1:8">
      <c r="A1445" t="s">
        <v>2716</v>
      </c>
      <c r="B1445" t="s">
        <v>2717</v>
      </c>
      <c r="C1445" t="s">
        <v>2467</v>
      </c>
      <c r="D1445" t="s">
        <v>65</v>
      </c>
      <c r="E1445" t="s">
        <v>212</v>
      </c>
      <c r="F1445" t="s">
        <v>11</v>
      </c>
      <c r="G1445" t="s">
        <v>12</v>
      </c>
      <c r="H1445">
        <v>3</v>
      </c>
    </row>
    <row r="1446" spans="1:8">
      <c r="A1446" t="s">
        <v>2718</v>
      </c>
      <c r="B1446" t="s">
        <v>2719</v>
      </c>
      <c r="C1446" t="s">
        <v>2467</v>
      </c>
      <c r="D1446" t="s">
        <v>2720</v>
      </c>
      <c r="E1446" t="s">
        <v>212</v>
      </c>
      <c r="F1446" t="s">
        <v>11</v>
      </c>
      <c r="G1446" t="s">
        <v>12</v>
      </c>
    </row>
    <row r="1447" spans="1:8">
      <c r="A1447" t="s">
        <v>2721</v>
      </c>
      <c r="B1447" t="s">
        <v>2722</v>
      </c>
      <c r="C1447" t="s">
        <v>2467</v>
      </c>
      <c r="D1447" t="s">
        <v>2723</v>
      </c>
      <c r="E1447" t="s">
        <v>212</v>
      </c>
      <c r="F1447" t="s">
        <v>23</v>
      </c>
      <c r="G1447" t="s">
        <v>12</v>
      </c>
      <c r="H1447">
        <v>1</v>
      </c>
    </row>
    <row r="1448" spans="1:8">
      <c r="A1448" t="s">
        <v>2724</v>
      </c>
      <c r="B1448" t="s">
        <v>2725</v>
      </c>
      <c r="C1448" t="s">
        <v>2467</v>
      </c>
      <c r="D1448" t="s">
        <v>2497</v>
      </c>
      <c r="E1448" t="s">
        <v>212</v>
      </c>
      <c r="F1448" t="s">
        <v>11</v>
      </c>
      <c r="G1448" t="s">
        <v>12</v>
      </c>
    </row>
    <row r="1449" spans="1:8">
      <c r="A1449" t="s">
        <v>2726</v>
      </c>
      <c r="B1449" t="s">
        <v>2727</v>
      </c>
      <c r="C1449" t="s">
        <v>2467</v>
      </c>
      <c r="D1449" t="s">
        <v>2557</v>
      </c>
      <c r="E1449" t="s">
        <v>212</v>
      </c>
      <c r="F1449" t="s">
        <v>23</v>
      </c>
      <c r="G1449" t="s">
        <v>12</v>
      </c>
    </row>
    <row r="1450" spans="1:8">
      <c r="A1450" t="s">
        <v>2728</v>
      </c>
      <c r="B1450" t="s">
        <v>2729</v>
      </c>
      <c r="C1450" t="s">
        <v>2467</v>
      </c>
      <c r="D1450" t="s">
        <v>1959</v>
      </c>
      <c r="E1450" t="s">
        <v>212</v>
      </c>
      <c r="F1450" t="s">
        <v>23</v>
      </c>
      <c r="G1450" t="s">
        <v>12</v>
      </c>
    </row>
    <row r="1451" spans="1:8">
      <c r="A1451" t="s">
        <v>2730</v>
      </c>
      <c r="B1451" t="s">
        <v>2731</v>
      </c>
      <c r="C1451" t="s">
        <v>2467</v>
      </c>
      <c r="D1451" t="s">
        <v>44</v>
      </c>
      <c r="E1451" t="s">
        <v>212</v>
      </c>
      <c r="F1451" t="s">
        <v>23</v>
      </c>
      <c r="G1451" t="s">
        <v>12</v>
      </c>
    </row>
    <row r="1452" spans="1:8">
      <c r="A1452" t="s">
        <v>2732</v>
      </c>
      <c r="B1452" t="s">
        <v>2733</v>
      </c>
      <c r="C1452" t="s">
        <v>2467</v>
      </c>
      <c r="D1452" t="s">
        <v>2734</v>
      </c>
      <c r="E1452" t="s">
        <v>212</v>
      </c>
      <c r="F1452" t="s">
        <v>11</v>
      </c>
      <c r="G1452" t="s">
        <v>12</v>
      </c>
    </row>
    <row r="1453" spans="1:8">
      <c r="A1453" t="s">
        <v>2735</v>
      </c>
      <c r="B1453" t="s">
        <v>2736</v>
      </c>
      <c r="C1453" t="s">
        <v>2467</v>
      </c>
      <c r="D1453" t="s">
        <v>87</v>
      </c>
      <c r="E1453" t="s">
        <v>212</v>
      </c>
      <c r="F1453" t="s">
        <v>23</v>
      </c>
      <c r="G1453" t="s">
        <v>12</v>
      </c>
    </row>
    <row r="1454" spans="1:8">
      <c r="A1454" t="s">
        <v>2737</v>
      </c>
      <c r="B1454" t="s">
        <v>2738</v>
      </c>
      <c r="C1454" t="s">
        <v>2467</v>
      </c>
      <c r="D1454" t="s">
        <v>2552</v>
      </c>
      <c r="E1454" t="s">
        <v>212</v>
      </c>
      <c r="F1454" t="s">
        <v>23</v>
      </c>
      <c r="G1454" t="s">
        <v>12</v>
      </c>
    </row>
    <row r="1455" spans="1:8">
      <c r="A1455" t="s">
        <v>315</v>
      </c>
      <c r="B1455" t="s">
        <v>2739</v>
      </c>
      <c r="C1455" t="s">
        <v>2467</v>
      </c>
      <c r="D1455" t="s">
        <v>60</v>
      </c>
      <c r="E1455" t="s">
        <v>212</v>
      </c>
      <c r="F1455" t="s">
        <v>116</v>
      </c>
      <c r="G1455" t="s">
        <v>12</v>
      </c>
      <c r="H1455">
        <v>3</v>
      </c>
    </row>
    <row r="1456" spans="1:8">
      <c r="A1456" t="s">
        <v>2740</v>
      </c>
      <c r="B1456" t="s">
        <v>2741</v>
      </c>
      <c r="C1456" t="s">
        <v>2467</v>
      </c>
      <c r="D1456" t="s">
        <v>2742</v>
      </c>
      <c r="E1456" t="s">
        <v>212</v>
      </c>
      <c r="F1456" t="s">
        <v>116</v>
      </c>
      <c r="G1456" t="s">
        <v>12</v>
      </c>
      <c r="H1456">
        <v>2</v>
      </c>
    </row>
    <row r="1457" spans="1:8">
      <c r="A1457" t="s">
        <v>2598</v>
      </c>
      <c r="B1457" t="s">
        <v>1239</v>
      </c>
      <c r="C1457" t="s">
        <v>2467</v>
      </c>
      <c r="D1457" t="s">
        <v>222</v>
      </c>
      <c r="E1457" t="s">
        <v>212</v>
      </c>
      <c r="F1457" t="s">
        <v>11</v>
      </c>
      <c r="G1457" t="s">
        <v>12</v>
      </c>
    </row>
    <row r="1458" spans="1:8">
      <c r="A1458" t="s">
        <v>2743</v>
      </c>
      <c r="B1458" t="s">
        <v>2744</v>
      </c>
      <c r="C1458" t="s">
        <v>2467</v>
      </c>
      <c r="D1458" t="s">
        <v>2745</v>
      </c>
      <c r="E1458" t="s">
        <v>212</v>
      </c>
      <c r="F1458" t="s">
        <v>23</v>
      </c>
      <c r="G1458" t="s">
        <v>12</v>
      </c>
      <c r="H1458">
        <v>2</v>
      </c>
    </row>
    <row r="1459" spans="1:8">
      <c r="A1459" t="s">
        <v>2746</v>
      </c>
      <c r="B1459" t="s">
        <v>2747</v>
      </c>
      <c r="C1459" t="s">
        <v>2467</v>
      </c>
      <c r="D1459" t="s">
        <v>29</v>
      </c>
      <c r="E1459" t="s">
        <v>212</v>
      </c>
      <c r="F1459" t="s">
        <v>23</v>
      </c>
      <c r="G1459" t="s">
        <v>12</v>
      </c>
      <c r="H1459">
        <v>4</v>
      </c>
    </row>
    <row r="1460" spans="1:8">
      <c r="A1460" t="s">
        <v>2748</v>
      </c>
      <c r="B1460" t="s">
        <v>2749</v>
      </c>
      <c r="C1460" t="s">
        <v>2467</v>
      </c>
      <c r="D1460" t="s">
        <v>2745</v>
      </c>
      <c r="E1460" t="s">
        <v>212</v>
      </c>
      <c r="F1460" t="s">
        <v>23</v>
      </c>
      <c r="G1460" t="s">
        <v>12</v>
      </c>
      <c r="H1460">
        <v>4</v>
      </c>
    </row>
    <row r="1461" spans="1:8">
      <c r="A1461" t="s">
        <v>2750</v>
      </c>
      <c r="B1461" t="s">
        <v>2751</v>
      </c>
      <c r="C1461" t="s">
        <v>2467</v>
      </c>
      <c r="D1461" t="s">
        <v>555</v>
      </c>
      <c r="E1461" t="s">
        <v>212</v>
      </c>
      <c r="F1461" t="s">
        <v>19</v>
      </c>
      <c r="G1461" t="s">
        <v>12</v>
      </c>
    </row>
    <row r="1462" spans="1:8">
      <c r="A1462" t="s">
        <v>2752</v>
      </c>
      <c r="B1462" t="s">
        <v>2753</v>
      </c>
      <c r="C1462" t="s">
        <v>2467</v>
      </c>
      <c r="D1462" t="s">
        <v>503</v>
      </c>
      <c r="E1462" t="s">
        <v>212</v>
      </c>
      <c r="F1462" t="s">
        <v>11</v>
      </c>
      <c r="G1462" t="s">
        <v>12</v>
      </c>
      <c r="H1462">
        <v>4</v>
      </c>
    </row>
    <row r="1463" spans="1:8">
      <c r="A1463" t="s">
        <v>2754</v>
      </c>
      <c r="B1463" t="s">
        <v>2103</v>
      </c>
      <c r="C1463" t="s">
        <v>2467</v>
      </c>
      <c r="D1463" t="s">
        <v>611</v>
      </c>
      <c r="E1463" t="s">
        <v>212</v>
      </c>
      <c r="F1463" t="s">
        <v>23</v>
      </c>
      <c r="G1463" t="s">
        <v>12</v>
      </c>
    </row>
    <row r="1464" spans="1:8">
      <c r="A1464" t="s">
        <v>2755</v>
      </c>
      <c r="B1464" t="s">
        <v>634</v>
      </c>
      <c r="C1464" t="s">
        <v>2467</v>
      </c>
      <c r="D1464" t="s">
        <v>66</v>
      </c>
      <c r="E1464" t="s">
        <v>212</v>
      </c>
      <c r="F1464" t="s">
        <v>98</v>
      </c>
      <c r="G1464" t="s">
        <v>12</v>
      </c>
      <c r="H1464">
        <v>4</v>
      </c>
    </row>
    <row r="1465" spans="1:8">
      <c r="A1465" t="s">
        <v>2756</v>
      </c>
      <c r="B1465" t="s">
        <v>2757</v>
      </c>
      <c r="C1465" t="s">
        <v>2467</v>
      </c>
      <c r="D1465" t="s">
        <v>68</v>
      </c>
      <c r="E1465" t="s">
        <v>212</v>
      </c>
      <c r="F1465" t="s">
        <v>69</v>
      </c>
      <c r="G1465" t="s">
        <v>12</v>
      </c>
    </row>
    <row r="1466" spans="1:8">
      <c r="A1466" t="s">
        <v>2758</v>
      </c>
      <c r="B1466" t="s">
        <v>2759</v>
      </c>
      <c r="C1466" t="s">
        <v>2467</v>
      </c>
      <c r="D1466" t="s">
        <v>2680</v>
      </c>
      <c r="E1466" t="s">
        <v>212</v>
      </c>
      <c r="F1466" t="s">
        <v>23</v>
      </c>
      <c r="G1466" t="s">
        <v>12</v>
      </c>
      <c r="H1466">
        <v>2</v>
      </c>
    </row>
    <row r="1467" spans="1:8">
      <c r="A1467" t="s">
        <v>2760</v>
      </c>
      <c r="B1467" t="s">
        <v>2761</v>
      </c>
      <c r="C1467" t="s">
        <v>2467</v>
      </c>
      <c r="D1467" t="s">
        <v>222</v>
      </c>
      <c r="E1467" t="s">
        <v>212</v>
      </c>
      <c r="F1467" t="s">
        <v>19</v>
      </c>
      <c r="G1467" t="s">
        <v>12</v>
      </c>
      <c r="H1467">
        <v>4</v>
      </c>
    </row>
    <row r="1468" spans="1:8">
      <c r="A1468" t="s">
        <v>2762</v>
      </c>
      <c r="B1468" t="s">
        <v>2763</v>
      </c>
      <c r="C1468" t="s">
        <v>2467</v>
      </c>
      <c r="D1468" t="s">
        <v>222</v>
      </c>
      <c r="E1468" t="s">
        <v>212</v>
      </c>
      <c r="F1468" t="s">
        <v>11</v>
      </c>
      <c r="G1468" t="s">
        <v>12</v>
      </c>
      <c r="H1468">
        <v>3</v>
      </c>
    </row>
    <row r="1469" spans="1:8">
      <c r="A1469" t="s">
        <v>1585</v>
      </c>
      <c r="B1469" t="s">
        <v>1521</v>
      </c>
      <c r="C1469" t="s">
        <v>2467</v>
      </c>
      <c r="D1469" t="s">
        <v>44</v>
      </c>
      <c r="E1469" t="s">
        <v>212</v>
      </c>
      <c r="F1469" t="s">
        <v>116</v>
      </c>
      <c r="G1469" t="s">
        <v>12</v>
      </c>
      <c r="H1469">
        <v>2</v>
      </c>
    </row>
    <row r="1470" spans="1:8">
      <c r="A1470" t="s">
        <v>92</v>
      </c>
      <c r="B1470" t="s">
        <v>2764</v>
      </c>
      <c r="C1470" t="s">
        <v>2467</v>
      </c>
      <c r="D1470" t="s">
        <v>94</v>
      </c>
      <c r="E1470" t="s">
        <v>212</v>
      </c>
      <c r="F1470" t="s">
        <v>98</v>
      </c>
      <c r="G1470" t="s">
        <v>12</v>
      </c>
      <c r="H1470">
        <v>3</v>
      </c>
    </row>
    <row r="1471" spans="1:8">
      <c r="A1471" t="s">
        <v>2765</v>
      </c>
      <c r="B1471" t="s">
        <v>579</v>
      </c>
      <c r="C1471" t="s">
        <v>2467</v>
      </c>
      <c r="D1471" t="s">
        <v>107</v>
      </c>
      <c r="E1471" t="s">
        <v>212</v>
      </c>
      <c r="F1471" t="s">
        <v>23</v>
      </c>
      <c r="G1471" t="s">
        <v>12</v>
      </c>
    </row>
    <row r="1472" spans="1:8">
      <c r="A1472" t="s">
        <v>2766</v>
      </c>
      <c r="B1472" t="s">
        <v>2767</v>
      </c>
      <c r="C1472" t="s">
        <v>2467</v>
      </c>
      <c r="D1472" t="s">
        <v>2768</v>
      </c>
      <c r="E1472" t="s">
        <v>212</v>
      </c>
      <c r="F1472" t="s">
        <v>23</v>
      </c>
      <c r="G1472" t="s">
        <v>12</v>
      </c>
    </row>
    <row r="1473" spans="1:8">
      <c r="A1473" t="s">
        <v>2769</v>
      </c>
      <c r="B1473" t="s">
        <v>2770</v>
      </c>
      <c r="C1473" t="s">
        <v>2467</v>
      </c>
      <c r="D1473" t="s">
        <v>32</v>
      </c>
      <c r="E1473" t="s">
        <v>212</v>
      </c>
      <c r="F1473" t="s">
        <v>23</v>
      </c>
      <c r="G1473" t="s">
        <v>12</v>
      </c>
    </row>
    <row r="1474" spans="1:8">
      <c r="A1474" t="s">
        <v>2771</v>
      </c>
      <c r="B1474" t="s">
        <v>2772</v>
      </c>
      <c r="C1474" t="s">
        <v>2467</v>
      </c>
      <c r="D1474" t="s">
        <v>2773</v>
      </c>
      <c r="E1474" t="s">
        <v>212</v>
      </c>
      <c r="F1474" t="s">
        <v>23</v>
      </c>
      <c r="G1474" t="s">
        <v>12</v>
      </c>
      <c r="H1474">
        <v>2</v>
      </c>
    </row>
    <row r="1475" spans="1:8">
      <c r="A1475" t="s">
        <v>2774</v>
      </c>
      <c r="B1475" t="s">
        <v>2487</v>
      </c>
      <c r="C1475" t="s">
        <v>2467</v>
      </c>
      <c r="D1475" t="s">
        <v>2119</v>
      </c>
      <c r="E1475" t="s">
        <v>230</v>
      </c>
      <c r="F1475" t="s">
        <v>23</v>
      </c>
      <c r="G1475" t="s">
        <v>12</v>
      </c>
    </row>
    <row r="1476" spans="1:8">
      <c r="A1476" t="s">
        <v>2775</v>
      </c>
      <c r="B1476" t="s">
        <v>2487</v>
      </c>
      <c r="C1476" t="s">
        <v>2467</v>
      </c>
      <c r="D1476" t="s">
        <v>2119</v>
      </c>
      <c r="E1476" t="s">
        <v>230</v>
      </c>
      <c r="F1476" t="s">
        <v>23</v>
      </c>
      <c r="G1476" t="s">
        <v>201</v>
      </c>
    </row>
    <row r="1477" spans="1:8">
      <c r="A1477" t="s">
        <v>2357</v>
      </c>
      <c r="B1477" t="s">
        <v>2487</v>
      </c>
      <c r="C1477" t="s">
        <v>2467</v>
      </c>
      <c r="D1477" t="s">
        <v>2119</v>
      </c>
      <c r="E1477" t="s">
        <v>230</v>
      </c>
      <c r="F1477" t="s">
        <v>23</v>
      </c>
      <c r="G1477" t="s">
        <v>201</v>
      </c>
    </row>
    <row r="1478" spans="1:8">
      <c r="A1478" t="s">
        <v>2776</v>
      </c>
      <c r="B1478" t="s">
        <v>2777</v>
      </c>
      <c r="C1478" t="s">
        <v>2467</v>
      </c>
      <c r="D1478" t="s">
        <v>2119</v>
      </c>
      <c r="E1478" t="s">
        <v>233</v>
      </c>
      <c r="F1478" t="s">
        <v>19</v>
      </c>
      <c r="G1478" t="s">
        <v>201</v>
      </c>
    </row>
    <row r="1479" spans="1:8">
      <c r="A1479" t="s">
        <v>2778</v>
      </c>
      <c r="B1479" t="s">
        <v>2487</v>
      </c>
      <c r="C1479" t="s">
        <v>2467</v>
      </c>
      <c r="D1479" t="s">
        <v>2119</v>
      </c>
      <c r="E1479" t="s">
        <v>233</v>
      </c>
      <c r="F1479" t="s">
        <v>50</v>
      </c>
      <c r="G1479" t="s">
        <v>201</v>
      </c>
    </row>
    <row r="1480" spans="1:8">
      <c r="A1480" t="s">
        <v>2779</v>
      </c>
      <c r="B1480" t="s">
        <v>2469</v>
      </c>
      <c r="C1480" t="s">
        <v>2467</v>
      </c>
      <c r="D1480" t="s">
        <v>60</v>
      </c>
      <c r="E1480" t="s">
        <v>233</v>
      </c>
      <c r="F1480" t="s">
        <v>50</v>
      </c>
      <c r="G1480" t="s">
        <v>201</v>
      </c>
    </row>
    <row r="1481" spans="1:8">
      <c r="A1481" t="s">
        <v>2780</v>
      </c>
      <c r="B1481" t="s">
        <v>1447</v>
      </c>
      <c r="C1481" t="s">
        <v>2467</v>
      </c>
      <c r="D1481" t="s">
        <v>2507</v>
      </c>
      <c r="E1481" t="s">
        <v>233</v>
      </c>
      <c r="F1481" t="s">
        <v>50</v>
      </c>
      <c r="G1481" t="s">
        <v>201</v>
      </c>
    </row>
    <row r="1482" spans="1:8">
      <c r="A1482" t="s">
        <v>2781</v>
      </c>
      <c r="B1482" t="s">
        <v>2487</v>
      </c>
      <c r="C1482" t="s">
        <v>2467</v>
      </c>
      <c r="D1482" t="s">
        <v>2119</v>
      </c>
      <c r="E1482" t="s">
        <v>233</v>
      </c>
      <c r="F1482" t="s">
        <v>19</v>
      </c>
      <c r="G1482" t="s">
        <v>12</v>
      </c>
    </row>
    <row r="1483" spans="1:8">
      <c r="A1483" t="s">
        <v>2782</v>
      </c>
      <c r="B1483" t="s">
        <v>2523</v>
      </c>
      <c r="C1483" t="s">
        <v>2467</v>
      </c>
      <c r="D1483" t="s">
        <v>2119</v>
      </c>
      <c r="E1483" t="s">
        <v>233</v>
      </c>
      <c r="F1483" t="s">
        <v>50</v>
      </c>
      <c r="G1483" t="s">
        <v>201</v>
      </c>
    </row>
    <row r="1484" spans="1:8">
      <c r="A1484" t="s">
        <v>2783</v>
      </c>
      <c r="B1484" t="s">
        <v>2536</v>
      </c>
      <c r="C1484" t="s">
        <v>2467</v>
      </c>
      <c r="D1484" t="s">
        <v>2536</v>
      </c>
      <c r="E1484" t="s">
        <v>233</v>
      </c>
      <c r="F1484" t="s">
        <v>23</v>
      </c>
      <c r="G1484" t="s">
        <v>201</v>
      </c>
    </row>
    <row r="1485" spans="1:8">
      <c r="A1485" t="s">
        <v>2784</v>
      </c>
      <c r="B1485" t="s">
        <v>2653</v>
      </c>
      <c r="C1485" t="s">
        <v>2467</v>
      </c>
      <c r="D1485" t="s">
        <v>2119</v>
      </c>
      <c r="E1485" t="s">
        <v>233</v>
      </c>
      <c r="F1485" t="s">
        <v>116</v>
      </c>
      <c r="G1485" t="s">
        <v>201</v>
      </c>
    </row>
    <row r="1486" spans="1:8">
      <c r="A1486" t="s">
        <v>2785</v>
      </c>
      <c r="B1486" t="s">
        <v>2786</v>
      </c>
      <c r="C1486" t="s">
        <v>2467</v>
      </c>
      <c r="D1486" t="s">
        <v>2119</v>
      </c>
      <c r="E1486" t="s">
        <v>233</v>
      </c>
      <c r="F1486" t="s">
        <v>19</v>
      </c>
      <c r="G1486" t="s">
        <v>201</v>
      </c>
    </row>
    <row r="1487" spans="1:8">
      <c r="A1487" t="s">
        <v>2787</v>
      </c>
      <c r="B1487" t="s">
        <v>2630</v>
      </c>
      <c r="C1487" t="s">
        <v>2467</v>
      </c>
      <c r="D1487" t="s">
        <v>2560</v>
      </c>
      <c r="E1487" t="s">
        <v>233</v>
      </c>
      <c r="F1487" t="s">
        <v>23</v>
      </c>
      <c r="G1487" t="s">
        <v>201</v>
      </c>
    </row>
    <row r="1488" spans="1:8">
      <c r="A1488" t="s">
        <v>2788</v>
      </c>
      <c r="B1488" t="s">
        <v>2491</v>
      </c>
      <c r="C1488" t="s">
        <v>2467</v>
      </c>
      <c r="D1488" t="s">
        <v>2489</v>
      </c>
      <c r="E1488" t="s">
        <v>233</v>
      </c>
      <c r="F1488" t="s">
        <v>50</v>
      </c>
      <c r="G1488" t="s">
        <v>12</v>
      </c>
    </row>
    <row r="1489" spans="1:8">
      <c r="A1489" t="s">
        <v>2789</v>
      </c>
      <c r="B1489" t="s">
        <v>2751</v>
      </c>
      <c r="C1489" t="s">
        <v>2467</v>
      </c>
      <c r="D1489" t="s">
        <v>555</v>
      </c>
      <c r="E1489" t="s">
        <v>233</v>
      </c>
      <c r="F1489" t="s">
        <v>50</v>
      </c>
      <c r="G1489" t="s">
        <v>201</v>
      </c>
    </row>
    <row r="1490" spans="1:8">
      <c r="A1490" t="s">
        <v>2790</v>
      </c>
      <c r="B1490" t="s">
        <v>2487</v>
      </c>
      <c r="C1490" t="s">
        <v>2467</v>
      </c>
      <c r="D1490" t="s">
        <v>2119</v>
      </c>
      <c r="E1490" t="s">
        <v>233</v>
      </c>
      <c r="F1490" t="s">
        <v>19</v>
      </c>
      <c r="G1490" t="s">
        <v>201</v>
      </c>
    </row>
    <row r="1491" spans="1:8">
      <c r="A1491" t="s">
        <v>2791</v>
      </c>
      <c r="B1491" t="s">
        <v>2792</v>
      </c>
      <c r="C1491" t="s">
        <v>2467</v>
      </c>
      <c r="D1491" t="s">
        <v>2119</v>
      </c>
      <c r="E1491" t="s">
        <v>233</v>
      </c>
      <c r="F1491" t="s">
        <v>19</v>
      </c>
      <c r="G1491" t="s">
        <v>201</v>
      </c>
    </row>
    <row r="1492" spans="1:8">
      <c r="A1492" t="s">
        <v>2793</v>
      </c>
      <c r="B1492" t="s">
        <v>2621</v>
      </c>
      <c r="C1492" t="s">
        <v>2467</v>
      </c>
      <c r="D1492" t="s">
        <v>2472</v>
      </c>
      <c r="E1492" t="s">
        <v>233</v>
      </c>
      <c r="F1492" t="s">
        <v>19</v>
      </c>
      <c r="G1492" t="s">
        <v>12</v>
      </c>
    </row>
    <row r="1493" spans="1:8">
      <c r="A1493" t="s">
        <v>2794</v>
      </c>
      <c r="B1493" t="s">
        <v>2528</v>
      </c>
      <c r="C1493" t="s">
        <v>2467</v>
      </c>
      <c r="D1493" t="s">
        <v>1220</v>
      </c>
      <c r="E1493" t="s">
        <v>233</v>
      </c>
      <c r="F1493" t="s">
        <v>19</v>
      </c>
      <c r="G1493" t="s">
        <v>201</v>
      </c>
    </row>
    <row r="1494" spans="1:8">
      <c r="A1494" t="s">
        <v>2795</v>
      </c>
      <c r="B1494" t="s">
        <v>2487</v>
      </c>
      <c r="C1494" t="s">
        <v>2467</v>
      </c>
      <c r="D1494" t="s">
        <v>2119</v>
      </c>
      <c r="E1494" t="s">
        <v>233</v>
      </c>
      <c r="F1494" t="s">
        <v>19</v>
      </c>
      <c r="G1494" t="s">
        <v>12</v>
      </c>
    </row>
    <row r="1495" spans="1:8">
      <c r="A1495" t="s">
        <v>1529</v>
      </c>
      <c r="B1495" t="s">
        <v>188</v>
      </c>
      <c r="C1495" t="s">
        <v>2796</v>
      </c>
      <c r="D1495" t="s">
        <v>483</v>
      </c>
      <c r="E1495" t="s">
        <v>10</v>
      </c>
      <c r="F1495" t="s">
        <v>98</v>
      </c>
      <c r="G1495" t="s">
        <v>12</v>
      </c>
      <c r="H1495">
        <v>5</v>
      </c>
    </row>
    <row r="1496" spans="1:8">
      <c r="A1496" t="s">
        <v>2797</v>
      </c>
      <c r="B1496" t="s">
        <v>2798</v>
      </c>
      <c r="C1496" t="s">
        <v>2796</v>
      </c>
      <c r="D1496" t="s">
        <v>1220</v>
      </c>
      <c r="E1496" t="s">
        <v>10</v>
      </c>
      <c r="F1496" t="s">
        <v>23</v>
      </c>
      <c r="G1496" t="s">
        <v>12</v>
      </c>
      <c r="H1496">
        <v>1</v>
      </c>
    </row>
    <row r="1497" spans="1:8">
      <c r="A1497" t="s">
        <v>2799</v>
      </c>
      <c r="B1497" t="s">
        <v>492</v>
      </c>
      <c r="C1497" t="s">
        <v>2796</v>
      </c>
      <c r="D1497" t="s">
        <v>2800</v>
      </c>
      <c r="E1497" t="s">
        <v>10</v>
      </c>
      <c r="F1497" t="s">
        <v>98</v>
      </c>
      <c r="G1497" t="s">
        <v>12</v>
      </c>
      <c r="H1497">
        <v>5</v>
      </c>
    </row>
    <row r="1498" spans="1:8">
      <c r="A1498" t="s">
        <v>2801</v>
      </c>
      <c r="B1498" t="s">
        <v>2802</v>
      </c>
      <c r="C1498" t="s">
        <v>2796</v>
      </c>
      <c r="D1498" t="s">
        <v>2802</v>
      </c>
      <c r="E1498" t="s">
        <v>10</v>
      </c>
      <c r="F1498" t="s">
        <v>23</v>
      </c>
      <c r="G1498" t="s">
        <v>12</v>
      </c>
      <c r="H1498">
        <v>3</v>
      </c>
    </row>
    <row r="1499" spans="1:8">
      <c r="A1499" t="s">
        <v>2803</v>
      </c>
      <c r="B1499" t="s">
        <v>2804</v>
      </c>
      <c r="C1499" t="s">
        <v>2796</v>
      </c>
      <c r="D1499" t="s">
        <v>617</v>
      </c>
      <c r="E1499" t="s">
        <v>10</v>
      </c>
      <c r="F1499" t="s">
        <v>23</v>
      </c>
      <c r="G1499" t="s">
        <v>12</v>
      </c>
      <c r="H1499">
        <v>4</v>
      </c>
    </row>
    <row r="1500" spans="1:8">
      <c r="A1500" t="s">
        <v>2805</v>
      </c>
      <c r="B1500" t="s">
        <v>2806</v>
      </c>
      <c r="C1500" t="s">
        <v>2796</v>
      </c>
      <c r="D1500" t="s">
        <v>1220</v>
      </c>
      <c r="E1500" t="s">
        <v>10</v>
      </c>
      <c r="F1500" t="s">
        <v>23</v>
      </c>
      <c r="G1500" t="s">
        <v>12</v>
      </c>
      <c r="H1500">
        <v>4</v>
      </c>
    </row>
    <row r="1501" spans="1:8">
      <c r="A1501" t="s">
        <v>2807</v>
      </c>
      <c r="B1501" t="s">
        <v>2808</v>
      </c>
      <c r="C1501" t="s">
        <v>2796</v>
      </c>
      <c r="D1501" t="s">
        <v>632</v>
      </c>
      <c r="E1501" t="s">
        <v>10</v>
      </c>
      <c r="F1501" t="s">
        <v>69</v>
      </c>
      <c r="G1501" t="s">
        <v>12</v>
      </c>
      <c r="H1501">
        <v>3</v>
      </c>
    </row>
    <row r="1502" spans="1:8">
      <c r="A1502" t="s">
        <v>2809</v>
      </c>
      <c r="B1502" t="s">
        <v>2804</v>
      </c>
      <c r="C1502" t="s">
        <v>2796</v>
      </c>
      <c r="D1502" t="s">
        <v>617</v>
      </c>
      <c r="E1502" t="s">
        <v>10</v>
      </c>
      <c r="F1502" t="s">
        <v>116</v>
      </c>
      <c r="G1502" t="s">
        <v>12</v>
      </c>
      <c r="H1502">
        <v>4</v>
      </c>
    </row>
    <row r="1503" spans="1:8">
      <c r="A1503" t="s">
        <v>2810</v>
      </c>
      <c r="B1503" t="s">
        <v>66</v>
      </c>
      <c r="C1503" t="s">
        <v>2796</v>
      </c>
      <c r="D1503" t="s">
        <v>2811</v>
      </c>
      <c r="E1503" t="s">
        <v>10</v>
      </c>
      <c r="F1503" t="s">
        <v>23</v>
      </c>
      <c r="G1503" t="s">
        <v>12</v>
      </c>
      <c r="H1503">
        <v>3</v>
      </c>
    </row>
    <row r="1504" spans="1:8">
      <c r="A1504" t="s">
        <v>2812</v>
      </c>
      <c r="B1504" t="s">
        <v>2813</v>
      </c>
      <c r="C1504" t="s">
        <v>2796</v>
      </c>
      <c r="D1504" t="s">
        <v>2814</v>
      </c>
      <c r="E1504" t="s">
        <v>10</v>
      </c>
      <c r="F1504" t="s">
        <v>23</v>
      </c>
      <c r="G1504" t="s">
        <v>12</v>
      </c>
      <c r="H1504">
        <v>2</v>
      </c>
    </row>
    <row r="1505" spans="1:8">
      <c r="A1505" t="s">
        <v>2815</v>
      </c>
      <c r="B1505" t="s">
        <v>2816</v>
      </c>
      <c r="C1505" t="s">
        <v>2796</v>
      </c>
      <c r="D1505" t="s">
        <v>2802</v>
      </c>
      <c r="E1505" t="s">
        <v>10</v>
      </c>
      <c r="F1505" t="s">
        <v>116</v>
      </c>
      <c r="G1505" t="s">
        <v>12</v>
      </c>
      <c r="H1505">
        <v>3</v>
      </c>
    </row>
    <row r="1506" spans="1:8">
      <c r="A1506" t="s">
        <v>2817</v>
      </c>
      <c r="B1506" t="s">
        <v>2818</v>
      </c>
      <c r="C1506" t="s">
        <v>2796</v>
      </c>
      <c r="D1506" t="s">
        <v>2819</v>
      </c>
      <c r="E1506" t="s">
        <v>10</v>
      </c>
      <c r="F1506" t="s">
        <v>19</v>
      </c>
      <c r="G1506" t="s">
        <v>12</v>
      </c>
      <c r="H1506">
        <v>3</v>
      </c>
    </row>
    <row r="1507" spans="1:8">
      <c r="A1507" t="s">
        <v>2820</v>
      </c>
      <c r="B1507" t="s">
        <v>2821</v>
      </c>
      <c r="C1507" t="s">
        <v>2796</v>
      </c>
      <c r="D1507" t="s">
        <v>2821</v>
      </c>
      <c r="E1507" t="s">
        <v>10</v>
      </c>
      <c r="F1507" t="s">
        <v>98</v>
      </c>
      <c r="G1507" t="s">
        <v>12</v>
      </c>
      <c r="H1507">
        <v>4</v>
      </c>
    </row>
    <row r="1508" spans="1:8">
      <c r="A1508" t="s">
        <v>2822</v>
      </c>
      <c r="B1508" t="s">
        <v>2818</v>
      </c>
      <c r="C1508" t="s">
        <v>2796</v>
      </c>
      <c r="D1508" t="s">
        <v>2819</v>
      </c>
      <c r="E1508" t="s">
        <v>10</v>
      </c>
      <c r="F1508" t="s">
        <v>23</v>
      </c>
      <c r="G1508" t="s">
        <v>12</v>
      </c>
      <c r="H1508">
        <v>3</v>
      </c>
    </row>
    <row r="1509" spans="1:8">
      <c r="A1509" t="s">
        <v>2823</v>
      </c>
      <c r="B1509" t="s">
        <v>2824</v>
      </c>
      <c r="C1509" t="s">
        <v>2796</v>
      </c>
      <c r="D1509" t="s">
        <v>44</v>
      </c>
      <c r="E1509" t="s">
        <v>10</v>
      </c>
      <c r="F1509" t="s">
        <v>116</v>
      </c>
      <c r="G1509" t="s">
        <v>12</v>
      </c>
      <c r="H1509">
        <v>5</v>
      </c>
    </row>
    <row r="1510" spans="1:8">
      <c r="A1510" t="s">
        <v>2825</v>
      </c>
      <c r="B1510" t="s">
        <v>2826</v>
      </c>
      <c r="C1510" t="s">
        <v>2796</v>
      </c>
      <c r="D1510" t="s">
        <v>2827</v>
      </c>
      <c r="E1510" t="s">
        <v>10</v>
      </c>
      <c r="F1510" t="s">
        <v>23</v>
      </c>
      <c r="G1510" t="s">
        <v>12</v>
      </c>
      <c r="H1510">
        <v>3</v>
      </c>
    </row>
    <row r="1511" spans="1:8">
      <c r="A1511" t="s">
        <v>2828</v>
      </c>
      <c r="B1511" t="s">
        <v>2829</v>
      </c>
      <c r="C1511" t="s">
        <v>2796</v>
      </c>
      <c r="D1511" t="s">
        <v>66</v>
      </c>
      <c r="E1511" t="s">
        <v>10</v>
      </c>
      <c r="F1511" t="s">
        <v>98</v>
      </c>
      <c r="G1511" t="s">
        <v>12</v>
      </c>
      <c r="H1511">
        <v>3</v>
      </c>
    </row>
    <row r="1512" spans="1:8">
      <c r="A1512" t="s">
        <v>2830</v>
      </c>
      <c r="B1512" t="s">
        <v>2831</v>
      </c>
      <c r="C1512" t="s">
        <v>2796</v>
      </c>
      <c r="D1512" t="s">
        <v>2821</v>
      </c>
      <c r="E1512" t="s">
        <v>10</v>
      </c>
      <c r="F1512" t="s">
        <v>23</v>
      </c>
      <c r="G1512" t="s">
        <v>12</v>
      </c>
      <c r="H1512">
        <v>3</v>
      </c>
    </row>
    <row r="1513" spans="1:8">
      <c r="A1513" t="s">
        <v>2832</v>
      </c>
      <c r="B1513" t="s">
        <v>1584</v>
      </c>
      <c r="C1513" t="s">
        <v>2796</v>
      </c>
      <c r="D1513" t="s">
        <v>2175</v>
      </c>
      <c r="E1513" t="s">
        <v>10</v>
      </c>
      <c r="F1513" t="s">
        <v>98</v>
      </c>
      <c r="G1513" t="s">
        <v>12</v>
      </c>
      <c r="H1513">
        <v>4</v>
      </c>
    </row>
    <row r="1514" spans="1:8">
      <c r="A1514" t="s">
        <v>2833</v>
      </c>
      <c r="B1514" t="s">
        <v>2834</v>
      </c>
      <c r="C1514" t="s">
        <v>2796</v>
      </c>
      <c r="D1514" t="s">
        <v>1220</v>
      </c>
      <c r="E1514" t="s">
        <v>10</v>
      </c>
      <c r="F1514" t="s">
        <v>23</v>
      </c>
      <c r="G1514" t="s">
        <v>12</v>
      </c>
      <c r="H1514">
        <v>3</v>
      </c>
    </row>
    <row r="1515" spans="1:8">
      <c r="A1515" t="s">
        <v>2835</v>
      </c>
      <c r="B1515" t="s">
        <v>2836</v>
      </c>
      <c r="C1515" t="s">
        <v>2796</v>
      </c>
      <c r="D1515" t="s">
        <v>2837</v>
      </c>
      <c r="E1515" t="s">
        <v>10</v>
      </c>
      <c r="F1515" t="s">
        <v>19</v>
      </c>
      <c r="G1515" t="s">
        <v>12</v>
      </c>
      <c r="H1515">
        <v>2</v>
      </c>
    </row>
    <row r="1516" spans="1:8">
      <c r="A1516" t="s">
        <v>2838</v>
      </c>
      <c r="B1516" t="s">
        <v>2839</v>
      </c>
      <c r="C1516" t="s">
        <v>2796</v>
      </c>
      <c r="D1516" t="s">
        <v>2677</v>
      </c>
      <c r="E1516" t="s">
        <v>10</v>
      </c>
      <c r="F1516" t="s">
        <v>98</v>
      </c>
      <c r="G1516" t="s">
        <v>12</v>
      </c>
      <c r="H1516">
        <v>4</v>
      </c>
    </row>
    <row r="1517" spans="1:8">
      <c r="A1517" t="s">
        <v>2840</v>
      </c>
      <c r="B1517" t="s">
        <v>2829</v>
      </c>
      <c r="C1517" t="s">
        <v>2796</v>
      </c>
      <c r="D1517" t="s">
        <v>66</v>
      </c>
      <c r="E1517" t="s">
        <v>179</v>
      </c>
      <c r="F1517" t="s">
        <v>180</v>
      </c>
      <c r="G1517" t="s">
        <v>12</v>
      </c>
      <c r="H1517">
        <v>3</v>
      </c>
    </row>
    <row r="1518" spans="1:8">
      <c r="A1518" t="s">
        <v>984</v>
      </c>
      <c r="B1518" t="s">
        <v>2841</v>
      </c>
      <c r="C1518" t="s">
        <v>2796</v>
      </c>
      <c r="D1518" t="s">
        <v>2517</v>
      </c>
      <c r="E1518" t="s">
        <v>10</v>
      </c>
      <c r="F1518" t="s">
        <v>69</v>
      </c>
      <c r="G1518" t="s">
        <v>12</v>
      </c>
      <c r="H1518">
        <v>2</v>
      </c>
    </row>
    <row r="1519" spans="1:8">
      <c r="A1519" t="s">
        <v>2842</v>
      </c>
      <c r="B1519" t="s">
        <v>2843</v>
      </c>
      <c r="C1519" t="s">
        <v>2796</v>
      </c>
      <c r="D1519" t="s">
        <v>2079</v>
      </c>
      <c r="E1519" t="s">
        <v>10</v>
      </c>
      <c r="F1519" t="s">
        <v>23</v>
      </c>
      <c r="G1519" t="s">
        <v>12</v>
      </c>
      <c r="H1519">
        <v>3</v>
      </c>
    </row>
    <row r="1520" spans="1:8">
      <c r="A1520" t="s">
        <v>2844</v>
      </c>
      <c r="B1520" t="s">
        <v>1031</v>
      </c>
      <c r="C1520" t="s">
        <v>2796</v>
      </c>
      <c r="D1520" t="s">
        <v>29</v>
      </c>
      <c r="E1520" t="s">
        <v>10</v>
      </c>
      <c r="F1520" t="s">
        <v>23</v>
      </c>
      <c r="G1520" t="s">
        <v>12</v>
      </c>
      <c r="H1520">
        <v>3</v>
      </c>
    </row>
    <row r="1521" spans="1:8">
      <c r="A1521" t="s">
        <v>2845</v>
      </c>
      <c r="B1521" t="s">
        <v>2826</v>
      </c>
      <c r="C1521" t="s">
        <v>2796</v>
      </c>
      <c r="D1521" t="s">
        <v>2827</v>
      </c>
      <c r="E1521" t="s">
        <v>10</v>
      </c>
      <c r="F1521" t="s">
        <v>19</v>
      </c>
      <c r="G1521" t="s">
        <v>12</v>
      </c>
      <c r="H1521">
        <v>2</v>
      </c>
    </row>
    <row r="1522" spans="1:8">
      <c r="A1522" t="s">
        <v>2846</v>
      </c>
      <c r="B1522" t="s">
        <v>2818</v>
      </c>
      <c r="C1522" t="s">
        <v>2796</v>
      </c>
      <c r="D1522" t="s">
        <v>2819</v>
      </c>
      <c r="E1522" t="s">
        <v>10</v>
      </c>
      <c r="F1522" t="s">
        <v>19</v>
      </c>
      <c r="G1522" t="s">
        <v>12</v>
      </c>
      <c r="H1522">
        <v>4</v>
      </c>
    </row>
    <row r="1523" spans="1:8">
      <c r="A1523" t="s">
        <v>2847</v>
      </c>
      <c r="B1523" t="s">
        <v>2041</v>
      </c>
      <c r="C1523" t="s">
        <v>2796</v>
      </c>
      <c r="D1523" t="s">
        <v>2144</v>
      </c>
      <c r="E1523" t="s">
        <v>10</v>
      </c>
      <c r="F1523" t="s">
        <v>23</v>
      </c>
      <c r="G1523" t="s">
        <v>12</v>
      </c>
      <c r="H1523">
        <v>2</v>
      </c>
    </row>
    <row r="1524" spans="1:8">
      <c r="A1524" t="s">
        <v>2848</v>
      </c>
      <c r="B1524" t="s">
        <v>66</v>
      </c>
      <c r="C1524" t="s">
        <v>2796</v>
      </c>
      <c r="D1524" t="s">
        <v>2811</v>
      </c>
      <c r="E1524" t="s">
        <v>179</v>
      </c>
      <c r="F1524" t="s">
        <v>180</v>
      </c>
      <c r="G1524" t="s">
        <v>12</v>
      </c>
      <c r="H1524">
        <v>5</v>
      </c>
    </row>
    <row r="1525" spans="1:8">
      <c r="A1525" t="s">
        <v>2849</v>
      </c>
      <c r="B1525" t="s">
        <v>2584</v>
      </c>
      <c r="C1525" t="s">
        <v>2796</v>
      </c>
      <c r="D1525" t="s">
        <v>153</v>
      </c>
      <c r="E1525" t="s">
        <v>10</v>
      </c>
      <c r="F1525" t="s">
        <v>23</v>
      </c>
      <c r="G1525" t="s">
        <v>12</v>
      </c>
      <c r="H1525">
        <v>3</v>
      </c>
    </row>
    <row r="1526" spans="1:8">
      <c r="A1526" t="s">
        <v>2850</v>
      </c>
      <c r="B1526" t="s">
        <v>2829</v>
      </c>
      <c r="C1526" t="s">
        <v>2796</v>
      </c>
      <c r="D1526" t="s">
        <v>66</v>
      </c>
      <c r="E1526" t="s">
        <v>10</v>
      </c>
      <c r="F1526" t="s">
        <v>23</v>
      </c>
      <c r="G1526" t="s">
        <v>12</v>
      </c>
      <c r="H1526">
        <v>3</v>
      </c>
    </row>
    <row r="1527" spans="1:8">
      <c r="A1527" t="s">
        <v>2851</v>
      </c>
      <c r="B1527" t="s">
        <v>2852</v>
      </c>
      <c r="C1527" t="s">
        <v>2796</v>
      </c>
      <c r="D1527" t="s">
        <v>107</v>
      </c>
      <c r="E1527" t="s">
        <v>10</v>
      </c>
      <c r="F1527" t="s">
        <v>116</v>
      </c>
      <c r="G1527" t="s">
        <v>12</v>
      </c>
      <c r="H1527">
        <v>5</v>
      </c>
    </row>
    <row r="1528" spans="1:8">
      <c r="A1528" t="s">
        <v>2853</v>
      </c>
      <c r="B1528" t="s">
        <v>2854</v>
      </c>
      <c r="C1528" t="s">
        <v>2796</v>
      </c>
      <c r="D1528" t="s">
        <v>2814</v>
      </c>
      <c r="E1528" t="s">
        <v>10</v>
      </c>
      <c r="F1528" t="s">
        <v>23</v>
      </c>
      <c r="G1528" t="s">
        <v>12</v>
      </c>
      <c r="H1528">
        <v>2</v>
      </c>
    </row>
    <row r="1529" spans="1:8">
      <c r="A1529" t="s">
        <v>2855</v>
      </c>
      <c r="B1529" t="s">
        <v>2856</v>
      </c>
      <c r="C1529" t="s">
        <v>2796</v>
      </c>
      <c r="D1529" t="s">
        <v>65</v>
      </c>
      <c r="E1529" t="s">
        <v>10</v>
      </c>
      <c r="F1529" t="s">
        <v>98</v>
      </c>
      <c r="G1529" t="s">
        <v>12</v>
      </c>
      <c r="H1529">
        <v>4</v>
      </c>
    </row>
    <row r="1530" spans="1:8">
      <c r="A1530" t="s">
        <v>2857</v>
      </c>
      <c r="B1530" t="s">
        <v>211</v>
      </c>
      <c r="C1530" t="s">
        <v>2796</v>
      </c>
      <c r="D1530" t="s">
        <v>2858</v>
      </c>
      <c r="E1530" t="s">
        <v>10</v>
      </c>
      <c r="F1530" t="s">
        <v>98</v>
      </c>
      <c r="G1530" t="s">
        <v>12</v>
      </c>
      <c r="H1530">
        <v>3</v>
      </c>
    </row>
    <row r="1531" spans="1:8">
      <c r="A1531" t="s">
        <v>2859</v>
      </c>
      <c r="B1531" t="s">
        <v>2860</v>
      </c>
      <c r="C1531" t="s">
        <v>2796</v>
      </c>
      <c r="D1531" t="s">
        <v>87</v>
      </c>
      <c r="E1531" t="s">
        <v>10</v>
      </c>
      <c r="F1531" t="s">
        <v>98</v>
      </c>
      <c r="G1531" t="s">
        <v>12</v>
      </c>
      <c r="H1531">
        <v>4</v>
      </c>
    </row>
    <row r="1532" spans="1:8">
      <c r="A1532" t="s">
        <v>2861</v>
      </c>
      <c r="B1532" t="s">
        <v>60</v>
      </c>
      <c r="C1532" t="s">
        <v>2796</v>
      </c>
      <c r="D1532" t="s">
        <v>26</v>
      </c>
      <c r="E1532" t="s">
        <v>10</v>
      </c>
      <c r="F1532" t="s">
        <v>23</v>
      </c>
      <c r="G1532" t="s">
        <v>12</v>
      </c>
      <c r="H1532">
        <v>2</v>
      </c>
    </row>
    <row r="1533" spans="1:8">
      <c r="A1533" t="s">
        <v>2598</v>
      </c>
      <c r="B1533" t="s">
        <v>2862</v>
      </c>
      <c r="C1533" t="s">
        <v>2796</v>
      </c>
      <c r="D1533" t="s">
        <v>2863</v>
      </c>
      <c r="E1533" t="s">
        <v>10</v>
      </c>
      <c r="F1533" t="s">
        <v>98</v>
      </c>
      <c r="G1533" t="s">
        <v>12</v>
      </c>
      <c r="H1533">
        <v>4</v>
      </c>
    </row>
    <row r="1534" spans="1:8">
      <c r="A1534" t="s">
        <v>2864</v>
      </c>
      <c r="B1534" t="s">
        <v>2829</v>
      </c>
      <c r="C1534" t="s">
        <v>2796</v>
      </c>
      <c r="D1534" t="s">
        <v>66</v>
      </c>
      <c r="E1534" t="s">
        <v>10</v>
      </c>
      <c r="F1534" t="s">
        <v>23</v>
      </c>
      <c r="G1534" t="s">
        <v>12</v>
      </c>
      <c r="H1534">
        <v>3</v>
      </c>
    </row>
    <row r="1535" spans="1:8">
      <c r="A1535" t="s">
        <v>2865</v>
      </c>
      <c r="B1535" t="s">
        <v>2866</v>
      </c>
      <c r="C1535" t="s">
        <v>2796</v>
      </c>
      <c r="D1535" t="s">
        <v>2867</v>
      </c>
      <c r="E1535" t="s">
        <v>10</v>
      </c>
      <c r="F1535" t="s">
        <v>19</v>
      </c>
      <c r="G1535" t="s">
        <v>12</v>
      </c>
      <c r="H1535">
        <v>4</v>
      </c>
    </row>
    <row r="1536" spans="1:8">
      <c r="A1536" t="s">
        <v>2868</v>
      </c>
      <c r="B1536" t="s">
        <v>2869</v>
      </c>
      <c r="C1536" t="s">
        <v>2796</v>
      </c>
      <c r="D1536" t="s">
        <v>15</v>
      </c>
      <c r="E1536" t="s">
        <v>10</v>
      </c>
      <c r="F1536" t="s">
        <v>116</v>
      </c>
      <c r="G1536" t="s">
        <v>12</v>
      </c>
      <c r="H1536">
        <v>4</v>
      </c>
    </row>
    <row r="1537" spans="1:8">
      <c r="A1537" t="s">
        <v>2870</v>
      </c>
      <c r="B1537" t="s">
        <v>2871</v>
      </c>
      <c r="C1537" t="s">
        <v>2796</v>
      </c>
      <c r="D1537" t="s">
        <v>2872</v>
      </c>
      <c r="E1537" t="s">
        <v>10</v>
      </c>
      <c r="F1537" t="s">
        <v>23</v>
      </c>
      <c r="G1537" t="s">
        <v>12</v>
      </c>
      <c r="H1537">
        <v>2</v>
      </c>
    </row>
    <row r="1538" spans="1:8">
      <c r="A1538" t="s">
        <v>2873</v>
      </c>
      <c r="B1538" t="s">
        <v>2829</v>
      </c>
      <c r="C1538" t="s">
        <v>2796</v>
      </c>
      <c r="D1538" t="s">
        <v>66</v>
      </c>
      <c r="E1538" t="s">
        <v>10</v>
      </c>
      <c r="F1538" t="s">
        <v>116</v>
      </c>
      <c r="G1538" t="s">
        <v>12</v>
      </c>
      <c r="H1538">
        <v>2</v>
      </c>
    </row>
    <row r="1539" spans="1:8">
      <c r="A1539" t="s">
        <v>2874</v>
      </c>
      <c r="B1539" t="s">
        <v>2875</v>
      </c>
      <c r="C1539" t="s">
        <v>2796</v>
      </c>
      <c r="D1539" t="s">
        <v>2876</v>
      </c>
      <c r="E1539" t="s">
        <v>10</v>
      </c>
      <c r="F1539" t="s">
        <v>98</v>
      </c>
      <c r="G1539" t="s">
        <v>12</v>
      </c>
      <c r="H1539">
        <v>5</v>
      </c>
    </row>
    <row r="1540" spans="1:8">
      <c r="A1540" t="s">
        <v>2877</v>
      </c>
      <c r="B1540" t="s">
        <v>2878</v>
      </c>
      <c r="C1540" t="s">
        <v>2796</v>
      </c>
      <c r="D1540" t="s">
        <v>60</v>
      </c>
      <c r="E1540" t="s">
        <v>10</v>
      </c>
      <c r="F1540" t="s">
        <v>23</v>
      </c>
      <c r="G1540" t="s">
        <v>12</v>
      </c>
      <c r="H1540">
        <v>2</v>
      </c>
    </row>
    <row r="1541" spans="1:8">
      <c r="A1541" t="s">
        <v>2879</v>
      </c>
      <c r="B1541" t="s">
        <v>2880</v>
      </c>
      <c r="C1541" t="s">
        <v>2796</v>
      </c>
      <c r="D1541" t="s">
        <v>2881</v>
      </c>
      <c r="E1541" t="s">
        <v>10</v>
      </c>
      <c r="F1541" t="s">
        <v>23</v>
      </c>
      <c r="G1541" t="s">
        <v>12</v>
      </c>
      <c r="H1541">
        <v>3</v>
      </c>
    </row>
    <row r="1542" spans="1:8">
      <c r="A1542" t="s">
        <v>2882</v>
      </c>
      <c r="B1542" t="s">
        <v>2883</v>
      </c>
      <c r="C1542" t="s">
        <v>2796</v>
      </c>
      <c r="D1542" t="s">
        <v>1220</v>
      </c>
      <c r="E1542" t="s">
        <v>10</v>
      </c>
      <c r="F1542" t="s">
        <v>116</v>
      </c>
      <c r="G1542" t="s">
        <v>12</v>
      </c>
      <c r="H1542">
        <v>2</v>
      </c>
    </row>
    <row r="1543" spans="1:8">
      <c r="A1543" t="s">
        <v>2884</v>
      </c>
      <c r="B1543" t="s">
        <v>2885</v>
      </c>
      <c r="C1543" t="s">
        <v>2796</v>
      </c>
      <c r="D1543" t="s">
        <v>2885</v>
      </c>
      <c r="E1543" t="s">
        <v>10</v>
      </c>
      <c r="F1543" t="s">
        <v>23</v>
      </c>
      <c r="G1543" t="s">
        <v>12</v>
      </c>
      <c r="H1543">
        <v>4</v>
      </c>
    </row>
    <row r="1544" spans="1:8">
      <c r="A1544" t="s">
        <v>2886</v>
      </c>
      <c r="B1544" t="s">
        <v>2770</v>
      </c>
      <c r="C1544" t="s">
        <v>2796</v>
      </c>
      <c r="D1544" t="s">
        <v>32</v>
      </c>
      <c r="E1544" t="s">
        <v>10</v>
      </c>
      <c r="F1544" t="s">
        <v>98</v>
      </c>
      <c r="G1544" t="s">
        <v>12</v>
      </c>
      <c r="H1544">
        <v>4</v>
      </c>
    </row>
    <row r="1545" spans="1:8">
      <c r="A1545" t="s">
        <v>2887</v>
      </c>
      <c r="B1545" t="s">
        <v>2871</v>
      </c>
      <c r="C1545" t="s">
        <v>2796</v>
      </c>
      <c r="D1545" t="s">
        <v>2872</v>
      </c>
      <c r="E1545" t="s">
        <v>10</v>
      </c>
      <c r="F1545" t="s">
        <v>23</v>
      </c>
      <c r="G1545" t="s">
        <v>12</v>
      </c>
      <c r="H1545">
        <v>4</v>
      </c>
    </row>
    <row r="1546" spans="1:8">
      <c r="A1546" t="s">
        <v>2888</v>
      </c>
      <c r="B1546" t="s">
        <v>2889</v>
      </c>
      <c r="C1546" t="s">
        <v>2796</v>
      </c>
      <c r="D1546" t="s">
        <v>2890</v>
      </c>
      <c r="E1546" t="s">
        <v>10</v>
      </c>
      <c r="F1546" t="s">
        <v>23</v>
      </c>
      <c r="G1546" t="s">
        <v>12</v>
      </c>
      <c r="H1546">
        <v>4</v>
      </c>
    </row>
    <row r="1547" spans="1:8">
      <c r="A1547" t="s">
        <v>2891</v>
      </c>
      <c r="B1547" t="s">
        <v>2517</v>
      </c>
      <c r="C1547" t="s">
        <v>2796</v>
      </c>
      <c r="D1547" t="s">
        <v>2892</v>
      </c>
      <c r="E1547" t="s">
        <v>10</v>
      </c>
      <c r="F1547" t="s">
        <v>19</v>
      </c>
      <c r="G1547" t="s">
        <v>12</v>
      </c>
      <c r="H1547">
        <v>1</v>
      </c>
    </row>
    <row r="1548" spans="1:8">
      <c r="A1548" t="s">
        <v>2893</v>
      </c>
      <c r="B1548" t="s">
        <v>2894</v>
      </c>
      <c r="C1548" t="s">
        <v>2796</v>
      </c>
      <c r="D1548" t="s">
        <v>500</v>
      </c>
      <c r="E1548" t="s">
        <v>10</v>
      </c>
      <c r="F1548" t="s">
        <v>98</v>
      </c>
      <c r="G1548" t="s">
        <v>12</v>
      </c>
      <c r="H1548">
        <v>4</v>
      </c>
    </row>
    <row r="1549" spans="1:8">
      <c r="A1549" t="s">
        <v>2895</v>
      </c>
      <c r="B1549" t="s">
        <v>1402</v>
      </c>
      <c r="C1549" t="s">
        <v>2796</v>
      </c>
      <c r="D1549" t="s">
        <v>2896</v>
      </c>
      <c r="E1549" t="s">
        <v>10</v>
      </c>
      <c r="F1549" t="s">
        <v>116</v>
      </c>
      <c r="G1549" t="s">
        <v>12</v>
      </c>
      <c r="H1549">
        <v>3</v>
      </c>
    </row>
    <row r="1550" spans="1:8">
      <c r="A1550" t="s">
        <v>2897</v>
      </c>
      <c r="B1550" t="s">
        <v>2081</v>
      </c>
      <c r="C1550" t="s">
        <v>2796</v>
      </c>
      <c r="D1550" t="s">
        <v>2898</v>
      </c>
      <c r="E1550" t="s">
        <v>10</v>
      </c>
      <c r="F1550" t="s">
        <v>98</v>
      </c>
      <c r="G1550" t="s">
        <v>12</v>
      </c>
      <c r="H1550">
        <v>4</v>
      </c>
    </row>
    <row r="1551" spans="1:8">
      <c r="A1551" t="s">
        <v>2899</v>
      </c>
      <c r="B1551" t="s">
        <v>2878</v>
      </c>
      <c r="C1551" t="s">
        <v>2796</v>
      </c>
      <c r="D1551" t="s">
        <v>60</v>
      </c>
      <c r="E1551" t="s">
        <v>10</v>
      </c>
      <c r="F1551" t="s">
        <v>23</v>
      </c>
      <c r="G1551" t="s">
        <v>12</v>
      </c>
      <c r="H1551">
        <v>3</v>
      </c>
    </row>
    <row r="1552" spans="1:8">
      <c r="A1552" t="s">
        <v>2900</v>
      </c>
      <c r="B1552" t="s">
        <v>113</v>
      </c>
      <c r="C1552" t="s">
        <v>2796</v>
      </c>
      <c r="D1552" t="s">
        <v>2901</v>
      </c>
      <c r="E1552" t="s">
        <v>10</v>
      </c>
      <c r="F1552" t="s">
        <v>23</v>
      </c>
      <c r="G1552" t="s">
        <v>12</v>
      </c>
      <c r="H1552">
        <v>4</v>
      </c>
    </row>
    <row r="1553" spans="1:8">
      <c r="A1553" t="s">
        <v>1372</v>
      </c>
      <c r="B1553" t="s">
        <v>2902</v>
      </c>
      <c r="C1553" t="s">
        <v>2796</v>
      </c>
      <c r="D1553" t="s">
        <v>1220</v>
      </c>
      <c r="E1553" t="s">
        <v>10</v>
      </c>
      <c r="F1553" t="s">
        <v>23</v>
      </c>
      <c r="G1553" t="s">
        <v>12</v>
      </c>
      <c r="H1553">
        <v>3</v>
      </c>
    </row>
    <row r="1554" spans="1:8">
      <c r="A1554" t="s">
        <v>2903</v>
      </c>
      <c r="B1554" t="s">
        <v>2904</v>
      </c>
      <c r="C1554" t="s">
        <v>2796</v>
      </c>
      <c r="D1554" t="s">
        <v>1220</v>
      </c>
      <c r="E1554" t="s">
        <v>10</v>
      </c>
      <c r="F1554" t="s">
        <v>116</v>
      </c>
      <c r="G1554" t="s">
        <v>12</v>
      </c>
      <c r="H1554">
        <v>3</v>
      </c>
    </row>
    <row r="1555" spans="1:8">
      <c r="A1555" t="s">
        <v>2905</v>
      </c>
      <c r="B1555" t="s">
        <v>2829</v>
      </c>
      <c r="C1555" t="s">
        <v>2796</v>
      </c>
      <c r="D1555" t="s">
        <v>66</v>
      </c>
      <c r="E1555" t="s">
        <v>10</v>
      </c>
      <c r="F1555" t="s">
        <v>23</v>
      </c>
      <c r="G1555" t="s">
        <v>12</v>
      </c>
      <c r="H1555">
        <v>3</v>
      </c>
    </row>
    <row r="1556" spans="1:8">
      <c r="A1556" t="s">
        <v>2906</v>
      </c>
      <c r="B1556" t="s">
        <v>2907</v>
      </c>
      <c r="C1556" t="s">
        <v>2796</v>
      </c>
      <c r="D1556" t="s">
        <v>2908</v>
      </c>
      <c r="E1556" t="s">
        <v>10</v>
      </c>
      <c r="F1556" t="s">
        <v>19</v>
      </c>
      <c r="G1556" t="s">
        <v>12</v>
      </c>
      <c r="H1556">
        <v>4</v>
      </c>
    </row>
    <row r="1557" spans="1:8">
      <c r="A1557" t="s">
        <v>2909</v>
      </c>
      <c r="B1557" t="s">
        <v>2910</v>
      </c>
      <c r="C1557" t="s">
        <v>2796</v>
      </c>
      <c r="D1557" t="s">
        <v>2911</v>
      </c>
      <c r="E1557" t="s">
        <v>10</v>
      </c>
      <c r="F1557" t="s">
        <v>23</v>
      </c>
      <c r="G1557" t="s">
        <v>12</v>
      </c>
      <c r="H1557">
        <v>3</v>
      </c>
    </row>
    <row r="1558" spans="1:8">
      <c r="A1558" t="s">
        <v>2912</v>
      </c>
      <c r="B1558" t="s">
        <v>2913</v>
      </c>
      <c r="C1558" t="s">
        <v>2796</v>
      </c>
      <c r="D1558" t="s">
        <v>2914</v>
      </c>
      <c r="E1558" t="s">
        <v>10</v>
      </c>
      <c r="F1558" t="s">
        <v>19</v>
      </c>
      <c r="G1558" t="s">
        <v>12</v>
      </c>
      <c r="H1558">
        <v>5</v>
      </c>
    </row>
    <row r="1559" spans="1:8">
      <c r="A1559" t="s">
        <v>2915</v>
      </c>
      <c r="B1559" t="s">
        <v>2818</v>
      </c>
      <c r="C1559" t="s">
        <v>2796</v>
      </c>
      <c r="D1559" t="s">
        <v>2819</v>
      </c>
      <c r="E1559" t="s">
        <v>10</v>
      </c>
      <c r="F1559" t="s">
        <v>19</v>
      </c>
      <c r="G1559" t="s">
        <v>12</v>
      </c>
      <c r="H1559">
        <v>4</v>
      </c>
    </row>
    <row r="1560" spans="1:8">
      <c r="A1560" t="s">
        <v>2916</v>
      </c>
      <c r="B1560" t="s">
        <v>2917</v>
      </c>
      <c r="C1560" t="s">
        <v>2796</v>
      </c>
      <c r="D1560" t="s">
        <v>65</v>
      </c>
      <c r="E1560" t="s">
        <v>10</v>
      </c>
      <c r="F1560" t="s">
        <v>19</v>
      </c>
      <c r="G1560" t="s">
        <v>12</v>
      </c>
      <c r="H1560">
        <v>5</v>
      </c>
    </row>
    <row r="1561" spans="1:8">
      <c r="A1561" t="s">
        <v>2918</v>
      </c>
      <c r="B1561" t="s">
        <v>2917</v>
      </c>
      <c r="C1561" t="s">
        <v>2796</v>
      </c>
      <c r="D1561" t="s">
        <v>65</v>
      </c>
      <c r="E1561" t="s">
        <v>10</v>
      </c>
      <c r="F1561" t="s">
        <v>23</v>
      </c>
      <c r="G1561" t="s">
        <v>12</v>
      </c>
      <c r="H1561">
        <v>3</v>
      </c>
    </row>
    <row r="1562" spans="1:8">
      <c r="A1562" t="s">
        <v>2919</v>
      </c>
      <c r="B1562" t="s">
        <v>2920</v>
      </c>
      <c r="C1562" t="s">
        <v>2796</v>
      </c>
      <c r="D1562" t="s">
        <v>2800</v>
      </c>
      <c r="E1562" t="s">
        <v>10</v>
      </c>
      <c r="F1562" t="s">
        <v>19</v>
      </c>
      <c r="G1562" t="s">
        <v>12</v>
      </c>
      <c r="H1562">
        <v>4</v>
      </c>
    </row>
    <row r="1563" spans="1:8">
      <c r="A1563" t="s">
        <v>2921</v>
      </c>
      <c r="B1563" t="s">
        <v>2829</v>
      </c>
      <c r="C1563" t="s">
        <v>2796</v>
      </c>
      <c r="D1563" t="s">
        <v>66</v>
      </c>
      <c r="E1563" t="s">
        <v>10</v>
      </c>
      <c r="F1563" t="s">
        <v>330</v>
      </c>
      <c r="G1563" t="s">
        <v>201</v>
      </c>
    </row>
    <row r="1564" spans="1:8">
      <c r="A1564" t="s">
        <v>2922</v>
      </c>
      <c r="B1564" t="s">
        <v>2917</v>
      </c>
      <c r="C1564" t="s">
        <v>2796</v>
      </c>
      <c r="D1564" t="s">
        <v>65</v>
      </c>
      <c r="E1564" t="s">
        <v>10</v>
      </c>
      <c r="F1564" t="s">
        <v>23</v>
      </c>
      <c r="G1564" t="s">
        <v>12</v>
      </c>
      <c r="H1564">
        <v>4</v>
      </c>
    </row>
    <row r="1565" spans="1:8">
      <c r="A1565" t="s">
        <v>2923</v>
      </c>
      <c r="B1565" t="s">
        <v>2829</v>
      </c>
      <c r="C1565" t="s">
        <v>2796</v>
      </c>
      <c r="D1565" t="s">
        <v>66</v>
      </c>
      <c r="E1565" t="s">
        <v>10</v>
      </c>
      <c r="F1565" t="s">
        <v>116</v>
      </c>
      <c r="G1565" t="s">
        <v>12</v>
      </c>
      <c r="H1565">
        <v>4</v>
      </c>
    </row>
    <row r="1566" spans="1:8">
      <c r="A1566" t="s">
        <v>2924</v>
      </c>
      <c r="B1566" t="s">
        <v>2902</v>
      </c>
      <c r="C1566" t="s">
        <v>2796</v>
      </c>
      <c r="D1566" t="s">
        <v>1220</v>
      </c>
      <c r="E1566" t="s">
        <v>10</v>
      </c>
      <c r="F1566" t="s">
        <v>23</v>
      </c>
      <c r="G1566" t="s">
        <v>12</v>
      </c>
      <c r="H1566">
        <v>3</v>
      </c>
    </row>
    <row r="1567" spans="1:8">
      <c r="A1567" t="s">
        <v>2925</v>
      </c>
      <c r="B1567" t="s">
        <v>2904</v>
      </c>
      <c r="C1567" t="s">
        <v>2796</v>
      </c>
      <c r="D1567" t="s">
        <v>1220</v>
      </c>
      <c r="E1567" t="s">
        <v>10</v>
      </c>
      <c r="F1567" t="s">
        <v>330</v>
      </c>
      <c r="G1567" t="s">
        <v>201</v>
      </c>
    </row>
    <row r="1568" spans="1:8">
      <c r="A1568" t="s">
        <v>2926</v>
      </c>
      <c r="B1568" t="s">
        <v>2818</v>
      </c>
      <c r="C1568" t="s">
        <v>2796</v>
      </c>
      <c r="D1568" t="s">
        <v>2819</v>
      </c>
      <c r="E1568" t="s">
        <v>10</v>
      </c>
      <c r="F1568" t="s">
        <v>23</v>
      </c>
      <c r="G1568" t="s">
        <v>12</v>
      </c>
    </row>
    <row r="1569" spans="1:8">
      <c r="A1569" t="s">
        <v>2927</v>
      </c>
      <c r="B1569" t="s">
        <v>2928</v>
      </c>
      <c r="C1569" t="s">
        <v>2796</v>
      </c>
      <c r="D1569" t="s">
        <v>2819</v>
      </c>
      <c r="E1569" t="s">
        <v>10</v>
      </c>
      <c r="F1569" t="s">
        <v>19</v>
      </c>
      <c r="G1569" t="s">
        <v>201</v>
      </c>
    </row>
    <row r="1570" spans="1:8">
      <c r="A1570" t="s">
        <v>2929</v>
      </c>
      <c r="B1570" t="s">
        <v>2829</v>
      </c>
      <c r="C1570" t="s">
        <v>2796</v>
      </c>
      <c r="D1570" t="s">
        <v>66</v>
      </c>
      <c r="E1570" t="s">
        <v>10</v>
      </c>
      <c r="F1570" t="s">
        <v>23</v>
      </c>
      <c r="G1570" t="s">
        <v>12</v>
      </c>
      <c r="H1570">
        <v>3</v>
      </c>
    </row>
    <row r="1571" spans="1:8">
      <c r="A1571" t="s">
        <v>2930</v>
      </c>
      <c r="B1571" t="s">
        <v>2843</v>
      </c>
      <c r="C1571" t="s">
        <v>2796</v>
      </c>
      <c r="D1571" t="s">
        <v>2079</v>
      </c>
      <c r="E1571" t="s">
        <v>10</v>
      </c>
      <c r="F1571" t="s">
        <v>330</v>
      </c>
      <c r="G1571" t="s">
        <v>201</v>
      </c>
    </row>
    <row r="1572" spans="1:8">
      <c r="A1572" t="s">
        <v>2931</v>
      </c>
      <c r="B1572" t="s">
        <v>1402</v>
      </c>
      <c r="C1572" t="s">
        <v>2796</v>
      </c>
      <c r="D1572" t="s">
        <v>2896</v>
      </c>
      <c r="E1572" t="s">
        <v>10</v>
      </c>
      <c r="F1572" t="s">
        <v>23</v>
      </c>
      <c r="G1572" t="s">
        <v>12</v>
      </c>
      <c r="H1572">
        <v>4</v>
      </c>
    </row>
    <row r="1573" spans="1:8">
      <c r="A1573" t="s">
        <v>2932</v>
      </c>
      <c r="B1573" t="s">
        <v>2813</v>
      </c>
      <c r="C1573" t="s">
        <v>2796</v>
      </c>
      <c r="D1573" t="s">
        <v>2814</v>
      </c>
      <c r="E1573" t="s">
        <v>10</v>
      </c>
      <c r="F1573" t="s">
        <v>330</v>
      </c>
      <c r="G1573" t="s">
        <v>201</v>
      </c>
    </row>
    <row r="1574" spans="1:8">
      <c r="A1574" t="s">
        <v>252</v>
      </c>
      <c r="B1574" t="s">
        <v>2829</v>
      </c>
      <c r="C1574" t="s">
        <v>2796</v>
      </c>
      <c r="D1574" t="s">
        <v>66</v>
      </c>
      <c r="E1574" t="s">
        <v>10</v>
      </c>
      <c r="F1574" t="s">
        <v>23</v>
      </c>
      <c r="G1574" t="s">
        <v>201</v>
      </c>
    </row>
    <row r="1575" spans="1:8">
      <c r="A1575" t="s">
        <v>2933</v>
      </c>
      <c r="B1575" t="s">
        <v>2934</v>
      </c>
      <c r="C1575" t="s">
        <v>2796</v>
      </c>
      <c r="D1575" t="s">
        <v>65</v>
      </c>
      <c r="E1575" t="s">
        <v>10</v>
      </c>
      <c r="F1575" t="s">
        <v>23</v>
      </c>
      <c r="G1575" t="s">
        <v>12</v>
      </c>
      <c r="H1575">
        <v>4</v>
      </c>
    </row>
    <row r="1576" spans="1:8">
      <c r="A1576" t="s">
        <v>2935</v>
      </c>
      <c r="B1576" t="s">
        <v>2584</v>
      </c>
      <c r="C1576" t="s">
        <v>2796</v>
      </c>
      <c r="D1576" t="s">
        <v>153</v>
      </c>
      <c r="E1576" t="s">
        <v>10</v>
      </c>
      <c r="F1576" t="s">
        <v>19</v>
      </c>
      <c r="G1576" t="s">
        <v>12</v>
      </c>
      <c r="H1576">
        <v>4</v>
      </c>
    </row>
    <row r="1577" spans="1:8">
      <c r="A1577" t="s">
        <v>2936</v>
      </c>
      <c r="B1577" t="s">
        <v>2917</v>
      </c>
      <c r="C1577" t="s">
        <v>2796</v>
      </c>
      <c r="D1577" t="s">
        <v>65</v>
      </c>
      <c r="E1577" t="s">
        <v>10</v>
      </c>
      <c r="F1577" t="s">
        <v>116</v>
      </c>
      <c r="G1577" t="s">
        <v>201</v>
      </c>
    </row>
    <row r="1578" spans="1:8">
      <c r="A1578" t="s">
        <v>2937</v>
      </c>
      <c r="B1578" t="s">
        <v>2904</v>
      </c>
      <c r="C1578" t="s">
        <v>2796</v>
      </c>
      <c r="D1578" t="s">
        <v>1220</v>
      </c>
      <c r="E1578" t="s">
        <v>10</v>
      </c>
      <c r="F1578" t="s">
        <v>23</v>
      </c>
      <c r="G1578" t="s">
        <v>12</v>
      </c>
    </row>
    <row r="1579" spans="1:8">
      <c r="A1579" t="s">
        <v>2938</v>
      </c>
      <c r="B1579" t="s">
        <v>2253</v>
      </c>
      <c r="C1579" t="s">
        <v>2796</v>
      </c>
      <c r="D1579" t="s">
        <v>15</v>
      </c>
      <c r="E1579" t="s">
        <v>212</v>
      </c>
      <c r="F1579" t="s">
        <v>23</v>
      </c>
      <c r="G1579" t="s">
        <v>12</v>
      </c>
    </row>
    <row r="1580" spans="1:8">
      <c r="A1580" t="s">
        <v>2939</v>
      </c>
      <c r="B1580" t="s">
        <v>2940</v>
      </c>
      <c r="C1580" t="s">
        <v>2796</v>
      </c>
      <c r="D1580" t="s">
        <v>222</v>
      </c>
      <c r="E1580" t="s">
        <v>212</v>
      </c>
      <c r="F1580" t="s">
        <v>23</v>
      </c>
      <c r="G1580" t="s">
        <v>12</v>
      </c>
    </row>
    <row r="1581" spans="1:8">
      <c r="A1581" t="s">
        <v>2941</v>
      </c>
      <c r="B1581" t="s">
        <v>2942</v>
      </c>
      <c r="C1581" t="s">
        <v>2796</v>
      </c>
      <c r="D1581" t="s">
        <v>2943</v>
      </c>
      <c r="E1581" t="s">
        <v>212</v>
      </c>
      <c r="F1581" t="s">
        <v>116</v>
      </c>
      <c r="G1581" t="s">
        <v>12</v>
      </c>
    </row>
    <row r="1582" spans="1:8">
      <c r="A1582" t="s">
        <v>2944</v>
      </c>
      <c r="B1582" t="s">
        <v>2733</v>
      </c>
      <c r="C1582" t="s">
        <v>2796</v>
      </c>
      <c r="D1582" t="s">
        <v>2945</v>
      </c>
      <c r="E1582" t="s">
        <v>212</v>
      </c>
      <c r="F1582" t="s">
        <v>98</v>
      </c>
      <c r="G1582" t="s">
        <v>12</v>
      </c>
    </row>
    <row r="1583" spans="1:8">
      <c r="A1583" t="s">
        <v>2946</v>
      </c>
      <c r="B1583" t="s">
        <v>2947</v>
      </c>
      <c r="C1583" t="s">
        <v>2796</v>
      </c>
      <c r="D1583" t="s">
        <v>488</v>
      </c>
      <c r="E1583" t="s">
        <v>212</v>
      </c>
      <c r="F1583" t="s">
        <v>69</v>
      </c>
      <c r="G1583" t="s">
        <v>12</v>
      </c>
    </row>
    <row r="1584" spans="1:8">
      <c r="A1584" t="s">
        <v>2948</v>
      </c>
      <c r="B1584" t="s">
        <v>2949</v>
      </c>
      <c r="C1584" t="s">
        <v>2796</v>
      </c>
      <c r="D1584" t="s">
        <v>749</v>
      </c>
      <c r="E1584" t="s">
        <v>212</v>
      </c>
      <c r="F1584" t="s">
        <v>23</v>
      </c>
      <c r="G1584" t="s">
        <v>12</v>
      </c>
    </row>
    <row r="1585" spans="1:8">
      <c r="A1585" t="s">
        <v>2950</v>
      </c>
      <c r="B1585" t="s">
        <v>2951</v>
      </c>
      <c r="C1585" t="s">
        <v>2796</v>
      </c>
      <c r="D1585" t="s">
        <v>644</v>
      </c>
      <c r="E1585" t="s">
        <v>212</v>
      </c>
      <c r="F1585" t="s">
        <v>116</v>
      </c>
      <c r="G1585" t="s">
        <v>12</v>
      </c>
    </row>
    <row r="1586" spans="1:8">
      <c r="A1586" t="s">
        <v>2952</v>
      </c>
      <c r="B1586" t="s">
        <v>2953</v>
      </c>
      <c r="C1586" t="s">
        <v>2796</v>
      </c>
      <c r="D1586" t="s">
        <v>60</v>
      </c>
      <c r="E1586" t="s">
        <v>212</v>
      </c>
      <c r="F1586" t="s">
        <v>116</v>
      </c>
      <c r="G1586" t="s">
        <v>12</v>
      </c>
    </row>
    <row r="1587" spans="1:8">
      <c r="A1587" t="s">
        <v>2954</v>
      </c>
      <c r="B1587" t="s">
        <v>2955</v>
      </c>
      <c r="C1587" t="s">
        <v>2796</v>
      </c>
      <c r="D1587" t="s">
        <v>94</v>
      </c>
      <c r="E1587" t="s">
        <v>212</v>
      </c>
      <c r="F1587" t="s">
        <v>23</v>
      </c>
      <c r="G1587" t="s">
        <v>12</v>
      </c>
    </row>
    <row r="1588" spans="1:8">
      <c r="A1588" t="s">
        <v>2956</v>
      </c>
      <c r="B1588" t="s">
        <v>2720</v>
      </c>
      <c r="C1588" t="s">
        <v>2796</v>
      </c>
      <c r="D1588" t="s">
        <v>2720</v>
      </c>
      <c r="E1588" t="s">
        <v>212</v>
      </c>
      <c r="F1588" t="s">
        <v>23</v>
      </c>
      <c r="G1588" t="s">
        <v>12</v>
      </c>
      <c r="H1588">
        <v>3</v>
      </c>
    </row>
    <row r="1589" spans="1:8">
      <c r="A1589" t="s">
        <v>2957</v>
      </c>
      <c r="B1589" t="s">
        <v>2958</v>
      </c>
      <c r="C1589" t="s">
        <v>2796</v>
      </c>
      <c r="D1589" t="s">
        <v>2958</v>
      </c>
      <c r="E1589" t="s">
        <v>212</v>
      </c>
      <c r="F1589" t="s">
        <v>69</v>
      </c>
      <c r="G1589" t="s">
        <v>12</v>
      </c>
      <c r="H1589">
        <v>3</v>
      </c>
    </row>
    <row r="1590" spans="1:8">
      <c r="A1590" t="s">
        <v>2959</v>
      </c>
      <c r="B1590" t="s">
        <v>530</v>
      </c>
      <c r="C1590" t="s">
        <v>2796</v>
      </c>
      <c r="D1590" t="s">
        <v>496</v>
      </c>
      <c r="E1590" t="s">
        <v>212</v>
      </c>
      <c r="F1590" t="s">
        <v>23</v>
      </c>
      <c r="G1590" t="s">
        <v>12</v>
      </c>
      <c r="H1590">
        <v>5</v>
      </c>
    </row>
    <row r="1591" spans="1:8">
      <c r="A1591" t="s">
        <v>2960</v>
      </c>
      <c r="B1591" t="s">
        <v>2961</v>
      </c>
      <c r="C1591" t="s">
        <v>2796</v>
      </c>
      <c r="D1591" t="s">
        <v>635</v>
      </c>
      <c r="E1591" t="s">
        <v>212</v>
      </c>
      <c r="F1591" t="s">
        <v>98</v>
      </c>
      <c r="G1591" t="s">
        <v>12</v>
      </c>
      <c r="H1591">
        <v>3</v>
      </c>
    </row>
    <row r="1592" spans="1:8">
      <c r="A1592" t="s">
        <v>2962</v>
      </c>
      <c r="B1592" t="s">
        <v>634</v>
      </c>
      <c r="C1592" t="s">
        <v>2796</v>
      </c>
      <c r="D1592" t="s">
        <v>211</v>
      </c>
      <c r="E1592" t="s">
        <v>212</v>
      </c>
      <c r="F1592" t="s">
        <v>23</v>
      </c>
      <c r="G1592" t="s">
        <v>12</v>
      </c>
    </row>
    <row r="1593" spans="1:8">
      <c r="A1593" t="s">
        <v>2963</v>
      </c>
      <c r="B1593" t="s">
        <v>2964</v>
      </c>
      <c r="C1593" t="s">
        <v>2796</v>
      </c>
      <c r="D1593" t="s">
        <v>2965</v>
      </c>
      <c r="E1593" t="s">
        <v>212</v>
      </c>
      <c r="F1593" t="s">
        <v>23</v>
      </c>
      <c r="G1593" t="s">
        <v>12</v>
      </c>
      <c r="H1593">
        <v>3</v>
      </c>
    </row>
    <row r="1594" spans="1:8">
      <c r="A1594" t="s">
        <v>2966</v>
      </c>
      <c r="B1594" t="s">
        <v>2967</v>
      </c>
      <c r="C1594" t="s">
        <v>2796</v>
      </c>
      <c r="D1594" t="s">
        <v>622</v>
      </c>
      <c r="E1594" t="s">
        <v>212</v>
      </c>
      <c r="F1594" t="s">
        <v>23</v>
      </c>
      <c r="G1594" t="s">
        <v>12</v>
      </c>
    </row>
    <row r="1595" spans="1:8">
      <c r="A1595" t="s">
        <v>2968</v>
      </c>
      <c r="B1595" t="s">
        <v>2969</v>
      </c>
      <c r="C1595" t="s">
        <v>2796</v>
      </c>
      <c r="D1595" t="s">
        <v>76</v>
      </c>
      <c r="E1595" t="s">
        <v>212</v>
      </c>
      <c r="F1595" t="s">
        <v>98</v>
      </c>
      <c r="G1595" t="s">
        <v>12</v>
      </c>
      <c r="H1595">
        <v>4</v>
      </c>
    </row>
    <row r="1596" spans="1:8">
      <c r="A1596" t="s">
        <v>2970</v>
      </c>
      <c r="B1596" t="s">
        <v>2546</v>
      </c>
      <c r="C1596" t="s">
        <v>2796</v>
      </c>
      <c r="D1596" t="s">
        <v>1627</v>
      </c>
      <c r="E1596" t="s">
        <v>212</v>
      </c>
      <c r="F1596" t="s">
        <v>19</v>
      </c>
      <c r="G1596" t="s">
        <v>12</v>
      </c>
      <c r="H1596">
        <v>2</v>
      </c>
    </row>
    <row r="1597" spans="1:8">
      <c r="A1597" t="s">
        <v>2971</v>
      </c>
      <c r="B1597" t="s">
        <v>2741</v>
      </c>
      <c r="C1597" t="s">
        <v>2796</v>
      </c>
      <c r="D1597" t="s">
        <v>2972</v>
      </c>
      <c r="E1597" t="s">
        <v>212</v>
      </c>
      <c r="F1597" t="s">
        <v>23</v>
      </c>
      <c r="G1597" t="s">
        <v>12</v>
      </c>
    </row>
    <row r="1598" spans="1:8">
      <c r="A1598" t="s">
        <v>2973</v>
      </c>
      <c r="B1598" t="s">
        <v>2974</v>
      </c>
      <c r="C1598" t="s">
        <v>2796</v>
      </c>
      <c r="D1598" t="s">
        <v>1962</v>
      </c>
      <c r="E1598" t="s">
        <v>212</v>
      </c>
      <c r="F1598" t="s">
        <v>98</v>
      </c>
      <c r="G1598" t="s">
        <v>12</v>
      </c>
      <c r="H1598">
        <v>5</v>
      </c>
    </row>
    <row r="1599" spans="1:8">
      <c r="A1599" t="s">
        <v>2975</v>
      </c>
      <c r="B1599" t="s">
        <v>2976</v>
      </c>
      <c r="C1599" t="s">
        <v>2796</v>
      </c>
      <c r="D1599" t="s">
        <v>1959</v>
      </c>
      <c r="E1599" t="s">
        <v>212</v>
      </c>
      <c r="F1599" t="s">
        <v>69</v>
      </c>
      <c r="G1599" t="s">
        <v>12</v>
      </c>
      <c r="H1599">
        <v>2</v>
      </c>
    </row>
    <row r="1600" spans="1:8">
      <c r="A1600" t="s">
        <v>2977</v>
      </c>
      <c r="B1600" t="s">
        <v>2025</v>
      </c>
      <c r="C1600" t="s">
        <v>2796</v>
      </c>
      <c r="D1600" t="s">
        <v>2025</v>
      </c>
      <c r="E1600" t="s">
        <v>212</v>
      </c>
      <c r="F1600" t="s">
        <v>23</v>
      </c>
      <c r="G1600" t="s">
        <v>12</v>
      </c>
      <c r="H1600">
        <v>5</v>
      </c>
    </row>
    <row r="1601" spans="1:8">
      <c r="A1601" t="s">
        <v>2978</v>
      </c>
      <c r="B1601" t="s">
        <v>2979</v>
      </c>
      <c r="C1601" t="s">
        <v>2796</v>
      </c>
      <c r="D1601" t="s">
        <v>113</v>
      </c>
      <c r="E1601" t="s">
        <v>212</v>
      </c>
      <c r="F1601" t="s">
        <v>23</v>
      </c>
      <c r="G1601" t="s">
        <v>12</v>
      </c>
    </row>
    <row r="1602" spans="1:8">
      <c r="A1602" t="s">
        <v>2980</v>
      </c>
      <c r="B1602" t="s">
        <v>2981</v>
      </c>
      <c r="C1602" t="s">
        <v>2796</v>
      </c>
      <c r="D1602" t="s">
        <v>2914</v>
      </c>
      <c r="E1602" t="s">
        <v>212</v>
      </c>
      <c r="F1602" t="s">
        <v>23</v>
      </c>
      <c r="G1602" t="s">
        <v>12</v>
      </c>
    </row>
    <row r="1603" spans="1:8">
      <c r="A1603" t="s">
        <v>2982</v>
      </c>
      <c r="B1603" t="s">
        <v>622</v>
      </c>
      <c r="C1603" t="s">
        <v>2796</v>
      </c>
      <c r="D1603" t="s">
        <v>2983</v>
      </c>
      <c r="E1603" t="s">
        <v>212</v>
      </c>
      <c r="F1603" t="s">
        <v>23</v>
      </c>
      <c r="G1603" t="s">
        <v>12</v>
      </c>
      <c r="H1603">
        <v>2</v>
      </c>
    </row>
    <row r="1604" spans="1:8">
      <c r="A1604" t="s">
        <v>2984</v>
      </c>
      <c r="B1604" t="s">
        <v>2985</v>
      </c>
      <c r="C1604" t="s">
        <v>2796</v>
      </c>
      <c r="D1604" t="s">
        <v>2985</v>
      </c>
      <c r="E1604" t="s">
        <v>212</v>
      </c>
      <c r="F1604" t="s">
        <v>98</v>
      </c>
      <c r="G1604" t="s">
        <v>12</v>
      </c>
    </row>
    <row r="1605" spans="1:8">
      <c r="A1605" t="s">
        <v>2986</v>
      </c>
      <c r="B1605" t="s">
        <v>2987</v>
      </c>
      <c r="C1605" t="s">
        <v>2796</v>
      </c>
      <c r="D1605" t="s">
        <v>611</v>
      </c>
      <c r="E1605" t="s">
        <v>212</v>
      </c>
      <c r="F1605" t="s">
        <v>23</v>
      </c>
      <c r="G1605" t="s">
        <v>12</v>
      </c>
      <c r="H1605">
        <v>3</v>
      </c>
    </row>
    <row r="1606" spans="1:8">
      <c r="A1606" t="s">
        <v>2988</v>
      </c>
      <c r="B1606" t="s">
        <v>561</v>
      </c>
      <c r="C1606" t="s">
        <v>2796</v>
      </c>
      <c r="D1606" t="s">
        <v>188</v>
      </c>
      <c r="E1606" t="s">
        <v>212</v>
      </c>
      <c r="F1606" t="s">
        <v>23</v>
      </c>
      <c r="G1606" t="s">
        <v>12</v>
      </c>
    </row>
    <row r="1607" spans="1:8">
      <c r="A1607" t="s">
        <v>2989</v>
      </c>
      <c r="B1607" t="s">
        <v>106</v>
      </c>
      <c r="C1607" t="s">
        <v>2796</v>
      </c>
      <c r="D1607" t="s">
        <v>1329</v>
      </c>
      <c r="E1607" t="s">
        <v>212</v>
      </c>
      <c r="F1607" t="s">
        <v>98</v>
      </c>
      <c r="G1607" t="s">
        <v>12</v>
      </c>
    </row>
    <row r="1608" spans="1:8">
      <c r="A1608" t="s">
        <v>2990</v>
      </c>
      <c r="B1608" t="s">
        <v>2991</v>
      </c>
      <c r="C1608" t="s">
        <v>2796</v>
      </c>
      <c r="D1608" t="s">
        <v>499</v>
      </c>
      <c r="E1608" t="s">
        <v>212</v>
      </c>
      <c r="F1608" t="s">
        <v>98</v>
      </c>
      <c r="G1608" t="s">
        <v>12</v>
      </c>
      <c r="H1608">
        <v>3</v>
      </c>
    </row>
    <row r="1609" spans="1:8">
      <c r="A1609" t="s">
        <v>2992</v>
      </c>
      <c r="B1609" t="s">
        <v>2993</v>
      </c>
      <c r="C1609" t="s">
        <v>2796</v>
      </c>
      <c r="D1609" t="s">
        <v>106</v>
      </c>
      <c r="E1609" t="s">
        <v>212</v>
      </c>
      <c r="F1609" t="s">
        <v>98</v>
      </c>
      <c r="G1609" t="s">
        <v>12</v>
      </c>
      <c r="H1609">
        <v>3</v>
      </c>
    </row>
    <row r="1610" spans="1:8">
      <c r="A1610" t="s">
        <v>2994</v>
      </c>
      <c r="B1610" t="s">
        <v>2995</v>
      </c>
      <c r="C1610" t="s">
        <v>2796</v>
      </c>
      <c r="D1610" t="s">
        <v>1517</v>
      </c>
      <c r="E1610" t="s">
        <v>212</v>
      </c>
      <c r="F1610" t="s">
        <v>98</v>
      </c>
      <c r="G1610" t="s">
        <v>12</v>
      </c>
      <c r="H1610">
        <v>5</v>
      </c>
    </row>
    <row r="1611" spans="1:8">
      <c r="A1611" t="s">
        <v>2996</v>
      </c>
      <c r="B1611" t="s">
        <v>2997</v>
      </c>
      <c r="C1611" t="s">
        <v>2796</v>
      </c>
      <c r="D1611" t="s">
        <v>600</v>
      </c>
      <c r="E1611" t="s">
        <v>212</v>
      </c>
      <c r="F1611" t="s">
        <v>19</v>
      </c>
      <c r="G1611" t="s">
        <v>12</v>
      </c>
      <c r="H1611">
        <v>2</v>
      </c>
    </row>
    <row r="1612" spans="1:8">
      <c r="A1612" t="s">
        <v>2998</v>
      </c>
      <c r="B1612" t="s">
        <v>2999</v>
      </c>
      <c r="C1612" t="s">
        <v>2796</v>
      </c>
      <c r="D1612" t="s">
        <v>2896</v>
      </c>
      <c r="E1612" t="s">
        <v>233</v>
      </c>
      <c r="F1612" t="s">
        <v>23</v>
      </c>
      <c r="G1612" t="s">
        <v>201</v>
      </c>
    </row>
    <row r="1613" spans="1:8">
      <c r="A1613" t="s">
        <v>3000</v>
      </c>
      <c r="B1613" t="s">
        <v>2829</v>
      </c>
      <c r="C1613" t="s">
        <v>2796</v>
      </c>
      <c r="D1613" t="s">
        <v>66</v>
      </c>
      <c r="E1613" t="s">
        <v>233</v>
      </c>
      <c r="F1613" t="s">
        <v>50</v>
      </c>
      <c r="G1613" t="s">
        <v>12</v>
      </c>
    </row>
    <row r="1614" spans="1:8">
      <c r="A1614" t="s">
        <v>3001</v>
      </c>
      <c r="B1614" t="s">
        <v>2826</v>
      </c>
      <c r="C1614" t="s">
        <v>2796</v>
      </c>
      <c r="D1614" t="s">
        <v>2827</v>
      </c>
      <c r="E1614" t="s">
        <v>233</v>
      </c>
      <c r="F1614" t="s">
        <v>23</v>
      </c>
      <c r="G1614" t="s">
        <v>201</v>
      </c>
    </row>
    <row r="1615" spans="1:8">
      <c r="A1615" t="s">
        <v>3002</v>
      </c>
      <c r="B1615" t="s">
        <v>2875</v>
      </c>
      <c r="C1615" t="s">
        <v>2796</v>
      </c>
      <c r="D1615" t="s">
        <v>2876</v>
      </c>
      <c r="E1615" t="s">
        <v>233</v>
      </c>
      <c r="F1615" t="s">
        <v>23</v>
      </c>
      <c r="G1615" t="s">
        <v>201</v>
      </c>
    </row>
    <row r="1616" spans="1:8">
      <c r="A1616" t="s">
        <v>3003</v>
      </c>
      <c r="B1616" t="s">
        <v>3004</v>
      </c>
      <c r="C1616" t="s">
        <v>2796</v>
      </c>
      <c r="D1616" t="s">
        <v>2908</v>
      </c>
      <c r="E1616" t="s">
        <v>233</v>
      </c>
      <c r="F1616" t="s">
        <v>23</v>
      </c>
      <c r="G1616" t="s">
        <v>201</v>
      </c>
    </row>
    <row r="1617" spans="1:7">
      <c r="A1617" t="s">
        <v>3005</v>
      </c>
      <c r="B1617" t="s">
        <v>2041</v>
      </c>
      <c r="C1617" t="s">
        <v>2796</v>
      </c>
      <c r="D1617" t="s">
        <v>2144</v>
      </c>
      <c r="E1617" t="s">
        <v>233</v>
      </c>
      <c r="F1617" t="s">
        <v>19</v>
      </c>
      <c r="G1617" t="s">
        <v>12</v>
      </c>
    </row>
    <row r="1618" spans="1:7">
      <c r="A1618" t="s">
        <v>3006</v>
      </c>
      <c r="B1618" t="s">
        <v>60</v>
      </c>
      <c r="C1618" t="s">
        <v>2796</v>
      </c>
      <c r="D1618" t="s">
        <v>26</v>
      </c>
      <c r="E1618" t="s">
        <v>233</v>
      </c>
      <c r="F1618" t="s">
        <v>50</v>
      </c>
      <c r="G1618" t="s">
        <v>12</v>
      </c>
    </row>
    <row r="1619" spans="1:7">
      <c r="A1619" t="s">
        <v>3007</v>
      </c>
      <c r="B1619" t="s">
        <v>3008</v>
      </c>
      <c r="C1619" t="s">
        <v>2796</v>
      </c>
      <c r="D1619" t="s">
        <v>1220</v>
      </c>
      <c r="E1619" t="s">
        <v>233</v>
      </c>
      <c r="F1619" t="s">
        <v>23</v>
      </c>
      <c r="G1619" t="s">
        <v>12</v>
      </c>
    </row>
    <row r="1620" spans="1:7">
      <c r="A1620" t="s">
        <v>3009</v>
      </c>
      <c r="B1620" t="s">
        <v>66</v>
      </c>
      <c r="C1620" t="s">
        <v>2796</v>
      </c>
      <c r="D1620" t="s">
        <v>2811</v>
      </c>
      <c r="E1620" t="s">
        <v>233</v>
      </c>
      <c r="F1620" t="s">
        <v>23</v>
      </c>
      <c r="G1620" t="s">
        <v>201</v>
      </c>
    </row>
    <row r="1621" spans="1:7">
      <c r="A1621" t="s">
        <v>3010</v>
      </c>
      <c r="B1621" t="s">
        <v>3011</v>
      </c>
      <c r="C1621" t="s">
        <v>2796</v>
      </c>
      <c r="D1621" t="s">
        <v>483</v>
      </c>
      <c r="E1621" t="s">
        <v>233</v>
      </c>
      <c r="F1621" t="s">
        <v>19</v>
      </c>
      <c r="G1621" t="s">
        <v>201</v>
      </c>
    </row>
    <row r="1622" spans="1:7">
      <c r="A1622" t="s">
        <v>3012</v>
      </c>
      <c r="B1622" t="s">
        <v>2831</v>
      </c>
      <c r="C1622" t="s">
        <v>2796</v>
      </c>
      <c r="D1622" t="s">
        <v>2821</v>
      </c>
      <c r="E1622" t="s">
        <v>233</v>
      </c>
      <c r="F1622" t="s">
        <v>23</v>
      </c>
      <c r="G1622" t="s">
        <v>201</v>
      </c>
    </row>
    <row r="1623" spans="1:7">
      <c r="A1623" t="s">
        <v>3013</v>
      </c>
      <c r="B1623" t="s">
        <v>2862</v>
      </c>
      <c r="C1623" t="s">
        <v>2796</v>
      </c>
      <c r="D1623" t="s">
        <v>2863</v>
      </c>
      <c r="E1623" t="s">
        <v>233</v>
      </c>
      <c r="F1623" t="s">
        <v>23</v>
      </c>
      <c r="G1623" t="s">
        <v>201</v>
      </c>
    </row>
    <row r="1624" spans="1:7">
      <c r="A1624" t="s">
        <v>3014</v>
      </c>
      <c r="B1624" t="s">
        <v>2584</v>
      </c>
      <c r="C1624" t="s">
        <v>2796</v>
      </c>
      <c r="D1624" t="s">
        <v>153</v>
      </c>
      <c r="E1624" t="s">
        <v>233</v>
      </c>
      <c r="F1624" t="s">
        <v>19</v>
      </c>
      <c r="G1624" t="s">
        <v>201</v>
      </c>
    </row>
    <row r="1625" spans="1:7">
      <c r="A1625" t="s">
        <v>3015</v>
      </c>
      <c r="B1625" t="s">
        <v>2869</v>
      </c>
      <c r="C1625" t="s">
        <v>2796</v>
      </c>
      <c r="D1625" t="s">
        <v>15</v>
      </c>
      <c r="E1625" t="s">
        <v>233</v>
      </c>
      <c r="F1625" t="s">
        <v>69</v>
      </c>
      <c r="G1625" t="s">
        <v>12</v>
      </c>
    </row>
    <row r="1626" spans="1:7">
      <c r="A1626" t="s">
        <v>3016</v>
      </c>
      <c r="B1626" t="s">
        <v>1031</v>
      </c>
      <c r="C1626" t="s">
        <v>2796</v>
      </c>
      <c r="D1626" t="s">
        <v>29</v>
      </c>
      <c r="E1626" t="s">
        <v>233</v>
      </c>
      <c r="F1626" t="s">
        <v>23</v>
      </c>
      <c r="G1626" t="s">
        <v>201</v>
      </c>
    </row>
    <row r="1627" spans="1:7">
      <c r="A1627" t="s">
        <v>3017</v>
      </c>
      <c r="B1627" t="s">
        <v>2808</v>
      </c>
      <c r="C1627" t="s">
        <v>2796</v>
      </c>
      <c r="D1627" t="s">
        <v>632</v>
      </c>
      <c r="E1627" t="s">
        <v>233</v>
      </c>
      <c r="F1627" t="s">
        <v>19</v>
      </c>
      <c r="G1627" t="s">
        <v>12</v>
      </c>
    </row>
    <row r="1628" spans="1:7">
      <c r="A1628" t="s">
        <v>3018</v>
      </c>
      <c r="B1628" t="s">
        <v>2836</v>
      </c>
      <c r="C1628" t="s">
        <v>2796</v>
      </c>
      <c r="D1628" t="s">
        <v>2837</v>
      </c>
      <c r="E1628" t="s">
        <v>233</v>
      </c>
      <c r="F1628" t="s">
        <v>23</v>
      </c>
      <c r="G1628" t="s">
        <v>201</v>
      </c>
    </row>
    <row r="1629" spans="1:7">
      <c r="A1629" t="s">
        <v>3019</v>
      </c>
      <c r="B1629" t="s">
        <v>2826</v>
      </c>
      <c r="C1629" t="s">
        <v>2796</v>
      </c>
      <c r="D1629" t="s">
        <v>2827</v>
      </c>
      <c r="E1629" t="s">
        <v>233</v>
      </c>
      <c r="F1629" t="s">
        <v>69</v>
      </c>
      <c r="G1629" t="s">
        <v>201</v>
      </c>
    </row>
    <row r="1630" spans="1:7">
      <c r="A1630" t="s">
        <v>3020</v>
      </c>
      <c r="B1630" t="s">
        <v>2913</v>
      </c>
      <c r="C1630" t="s">
        <v>2796</v>
      </c>
      <c r="D1630" t="s">
        <v>2914</v>
      </c>
      <c r="E1630" t="s">
        <v>233</v>
      </c>
      <c r="F1630" t="s">
        <v>23</v>
      </c>
      <c r="G1630" t="s">
        <v>201</v>
      </c>
    </row>
    <row r="1631" spans="1:7">
      <c r="A1631" t="s">
        <v>3021</v>
      </c>
      <c r="B1631" t="s">
        <v>2871</v>
      </c>
      <c r="C1631" t="s">
        <v>2796</v>
      </c>
      <c r="D1631" t="s">
        <v>2872</v>
      </c>
      <c r="E1631" t="s">
        <v>233</v>
      </c>
      <c r="F1631" t="s">
        <v>50</v>
      </c>
      <c r="G1631" t="s">
        <v>201</v>
      </c>
    </row>
    <row r="1632" spans="1:7">
      <c r="A1632" t="s">
        <v>3022</v>
      </c>
      <c r="B1632" t="s">
        <v>2829</v>
      </c>
      <c r="C1632" t="s">
        <v>2796</v>
      </c>
      <c r="D1632" t="s">
        <v>66</v>
      </c>
      <c r="E1632" t="s">
        <v>233</v>
      </c>
      <c r="F1632" t="s">
        <v>19</v>
      </c>
      <c r="G1632" t="s">
        <v>201</v>
      </c>
    </row>
    <row r="1633" spans="1:8">
      <c r="A1633" t="s">
        <v>3023</v>
      </c>
      <c r="B1633" t="s">
        <v>2253</v>
      </c>
      <c r="C1633" t="s">
        <v>2796</v>
      </c>
      <c r="D1633" t="s">
        <v>15</v>
      </c>
      <c r="E1633" t="s">
        <v>233</v>
      </c>
      <c r="F1633" t="s">
        <v>19</v>
      </c>
      <c r="G1633" t="s">
        <v>201</v>
      </c>
    </row>
    <row r="1634" spans="1:8">
      <c r="A1634" t="s">
        <v>3024</v>
      </c>
      <c r="B1634" t="s">
        <v>1402</v>
      </c>
      <c r="C1634" t="s">
        <v>2796</v>
      </c>
      <c r="D1634" t="s">
        <v>2896</v>
      </c>
      <c r="E1634" t="s">
        <v>233</v>
      </c>
      <c r="F1634" t="s">
        <v>19</v>
      </c>
      <c r="G1634" t="s">
        <v>201</v>
      </c>
    </row>
    <row r="1635" spans="1:8">
      <c r="A1635" t="s">
        <v>3025</v>
      </c>
      <c r="B1635" t="s">
        <v>2818</v>
      </c>
      <c r="C1635" t="s">
        <v>2796</v>
      </c>
      <c r="D1635" t="s">
        <v>2819</v>
      </c>
      <c r="E1635" t="s">
        <v>233</v>
      </c>
      <c r="F1635" t="s">
        <v>23</v>
      </c>
      <c r="G1635" t="s">
        <v>201</v>
      </c>
    </row>
    <row r="1636" spans="1:8">
      <c r="A1636" t="s">
        <v>3026</v>
      </c>
      <c r="B1636" t="s">
        <v>2813</v>
      </c>
      <c r="C1636" t="s">
        <v>2796</v>
      </c>
      <c r="D1636" t="s">
        <v>2814</v>
      </c>
      <c r="E1636" t="s">
        <v>233</v>
      </c>
      <c r="F1636" t="s">
        <v>19</v>
      </c>
      <c r="G1636" t="s">
        <v>201</v>
      </c>
    </row>
    <row r="1637" spans="1:8">
      <c r="A1637" t="s">
        <v>3027</v>
      </c>
      <c r="B1637" t="s">
        <v>2829</v>
      </c>
      <c r="C1637" t="s">
        <v>2796</v>
      </c>
      <c r="D1637" t="s">
        <v>66</v>
      </c>
      <c r="E1637" t="s">
        <v>233</v>
      </c>
      <c r="F1637" t="s">
        <v>19</v>
      </c>
      <c r="G1637" t="s">
        <v>201</v>
      </c>
    </row>
    <row r="1638" spans="1:8">
      <c r="A1638" t="s">
        <v>3028</v>
      </c>
      <c r="B1638" t="s">
        <v>2829</v>
      </c>
      <c r="C1638" t="s">
        <v>2796</v>
      </c>
      <c r="D1638" t="s">
        <v>66</v>
      </c>
      <c r="E1638" t="s">
        <v>233</v>
      </c>
      <c r="F1638" t="s">
        <v>19</v>
      </c>
      <c r="G1638" t="s">
        <v>201</v>
      </c>
    </row>
    <row r="1639" spans="1:8">
      <c r="A1639" t="s">
        <v>3029</v>
      </c>
      <c r="B1639" t="s">
        <v>2904</v>
      </c>
      <c r="C1639" t="s">
        <v>2796</v>
      </c>
      <c r="D1639" t="s">
        <v>1220</v>
      </c>
      <c r="E1639" t="s">
        <v>233</v>
      </c>
      <c r="F1639" t="s">
        <v>19</v>
      </c>
      <c r="G1639" t="s">
        <v>201</v>
      </c>
    </row>
    <row r="1640" spans="1:8">
      <c r="A1640" t="s">
        <v>3030</v>
      </c>
      <c r="B1640" t="s">
        <v>482</v>
      </c>
      <c r="C1640" t="s">
        <v>2796</v>
      </c>
      <c r="D1640" t="s">
        <v>632</v>
      </c>
      <c r="E1640" t="s">
        <v>233</v>
      </c>
      <c r="F1640" t="s">
        <v>19</v>
      </c>
      <c r="G1640" t="s">
        <v>201</v>
      </c>
    </row>
    <row r="1641" spans="1:8">
      <c r="A1641" t="s">
        <v>3031</v>
      </c>
      <c r="B1641" t="s">
        <v>3032</v>
      </c>
      <c r="C1641" t="s">
        <v>2796</v>
      </c>
      <c r="D1641" t="s">
        <v>2800</v>
      </c>
      <c r="E1641" t="s">
        <v>233</v>
      </c>
      <c r="F1641" t="s">
        <v>19</v>
      </c>
      <c r="G1641" t="s">
        <v>201</v>
      </c>
    </row>
    <row r="1642" spans="1:8">
      <c r="A1642" t="s">
        <v>3033</v>
      </c>
      <c r="B1642" t="s">
        <v>3011</v>
      </c>
      <c r="C1642" t="s">
        <v>2796</v>
      </c>
      <c r="D1642" t="s">
        <v>483</v>
      </c>
      <c r="E1642" t="s">
        <v>233</v>
      </c>
      <c r="F1642" t="s">
        <v>19</v>
      </c>
      <c r="G1642" t="s">
        <v>201</v>
      </c>
    </row>
    <row r="1643" spans="1:8">
      <c r="A1643" t="s">
        <v>3034</v>
      </c>
      <c r="B1643" t="s">
        <v>2818</v>
      </c>
      <c r="C1643" t="s">
        <v>2796</v>
      </c>
      <c r="D1643" t="s">
        <v>2819</v>
      </c>
      <c r="E1643" t="s">
        <v>233</v>
      </c>
      <c r="F1643" t="s">
        <v>19</v>
      </c>
      <c r="G1643" t="s">
        <v>12</v>
      </c>
    </row>
    <row r="1644" spans="1:8">
      <c r="A1644" t="s">
        <v>3035</v>
      </c>
      <c r="B1644" t="s">
        <v>2829</v>
      </c>
      <c r="C1644" t="s">
        <v>2796</v>
      </c>
      <c r="D1644" t="s">
        <v>66</v>
      </c>
      <c r="E1644" t="s">
        <v>233</v>
      </c>
      <c r="F1644" t="s">
        <v>19</v>
      </c>
      <c r="G1644" t="s">
        <v>201</v>
      </c>
    </row>
    <row r="1645" spans="1:8">
      <c r="A1645" t="s">
        <v>3036</v>
      </c>
      <c r="B1645" t="s">
        <v>3037</v>
      </c>
      <c r="C1645" t="s">
        <v>2796</v>
      </c>
      <c r="D1645" t="s">
        <v>2901</v>
      </c>
      <c r="E1645" t="s">
        <v>233</v>
      </c>
      <c r="F1645" t="s">
        <v>19</v>
      </c>
      <c r="G1645" t="s">
        <v>201</v>
      </c>
    </row>
    <row r="1646" spans="1:8">
      <c r="A1646" t="s">
        <v>3038</v>
      </c>
      <c r="B1646" t="s">
        <v>3039</v>
      </c>
      <c r="C1646" t="s">
        <v>3040</v>
      </c>
      <c r="D1646" t="s">
        <v>15</v>
      </c>
      <c r="E1646" t="s">
        <v>10</v>
      </c>
      <c r="F1646" t="s">
        <v>23</v>
      </c>
      <c r="G1646" t="s">
        <v>12</v>
      </c>
      <c r="H1646">
        <v>3</v>
      </c>
    </row>
    <row r="1647" spans="1:8">
      <c r="A1647" t="s">
        <v>3041</v>
      </c>
      <c r="B1647" t="s">
        <v>3042</v>
      </c>
      <c r="C1647" t="s">
        <v>3040</v>
      </c>
      <c r="D1647" t="s">
        <v>3042</v>
      </c>
      <c r="E1647" t="s">
        <v>10</v>
      </c>
      <c r="F1647" t="s">
        <v>23</v>
      </c>
      <c r="G1647" t="s">
        <v>12</v>
      </c>
      <c r="H1647">
        <v>4</v>
      </c>
    </row>
    <row r="1648" spans="1:8">
      <c r="A1648" t="s">
        <v>3043</v>
      </c>
      <c r="B1648" t="s">
        <v>3044</v>
      </c>
      <c r="C1648" t="s">
        <v>3040</v>
      </c>
      <c r="D1648" t="s">
        <v>3045</v>
      </c>
      <c r="E1648" t="s">
        <v>10</v>
      </c>
      <c r="F1648" t="s">
        <v>23</v>
      </c>
      <c r="G1648" t="s">
        <v>12</v>
      </c>
      <c r="H1648">
        <v>2</v>
      </c>
    </row>
    <row r="1649" spans="1:8">
      <c r="A1649" t="s">
        <v>3046</v>
      </c>
      <c r="B1649" t="s">
        <v>3047</v>
      </c>
      <c r="C1649" t="s">
        <v>3040</v>
      </c>
      <c r="D1649" t="s">
        <v>3048</v>
      </c>
      <c r="E1649" t="s">
        <v>10</v>
      </c>
      <c r="F1649" t="s">
        <v>23</v>
      </c>
      <c r="G1649" t="s">
        <v>12</v>
      </c>
      <c r="H1649">
        <v>5</v>
      </c>
    </row>
    <row r="1650" spans="1:8">
      <c r="A1650" t="s">
        <v>3049</v>
      </c>
      <c r="B1650" t="s">
        <v>3050</v>
      </c>
      <c r="C1650" t="s">
        <v>3040</v>
      </c>
      <c r="D1650" t="s">
        <v>483</v>
      </c>
      <c r="E1650" t="s">
        <v>10</v>
      </c>
      <c r="F1650" t="s">
        <v>116</v>
      </c>
      <c r="G1650" t="s">
        <v>12</v>
      </c>
      <c r="H1650">
        <v>4</v>
      </c>
    </row>
    <row r="1651" spans="1:8">
      <c r="A1651" t="s">
        <v>3051</v>
      </c>
      <c r="B1651" t="s">
        <v>3052</v>
      </c>
      <c r="C1651" t="s">
        <v>3040</v>
      </c>
      <c r="D1651" t="s">
        <v>3053</v>
      </c>
      <c r="E1651" t="s">
        <v>10</v>
      </c>
      <c r="F1651" t="s">
        <v>98</v>
      </c>
      <c r="G1651" t="s">
        <v>12</v>
      </c>
      <c r="H1651">
        <v>4</v>
      </c>
    </row>
    <row r="1652" spans="1:8">
      <c r="A1652" t="s">
        <v>3054</v>
      </c>
      <c r="B1652" t="s">
        <v>2028</v>
      </c>
      <c r="C1652" t="s">
        <v>3040</v>
      </c>
      <c r="D1652" t="s">
        <v>113</v>
      </c>
      <c r="E1652" t="s">
        <v>10</v>
      </c>
      <c r="F1652" t="s">
        <v>23</v>
      </c>
      <c r="G1652" t="s">
        <v>12</v>
      </c>
      <c r="H1652">
        <v>4</v>
      </c>
    </row>
    <row r="1653" spans="1:8">
      <c r="A1653" t="s">
        <v>3055</v>
      </c>
      <c r="B1653" t="s">
        <v>1773</v>
      </c>
      <c r="C1653" t="s">
        <v>3040</v>
      </c>
      <c r="D1653" t="s">
        <v>600</v>
      </c>
      <c r="E1653" t="s">
        <v>10</v>
      </c>
      <c r="F1653" t="s">
        <v>23</v>
      </c>
      <c r="G1653" t="s">
        <v>12</v>
      </c>
      <c r="H1653">
        <v>2</v>
      </c>
    </row>
    <row r="1654" spans="1:8">
      <c r="A1654" t="s">
        <v>3056</v>
      </c>
      <c r="B1654" t="s">
        <v>3057</v>
      </c>
      <c r="C1654" t="s">
        <v>3040</v>
      </c>
      <c r="D1654" t="s">
        <v>662</v>
      </c>
      <c r="E1654" t="s">
        <v>179</v>
      </c>
      <c r="F1654" t="s">
        <v>180</v>
      </c>
      <c r="G1654" t="s">
        <v>12</v>
      </c>
      <c r="H1654">
        <v>4</v>
      </c>
    </row>
    <row r="1655" spans="1:8">
      <c r="A1655" t="s">
        <v>3058</v>
      </c>
      <c r="B1655" t="s">
        <v>3059</v>
      </c>
      <c r="C1655" t="s">
        <v>3040</v>
      </c>
      <c r="D1655" t="s">
        <v>3060</v>
      </c>
      <c r="E1655" t="s">
        <v>10</v>
      </c>
      <c r="F1655" t="s">
        <v>116</v>
      </c>
      <c r="G1655" t="s">
        <v>12</v>
      </c>
    </row>
    <row r="1656" spans="1:8">
      <c r="A1656" t="s">
        <v>3061</v>
      </c>
      <c r="B1656" t="s">
        <v>3062</v>
      </c>
      <c r="C1656" t="s">
        <v>3040</v>
      </c>
      <c r="D1656" t="s">
        <v>3063</v>
      </c>
      <c r="E1656" t="s">
        <v>10</v>
      </c>
      <c r="F1656" t="s">
        <v>23</v>
      </c>
      <c r="G1656" t="s">
        <v>12</v>
      </c>
      <c r="H1656">
        <v>4</v>
      </c>
    </row>
    <row r="1657" spans="1:8">
      <c r="A1657" t="s">
        <v>3064</v>
      </c>
      <c r="B1657" t="s">
        <v>3047</v>
      </c>
      <c r="C1657" t="s">
        <v>3040</v>
      </c>
      <c r="D1657" t="s">
        <v>3048</v>
      </c>
      <c r="E1657" t="s">
        <v>10</v>
      </c>
      <c r="F1657" t="s">
        <v>23</v>
      </c>
      <c r="G1657" t="s">
        <v>12</v>
      </c>
      <c r="H1657">
        <v>3</v>
      </c>
    </row>
    <row r="1658" spans="1:8">
      <c r="A1658" t="s">
        <v>3065</v>
      </c>
      <c r="B1658" t="s">
        <v>3050</v>
      </c>
      <c r="C1658" t="s">
        <v>3040</v>
      </c>
      <c r="D1658" t="s">
        <v>483</v>
      </c>
      <c r="E1658" t="s">
        <v>179</v>
      </c>
      <c r="F1658" t="s">
        <v>180</v>
      </c>
      <c r="G1658" t="s">
        <v>12</v>
      </c>
      <c r="H1658">
        <v>5</v>
      </c>
    </row>
    <row r="1659" spans="1:8">
      <c r="A1659" t="s">
        <v>3066</v>
      </c>
      <c r="B1659" t="s">
        <v>3067</v>
      </c>
      <c r="C1659" t="s">
        <v>3040</v>
      </c>
      <c r="D1659" t="s">
        <v>3057</v>
      </c>
      <c r="E1659" t="s">
        <v>10</v>
      </c>
      <c r="F1659" t="s">
        <v>23</v>
      </c>
      <c r="G1659" t="s">
        <v>12</v>
      </c>
      <c r="H1659">
        <v>4</v>
      </c>
    </row>
    <row r="1660" spans="1:8">
      <c r="A1660" t="s">
        <v>3068</v>
      </c>
      <c r="B1660" t="s">
        <v>3050</v>
      </c>
      <c r="C1660" t="s">
        <v>3040</v>
      </c>
      <c r="D1660" t="s">
        <v>483</v>
      </c>
      <c r="E1660" t="s">
        <v>10</v>
      </c>
      <c r="F1660" t="s">
        <v>50</v>
      </c>
      <c r="G1660" t="s">
        <v>12</v>
      </c>
      <c r="H1660">
        <v>2</v>
      </c>
    </row>
    <row r="1661" spans="1:8">
      <c r="A1661" t="s">
        <v>3069</v>
      </c>
      <c r="B1661" t="s">
        <v>3070</v>
      </c>
      <c r="C1661" t="s">
        <v>3040</v>
      </c>
      <c r="D1661" t="s">
        <v>3071</v>
      </c>
      <c r="E1661" t="s">
        <v>10</v>
      </c>
      <c r="F1661" t="s">
        <v>23</v>
      </c>
      <c r="G1661" t="s">
        <v>12</v>
      </c>
      <c r="H1661">
        <v>2</v>
      </c>
    </row>
    <row r="1662" spans="1:8">
      <c r="A1662" t="s">
        <v>3072</v>
      </c>
      <c r="B1662" t="s">
        <v>3073</v>
      </c>
      <c r="C1662" t="s">
        <v>3040</v>
      </c>
      <c r="D1662" t="s">
        <v>3060</v>
      </c>
      <c r="E1662" t="s">
        <v>10</v>
      </c>
      <c r="F1662" t="s">
        <v>116</v>
      </c>
      <c r="G1662" t="s">
        <v>12</v>
      </c>
      <c r="H1662">
        <v>4</v>
      </c>
    </row>
    <row r="1663" spans="1:8">
      <c r="A1663" t="s">
        <v>3074</v>
      </c>
      <c r="B1663" t="s">
        <v>3075</v>
      </c>
      <c r="C1663" t="s">
        <v>3040</v>
      </c>
      <c r="D1663" t="s">
        <v>3075</v>
      </c>
      <c r="E1663" t="s">
        <v>10</v>
      </c>
      <c r="F1663" t="s">
        <v>116</v>
      </c>
      <c r="G1663" t="s">
        <v>12</v>
      </c>
      <c r="H1663">
        <v>3</v>
      </c>
    </row>
    <row r="1664" spans="1:8">
      <c r="A1664" t="s">
        <v>3076</v>
      </c>
      <c r="B1664" t="s">
        <v>3062</v>
      </c>
      <c r="C1664" t="s">
        <v>3040</v>
      </c>
      <c r="D1664" t="s">
        <v>3063</v>
      </c>
      <c r="E1664" t="s">
        <v>10</v>
      </c>
      <c r="F1664" t="s">
        <v>116</v>
      </c>
      <c r="G1664" t="s">
        <v>12</v>
      </c>
      <c r="H1664">
        <v>4</v>
      </c>
    </row>
    <row r="1665" spans="1:8">
      <c r="A1665" t="s">
        <v>3077</v>
      </c>
      <c r="B1665" t="s">
        <v>622</v>
      </c>
      <c r="C1665" t="s">
        <v>3040</v>
      </c>
      <c r="D1665" t="s">
        <v>622</v>
      </c>
      <c r="E1665" t="s">
        <v>10</v>
      </c>
      <c r="F1665" t="s">
        <v>23</v>
      </c>
      <c r="G1665" t="s">
        <v>12</v>
      </c>
      <c r="H1665">
        <v>4</v>
      </c>
    </row>
    <row r="1666" spans="1:8">
      <c r="A1666" t="s">
        <v>3078</v>
      </c>
      <c r="B1666" t="s">
        <v>3057</v>
      </c>
      <c r="C1666" t="s">
        <v>3040</v>
      </c>
      <c r="D1666" t="s">
        <v>662</v>
      </c>
      <c r="E1666" t="s">
        <v>10</v>
      </c>
      <c r="F1666" t="s">
        <v>23</v>
      </c>
      <c r="G1666" t="s">
        <v>12</v>
      </c>
      <c r="H1666">
        <v>3</v>
      </c>
    </row>
    <row r="1667" spans="1:8">
      <c r="A1667" t="s">
        <v>3079</v>
      </c>
      <c r="B1667" t="s">
        <v>3057</v>
      </c>
      <c r="C1667" t="s">
        <v>3040</v>
      </c>
      <c r="D1667" t="s">
        <v>662</v>
      </c>
      <c r="E1667" t="s">
        <v>10</v>
      </c>
      <c r="F1667" t="s">
        <v>23</v>
      </c>
      <c r="G1667" t="s">
        <v>12</v>
      </c>
      <c r="H1667">
        <v>1</v>
      </c>
    </row>
    <row r="1668" spans="1:8">
      <c r="A1668" t="s">
        <v>3080</v>
      </c>
      <c r="B1668" t="s">
        <v>3081</v>
      </c>
      <c r="C1668" t="s">
        <v>3040</v>
      </c>
      <c r="D1668" t="s">
        <v>3082</v>
      </c>
      <c r="E1668" t="s">
        <v>10</v>
      </c>
      <c r="F1668" t="s">
        <v>19</v>
      </c>
      <c r="G1668" t="s">
        <v>12</v>
      </c>
      <c r="H1668">
        <v>2</v>
      </c>
    </row>
    <row r="1669" spans="1:8">
      <c r="A1669" t="s">
        <v>3083</v>
      </c>
      <c r="B1669" t="s">
        <v>3057</v>
      </c>
      <c r="C1669" t="s">
        <v>3040</v>
      </c>
      <c r="D1669" t="s">
        <v>662</v>
      </c>
      <c r="E1669" t="s">
        <v>10</v>
      </c>
      <c r="F1669" t="s">
        <v>98</v>
      </c>
      <c r="G1669" t="s">
        <v>12</v>
      </c>
      <c r="H1669">
        <v>3</v>
      </c>
    </row>
    <row r="1670" spans="1:8">
      <c r="A1670" t="s">
        <v>3084</v>
      </c>
      <c r="B1670" t="s">
        <v>3085</v>
      </c>
      <c r="C1670" t="s">
        <v>3040</v>
      </c>
      <c r="D1670" t="s">
        <v>600</v>
      </c>
      <c r="E1670" t="s">
        <v>10</v>
      </c>
      <c r="F1670" t="s">
        <v>23</v>
      </c>
      <c r="G1670" t="s">
        <v>12</v>
      </c>
      <c r="H1670">
        <v>3</v>
      </c>
    </row>
    <row r="1671" spans="1:8">
      <c r="A1671" t="s">
        <v>3086</v>
      </c>
      <c r="B1671" t="s">
        <v>3073</v>
      </c>
      <c r="C1671" t="s">
        <v>3040</v>
      </c>
      <c r="D1671" t="s">
        <v>3060</v>
      </c>
      <c r="E1671" t="s">
        <v>10</v>
      </c>
      <c r="F1671" t="s">
        <v>23</v>
      </c>
      <c r="G1671" t="s">
        <v>12</v>
      </c>
      <c r="H1671">
        <v>3</v>
      </c>
    </row>
    <row r="1672" spans="1:8">
      <c r="A1672" t="s">
        <v>3087</v>
      </c>
      <c r="B1672" t="s">
        <v>3088</v>
      </c>
      <c r="C1672" t="s">
        <v>3040</v>
      </c>
      <c r="D1672" t="s">
        <v>94</v>
      </c>
      <c r="E1672" t="s">
        <v>10</v>
      </c>
      <c r="F1672" t="s">
        <v>98</v>
      </c>
      <c r="G1672" t="s">
        <v>12</v>
      </c>
      <c r="H1672">
        <v>4</v>
      </c>
    </row>
    <row r="1673" spans="1:8">
      <c r="A1673" t="s">
        <v>3089</v>
      </c>
      <c r="B1673" t="s">
        <v>3075</v>
      </c>
      <c r="C1673" t="s">
        <v>3040</v>
      </c>
      <c r="D1673" t="s">
        <v>3075</v>
      </c>
      <c r="E1673" t="s">
        <v>10</v>
      </c>
      <c r="F1673" t="s">
        <v>23</v>
      </c>
      <c r="G1673" t="s">
        <v>12</v>
      </c>
      <c r="H1673">
        <v>3</v>
      </c>
    </row>
    <row r="1674" spans="1:8">
      <c r="A1674" t="s">
        <v>3090</v>
      </c>
      <c r="B1674" t="s">
        <v>3091</v>
      </c>
      <c r="C1674" t="s">
        <v>3040</v>
      </c>
      <c r="D1674" t="s">
        <v>3092</v>
      </c>
      <c r="E1674" t="s">
        <v>10</v>
      </c>
      <c r="F1674" t="s">
        <v>98</v>
      </c>
      <c r="G1674" t="s">
        <v>12</v>
      </c>
      <c r="H1674">
        <v>2</v>
      </c>
    </row>
    <row r="1675" spans="1:8">
      <c r="A1675" t="s">
        <v>3093</v>
      </c>
      <c r="B1675" t="s">
        <v>3094</v>
      </c>
      <c r="C1675" t="s">
        <v>3040</v>
      </c>
      <c r="D1675" t="s">
        <v>3095</v>
      </c>
      <c r="E1675" t="s">
        <v>10</v>
      </c>
      <c r="F1675" t="s">
        <v>23</v>
      </c>
      <c r="G1675" t="s">
        <v>12</v>
      </c>
      <c r="H1675">
        <v>2</v>
      </c>
    </row>
    <row r="1676" spans="1:8">
      <c r="A1676" t="s">
        <v>3096</v>
      </c>
      <c r="B1676" t="s">
        <v>3097</v>
      </c>
      <c r="C1676" t="s">
        <v>3040</v>
      </c>
      <c r="D1676" t="s">
        <v>3098</v>
      </c>
      <c r="E1676" t="s">
        <v>10</v>
      </c>
      <c r="F1676" t="s">
        <v>23</v>
      </c>
      <c r="G1676" t="s">
        <v>12</v>
      </c>
      <c r="H1676">
        <v>2</v>
      </c>
    </row>
    <row r="1677" spans="1:8">
      <c r="A1677" t="s">
        <v>3099</v>
      </c>
      <c r="B1677" t="s">
        <v>3094</v>
      </c>
      <c r="C1677" t="s">
        <v>3040</v>
      </c>
      <c r="D1677" t="s">
        <v>3095</v>
      </c>
      <c r="E1677" t="s">
        <v>10</v>
      </c>
      <c r="F1677" t="s">
        <v>23</v>
      </c>
      <c r="G1677" t="s">
        <v>12</v>
      </c>
      <c r="H1677">
        <v>2</v>
      </c>
    </row>
    <row r="1678" spans="1:8">
      <c r="A1678" t="s">
        <v>3100</v>
      </c>
      <c r="B1678" t="s">
        <v>3101</v>
      </c>
      <c r="C1678" t="s">
        <v>3040</v>
      </c>
      <c r="D1678" t="s">
        <v>3102</v>
      </c>
      <c r="E1678" t="s">
        <v>212</v>
      </c>
      <c r="F1678" t="s">
        <v>98</v>
      </c>
      <c r="G1678" t="s">
        <v>12</v>
      </c>
    </row>
    <row r="1679" spans="1:8">
      <c r="A1679" t="s">
        <v>3103</v>
      </c>
      <c r="B1679" t="s">
        <v>3104</v>
      </c>
      <c r="C1679" t="s">
        <v>3040</v>
      </c>
      <c r="D1679" t="s">
        <v>3102</v>
      </c>
      <c r="E1679" t="s">
        <v>212</v>
      </c>
      <c r="F1679" t="s">
        <v>98</v>
      </c>
      <c r="G1679" t="s">
        <v>12</v>
      </c>
    </row>
    <row r="1680" spans="1:8">
      <c r="A1680" t="s">
        <v>3105</v>
      </c>
      <c r="B1680" t="s">
        <v>3106</v>
      </c>
      <c r="C1680" t="s">
        <v>3040</v>
      </c>
      <c r="D1680" t="s">
        <v>2543</v>
      </c>
      <c r="E1680" t="s">
        <v>212</v>
      </c>
      <c r="F1680" t="s">
        <v>69</v>
      </c>
      <c r="G1680" t="s">
        <v>12</v>
      </c>
    </row>
    <row r="1681" spans="1:8">
      <c r="A1681" t="s">
        <v>3107</v>
      </c>
      <c r="B1681" t="s">
        <v>3108</v>
      </c>
      <c r="C1681" t="s">
        <v>3040</v>
      </c>
      <c r="D1681" t="s">
        <v>1329</v>
      </c>
      <c r="E1681" t="s">
        <v>212</v>
      </c>
      <c r="F1681" t="s">
        <v>116</v>
      </c>
      <c r="G1681" t="s">
        <v>12</v>
      </c>
      <c r="H1681">
        <v>3</v>
      </c>
    </row>
    <row r="1682" spans="1:8">
      <c r="A1682" t="s">
        <v>3109</v>
      </c>
      <c r="B1682" t="s">
        <v>581</v>
      </c>
      <c r="C1682" t="s">
        <v>3040</v>
      </c>
      <c r="D1682" t="s">
        <v>581</v>
      </c>
      <c r="E1682" t="s">
        <v>212</v>
      </c>
      <c r="F1682" t="s">
        <v>98</v>
      </c>
      <c r="G1682" t="s">
        <v>12</v>
      </c>
    </row>
    <row r="1683" spans="1:8">
      <c r="A1683" t="s">
        <v>3110</v>
      </c>
      <c r="B1683" t="s">
        <v>3111</v>
      </c>
      <c r="C1683" t="s">
        <v>3040</v>
      </c>
      <c r="D1683" t="s">
        <v>3112</v>
      </c>
      <c r="E1683" t="s">
        <v>212</v>
      </c>
      <c r="F1683" t="s">
        <v>23</v>
      </c>
      <c r="G1683" t="s">
        <v>12</v>
      </c>
      <c r="H1683">
        <v>4</v>
      </c>
    </row>
    <row r="1684" spans="1:8">
      <c r="A1684" t="s">
        <v>3113</v>
      </c>
      <c r="B1684" t="s">
        <v>3114</v>
      </c>
      <c r="C1684" t="s">
        <v>3040</v>
      </c>
      <c r="D1684" t="s">
        <v>2677</v>
      </c>
      <c r="E1684" t="s">
        <v>212</v>
      </c>
      <c r="F1684" t="s">
        <v>98</v>
      </c>
      <c r="G1684" t="s">
        <v>12</v>
      </c>
    </row>
    <row r="1685" spans="1:8">
      <c r="A1685" t="s">
        <v>3115</v>
      </c>
      <c r="B1685" t="s">
        <v>3116</v>
      </c>
      <c r="C1685" t="s">
        <v>3040</v>
      </c>
      <c r="D1685" t="s">
        <v>188</v>
      </c>
      <c r="E1685" t="s">
        <v>212</v>
      </c>
      <c r="F1685" t="s">
        <v>98</v>
      </c>
      <c r="G1685" t="s">
        <v>12</v>
      </c>
    </row>
    <row r="1686" spans="1:8">
      <c r="A1686" t="s">
        <v>3117</v>
      </c>
      <c r="B1686" t="s">
        <v>3118</v>
      </c>
      <c r="C1686" t="s">
        <v>3040</v>
      </c>
      <c r="D1686" t="s">
        <v>499</v>
      </c>
      <c r="E1686" t="s">
        <v>212</v>
      </c>
      <c r="F1686" t="s">
        <v>23</v>
      </c>
      <c r="G1686" t="s">
        <v>12</v>
      </c>
      <c r="H1686">
        <v>4</v>
      </c>
    </row>
    <row r="1687" spans="1:8">
      <c r="A1687" t="s">
        <v>3119</v>
      </c>
      <c r="B1687" t="s">
        <v>2839</v>
      </c>
      <c r="C1687" t="s">
        <v>3040</v>
      </c>
      <c r="D1687" t="s">
        <v>3120</v>
      </c>
      <c r="E1687" t="s">
        <v>212</v>
      </c>
      <c r="F1687" t="s">
        <v>98</v>
      </c>
      <c r="G1687" t="s">
        <v>12</v>
      </c>
    </row>
    <row r="1688" spans="1:8">
      <c r="A1688" t="s">
        <v>3121</v>
      </c>
      <c r="B1688" t="s">
        <v>3122</v>
      </c>
      <c r="C1688" t="s">
        <v>3040</v>
      </c>
      <c r="D1688" t="s">
        <v>3123</v>
      </c>
      <c r="E1688" t="s">
        <v>212</v>
      </c>
      <c r="F1688" t="s">
        <v>98</v>
      </c>
      <c r="G1688" t="s">
        <v>12</v>
      </c>
    </row>
    <row r="1689" spans="1:8">
      <c r="A1689" t="s">
        <v>3124</v>
      </c>
      <c r="B1689" t="s">
        <v>3125</v>
      </c>
      <c r="C1689" t="s">
        <v>3040</v>
      </c>
      <c r="D1689" t="s">
        <v>2167</v>
      </c>
      <c r="E1689" t="s">
        <v>212</v>
      </c>
      <c r="F1689" t="s">
        <v>98</v>
      </c>
      <c r="G1689" t="s">
        <v>12</v>
      </c>
    </row>
    <row r="1690" spans="1:8">
      <c r="A1690" t="s">
        <v>3126</v>
      </c>
      <c r="B1690" t="s">
        <v>3127</v>
      </c>
      <c r="C1690" t="s">
        <v>3040</v>
      </c>
      <c r="D1690" t="s">
        <v>622</v>
      </c>
      <c r="E1690" t="s">
        <v>212</v>
      </c>
      <c r="F1690" t="s">
        <v>23</v>
      </c>
      <c r="G1690" t="s">
        <v>12</v>
      </c>
    </row>
    <row r="1691" spans="1:8">
      <c r="A1691" t="s">
        <v>3128</v>
      </c>
      <c r="B1691" t="s">
        <v>3129</v>
      </c>
      <c r="C1691" t="s">
        <v>3040</v>
      </c>
      <c r="D1691" t="s">
        <v>3130</v>
      </c>
      <c r="E1691" t="s">
        <v>212</v>
      </c>
      <c r="F1691" t="s">
        <v>69</v>
      </c>
      <c r="G1691" t="s">
        <v>12</v>
      </c>
    </row>
    <row r="1692" spans="1:8">
      <c r="A1692" t="s">
        <v>3131</v>
      </c>
      <c r="B1692" t="s">
        <v>3132</v>
      </c>
      <c r="C1692" t="s">
        <v>3040</v>
      </c>
      <c r="D1692" t="s">
        <v>3133</v>
      </c>
      <c r="E1692" t="s">
        <v>212</v>
      </c>
      <c r="F1692" t="s">
        <v>11</v>
      </c>
      <c r="G1692" t="s">
        <v>12</v>
      </c>
    </row>
    <row r="1693" spans="1:8">
      <c r="A1693" t="s">
        <v>3134</v>
      </c>
      <c r="B1693" t="s">
        <v>3135</v>
      </c>
      <c r="C1693" t="s">
        <v>3040</v>
      </c>
      <c r="D1693" t="s">
        <v>68</v>
      </c>
      <c r="E1693" t="s">
        <v>212</v>
      </c>
      <c r="F1693" t="s">
        <v>23</v>
      </c>
      <c r="G1693" t="s">
        <v>12</v>
      </c>
      <c r="H1693">
        <v>5</v>
      </c>
    </row>
    <row r="1694" spans="1:8">
      <c r="A1694" t="s">
        <v>3136</v>
      </c>
      <c r="B1694" t="s">
        <v>144</v>
      </c>
      <c r="C1694" t="s">
        <v>3040</v>
      </c>
      <c r="D1694" t="s">
        <v>3137</v>
      </c>
      <c r="E1694" t="s">
        <v>212</v>
      </c>
      <c r="F1694" t="s">
        <v>23</v>
      </c>
      <c r="G1694" t="s">
        <v>12</v>
      </c>
      <c r="H1694">
        <v>4</v>
      </c>
    </row>
    <row r="1695" spans="1:8">
      <c r="A1695" t="s">
        <v>3138</v>
      </c>
      <c r="B1695" t="s">
        <v>3139</v>
      </c>
      <c r="C1695" t="s">
        <v>3040</v>
      </c>
      <c r="D1695" t="s">
        <v>3140</v>
      </c>
      <c r="E1695" t="s">
        <v>212</v>
      </c>
      <c r="F1695" t="s">
        <v>98</v>
      </c>
      <c r="G1695" t="s">
        <v>12</v>
      </c>
    </row>
    <row r="1696" spans="1:8">
      <c r="A1696" t="s">
        <v>3141</v>
      </c>
      <c r="B1696" t="s">
        <v>3142</v>
      </c>
      <c r="C1696" t="s">
        <v>3040</v>
      </c>
      <c r="D1696" t="s">
        <v>2167</v>
      </c>
      <c r="E1696" t="s">
        <v>212</v>
      </c>
      <c r="F1696" t="s">
        <v>23</v>
      </c>
      <c r="G1696" t="s">
        <v>12</v>
      </c>
    </row>
    <row r="1697" spans="1:8">
      <c r="A1697" t="s">
        <v>3143</v>
      </c>
      <c r="B1697" t="s">
        <v>3144</v>
      </c>
      <c r="C1697" t="s">
        <v>3040</v>
      </c>
      <c r="D1697" t="s">
        <v>3145</v>
      </c>
      <c r="E1697" t="s">
        <v>212</v>
      </c>
      <c r="F1697" t="s">
        <v>23</v>
      </c>
      <c r="G1697" t="s">
        <v>12</v>
      </c>
    </row>
    <row r="1698" spans="1:8">
      <c r="A1698" t="s">
        <v>3146</v>
      </c>
      <c r="B1698" t="s">
        <v>3147</v>
      </c>
      <c r="C1698" t="s">
        <v>3040</v>
      </c>
      <c r="D1698" t="s">
        <v>3148</v>
      </c>
      <c r="E1698" t="s">
        <v>212</v>
      </c>
      <c r="F1698" t="s">
        <v>23</v>
      </c>
      <c r="G1698" t="s">
        <v>12</v>
      </c>
    </row>
    <row r="1699" spans="1:8">
      <c r="A1699" t="s">
        <v>3149</v>
      </c>
      <c r="B1699" t="s">
        <v>1959</v>
      </c>
      <c r="C1699" t="s">
        <v>3040</v>
      </c>
      <c r="D1699" t="s">
        <v>150</v>
      </c>
      <c r="E1699" t="s">
        <v>212</v>
      </c>
      <c r="F1699" t="s">
        <v>98</v>
      </c>
      <c r="G1699" t="s">
        <v>12</v>
      </c>
    </row>
    <row r="1700" spans="1:8">
      <c r="A1700" t="s">
        <v>3150</v>
      </c>
      <c r="B1700" t="s">
        <v>3151</v>
      </c>
      <c r="C1700" t="s">
        <v>3040</v>
      </c>
      <c r="D1700" t="s">
        <v>2276</v>
      </c>
      <c r="E1700" t="s">
        <v>212</v>
      </c>
      <c r="F1700" t="s">
        <v>160</v>
      </c>
      <c r="G1700" t="s">
        <v>201</v>
      </c>
      <c r="H1700">
        <v>3</v>
      </c>
    </row>
    <row r="1701" spans="1:8">
      <c r="A1701" t="s">
        <v>3152</v>
      </c>
      <c r="B1701" t="s">
        <v>3153</v>
      </c>
      <c r="C1701" t="s">
        <v>3040</v>
      </c>
      <c r="D1701" t="s">
        <v>863</v>
      </c>
      <c r="E1701" t="s">
        <v>212</v>
      </c>
      <c r="F1701" t="s">
        <v>23</v>
      </c>
      <c r="G1701" t="s">
        <v>12</v>
      </c>
    </row>
    <row r="1702" spans="1:8">
      <c r="A1702" t="s">
        <v>3154</v>
      </c>
      <c r="B1702" t="s">
        <v>26</v>
      </c>
      <c r="C1702" t="s">
        <v>3040</v>
      </c>
      <c r="D1702" t="s">
        <v>76</v>
      </c>
      <c r="E1702" t="s">
        <v>212</v>
      </c>
      <c r="F1702" t="s">
        <v>98</v>
      </c>
      <c r="G1702" t="s">
        <v>12</v>
      </c>
    </row>
    <row r="1703" spans="1:8">
      <c r="A1703" t="s">
        <v>3155</v>
      </c>
      <c r="B1703" t="s">
        <v>3156</v>
      </c>
      <c r="C1703" t="s">
        <v>3040</v>
      </c>
      <c r="D1703" t="s">
        <v>60</v>
      </c>
      <c r="E1703" t="s">
        <v>212</v>
      </c>
      <c r="F1703" t="s">
        <v>98</v>
      </c>
      <c r="G1703" t="s">
        <v>12</v>
      </c>
    </row>
    <row r="1704" spans="1:8">
      <c r="A1704" t="s">
        <v>3157</v>
      </c>
      <c r="B1704" t="s">
        <v>3158</v>
      </c>
      <c r="C1704" t="s">
        <v>3040</v>
      </c>
      <c r="D1704" t="s">
        <v>1052</v>
      </c>
      <c r="E1704" t="s">
        <v>212</v>
      </c>
      <c r="F1704" t="s">
        <v>98</v>
      </c>
      <c r="G1704" t="s">
        <v>12</v>
      </c>
    </row>
    <row r="1705" spans="1:8">
      <c r="A1705" t="s">
        <v>3159</v>
      </c>
      <c r="B1705" t="s">
        <v>3160</v>
      </c>
      <c r="C1705" t="s">
        <v>3040</v>
      </c>
      <c r="D1705" t="s">
        <v>617</v>
      </c>
      <c r="E1705" t="s">
        <v>212</v>
      </c>
      <c r="F1705" t="s">
        <v>98</v>
      </c>
      <c r="G1705" t="s">
        <v>12</v>
      </c>
      <c r="H1705">
        <v>4</v>
      </c>
    </row>
    <row r="1706" spans="1:8">
      <c r="A1706" t="s">
        <v>3161</v>
      </c>
      <c r="B1706" t="s">
        <v>3162</v>
      </c>
      <c r="C1706" t="s">
        <v>3040</v>
      </c>
      <c r="D1706" t="s">
        <v>87</v>
      </c>
      <c r="E1706" t="s">
        <v>212</v>
      </c>
      <c r="F1706" t="s">
        <v>98</v>
      </c>
      <c r="G1706" t="s">
        <v>12</v>
      </c>
    </row>
    <row r="1707" spans="1:8">
      <c r="A1707" t="s">
        <v>3163</v>
      </c>
      <c r="B1707" t="s">
        <v>3164</v>
      </c>
      <c r="C1707" t="s">
        <v>3040</v>
      </c>
      <c r="D1707" t="s">
        <v>3164</v>
      </c>
      <c r="E1707" t="s">
        <v>212</v>
      </c>
      <c r="F1707" t="s">
        <v>98</v>
      </c>
      <c r="G1707" t="s">
        <v>12</v>
      </c>
    </row>
    <row r="1708" spans="1:8">
      <c r="A1708" t="s">
        <v>3165</v>
      </c>
      <c r="B1708" t="s">
        <v>3166</v>
      </c>
      <c r="C1708" t="s">
        <v>3040</v>
      </c>
      <c r="D1708" t="s">
        <v>3167</v>
      </c>
      <c r="E1708" t="s">
        <v>212</v>
      </c>
      <c r="F1708" t="s">
        <v>116</v>
      </c>
      <c r="G1708" t="s">
        <v>12</v>
      </c>
    </row>
    <row r="1709" spans="1:8">
      <c r="A1709" t="s">
        <v>3168</v>
      </c>
      <c r="B1709" t="s">
        <v>3169</v>
      </c>
      <c r="C1709" t="s">
        <v>3040</v>
      </c>
      <c r="D1709" t="s">
        <v>584</v>
      </c>
      <c r="E1709" t="s">
        <v>212</v>
      </c>
      <c r="F1709" t="s">
        <v>23</v>
      </c>
      <c r="G1709" t="s">
        <v>201</v>
      </c>
    </row>
    <row r="1710" spans="1:8">
      <c r="A1710" t="s">
        <v>3170</v>
      </c>
      <c r="B1710" t="s">
        <v>838</v>
      </c>
      <c r="C1710" t="s">
        <v>3040</v>
      </c>
      <c r="D1710" t="s">
        <v>3053</v>
      </c>
      <c r="E1710" t="s">
        <v>212</v>
      </c>
      <c r="F1710" t="s">
        <v>98</v>
      </c>
      <c r="G1710" t="s">
        <v>12</v>
      </c>
    </row>
    <row r="1711" spans="1:8">
      <c r="A1711" t="s">
        <v>3171</v>
      </c>
      <c r="B1711" t="s">
        <v>686</v>
      </c>
      <c r="C1711" t="s">
        <v>3040</v>
      </c>
      <c r="D1711" t="s">
        <v>686</v>
      </c>
      <c r="E1711" t="s">
        <v>212</v>
      </c>
      <c r="F1711" t="s">
        <v>69</v>
      </c>
      <c r="G1711" t="s">
        <v>12</v>
      </c>
    </row>
    <row r="1712" spans="1:8">
      <c r="A1712" t="s">
        <v>3172</v>
      </c>
      <c r="B1712" t="s">
        <v>562</v>
      </c>
      <c r="C1712" t="s">
        <v>3040</v>
      </c>
      <c r="D1712" t="s">
        <v>3173</v>
      </c>
      <c r="E1712" t="s">
        <v>212</v>
      </c>
      <c r="F1712" t="s">
        <v>98</v>
      </c>
      <c r="G1712" t="s">
        <v>12</v>
      </c>
    </row>
    <row r="1713" spans="1:8">
      <c r="A1713" t="s">
        <v>3174</v>
      </c>
      <c r="B1713" t="s">
        <v>3175</v>
      </c>
      <c r="C1713" t="s">
        <v>3040</v>
      </c>
      <c r="D1713" t="s">
        <v>3123</v>
      </c>
      <c r="E1713" t="s">
        <v>212</v>
      </c>
      <c r="F1713" t="s">
        <v>23</v>
      </c>
      <c r="G1713" t="s">
        <v>12</v>
      </c>
    </row>
    <row r="1714" spans="1:8">
      <c r="A1714" t="s">
        <v>3176</v>
      </c>
      <c r="B1714" t="s">
        <v>3177</v>
      </c>
      <c r="C1714" t="s">
        <v>3040</v>
      </c>
      <c r="D1714" t="s">
        <v>502</v>
      </c>
      <c r="E1714" t="s">
        <v>212</v>
      </c>
      <c r="F1714" t="s">
        <v>98</v>
      </c>
      <c r="G1714" t="s">
        <v>12</v>
      </c>
    </row>
    <row r="1715" spans="1:8">
      <c r="A1715" t="s">
        <v>3178</v>
      </c>
      <c r="B1715" t="s">
        <v>3179</v>
      </c>
      <c r="C1715" t="s">
        <v>3040</v>
      </c>
      <c r="D1715" t="s">
        <v>68</v>
      </c>
      <c r="E1715" t="s">
        <v>212</v>
      </c>
      <c r="F1715" t="s">
        <v>23</v>
      </c>
      <c r="G1715" t="s">
        <v>12</v>
      </c>
    </row>
    <row r="1716" spans="1:8">
      <c r="A1716" t="s">
        <v>3180</v>
      </c>
      <c r="B1716" t="s">
        <v>3181</v>
      </c>
      <c r="C1716" t="s">
        <v>3040</v>
      </c>
      <c r="D1716" t="s">
        <v>3145</v>
      </c>
      <c r="E1716" t="s">
        <v>212</v>
      </c>
      <c r="F1716" t="s">
        <v>98</v>
      </c>
      <c r="G1716" t="s">
        <v>12</v>
      </c>
      <c r="H1716">
        <v>5</v>
      </c>
    </row>
    <row r="1717" spans="1:8">
      <c r="A1717" t="s">
        <v>3182</v>
      </c>
      <c r="B1717" t="s">
        <v>1771</v>
      </c>
      <c r="C1717" t="s">
        <v>3040</v>
      </c>
      <c r="D1717" t="s">
        <v>106</v>
      </c>
      <c r="E1717" t="s">
        <v>212</v>
      </c>
      <c r="F1717" t="s">
        <v>98</v>
      </c>
      <c r="G1717" t="s">
        <v>12</v>
      </c>
    </row>
    <row r="1718" spans="1:8">
      <c r="A1718" t="s">
        <v>3183</v>
      </c>
      <c r="B1718" t="s">
        <v>3184</v>
      </c>
      <c r="C1718" t="s">
        <v>3040</v>
      </c>
      <c r="D1718" t="s">
        <v>3185</v>
      </c>
      <c r="E1718" t="s">
        <v>212</v>
      </c>
      <c r="F1718" t="s">
        <v>69</v>
      </c>
      <c r="G1718" t="s">
        <v>12</v>
      </c>
    </row>
    <row r="1719" spans="1:8">
      <c r="A1719" t="s">
        <v>151</v>
      </c>
      <c r="B1719" t="s">
        <v>3186</v>
      </c>
      <c r="C1719" t="s">
        <v>3040</v>
      </c>
      <c r="D1719" t="s">
        <v>153</v>
      </c>
      <c r="E1719" t="s">
        <v>212</v>
      </c>
      <c r="F1719" t="s">
        <v>98</v>
      </c>
      <c r="G1719" t="s">
        <v>12</v>
      </c>
    </row>
    <row r="1720" spans="1:8">
      <c r="A1720" t="s">
        <v>3187</v>
      </c>
      <c r="B1720" t="s">
        <v>1551</v>
      </c>
      <c r="C1720" t="s">
        <v>3040</v>
      </c>
      <c r="D1720" t="s">
        <v>2881</v>
      </c>
      <c r="E1720" t="s">
        <v>212</v>
      </c>
      <c r="F1720" t="s">
        <v>98</v>
      </c>
      <c r="G1720" t="s">
        <v>12</v>
      </c>
      <c r="H1720">
        <v>4</v>
      </c>
    </row>
    <row r="1721" spans="1:8">
      <c r="A1721" t="s">
        <v>3188</v>
      </c>
      <c r="B1721" t="s">
        <v>211</v>
      </c>
      <c r="C1721" t="s">
        <v>3040</v>
      </c>
      <c r="D1721" t="s">
        <v>211</v>
      </c>
      <c r="E1721" t="s">
        <v>212</v>
      </c>
      <c r="F1721" t="s">
        <v>98</v>
      </c>
      <c r="G1721" t="s">
        <v>12</v>
      </c>
    </row>
    <row r="1722" spans="1:8">
      <c r="A1722" t="s">
        <v>3189</v>
      </c>
      <c r="B1722" t="s">
        <v>3190</v>
      </c>
      <c r="C1722" t="s">
        <v>3040</v>
      </c>
      <c r="D1722" t="s">
        <v>589</v>
      </c>
      <c r="E1722" t="s">
        <v>212</v>
      </c>
      <c r="F1722" t="s">
        <v>23</v>
      </c>
      <c r="G1722" t="s">
        <v>12</v>
      </c>
    </row>
    <row r="1723" spans="1:8">
      <c r="A1723" t="s">
        <v>3191</v>
      </c>
      <c r="B1723" t="s">
        <v>3192</v>
      </c>
      <c r="C1723" t="s">
        <v>3040</v>
      </c>
      <c r="D1723" t="s">
        <v>3123</v>
      </c>
      <c r="E1723" t="s">
        <v>212</v>
      </c>
      <c r="F1723" t="s">
        <v>23</v>
      </c>
      <c r="G1723" t="s">
        <v>12</v>
      </c>
    </row>
    <row r="1724" spans="1:8">
      <c r="A1724" t="s">
        <v>3193</v>
      </c>
      <c r="B1724" t="s">
        <v>3194</v>
      </c>
      <c r="C1724" t="s">
        <v>3040</v>
      </c>
      <c r="D1724" t="s">
        <v>2079</v>
      </c>
      <c r="E1724" t="s">
        <v>212</v>
      </c>
      <c r="F1724" t="s">
        <v>98</v>
      </c>
      <c r="G1724" t="s">
        <v>12</v>
      </c>
      <c r="H1724">
        <v>3</v>
      </c>
    </row>
    <row r="1725" spans="1:8">
      <c r="A1725" t="s">
        <v>3195</v>
      </c>
      <c r="B1725" t="s">
        <v>589</v>
      </c>
      <c r="C1725" t="s">
        <v>3040</v>
      </c>
      <c r="D1725" t="s">
        <v>119</v>
      </c>
      <c r="E1725" t="s">
        <v>212</v>
      </c>
      <c r="F1725" t="s">
        <v>69</v>
      </c>
      <c r="G1725" t="s">
        <v>12</v>
      </c>
      <c r="H1725">
        <v>5</v>
      </c>
    </row>
    <row r="1726" spans="1:8">
      <c r="A1726" t="s">
        <v>3196</v>
      </c>
      <c r="B1726" t="s">
        <v>3197</v>
      </c>
      <c r="C1726" t="s">
        <v>3040</v>
      </c>
      <c r="D1726" t="s">
        <v>480</v>
      </c>
      <c r="E1726" t="s">
        <v>212</v>
      </c>
      <c r="F1726" t="s">
        <v>23</v>
      </c>
      <c r="G1726" t="s">
        <v>12</v>
      </c>
      <c r="H1726">
        <v>4</v>
      </c>
    </row>
    <row r="1727" spans="1:8">
      <c r="A1727" t="s">
        <v>3198</v>
      </c>
      <c r="B1727" t="s">
        <v>1786</v>
      </c>
      <c r="C1727" t="s">
        <v>3040</v>
      </c>
      <c r="D1727" t="s">
        <v>97</v>
      </c>
      <c r="E1727" t="s">
        <v>212</v>
      </c>
      <c r="F1727" t="s">
        <v>23</v>
      </c>
      <c r="G1727" t="s">
        <v>12</v>
      </c>
    </row>
    <row r="1728" spans="1:8">
      <c r="A1728" t="s">
        <v>3199</v>
      </c>
      <c r="B1728" t="s">
        <v>3200</v>
      </c>
      <c r="C1728" t="s">
        <v>3040</v>
      </c>
      <c r="D1728" t="s">
        <v>3201</v>
      </c>
      <c r="E1728" t="s">
        <v>212</v>
      </c>
      <c r="F1728" t="s">
        <v>23</v>
      </c>
      <c r="G1728" t="s">
        <v>12</v>
      </c>
      <c r="H1728">
        <v>2</v>
      </c>
    </row>
    <row r="1729" spans="1:8">
      <c r="A1729" t="s">
        <v>3202</v>
      </c>
      <c r="B1729" t="s">
        <v>3203</v>
      </c>
      <c r="C1729" t="s">
        <v>3040</v>
      </c>
      <c r="D1729" t="s">
        <v>421</v>
      </c>
      <c r="E1729" t="s">
        <v>212</v>
      </c>
      <c r="F1729" t="s">
        <v>98</v>
      </c>
      <c r="G1729" t="s">
        <v>12</v>
      </c>
      <c r="H1729">
        <v>4</v>
      </c>
    </row>
    <row r="1730" spans="1:8">
      <c r="A1730" t="s">
        <v>3204</v>
      </c>
      <c r="B1730" t="s">
        <v>3205</v>
      </c>
      <c r="C1730" t="s">
        <v>3040</v>
      </c>
      <c r="D1730" t="s">
        <v>3206</v>
      </c>
      <c r="E1730" t="s">
        <v>212</v>
      </c>
      <c r="F1730" t="s">
        <v>98</v>
      </c>
      <c r="G1730" t="s">
        <v>12</v>
      </c>
      <c r="H1730">
        <v>1</v>
      </c>
    </row>
    <row r="1731" spans="1:8">
      <c r="A1731" t="s">
        <v>3207</v>
      </c>
      <c r="B1731" t="s">
        <v>3208</v>
      </c>
      <c r="C1731" t="s">
        <v>3040</v>
      </c>
      <c r="D1731" t="s">
        <v>3209</v>
      </c>
      <c r="E1731" t="s">
        <v>212</v>
      </c>
      <c r="F1731" t="s">
        <v>23</v>
      </c>
      <c r="G1731" t="s">
        <v>12</v>
      </c>
    </row>
    <row r="1732" spans="1:8">
      <c r="A1732" t="s">
        <v>3210</v>
      </c>
      <c r="B1732" t="s">
        <v>3211</v>
      </c>
      <c r="C1732" t="s">
        <v>3040</v>
      </c>
      <c r="D1732" t="s">
        <v>66</v>
      </c>
      <c r="E1732" t="s">
        <v>212</v>
      </c>
      <c r="F1732" t="s">
        <v>23</v>
      </c>
      <c r="G1732" t="s">
        <v>12</v>
      </c>
      <c r="H1732">
        <v>2</v>
      </c>
    </row>
    <row r="1733" spans="1:8">
      <c r="A1733" t="s">
        <v>3212</v>
      </c>
      <c r="B1733" t="s">
        <v>3213</v>
      </c>
      <c r="C1733" t="s">
        <v>3040</v>
      </c>
      <c r="D1733" t="s">
        <v>2175</v>
      </c>
      <c r="E1733" t="s">
        <v>212</v>
      </c>
      <c r="F1733" t="s">
        <v>330</v>
      </c>
      <c r="G1733" t="s">
        <v>12</v>
      </c>
    </row>
    <row r="1734" spans="1:8">
      <c r="A1734" t="s">
        <v>3214</v>
      </c>
      <c r="B1734" t="s">
        <v>3215</v>
      </c>
      <c r="C1734" t="s">
        <v>3040</v>
      </c>
      <c r="D1734" t="s">
        <v>951</v>
      </c>
      <c r="E1734" t="s">
        <v>212</v>
      </c>
      <c r="F1734" t="s">
        <v>98</v>
      </c>
      <c r="G1734" t="s">
        <v>12</v>
      </c>
    </row>
    <row r="1735" spans="1:8">
      <c r="A1735" t="s">
        <v>3216</v>
      </c>
      <c r="B1735" t="s">
        <v>2991</v>
      </c>
      <c r="C1735" t="s">
        <v>3040</v>
      </c>
      <c r="D1735" t="s">
        <v>2144</v>
      </c>
      <c r="E1735" t="s">
        <v>212</v>
      </c>
      <c r="F1735" t="s">
        <v>98</v>
      </c>
      <c r="G1735" t="s">
        <v>12</v>
      </c>
    </row>
    <row r="1736" spans="1:8">
      <c r="A1736" t="s">
        <v>3217</v>
      </c>
      <c r="B1736" t="s">
        <v>3218</v>
      </c>
      <c r="C1736" t="s">
        <v>3040</v>
      </c>
      <c r="D1736" t="s">
        <v>3219</v>
      </c>
      <c r="E1736" t="s">
        <v>212</v>
      </c>
      <c r="F1736" t="s">
        <v>23</v>
      </c>
      <c r="G1736" t="s">
        <v>12</v>
      </c>
      <c r="H1736">
        <v>3</v>
      </c>
    </row>
    <row r="1737" spans="1:8">
      <c r="A1737" t="s">
        <v>3220</v>
      </c>
      <c r="B1737" t="s">
        <v>1709</v>
      </c>
      <c r="C1737" t="s">
        <v>3040</v>
      </c>
      <c r="D1737" t="s">
        <v>3123</v>
      </c>
      <c r="E1737" t="s">
        <v>212</v>
      </c>
      <c r="F1737" t="s">
        <v>69</v>
      </c>
      <c r="G1737" t="s">
        <v>12</v>
      </c>
      <c r="H1737">
        <v>3</v>
      </c>
    </row>
    <row r="1738" spans="1:8">
      <c r="A1738" t="s">
        <v>3221</v>
      </c>
      <c r="B1738" t="s">
        <v>3222</v>
      </c>
      <c r="C1738" t="s">
        <v>3040</v>
      </c>
      <c r="D1738" t="s">
        <v>65</v>
      </c>
      <c r="E1738" t="s">
        <v>212</v>
      </c>
      <c r="F1738" t="s">
        <v>69</v>
      </c>
      <c r="G1738" t="s">
        <v>12</v>
      </c>
      <c r="H1738">
        <v>5</v>
      </c>
    </row>
    <row r="1739" spans="1:8">
      <c r="A1739" t="s">
        <v>3223</v>
      </c>
      <c r="B1739" t="s">
        <v>42</v>
      </c>
      <c r="C1739" t="s">
        <v>3040</v>
      </c>
      <c r="D1739" t="s">
        <v>42</v>
      </c>
      <c r="E1739" t="s">
        <v>212</v>
      </c>
      <c r="F1739" t="s">
        <v>23</v>
      </c>
      <c r="G1739" t="s">
        <v>12</v>
      </c>
      <c r="H1739">
        <v>2</v>
      </c>
    </row>
    <row r="1740" spans="1:8">
      <c r="A1740" t="s">
        <v>3224</v>
      </c>
      <c r="B1740" t="s">
        <v>3225</v>
      </c>
      <c r="C1740" t="s">
        <v>3040</v>
      </c>
      <c r="D1740" t="s">
        <v>44</v>
      </c>
      <c r="E1740" t="s">
        <v>212</v>
      </c>
      <c r="F1740" t="s">
        <v>98</v>
      </c>
      <c r="G1740" t="s">
        <v>12</v>
      </c>
    </row>
    <row r="1741" spans="1:8">
      <c r="A1741" t="s">
        <v>3226</v>
      </c>
      <c r="B1741" t="s">
        <v>979</v>
      </c>
      <c r="C1741" t="s">
        <v>3040</v>
      </c>
      <c r="D1741" t="s">
        <v>26</v>
      </c>
      <c r="E1741" t="s">
        <v>212</v>
      </c>
      <c r="F1741" t="s">
        <v>98</v>
      </c>
      <c r="G1741" t="s">
        <v>12</v>
      </c>
      <c r="H1741">
        <v>2</v>
      </c>
    </row>
    <row r="1742" spans="1:8">
      <c r="A1742" t="s">
        <v>3227</v>
      </c>
      <c r="B1742" t="s">
        <v>3228</v>
      </c>
      <c r="C1742" t="s">
        <v>3040</v>
      </c>
      <c r="D1742" t="s">
        <v>555</v>
      </c>
      <c r="E1742" t="s">
        <v>212</v>
      </c>
      <c r="F1742" t="s">
        <v>98</v>
      </c>
      <c r="G1742" t="s">
        <v>12</v>
      </c>
      <c r="H1742">
        <v>3</v>
      </c>
    </row>
    <row r="1743" spans="1:8">
      <c r="A1743" t="s">
        <v>3229</v>
      </c>
      <c r="B1743" t="s">
        <v>3230</v>
      </c>
      <c r="C1743" t="s">
        <v>3040</v>
      </c>
      <c r="D1743" t="s">
        <v>421</v>
      </c>
      <c r="E1743" t="s">
        <v>212</v>
      </c>
      <c r="F1743" t="s">
        <v>23</v>
      </c>
      <c r="G1743" t="s">
        <v>12</v>
      </c>
    </row>
    <row r="1744" spans="1:8">
      <c r="A1744" t="s">
        <v>3231</v>
      </c>
      <c r="B1744" t="s">
        <v>3232</v>
      </c>
      <c r="C1744" t="s">
        <v>3040</v>
      </c>
      <c r="D1744" t="s">
        <v>66</v>
      </c>
      <c r="E1744" t="s">
        <v>212</v>
      </c>
      <c r="F1744" t="s">
        <v>23</v>
      </c>
      <c r="G1744" t="s">
        <v>12</v>
      </c>
      <c r="H1744">
        <v>4</v>
      </c>
    </row>
    <row r="1745" spans="1:8">
      <c r="A1745" t="s">
        <v>3233</v>
      </c>
      <c r="B1745" t="s">
        <v>3234</v>
      </c>
      <c r="C1745" t="s">
        <v>3040</v>
      </c>
      <c r="D1745" t="s">
        <v>2869</v>
      </c>
      <c r="E1745" t="s">
        <v>212</v>
      </c>
      <c r="F1745" t="s">
        <v>98</v>
      </c>
      <c r="G1745" t="s">
        <v>12</v>
      </c>
      <c r="H1745">
        <v>3</v>
      </c>
    </row>
    <row r="1746" spans="1:8">
      <c r="A1746" t="s">
        <v>3235</v>
      </c>
      <c r="B1746" t="s">
        <v>3236</v>
      </c>
      <c r="C1746" t="s">
        <v>3040</v>
      </c>
      <c r="D1746" t="s">
        <v>503</v>
      </c>
      <c r="E1746" t="s">
        <v>212</v>
      </c>
      <c r="F1746" t="s">
        <v>98</v>
      </c>
      <c r="G1746" t="s">
        <v>12</v>
      </c>
      <c r="H1746">
        <v>2</v>
      </c>
    </row>
    <row r="1747" spans="1:8">
      <c r="A1747" t="s">
        <v>3237</v>
      </c>
      <c r="B1747" t="s">
        <v>3238</v>
      </c>
      <c r="C1747" t="s">
        <v>3040</v>
      </c>
      <c r="D1747" t="s">
        <v>3239</v>
      </c>
      <c r="E1747" t="s">
        <v>212</v>
      </c>
      <c r="F1747" t="s">
        <v>23</v>
      </c>
      <c r="G1747" t="s">
        <v>12</v>
      </c>
    </row>
    <row r="1748" spans="1:8">
      <c r="A1748" t="s">
        <v>3240</v>
      </c>
      <c r="B1748" t="s">
        <v>3241</v>
      </c>
      <c r="C1748" t="s">
        <v>3040</v>
      </c>
      <c r="D1748" t="s">
        <v>3242</v>
      </c>
      <c r="E1748" t="s">
        <v>212</v>
      </c>
      <c r="F1748" t="s">
        <v>98</v>
      </c>
      <c r="G1748" t="s">
        <v>12</v>
      </c>
      <c r="H1748">
        <v>4</v>
      </c>
    </row>
    <row r="1749" spans="1:8">
      <c r="A1749" t="s">
        <v>3243</v>
      </c>
      <c r="B1749" t="s">
        <v>500</v>
      </c>
      <c r="C1749" t="s">
        <v>3040</v>
      </c>
      <c r="D1749" t="s">
        <v>500</v>
      </c>
      <c r="E1749" t="s">
        <v>212</v>
      </c>
      <c r="F1749" t="s">
        <v>69</v>
      </c>
      <c r="G1749" t="s">
        <v>12</v>
      </c>
    </row>
    <row r="1750" spans="1:8">
      <c r="A1750" t="s">
        <v>3244</v>
      </c>
      <c r="B1750" t="s">
        <v>3245</v>
      </c>
      <c r="C1750" t="s">
        <v>3040</v>
      </c>
      <c r="D1750" t="s">
        <v>2199</v>
      </c>
      <c r="E1750" t="s">
        <v>212</v>
      </c>
      <c r="F1750" t="s">
        <v>50</v>
      </c>
      <c r="G1750" t="s">
        <v>12</v>
      </c>
    </row>
    <row r="1751" spans="1:8">
      <c r="A1751" t="s">
        <v>3246</v>
      </c>
      <c r="B1751" t="s">
        <v>3247</v>
      </c>
      <c r="C1751" t="s">
        <v>3040</v>
      </c>
      <c r="D1751" t="s">
        <v>32</v>
      </c>
      <c r="E1751" t="s">
        <v>212</v>
      </c>
      <c r="F1751" t="s">
        <v>69</v>
      </c>
      <c r="G1751" t="s">
        <v>12</v>
      </c>
      <c r="H1751">
        <v>3</v>
      </c>
    </row>
    <row r="1752" spans="1:8">
      <c r="A1752" t="s">
        <v>3248</v>
      </c>
      <c r="B1752" t="s">
        <v>3249</v>
      </c>
      <c r="C1752" t="s">
        <v>3040</v>
      </c>
      <c r="D1752" t="s">
        <v>3250</v>
      </c>
      <c r="E1752" t="s">
        <v>212</v>
      </c>
      <c r="F1752" t="s">
        <v>98</v>
      </c>
      <c r="G1752" t="s">
        <v>12</v>
      </c>
      <c r="H1752">
        <v>2</v>
      </c>
    </row>
    <row r="1753" spans="1:8">
      <c r="A1753" t="s">
        <v>3251</v>
      </c>
      <c r="B1753" t="s">
        <v>3252</v>
      </c>
      <c r="C1753" t="s">
        <v>3040</v>
      </c>
      <c r="D1753" t="s">
        <v>2863</v>
      </c>
      <c r="E1753" t="s">
        <v>212</v>
      </c>
      <c r="F1753" t="s">
        <v>98</v>
      </c>
      <c r="G1753" t="s">
        <v>12</v>
      </c>
      <c r="H1753">
        <v>5</v>
      </c>
    </row>
    <row r="1754" spans="1:8">
      <c r="A1754" t="s">
        <v>3253</v>
      </c>
      <c r="B1754" t="s">
        <v>3254</v>
      </c>
      <c r="C1754" t="s">
        <v>3040</v>
      </c>
      <c r="D1754" t="s">
        <v>3255</v>
      </c>
      <c r="E1754" t="s">
        <v>212</v>
      </c>
      <c r="F1754" t="s">
        <v>23</v>
      </c>
      <c r="G1754" t="s">
        <v>12</v>
      </c>
    </row>
    <row r="1755" spans="1:8">
      <c r="A1755" t="s">
        <v>3256</v>
      </c>
      <c r="B1755" t="s">
        <v>3257</v>
      </c>
      <c r="C1755" t="s">
        <v>3040</v>
      </c>
      <c r="D1755" t="s">
        <v>3075</v>
      </c>
      <c r="E1755" t="s">
        <v>212</v>
      </c>
      <c r="F1755" t="s">
        <v>23</v>
      </c>
      <c r="G1755" t="s">
        <v>12</v>
      </c>
    </row>
    <row r="1756" spans="1:8">
      <c r="A1756" t="s">
        <v>3258</v>
      </c>
      <c r="B1756" t="s">
        <v>3259</v>
      </c>
      <c r="C1756" t="s">
        <v>3040</v>
      </c>
      <c r="D1756" t="s">
        <v>3260</v>
      </c>
      <c r="E1756" t="s">
        <v>212</v>
      </c>
      <c r="F1756" t="s">
        <v>98</v>
      </c>
      <c r="G1756" t="s">
        <v>12</v>
      </c>
      <c r="H1756">
        <v>4</v>
      </c>
    </row>
    <row r="1757" spans="1:8">
      <c r="A1757" t="s">
        <v>3261</v>
      </c>
      <c r="B1757" t="s">
        <v>3262</v>
      </c>
      <c r="C1757" t="s">
        <v>3040</v>
      </c>
      <c r="D1757" t="s">
        <v>2723</v>
      </c>
      <c r="E1757" t="s">
        <v>212</v>
      </c>
      <c r="F1757" t="s">
        <v>98</v>
      </c>
      <c r="G1757" t="s">
        <v>12</v>
      </c>
    </row>
    <row r="1758" spans="1:8">
      <c r="A1758" t="s">
        <v>3263</v>
      </c>
      <c r="B1758" t="s">
        <v>3264</v>
      </c>
      <c r="C1758" t="s">
        <v>3040</v>
      </c>
      <c r="D1758" t="s">
        <v>3265</v>
      </c>
      <c r="E1758" t="s">
        <v>212</v>
      </c>
      <c r="F1758" t="s">
        <v>23</v>
      </c>
      <c r="G1758" t="s">
        <v>12</v>
      </c>
    </row>
    <row r="1759" spans="1:8">
      <c r="A1759" t="s">
        <v>3266</v>
      </c>
      <c r="B1759" t="s">
        <v>584</v>
      </c>
      <c r="C1759" t="s">
        <v>3040</v>
      </c>
      <c r="D1759" t="s">
        <v>584</v>
      </c>
      <c r="E1759" t="s">
        <v>212</v>
      </c>
      <c r="F1759" t="s">
        <v>23</v>
      </c>
      <c r="G1759" t="s">
        <v>12</v>
      </c>
      <c r="H1759">
        <v>2</v>
      </c>
    </row>
    <row r="1760" spans="1:8">
      <c r="A1760" t="s">
        <v>3267</v>
      </c>
      <c r="B1760" t="s">
        <v>42</v>
      </c>
      <c r="C1760" t="s">
        <v>3040</v>
      </c>
      <c r="D1760" t="s">
        <v>42</v>
      </c>
      <c r="E1760" t="s">
        <v>233</v>
      </c>
      <c r="F1760" t="s">
        <v>50</v>
      </c>
      <c r="G1760" t="s">
        <v>12</v>
      </c>
    </row>
    <row r="1761" spans="1:8">
      <c r="A1761" t="s">
        <v>3267</v>
      </c>
      <c r="B1761" t="s">
        <v>562</v>
      </c>
      <c r="C1761" t="s">
        <v>3040</v>
      </c>
      <c r="D1761" t="s">
        <v>3173</v>
      </c>
      <c r="E1761" t="s">
        <v>233</v>
      </c>
      <c r="F1761" t="s">
        <v>50</v>
      </c>
      <c r="G1761" t="s">
        <v>201</v>
      </c>
    </row>
    <row r="1762" spans="1:8">
      <c r="A1762" t="s">
        <v>3268</v>
      </c>
      <c r="B1762" t="s">
        <v>3085</v>
      </c>
      <c r="C1762" t="s">
        <v>3040</v>
      </c>
      <c r="D1762" t="s">
        <v>600</v>
      </c>
      <c r="E1762" t="s">
        <v>233</v>
      </c>
      <c r="F1762" t="s">
        <v>19</v>
      </c>
      <c r="G1762" t="s">
        <v>201</v>
      </c>
    </row>
    <row r="1763" spans="1:8">
      <c r="A1763" t="s">
        <v>3269</v>
      </c>
      <c r="B1763" t="s">
        <v>3270</v>
      </c>
      <c r="C1763" t="s">
        <v>3040</v>
      </c>
      <c r="D1763" t="s">
        <v>662</v>
      </c>
      <c r="E1763" t="s">
        <v>233</v>
      </c>
      <c r="F1763" t="s">
        <v>19</v>
      </c>
      <c r="G1763" t="s">
        <v>201</v>
      </c>
    </row>
    <row r="1764" spans="1:8">
      <c r="A1764" t="s">
        <v>3271</v>
      </c>
      <c r="B1764" t="s">
        <v>3272</v>
      </c>
      <c r="C1764" t="s">
        <v>3273</v>
      </c>
      <c r="D1764" t="s">
        <v>503</v>
      </c>
      <c r="E1764" t="s">
        <v>10</v>
      </c>
      <c r="F1764" t="s">
        <v>116</v>
      </c>
      <c r="G1764" t="s">
        <v>12</v>
      </c>
      <c r="H1764">
        <v>3</v>
      </c>
    </row>
    <row r="1765" spans="1:8">
      <c r="A1765" t="s">
        <v>3274</v>
      </c>
      <c r="B1765" t="s">
        <v>3275</v>
      </c>
      <c r="C1765" t="s">
        <v>3273</v>
      </c>
      <c r="D1765" t="s">
        <v>3275</v>
      </c>
      <c r="E1765" t="s">
        <v>10</v>
      </c>
      <c r="F1765" t="s">
        <v>69</v>
      </c>
      <c r="G1765" t="s">
        <v>12</v>
      </c>
      <c r="H1765">
        <v>3</v>
      </c>
    </row>
    <row r="1766" spans="1:8">
      <c r="A1766" t="s">
        <v>3276</v>
      </c>
      <c r="B1766" t="s">
        <v>3277</v>
      </c>
      <c r="C1766" t="s">
        <v>3273</v>
      </c>
      <c r="D1766" t="s">
        <v>552</v>
      </c>
      <c r="E1766" t="s">
        <v>10</v>
      </c>
      <c r="F1766" t="s">
        <v>23</v>
      </c>
      <c r="G1766" t="s">
        <v>12</v>
      </c>
      <c r="H1766">
        <v>3</v>
      </c>
    </row>
    <row r="1767" spans="1:8">
      <c r="A1767" t="s">
        <v>3278</v>
      </c>
      <c r="B1767" t="s">
        <v>3279</v>
      </c>
      <c r="C1767" t="s">
        <v>3273</v>
      </c>
      <c r="D1767" t="s">
        <v>3280</v>
      </c>
      <c r="E1767" t="s">
        <v>10</v>
      </c>
      <c r="F1767" t="s">
        <v>69</v>
      </c>
      <c r="G1767" t="s">
        <v>12</v>
      </c>
      <c r="H1767">
        <v>3</v>
      </c>
    </row>
    <row r="1768" spans="1:8">
      <c r="A1768" t="s">
        <v>3281</v>
      </c>
      <c r="B1768" t="s">
        <v>3282</v>
      </c>
      <c r="C1768" t="s">
        <v>3273</v>
      </c>
      <c r="D1768" t="s">
        <v>188</v>
      </c>
      <c r="E1768" t="s">
        <v>10</v>
      </c>
      <c r="F1768" t="s">
        <v>98</v>
      </c>
      <c r="G1768" t="s">
        <v>201</v>
      </c>
      <c r="H1768">
        <v>3</v>
      </c>
    </row>
    <row r="1769" spans="1:8">
      <c r="A1769" t="s">
        <v>3283</v>
      </c>
      <c r="B1769" t="s">
        <v>3284</v>
      </c>
      <c r="C1769" t="s">
        <v>3273</v>
      </c>
      <c r="D1769" t="s">
        <v>3285</v>
      </c>
      <c r="E1769" t="s">
        <v>10</v>
      </c>
      <c r="F1769" t="s">
        <v>116</v>
      </c>
      <c r="G1769" t="s">
        <v>12</v>
      </c>
      <c r="H1769">
        <v>3</v>
      </c>
    </row>
    <row r="1770" spans="1:8">
      <c r="A1770" t="s">
        <v>3286</v>
      </c>
      <c r="B1770" t="s">
        <v>554</v>
      </c>
      <c r="C1770" t="s">
        <v>3273</v>
      </c>
      <c r="D1770" t="s">
        <v>183</v>
      </c>
      <c r="E1770" t="s">
        <v>10</v>
      </c>
      <c r="F1770" t="s">
        <v>23</v>
      </c>
      <c r="G1770" t="s">
        <v>12</v>
      </c>
    </row>
    <row r="1771" spans="1:8">
      <c r="A1771" t="s">
        <v>3287</v>
      </c>
      <c r="B1771" t="s">
        <v>3288</v>
      </c>
      <c r="C1771" t="s">
        <v>3273</v>
      </c>
      <c r="D1771" t="s">
        <v>3289</v>
      </c>
      <c r="E1771" t="s">
        <v>10</v>
      </c>
      <c r="F1771" t="s">
        <v>23</v>
      </c>
      <c r="G1771" t="s">
        <v>12</v>
      </c>
      <c r="H1771">
        <v>2</v>
      </c>
    </row>
    <row r="1772" spans="1:8">
      <c r="A1772" t="s">
        <v>3290</v>
      </c>
      <c r="B1772" t="s">
        <v>3291</v>
      </c>
      <c r="C1772" t="s">
        <v>3273</v>
      </c>
      <c r="D1772" t="s">
        <v>3292</v>
      </c>
      <c r="E1772" t="s">
        <v>10</v>
      </c>
      <c r="F1772" t="s">
        <v>116</v>
      </c>
      <c r="G1772" t="s">
        <v>12</v>
      </c>
      <c r="H1772">
        <v>2</v>
      </c>
    </row>
    <row r="1773" spans="1:8">
      <c r="A1773" t="s">
        <v>3293</v>
      </c>
      <c r="B1773" t="s">
        <v>3294</v>
      </c>
      <c r="C1773" t="s">
        <v>3273</v>
      </c>
      <c r="D1773" t="s">
        <v>3294</v>
      </c>
      <c r="E1773" t="s">
        <v>10</v>
      </c>
      <c r="F1773" t="s">
        <v>19</v>
      </c>
      <c r="G1773" t="s">
        <v>12</v>
      </c>
      <c r="H1773">
        <v>4</v>
      </c>
    </row>
    <row r="1774" spans="1:8">
      <c r="A1774" t="s">
        <v>3295</v>
      </c>
      <c r="B1774" t="s">
        <v>3296</v>
      </c>
      <c r="C1774" t="s">
        <v>3273</v>
      </c>
      <c r="D1774" t="s">
        <v>3297</v>
      </c>
      <c r="E1774" t="s">
        <v>264</v>
      </c>
      <c r="F1774" t="s">
        <v>265</v>
      </c>
      <c r="G1774" t="s">
        <v>12</v>
      </c>
    </row>
    <row r="1775" spans="1:8">
      <c r="A1775" t="s">
        <v>3298</v>
      </c>
      <c r="B1775" t="s">
        <v>3299</v>
      </c>
      <c r="C1775" t="s">
        <v>3273</v>
      </c>
      <c r="D1775" t="s">
        <v>3300</v>
      </c>
      <c r="E1775" t="s">
        <v>10</v>
      </c>
      <c r="F1775" t="s">
        <v>11</v>
      </c>
      <c r="G1775" t="s">
        <v>12</v>
      </c>
      <c r="H1775">
        <v>5</v>
      </c>
    </row>
    <row r="1776" spans="1:8">
      <c r="A1776" t="s">
        <v>3301</v>
      </c>
      <c r="B1776" t="s">
        <v>3302</v>
      </c>
      <c r="C1776" t="s">
        <v>3273</v>
      </c>
      <c r="D1776" t="s">
        <v>483</v>
      </c>
      <c r="E1776" t="s">
        <v>10</v>
      </c>
      <c r="F1776" t="s">
        <v>23</v>
      </c>
      <c r="G1776" t="s">
        <v>12</v>
      </c>
      <c r="H1776">
        <v>4</v>
      </c>
    </row>
    <row r="1777" spans="1:8">
      <c r="A1777" t="s">
        <v>3303</v>
      </c>
      <c r="B1777" t="s">
        <v>3284</v>
      </c>
      <c r="C1777" t="s">
        <v>3273</v>
      </c>
      <c r="D1777" t="s">
        <v>3285</v>
      </c>
      <c r="E1777" t="s">
        <v>179</v>
      </c>
      <c r="F1777" t="s">
        <v>180</v>
      </c>
      <c r="G1777" t="s">
        <v>12</v>
      </c>
      <c r="H1777">
        <v>4</v>
      </c>
    </row>
    <row r="1778" spans="1:8">
      <c r="A1778" t="s">
        <v>3304</v>
      </c>
      <c r="B1778" t="s">
        <v>3305</v>
      </c>
      <c r="C1778" t="s">
        <v>3273</v>
      </c>
      <c r="D1778" t="s">
        <v>272</v>
      </c>
      <c r="E1778" t="s">
        <v>10</v>
      </c>
      <c r="F1778" t="s">
        <v>98</v>
      </c>
      <c r="G1778" t="s">
        <v>12</v>
      </c>
      <c r="H1778">
        <v>1</v>
      </c>
    </row>
    <row r="1779" spans="1:8">
      <c r="A1779" t="s">
        <v>3306</v>
      </c>
      <c r="B1779" t="s">
        <v>3307</v>
      </c>
      <c r="C1779" t="s">
        <v>3273</v>
      </c>
      <c r="D1779" t="s">
        <v>3297</v>
      </c>
      <c r="E1779" t="s">
        <v>10</v>
      </c>
      <c r="F1779" t="s">
        <v>23</v>
      </c>
      <c r="G1779" t="s">
        <v>12</v>
      </c>
      <c r="H1779">
        <v>4</v>
      </c>
    </row>
    <row r="1780" spans="1:8">
      <c r="A1780" t="s">
        <v>3308</v>
      </c>
      <c r="B1780" t="s">
        <v>3284</v>
      </c>
      <c r="C1780" t="s">
        <v>3273</v>
      </c>
      <c r="D1780" t="s">
        <v>3285</v>
      </c>
      <c r="E1780" t="s">
        <v>10</v>
      </c>
      <c r="F1780" t="s">
        <v>23</v>
      </c>
      <c r="G1780" t="s">
        <v>12</v>
      </c>
      <c r="H1780">
        <v>4</v>
      </c>
    </row>
    <row r="1781" spans="1:8">
      <c r="A1781" t="s">
        <v>3309</v>
      </c>
      <c r="B1781" t="s">
        <v>3310</v>
      </c>
      <c r="C1781" t="s">
        <v>3273</v>
      </c>
      <c r="D1781" t="s">
        <v>1445</v>
      </c>
      <c r="E1781" t="s">
        <v>179</v>
      </c>
      <c r="F1781" t="s">
        <v>180</v>
      </c>
      <c r="G1781" t="s">
        <v>12</v>
      </c>
      <c r="H1781">
        <v>5</v>
      </c>
    </row>
    <row r="1782" spans="1:8">
      <c r="A1782" t="s">
        <v>3311</v>
      </c>
      <c r="B1782" t="s">
        <v>2028</v>
      </c>
      <c r="C1782" t="s">
        <v>3273</v>
      </c>
      <c r="D1782" t="s">
        <v>2607</v>
      </c>
      <c r="E1782" t="s">
        <v>10</v>
      </c>
      <c r="F1782" t="s">
        <v>23</v>
      </c>
      <c r="G1782" t="s">
        <v>12</v>
      </c>
      <c r="H1782">
        <v>5</v>
      </c>
    </row>
    <row r="1783" spans="1:8">
      <c r="A1783" t="s">
        <v>3312</v>
      </c>
      <c r="B1783" t="s">
        <v>3313</v>
      </c>
      <c r="C1783" t="s">
        <v>3273</v>
      </c>
      <c r="D1783" t="s">
        <v>483</v>
      </c>
      <c r="E1783" t="s">
        <v>10</v>
      </c>
      <c r="F1783" t="s">
        <v>23</v>
      </c>
      <c r="G1783" t="s">
        <v>12</v>
      </c>
      <c r="H1783">
        <v>3</v>
      </c>
    </row>
    <row r="1784" spans="1:8">
      <c r="A1784" t="s">
        <v>3314</v>
      </c>
      <c r="B1784" t="s">
        <v>3315</v>
      </c>
      <c r="C1784" t="s">
        <v>3273</v>
      </c>
      <c r="D1784" t="s">
        <v>3315</v>
      </c>
      <c r="E1784" t="s">
        <v>10</v>
      </c>
      <c r="F1784" t="s">
        <v>23</v>
      </c>
      <c r="G1784" t="s">
        <v>12</v>
      </c>
      <c r="H1784">
        <v>2</v>
      </c>
    </row>
    <row r="1785" spans="1:8">
      <c r="A1785" t="s">
        <v>3316</v>
      </c>
      <c r="B1785" t="s">
        <v>3317</v>
      </c>
      <c r="C1785" t="s">
        <v>3273</v>
      </c>
      <c r="D1785" t="s">
        <v>1627</v>
      </c>
      <c r="E1785" t="s">
        <v>10</v>
      </c>
      <c r="F1785" t="s">
        <v>23</v>
      </c>
      <c r="G1785" t="s">
        <v>12</v>
      </c>
    </row>
    <row r="1786" spans="1:8">
      <c r="A1786" t="s">
        <v>3318</v>
      </c>
      <c r="B1786" t="s">
        <v>3319</v>
      </c>
      <c r="C1786" t="s">
        <v>3273</v>
      </c>
      <c r="D1786" t="s">
        <v>3320</v>
      </c>
      <c r="E1786" t="s">
        <v>10</v>
      </c>
      <c r="F1786" t="s">
        <v>98</v>
      </c>
      <c r="G1786" t="s">
        <v>12</v>
      </c>
      <c r="H1786">
        <v>3</v>
      </c>
    </row>
    <row r="1787" spans="1:8">
      <c r="A1787" t="s">
        <v>3321</v>
      </c>
      <c r="B1787" t="s">
        <v>3310</v>
      </c>
      <c r="C1787" t="s">
        <v>3273</v>
      </c>
      <c r="D1787" t="s">
        <v>1445</v>
      </c>
      <c r="E1787" t="s">
        <v>10</v>
      </c>
      <c r="F1787" t="s">
        <v>23</v>
      </c>
      <c r="G1787" t="s">
        <v>12</v>
      </c>
      <c r="H1787">
        <v>2</v>
      </c>
    </row>
    <row r="1788" spans="1:8">
      <c r="A1788" t="s">
        <v>3322</v>
      </c>
      <c r="B1788" t="s">
        <v>3310</v>
      </c>
      <c r="C1788" t="s">
        <v>3273</v>
      </c>
      <c r="D1788" t="s">
        <v>1445</v>
      </c>
      <c r="E1788" t="s">
        <v>10</v>
      </c>
      <c r="F1788" t="s">
        <v>19</v>
      </c>
      <c r="G1788" t="s">
        <v>12</v>
      </c>
      <c r="H1788">
        <v>4</v>
      </c>
    </row>
    <row r="1789" spans="1:8">
      <c r="A1789" t="s">
        <v>3323</v>
      </c>
      <c r="B1789" t="s">
        <v>611</v>
      </c>
      <c r="C1789" t="s">
        <v>3273</v>
      </c>
      <c r="D1789" t="s">
        <v>1397</v>
      </c>
      <c r="E1789" t="s">
        <v>10</v>
      </c>
      <c r="F1789" t="s">
        <v>98</v>
      </c>
      <c r="G1789" t="s">
        <v>12</v>
      </c>
      <c r="H1789">
        <v>4</v>
      </c>
    </row>
    <row r="1790" spans="1:8">
      <c r="A1790" t="s">
        <v>3324</v>
      </c>
      <c r="B1790" t="s">
        <v>3325</v>
      </c>
      <c r="C1790" t="s">
        <v>3273</v>
      </c>
      <c r="D1790" t="s">
        <v>3326</v>
      </c>
      <c r="E1790" t="s">
        <v>10</v>
      </c>
      <c r="F1790" t="s">
        <v>23</v>
      </c>
      <c r="G1790" t="s">
        <v>12</v>
      </c>
      <c r="H1790">
        <v>4</v>
      </c>
    </row>
    <row r="1791" spans="1:8">
      <c r="A1791" t="s">
        <v>3327</v>
      </c>
      <c r="B1791" t="s">
        <v>3299</v>
      </c>
      <c r="C1791" t="s">
        <v>3273</v>
      </c>
      <c r="D1791" t="s">
        <v>3300</v>
      </c>
      <c r="E1791" t="s">
        <v>10</v>
      </c>
      <c r="F1791" t="s">
        <v>116</v>
      </c>
      <c r="G1791" t="s">
        <v>12</v>
      </c>
      <c r="H1791">
        <v>3</v>
      </c>
    </row>
    <row r="1792" spans="1:8">
      <c r="A1792" t="s">
        <v>3328</v>
      </c>
      <c r="B1792" t="s">
        <v>3329</v>
      </c>
      <c r="C1792" t="s">
        <v>3273</v>
      </c>
      <c r="D1792" t="s">
        <v>2700</v>
      </c>
      <c r="E1792" t="s">
        <v>10</v>
      </c>
      <c r="F1792" t="s">
        <v>19</v>
      </c>
      <c r="G1792" t="s">
        <v>12</v>
      </c>
      <c r="H1792">
        <v>3</v>
      </c>
    </row>
    <row r="1793" spans="1:8">
      <c r="A1793" t="s">
        <v>3330</v>
      </c>
      <c r="B1793" t="s">
        <v>3331</v>
      </c>
      <c r="C1793" t="s">
        <v>3273</v>
      </c>
      <c r="D1793" t="s">
        <v>483</v>
      </c>
      <c r="E1793" t="s">
        <v>10</v>
      </c>
      <c r="F1793" t="s">
        <v>19</v>
      </c>
      <c r="G1793" t="s">
        <v>12</v>
      </c>
      <c r="H1793">
        <v>4</v>
      </c>
    </row>
    <row r="1794" spans="1:8">
      <c r="A1794" t="s">
        <v>3332</v>
      </c>
      <c r="B1794" t="s">
        <v>3331</v>
      </c>
      <c r="C1794" t="s">
        <v>3273</v>
      </c>
      <c r="D1794" t="s">
        <v>483</v>
      </c>
      <c r="E1794" t="s">
        <v>10</v>
      </c>
      <c r="F1794" t="s">
        <v>19</v>
      </c>
      <c r="G1794" t="s">
        <v>12</v>
      </c>
      <c r="H1794">
        <v>3</v>
      </c>
    </row>
    <row r="1795" spans="1:8">
      <c r="A1795" t="s">
        <v>3333</v>
      </c>
      <c r="B1795" t="s">
        <v>3310</v>
      </c>
      <c r="C1795" t="s">
        <v>3273</v>
      </c>
      <c r="D1795" t="s">
        <v>1445</v>
      </c>
      <c r="E1795" t="s">
        <v>10</v>
      </c>
      <c r="F1795" t="s">
        <v>23</v>
      </c>
      <c r="G1795" t="s">
        <v>201</v>
      </c>
    </row>
    <row r="1796" spans="1:8">
      <c r="A1796" t="s">
        <v>3334</v>
      </c>
      <c r="B1796" t="s">
        <v>3331</v>
      </c>
      <c r="C1796" t="s">
        <v>3273</v>
      </c>
      <c r="D1796" t="s">
        <v>483</v>
      </c>
      <c r="E1796" t="s">
        <v>10</v>
      </c>
      <c r="F1796" t="s">
        <v>69</v>
      </c>
      <c r="G1796" t="s">
        <v>12</v>
      </c>
      <c r="H1796">
        <v>4</v>
      </c>
    </row>
    <row r="1797" spans="1:8">
      <c r="A1797" t="s">
        <v>3335</v>
      </c>
      <c r="B1797" t="s">
        <v>3310</v>
      </c>
      <c r="C1797" t="s">
        <v>3273</v>
      </c>
      <c r="D1797" t="s">
        <v>1445</v>
      </c>
      <c r="E1797" t="s">
        <v>10</v>
      </c>
      <c r="F1797" t="s">
        <v>19</v>
      </c>
      <c r="G1797" t="s">
        <v>201</v>
      </c>
      <c r="H1797">
        <v>4</v>
      </c>
    </row>
    <row r="1798" spans="1:8">
      <c r="A1798" t="s">
        <v>3336</v>
      </c>
      <c r="B1798" t="s">
        <v>3277</v>
      </c>
      <c r="C1798" t="s">
        <v>3273</v>
      </c>
      <c r="D1798" t="s">
        <v>552</v>
      </c>
      <c r="E1798" t="s">
        <v>10</v>
      </c>
      <c r="F1798" t="s">
        <v>330</v>
      </c>
      <c r="G1798" t="s">
        <v>201</v>
      </c>
    </row>
    <row r="1799" spans="1:8">
      <c r="A1799" t="s">
        <v>3337</v>
      </c>
      <c r="B1799" t="s">
        <v>3338</v>
      </c>
      <c r="C1799" t="s">
        <v>3273</v>
      </c>
      <c r="D1799" t="s">
        <v>483</v>
      </c>
      <c r="E1799" t="s">
        <v>10</v>
      </c>
      <c r="F1799" t="s">
        <v>330</v>
      </c>
      <c r="G1799" t="s">
        <v>201</v>
      </c>
    </row>
    <row r="1800" spans="1:8">
      <c r="A1800" t="s">
        <v>3339</v>
      </c>
      <c r="B1800" t="s">
        <v>3325</v>
      </c>
      <c r="C1800" t="s">
        <v>3273</v>
      </c>
      <c r="D1800" t="s">
        <v>3326</v>
      </c>
      <c r="E1800" t="s">
        <v>10</v>
      </c>
      <c r="F1800" t="s">
        <v>330</v>
      </c>
      <c r="G1800" t="s">
        <v>201</v>
      </c>
    </row>
    <row r="1801" spans="1:8">
      <c r="A1801" t="s">
        <v>3340</v>
      </c>
      <c r="B1801" t="s">
        <v>3341</v>
      </c>
      <c r="C1801" t="s">
        <v>3273</v>
      </c>
      <c r="D1801" t="s">
        <v>3342</v>
      </c>
      <c r="E1801" t="s">
        <v>10</v>
      </c>
      <c r="F1801" t="s">
        <v>11</v>
      </c>
      <c r="G1801" t="s">
        <v>12</v>
      </c>
      <c r="H1801">
        <v>4</v>
      </c>
    </row>
    <row r="1802" spans="1:8">
      <c r="A1802" t="s">
        <v>3343</v>
      </c>
      <c r="B1802" t="s">
        <v>3338</v>
      </c>
      <c r="C1802" t="s">
        <v>3273</v>
      </c>
      <c r="D1802" t="s">
        <v>483</v>
      </c>
      <c r="E1802" t="s">
        <v>10</v>
      </c>
      <c r="F1802" t="s">
        <v>19</v>
      </c>
      <c r="G1802" t="s">
        <v>201</v>
      </c>
    </row>
    <row r="1803" spans="1:8">
      <c r="A1803" t="s">
        <v>3344</v>
      </c>
      <c r="B1803" t="s">
        <v>3310</v>
      </c>
      <c r="C1803" t="s">
        <v>3273</v>
      </c>
      <c r="D1803" t="s">
        <v>1445</v>
      </c>
      <c r="E1803" t="s">
        <v>10</v>
      </c>
      <c r="F1803" t="s">
        <v>330</v>
      </c>
      <c r="G1803" t="s">
        <v>201</v>
      </c>
    </row>
    <row r="1804" spans="1:8">
      <c r="A1804" t="s">
        <v>3345</v>
      </c>
      <c r="B1804" t="s">
        <v>3346</v>
      </c>
      <c r="C1804" t="s">
        <v>3273</v>
      </c>
      <c r="D1804" t="s">
        <v>183</v>
      </c>
      <c r="E1804" t="s">
        <v>10</v>
      </c>
      <c r="F1804" t="s">
        <v>19</v>
      </c>
      <c r="G1804" t="s">
        <v>12</v>
      </c>
      <c r="H1804">
        <v>2</v>
      </c>
    </row>
    <row r="1805" spans="1:8">
      <c r="A1805" t="s">
        <v>3347</v>
      </c>
      <c r="B1805" t="s">
        <v>3288</v>
      </c>
      <c r="C1805" t="s">
        <v>3273</v>
      </c>
      <c r="D1805" t="s">
        <v>3289</v>
      </c>
      <c r="E1805" t="s">
        <v>10</v>
      </c>
      <c r="F1805" t="s">
        <v>330</v>
      </c>
      <c r="G1805" t="s">
        <v>201</v>
      </c>
    </row>
    <row r="1806" spans="1:8">
      <c r="A1806" t="s">
        <v>3348</v>
      </c>
      <c r="B1806" t="s">
        <v>3349</v>
      </c>
      <c r="C1806" t="s">
        <v>3273</v>
      </c>
      <c r="D1806" t="s">
        <v>483</v>
      </c>
      <c r="E1806" t="s">
        <v>10</v>
      </c>
      <c r="F1806" t="s">
        <v>19</v>
      </c>
      <c r="G1806" t="s">
        <v>201</v>
      </c>
    </row>
    <row r="1807" spans="1:8">
      <c r="A1807" t="s">
        <v>3350</v>
      </c>
      <c r="B1807" t="s">
        <v>3310</v>
      </c>
      <c r="C1807" t="s">
        <v>3273</v>
      </c>
      <c r="D1807" t="s">
        <v>1445</v>
      </c>
      <c r="E1807" t="s">
        <v>10</v>
      </c>
      <c r="F1807" t="s">
        <v>116</v>
      </c>
      <c r="G1807" t="s">
        <v>12</v>
      </c>
      <c r="H1807">
        <v>4</v>
      </c>
    </row>
    <row r="1808" spans="1:8">
      <c r="A1808" t="s">
        <v>3351</v>
      </c>
      <c r="B1808" t="s">
        <v>2670</v>
      </c>
      <c r="C1808" t="s">
        <v>3273</v>
      </c>
      <c r="D1808" t="s">
        <v>42</v>
      </c>
      <c r="E1808" t="s">
        <v>10</v>
      </c>
      <c r="F1808" t="s">
        <v>23</v>
      </c>
      <c r="G1808" t="s">
        <v>201</v>
      </c>
    </row>
    <row r="1809" spans="1:8">
      <c r="A1809" t="s">
        <v>3352</v>
      </c>
      <c r="B1809" t="s">
        <v>1556</v>
      </c>
      <c r="C1809" t="s">
        <v>3273</v>
      </c>
      <c r="D1809" t="s">
        <v>1445</v>
      </c>
      <c r="E1809" t="s">
        <v>10</v>
      </c>
      <c r="F1809" t="s">
        <v>19</v>
      </c>
      <c r="G1809" t="s">
        <v>12</v>
      </c>
      <c r="H1809">
        <v>4</v>
      </c>
    </row>
    <row r="1810" spans="1:8">
      <c r="A1810" t="s">
        <v>3353</v>
      </c>
      <c r="B1810" t="s">
        <v>3331</v>
      </c>
      <c r="C1810" t="s">
        <v>3273</v>
      </c>
      <c r="D1810" t="s">
        <v>483</v>
      </c>
      <c r="E1810" t="s">
        <v>10</v>
      </c>
      <c r="F1810" t="s">
        <v>23</v>
      </c>
      <c r="G1810" t="s">
        <v>12</v>
      </c>
      <c r="H1810">
        <v>4</v>
      </c>
    </row>
    <row r="1811" spans="1:8">
      <c r="A1811" t="s">
        <v>3354</v>
      </c>
      <c r="B1811" t="s">
        <v>3355</v>
      </c>
      <c r="C1811" t="s">
        <v>3273</v>
      </c>
      <c r="D1811" t="s">
        <v>3356</v>
      </c>
      <c r="E1811" t="s">
        <v>202</v>
      </c>
      <c r="F1811" t="s">
        <v>98</v>
      </c>
      <c r="G1811" t="s">
        <v>12</v>
      </c>
    </row>
    <row r="1812" spans="1:8">
      <c r="A1812" t="s">
        <v>3357</v>
      </c>
      <c r="B1812" t="s">
        <v>3358</v>
      </c>
      <c r="C1812" t="s">
        <v>3273</v>
      </c>
      <c r="D1812" t="s">
        <v>3315</v>
      </c>
      <c r="E1812" t="s">
        <v>202</v>
      </c>
      <c r="F1812" t="s">
        <v>116</v>
      </c>
      <c r="G1812" t="s">
        <v>12</v>
      </c>
    </row>
    <row r="1813" spans="1:8">
      <c r="A1813" t="s">
        <v>3359</v>
      </c>
      <c r="B1813" t="s">
        <v>3360</v>
      </c>
      <c r="C1813" t="s">
        <v>3273</v>
      </c>
      <c r="D1813" t="s">
        <v>2945</v>
      </c>
      <c r="E1813" t="s">
        <v>202</v>
      </c>
      <c r="F1813" t="s">
        <v>98</v>
      </c>
      <c r="G1813" t="s">
        <v>12</v>
      </c>
    </row>
    <row r="1814" spans="1:8">
      <c r="A1814" t="s">
        <v>3361</v>
      </c>
      <c r="B1814" t="s">
        <v>3362</v>
      </c>
      <c r="C1814" t="s">
        <v>3273</v>
      </c>
      <c r="D1814" t="s">
        <v>3363</v>
      </c>
      <c r="E1814" t="s">
        <v>212</v>
      </c>
      <c r="F1814" t="s">
        <v>11</v>
      </c>
      <c r="G1814" t="s">
        <v>12</v>
      </c>
    </row>
    <row r="1815" spans="1:8">
      <c r="A1815" t="s">
        <v>3364</v>
      </c>
      <c r="B1815" t="s">
        <v>3365</v>
      </c>
      <c r="C1815" t="s">
        <v>3273</v>
      </c>
      <c r="D1815" t="s">
        <v>3342</v>
      </c>
      <c r="E1815" t="s">
        <v>212</v>
      </c>
      <c r="F1815" t="s">
        <v>11</v>
      </c>
      <c r="G1815" t="s">
        <v>12</v>
      </c>
    </row>
    <row r="1816" spans="1:8">
      <c r="A1816" t="s">
        <v>3366</v>
      </c>
      <c r="B1816" t="s">
        <v>3367</v>
      </c>
      <c r="C1816" t="s">
        <v>3273</v>
      </c>
      <c r="D1816" t="s">
        <v>3368</v>
      </c>
      <c r="E1816" t="s">
        <v>212</v>
      </c>
      <c r="F1816" t="s">
        <v>11</v>
      </c>
      <c r="G1816" t="s">
        <v>12</v>
      </c>
    </row>
    <row r="1817" spans="1:8">
      <c r="A1817" t="s">
        <v>3369</v>
      </c>
      <c r="B1817" t="s">
        <v>93</v>
      </c>
      <c r="C1817" t="s">
        <v>3273</v>
      </c>
      <c r="D1817" t="s">
        <v>632</v>
      </c>
      <c r="E1817" t="s">
        <v>212</v>
      </c>
      <c r="F1817" t="s">
        <v>69</v>
      </c>
      <c r="G1817" t="s">
        <v>12</v>
      </c>
    </row>
    <row r="1818" spans="1:8">
      <c r="A1818" t="s">
        <v>3370</v>
      </c>
      <c r="B1818" t="s">
        <v>3371</v>
      </c>
      <c r="C1818" t="s">
        <v>3273</v>
      </c>
      <c r="D1818" t="s">
        <v>3310</v>
      </c>
      <c r="E1818" t="s">
        <v>212</v>
      </c>
      <c r="F1818" t="s">
        <v>98</v>
      </c>
      <c r="G1818" t="s">
        <v>12</v>
      </c>
    </row>
    <row r="1819" spans="1:8">
      <c r="A1819" t="s">
        <v>3372</v>
      </c>
      <c r="B1819" t="s">
        <v>3373</v>
      </c>
      <c r="C1819" t="s">
        <v>3273</v>
      </c>
      <c r="D1819" t="s">
        <v>3374</v>
      </c>
      <c r="E1819" t="s">
        <v>212</v>
      </c>
      <c r="F1819" t="s">
        <v>69</v>
      </c>
      <c r="G1819" t="s">
        <v>12</v>
      </c>
    </row>
    <row r="1820" spans="1:8">
      <c r="A1820" t="s">
        <v>3375</v>
      </c>
      <c r="B1820" t="s">
        <v>2081</v>
      </c>
      <c r="C1820" t="s">
        <v>3273</v>
      </c>
      <c r="D1820" t="s">
        <v>42</v>
      </c>
      <c r="E1820" t="s">
        <v>212</v>
      </c>
      <c r="F1820" t="s">
        <v>116</v>
      </c>
      <c r="G1820" t="s">
        <v>12</v>
      </c>
    </row>
    <row r="1821" spans="1:8">
      <c r="A1821" t="s">
        <v>3376</v>
      </c>
      <c r="B1821" t="s">
        <v>3377</v>
      </c>
      <c r="C1821" t="s">
        <v>3273</v>
      </c>
      <c r="D1821" t="s">
        <v>3378</v>
      </c>
      <c r="E1821" t="s">
        <v>212</v>
      </c>
      <c r="F1821" t="s">
        <v>98</v>
      </c>
      <c r="G1821" t="s">
        <v>12</v>
      </c>
    </row>
    <row r="1822" spans="1:8">
      <c r="A1822" t="s">
        <v>3379</v>
      </c>
      <c r="B1822" t="s">
        <v>3380</v>
      </c>
      <c r="C1822" t="s">
        <v>3273</v>
      </c>
      <c r="D1822" t="s">
        <v>1498</v>
      </c>
      <c r="E1822" t="s">
        <v>212</v>
      </c>
      <c r="F1822" t="s">
        <v>23</v>
      </c>
      <c r="G1822" t="s">
        <v>12</v>
      </c>
    </row>
    <row r="1823" spans="1:8">
      <c r="A1823" t="s">
        <v>3381</v>
      </c>
      <c r="B1823" t="s">
        <v>3382</v>
      </c>
      <c r="C1823" t="s">
        <v>3273</v>
      </c>
      <c r="D1823" t="s">
        <v>3383</v>
      </c>
      <c r="E1823" t="s">
        <v>212</v>
      </c>
      <c r="F1823" t="s">
        <v>11</v>
      </c>
      <c r="G1823" t="s">
        <v>12</v>
      </c>
    </row>
    <row r="1824" spans="1:8">
      <c r="A1824" t="s">
        <v>3384</v>
      </c>
      <c r="B1824" t="s">
        <v>3385</v>
      </c>
      <c r="C1824" t="s">
        <v>3273</v>
      </c>
      <c r="D1824" t="s">
        <v>3386</v>
      </c>
      <c r="E1824" t="s">
        <v>212</v>
      </c>
      <c r="F1824" t="s">
        <v>98</v>
      </c>
      <c r="G1824" t="s">
        <v>12</v>
      </c>
    </row>
    <row r="1825" spans="1:8">
      <c r="A1825" t="s">
        <v>3387</v>
      </c>
      <c r="B1825" t="s">
        <v>3388</v>
      </c>
      <c r="C1825" t="s">
        <v>3273</v>
      </c>
      <c r="D1825" t="s">
        <v>3389</v>
      </c>
      <c r="E1825" t="s">
        <v>212</v>
      </c>
      <c r="F1825" t="s">
        <v>98</v>
      </c>
      <c r="G1825" t="s">
        <v>12</v>
      </c>
    </row>
    <row r="1826" spans="1:8">
      <c r="A1826" t="s">
        <v>3390</v>
      </c>
      <c r="B1826" t="s">
        <v>2940</v>
      </c>
      <c r="C1826" t="s">
        <v>3273</v>
      </c>
      <c r="D1826" t="s">
        <v>26</v>
      </c>
      <c r="E1826" t="s">
        <v>212</v>
      </c>
      <c r="F1826" t="s">
        <v>23</v>
      </c>
      <c r="G1826" t="s">
        <v>12</v>
      </c>
    </row>
    <row r="1827" spans="1:8">
      <c r="A1827" t="s">
        <v>3391</v>
      </c>
      <c r="B1827" t="s">
        <v>3392</v>
      </c>
      <c r="C1827" t="s">
        <v>3273</v>
      </c>
      <c r="D1827" t="s">
        <v>3393</v>
      </c>
      <c r="E1827" t="s">
        <v>212</v>
      </c>
      <c r="F1827" t="s">
        <v>23</v>
      </c>
      <c r="G1827" t="s">
        <v>12</v>
      </c>
    </row>
    <row r="1828" spans="1:8">
      <c r="A1828" t="s">
        <v>3394</v>
      </c>
      <c r="B1828" t="s">
        <v>3395</v>
      </c>
      <c r="C1828" t="s">
        <v>3273</v>
      </c>
      <c r="D1828" t="s">
        <v>2878</v>
      </c>
      <c r="E1828" t="s">
        <v>212</v>
      </c>
      <c r="F1828" t="s">
        <v>23</v>
      </c>
      <c r="G1828" t="s">
        <v>12</v>
      </c>
    </row>
    <row r="1829" spans="1:8">
      <c r="A1829" t="s">
        <v>3396</v>
      </c>
      <c r="B1829" t="s">
        <v>3397</v>
      </c>
      <c r="C1829" t="s">
        <v>3273</v>
      </c>
      <c r="D1829" t="s">
        <v>3398</v>
      </c>
      <c r="E1829" t="s">
        <v>212</v>
      </c>
      <c r="F1829" t="s">
        <v>98</v>
      </c>
      <c r="G1829" t="s">
        <v>201</v>
      </c>
    </row>
    <row r="1830" spans="1:8">
      <c r="A1830" t="s">
        <v>3399</v>
      </c>
      <c r="B1830" t="s">
        <v>3400</v>
      </c>
      <c r="C1830" t="s">
        <v>3273</v>
      </c>
      <c r="D1830" t="s">
        <v>3401</v>
      </c>
      <c r="E1830" t="s">
        <v>212</v>
      </c>
      <c r="F1830" t="s">
        <v>98</v>
      </c>
      <c r="G1830" t="s">
        <v>12</v>
      </c>
    </row>
    <row r="1831" spans="1:8">
      <c r="A1831" t="s">
        <v>3402</v>
      </c>
      <c r="B1831" t="s">
        <v>3403</v>
      </c>
      <c r="C1831" t="s">
        <v>3273</v>
      </c>
      <c r="D1831" t="s">
        <v>87</v>
      </c>
      <c r="E1831" t="s">
        <v>212</v>
      </c>
      <c r="F1831" t="s">
        <v>23</v>
      </c>
      <c r="G1831" t="s">
        <v>12</v>
      </c>
    </row>
    <row r="1832" spans="1:8">
      <c r="A1832" t="s">
        <v>3404</v>
      </c>
      <c r="B1832" t="s">
        <v>3405</v>
      </c>
      <c r="C1832" t="s">
        <v>3273</v>
      </c>
      <c r="D1832" t="s">
        <v>3405</v>
      </c>
      <c r="E1832" t="s">
        <v>212</v>
      </c>
      <c r="F1832" t="s">
        <v>11</v>
      </c>
      <c r="G1832" t="s">
        <v>12</v>
      </c>
    </row>
    <row r="1833" spans="1:8">
      <c r="A1833" t="s">
        <v>3406</v>
      </c>
      <c r="B1833" t="s">
        <v>3407</v>
      </c>
      <c r="C1833" t="s">
        <v>3273</v>
      </c>
      <c r="D1833" t="s">
        <v>65</v>
      </c>
      <c r="E1833" t="s">
        <v>212</v>
      </c>
      <c r="F1833" t="s">
        <v>98</v>
      </c>
      <c r="G1833" t="s">
        <v>12</v>
      </c>
    </row>
    <row r="1834" spans="1:8">
      <c r="A1834" t="s">
        <v>3408</v>
      </c>
      <c r="B1834" t="s">
        <v>3409</v>
      </c>
      <c r="C1834" t="s">
        <v>3273</v>
      </c>
      <c r="D1834" t="s">
        <v>3409</v>
      </c>
      <c r="E1834" t="s">
        <v>212</v>
      </c>
      <c r="F1834" t="s">
        <v>98</v>
      </c>
      <c r="G1834" t="s">
        <v>12</v>
      </c>
    </row>
    <row r="1835" spans="1:8">
      <c r="A1835" t="s">
        <v>3410</v>
      </c>
      <c r="B1835" t="s">
        <v>3411</v>
      </c>
      <c r="C1835" t="s">
        <v>3273</v>
      </c>
      <c r="D1835" t="s">
        <v>3412</v>
      </c>
      <c r="E1835" t="s">
        <v>212</v>
      </c>
      <c r="F1835" t="s">
        <v>11</v>
      </c>
      <c r="G1835" t="s">
        <v>12</v>
      </c>
    </row>
    <row r="1836" spans="1:8">
      <c r="A1836" t="s">
        <v>3413</v>
      </c>
      <c r="B1836" t="s">
        <v>3414</v>
      </c>
      <c r="C1836" t="s">
        <v>3273</v>
      </c>
      <c r="D1836" t="s">
        <v>448</v>
      </c>
      <c r="E1836" t="s">
        <v>212</v>
      </c>
      <c r="F1836" t="s">
        <v>98</v>
      </c>
      <c r="G1836" t="s">
        <v>12</v>
      </c>
    </row>
    <row r="1837" spans="1:8">
      <c r="A1837" t="s">
        <v>3415</v>
      </c>
      <c r="B1837" t="s">
        <v>3416</v>
      </c>
      <c r="C1837" t="s">
        <v>3273</v>
      </c>
      <c r="D1837" t="s">
        <v>594</v>
      </c>
      <c r="E1837" t="s">
        <v>212</v>
      </c>
      <c r="F1837" t="s">
        <v>98</v>
      </c>
      <c r="G1837" t="s">
        <v>12</v>
      </c>
    </row>
    <row r="1838" spans="1:8">
      <c r="A1838" t="s">
        <v>3417</v>
      </c>
      <c r="B1838" t="s">
        <v>3418</v>
      </c>
      <c r="C1838" t="s">
        <v>3273</v>
      </c>
      <c r="D1838" t="s">
        <v>3418</v>
      </c>
      <c r="E1838" t="s">
        <v>212</v>
      </c>
      <c r="F1838" t="s">
        <v>19</v>
      </c>
      <c r="G1838" t="s">
        <v>12</v>
      </c>
      <c r="H1838">
        <v>2</v>
      </c>
    </row>
    <row r="1839" spans="1:8">
      <c r="A1839" t="s">
        <v>3419</v>
      </c>
      <c r="B1839" t="s">
        <v>3420</v>
      </c>
      <c r="C1839" t="s">
        <v>3273</v>
      </c>
      <c r="D1839" t="s">
        <v>3282</v>
      </c>
      <c r="E1839" t="s">
        <v>212</v>
      </c>
      <c r="F1839" t="s">
        <v>69</v>
      </c>
      <c r="G1839" t="s">
        <v>12</v>
      </c>
    </row>
    <row r="1840" spans="1:8">
      <c r="A1840" t="s">
        <v>3421</v>
      </c>
      <c r="B1840" t="s">
        <v>2374</v>
      </c>
      <c r="C1840" t="s">
        <v>3273</v>
      </c>
      <c r="D1840" t="s">
        <v>3144</v>
      </c>
      <c r="E1840" t="s">
        <v>212</v>
      </c>
      <c r="F1840" t="s">
        <v>11</v>
      </c>
      <c r="G1840" t="s">
        <v>12</v>
      </c>
    </row>
    <row r="1841" spans="1:8">
      <c r="A1841" t="s">
        <v>3422</v>
      </c>
      <c r="B1841" t="s">
        <v>3423</v>
      </c>
      <c r="C1841" t="s">
        <v>3273</v>
      </c>
      <c r="D1841" t="s">
        <v>3424</v>
      </c>
      <c r="E1841" t="s">
        <v>212</v>
      </c>
      <c r="F1841" t="s">
        <v>11</v>
      </c>
      <c r="G1841" t="s">
        <v>12</v>
      </c>
    </row>
    <row r="1842" spans="1:8">
      <c r="A1842" t="s">
        <v>3425</v>
      </c>
      <c r="B1842" t="s">
        <v>1421</v>
      </c>
      <c r="C1842" t="s">
        <v>3273</v>
      </c>
      <c r="D1842" t="s">
        <v>3426</v>
      </c>
      <c r="E1842" t="s">
        <v>212</v>
      </c>
      <c r="F1842" t="s">
        <v>11</v>
      </c>
      <c r="G1842" t="s">
        <v>12</v>
      </c>
    </row>
    <row r="1843" spans="1:8">
      <c r="A1843" t="s">
        <v>3427</v>
      </c>
      <c r="B1843" t="s">
        <v>2993</v>
      </c>
      <c r="C1843" t="s">
        <v>3273</v>
      </c>
      <c r="D1843" t="s">
        <v>1421</v>
      </c>
      <c r="E1843" t="s">
        <v>212</v>
      </c>
      <c r="F1843" t="s">
        <v>98</v>
      </c>
      <c r="G1843" t="s">
        <v>12</v>
      </c>
    </row>
    <row r="1844" spans="1:8">
      <c r="A1844" t="s">
        <v>3428</v>
      </c>
      <c r="B1844" t="s">
        <v>3429</v>
      </c>
      <c r="C1844" t="s">
        <v>3273</v>
      </c>
      <c r="D1844" t="s">
        <v>3342</v>
      </c>
      <c r="E1844" t="s">
        <v>212</v>
      </c>
      <c r="F1844" t="s">
        <v>23</v>
      </c>
      <c r="G1844" t="s">
        <v>12</v>
      </c>
      <c r="H1844">
        <v>2</v>
      </c>
    </row>
    <row r="1845" spans="1:8">
      <c r="A1845" t="s">
        <v>3430</v>
      </c>
      <c r="B1845" t="s">
        <v>3431</v>
      </c>
      <c r="C1845" t="s">
        <v>3273</v>
      </c>
      <c r="D1845" t="s">
        <v>3426</v>
      </c>
      <c r="E1845" t="s">
        <v>212</v>
      </c>
      <c r="F1845" t="s">
        <v>11</v>
      </c>
      <c r="G1845" t="s">
        <v>12</v>
      </c>
    </row>
    <row r="1846" spans="1:8">
      <c r="A1846" t="s">
        <v>3432</v>
      </c>
      <c r="B1846" t="s">
        <v>3433</v>
      </c>
      <c r="C1846" t="s">
        <v>3273</v>
      </c>
      <c r="D1846" t="s">
        <v>3434</v>
      </c>
      <c r="E1846" t="s">
        <v>212</v>
      </c>
      <c r="F1846" t="s">
        <v>98</v>
      </c>
      <c r="G1846" t="s">
        <v>12</v>
      </c>
      <c r="H1846">
        <v>4</v>
      </c>
    </row>
    <row r="1847" spans="1:8">
      <c r="A1847" t="s">
        <v>3435</v>
      </c>
      <c r="B1847" t="s">
        <v>3436</v>
      </c>
      <c r="C1847" t="s">
        <v>3273</v>
      </c>
      <c r="D1847" t="s">
        <v>3363</v>
      </c>
      <c r="E1847" t="s">
        <v>212</v>
      </c>
      <c r="F1847" t="s">
        <v>11</v>
      </c>
      <c r="G1847" t="s">
        <v>12</v>
      </c>
    </row>
    <row r="1848" spans="1:8">
      <c r="A1848" t="s">
        <v>3437</v>
      </c>
      <c r="B1848" t="s">
        <v>3438</v>
      </c>
      <c r="C1848" t="s">
        <v>3273</v>
      </c>
      <c r="D1848" t="s">
        <v>3439</v>
      </c>
      <c r="E1848" t="s">
        <v>212</v>
      </c>
      <c r="F1848" t="s">
        <v>69</v>
      </c>
      <c r="G1848" t="s">
        <v>12</v>
      </c>
    </row>
    <row r="1849" spans="1:8">
      <c r="A1849" t="s">
        <v>3440</v>
      </c>
      <c r="B1849" t="s">
        <v>3441</v>
      </c>
      <c r="C1849" t="s">
        <v>3273</v>
      </c>
      <c r="D1849" t="s">
        <v>3393</v>
      </c>
      <c r="E1849" t="s">
        <v>212</v>
      </c>
      <c r="F1849" t="s">
        <v>23</v>
      </c>
      <c r="G1849" t="s">
        <v>12</v>
      </c>
    </row>
    <row r="1850" spans="1:8">
      <c r="A1850" t="s">
        <v>3442</v>
      </c>
      <c r="B1850" t="s">
        <v>685</v>
      </c>
      <c r="C1850" t="s">
        <v>3273</v>
      </c>
      <c r="D1850" t="s">
        <v>3011</v>
      </c>
      <c r="E1850" t="s">
        <v>212</v>
      </c>
      <c r="F1850" t="s">
        <v>98</v>
      </c>
      <c r="G1850" t="s">
        <v>12</v>
      </c>
    </row>
    <row r="1851" spans="1:8">
      <c r="A1851" t="s">
        <v>3443</v>
      </c>
      <c r="B1851" t="s">
        <v>3444</v>
      </c>
      <c r="C1851" t="s">
        <v>3273</v>
      </c>
      <c r="D1851" t="s">
        <v>3445</v>
      </c>
      <c r="E1851" t="s">
        <v>212</v>
      </c>
      <c r="F1851" t="s">
        <v>23</v>
      </c>
      <c r="G1851" t="s">
        <v>12</v>
      </c>
      <c r="H1851">
        <v>3</v>
      </c>
    </row>
    <row r="1852" spans="1:8">
      <c r="A1852" t="s">
        <v>3446</v>
      </c>
      <c r="B1852" t="s">
        <v>483</v>
      </c>
      <c r="C1852" t="s">
        <v>3273</v>
      </c>
      <c r="D1852" t="s">
        <v>3447</v>
      </c>
      <c r="E1852" t="s">
        <v>212</v>
      </c>
      <c r="F1852" t="s">
        <v>98</v>
      </c>
      <c r="G1852" t="s">
        <v>12</v>
      </c>
    </row>
    <row r="1853" spans="1:8">
      <c r="A1853" t="s">
        <v>3448</v>
      </c>
      <c r="B1853" t="s">
        <v>3449</v>
      </c>
      <c r="C1853" t="s">
        <v>3273</v>
      </c>
      <c r="D1853" t="s">
        <v>3450</v>
      </c>
      <c r="E1853" t="s">
        <v>212</v>
      </c>
      <c r="F1853" t="s">
        <v>98</v>
      </c>
      <c r="G1853" t="s">
        <v>12</v>
      </c>
    </row>
    <row r="1854" spans="1:8">
      <c r="A1854" t="s">
        <v>3451</v>
      </c>
      <c r="B1854" t="s">
        <v>3452</v>
      </c>
      <c r="C1854" t="s">
        <v>3273</v>
      </c>
      <c r="D1854" t="s">
        <v>3453</v>
      </c>
      <c r="E1854" t="s">
        <v>212</v>
      </c>
      <c r="F1854" t="s">
        <v>23</v>
      </c>
      <c r="G1854" t="s">
        <v>12</v>
      </c>
    </row>
    <row r="1855" spans="1:8">
      <c r="A1855" t="s">
        <v>3454</v>
      </c>
      <c r="B1855" t="s">
        <v>3455</v>
      </c>
      <c r="C1855" t="s">
        <v>3273</v>
      </c>
      <c r="D1855" t="s">
        <v>3456</v>
      </c>
      <c r="E1855" t="s">
        <v>212</v>
      </c>
      <c r="F1855" t="s">
        <v>11</v>
      </c>
      <c r="G1855" t="s">
        <v>12</v>
      </c>
    </row>
    <row r="1856" spans="1:8">
      <c r="A1856" t="s">
        <v>3457</v>
      </c>
      <c r="B1856" t="s">
        <v>3458</v>
      </c>
      <c r="C1856" t="s">
        <v>3273</v>
      </c>
      <c r="D1856" t="s">
        <v>3459</v>
      </c>
      <c r="E1856" t="s">
        <v>212</v>
      </c>
      <c r="F1856" t="s">
        <v>98</v>
      </c>
      <c r="G1856" t="s">
        <v>12</v>
      </c>
    </row>
    <row r="1857" spans="1:8">
      <c r="A1857" t="s">
        <v>3460</v>
      </c>
      <c r="B1857" t="s">
        <v>3461</v>
      </c>
      <c r="C1857" t="s">
        <v>3273</v>
      </c>
      <c r="D1857" t="s">
        <v>3461</v>
      </c>
      <c r="E1857" t="s">
        <v>212</v>
      </c>
      <c r="F1857" t="s">
        <v>98</v>
      </c>
      <c r="G1857" t="s">
        <v>12</v>
      </c>
    </row>
    <row r="1858" spans="1:8">
      <c r="A1858" t="s">
        <v>3462</v>
      </c>
      <c r="B1858" t="s">
        <v>3463</v>
      </c>
      <c r="C1858" t="s">
        <v>3273</v>
      </c>
      <c r="D1858" t="s">
        <v>3464</v>
      </c>
      <c r="E1858" t="s">
        <v>212</v>
      </c>
      <c r="F1858" t="s">
        <v>23</v>
      </c>
      <c r="G1858" t="s">
        <v>12</v>
      </c>
    </row>
    <row r="1859" spans="1:8">
      <c r="A1859" t="s">
        <v>3465</v>
      </c>
      <c r="B1859" t="s">
        <v>193</v>
      </c>
      <c r="C1859" t="s">
        <v>3273</v>
      </c>
      <c r="D1859" t="s">
        <v>193</v>
      </c>
      <c r="E1859" t="s">
        <v>212</v>
      </c>
      <c r="F1859" t="s">
        <v>23</v>
      </c>
      <c r="G1859" t="s">
        <v>12</v>
      </c>
      <c r="H1859">
        <v>3</v>
      </c>
    </row>
    <row r="1860" spans="1:8">
      <c r="A1860" t="s">
        <v>209</v>
      </c>
      <c r="B1860" t="s">
        <v>211</v>
      </c>
      <c r="C1860" t="s">
        <v>3273</v>
      </c>
      <c r="D1860" t="s">
        <v>211</v>
      </c>
      <c r="E1860" t="s">
        <v>212</v>
      </c>
      <c r="F1860" t="s">
        <v>98</v>
      </c>
      <c r="G1860" t="s">
        <v>12</v>
      </c>
    </row>
    <row r="1861" spans="1:8">
      <c r="A1861" t="s">
        <v>3466</v>
      </c>
      <c r="B1861" t="s">
        <v>3467</v>
      </c>
      <c r="C1861" t="s">
        <v>3273</v>
      </c>
      <c r="D1861" t="s">
        <v>106</v>
      </c>
      <c r="E1861" t="s">
        <v>212</v>
      </c>
      <c r="F1861" t="s">
        <v>23</v>
      </c>
      <c r="G1861" t="s">
        <v>12</v>
      </c>
    </row>
    <row r="1862" spans="1:8">
      <c r="A1862" t="s">
        <v>3468</v>
      </c>
      <c r="B1862" t="s">
        <v>3469</v>
      </c>
      <c r="C1862" t="s">
        <v>3273</v>
      </c>
      <c r="D1862" t="s">
        <v>587</v>
      </c>
      <c r="E1862" t="s">
        <v>212</v>
      </c>
      <c r="F1862" t="s">
        <v>98</v>
      </c>
      <c r="G1862" t="s">
        <v>12</v>
      </c>
    </row>
    <row r="1863" spans="1:8">
      <c r="A1863" t="s">
        <v>3470</v>
      </c>
      <c r="B1863" t="s">
        <v>3471</v>
      </c>
      <c r="C1863" t="s">
        <v>3273</v>
      </c>
      <c r="D1863" t="s">
        <v>3439</v>
      </c>
      <c r="E1863" t="s">
        <v>212</v>
      </c>
      <c r="F1863" t="s">
        <v>11</v>
      </c>
      <c r="G1863" t="s">
        <v>12</v>
      </c>
    </row>
    <row r="1864" spans="1:8">
      <c r="A1864" t="s">
        <v>3472</v>
      </c>
      <c r="B1864" t="s">
        <v>3473</v>
      </c>
      <c r="C1864" t="s">
        <v>3273</v>
      </c>
      <c r="D1864" t="s">
        <v>3474</v>
      </c>
      <c r="E1864" t="s">
        <v>212</v>
      </c>
      <c r="F1864" t="s">
        <v>98</v>
      </c>
      <c r="G1864" t="s">
        <v>12</v>
      </c>
    </row>
    <row r="1865" spans="1:8">
      <c r="A1865" t="s">
        <v>3475</v>
      </c>
      <c r="B1865" t="s">
        <v>66</v>
      </c>
      <c r="C1865" t="s">
        <v>3273</v>
      </c>
      <c r="D1865" t="s">
        <v>66</v>
      </c>
      <c r="E1865" t="s">
        <v>212</v>
      </c>
      <c r="F1865" t="s">
        <v>11</v>
      </c>
      <c r="G1865" t="s">
        <v>12</v>
      </c>
    </row>
    <row r="1866" spans="1:8">
      <c r="A1866" t="s">
        <v>3476</v>
      </c>
      <c r="B1866" t="s">
        <v>2731</v>
      </c>
      <c r="C1866" t="s">
        <v>3273</v>
      </c>
      <c r="D1866" t="s">
        <v>66</v>
      </c>
      <c r="E1866" t="s">
        <v>212</v>
      </c>
      <c r="F1866" t="s">
        <v>19</v>
      </c>
      <c r="G1866" t="s">
        <v>201</v>
      </c>
    </row>
    <row r="1867" spans="1:8">
      <c r="A1867" t="s">
        <v>3477</v>
      </c>
      <c r="B1867" t="s">
        <v>3478</v>
      </c>
      <c r="C1867" t="s">
        <v>3273</v>
      </c>
      <c r="D1867" t="s">
        <v>3315</v>
      </c>
      <c r="E1867" t="s">
        <v>212</v>
      </c>
      <c r="F1867" t="s">
        <v>23</v>
      </c>
      <c r="G1867" t="s">
        <v>12</v>
      </c>
    </row>
    <row r="1868" spans="1:8">
      <c r="A1868" t="s">
        <v>3479</v>
      </c>
      <c r="B1868" t="s">
        <v>3480</v>
      </c>
      <c r="C1868" t="s">
        <v>3273</v>
      </c>
      <c r="D1868" t="s">
        <v>1321</v>
      </c>
      <c r="E1868" t="s">
        <v>212</v>
      </c>
      <c r="F1868" t="s">
        <v>98</v>
      </c>
      <c r="G1868" t="s">
        <v>12</v>
      </c>
    </row>
    <row r="1869" spans="1:8">
      <c r="A1869" t="s">
        <v>3481</v>
      </c>
      <c r="B1869" t="s">
        <v>1434</v>
      </c>
      <c r="C1869" t="s">
        <v>3273</v>
      </c>
      <c r="D1869" t="s">
        <v>1434</v>
      </c>
      <c r="E1869" t="s">
        <v>212</v>
      </c>
      <c r="F1869" t="s">
        <v>98</v>
      </c>
      <c r="G1869" t="s">
        <v>201</v>
      </c>
    </row>
    <row r="1870" spans="1:8">
      <c r="A1870" t="s">
        <v>3482</v>
      </c>
      <c r="B1870" t="s">
        <v>2599</v>
      </c>
      <c r="C1870" t="s">
        <v>3273</v>
      </c>
      <c r="D1870" t="s">
        <v>3483</v>
      </c>
      <c r="E1870" t="s">
        <v>212</v>
      </c>
      <c r="F1870" t="s">
        <v>23</v>
      </c>
      <c r="G1870" t="s">
        <v>12</v>
      </c>
      <c r="H1870">
        <v>3</v>
      </c>
    </row>
    <row r="1871" spans="1:8">
      <c r="A1871" t="s">
        <v>3484</v>
      </c>
      <c r="B1871" t="s">
        <v>3485</v>
      </c>
      <c r="C1871" t="s">
        <v>3273</v>
      </c>
      <c r="D1871" t="s">
        <v>2059</v>
      </c>
      <c r="E1871" t="s">
        <v>212</v>
      </c>
      <c r="F1871" t="s">
        <v>23</v>
      </c>
      <c r="G1871" t="s">
        <v>12</v>
      </c>
      <c r="H1871">
        <v>3</v>
      </c>
    </row>
    <row r="1872" spans="1:8">
      <c r="A1872" t="s">
        <v>3486</v>
      </c>
      <c r="B1872" t="s">
        <v>820</v>
      </c>
      <c r="C1872" t="s">
        <v>3273</v>
      </c>
      <c r="D1872" t="s">
        <v>15</v>
      </c>
      <c r="E1872" t="s">
        <v>212</v>
      </c>
      <c r="F1872" t="s">
        <v>23</v>
      </c>
      <c r="G1872" t="s">
        <v>12</v>
      </c>
      <c r="H1872">
        <v>4</v>
      </c>
    </row>
    <row r="1873" spans="1:8">
      <c r="A1873" t="s">
        <v>3487</v>
      </c>
      <c r="B1873" t="s">
        <v>3488</v>
      </c>
      <c r="C1873" t="s">
        <v>3273</v>
      </c>
      <c r="D1873" t="s">
        <v>3488</v>
      </c>
      <c r="E1873" t="s">
        <v>212</v>
      </c>
      <c r="F1873" t="s">
        <v>98</v>
      </c>
      <c r="G1873" t="s">
        <v>12</v>
      </c>
    </row>
    <row r="1874" spans="1:8">
      <c r="A1874" t="s">
        <v>3489</v>
      </c>
      <c r="B1874" t="s">
        <v>3490</v>
      </c>
      <c r="C1874" t="s">
        <v>3273</v>
      </c>
      <c r="D1874" t="s">
        <v>211</v>
      </c>
      <c r="E1874" t="s">
        <v>212</v>
      </c>
      <c r="F1874" t="s">
        <v>11</v>
      </c>
      <c r="G1874" t="s">
        <v>12</v>
      </c>
    </row>
    <row r="1875" spans="1:8">
      <c r="A1875" t="s">
        <v>3491</v>
      </c>
      <c r="B1875" t="s">
        <v>3492</v>
      </c>
      <c r="C1875" t="s">
        <v>3273</v>
      </c>
      <c r="D1875" t="s">
        <v>3493</v>
      </c>
      <c r="E1875" t="s">
        <v>212</v>
      </c>
      <c r="F1875" t="s">
        <v>69</v>
      </c>
      <c r="G1875" t="s">
        <v>12</v>
      </c>
    </row>
    <row r="1876" spans="1:8">
      <c r="A1876" t="s">
        <v>3494</v>
      </c>
      <c r="B1876" t="s">
        <v>3495</v>
      </c>
      <c r="C1876" t="s">
        <v>3273</v>
      </c>
      <c r="D1876" t="s">
        <v>2700</v>
      </c>
      <c r="E1876" t="s">
        <v>212</v>
      </c>
      <c r="F1876" t="s">
        <v>11</v>
      </c>
      <c r="G1876" t="s">
        <v>12</v>
      </c>
    </row>
    <row r="1877" spans="1:8">
      <c r="A1877" t="s">
        <v>3496</v>
      </c>
      <c r="B1877" t="s">
        <v>3497</v>
      </c>
      <c r="C1877" t="s">
        <v>3273</v>
      </c>
      <c r="D1877" t="s">
        <v>3498</v>
      </c>
      <c r="E1877" t="s">
        <v>212</v>
      </c>
      <c r="F1877" t="s">
        <v>98</v>
      </c>
      <c r="G1877" t="s">
        <v>12</v>
      </c>
    </row>
    <row r="1878" spans="1:8">
      <c r="A1878" t="s">
        <v>3499</v>
      </c>
      <c r="B1878" t="s">
        <v>3500</v>
      </c>
      <c r="C1878" t="s">
        <v>3273</v>
      </c>
      <c r="D1878" t="s">
        <v>3501</v>
      </c>
      <c r="E1878" t="s">
        <v>212</v>
      </c>
      <c r="F1878" t="s">
        <v>98</v>
      </c>
      <c r="G1878" t="s">
        <v>12</v>
      </c>
      <c r="H1878">
        <v>2</v>
      </c>
    </row>
    <row r="1879" spans="1:8">
      <c r="A1879" t="s">
        <v>3502</v>
      </c>
      <c r="B1879" t="s">
        <v>3503</v>
      </c>
      <c r="C1879" t="s">
        <v>3273</v>
      </c>
      <c r="D1879" t="s">
        <v>94</v>
      </c>
      <c r="E1879" t="s">
        <v>212</v>
      </c>
      <c r="F1879" t="s">
        <v>98</v>
      </c>
      <c r="G1879" t="s">
        <v>12</v>
      </c>
      <c r="H1879">
        <v>3</v>
      </c>
    </row>
    <row r="1880" spans="1:8">
      <c r="A1880" t="s">
        <v>3504</v>
      </c>
      <c r="B1880" t="s">
        <v>3505</v>
      </c>
      <c r="C1880" t="s">
        <v>3273</v>
      </c>
      <c r="D1880" t="s">
        <v>600</v>
      </c>
      <c r="E1880" t="s">
        <v>212</v>
      </c>
      <c r="F1880" t="s">
        <v>23</v>
      </c>
      <c r="G1880" t="s">
        <v>12</v>
      </c>
      <c r="H1880">
        <v>2</v>
      </c>
    </row>
    <row r="1881" spans="1:8">
      <c r="A1881" t="s">
        <v>3506</v>
      </c>
      <c r="B1881" t="s">
        <v>3507</v>
      </c>
      <c r="C1881" t="s">
        <v>3273</v>
      </c>
      <c r="D1881" t="s">
        <v>2819</v>
      </c>
      <c r="E1881" t="s">
        <v>212</v>
      </c>
      <c r="F1881" t="s">
        <v>98</v>
      </c>
      <c r="G1881" t="s">
        <v>12</v>
      </c>
      <c r="H1881">
        <v>4</v>
      </c>
    </row>
    <row r="1882" spans="1:8">
      <c r="A1882" t="s">
        <v>3508</v>
      </c>
      <c r="B1882" t="s">
        <v>3509</v>
      </c>
      <c r="C1882" t="s">
        <v>3273</v>
      </c>
      <c r="D1882" t="s">
        <v>3450</v>
      </c>
      <c r="E1882" t="s">
        <v>212</v>
      </c>
      <c r="F1882" t="s">
        <v>98</v>
      </c>
      <c r="G1882" t="s">
        <v>12</v>
      </c>
    </row>
    <row r="1883" spans="1:8">
      <c r="A1883" t="s">
        <v>3510</v>
      </c>
      <c r="B1883" t="s">
        <v>3511</v>
      </c>
      <c r="C1883" t="s">
        <v>3273</v>
      </c>
      <c r="D1883" t="s">
        <v>2276</v>
      </c>
      <c r="E1883" t="s">
        <v>212</v>
      </c>
      <c r="F1883" t="s">
        <v>98</v>
      </c>
      <c r="G1883" t="s">
        <v>12</v>
      </c>
      <c r="H1883">
        <v>3</v>
      </c>
    </row>
    <row r="1884" spans="1:8">
      <c r="A1884" t="s">
        <v>3512</v>
      </c>
      <c r="B1884" t="s">
        <v>3513</v>
      </c>
      <c r="C1884" t="s">
        <v>3273</v>
      </c>
      <c r="D1884" t="s">
        <v>503</v>
      </c>
      <c r="E1884" t="s">
        <v>212</v>
      </c>
      <c r="F1884" t="s">
        <v>11</v>
      </c>
      <c r="G1884" t="s">
        <v>12</v>
      </c>
      <c r="H1884">
        <v>2</v>
      </c>
    </row>
    <row r="1885" spans="1:8">
      <c r="A1885" t="s">
        <v>3514</v>
      </c>
      <c r="B1885" t="s">
        <v>3515</v>
      </c>
      <c r="C1885" t="s">
        <v>3273</v>
      </c>
      <c r="D1885" t="s">
        <v>3516</v>
      </c>
      <c r="E1885" t="s">
        <v>212</v>
      </c>
      <c r="F1885" t="s">
        <v>98</v>
      </c>
      <c r="G1885" t="s">
        <v>12</v>
      </c>
    </row>
    <row r="1886" spans="1:8">
      <c r="A1886" t="s">
        <v>3517</v>
      </c>
      <c r="B1886" t="s">
        <v>340</v>
      </c>
      <c r="C1886" t="s">
        <v>3273</v>
      </c>
      <c r="D1886" t="s">
        <v>340</v>
      </c>
      <c r="E1886" t="s">
        <v>212</v>
      </c>
      <c r="F1886" t="s">
        <v>23</v>
      </c>
      <c r="G1886" t="s">
        <v>12</v>
      </c>
    </row>
    <row r="1887" spans="1:8">
      <c r="A1887" t="s">
        <v>3518</v>
      </c>
      <c r="B1887" t="s">
        <v>3519</v>
      </c>
      <c r="C1887" t="s">
        <v>3273</v>
      </c>
      <c r="D1887" t="s">
        <v>2542</v>
      </c>
      <c r="E1887" t="s">
        <v>212</v>
      </c>
      <c r="F1887" t="s">
        <v>98</v>
      </c>
      <c r="G1887" t="s">
        <v>201</v>
      </c>
      <c r="H1887">
        <v>3</v>
      </c>
    </row>
    <row r="1888" spans="1:8">
      <c r="A1888" t="s">
        <v>3520</v>
      </c>
      <c r="B1888" t="s">
        <v>3521</v>
      </c>
      <c r="C1888" t="s">
        <v>3273</v>
      </c>
      <c r="D1888" t="s">
        <v>3522</v>
      </c>
      <c r="E1888" t="s">
        <v>212</v>
      </c>
      <c r="F1888" t="s">
        <v>98</v>
      </c>
      <c r="G1888" t="s">
        <v>12</v>
      </c>
      <c r="H1888">
        <v>1</v>
      </c>
    </row>
    <row r="1889" spans="1:8">
      <c r="A1889" t="s">
        <v>2598</v>
      </c>
      <c r="B1889" t="s">
        <v>3523</v>
      </c>
      <c r="C1889" t="s">
        <v>3273</v>
      </c>
      <c r="D1889" t="s">
        <v>3092</v>
      </c>
      <c r="E1889" t="s">
        <v>212</v>
      </c>
      <c r="F1889" t="s">
        <v>11</v>
      </c>
      <c r="G1889" t="s">
        <v>12</v>
      </c>
      <c r="H1889">
        <v>2</v>
      </c>
    </row>
    <row r="1890" spans="1:8">
      <c r="A1890" t="s">
        <v>3524</v>
      </c>
      <c r="B1890" t="s">
        <v>3525</v>
      </c>
      <c r="C1890" t="s">
        <v>3273</v>
      </c>
      <c r="D1890" t="s">
        <v>3525</v>
      </c>
      <c r="E1890" t="s">
        <v>212</v>
      </c>
      <c r="F1890" t="s">
        <v>23</v>
      </c>
      <c r="G1890" t="s">
        <v>12</v>
      </c>
    </row>
    <row r="1891" spans="1:8">
      <c r="A1891" t="s">
        <v>3526</v>
      </c>
      <c r="B1891" t="s">
        <v>109</v>
      </c>
      <c r="C1891" t="s">
        <v>3273</v>
      </c>
      <c r="D1891" t="s">
        <v>3356</v>
      </c>
      <c r="E1891" t="s">
        <v>212</v>
      </c>
      <c r="F1891" t="s">
        <v>98</v>
      </c>
      <c r="G1891" t="s">
        <v>12</v>
      </c>
      <c r="H1891">
        <v>4</v>
      </c>
    </row>
    <row r="1892" spans="1:8">
      <c r="A1892" t="s">
        <v>3527</v>
      </c>
      <c r="B1892" t="s">
        <v>3528</v>
      </c>
      <c r="C1892" t="s">
        <v>3273</v>
      </c>
      <c r="D1892" t="s">
        <v>3148</v>
      </c>
      <c r="E1892" t="s">
        <v>212</v>
      </c>
      <c r="F1892" t="s">
        <v>98</v>
      </c>
      <c r="G1892" t="s">
        <v>12</v>
      </c>
      <c r="H1892">
        <v>2</v>
      </c>
    </row>
    <row r="1893" spans="1:8">
      <c r="A1893" t="s">
        <v>3529</v>
      </c>
      <c r="B1893" t="s">
        <v>1452</v>
      </c>
      <c r="C1893" t="s">
        <v>3273</v>
      </c>
      <c r="D1893" t="s">
        <v>3530</v>
      </c>
      <c r="E1893" t="s">
        <v>212</v>
      </c>
      <c r="F1893" t="s">
        <v>98</v>
      </c>
      <c r="G1893" t="s">
        <v>12</v>
      </c>
      <c r="H1893">
        <v>4</v>
      </c>
    </row>
    <row r="1894" spans="1:8">
      <c r="A1894" t="s">
        <v>3531</v>
      </c>
      <c r="B1894" t="s">
        <v>2821</v>
      </c>
      <c r="C1894" t="s">
        <v>3273</v>
      </c>
      <c r="D1894" t="s">
        <v>3532</v>
      </c>
      <c r="E1894" t="s">
        <v>212</v>
      </c>
      <c r="F1894" t="s">
        <v>98</v>
      </c>
      <c r="G1894" t="s">
        <v>12</v>
      </c>
    </row>
    <row r="1895" spans="1:8">
      <c r="A1895" t="s">
        <v>3533</v>
      </c>
      <c r="B1895" t="s">
        <v>3534</v>
      </c>
      <c r="C1895" t="s">
        <v>3273</v>
      </c>
      <c r="D1895" t="s">
        <v>2811</v>
      </c>
      <c r="E1895" t="s">
        <v>212</v>
      </c>
      <c r="F1895" t="s">
        <v>116</v>
      </c>
      <c r="G1895" t="s">
        <v>12</v>
      </c>
    </row>
    <row r="1896" spans="1:8">
      <c r="A1896" t="s">
        <v>3535</v>
      </c>
      <c r="B1896" t="s">
        <v>3331</v>
      </c>
      <c r="C1896" t="s">
        <v>3273</v>
      </c>
      <c r="D1896" t="s">
        <v>483</v>
      </c>
      <c r="E1896" t="s">
        <v>230</v>
      </c>
      <c r="F1896" t="s">
        <v>23</v>
      </c>
      <c r="G1896" t="s">
        <v>201</v>
      </c>
    </row>
    <row r="1897" spans="1:8">
      <c r="A1897" t="s">
        <v>3536</v>
      </c>
      <c r="B1897" t="s">
        <v>3452</v>
      </c>
      <c r="C1897" t="s">
        <v>3273</v>
      </c>
      <c r="D1897" t="s">
        <v>3453</v>
      </c>
      <c r="E1897" t="s">
        <v>233</v>
      </c>
      <c r="F1897" t="s">
        <v>50</v>
      </c>
      <c r="G1897" t="s">
        <v>201</v>
      </c>
    </row>
    <row r="1898" spans="1:8">
      <c r="A1898" t="s">
        <v>3537</v>
      </c>
      <c r="B1898" t="s">
        <v>3302</v>
      </c>
      <c r="C1898" t="s">
        <v>3273</v>
      </c>
      <c r="D1898" t="s">
        <v>483</v>
      </c>
      <c r="E1898" t="s">
        <v>233</v>
      </c>
      <c r="F1898" t="s">
        <v>19</v>
      </c>
      <c r="G1898" t="s">
        <v>201</v>
      </c>
    </row>
    <row r="1899" spans="1:8">
      <c r="A1899" t="s">
        <v>3538</v>
      </c>
      <c r="B1899" t="s">
        <v>3539</v>
      </c>
      <c r="C1899" t="s">
        <v>3273</v>
      </c>
      <c r="D1899" t="s">
        <v>1627</v>
      </c>
      <c r="E1899" t="s">
        <v>233</v>
      </c>
      <c r="F1899" t="s">
        <v>50</v>
      </c>
      <c r="G1899" t="s">
        <v>201</v>
      </c>
    </row>
    <row r="1900" spans="1:8">
      <c r="A1900" t="s">
        <v>3540</v>
      </c>
      <c r="B1900" t="s">
        <v>3310</v>
      </c>
      <c r="C1900" t="s">
        <v>3273</v>
      </c>
      <c r="D1900" t="s">
        <v>1445</v>
      </c>
      <c r="E1900" t="s">
        <v>233</v>
      </c>
      <c r="F1900" t="s">
        <v>19</v>
      </c>
      <c r="G1900" t="s">
        <v>201</v>
      </c>
    </row>
    <row r="1901" spans="1:8">
      <c r="A1901" t="s">
        <v>3541</v>
      </c>
      <c r="B1901" t="s">
        <v>3542</v>
      </c>
      <c r="C1901" t="s">
        <v>3273</v>
      </c>
      <c r="D1901" t="s">
        <v>1445</v>
      </c>
      <c r="E1901" t="s">
        <v>233</v>
      </c>
      <c r="F1901" t="s">
        <v>116</v>
      </c>
      <c r="G1901" t="s">
        <v>201</v>
      </c>
    </row>
    <row r="1902" spans="1:8">
      <c r="A1902" t="s">
        <v>3543</v>
      </c>
      <c r="B1902" t="s">
        <v>3544</v>
      </c>
      <c r="C1902" t="s">
        <v>3545</v>
      </c>
      <c r="D1902" t="s">
        <v>3546</v>
      </c>
      <c r="E1902" t="s">
        <v>10</v>
      </c>
      <c r="F1902" t="s">
        <v>23</v>
      </c>
      <c r="G1902" t="s">
        <v>12</v>
      </c>
      <c r="H1902">
        <v>5</v>
      </c>
    </row>
    <row r="1903" spans="1:8">
      <c r="A1903" t="s">
        <v>3547</v>
      </c>
      <c r="B1903" t="s">
        <v>3548</v>
      </c>
      <c r="C1903" t="s">
        <v>3545</v>
      </c>
      <c r="D1903" t="s">
        <v>3549</v>
      </c>
      <c r="E1903" t="s">
        <v>10</v>
      </c>
      <c r="F1903" t="s">
        <v>69</v>
      </c>
      <c r="G1903" t="s">
        <v>12</v>
      </c>
      <c r="H1903">
        <v>3</v>
      </c>
    </row>
    <row r="1904" spans="1:8">
      <c r="A1904" t="s">
        <v>3550</v>
      </c>
      <c r="B1904" t="s">
        <v>182</v>
      </c>
      <c r="C1904" t="s">
        <v>3545</v>
      </c>
      <c r="D1904" t="s">
        <v>3551</v>
      </c>
      <c r="E1904" t="s">
        <v>10</v>
      </c>
      <c r="F1904" t="s">
        <v>23</v>
      </c>
      <c r="G1904" t="s">
        <v>12</v>
      </c>
      <c r="H1904">
        <v>4</v>
      </c>
    </row>
    <row r="1905" spans="1:8">
      <c r="A1905" t="s">
        <v>3552</v>
      </c>
      <c r="B1905" t="s">
        <v>3553</v>
      </c>
      <c r="C1905" t="s">
        <v>3545</v>
      </c>
      <c r="D1905" t="s">
        <v>2079</v>
      </c>
      <c r="E1905" t="s">
        <v>10</v>
      </c>
      <c r="F1905" t="s">
        <v>19</v>
      </c>
      <c r="G1905" t="s">
        <v>12</v>
      </c>
      <c r="H1905">
        <v>2</v>
      </c>
    </row>
    <row r="1906" spans="1:8">
      <c r="A1906" t="s">
        <v>3554</v>
      </c>
      <c r="B1906" t="s">
        <v>93</v>
      </c>
      <c r="C1906" t="s">
        <v>3545</v>
      </c>
      <c r="D1906" t="s">
        <v>3555</v>
      </c>
      <c r="E1906" t="s">
        <v>10</v>
      </c>
      <c r="F1906" t="s">
        <v>23</v>
      </c>
      <c r="G1906" t="s">
        <v>12</v>
      </c>
      <c r="H1906">
        <v>3</v>
      </c>
    </row>
    <row r="1907" spans="1:8">
      <c r="A1907" t="s">
        <v>1357</v>
      </c>
      <c r="B1907" t="s">
        <v>3556</v>
      </c>
      <c r="C1907" t="s">
        <v>3545</v>
      </c>
      <c r="D1907" t="s">
        <v>68</v>
      </c>
      <c r="E1907" t="s">
        <v>10</v>
      </c>
      <c r="F1907" t="s">
        <v>116</v>
      </c>
      <c r="G1907" t="s">
        <v>12</v>
      </c>
      <c r="H1907">
        <v>3</v>
      </c>
    </row>
    <row r="1908" spans="1:8">
      <c r="A1908" t="s">
        <v>3557</v>
      </c>
      <c r="B1908" t="s">
        <v>3558</v>
      </c>
      <c r="C1908" t="s">
        <v>3545</v>
      </c>
      <c r="D1908" t="s">
        <v>3559</v>
      </c>
      <c r="E1908" t="s">
        <v>10</v>
      </c>
      <c r="F1908" t="s">
        <v>23</v>
      </c>
      <c r="G1908" t="s">
        <v>12</v>
      </c>
      <c r="H1908">
        <v>3</v>
      </c>
    </row>
    <row r="1909" spans="1:8">
      <c r="A1909" t="s">
        <v>3560</v>
      </c>
      <c r="B1909" t="s">
        <v>3561</v>
      </c>
      <c r="C1909" t="s">
        <v>3545</v>
      </c>
      <c r="D1909" t="s">
        <v>2723</v>
      </c>
      <c r="E1909" t="s">
        <v>10</v>
      </c>
      <c r="F1909" t="s">
        <v>98</v>
      </c>
      <c r="G1909" t="s">
        <v>12</v>
      </c>
      <c r="H1909">
        <v>3</v>
      </c>
    </row>
    <row r="1910" spans="1:8">
      <c r="A1910" t="s">
        <v>3562</v>
      </c>
      <c r="B1910" t="s">
        <v>3563</v>
      </c>
      <c r="C1910" t="s">
        <v>3545</v>
      </c>
      <c r="D1910" t="s">
        <v>644</v>
      </c>
      <c r="E1910" t="s">
        <v>10</v>
      </c>
      <c r="F1910" t="s">
        <v>23</v>
      </c>
      <c r="G1910" t="s">
        <v>12</v>
      </c>
      <c r="H1910">
        <v>2</v>
      </c>
    </row>
    <row r="1911" spans="1:8">
      <c r="A1911" t="s">
        <v>3564</v>
      </c>
      <c r="B1911" t="s">
        <v>2770</v>
      </c>
      <c r="C1911" t="s">
        <v>3545</v>
      </c>
      <c r="D1911" t="s">
        <v>32</v>
      </c>
      <c r="E1911" t="s">
        <v>10</v>
      </c>
      <c r="F1911" t="s">
        <v>23</v>
      </c>
      <c r="G1911" t="s">
        <v>12</v>
      </c>
      <c r="H1911">
        <v>3</v>
      </c>
    </row>
    <row r="1912" spans="1:8">
      <c r="A1912" t="s">
        <v>3565</v>
      </c>
      <c r="B1912" t="s">
        <v>3566</v>
      </c>
      <c r="C1912" t="s">
        <v>3545</v>
      </c>
      <c r="D1912" t="s">
        <v>3567</v>
      </c>
      <c r="E1912" t="s">
        <v>10</v>
      </c>
      <c r="F1912" t="s">
        <v>69</v>
      </c>
      <c r="G1912" t="s">
        <v>12</v>
      </c>
      <c r="H1912">
        <v>3</v>
      </c>
    </row>
    <row r="1913" spans="1:8">
      <c r="A1913" t="s">
        <v>3568</v>
      </c>
      <c r="B1913" t="s">
        <v>3569</v>
      </c>
      <c r="C1913" t="s">
        <v>3545</v>
      </c>
      <c r="D1913" t="s">
        <v>3570</v>
      </c>
      <c r="E1913" t="s">
        <v>10</v>
      </c>
      <c r="F1913" t="s">
        <v>160</v>
      </c>
      <c r="G1913" t="s">
        <v>12</v>
      </c>
      <c r="H1913">
        <v>2</v>
      </c>
    </row>
    <row r="1914" spans="1:8">
      <c r="A1914" t="s">
        <v>3571</v>
      </c>
      <c r="B1914" t="s">
        <v>3572</v>
      </c>
      <c r="C1914" t="s">
        <v>3545</v>
      </c>
      <c r="D1914" t="s">
        <v>2693</v>
      </c>
      <c r="E1914" t="s">
        <v>10</v>
      </c>
      <c r="F1914" t="s">
        <v>19</v>
      </c>
      <c r="G1914" t="s">
        <v>12</v>
      </c>
      <c r="H1914">
        <v>4</v>
      </c>
    </row>
    <row r="1915" spans="1:8">
      <c r="A1915" t="s">
        <v>3573</v>
      </c>
      <c r="B1915" t="s">
        <v>3574</v>
      </c>
      <c r="C1915" t="s">
        <v>3545</v>
      </c>
      <c r="D1915" t="s">
        <v>3575</v>
      </c>
      <c r="E1915" t="s">
        <v>10</v>
      </c>
      <c r="F1915" t="s">
        <v>23</v>
      </c>
      <c r="G1915" t="s">
        <v>12</v>
      </c>
      <c r="H1915">
        <v>1</v>
      </c>
    </row>
    <row r="1916" spans="1:8">
      <c r="A1916" t="s">
        <v>3576</v>
      </c>
      <c r="B1916" t="s">
        <v>2894</v>
      </c>
      <c r="C1916" t="s">
        <v>3545</v>
      </c>
      <c r="D1916" t="s">
        <v>66</v>
      </c>
      <c r="E1916" t="s">
        <v>10</v>
      </c>
      <c r="F1916" t="s">
        <v>19</v>
      </c>
      <c r="G1916" t="s">
        <v>12</v>
      </c>
      <c r="H1916">
        <v>5</v>
      </c>
    </row>
    <row r="1917" spans="1:8">
      <c r="A1917" t="s">
        <v>3577</v>
      </c>
      <c r="B1917" t="s">
        <v>3578</v>
      </c>
      <c r="C1917" t="s">
        <v>3545</v>
      </c>
      <c r="D1917" t="s">
        <v>3579</v>
      </c>
      <c r="E1917" t="s">
        <v>10</v>
      </c>
      <c r="F1917" t="s">
        <v>23</v>
      </c>
      <c r="G1917" t="s">
        <v>12</v>
      </c>
      <c r="H1917">
        <v>3</v>
      </c>
    </row>
    <row r="1918" spans="1:8">
      <c r="A1918" t="s">
        <v>3580</v>
      </c>
      <c r="B1918" t="s">
        <v>2074</v>
      </c>
      <c r="C1918" t="s">
        <v>3545</v>
      </c>
      <c r="D1918" t="s">
        <v>3581</v>
      </c>
      <c r="E1918" t="s">
        <v>10</v>
      </c>
      <c r="F1918" t="s">
        <v>69</v>
      </c>
      <c r="G1918" t="s">
        <v>12</v>
      </c>
      <c r="H1918">
        <v>3</v>
      </c>
    </row>
    <row r="1919" spans="1:8">
      <c r="A1919" t="s">
        <v>3582</v>
      </c>
      <c r="B1919" t="s">
        <v>3583</v>
      </c>
      <c r="C1919" t="s">
        <v>3545</v>
      </c>
      <c r="D1919" t="s">
        <v>1959</v>
      </c>
      <c r="E1919" t="s">
        <v>10</v>
      </c>
      <c r="F1919" t="s">
        <v>23</v>
      </c>
      <c r="G1919" t="s">
        <v>12</v>
      </c>
      <c r="H1919">
        <v>2</v>
      </c>
    </row>
    <row r="1920" spans="1:8">
      <c r="A1920" t="s">
        <v>3584</v>
      </c>
      <c r="B1920" t="s">
        <v>3585</v>
      </c>
      <c r="C1920" t="s">
        <v>3545</v>
      </c>
      <c r="D1920" t="s">
        <v>3586</v>
      </c>
      <c r="E1920" t="s">
        <v>10</v>
      </c>
      <c r="F1920" t="s">
        <v>116</v>
      </c>
      <c r="G1920" t="s">
        <v>12</v>
      </c>
      <c r="H1920">
        <v>5</v>
      </c>
    </row>
    <row r="1921" spans="1:8">
      <c r="A1921" t="s">
        <v>3587</v>
      </c>
      <c r="B1921" t="s">
        <v>3588</v>
      </c>
      <c r="C1921" t="s">
        <v>3545</v>
      </c>
      <c r="D1921" t="s">
        <v>2858</v>
      </c>
      <c r="E1921" t="s">
        <v>10</v>
      </c>
      <c r="F1921" t="s">
        <v>23</v>
      </c>
      <c r="G1921" t="s">
        <v>12</v>
      </c>
      <c r="H1921">
        <v>2</v>
      </c>
    </row>
    <row r="1922" spans="1:8">
      <c r="A1922" t="s">
        <v>3589</v>
      </c>
      <c r="B1922" t="s">
        <v>3590</v>
      </c>
      <c r="C1922" t="s">
        <v>3545</v>
      </c>
      <c r="D1922" t="s">
        <v>2745</v>
      </c>
      <c r="E1922" t="s">
        <v>264</v>
      </c>
      <c r="F1922" t="s">
        <v>265</v>
      </c>
      <c r="G1922" t="s">
        <v>12</v>
      </c>
    </row>
    <row r="1923" spans="1:8">
      <c r="A1923" t="s">
        <v>3591</v>
      </c>
      <c r="B1923" t="s">
        <v>1390</v>
      </c>
      <c r="C1923" t="s">
        <v>3545</v>
      </c>
      <c r="D1923" t="s">
        <v>26</v>
      </c>
      <c r="E1923" t="s">
        <v>10</v>
      </c>
      <c r="F1923" t="s">
        <v>23</v>
      </c>
      <c r="G1923" t="s">
        <v>12</v>
      </c>
      <c r="H1923">
        <v>2</v>
      </c>
    </row>
    <row r="1924" spans="1:8">
      <c r="A1924" t="s">
        <v>3592</v>
      </c>
      <c r="B1924" t="s">
        <v>1551</v>
      </c>
      <c r="C1924" t="s">
        <v>3545</v>
      </c>
      <c r="D1924" t="s">
        <v>94</v>
      </c>
      <c r="E1924" t="s">
        <v>10</v>
      </c>
      <c r="F1924" t="s">
        <v>116</v>
      </c>
      <c r="G1924" t="s">
        <v>12</v>
      </c>
      <c r="H1924">
        <v>3</v>
      </c>
    </row>
    <row r="1925" spans="1:8">
      <c r="A1925" t="s">
        <v>3593</v>
      </c>
      <c r="B1925" t="s">
        <v>3594</v>
      </c>
      <c r="C1925" t="s">
        <v>3545</v>
      </c>
      <c r="D1925" t="s">
        <v>159</v>
      </c>
      <c r="E1925" t="s">
        <v>10</v>
      </c>
      <c r="F1925" t="s">
        <v>23</v>
      </c>
      <c r="G1925" t="s">
        <v>12</v>
      </c>
      <c r="H1925">
        <v>1</v>
      </c>
    </row>
    <row r="1926" spans="1:8">
      <c r="A1926" t="s">
        <v>3595</v>
      </c>
      <c r="B1926" t="s">
        <v>17</v>
      </c>
      <c r="C1926" t="s">
        <v>3545</v>
      </c>
      <c r="D1926" t="s">
        <v>500</v>
      </c>
      <c r="E1926" t="s">
        <v>10</v>
      </c>
      <c r="F1926" t="s">
        <v>23</v>
      </c>
      <c r="G1926" t="s">
        <v>12</v>
      </c>
      <c r="H1926">
        <v>3</v>
      </c>
    </row>
    <row r="1927" spans="1:8">
      <c r="A1927" t="s">
        <v>3596</v>
      </c>
      <c r="B1927" t="s">
        <v>593</v>
      </c>
      <c r="C1927" t="s">
        <v>3545</v>
      </c>
      <c r="D1927" t="s">
        <v>3597</v>
      </c>
      <c r="E1927" t="s">
        <v>10</v>
      </c>
      <c r="F1927" t="s">
        <v>19</v>
      </c>
      <c r="G1927" t="s">
        <v>12</v>
      </c>
      <c r="H1927">
        <v>2</v>
      </c>
    </row>
    <row r="1928" spans="1:8">
      <c r="A1928" t="s">
        <v>3598</v>
      </c>
      <c r="B1928" t="s">
        <v>492</v>
      </c>
      <c r="C1928" t="s">
        <v>3545</v>
      </c>
      <c r="D1928" t="s">
        <v>3599</v>
      </c>
      <c r="E1928" t="s">
        <v>10</v>
      </c>
      <c r="F1928" t="s">
        <v>23</v>
      </c>
      <c r="G1928" t="s">
        <v>12</v>
      </c>
      <c r="H1928">
        <v>3</v>
      </c>
    </row>
    <row r="1929" spans="1:8">
      <c r="A1929" t="s">
        <v>3600</v>
      </c>
      <c r="B1929" t="s">
        <v>2041</v>
      </c>
      <c r="C1929" t="s">
        <v>3545</v>
      </c>
      <c r="D1929" t="s">
        <v>60</v>
      </c>
      <c r="E1929" t="s">
        <v>10</v>
      </c>
      <c r="F1929" t="s">
        <v>23</v>
      </c>
      <c r="G1929" t="s">
        <v>12</v>
      </c>
      <c r="H1929">
        <v>4</v>
      </c>
    </row>
    <row r="1930" spans="1:8">
      <c r="A1930" t="s">
        <v>3601</v>
      </c>
      <c r="B1930" t="s">
        <v>3247</v>
      </c>
      <c r="C1930" t="s">
        <v>3545</v>
      </c>
      <c r="D1930" t="s">
        <v>3247</v>
      </c>
      <c r="E1930" t="s">
        <v>10</v>
      </c>
      <c r="F1930" t="s">
        <v>69</v>
      </c>
      <c r="G1930" t="s">
        <v>12</v>
      </c>
      <c r="H1930">
        <v>2</v>
      </c>
    </row>
    <row r="1931" spans="1:8">
      <c r="A1931" t="s">
        <v>3602</v>
      </c>
      <c r="B1931" t="s">
        <v>3603</v>
      </c>
      <c r="C1931" t="s">
        <v>3545</v>
      </c>
      <c r="D1931" t="s">
        <v>2745</v>
      </c>
      <c r="E1931" t="s">
        <v>10</v>
      </c>
      <c r="F1931" t="s">
        <v>23</v>
      </c>
      <c r="G1931" t="s">
        <v>12</v>
      </c>
      <c r="H1931">
        <v>1</v>
      </c>
    </row>
    <row r="1932" spans="1:8">
      <c r="A1932" t="s">
        <v>3604</v>
      </c>
      <c r="B1932" t="s">
        <v>3605</v>
      </c>
      <c r="C1932" t="s">
        <v>3545</v>
      </c>
      <c r="D1932" t="s">
        <v>3605</v>
      </c>
      <c r="E1932" t="s">
        <v>10</v>
      </c>
      <c r="F1932" t="s">
        <v>116</v>
      </c>
      <c r="G1932" t="s">
        <v>12</v>
      </c>
      <c r="H1932">
        <v>2</v>
      </c>
    </row>
    <row r="1933" spans="1:8">
      <c r="A1933" t="s">
        <v>3606</v>
      </c>
      <c r="B1933" t="s">
        <v>3607</v>
      </c>
      <c r="C1933" t="s">
        <v>3545</v>
      </c>
      <c r="D1933" t="s">
        <v>44</v>
      </c>
      <c r="E1933" t="s">
        <v>10</v>
      </c>
      <c r="F1933" t="s">
        <v>23</v>
      </c>
      <c r="G1933" t="s">
        <v>12</v>
      </c>
      <c r="H1933">
        <v>4</v>
      </c>
    </row>
    <row r="1934" spans="1:8">
      <c r="A1934" t="s">
        <v>3608</v>
      </c>
      <c r="B1934" t="s">
        <v>187</v>
      </c>
      <c r="C1934" t="s">
        <v>3545</v>
      </c>
      <c r="D1934" t="s">
        <v>594</v>
      </c>
      <c r="E1934" t="s">
        <v>10</v>
      </c>
      <c r="F1934" t="s">
        <v>19</v>
      </c>
      <c r="G1934" t="s">
        <v>12</v>
      </c>
      <c r="H1934">
        <v>2</v>
      </c>
    </row>
    <row r="1935" spans="1:8">
      <c r="A1935" t="s">
        <v>3609</v>
      </c>
      <c r="B1935" t="s">
        <v>3556</v>
      </c>
      <c r="C1935" t="s">
        <v>3545</v>
      </c>
      <c r="D1935" t="s">
        <v>68</v>
      </c>
      <c r="E1935" t="s">
        <v>10</v>
      </c>
      <c r="F1935" t="s">
        <v>50</v>
      </c>
      <c r="G1935" t="s">
        <v>12</v>
      </c>
      <c r="H1935">
        <v>4</v>
      </c>
    </row>
    <row r="1936" spans="1:8">
      <c r="A1936" t="s">
        <v>3610</v>
      </c>
      <c r="B1936" t="s">
        <v>3611</v>
      </c>
      <c r="C1936" t="s">
        <v>3545</v>
      </c>
      <c r="D1936" t="s">
        <v>159</v>
      </c>
      <c r="E1936" t="s">
        <v>10</v>
      </c>
      <c r="F1936" t="s">
        <v>19</v>
      </c>
      <c r="G1936" t="s">
        <v>12</v>
      </c>
      <c r="H1936">
        <v>2</v>
      </c>
    </row>
    <row r="1937" spans="1:8">
      <c r="A1937" t="s">
        <v>3612</v>
      </c>
      <c r="B1937" t="s">
        <v>1390</v>
      </c>
      <c r="C1937" t="s">
        <v>3545</v>
      </c>
      <c r="D1937" t="s">
        <v>26</v>
      </c>
      <c r="E1937" t="s">
        <v>179</v>
      </c>
      <c r="F1937" t="s">
        <v>180</v>
      </c>
      <c r="G1937" t="s">
        <v>12</v>
      </c>
      <c r="H1937">
        <v>5</v>
      </c>
    </row>
    <row r="1938" spans="1:8">
      <c r="A1938" t="s">
        <v>3613</v>
      </c>
      <c r="B1938" t="s">
        <v>3614</v>
      </c>
      <c r="C1938" t="s">
        <v>3545</v>
      </c>
      <c r="D1938" t="s">
        <v>3615</v>
      </c>
      <c r="E1938" t="s">
        <v>10</v>
      </c>
      <c r="F1938" t="s">
        <v>69</v>
      </c>
      <c r="G1938" t="s">
        <v>12</v>
      </c>
      <c r="H1938">
        <v>3</v>
      </c>
    </row>
    <row r="1939" spans="1:8">
      <c r="A1939" t="s">
        <v>3616</v>
      </c>
      <c r="B1939" t="s">
        <v>3617</v>
      </c>
      <c r="C1939" t="s">
        <v>3545</v>
      </c>
      <c r="D1939" t="s">
        <v>483</v>
      </c>
      <c r="E1939" t="s">
        <v>10</v>
      </c>
      <c r="F1939" t="s">
        <v>19</v>
      </c>
      <c r="G1939" t="s">
        <v>12</v>
      </c>
      <c r="H1939">
        <v>2</v>
      </c>
    </row>
    <row r="1940" spans="1:8">
      <c r="A1940" t="s">
        <v>3618</v>
      </c>
      <c r="B1940" t="s">
        <v>3619</v>
      </c>
      <c r="C1940" t="s">
        <v>3545</v>
      </c>
      <c r="D1940" t="s">
        <v>499</v>
      </c>
      <c r="E1940" t="s">
        <v>10</v>
      </c>
      <c r="F1940" t="s">
        <v>69</v>
      </c>
      <c r="G1940" t="s">
        <v>12</v>
      </c>
      <c r="H1940">
        <v>3</v>
      </c>
    </row>
    <row r="1941" spans="1:8">
      <c r="A1941" t="s">
        <v>3620</v>
      </c>
      <c r="B1941" t="s">
        <v>3556</v>
      </c>
      <c r="C1941" t="s">
        <v>3545</v>
      </c>
      <c r="D1941" t="s">
        <v>68</v>
      </c>
      <c r="E1941" t="s">
        <v>179</v>
      </c>
      <c r="F1941" t="s">
        <v>180</v>
      </c>
      <c r="G1941" t="s">
        <v>12</v>
      </c>
      <c r="H1941">
        <v>3</v>
      </c>
    </row>
    <row r="1942" spans="1:8">
      <c r="A1942" t="s">
        <v>3621</v>
      </c>
      <c r="B1942" t="s">
        <v>3622</v>
      </c>
      <c r="C1942" t="s">
        <v>3545</v>
      </c>
      <c r="D1942" t="s">
        <v>2890</v>
      </c>
      <c r="E1942" t="s">
        <v>10</v>
      </c>
      <c r="F1942" t="s">
        <v>23</v>
      </c>
      <c r="G1942" t="s">
        <v>12</v>
      </c>
      <c r="H1942">
        <v>3</v>
      </c>
    </row>
    <row r="1943" spans="1:8">
      <c r="A1943" t="s">
        <v>2207</v>
      </c>
      <c r="B1943" t="s">
        <v>3623</v>
      </c>
      <c r="C1943" t="s">
        <v>3545</v>
      </c>
      <c r="D1943" t="s">
        <v>1960</v>
      </c>
      <c r="E1943" t="s">
        <v>10</v>
      </c>
      <c r="F1943" t="s">
        <v>11</v>
      </c>
      <c r="G1943" t="s">
        <v>12</v>
      </c>
      <c r="H1943">
        <v>2</v>
      </c>
    </row>
    <row r="1944" spans="1:8">
      <c r="A1944" t="s">
        <v>3624</v>
      </c>
      <c r="B1944" t="s">
        <v>1390</v>
      </c>
      <c r="C1944" t="s">
        <v>3545</v>
      </c>
      <c r="D1944" t="s">
        <v>26</v>
      </c>
      <c r="E1944" t="s">
        <v>10</v>
      </c>
      <c r="F1944" t="s">
        <v>23</v>
      </c>
      <c r="G1944" t="s">
        <v>12</v>
      </c>
      <c r="H1944">
        <v>2</v>
      </c>
    </row>
    <row r="1945" spans="1:8">
      <c r="A1945" t="s">
        <v>3625</v>
      </c>
      <c r="B1945" t="s">
        <v>2940</v>
      </c>
      <c r="C1945" t="s">
        <v>3545</v>
      </c>
      <c r="D1945" t="s">
        <v>632</v>
      </c>
      <c r="E1945" t="s">
        <v>10</v>
      </c>
      <c r="F1945" t="s">
        <v>19</v>
      </c>
      <c r="G1945" t="s">
        <v>12</v>
      </c>
      <c r="H1945">
        <v>3</v>
      </c>
    </row>
    <row r="1946" spans="1:8">
      <c r="A1946" t="s">
        <v>3626</v>
      </c>
      <c r="B1946" t="s">
        <v>3627</v>
      </c>
      <c r="C1946" t="s">
        <v>3545</v>
      </c>
      <c r="D1946" t="s">
        <v>3628</v>
      </c>
      <c r="E1946" t="s">
        <v>10</v>
      </c>
      <c r="F1946" t="s">
        <v>23</v>
      </c>
      <c r="G1946" t="s">
        <v>12</v>
      </c>
      <c r="H1946">
        <v>2</v>
      </c>
    </row>
    <row r="1947" spans="1:8">
      <c r="A1947" t="s">
        <v>3629</v>
      </c>
      <c r="B1947" t="s">
        <v>1604</v>
      </c>
      <c r="C1947" t="s">
        <v>3545</v>
      </c>
      <c r="D1947" t="s">
        <v>600</v>
      </c>
      <c r="E1947" t="s">
        <v>10</v>
      </c>
      <c r="F1947" t="s">
        <v>19</v>
      </c>
      <c r="G1947" t="s">
        <v>12</v>
      </c>
      <c r="H1947">
        <v>3</v>
      </c>
    </row>
    <row r="1948" spans="1:8">
      <c r="A1948" t="s">
        <v>3630</v>
      </c>
      <c r="B1948" t="s">
        <v>3631</v>
      </c>
      <c r="C1948" t="s">
        <v>3545</v>
      </c>
      <c r="D1948" t="s">
        <v>3632</v>
      </c>
      <c r="E1948" t="s">
        <v>10</v>
      </c>
      <c r="F1948" t="s">
        <v>116</v>
      </c>
      <c r="G1948" t="s">
        <v>12</v>
      </c>
      <c r="H1948">
        <v>3</v>
      </c>
    </row>
    <row r="1949" spans="1:8">
      <c r="A1949" t="s">
        <v>3633</v>
      </c>
      <c r="B1949" t="s">
        <v>3556</v>
      </c>
      <c r="C1949" t="s">
        <v>3545</v>
      </c>
      <c r="D1949" t="s">
        <v>68</v>
      </c>
      <c r="E1949" t="s">
        <v>10</v>
      </c>
      <c r="F1949" t="s">
        <v>69</v>
      </c>
      <c r="G1949" t="s">
        <v>12</v>
      </c>
      <c r="H1949">
        <v>4</v>
      </c>
    </row>
    <row r="1950" spans="1:8">
      <c r="A1950" t="s">
        <v>3634</v>
      </c>
      <c r="B1950" t="s">
        <v>3631</v>
      </c>
      <c r="C1950" t="s">
        <v>3545</v>
      </c>
      <c r="D1950" t="s">
        <v>3632</v>
      </c>
      <c r="E1950" t="s">
        <v>10</v>
      </c>
      <c r="F1950" t="s">
        <v>116</v>
      </c>
      <c r="G1950" t="s">
        <v>12</v>
      </c>
      <c r="H1950">
        <v>4</v>
      </c>
    </row>
    <row r="1951" spans="1:8">
      <c r="A1951" t="s">
        <v>3635</v>
      </c>
      <c r="B1951" t="s">
        <v>3636</v>
      </c>
      <c r="C1951" t="s">
        <v>3545</v>
      </c>
      <c r="D1951" t="s">
        <v>153</v>
      </c>
      <c r="E1951" t="s">
        <v>10</v>
      </c>
      <c r="F1951" t="s">
        <v>69</v>
      </c>
      <c r="G1951" t="s">
        <v>12</v>
      </c>
      <c r="H1951">
        <v>1</v>
      </c>
    </row>
    <row r="1952" spans="1:8">
      <c r="A1952" t="s">
        <v>3637</v>
      </c>
      <c r="B1952" t="s">
        <v>2499</v>
      </c>
      <c r="C1952" t="s">
        <v>3545</v>
      </c>
      <c r="D1952" t="s">
        <v>3638</v>
      </c>
      <c r="E1952" t="s">
        <v>10</v>
      </c>
      <c r="F1952" t="s">
        <v>23</v>
      </c>
      <c r="G1952" t="s">
        <v>12</v>
      </c>
      <c r="H1952">
        <v>2</v>
      </c>
    </row>
    <row r="1953" spans="1:8">
      <c r="A1953" t="s">
        <v>3639</v>
      </c>
      <c r="B1953" t="s">
        <v>3640</v>
      </c>
      <c r="C1953" t="s">
        <v>3545</v>
      </c>
      <c r="D1953" t="s">
        <v>3641</v>
      </c>
      <c r="E1953" t="s">
        <v>10</v>
      </c>
      <c r="F1953" t="s">
        <v>11</v>
      </c>
      <c r="G1953" t="s">
        <v>12</v>
      </c>
      <c r="H1953">
        <v>1</v>
      </c>
    </row>
    <row r="1954" spans="1:8">
      <c r="A1954" t="s">
        <v>3642</v>
      </c>
      <c r="B1954" t="s">
        <v>3563</v>
      </c>
      <c r="C1954" t="s">
        <v>3545</v>
      </c>
      <c r="D1954" t="s">
        <v>644</v>
      </c>
      <c r="E1954" t="s">
        <v>10</v>
      </c>
      <c r="F1954" t="s">
        <v>19</v>
      </c>
      <c r="G1954" t="s">
        <v>12</v>
      </c>
      <c r="H1954">
        <v>2</v>
      </c>
    </row>
    <row r="1955" spans="1:8">
      <c r="A1955" t="s">
        <v>3643</v>
      </c>
      <c r="B1955" t="s">
        <v>2967</v>
      </c>
      <c r="C1955" t="s">
        <v>3545</v>
      </c>
      <c r="D1955" t="s">
        <v>188</v>
      </c>
      <c r="E1955" t="s">
        <v>10</v>
      </c>
      <c r="F1955" t="s">
        <v>19</v>
      </c>
      <c r="G1955" t="s">
        <v>12</v>
      </c>
      <c r="H1955">
        <v>3</v>
      </c>
    </row>
    <row r="1956" spans="1:8">
      <c r="A1956" t="s">
        <v>3644</v>
      </c>
      <c r="B1956" t="s">
        <v>3645</v>
      </c>
      <c r="C1956" t="s">
        <v>3545</v>
      </c>
      <c r="D1956" t="s">
        <v>611</v>
      </c>
      <c r="E1956" t="s">
        <v>10</v>
      </c>
      <c r="F1956" t="s">
        <v>19</v>
      </c>
      <c r="G1956" t="s">
        <v>12</v>
      </c>
      <c r="H1956">
        <v>3</v>
      </c>
    </row>
    <row r="1957" spans="1:8">
      <c r="A1957" t="s">
        <v>3646</v>
      </c>
      <c r="B1957" t="s">
        <v>1390</v>
      </c>
      <c r="C1957" t="s">
        <v>3545</v>
      </c>
      <c r="D1957" t="s">
        <v>26</v>
      </c>
      <c r="E1957" t="s">
        <v>10</v>
      </c>
      <c r="F1957" t="s">
        <v>23</v>
      </c>
      <c r="G1957" t="s">
        <v>12</v>
      </c>
      <c r="H1957">
        <v>4</v>
      </c>
    </row>
    <row r="1958" spans="1:8">
      <c r="A1958" t="s">
        <v>3647</v>
      </c>
      <c r="B1958" t="s">
        <v>3648</v>
      </c>
      <c r="C1958" t="s">
        <v>3545</v>
      </c>
      <c r="D1958" t="s">
        <v>488</v>
      </c>
      <c r="E1958" t="s">
        <v>10</v>
      </c>
      <c r="F1958" t="s">
        <v>19</v>
      </c>
      <c r="G1958" t="s">
        <v>12</v>
      </c>
      <c r="H1958">
        <v>2</v>
      </c>
    </row>
    <row r="1959" spans="1:8">
      <c r="A1959" t="s">
        <v>3649</v>
      </c>
      <c r="B1959" t="s">
        <v>2519</v>
      </c>
      <c r="C1959" t="s">
        <v>3545</v>
      </c>
      <c r="D1959" t="s">
        <v>3650</v>
      </c>
      <c r="E1959" t="s">
        <v>10</v>
      </c>
      <c r="F1959" t="s">
        <v>23</v>
      </c>
      <c r="G1959" t="s">
        <v>12</v>
      </c>
      <c r="H1959">
        <v>5</v>
      </c>
    </row>
    <row r="1960" spans="1:8">
      <c r="A1960" t="s">
        <v>3651</v>
      </c>
      <c r="B1960" t="s">
        <v>1390</v>
      </c>
      <c r="C1960" t="s">
        <v>3545</v>
      </c>
      <c r="D1960" t="s">
        <v>26</v>
      </c>
      <c r="E1960" t="s">
        <v>10</v>
      </c>
      <c r="F1960" t="s">
        <v>23</v>
      </c>
      <c r="G1960" t="s">
        <v>12</v>
      </c>
      <c r="H1960">
        <v>1</v>
      </c>
    </row>
    <row r="1961" spans="1:8">
      <c r="A1961" t="s">
        <v>3652</v>
      </c>
      <c r="B1961" t="s">
        <v>3556</v>
      </c>
      <c r="C1961" t="s">
        <v>3545</v>
      </c>
      <c r="D1961" t="s">
        <v>68</v>
      </c>
      <c r="E1961" t="s">
        <v>10</v>
      </c>
      <c r="F1961" t="s">
        <v>23</v>
      </c>
      <c r="G1961" t="s">
        <v>12</v>
      </c>
      <c r="H1961">
        <v>2</v>
      </c>
    </row>
    <row r="1962" spans="1:8">
      <c r="A1962" t="s">
        <v>3653</v>
      </c>
      <c r="B1962" t="s">
        <v>538</v>
      </c>
      <c r="C1962" t="s">
        <v>3545</v>
      </c>
      <c r="D1962" t="s">
        <v>3120</v>
      </c>
      <c r="E1962" t="s">
        <v>10</v>
      </c>
      <c r="F1962" t="s">
        <v>11</v>
      </c>
      <c r="G1962" t="s">
        <v>12</v>
      </c>
    </row>
    <row r="1963" spans="1:8">
      <c r="A1963" t="s">
        <v>3654</v>
      </c>
      <c r="B1963" t="s">
        <v>3655</v>
      </c>
      <c r="C1963" t="s">
        <v>3545</v>
      </c>
      <c r="D1963" t="s">
        <v>3575</v>
      </c>
      <c r="E1963" t="s">
        <v>10</v>
      </c>
      <c r="F1963" t="s">
        <v>23</v>
      </c>
      <c r="G1963" t="s">
        <v>12</v>
      </c>
      <c r="H1963">
        <v>1</v>
      </c>
    </row>
    <row r="1964" spans="1:8">
      <c r="A1964" t="s">
        <v>3656</v>
      </c>
      <c r="B1964" t="s">
        <v>66</v>
      </c>
      <c r="C1964" t="s">
        <v>3545</v>
      </c>
      <c r="D1964" t="s">
        <v>575</v>
      </c>
      <c r="E1964" t="s">
        <v>202</v>
      </c>
      <c r="F1964" t="s">
        <v>98</v>
      </c>
      <c r="G1964" t="s">
        <v>12</v>
      </c>
    </row>
    <row r="1965" spans="1:8">
      <c r="A1965" t="s">
        <v>3657</v>
      </c>
      <c r="B1965" t="s">
        <v>3658</v>
      </c>
      <c r="C1965" t="s">
        <v>3545</v>
      </c>
      <c r="D1965" t="s">
        <v>3659</v>
      </c>
      <c r="E1965" t="s">
        <v>202</v>
      </c>
      <c r="F1965" t="s">
        <v>69</v>
      </c>
      <c r="G1965" t="s">
        <v>12</v>
      </c>
    </row>
    <row r="1966" spans="1:8">
      <c r="A1966" t="s">
        <v>3660</v>
      </c>
      <c r="B1966" t="s">
        <v>1151</v>
      </c>
      <c r="C1966" t="s">
        <v>3545</v>
      </c>
      <c r="D1966" t="s">
        <v>3661</v>
      </c>
      <c r="E1966" t="s">
        <v>212</v>
      </c>
      <c r="F1966" t="s">
        <v>23</v>
      </c>
      <c r="G1966" t="s">
        <v>12</v>
      </c>
      <c r="H1966">
        <v>4</v>
      </c>
    </row>
    <row r="1967" spans="1:8">
      <c r="A1967" t="s">
        <v>3662</v>
      </c>
      <c r="B1967" t="s">
        <v>3663</v>
      </c>
      <c r="C1967" t="s">
        <v>3545</v>
      </c>
      <c r="D1967" t="s">
        <v>2675</v>
      </c>
      <c r="E1967" t="s">
        <v>212</v>
      </c>
      <c r="F1967" t="s">
        <v>69</v>
      </c>
      <c r="G1967" t="s">
        <v>12</v>
      </c>
    </row>
    <row r="1968" spans="1:8">
      <c r="A1968" t="s">
        <v>3664</v>
      </c>
      <c r="B1968" t="s">
        <v>3665</v>
      </c>
      <c r="C1968" t="s">
        <v>3545</v>
      </c>
      <c r="D1968" t="s">
        <v>3666</v>
      </c>
      <c r="E1968" t="s">
        <v>212</v>
      </c>
      <c r="F1968" t="s">
        <v>23</v>
      </c>
      <c r="G1968" t="s">
        <v>12</v>
      </c>
    </row>
    <row r="1969" spans="1:8">
      <c r="A1969" t="s">
        <v>3667</v>
      </c>
      <c r="B1969" t="s">
        <v>1673</v>
      </c>
      <c r="C1969" t="s">
        <v>3545</v>
      </c>
      <c r="D1969" t="s">
        <v>2079</v>
      </c>
      <c r="E1969" t="s">
        <v>212</v>
      </c>
      <c r="F1969" t="s">
        <v>23</v>
      </c>
      <c r="G1969" t="s">
        <v>12</v>
      </c>
    </row>
    <row r="1970" spans="1:8">
      <c r="A1970" t="s">
        <v>3668</v>
      </c>
      <c r="B1970" t="s">
        <v>3669</v>
      </c>
      <c r="C1970" t="s">
        <v>3545</v>
      </c>
      <c r="D1970" t="s">
        <v>555</v>
      </c>
      <c r="E1970" t="s">
        <v>212</v>
      </c>
      <c r="F1970" t="s">
        <v>116</v>
      </c>
      <c r="G1970" t="s">
        <v>12</v>
      </c>
    </row>
    <row r="1971" spans="1:8">
      <c r="A1971" t="s">
        <v>3670</v>
      </c>
      <c r="B1971" t="s">
        <v>3671</v>
      </c>
      <c r="C1971" t="s">
        <v>3545</v>
      </c>
      <c r="D1971" t="s">
        <v>107</v>
      </c>
      <c r="E1971" t="s">
        <v>212</v>
      </c>
      <c r="F1971" t="s">
        <v>23</v>
      </c>
      <c r="G1971" t="s">
        <v>12</v>
      </c>
    </row>
    <row r="1972" spans="1:8">
      <c r="A1972" t="s">
        <v>3672</v>
      </c>
      <c r="B1972" t="s">
        <v>3673</v>
      </c>
      <c r="C1972" t="s">
        <v>3545</v>
      </c>
      <c r="D1972" t="s">
        <v>2684</v>
      </c>
      <c r="E1972" t="s">
        <v>212</v>
      </c>
      <c r="F1972" t="s">
        <v>19</v>
      </c>
      <c r="G1972" t="s">
        <v>12</v>
      </c>
    </row>
    <row r="1973" spans="1:8">
      <c r="A1973" t="s">
        <v>3674</v>
      </c>
      <c r="B1973" t="s">
        <v>2218</v>
      </c>
      <c r="C1973" t="s">
        <v>3545</v>
      </c>
      <c r="D1973" t="s">
        <v>3675</v>
      </c>
      <c r="E1973" t="s">
        <v>212</v>
      </c>
      <c r="F1973" t="s">
        <v>11</v>
      </c>
      <c r="G1973" t="s">
        <v>12</v>
      </c>
      <c r="H1973">
        <v>3</v>
      </c>
    </row>
    <row r="1974" spans="1:8">
      <c r="A1974" t="s">
        <v>3676</v>
      </c>
      <c r="B1974" t="s">
        <v>2021</v>
      </c>
      <c r="C1974" t="s">
        <v>3545</v>
      </c>
      <c r="D1974" t="s">
        <v>584</v>
      </c>
      <c r="E1974" t="s">
        <v>212</v>
      </c>
      <c r="F1974" t="s">
        <v>23</v>
      </c>
      <c r="G1974" t="s">
        <v>12</v>
      </c>
    </row>
    <row r="1975" spans="1:8">
      <c r="A1975" t="s">
        <v>3677</v>
      </c>
      <c r="B1975" t="s">
        <v>3678</v>
      </c>
      <c r="C1975" t="s">
        <v>3545</v>
      </c>
      <c r="D1975" t="s">
        <v>2811</v>
      </c>
      <c r="E1975" t="s">
        <v>212</v>
      </c>
      <c r="F1975" t="s">
        <v>116</v>
      </c>
      <c r="G1975" t="s">
        <v>12</v>
      </c>
    </row>
    <row r="1976" spans="1:8">
      <c r="A1976" t="s">
        <v>3679</v>
      </c>
      <c r="B1976" t="s">
        <v>3680</v>
      </c>
      <c r="C1976" t="s">
        <v>3545</v>
      </c>
      <c r="D1976" t="s">
        <v>3681</v>
      </c>
      <c r="E1976" t="s">
        <v>212</v>
      </c>
      <c r="F1976" t="s">
        <v>23</v>
      </c>
      <c r="G1976" t="s">
        <v>12</v>
      </c>
    </row>
    <row r="1977" spans="1:8">
      <c r="A1977" t="s">
        <v>3682</v>
      </c>
      <c r="B1977" t="s">
        <v>1010</v>
      </c>
      <c r="C1977" t="s">
        <v>3545</v>
      </c>
      <c r="D1977" t="s">
        <v>1434</v>
      </c>
      <c r="E1977" t="s">
        <v>212</v>
      </c>
      <c r="F1977" t="s">
        <v>23</v>
      </c>
      <c r="G1977" t="s">
        <v>12</v>
      </c>
    </row>
    <row r="1978" spans="1:8">
      <c r="A1978" t="s">
        <v>3683</v>
      </c>
      <c r="B1978" t="s">
        <v>3684</v>
      </c>
      <c r="C1978" t="s">
        <v>3545</v>
      </c>
      <c r="D1978" t="s">
        <v>3685</v>
      </c>
      <c r="E1978" t="s">
        <v>212</v>
      </c>
      <c r="F1978" t="s">
        <v>23</v>
      </c>
      <c r="G1978" t="s">
        <v>12</v>
      </c>
    </row>
    <row r="1979" spans="1:8">
      <c r="A1979" t="s">
        <v>3686</v>
      </c>
      <c r="B1979" t="s">
        <v>3687</v>
      </c>
      <c r="C1979" t="s">
        <v>3545</v>
      </c>
      <c r="D1979" t="s">
        <v>3688</v>
      </c>
      <c r="E1979" t="s">
        <v>212</v>
      </c>
      <c r="F1979" t="s">
        <v>98</v>
      </c>
      <c r="G1979" t="s">
        <v>12</v>
      </c>
    </row>
    <row r="1980" spans="1:8">
      <c r="A1980" t="s">
        <v>3689</v>
      </c>
      <c r="B1980" t="s">
        <v>188</v>
      </c>
      <c r="C1980" t="s">
        <v>3545</v>
      </c>
      <c r="D1980" t="s">
        <v>3690</v>
      </c>
      <c r="E1980" t="s">
        <v>212</v>
      </c>
      <c r="F1980" t="s">
        <v>23</v>
      </c>
      <c r="G1980" t="s">
        <v>12</v>
      </c>
    </row>
    <row r="1981" spans="1:8">
      <c r="A1981" t="s">
        <v>3691</v>
      </c>
      <c r="B1981" t="s">
        <v>3692</v>
      </c>
      <c r="C1981" t="s">
        <v>3545</v>
      </c>
      <c r="D1981" t="s">
        <v>3693</v>
      </c>
      <c r="E1981" t="s">
        <v>212</v>
      </c>
      <c r="F1981" t="s">
        <v>98</v>
      </c>
      <c r="G1981" t="s">
        <v>12</v>
      </c>
      <c r="H1981">
        <v>1</v>
      </c>
    </row>
    <row r="1982" spans="1:8">
      <c r="A1982" t="s">
        <v>3694</v>
      </c>
      <c r="B1982" t="s">
        <v>634</v>
      </c>
      <c r="C1982" t="s">
        <v>3545</v>
      </c>
      <c r="D1982" t="s">
        <v>2582</v>
      </c>
      <c r="E1982" t="s">
        <v>212</v>
      </c>
      <c r="F1982" t="s">
        <v>23</v>
      </c>
      <c r="G1982" t="s">
        <v>12</v>
      </c>
      <c r="H1982">
        <v>4</v>
      </c>
    </row>
    <row r="1983" spans="1:8">
      <c r="A1983" t="s">
        <v>3216</v>
      </c>
      <c r="B1983" t="s">
        <v>530</v>
      </c>
      <c r="C1983" t="s">
        <v>3545</v>
      </c>
      <c r="D1983" t="s">
        <v>2144</v>
      </c>
      <c r="E1983" t="s">
        <v>212</v>
      </c>
      <c r="F1983" t="s">
        <v>23</v>
      </c>
      <c r="G1983" t="s">
        <v>12</v>
      </c>
    </row>
    <row r="1984" spans="1:8">
      <c r="A1984" t="s">
        <v>3695</v>
      </c>
      <c r="B1984" t="s">
        <v>2741</v>
      </c>
      <c r="C1984" t="s">
        <v>3545</v>
      </c>
      <c r="D1984" t="s">
        <v>2374</v>
      </c>
      <c r="E1984" t="s">
        <v>212</v>
      </c>
      <c r="F1984" t="s">
        <v>23</v>
      </c>
      <c r="G1984" t="s">
        <v>12</v>
      </c>
    </row>
    <row r="1985" spans="1:8">
      <c r="A1985" t="s">
        <v>3696</v>
      </c>
      <c r="B1985" t="s">
        <v>1514</v>
      </c>
      <c r="C1985" t="s">
        <v>3545</v>
      </c>
      <c r="D1985" t="s">
        <v>3697</v>
      </c>
      <c r="E1985" t="s">
        <v>212</v>
      </c>
      <c r="F1985" t="s">
        <v>19</v>
      </c>
      <c r="G1985" t="s">
        <v>12</v>
      </c>
      <c r="H1985">
        <v>2</v>
      </c>
    </row>
    <row r="1986" spans="1:8">
      <c r="A1986" t="s">
        <v>3698</v>
      </c>
      <c r="B1986" t="s">
        <v>3699</v>
      </c>
      <c r="C1986" t="s">
        <v>3545</v>
      </c>
      <c r="D1986" t="s">
        <v>2819</v>
      </c>
      <c r="E1986" t="s">
        <v>212</v>
      </c>
      <c r="F1986" t="s">
        <v>23</v>
      </c>
      <c r="G1986" t="s">
        <v>12</v>
      </c>
    </row>
    <row r="1987" spans="1:8">
      <c r="A1987" t="s">
        <v>3700</v>
      </c>
      <c r="B1987" t="s">
        <v>2993</v>
      </c>
      <c r="C1987" t="s">
        <v>3545</v>
      </c>
      <c r="D1987" t="s">
        <v>3701</v>
      </c>
      <c r="E1987" t="s">
        <v>212</v>
      </c>
      <c r="F1987" t="s">
        <v>23</v>
      </c>
      <c r="G1987" t="s">
        <v>12</v>
      </c>
    </row>
    <row r="1988" spans="1:8">
      <c r="A1988" t="s">
        <v>3702</v>
      </c>
      <c r="B1988" t="s">
        <v>480</v>
      </c>
      <c r="C1988" t="s">
        <v>3545</v>
      </c>
      <c r="D1988" t="s">
        <v>15</v>
      </c>
      <c r="E1988" t="s">
        <v>212</v>
      </c>
      <c r="F1988" t="s">
        <v>11</v>
      </c>
      <c r="G1988" t="s">
        <v>12</v>
      </c>
      <c r="H1988">
        <v>2</v>
      </c>
    </row>
    <row r="1989" spans="1:8">
      <c r="A1989" t="s">
        <v>3703</v>
      </c>
      <c r="B1989" t="s">
        <v>3704</v>
      </c>
      <c r="C1989" t="s">
        <v>3545</v>
      </c>
      <c r="D1989" t="s">
        <v>2517</v>
      </c>
      <c r="E1989" t="s">
        <v>212</v>
      </c>
      <c r="F1989" t="s">
        <v>98</v>
      </c>
      <c r="G1989" t="s">
        <v>12</v>
      </c>
    </row>
    <row r="1990" spans="1:8">
      <c r="A1990" t="s">
        <v>3705</v>
      </c>
      <c r="B1990" t="s">
        <v>3706</v>
      </c>
      <c r="C1990" t="s">
        <v>3545</v>
      </c>
      <c r="D1990" t="s">
        <v>60</v>
      </c>
      <c r="E1990" t="s">
        <v>212</v>
      </c>
      <c r="F1990" t="s">
        <v>23</v>
      </c>
      <c r="G1990" t="s">
        <v>12</v>
      </c>
      <c r="H1990">
        <v>4</v>
      </c>
    </row>
    <row r="1991" spans="1:8">
      <c r="A1991" t="s">
        <v>3707</v>
      </c>
      <c r="B1991" t="s">
        <v>3708</v>
      </c>
      <c r="C1991" t="s">
        <v>3545</v>
      </c>
      <c r="D1991" t="s">
        <v>193</v>
      </c>
      <c r="E1991" t="s">
        <v>212</v>
      </c>
      <c r="F1991" t="s">
        <v>98</v>
      </c>
      <c r="G1991" t="s">
        <v>12</v>
      </c>
    </row>
    <row r="1992" spans="1:8">
      <c r="A1992" t="s">
        <v>3709</v>
      </c>
      <c r="B1992" t="s">
        <v>3710</v>
      </c>
      <c r="C1992" t="s">
        <v>3545</v>
      </c>
      <c r="D1992" t="s">
        <v>2079</v>
      </c>
      <c r="E1992" t="s">
        <v>212</v>
      </c>
      <c r="F1992" t="s">
        <v>23</v>
      </c>
      <c r="G1992" t="s">
        <v>12</v>
      </c>
    </row>
    <row r="1993" spans="1:8">
      <c r="A1993" t="s">
        <v>3711</v>
      </c>
      <c r="B1993" t="s">
        <v>2014</v>
      </c>
      <c r="C1993" t="s">
        <v>3545</v>
      </c>
      <c r="D1993" t="s">
        <v>622</v>
      </c>
      <c r="E1993" t="s">
        <v>212</v>
      </c>
      <c r="F1993" t="s">
        <v>23</v>
      </c>
      <c r="G1993" t="s">
        <v>12</v>
      </c>
    </row>
    <row r="1994" spans="1:8">
      <c r="A1994" t="s">
        <v>3712</v>
      </c>
      <c r="B1994" t="s">
        <v>87</v>
      </c>
      <c r="C1994" t="s">
        <v>3545</v>
      </c>
      <c r="D1994" t="s">
        <v>3713</v>
      </c>
      <c r="E1994" t="s">
        <v>212</v>
      </c>
      <c r="F1994" t="s">
        <v>19</v>
      </c>
      <c r="G1994" t="s">
        <v>12</v>
      </c>
    </row>
    <row r="1995" spans="1:8">
      <c r="A1995" t="s">
        <v>3714</v>
      </c>
      <c r="B1995" t="s">
        <v>3603</v>
      </c>
      <c r="C1995" t="s">
        <v>3545</v>
      </c>
      <c r="D1995" t="s">
        <v>2745</v>
      </c>
      <c r="E1995" t="s">
        <v>233</v>
      </c>
      <c r="F1995" t="s">
        <v>98</v>
      </c>
      <c r="G1995" t="s">
        <v>201</v>
      </c>
    </row>
    <row r="1996" spans="1:8">
      <c r="A1996" t="s">
        <v>3715</v>
      </c>
      <c r="B1996" t="s">
        <v>3556</v>
      </c>
      <c r="C1996" t="s">
        <v>3545</v>
      </c>
      <c r="D1996" t="s">
        <v>68</v>
      </c>
      <c r="E1996" t="s">
        <v>233</v>
      </c>
      <c r="F1996" t="s">
        <v>23</v>
      </c>
      <c r="G1996" t="s">
        <v>201</v>
      </c>
    </row>
    <row r="1997" spans="1:8">
      <c r="A1997" t="s">
        <v>3716</v>
      </c>
      <c r="B1997" t="s">
        <v>3717</v>
      </c>
      <c r="C1997" t="s">
        <v>3545</v>
      </c>
      <c r="D1997" t="s">
        <v>3586</v>
      </c>
      <c r="E1997" t="s">
        <v>233</v>
      </c>
      <c r="F1997" t="s">
        <v>19</v>
      </c>
      <c r="G1997" t="s">
        <v>201</v>
      </c>
    </row>
    <row r="1998" spans="1:8">
      <c r="A1998" t="s">
        <v>3718</v>
      </c>
      <c r="B1998" t="s">
        <v>1390</v>
      </c>
      <c r="C1998" t="s">
        <v>3545</v>
      </c>
      <c r="D1998" t="s">
        <v>26</v>
      </c>
      <c r="E1998" t="s">
        <v>233</v>
      </c>
      <c r="F1998" t="s">
        <v>23</v>
      </c>
      <c r="G1998" t="s">
        <v>201</v>
      </c>
    </row>
    <row r="1999" spans="1:8">
      <c r="A1999" t="s">
        <v>3719</v>
      </c>
      <c r="B1999" t="s">
        <v>1390</v>
      </c>
      <c r="C1999" t="s">
        <v>3545</v>
      </c>
      <c r="D1999" t="s">
        <v>26</v>
      </c>
      <c r="E1999" t="s">
        <v>233</v>
      </c>
      <c r="F1999" t="s">
        <v>160</v>
      </c>
      <c r="G1999" t="s">
        <v>12</v>
      </c>
    </row>
    <row r="2000" spans="1:8">
      <c r="A2000" t="s">
        <v>3720</v>
      </c>
      <c r="B2000" t="s">
        <v>3556</v>
      </c>
      <c r="C2000" t="s">
        <v>3545</v>
      </c>
      <c r="D2000" t="s">
        <v>68</v>
      </c>
      <c r="E2000" t="s">
        <v>233</v>
      </c>
      <c r="F2000" t="s">
        <v>19</v>
      </c>
      <c r="G2000" t="s">
        <v>201</v>
      </c>
    </row>
    <row r="2001" spans="1:8">
      <c r="A2001" t="s">
        <v>3721</v>
      </c>
      <c r="B2001" t="s">
        <v>3722</v>
      </c>
      <c r="C2001" t="s">
        <v>3545</v>
      </c>
      <c r="D2001" t="s">
        <v>2723</v>
      </c>
      <c r="E2001" t="s">
        <v>233</v>
      </c>
      <c r="F2001" t="s">
        <v>19</v>
      </c>
      <c r="G2001" t="s">
        <v>201</v>
      </c>
    </row>
    <row r="2002" spans="1:8">
      <c r="A2002" t="s">
        <v>3723</v>
      </c>
      <c r="B2002" t="s">
        <v>3603</v>
      </c>
      <c r="C2002" t="s">
        <v>3545</v>
      </c>
      <c r="D2002" t="s">
        <v>2745</v>
      </c>
      <c r="E2002" t="s">
        <v>233</v>
      </c>
      <c r="F2002" t="s">
        <v>19</v>
      </c>
      <c r="G2002" t="s">
        <v>201</v>
      </c>
    </row>
    <row r="2003" spans="1:8">
      <c r="A2003" t="s">
        <v>3724</v>
      </c>
      <c r="B2003" t="s">
        <v>1390</v>
      </c>
      <c r="C2003" t="s">
        <v>3545</v>
      </c>
      <c r="D2003" t="s">
        <v>26</v>
      </c>
      <c r="E2003" t="s">
        <v>233</v>
      </c>
      <c r="F2003" t="s">
        <v>50</v>
      </c>
      <c r="G2003" t="s">
        <v>201</v>
      </c>
    </row>
    <row r="2004" spans="1:8">
      <c r="A2004" t="s">
        <v>670</v>
      </c>
      <c r="B2004" t="s">
        <v>3563</v>
      </c>
      <c r="C2004" t="s">
        <v>3545</v>
      </c>
      <c r="D2004" t="s">
        <v>644</v>
      </c>
      <c r="E2004" t="s">
        <v>233</v>
      </c>
      <c r="F2004" t="s">
        <v>160</v>
      </c>
      <c r="G2004" t="s">
        <v>201</v>
      </c>
    </row>
    <row r="2005" spans="1:8">
      <c r="A2005" t="s">
        <v>3725</v>
      </c>
      <c r="B2005" t="s">
        <v>1402</v>
      </c>
      <c r="C2005" t="s">
        <v>3726</v>
      </c>
      <c r="D2005" t="s">
        <v>1402</v>
      </c>
      <c r="E2005" t="s">
        <v>10</v>
      </c>
      <c r="F2005" t="s">
        <v>23</v>
      </c>
      <c r="G2005" t="s">
        <v>12</v>
      </c>
      <c r="H2005">
        <v>3</v>
      </c>
    </row>
    <row r="2006" spans="1:8">
      <c r="A2006" t="s">
        <v>3727</v>
      </c>
      <c r="B2006" t="s">
        <v>3728</v>
      </c>
      <c r="C2006" t="s">
        <v>3726</v>
      </c>
      <c r="D2006" t="s">
        <v>3729</v>
      </c>
      <c r="E2006" t="s">
        <v>10</v>
      </c>
      <c r="F2006" t="s">
        <v>23</v>
      </c>
      <c r="G2006" t="s">
        <v>12</v>
      </c>
      <c r="H2006">
        <v>3</v>
      </c>
    </row>
    <row r="2007" spans="1:8">
      <c r="A2007" t="s">
        <v>3730</v>
      </c>
      <c r="B2007" t="s">
        <v>3731</v>
      </c>
      <c r="C2007" t="s">
        <v>3726</v>
      </c>
      <c r="D2007" t="s">
        <v>3732</v>
      </c>
      <c r="E2007" t="s">
        <v>10</v>
      </c>
      <c r="F2007" t="s">
        <v>23</v>
      </c>
      <c r="G2007" t="s">
        <v>12</v>
      </c>
      <c r="H2007">
        <v>2</v>
      </c>
    </row>
    <row r="2008" spans="1:8">
      <c r="A2008" t="s">
        <v>3733</v>
      </c>
      <c r="B2008" t="s">
        <v>1402</v>
      </c>
      <c r="C2008" t="s">
        <v>3726</v>
      </c>
      <c r="D2008" t="s">
        <v>1402</v>
      </c>
      <c r="E2008" t="s">
        <v>10</v>
      </c>
      <c r="F2008" t="s">
        <v>23</v>
      </c>
      <c r="G2008" t="s">
        <v>12</v>
      </c>
      <c r="H2008">
        <v>3</v>
      </c>
    </row>
    <row r="2009" spans="1:8">
      <c r="A2009" t="s">
        <v>3734</v>
      </c>
      <c r="B2009" t="s">
        <v>3735</v>
      </c>
      <c r="C2009" t="s">
        <v>3726</v>
      </c>
      <c r="D2009" t="s">
        <v>3735</v>
      </c>
      <c r="E2009" t="s">
        <v>10</v>
      </c>
      <c r="F2009" t="s">
        <v>11</v>
      </c>
      <c r="G2009" t="s">
        <v>12</v>
      </c>
      <c r="H2009">
        <v>4</v>
      </c>
    </row>
    <row r="2010" spans="1:8">
      <c r="A2010" t="s">
        <v>3736</v>
      </c>
      <c r="B2010" t="s">
        <v>3737</v>
      </c>
      <c r="C2010" t="s">
        <v>3726</v>
      </c>
      <c r="D2010" t="s">
        <v>3738</v>
      </c>
      <c r="E2010" t="s">
        <v>10</v>
      </c>
      <c r="F2010" t="s">
        <v>11</v>
      </c>
      <c r="G2010" t="s">
        <v>12</v>
      </c>
      <c r="H2010">
        <v>4</v>
      </c>
    </row>
    <row r="2011" spans="1:8">
      <c r="A2011" t="s">
        <v>3739</v>
      </c>
      <c r="B2011" t="s">
        <v>153</v>
      </c>
      <c r="C2011" t="s">
        <v>3726</v>
      </c>
      <c r="D2011" t="s">
        <v>528</v>
      </c>
      <c r="E2011" t="s">
        <v>10</v>
      </c>
      <c r="F2011" t="s">
        <v>23</v>
      </c>
      <c r="G2011" t="s">
        <v>12</v>
      </c>
      <c r="H2011">
        <v>3</v>
      </c>
    </row>
    <row r="2012" spans="1:8">
      <c r="A2012" t="s">
        <v>3740</v>
      </c>
      <c r="B2012" t="s">
        <v>3741</v>
      </c>
      <c r="C2012" t="s">
        <v>3726</v>
      </c>
      <c r="D2012" t="s">
        <v>3742</v>
      </c>
      <c r="E2012" t="s">
        <v>10</v>
      </c>
      <c r="F2012" t="s">
        <v>11</v>
      </c>
      <c r="G2012" t="s">
        <v>12</v>
      </c>
      <c r="H2012">
        <v>4</v>
      </c>
    </row>
    <row r="2013" spans="1:8">
      <c r="A2013" t="s">
        <v>3743</v>
      </c>
      <c r="B2013" t="s">
        <v>3744</v>
      </c>
      <c r="C2013" t="s">
        <v>3726</v>
      </c>
      <c r="D2013" t="s">
        <v>3745</v>
      </c>
      <c r="E2013" t="s">
        <v>10</v>
      </c>
      <c r="F2013" t="s">
        <v>23</v>
      </c>
      <c r="G2013" t="s">
        <v>12</v>
      </c>
      <c r="H2013">
        <v>2</v>
      </c>
    </row>
    <row r="2014" spans="1:8">
      <c r="A2014" t="s">
        <v>3746</v>
      </c>
      <c r="B2014" t="s">
        <v>3747</v>
      </c>
      <c r="C2014" t="s">
        <v>3726</v>
      </c>
      <c r="D2014" t="s">
        <v>3748</v>
      </c>
      <c r="E2014" t="s">
        <v>10</v>
      </c>
      <c r="F2014" t="s">
        <v>11</v>
      </c>
      <c r="G2014" t="s">
        <v>12</v>
      </c>
      <c r="H2014">
        <v>2</v>
      </c>
    </row>
    <row r="2015" spans="1:8">
      <c r="A2015" t="s">
        <v>3749</v>
      </c>
      <c r="B2015" t="s">
        <v>3750</v>
      </c>
      <c r="C2015" t="s">
        <v>3726</v>
      </c>
      <c r="D2015" t="s">
        <v>3751</v>
      </c>
      <c r="E2015" t="s">
        <v>10</v>
      </c>
      <c r="F2015" t="s">
        <v>11</v>
      </c>
      <c r="G2015" t="s">
        <v>12</v>
      </c>
      <c r="H2015">
        <v>2</v>
      </c>
    </row>
    <row r="2016" spans="1:8">
      <c r="A2016" t="s">
        <v>3752</v>
      </c>
      <c r="B2016" t="s">
        <v>3753</v>
      </c>
      <c r="C2016" t="s">
        <v>3726</v>
      </c>
      <c r="D2016" t="s">
        <v>3754</v>
      </c>
      <c r="E2016" t="s">
        <v>10</v>
      </c>
      <c r="F2016" t="s">
        <v>23</v>
      </c>
      <c r="G2016" t="s">
        <v>12</v>
      </c>
      <c r="H2016">
        <v>3</v>
      </c>
    </row>
    <row r="2017" spans="1:8">
      <c r="A2017" t="s">
        <v>3755</v>
      </c>
      <c r="B2017" t="s">
        <v>3756</v>
      </c>
      <c r="C2017" t="s">
        <v>3726</v>
      </c>
      <c r="D2017" t="s">
        <v>3757</v>
      </c>
      <c r="E2017" t="s">
        <v>10</v>
      </c>
      <c r="F2017" t="s">
        <v>11</v>
      </c>
      <c r="G2017" t="s">
        <v>12</v>
      </c>
      <c r="H2017">
        <v>3</v>
      </c>
    </row>
    <row r="2018" spans="1:8">
      <c r="A2018" t="s">
        <v>3758</v>
      </c>
      <c r="B2018" t="s">
        <v>3759</v>
      </c>
      <c r="C2018" t="s">
        <v>3726</v>
      </c>
      <c r="D2018" t="s">
        <v>3760</v>
      </c>
      <c r="E2018" t="s">
        <v>10</v>
      </c>
      <c r="F2018" t="s">
        <v>69</v>
      </c>
      <c r="G2018" t="s">
        <v>12</v>
      </c>
      <c r="H2018">
        <v>4</v>
      </c>
    </row>
    <row r="2019" spans="1:8">
      <c r="A2019" t="s">
        <v>3761</v>
      </c>
      <c r="B2019" t="s">
        <v>3753</v>
      </c>
      <c r="C2019" t="s">
        <v>3726</v>
      </c>
      <c r="D2019" t="s">
        <v>3754</v>
      </c>
      <c r="E2019" t="s">
        <v>10</v>
      </c>
      <c r="F2019" t="s">
        <v>19</v>
      </c>
      <c r="G2019" t="s">
        <v>12</v>
      </c>
      <c r="H2019">
        <v>2</v>
      </c>
    </row>
    <row r="2020" spans="1:8">
      <c r="A2020" t="s">
        <v>3762</v>
      </c>
      <c r="B2020" t="s">
        <v>3763</v>
      </c>
      <c r="C2020" t="s">
        <v>3726</v>
      </c>
      <c r="D2020" t="s">
        <v>3742</v>
      </c>
      <c r="E2020" t="s">
        <v>10</v>
      </c>
      <c r="F2020" t="s">
        <v>23</v>
      </c>
      <c r="G2020" t="s">
        <v>12</v>
      </c>
      <c r="H2020">
        <v>3</v>
      </c>
    </row>
    <row r="2021" spans="1:8">
      <c r="A2021" t="s">
        <v>3764</v>
      </c>
      <c r="B2021" t="s">
        <v>3765</v>
      </c>
      <c r="C2021" t="s">
        <v>3726</v>
      </c>
      <c r="D2021" t="s">
        <v>2504</v>
      </c>
      <c r="E2021" t="s">
        <v>10</v>
      </c>
      <c r="F2021" t="s">
        <v>11</v>
      </c>
      <c r="G2021" t="s">
        <v>12</v>
      </c>
      <c r="H2021">
        <v>3</v>
      </c>
    </row>
    <row r="2022" spans="1:8">
      <c r="A2022" t="s">
        <v>3766</v>
      </c>
      <c r="B2022" t="s">
        <v>3731</v>
      </c>
      <c r="C2022" t="s">
        <v>3726</v>
      </c>
      <c r="D2022" t="s">
        <v>26</v>
      </c>
      <c r="E2022" t="s">
        <v>10</v>
      </c>
      <c r="F2022" t="s">
        <v>23</v>
      </c>
      <c r="G2022" t="s">
        <v>12</v>
      </c>
      <c r="H2022">
        <v>4</v>
      </c>
    </row>
    <row r="2023" spans="1:8">
      <c r="A2023" t="s">
        <v>3767</v>
      </c>
      <c r="B2023" t="s">
        <v>3768</v>
      </c>
      <c r="C2023" t="s">
        <v>3726</v>
      </c>
      <c r="D2023" t="s">
        <v>26</v>
      </c>
      <c r="E2023" t="s">
        <v>10</v>
      </c>
      <c r="F2023" t="s">
        <v>23</v>
      </c>
      <c r="G2023" t="s">
        <v>12</v>
      </c>
      <c r="H2023">
        <v>3</v>
      </c>
    </row>
    <row r="2024" spans="1:8">
      <c r="A2024" t="s">
        <v>3769</v>
      </c>
      <c r="B2024" t="s">
        <v>3770</v>
      </c>
      <c r="C2024" t="s">
        <v>3726</v>
      </c>
      <c r="D2024" t="s">
        <v>3771</v>
      </c>
      <c r="E2024" t="s">
        <v>10</v>
      </c>
      <c r="F2024" t="s">
        <v>11</v>
      </c>
      <c r="G2024" t="s">
        <v>12</v>
      </c>
      <c r="H2024">
        <v>2</v>
      </c>
    </row>
    <row r="2025" spans="1:8">
      <c r="A2025" t="s">
        <v>3772</v>
      </c>
      <c r="B2025" t="s">
        <v>3773</v>
      </c>
      <c r="C2025" t="s">
        <v>3726</v>
      </c>
      <c r="D2025" t="s">
        <v>3774</v>
      </c>
      <c r="E2025" t="s">
        <v>10</v>
      </c>
      <c r="F2025" t="s">
        <v>23</v>
      </c>
      <c r="G2025" t="s">
        <v>12</v>
      </c>
      <c r="H2025">
        <v>3</v>
      </c>
    </row>
    <row r="2026" spans="1:8">
      <c r="A2026" t="s">
        <v>3775</v>
      </c>
      <c r="B2026" t="s">
        <v>3776</v>
      </c>
      <c r="C2026" t="s">
        <v>3726</v>
      </c>
      <c r="D2026" t="s">
        <v>3777</v>
      </c>
      <c r="E2026" t="s">
        <v>10</v>
      </c>
      <c r="F2026" t="s">
        <v>23</v>
      </c>
      <c r="G2026" t="s">
        <v>12</v>
      </c>
      <c r="H2026">
        <v>3</v>
      </c>
    </row>
    <row r="2027" spans="1:8">
      <c r="A2027" t="s">
        <v>3778</v>
      </c>
      <c r="B2027" t="s">
        <v>22</v>
      </c>
      <c r="C2027" t="s">
        <v>3726</v>
      </c>
      <c r="D2027" t="s">
        <v>3771</v>
      </c>
      <c r="E2027" t="s">
        <v>10</v>
      </c>
      <c r="F2027" t="s">
        <v>11</v>
      </c>
      <c r="G2027" t="s">
        <v>12</v>
      </c>
      <c r="H2027">
        <v>4</v>
      </c>
    </row>
    <row r="2028" spans="1:8">
      <c r="A2028" t="s">
        <v>3779</v>
      </c>
      <c r="B2028" t="s">
        <v>3731</v>
      </c>
      <c r="C2028" t="s">
        <v>3726</v>
      </c>
      <c r="D2028" t="s">
        <v>3732</v>
      </c>
      <c r="E2028" t="s">
        <v>10</v>
      </c>
      <c r="F2028" t="s">
        <v>23</v>
      </c>
      <c r="G2028" t="s">
        <v>12</v>
      </c>
      <c r="H2028">
        <v>3</v>
      </c>
    </row>
    <row r="2029" spans="1:8">
      <c r="A2029" t="s">
        <v>3780</v>
      </c>
      <c r="B2029" t="s">
        <v>3781</v>
      </c>
      <c r="C2029" t="s">
        <v>3726</v>
      </c>
      <c r="D2029" t="s">
        <v>3782</v>
      </c>
      <c r="E2029" t="s">
        <v>10</v>
      </c>
      <c r="F2029" t="s">
        <v>11</v>
      </c>
      <c r="G2029" t="s">
        <v>12</v>
      </c>
      <c r="H2029">
        <v>3</v>
      </c>
    </row>
    <row r="2030" spans="1:8">
      <c r="A2030" t="s">
        <v>3783</v>
      </c>
      <c r="B2030" t="s">
        <v>2943</v>
      </c>
      <c r="C2030" t="s">
        <v>3726</v>
      </c>
      <c r="D2030" t="s">
        <v>3784</v>
      </c>
      <c r="E2030" t="s">
        <v>10</v>
      </c>
      <c r="F2030" t="s">
        <v>23</v>
      </c>
      <c r="G2030" t="s">
        <v>12</v>
      </c>
      <c r="H2030">
        <v>2</v>
      </c>
    </row>
    <row r="2031" spans="1:8">
      <c r="A2031" t="s">
        <v>3785</v>
      </c>
      <c r="B2031" t="s">
        <v>3786</v>
      </c>
      <c r="C2031" t="s">
        <v>3726</v>
      </c>
      <c r="D2031" t="s">
        <v>3787</v>
      </c>
      <c r="E2031" t="s">
        <v>10</v>
      </c>
      <c r="F2031" t="s">
        <v>23</v>
      </c>
      <c r="G2031" t="s">
        <v>12</v>
      </c>
      <c r="H2031">
        <v>2</v>
      </c>
    </row>
    <row r="2032" spans="1:8">
      <c r="A2032" t="s">
        <v>3788</v>
      </c>
      <c r="B2032" t="s">
        <v>3763</v>
      </c>
      <c r="C2032" t="s">
        <v>3726</v>
      </c>
      <c r="D2032" t="s">
        <v>3742</v>
      </c>
      <c r="E2032" t="s">
        <v>10</v>
      </c>
      <c r="F2032" t="s">
        <v>23</v>
      </c>
      <c r="G2032" t="s">
        <v>12</v>
      </c>
      <c r="H2032">
        <v>3</v>
      </c>
    </row>
    <row r="2033" spans="1:8">
      <c r="A2033" t="s">
        <v>3789</v>
      </c>
      <c r="B2033" t="s">
        <v>3790</v>
      </c>
      <c r="C2033" t="s">
        <v>3726</v>
      </c>
      <c r="D2033" t="s">
        <v>3757</v>
      </c>
      <c r="E2033" t="s">
        <v>10</v>
      </c>
      <c r="F2033" t="s">
        <v>116</v>
      </c>
      <c r="G2033" t="s">
        <v>12</v>
      </c>
      <c r="H2033">
        <v>3</v>
      </c>
    </row>
    <row r="2034" spans="1:8">
      <c r="A2034" t="s">
        <v>3791</v>
      </c>
      <c r="B2034" t="s">
        <v>3790</v>
      </c>
      <c r="C2034" t="s">
        <v>3726</v>
      </c>
      <c r="D2034" t="s">
        <v>3757</v>
      </c>
      <c r="E2034" t="s">
        <v>10</v>
      </c>
      <c r="F2034" t="s">
        <v>23</v>
      </c>
      <c r="G2034" t="s">
        <v>12</v>
      </c>
      <c r="H2034">
        <v>3</v>
      </c>
    </row>
    <row r="2035" spans="1:8">
      <c r="A2035" t="s">
        <v>3792</v>
      </c>
      <c r="B2035" t="s">
        <v>3793</v>
      </c>
      <c r="C2035" t="s">
        <v>3726</v>
      </c>
      <c r="D2035" t="s">
        <v>3794</v>
      </c>
      <c r="E2035" t="s">
        <v>10</v>
      </c>
      <c r="F2035" t="s">
        <v>11</v>
      </c>
      <c r="G2035" t="s">
        <v>12</v>
      </c>
    </row>
    <row r="2036" spans="1:8">
      <c r="A2036" t="s">
        <v>3795</v>
      </c>
      <c r="B2036" t="s">
        <v>3796</v>
      </c>
      <c r="C2036" t="s">
        <v>3726</v>
      </c>
      <c r="D2036" t="s">
        <v>1434</v>
      </c>
      <c r="E2036" t="s">
        <v>10</v>
      </c>
      <c r="F2036" t="s">
        <v>19</v>
      </c>
      <c r="G2036" t="s">
        <v>12</v>
      </c>
      <c r="H2036">
        <v>2</v>
      </c>
    </row>
    <row r="2037" spans="1:8">
      <c r="A2037" t="s">
        <v>173</v>
      </c>
      <c r="B2037" t="s">
        <v>3797</v>
      </c>
      <c r="C2037" t="s">
        <v>3726</v>
      </c>
      <c r="D2037" t="s">
        <v>3045</v>
      </c>
      <c r="E2037" t="s">
        <v>10</v>
      </c>
      <c r="F2037" t="s">
        <v>23</v>
      </c>
      <c r="G2037" t="s">
        <v>12</v>
      </c>
      <c r="H2037">
        <v>4</v>
      </c>
    </row>
    <row r="2038" spans="1:8">
      <c r="A2038" t="s">
        <v>3798</v>
      </c>
      <c r="B2038" t="s">
        <v>3799</v>
      </c>
      <c r="C2038" t="s">
        <v>3726</v>
      </c>
      <c r="D2038" t="s">
        <v>3800</v>
      </c>
      <c r="E2038" t="s">
        <v>10</v>
      </c>
      <c r="F2038" t="s">
        <v>19</v>
      </c>
      <c r="G2038" t="s">
        <v>12</v>
      </c>
    </row>
    <row r="2039" spans="1:8">
      <c r="A2039" t="s">
        <v>3801</v>
      </c>
      <c r="B2039" t="s">
        <v>3773</v>
      </c>
      <c r="C2039" t="s">
        <v>3726</v>
      </c>
      <c r="D2039" t="s">
        <v>3774</v>
      </c>
      <c r="E2039" t="s">
        <v>10</v>
      </c>
      <c r="F2039" t="s">
        <v>23</v>
      </c>
      <c r="G2039" t="s">
        <v>12</v>
      </c>
      <c r="H2039">
        <v>2</v>
      </c>
    </row>
    <row r="2040" spans="1:8">
      <c r="A2040" t="s">
        <v>3802</v>
      </c>
      <c r="B2040" t="s">
        <v>3803</v>
      </c>
      <c r="C2040" t="s">
        <v>3726</v>
      </c>
      <c r="D2040" t="s">
        <v>3804</v>
      </c>
      <c r="E2040" t="s">
        <v>10</v>
      </c>
      <c r="F2040" t="s">
        <v>19</v>
      </c>
      <c r="G2040" t="s">
        <v>12</v>
      </c>
      <c r="H2040">
        <v>1</v>
      </c>
    </row>
    <row r="2041" spans="1:8">
      <c r="A2041" t="s">
        <v>3805</v>
      </c>
      <c r="B2041" t="s">
        <v>1402</v>
      </c>
      <c r="C2041" t="s">
        <v>3726</v>
      </c>
      <c r="D2041" t="s">
        <v>1402</v>
      </c>
      <c r="E2041" t="s">
        <v>10</v>
      </c>
      <c r="F2041" t="s">
        <v>23</v>
      </c>
      <c r="G2041" t="s">
        <v>12</v>
      </c>
      <c r="H2041">
        <v>3</v>
      </c>
    </row>
    <row r="2042" spans="1:8">
      <c r="A2042" t="s">
        <v>3806</v>
      </c>
      <c r="B2042" t="s">
        <v>746</v>
      </c>
      <c r="C2042" t="s">
        <v>3726</v>
      </c>
      <c r="D2042" t="s">
        <v>2819</v>
      </c>
      <c r="E2042" t="s">
        <v>10</v>
      </c>
      <c r="F2042" t="s">
        <v>19</v>
      </c>
      <c r="G2042" t="s">
        <v>12</v>
      </c>
      <c r="H2042">
        <v>3</v>
      </c>
    </row>
    <row r="2043" spans="1:8">
      <c r="A2043" t="s">
        <v>3807</v>
      </c>
      <c r="B2043" t="s">
        <v>3773</v>
      </c>
      <c r="C2043" t="s">
        <v>3726</v>
      </c>
      <c r="D2043" t="s">
        <v>3774</v>
      </c>
      <c r="E2043" t="s">
        <v>10</v>
      </c>
      <c r="F2043" t="s">
        <v>23</v>
      </c>
      <c r="G2043" t="s">
        <v>12</v>
      </c>
      <c r="H2043">
        <v>3</v>
      </c>
    </row>
    <row r="2044" spans="1:8">
      <c r="A2044" t="s">
        <v>3808</v>
      </c>
      <c r="B2044" t="s">
        <v>298</v>
      </c>
      <c r="C2044" t="s">
        <v>3726</v>
      </c>
      <c r="D2044" t="s">
        <v>3809</v>
      </c>
      <c r="E2044" t="s">
        <v>10</v>
      </c>
      <c r="F2044" t="s">
        <v>11</v>
      </c>
      <c r="G2044" t="s">
        <v>12</v>
      </c>
      <c r="H2044">
        <v>1</v>
      </c>
    </row>
    <row r="2045" spans="1:8">
      <c r="A2045" t="s">
        <v>3810</v>
      </c>
      <c r="B2045" t="s">
        <v>3811</v>
      </c>
      <c r="C2045" t="s">
        <v>3726</v>
      </c>
      <c r="D2045" t="s">
        <v>3812</v>
      </c>
      <c r="E2045" t="s">
        <v>10</v>
      </c>
      <c r="F2045" t="s">
        <v>11</v>
      </c>
      <c r="G2045" t="s">
        <v>12</v>
      </c>
      <c r="H2045">
        <v>2</v>
      </c>
    </row>
    <row r="2046" spans="1:8">
      <c r="A2046" t="s">
        <v>3813</v>
      </c>
      <c r="B2046" t="s">
        <v>3814</v>
      </c>
      <c r="C2046" t="s">
        <v>3726</v>
      </c>
      <c r="D2046" t="s">
        <v>1800</v>
      </c>
      <c r="E2046" t="s">
        <v>10</v>
      </c>
      <c r="F2046" t="s">
        <v>23</v>
      </c>
      <c r="G2046" t="s">
        <v>12</v>
      </c>
      <c r="H2046">
        <v>2</v>
      </c>
    </row>
    <row r="2047" spans="1:8">
      <c r="A2047" t="s">
        <v>3815</v>
      </c>
      <c r="B2047" t="s">
        <v>153</v>
      </c>
      <c r="C2047" t="s">
        <v>3726</v>
      </c>
      <c r="D2047" t="s">
        <v>528</v>
      </c>
      <c r="E2047" t="s">
        <v>10</v>
      </c>
      <c r="F2047" t="s">
        <v>23</v>
      </c>
      <c r="G2047" t="s">
        <v>12</v>
      </c>
      <c r="H2047">
        <v>3</v>
      </c>
    </row>
    <row r="2048" spans="1:8">
      <c r="A2048" t="s">
        <v>3816</v>
      </c>
      <c r="B2048" t="s">
        <v>3790</v>
      </c>
      <c r="C2048" t="s">
        <v>3726</v>
      </c>
      <c r="D2048" t="s">
        <v>3757</v>
      </c>
      <c r="E2048" t="s">
        <v>10</v>
      </c>
      <c r="F2048" t="s">
        <v>23</v>
      </c>
      <c r="G2048" t="s">
        <v>12</v>
      </c>
      <c r="H2048">
        <v>4</v>
      </c>
    </row>
    <row r="2049" spans="1:8">
      <c r="A2049" t="s">
        <v>3817</v>
      </c>
      <c r="B2049" t="s">
        <v>3818</v>
      </c>
      <c r="C2049" t="s">
        <v>3726</v>
      </c>
      <c r="D2049" t="s">
        <v>2819</v>
      </c>
      <c r="E2049" t="s">
        <v>10</v>
      </c>
      <c r="F2049" t="s">
        <v>11</v>
      </c>
      <c r="G2049" t="s">
        <v>12</v>
      </c>
    </row>
    <row r="2050" spans="1:8">
      <c r="A2050" t="s">
        <v>3819</v>
      </c>
      <c r="B2050" t="s">
        <v>3820</v>
      </c>
      <c r="C2050" t="s">
        <v>3726</v>
      </c>
      <c r="D2050" t="s">
        <v>188</v>
      </c>
      <c r="E2050" t="s">
        <v>10</v>
      </c>
      <c r="F2050" t="s">
        <v>11</v>
      </c>
      <c r="G2050" t="s">
        <v>12</v>
      </c>
    </row>
    <row r="2051" spans="1:8">
      <c r="A2051" t="s">
        <v>3821</v>
      </c>
      <c r="B2051" t="s">
        <v>3822</v>
      </c>
      <c r="C2051" t="s">
        <v>3726</v>
      </c>
      <c r="D2051" t="s">
        <v>3045</v>
      </c>
      <c r="E2051" t="s">
        <v>10</v>
      </c>
      <c r="F2051" t="s">
        <v>19</v>
      </c>
      <c r="G2051" t="s">
        <v>12</v>
      </c>
      <c r="H2051">
        <v>2</v>
      </c>
    </row>
    <row r="2052" spans="1:8">
      <c r="A2052" t="s">
        <v>3823</v>
      </c>
      <c r="B2052" t="s">
        <v>3824</v>
      </c>
      <c r="C2052" t="s">
        <v>3726</v>
      </c>
      <c r="D2052" t="s">
        <v>3825</v>
      </c>
      <c r="E2052" t="s">
        <v>10</v>
      </c>
      <c r="F2052" t="s">
        <v>11</v>
      </c>
      <c r="G2052" t="s">
        <v>201</v>
      </c>
      <c r="H2052">
        <v>1</v>
      </c>
    </row>
    <row r="2053" spans="1:8">
      <c r="A2053" t="s">
        <v>3826</v>
      </c>
      <c r="B2053" t="s">
        <v>3827</v>
      </c>
      <c r="C2053" t="s">
        <v>3726</v>
      </c>
      <c r="D2053" t="s">
        <v>2773</v>
      </c>
      <c r="E2053" t="s">
        <v>10</v>
      </c>
      <c r="F2053" t="s">
        <v>11</v>
      </c>
      <c r="G2053" t="s">
        <v>12</v>
      </c>
    </row>
    <row r="2054" spans="1:8">
      <c r="A2054" t="s">
        <v>3828</v>
      </c>
      <c r="B2054" t="s">
        <v>3829</v>
      </c>
      <c r="C2054" t="s">
        <v>3726</v>
      </c>
      <c r="D2054" t="s">
        <v>528</v>
      </c>
      <c r="E2054" t="s">
        <v>10</v>
      </c>
      <c r="F2054" t="s">
        <v>19</v>
      </c>
      <c r="G2054" t="s">
        <v>12</v>
      </c>
      <c r="H2054">
        <v>2</v>
      </c>
    </row>
    <row r="2055" spans="1:8">
      <c r="A2055" t="s">
        <v>3830</v>
      </c>
      <c r="B2055" t="s">
        <v>3831</v>
      </c>
      <c r="C2055" t="s">
        <v>3726</v>
      </c>
      <c r="D2055" t="s">
        <v>3832</v>
      </c>
      <c r="E2055" t="s">
        <v>10</v>
      </c>
      <c r="F2055" t="s">
        <v>19</v>
      </c>
      <c r="G2055" t="s">
        <v>12</v>
      </c>
      <c r="H2055">
        <v>2</v>
      </c>
    </row>
    <row r="2056" spans="1:8">
      <c r="A2056" t="s">
        <v>1343</v>
      </c>
      <c r="B2056" t="s">
        <v>3833</v>
      </c>
      <c r="C2056" t="s">
        <v>3726</v>
      </c>
      <c r="D2056" t="s">
        <v>3760</v>
      </c>
      <c r="E2056" t="s">
        <v>10</v>
      </c>
      <c r="F2056" t="s">
        <v>19</v>
      </c>
      <c r="G2056" t="s">
        <v>12</v>
      </c>
      <c r="H2056">
        <v>3</v>
      </c>
    </row>
    <row r="2057" spans="1:8">
      <c r="A2057" t="s">
        <v>3834</v>
      </c>
      <c r="B2057" t="s">
        <v>3835</v>
      </c>
      <c r="C2057" t="s">
        <v>3726</v>
      </c>
      <c r="D2057" t="s">
        <v>26</v>
      </c>
      <c r="E2057" t="s">
        <v>10</v>
      </c>
      <c r="F2057" t="s">
        <v>23</v>
      </c>
      <c r="G2057" t="s">
        <v>12</v>
      </c>
      <c r="H2057">
        <v>2</v>
      </c>
    </row>
    <row r="2058" spans="1:8">
      <c r="A2058" t="s">
        <v>3836</v>
      </c>
      <c r="B2058" t="s">
        <v>3737</v>
      </c>
      <c r="C2058" t="s">
        <v>3726</v>
      </c>
      <c r="D2058" t="s">
        <v>3738</v>
      </c>
      <c r="E2058" t="s">
        <v>10</v>
      </c>
      <c r="F2058" t="s">
        <v>69</v>
      </c>
      <c r="G2058" t="s">
        <v>12</v>
      </c>
      <c r="H2058">
        <v>3</v>
      </c>
    </row>
    <row r="2059" spans="1:8">
      <c r="A2059" t="s">
        <v>3484</v>
      </c>
      <c r="B2059" t="s">
        <v>538</v>
      </c>
      <c r="C2059" t="s">
        <v>3726</v>
      </c>
      <c r="D2059" t="s">
        <v>2374</v>
      </c>
      <c r="E2059" t="s">
        <v>10</v>
      </c>
      <c r="F2059" t="s">
        <v>11</v>
      </c>
      <c r="G2059" t="s">
        <v>12</v>
      </c>
      <c r="H2059">
        <v>3</v>
      </c>
    </row>
    <row r="2060" spans="1:8">
      <c r="A2060" t="s">
        <v>3837</v>
      </c>
      <c r="B2060" t="s">
        <v>538</v>
      </c>
      <c r="C2060" t="s">
        <v>3726</v>
      </c>
      <c r="D2060" t="s">
        <v>2374</v>
      </c>
      <c r="E2060" t="s">
        <v>10</v>
      </c>
      <c r="F2060" t="s">
        <v>19</v>
      </c>
      <c r="G2060" t="s">
        <v>201</v>
      </c>
    </row>
    <row r="2061" spans="1:8">
      <c r="A2061" t="s">
        <v>3838</v>
      </c>
      <c r="B2061" t="s">
        <v>3763</v>
      </c>
      <c r="C2061" t="s">
        <v>3726</v>
      </c>
      <c r="D2061" t="s">
        <v>3742</v>
      </c>
      <c r="E2061" t="s">
        <v>10</v>
      </c>
      <c r="F2061" t="s">
        <v>23</v>
      </c>
      <c r="G2061" t="s">
        <v>12</v>
      </c>
    </row>
    <row r="2062" spans="1:8">
      <c r="A2062" t="s">
        <v>3839</v>
      </c>
      <c r="B2062" t="s">
        <v>3790</v>
      </c>
      <c r="C2062" t="s">
        <v>3726</v>
      </c>
      <c r="D2062" t="s">
        <v>3757</v>
      </c>
      <c r="E2062" t="s">
        <v>10</v>
      </c>
      <c r="F2062" t="s">
        <v>23</v>
      </c>
      <c r="G2062" t="s">
        <v>12</v>
      </c>
      <c r="H2062">
        <v>4</v>
      </c>
    </row>
    <row r="2063" spans="1:8">
      <c r="A2063" t="s">
        <v>3840</v>
      </c>
      <c r="B2063" t="s">
        <v>3841</v>
      </c>
      <c r="C2063" t="s">
        <v>3726</v>
      </c>
      <c r="D2063" t="s">
        <v>3842</v>
      </c>
      <c r="E2063" t="s">
        <v>10</v>
      </c>
      <c r="F2063" t="s">
        <v>11</v>
      </c>
      <c r="G2063" t="s">
        <v>12</v>
      </c>
    </row>
    <row r="2064" spans="1:8">
      <c r="A2064" t="s">
        <v>3843</v>
      </c>
      <c r="B2064" t="s">
        <v>3844</v>
      </c>
      <c r="C2064" t="s">
        <v>3726</v>
      </c>
      <c r="D2064" t="s">
        <v>3845</v>
      </c>
      <c r="E2064" t="s">
        <v>10</v>
      </c>
      <c r="F2064" t="s">
        <v>19</v>
      </c>
      <c r="G2064" t="s">
        <v>12</v>
      </c>
    </row>
    <row r="2065" spans="1:8">
      <c r="A2065" t="s">
        <v>3846</v>
      </c>
      <c r="B2065" t="s">
        <v>3737</v>
      </c>
      <c r="C2065" t="s">
        <v>3726</v>
      </c>
      <c r="D2065" t="s">
        <v>3738</v>
      </c>
      <c r="E2065" t="s">
        <v>10</v>
      </c>
      <c r="F2065" t="s">
        <v>330</v>
      </c>
      <c r="G2065" t="s">
        <v>201</v>
      </c>
    </row>
    <row r="2066" spans="1:8">
      <c r="A2066" t="s">
        <v>3847</v>
      </c>
      <c r="B2066" t="s">
        <v>153</v>
      </c>
      <c r="C2066" t="s">
        <v>3726</v>
      </c>
      <c r="D2066" t="s">
        <v>528</v>
      </c>
      <c r="E2066" t="s">
        <v>10</v>
      </c>
      <c r="F2066" t="s">
        <v>19</v>
      </c>
      <c r="G2066" t="s">
        <v>201</v>
      </c>
    </row>
    <row r="2067" spans="1:8">
      <c r="A2067" t="s">
        <v>3848</v>
      </c>
      <c r="B2067" t="s">
        <v>3790</v>
      </c>
      <c r="C2067" t="s">
        <v>3726</v>
      </c>
      <c r="D2067" t="s">
        <v>3757</v>
      </c>
      <c r="E2067" t="s">
        <v>10</v>
      </c>
      <c r="F2067" t="s">
        <v>330</v>
      </c>
      <c r="G2067" t="s">
        <v>201</v>
      </c>
    </row>
    <row r="2068" spans="1:8">
      <c r="A2068" t="s">
        <v>3849</v>
      </c>
      <c r="B2068" t="s">
        <v>1402</v>
      </c>
      <c r="C2068" t="s">
        <v>3726</v>
      </c>
      <c r="D2068" t="s">
        <v>1402</v>
      </c>
      <c r="E2068" t="s">
        <v>10</v>
      </c>
      <c r="F2068" t="s">
        <v>330</v>
      </c>
      <c r="G2068" t="s">
        <v>201</v>
      </c>
    </row>
    <row r="2069" spans="1:8">
      <c r="A2069" t="s">
        <v>3850</v>
      </c>
      <c r="B2069" t="s">
        <v>3770</v>
      </c>
      <c r="C2069" t="s">
        <v>3726</v>
      </c>
      <c r="D2069" t="s">
        <v>3771</v>
      </c>
      <c r="E2069" t="s">
        <v>10</v>
      </c>
      <c r="F2069" t="s">
        <v>19</v>
      </c>
      <c r="G2069" t="s">
        <v>201</v>
      </c>
    </row>
    <row r="2070" spans="1:8">
      <c r="A2070" t="s">
        <v>3851</v>
      </c>
      <c r="B2070" t="s">
        <v>1402</v>
      </c>
      <c r="C2070" t="s">
        <v>3726</v>
      </c>
      <c r="D2070" t="s">
        <v>1402</v>
      </c>
      <c r="E2070" t="s">
        <v>10</v>
      </c>
      <c r="F2070" t="s">
        <v>330</v>
      </c>
      <c r="G2070" t="s">
        <v>201</v>
      </c>
    </row>
    <row r="2071" spans="1:8">
      <c r="A2071" t="s">
        <v>3852</v>
      </c>
      <c r="B2071" t="s">
        <v>3790</v>
      </c>
      <c r="C2071" t="s">
        <v>3726</v>
      </c>
      <c r="D2071" t="s">
        <v>3757</v>
      </c>
      <c r="E2071" t="s">
        <v>10</v>
      </c>
      <c r="F2071" t="s">
        <v>330</v>
      </c>
      <c r="G2071" t="s">
        <v>201</v>
      </c>
    </row>
    <row r="2072" spans="1:8">
      <c r="A2072" t="s">
        <v>3853</v>
      </c>
      <c r="B2072" t="s">
        <v>22</v>
      </c>
      <c r="C2072" t="s">
        <v>3726</v>
      </c>
      <c r="D2072" t="s">
        <v>3771</v>
      </c>
      <c r="E2072" t="s">
        <v>10</v>
      </c>
      <c r="F2072" t="s">
        <v>330</v>
      </c>
      <c r="G2072" t="s">
        <v>201</v>
      </c>
    </row>
    <row r="2073" spans="1:8">
      <c r="A2073" t="s">
        <v>3854</v>
      </c>
      <c r="B2073" t="s">
        <v>3770</v>
      </c>
      <c r="C2073" t="s">
        <v>3726</v>
      </c>
      <c r="D2073" t="s">
        <v>3771</v>
      </c>
      <c r="E2073" t="s">
        <v>10</v>
      </c>
      <c r="F2073" t="s">
        <v>330</v>
      </c>
      <c r="G2073" t="s">
        <v>201</v>
      </c>
    </row>
    <row r="2074" spans="1:8">
      <c r="A2074" t="s">
        <v>3855</v>
      </c>
      <c r="B2074" t="s">
        <v>3856</v>
      </c>
      <c r="C2074" t="s">
        <v>3726</v>
      </c>
      <c r="D2074" t="s">
        <v>26</v>
      </c>
      <c r="E2074" t="s">
        <v>10</v>
      </c>
      <c r="F2074" t="s">
        <v>23</v>
      </c>
      <c r="G2074" t="s">
        <v>12</v>
      </c>
      <c r="H2074">
        <v>4</v>
      </c>
    </row>
    <row r="2075" spans="1:8">
      <c r="A2075" t="s">
        <v>3857</v>
      </c>
      <c r="B2075" t="s">
        <v>3773</v>
      </c>
      <c r="C2075" t="s">
        <v>3726</v>
      </c>
      <c r="D2075" t="s">
        <v>3774</v>
      </c>
      <c r="E2075" t="s">
        <v>10</v>
      </c>
      <c r="F2075" t="s">
        <v>19</v>
      </c>
      <c r="G2075" t="s">
        <v>201</v>
      </c>
    </row>
    <row r="2076" spans="1:8">
      <c r="A2076" t="s">
        <v>3858</v>
      </c>
      <c r="B2076" t="s">
        <v>3753</v>
      </c>
      <c r="C2076" t="s">
        <v>3726</v>
      </c>
      <c r="D2076" t="s">
        <v>3754</v>
      </c>
      <c r="E2076" t="s">
        <v>10</v>
      </c>
      <c r="F2076" t="s">
        <v>19</v>
      </c>
      <c r="G2076" t="s">
        <v>201</v>
      </c>
    </row>
    <row r="2077" spans="1:8">
      <c r="A2077" t="s">
        <v>3859</v>
      </c>
      <c r="B2077" t="s">
        <v>3731</v>
      </c>
      <c r="C2077" t="s">
        <v>3726</v>
      </c>
      <c r="D2077" t="s">
        <v>3732</v>
      </c>
      <c r="E2077" t="s">
        <v>10</v>
      </c>
      <c r="F2077" t="s">
        <v>330</v>
      </c>
      <c r="G2077" t="s">
        <v>201</v>
      </c>
    </row>
    <row r="2078" spans="1:8">
      <c r="A2078" t="s">
        <v>3860</v>
      </c>
      <c r="B2078" t="s">
        <v>3835</v>
      </c>
      <c r="C2078" t="s">
        <v>3726</v>
      </c>
      <c r="D2078" t="s">
        <v>26</v>
      </c>
      <c r="E2078" t="s">
        <v>10</v>
      </c>
      <c r="F2078" t="s">
        <v>330</v>
      </c>
      <c r="G2078" t="s">
        <v>201</v>
      </c>
    </row>
    <row r="2079" spans="1:8">
      <c r="A2079" t="s">
        <v>3861</v>
      </c>
      <c r="B2079" t="s">
        <v>3747</v>
      </c>
      <c r="C2079" t="s">
        <v>3726</v>
      </c>
      <c r="D2079" t="s">
        <v>3748</v>
      </c>
      <c r="E2079" t="s">
        <v>10</v>
      </c>
      <c r="F2079" t="s">
        <v>19</v>
      </c>
      <c r="G2079" t="s">
        <v>201</v>
      </c>
    </row>
    <row r="2080" spans="1:8">
      <c r="A2080" t="s">
        <v>3862</v>
      </c>
      <c r="B2080" t="s">
        <v>3863</v>
      </c>
      <c r="C2080" t="s">
        <v>3726</v>
      </c>
      <c r="D2080" t="s">
        <v>3864</v>
      </c>
      <c r="E2080" t="s">
        <v>10</v>
      </c>
      <c r="F2080" t="s">
        <v>11</v>
      </c>
      <c r="G2080" t="s">
        <v>12</v>
      </c>
      <c r="H2080">
        <v>4</v>
      </c>
    </row>
    <row r="2081" spans="1:8">
      <c r="A2081" t="s">
        <v>3865</v>
      </c>
      <c r="B2081" t="s">
        <v>3866</v>
      </c>
      <c r="C2081" t="s">
        <v>3726</v>
      </c>
      <c r="D2081" t="s">
        <v>211</v>
      </c>
      <c r="E2081" t="s">
        <v>10</v>
      </c>
      <c r="F2081" t="s">
        <v>23</v>
      </c>
      <c r="G2081" t="s">
        <v>12</v>
      </c>
      <c r="H2081">
        <v>4</v>
      </c>
    </row>
    <row r="2082" spans="1:8">
      <c r="A2082" t="s">
        <v>3867</v>
      </c>
      <c r="B2082" t="s">
        <v>3731</v>
      </c>
      <c r="C2082" t="s">
        <v>3726</v>
      </c>
      <c r="D2082" t="s">
        <v>3732</v>
      </c>
      <c r="E2082" t="s">
        <v>10</v>
      </c>
      <c r="F2082" t="s">
        <v>11</v>
      </c>
      <c r="G2082" t="s">
        <v>12</v>
      </c>
    </row>
    <row r="2083" spans="1:8">
      <c r="A2083" t="s">
        <v>3868</v>
      </c>
      <c r="B2083" t="s">
        <v>3790</v>
      </c>
      <c r="C2083" t="s">
        <v>3726</v>
      </c>
      <c r="D2083" t="s">
        <v>3757</v>
      </c>
      <c r="E2083" t="s">
        <v>10</v>
      </c>
      <c r="F2083" t="s">
        <v>23</v>
      </c>
      <c r="G2083" t="s">
        <v>12</v>
      </c>
    </row>
    <row r="2084" spans="1:8">
      <c r="A2084" t="s">
        <v>3869</v>
      </c>
      <c r="B2084" t="s">
        <v>3773</v>
      </c>
      <c r="C2084" t="s">
        <v>3726</v>
      </c>
      <c r="D2084" t="s">
        <v>3774</v>
      </c>
      <c r="E2084" t="s">
        <v>10</v>
      </c>
      <c r="F2084" t="s">
        <v>23</v>
      </c>
      <c r="G2084" t="s">
        <v>201</v>
      </c>
      <c r="H2084">
        <v>2</v>
      </c>
    </row>
    <row r="2085" spans="1:8">
      <c r="A2085" t="s">
        <v>3870</v>
      </c>
      <c r="B2085" t="s">
        <v>3871</v>
      </c>
      <c r="C2085" t="s">
        <v>3726</v>
      </c>
      <c r="D2085" t="s">
        <v>3751</v>
      </c>
      <c r="E2085" t="s">
        <v>10</v>
      </c>
      <c r="F2085" t="s">
        <v>19</v>
      </c>
      <c r="G2085" t="s">
        <v>12</v>
      </c>
      <c r="H2085">
        <v>3</v>
      </c>
    </row>
    <row r="2086" spans="1:8">
      <c r="A2086" t="s">
        <v>3872</v>
      </c>
      <c r="B2086" t="s">
        <v>3753</v>
      </c>
      <c r="C2086" t="s">
        <v>3726</v>
      </c>
      <c r="D2086" t="s">
        <v>3754</v>
      </c>
      <c r="E2086" t="s">
        <v>10</v>
      </c>
      <c r="F2086" t="s">
        <v>19</v>
      </c>
      <c r="G2086" t="s">
        <v>12</v>
      </c>
    </row>
    <row r="2087" spans="1:8">
      <c r="A2087" t="s">
        <v>3873</v>
      </c>
      <c r="B2087" t="s">
        <v>3655</v>
      </c>
      <c r="C2087" t="s">
        <v>3726</v>
      </c>
      <c r="D2087" t="s">
        <v>3754</v>
      </c>
      <c r="E2087" t="s">
        <v>179</v>
      </c>
      <c r="F2087" t="s">
        <v>180</v>
      </c>
      <c r="G2087" t="s">
        <v>201</v>
      </c>
    </row>
    <row r="2088" spans="1:8">
      <c r="A2088" t="s">
        <v>3874</v>
      </c>
      <c r="B2088" t="s">
        <v>3731</v>
      </c>
      <c r="C2088" t="s">
        <v>3726</v>
      </c>
      <c r="D2088" t="s">
        <v>3732</v>
      </c>
      <c r="E2088" t="s">
        <v>179</v>
      </c>
      <c r="F2088" t="s">
        <v>180</v>
      </c>
      <c r="G2088" t="s">
        <v>12</v>
      </c>
      <c r="H2088">
        <v>3</v>
      </c>
    </row>
    <row r="2089" spans="1:8">
      <c r="A2089" t="s">
        <v>3875</v>
      </c>
      <c r="B2089" t="s">
        <v>3773</v>
      </c>
      <c r="C2089" t="s">
        <v>3726</v>
      </c>
      <c r="D2089" t="s">
        <v>3774</v>
      </c>
      <c r="E2089" t="s">
        <v>179</v>
      </c>
      <c r="F2089" t="s">
        <v>180</v>
      </c>
      <c r="G2089" t="s">
        <v>12</v>
      </c>
      <c r="H2089">
        <v>2</v>
      </c>
    </row>
    <row r="2090" spans="1:8">
      <c r="A2090" t="s">
        <v>3876</v>
      </c>
      <c r="B2090" t="s">
        <v>3877</v>
      </c>
      <c r="C2090" t="s">
        <v>3726</v>
      </c>
      <c r="D2090" t="s">
        <v>3832</v>
      </c>
      <c r="E2090" t="s">
        <v>264</v>
      </c>
      <c r="F2090" t="s">
        <v>265</v>
      </c>
      <c r="G2090" t="s">
        <v>12</v>
      </c>
    </row>
    <row r="2091" spans="1:8">
      <c r="A2091" t="s">
        <v>3878</v>
      </c>
      <c r="B2091" t="s">
        <v>3879</v>
      </c>
      <c r="C2091" t="s">
        <v>3726</v>
      </c>
      <c r="D2091" t="s">
        <v>3880</v>
      </c>
      <c r="E2091" t="s">
        <v>202</v>
      </c>
      <c r="F2091" t="s">
        <v>23</v>
      </c>
      <c r="G2091" t="s">
        <v>12</v>
      </c>
    </row>
    <row r="2092" spans="1:8">
      <c r="A2092" t="s">
        <v>3881</v>
      </c>
      <c r="B2092" t="s">
        <v>2993</v>
      </c>
      <c r="C2092" t="s">
        <v>3726</v>
      </c>
      <c r="D2092" t="s">
        <v>3882</v>
      </c>
      <c r="E2092" t="s">
        <v>212</v>
      </c>
      <c r="F2092" t="s">
        <v>11</v>
      </c>
      <c r="G2092" t="s">
        <v>12</v>
      </c>
    </row>
    <row r="2093" spans="1:8">
      <c r="A2093" t="s">
        <v>2075</v>
      </c>
      <c r="B2093" t="s">
        <v>3883</v>
      </c>
      <c r="C2093" t="s">
        <v>3726</v>
      </c>
      <c r="D2093" t="s">
        <v>555</v>
      </c>
      <c r="E2093" t="s">
        <v>212</v>
      </c>
      <c r="F2093" t="s">
        <v>23</v>
      </c>
      <c r="G2093" t="s">
        <v>12</v>
      </c>
    </row>
    <row r="2094" spans="1:8">
      <c r="A2094" t="s">
        <v>3884</v>
      </c>
      <c r="B2094" t="s">
        <v>3885</v>
      </c>
      <c r="C2094" t="s">
        <v>3726</v>
      </c>
      <c r="D2094" t="s">
        <v>3886</v>
      </c>
      <c r="E2094" t="s">
        <v>212</v>
      </c>
      <c r="F2094" t="s">
        <v>23</v>
      </c>
      <c r="G2094" t="s">
        <v>12</v>
      </c>
    </row>
    <row r="2095" spans="1:8">
      <c r="A2095" t="s">
        <v>3887</v>
      </c>
      <c r="B2095" t="s">
        <v>3888</v>
      </c>
      <c r="C2095" t="s">
        <v>3726</v>
      </c>
      <c r="D2095" t="s">
        <v>3774</v>
      </c>
      <c r="E2095" t="s">
        <v>212</v>
      </c>
      <c r="F2095" t="s">
        <v>11</v>
      </c>
      <c r="G2095" t="s">
        <v>12</v>
      </c>
    </row>
    <row r="2096" spans="1:8">
      <c r="A2096" t="s">
        <v>3889</v>
      </c>
      <c r="B2096" t="s">
        <v>3890</v>
      </c>
      <c r="C2096" t="s">
        <v>3726</v>
      </c>
      <c r="D2096" t="s">
        <v>3891</v>
      </c>
      <c r="E2096" t="s">
        <v>212</v>
      </c>
      <c r="F2096" t="s">
        <v>11</v>
      </c>
      <c r="G2096" t="s">
        <v>12</v>
      </c>
    </row>
    <row r="2097" spans="1:8">
      <c r="A2097" t="s">
        <v>3892</v>
      </c>
      <c r="B2097" t="s">
        <v>3893</v>
      </c>
      <c r="C2097" t="s">
        <v>3726</v>
      </c>
      <c r="D2097" t="s">
        <v>3894</v>
      </c>
      <c r="E2097" t="s">
        <v>212</v>
      </c>
      <c r="F2097" t="s">
        <v>11</v>
      </c>
      <c r="G2097" t="s">
        <v>12</v>
      </c>
    </row>
    <row r="2098" spans="1:8">
      <c r="A2098" t="s">
        <v>3895</v>
      </c>
      <c r="B2098" t="s">
        <v>3896</v>
      </c>
      <c r="C2098" t="s">
        <v>3726</v>
      </c>
      <c r="D2098" t="s">
        <v>3742</v>
      </c>
      <c r="E2098" t="s">
        <v>212</v>
      </c>
      <c r="F2098" t="s">
        <v>19</v>
      </c>
      <c r="G2098" t="s">
        <v>12</v>
      </c>
    </row>
    <row r="2099" spans="1:8">
      <c r="A2099" t="s">
        <v>3897</v>
      </c>
      <c r="B2099" t="s">
        <v>3898</v>
      </c>
      <c r="C2099" t="s">
        <v>3726</v>
      </c>
      <c r="D2099" t="s">
        <v>3899</v>
      </c>
      <c r="E2099" t="s">
        <v>212</v>
      </c>
      <c r="F2099" t="s">
        <v>11</v>
      </c>
      <c r="G2099" t="s">
        <v>12</v>
      </c>
    </row>
    <row r="2100" spans="1:8">
      <c r="A2100" t="s">
        <v>3900</v>
      </c>
      <c r="B2100" t="s">
        <v>3901</v>
      </c>
      <c r="C2100" t="s">
        <v>3726</v>
      </c>
      <c r="D2100" t="s">
        <v>3748</v>
      </c>
      <c r="E2100" t="s">
        <v>212</v>
      </c>
      <c r="F2100" t="s">
        <v>11</v>
      </c>
      <c r="G2100" t="s">
        <v>12</v>
      </c>
    </row>
    <row r="2101" spans="1:8">
      <c r="A2101" t="s">
        <v>3902</v>
      </c>
      <c r="B2101" t="s">
        <v>188</v>
      </c>
      <c r="C2101" t="s">
        <v>3726</v>
      </c>
      <c r="D2101" t="s">
        <v>3745</v>
      </c>
      <c r="E2101" t="s">
        <v>212</v>
      </c>
      <c r="F2101" t="s">
        <v>11</v>
      </c>
      <c r="G2101" t="s">
        <v>12</v>
      </c>
    </row>
    <row r="2102" spans="1:8">
      <c r="A2102" t="s">
        <v>3903</v>
      </c>
      <c r="B2102" t="s">
        <v>3904</v>
      </c>
      <c r="C2102" t="s">
        <v>3726</v>
      </c>
      <c r="D2102" t="s">
        <v>3804</v>
      </c>
      <c r="E2102" t="s">
        <v>212</v>
      </c>
      <c r="F2102" t="s">
        <v>11</v>
      </c>
      <c r="G2102" t="s">
        <v>12</v>
      </c>
    </row>
    <row r="2103" spans="1:8">
      <c r="A2103" t="s">
        <v>3905</v>
      </c>
      <c r="B2103" t="s">
        <v>3906</v>
      </c>
      <c r="C2103" t="s">
        <v>3726</v>
      </c>
      <c r="D2103" t="s">
        <v>3907</v>
      </c>
      <c r="E2103" t="s">
        <v>212</v>
      </c>
      <c r="F2103" t="s">
        <v>23</v>
      </c>
      <c r="G2103" t="s">
        <v>12</v>
      </c>
      <c r="H2103">
        <v>4</v>
      </c>
    </row>
    <row r="2104" spans="1:8">
      <c r="A2104" t="s">
        <v>2600</v>
      </c>
      <c r="B2104" t="s">
        <v>3908</v>
      </c>
      <c r="C2104" t="s">
        <v>3726</v>
      </c>
      <c r="D2104" t="s">
        <v>211</v>
      </c>
      <c r="E2104" t="s">
        <v>212</v>
      </c>
      <c r="F2104" t="s">
        <v>11</v>
      </c>
      <c r="G2104" t="s">
        <v>12</v>
      </c>
    </row>
    <row r="2105" spans="1:8">
      <c r="A2105" t="s">
        <v>3909</v>
      </c>
      <c r="B2105" t="s">
        <v>3910</v>
      </c>
      <c r="C2105" t="s">
        <v>3726</v>
      </c>
      <c r="D2105" t="s">
        <v>60</v>
      </c>
      <c r="E2105" t="s">
        <v>212</v>
      </c>
      <c r="F2105" t="s">
        <v>11</v>
      </c>
      <c r="G2105" t="s">
        <v>12</v>
      </c>
    </row>
    <row r="2106" spans="1:8">
      <c r="A2106" t="s">
        <v>3911</v>
      </c>
      <c r="B2106" t="s">
        <v>3912</v>
      </c>
      <c r="C2106" t="s">
        <v>3726</v>
      </c>
      <c r="D2106" t="s">
        <v>3825</v>
      </c>
      <c r="E2106" t="s">
        <v>212</v>
      </c>
      <c r="F2106" t="s">
        <v>11</v>
      </c>
      <c r="G2106" t="s">
        <v>12</v>
      </c>
    </row>
    <row r="2107" spans="1:8">
      <c r="A2107" t="s">
        <v>3913</v>
      </c>
      <c r="B2107" t="s">
        <v>3914</v>
      </c>
      <c r="C2107" t="s">
        <v>3726</v>
      </c>
      <c r="D2107" t="s">
        <v>3915</v>
      </c>
      <c r="E2107" t="s">
        <v>212</v>
      </c>
      <c r="F2107" t="s">
        <v>11</v>
      </c>
      <c r="G2107" t="s">
        <v>12</v>
      </c>
    </row>
    <row r="2108" spans="1:8">
      <c r="A2108" t="s">
        <v>3916</v>
      </c>
      <c r="B2108" t="s">
        <v>508</v>
      </c>
      <c r="C2108" t="s">
        <v>3726</v>
      </c>
      <c r="D2108" t="s">
        <v>87</v>
      </c>
      <c r="E2108" t="s">
        <v>212</v>
      </c>
      <c r="F2108" t="s">
        <v>11</v>
      </c>
      <c r="G2108" t="s">
        <v>12</v>
      </c>
    </row>
    <row r="2109" spans="1:8">
      <c r="A2109" t="s">
        <v>3917</v>
      </c>
      <c r="B2109" t="s">
        <v>3918</v>
      </c>
      <c r="C2109" t="s">
        <v>3726</v>
      </c>
      <c r="D2109" t="s">
        <v>3463</v>
      </c>
      <c r="E2109" t="s">
        <v>212</v>
      </c>
      <c r="F2109" t="s">
        <v>11</v>
      </c>
      <c r="G2109" t="s">
        <v>12</v>
      </c>
    </row>
    <row r="2110" spans="1:8">
      <c r="A2110" t="s">
        <v>3919</v>
      </c>
      <c r="B2110" t="s">
        <v>3920</v>
      </c>
      <c r="C2110" t="s">
        <v>3726</v>
      </c>
      <c r="D2110" t="s">
        <v>3777</v>
      </c>
      <c r="E2110" t="s">
        <v>212</v>
      </c>
      <c r="F2110" t="s">
        <v>11</v>
      </c>
      <c r="G2110" t="s">
        <v>12</v>
      </c>
    </row>
    <row r="2111" spans="1:8">
      <c r="A2111" t="s">
        <v>3921</v>
      </c>
      <c r="B2111" t="s">
        <v>893</v>
      </c>
      <c r="C2111" t="s">
        <v>3726</v>
      </c>
      <c r="D2111" t="s">
        <v>3922</v>
      </c>
      <c r="E2111" t="s">
        <v>212</v>
      </c>
      <c r="F2111" t="s">
        <v>19</v>
      </c>
      <c r="G2111" t="s">
        <v>12</v>
      </c>
    </row>
    <row r="2112" spans="1:8">
      <c r="A2112" t="s">
        <v>3923</v>
      </c>
      <c r="B2112" t="s">
        <v>562</v>
      </c>
      <c r="C2112" t="s">
        <v>3726</v>
      </c>
      <c r="D2112" t="s">
        <v>3748</v>
      </c>
      <c r="E2112" t="s">
        <v>212</v>
      </c>
      <c r="F2112" t="s">
        <v>50</v>
      </c>
      <c r="G2112" t="s">
        <v>12</v>
      </c>
    </row>
    <row r="2113" spans="1:7">
      <c r="A2113" t="s">
        <v>3924</v>
      </c>
      <c r="B2113" t="s">
        <v>3925</v>
      </c>
      <c r="C2113" t="s">
        <v>3726</v>
      </c>
      <c r="D2113" t="s">
        <v>2504</v>
      </c>
      <c r="E2113" t="s">
        <v>212</v>
      </c>
      <c r="F2113" t="s">
        <v>23</v>
      </c>
      <c r="G2113" t="s">
        <v>12</v>
      </c>
    </row>
    <row r="2114" spans="1:7">
      <c r="A2114" t="s">
        <v>3926</v>
      </c>
      <c r="B2114" t="s">
        <v>3927</v>
      </c>
      <c r="C2114" t="s">
        <v>3726</v>
      </c>
      <c r="D2114" t="s">
        <v>2773</v>
      </c>
      <c r="E2114" t="s">
        <v>212</v>
      </c>
      <c r="F2114" t="s">
        <v>11</v>
      </c>
      <c r="G2114" t="s">
        <v>12</v>
      </c>
    </row>
    <row r="2115" spans="1:7">
      <c r="A2115" t="s">
        <v>3928</v>
      </c>
      <c r="B2115" t="s">
        <v>3929</v>
      </c>
      <c r="C2115" t="s">
        <v>3726</v>
      </c>
      <c r="D2115" t="s">
        <v>3729</v>
      </c>
      <c r="E2115" t="s">
        <v>212</v>
      </c>
      <c r="F2115" t="s">
        <v>69</v>
      </c>
      <c r="G2115" t="s">
        <v>12</v>
      </c>
    </row>
    <row r="2116" spans="1:7">
      <c r="A2116" t="s">
        <v>3930</v>
      </c>
      <c r="B2116" t="s">
        <v>3931</v>
      </c>
      <c r="C2116" t="s">
        <v>3726</v>
      </c>
      <c r="D2116" t="s">
        <v>3729</v>
      </c>
      <c r="E2116" t="s">
        <v>212</v>
      </c>
      <c r="F2116" t="s">
        <v>11</v>
      </c>
      <c r="G2116" t="s">
        <v>12</v>
      </c>
    </row>
    <row r="2117" spans="1:7">
      <c r="A2117" t="s">
        <v>3932</v>
      </c>
      <c r="B2117" t="s">
        <v>3933</v>
      </c>
      <c r="C2117" t="s">
        <v>3726</v>
      </c>
      <c r="D2117" t="s">
        <v>555</v>
      </c>
      <c r="E2117" t="s">
        <v>212</v>
      </c>
      <c r="F2117" t="s">
        <v>11</v>
      </c>
      <c r="G2117" t="s">
        <v>12</v>
      </c>
    </row>
    <row r="2118" spans="1:7">
      <c r="A2118" t="s">
        <v>3934</v>
      </c>
      <c r="B2118" t="s">
        <v>3935</v>
      </c>
      <c r="C2118" t="s">
        <v>3726</v>
      </c>
      <c r="D2118" t="s">
        <v>3936</v>
      </c>
      <c r="E2118" t="s">
        <v>212</v>
      </c>
      <c r="F2118" t="s">
        <v>19</v>
      </c>
      <c r="G2118" t="s">
        <v>12</v>
      </c>
    </row>
    <row r="2119" spans="1:7">
      <c r="A2119" t="s">
        <v>3937</v>
      </c>
      <c r="B2119" t="s">
        <v>3938</v>
      </c>
      <c r="C2119" t="s">
        <v>3726</v>
      </c>
      <c r="D2119" t="s">
        <v>2582</v>
      </c>
      <c r="E2119" t="s">
        <v>3939</v>
      </c>
      <c r="F2119" t="s">
        <v>19</v>
      </c>
      <c r="G2119" t="s">
        <v>201</v>
      </c>
    </row>
    <row r="2120" spans="1:7">
      <c r="A2120" t="s">
        <v>3940</v>
      </c>
      <c r="B2120" t="s">
        <v>3773</v>
      </c>
      <c r="C2120" t="s">
        <v>3726</v>
      </c>
      <c r="D2120" t="s">
        <v>3774</v>
      </c>
      <c r="E2120" t="s">
        <v>3939</v>
      </c>
      <c r="F2120" t="s">
        <v>23</v>
      </c>
      <c r="G2120" t="s">
        <v>201</v>
      </c>
    </row>
    <row r="2121" spans="1:7">
      <c r="A2121" t="s">
        <v>3941</v>
      </c>
      <c r="B2121" t="s">
        <v>3731</v>
      </c>
      <c r="C2121" t="s">
        <v>3726</v>
      </c>
      <c r="D2121" t="s">
        <v>3732</v>
      </c>
      <c r="E2121" t="s">
        <v>230</v>
      </c>
      <c r="F2121" t="s">
        <v>23</v>
      </c>
      <c r="G2121" t="s">
        <v>12</v>
      </c>
    </row>
    <row r="2122" spans="1:7">
      <c r="A2122" t="s">
        <v>3942</v>
      </c>
      <c r="B2122" t="s">
        <v>3943</v>
      </c>
      <c r="C2122" t="s">
        <v>3726</v>
      </c>
      <c r="D2122" t="s">
        <v>3771</v>
      </c>
      <c r="E2122" t="s">
        <v>233</v>
      </c>
      <c r="F2122" t="s">
        <v>23</v>
      </c>
      <c r="G2122" t="s">
        <v>201</v>
      </c>
    </row>
    <row r="2123" spans="1:7">
      <c r="A2123" t="s">
        <v>3944</v>
      </c>
      <c r="B2123" t="s">
        <v>87</v>
      </c>
      <c r="C2123" t="s">
        <v>3726</v>
      </c>
      <c r="D2123" t="s">
        <v>3945</v>
      </c>
      <c r="E2123" t="s">
        <v>233</v>
      </c>
      <c r="F2123" t="s">
        <v>50</v>
      </c>
      <c r="G2123" t="s">
        <v>201</v>
      </c>
    </row>
    <row r="2124" spans="1:7">
      <c r="A2124" t="s">
        <v>3946</v>
      </c>
      <c r="B2124" t="s">
        <v>3773</v>
      </c>
      <c r="C2124" t="s">
        <v>3726</v>
      </c>
      <c r="D2124" t="s">
        <v>3774</v>
      </c>
      <c r="E2124" t="s">
        <v>233</v>
      </c>
      <c r="F2124" t="s">
        <v>19</v>
      </c>
      <c r="G2124" t="s">
        <v>201</v>
      </c>
    </row>
    <row r="2125" spans="1:7">
      <c r="A2125" t="s">
        <v>3947</v>
      </c>
      <c r="B2125" t="s">
        <v>3753</v>
      </c>
      <c r="C2125" t="s">
        <v>3726</v>
      </c>
      <c r="D2125" t="s">
        <v>3754</v>
      </c>
      <c r="E2125" t="s">
        <v>233</v>
      </c>
      <c r="F2125" t="s">
        <v>19</v>
      </c>
      <c r="G2125" t="s">
        <v>201</v>
      </c>
    </row>
    <row r="2126" spans="1:7">
      <c r="A2126" t="s">
        <v>3948</v>
      </c>
      <c r="B2126" t="s">
        <v>3655</v>
      </c>
      <c r="C2126" t="s">
        <v>3726</v>
      </c>
      <c r="D2126" t="s">
        <v>3754</v>
      </c>
      <c r="E2126" t="s">
        <v>233</v>
      </c>
      <c r="F2126" t="s">
        <v>50</v>
      </c>
      <c r="G2126" t="s">
        <v>201</v>
      </c>
    </row>
    <row r="2127" spans="1:7">
      <c r="A2127" t="s">
        <v>3949</v>
      </c>
      <c r="B2127" t="s">
        <v>3731</v>
      </c>
      <c r="C2127" t="s">
        <v>3726</v>
      </c>
      <c r="D2127" t="s">
        <v>26</v>
      </c>
      <c r="E2127" t="s">
        <v>233</v>
      </c>
      <c r="F2127" t="s">
        <v>19</v>
      </c>
      <c r="G2127" t="s">
        <v>201</v>
      </c>
    </row>
    <row r="2128" spans="1:7">
      <c r="A2128" t="s">
        <v>3950</v>
      </c>
      <c r="B2128" t="s">
        <v>1402</v>
      </c>
      <c r="C2128" t="s">
        <v>3726</v>
      </c>
      <c r="D2128" t="s">
        <v>1402</v>
      </c>
      <c r="E2128" t="s">
        <v>233</v>
      </c>
      <c r="F2128" t="s">
        <v>19</v>
      </c>
      <c r="G2128" t="s">
        <v>201</v>
      </c>
    </row>
    <row r="2129" spans="1:7">
      <c r="A2129" t="s">
        <v>3951</v>
      </c>
      <c r="B2129" t="s">
        <v>3731</v>
      </c>
      <c r="C2129" t="s">
        <v>3726</v>
      </c>
      <c r="D2129" t="s">
        <v>3732</v>
      </c>
      <c r="E2129" t="s">
        <v>233</v>
      </c>
      <c r="F2129" t="s">
        <v>19</v>
      </c>
      <c r="G2129" t="s">
        <v>201</v>
      </c>
    </row>
    <row r="2130" spans="1:7">
      <c r="A2130" t="s">
        <v>3952</v>
      </c>
      <c r="B2130" t="s">
        <v>22</v>
      </c>
      <c r="C2130" t="s">
        <v>3726</v>
      </c>
      <c r="D2130" t="s">
        <v>3771</v>
      </c>
      <c r="E2130" t="s">
        <v>233</v>
      </c>
      <c r="F2130" t="s">
        <v>19</v>
      </c>
      <c r="G2130" t="s">
        <v>201</v>
      </c>
    </row>
    <row r="2131" spans="1:7">
      <c r="A2131" t="s">
        <v>3953</v>
      </c>
      <c r="B2131" t="s">
        <v>3954</v>
      </c>
      <c r="C2131" t="s">
        <v>3726</v>
      </c>
      <c r="D2131" t="s">
        <v>1402</v>
      </c>
      <c r="E2131" t="s">
        <v>233</v>
      </c>
      <c r="F2131" t="s">
        <v>19</v>
      </c>
      <c r="G2131" t="s">
        <v>201</v>
      </c>
    </row>
    <row r="2132" spans="1:7">
      <c r="A2132" t="s">
        <v>3955</v>
      </c>
      <c r="B2132" t="s">
        <v>3796</v>
      </c>
      <c r="C2132" t="s">
        <v>3726</v>
      </c>
      <c r="D2132" t="s">
        <v>1434</v>
      </c>
      <c r="E2132" t="s">
        <v>233</v>
      </c>
      <c r="F2132" t="s">
        <v>19</v>
      </c>
      <c r="G2132" t="s">
        <v>201</v>
      </c>
    </row>
    <row r="2133" spans="1:7">
      <c r="A2133" t="s">
        <v>3956</v>
      </c>
      <c r="B2133" t="s">
        <v>3957</v>
      </c>
      <c r="C2133" t="s">
        <v>3726</v>
      </c>
      <c r="D2133" t="s">
        <v>3958</v>
      </c>
      <c r="E2133" t="s">
        <v>233</v>
      </c>
      <c r="F2133" t="s">
        <v>19</v>
      </c>
      <c r="G2133" t="s">
        <v>201</v>
      </c>
    </row>
    <row r="2134" spans="1:7">
      <c r="A2134" t="s">
        <v>3959</v>
      </c>
      <c r="B2134" t="s">
        <v>3960</v>
      </c>
      <c r="C2134" t="s">
        <v>3726</v>
      </c>
      <c r="D2134" t="s">
        <v>3771</v>
      </c>
      <c r="E2134" t="s">
        <v>233</v>
      </c>
      <c r="F2134" t="s">
        <v>19</v>
      </c>
      <c r="G2134" t="s">
        <v>201</v>
      </c>
    </row>
    <row r="2135" spans="1:7">
      <c r="A2135" t="s">
        <v>3961</v>
      </c>
      <c r="B2135" t="s">
        <v>3781</v>
      </c>
      <c r="C2135" t="s">
        <v>3726</v>
      </c>
      <c r="D2135" t="s">
        <v>3782</v>
      </c>
      <c r="E2135" t="s">
        <v>233</v>
      </c>
      <c r="F2135" t="s">
        <v>19</v>
      </c>
      <c r="G2135" t="s">
        <v>201</v>
      </c>
    </row>
    <row r="2136" spans="1:7">
      <c r="A2136" t="s">
        <v>3962</v>
      </c>
      <c r="B2136" t="s">
        <v>2943</v>
      </c>
      <c r="C2136" t="s">
        <v>3726</v>
      </c>
      <c r="D2136" t="s">
        <v>3784</v>
      </c>
      <c r="E2136" t="s">
        <v>233</v>
      </c>
      <c r="F2136" t="s">
        <v>19</v>
      </c>
      <c r="G2136" t="s">
        <v>201</v>
      </c>
    </row>
    <row r="2137" spans="1:7">
      <c r="A2137" t="s">
        <v>3963</v>
      </c>
      <c r="B2137" t="s">
        <v>3811</v>
      </c>
      <c r="C2137" t="s">
        <v>3726</v>
      </c>
      <c r="D2137" t="s">
        <v>3812</v>
      </c>
      <c r="E2137" t="s">
        <v>233</v>
      </c>
      <c r="F2137" t="s">
        <v>19</v>
      </c>
      <c r="G2137" t="s">
        <v>12</v>
      </c>
    </row>
    <row r="2138" spans="1:7">
      <c r="A2138" t="s">
        <v>3964</v>
      </c>
      <c r="B2138" t="s">
        <v>3731</v>
      </c>
      <c r="C2138" t="s">
        <v>3726</v>
      </c>
      <c r="D2138" t="s">
        <v>3732</v>
      </c>
      <c r="E2138" t="s">
        <v>233</v>
      </c>
      <c r="F2138" t="s">
        <v>19</v>
      </c>
      <c r="G2138" t="s">
        <v>201</v>
      </c>
    </row>
    <row r="2139" spans="1:7">
      <c r="A2139" t="s">
        <v>3965</v>
      </c>
      <c r="B2139" t="s">
        <v>1402</v>
      </c>
      <c r="C2139" t="s">
        <v>3726</v>
      </c>
      <c r="D2139" t="s">
        <v>1402</v>
      </c>
      <c r="E2139" t="s">
        <v>233</v>
      </c>
      <c r="F2139" t="s">
        <v>19</v>
      </c>
      <c r="G2139" t="s">
        <v>201</v>
      </c>
    </row>
    <row r="2140" spans="1:7">
      <c r="A2140" t="s">
        <v>3966</v>
      </c>
      <c r="B2140" t="s">
        <v>3790</v>
      </c>
      <c r="C2140" t="s">
        <v>3726</v>
      </c>
      <c r="D2140" t="s">
        <v>3757</v>
      </c>
      <c r="E2140" t="s">
        <v>233</v>
      </c>
      <c r="F2140" t="s">
        <v>19</v>
      </c>
      <c r="G2140" t="s">
        <v>201</v>
      </c>
    </row>
    <row r="2141" spans="1:7">
      <c r="A2141" t="s">
        <v>3967</v>
      </c>
      <c r="B2141" t="s">
        <v>153</v>
      </c>
      <c r="C2141" t="s">
        <v>3726</v>
      </c>
      <c r="D2141" t="s">
        <v>528</v>
      </c>
      <c r="E2141" t="s">
        <v>233</v>
      </c>
      <c r="F2141" t="s">
        <v>19</v>
      </c>
      <c r="G2141" t="s">
        <v>201</v>
      </c>
    </row>
    <row r="2142" spans="1:7">
      <c r="A2142" t="s">
        <v>3968</v>
      </c>
      <c r="B2142" t="s">
        <v>3969</v>
      </c>
      <c r="C2142" t="s">
        <v>3726</v>
      </c>
      <c r="D2142" t="s">
        <v>3899</v>
      </c>
      <c r="E2142" t="s">
        <v>233</v>
      </c>
      <c r="F2142" t="s">
        <v>330</v>
      </c>
      <c r="G2142" t="s">
        <v>201</v>
      </c>
    </row>
    <row r="2143" spans="1:7">
      <c r="A2143" t="s">
        <v>3970</v>
      </c>
      <c r="B2143" t="s">
        <v>3885</v>
      </c>
      <c r="C2143" t="s">
        <v>3726</v>
      </c>
      <c r="D2143" t="s">
        <v>3886</v>
      </c>
      <c r="E2143" t="s">
        <v>233</v>
      </c>
      <c r="F2143" t="s">
        <v>19</v>
      </c>
      <c r="G2143" t="s">
        <v>201</v>
      </c>
    </row>
    <row r="2144" spans="1:7">
      <c r="A2144" t="s">
        <v>3971</v>
      </c>
      <c r="B2144" t="s">
        <v>3763</v>
      </c>
      <c r="C2144" t="s">
        <v>3726</v>
      </c>
      <c r="D2144" t="s">
        <v>3742</v>
      </c>
      <c r="E2144" t="s">
        <v>233</v>
      </c>
      <c r="F2144" t="s">
        <v>19</v>
      </c>
      <c r="G2144" t="s">
        <v>201</v>
      </c>
    </row>
    <row r="2145" spans="1:7">
      <c r="A2145" t="s">
        <v>3972</v>
      </c>
      <c r="B2145" t="s">
        <v>3973</v>
      </c>
      <c r="C2145" t="s">
        <v>3726</v>
      </c>
      <c r="D2145" t="s">
        <v>3748</v>
      </c>
      <c r="E2145" t="s">
        <v>233</v>
      </c>
      <c r="F2145" t="s">
        <v>19</v>
      </c>
      <c r="G2145" t="s">
        <v>201</v>
      </c>
    </row>
    <row r="2146" spans="1:7">
      <c r="A2146" t="s">
        <v>3974</v>
      </c>
      <c r="B2146" t="s">
        <v>3773</v>
      </c>
      <c r="C2146" t="s">
        <v>3726</v>
      </c>
      <c r="D2146" t="s">
        <v>3774</v>
      </c>
      <c r="E2146" t="s">
        <v>233</v>
      </c>
      <c r="F2146" t="s">
        <v>19</v>
      </c>
      <c r="G2146" t="s">
        <v>201</v>
      </c>
    </row>
    <row r="2147" spans="1:7">
      <c r="A2147" t="s">
        <v>3975</v>
      </c>
      <c r="B2147" t="s">
        <v>3750</v>
      </c>
      <c r="C2147" t="s">
        <v>3726</v>
      </c>
      <c r="D2147" t="s">
        <v>3751</v>
      </c>
      <c r="E2147" t="s">
        <v>233</v>
      </c>
      <c r="F2147" t="s">
        <v>19</v>
      </c>
      <c r="G2147" t="s">
        <v>201</v>
      </c>
    </row>
    <row r="2148" spans="1:7">
      <c r="A2148" t="s">
        <v>3976</v>
      </c>
      <c r="B2148" t="s">
        <v>3753</v>
      </c>
      <c r="C2148" t="s">
        <v>3726</v>
      </c>
      <c r="D2148" t="s">
        <v>3754</v>
      </c>
      <c r="E2148" t="s">
        <v>233</v>
      </c>
      <c r="F2148" t="s">
        <v>19</v>
      </c>
      <c r="G2148" t="s">
        <v>201</v>
      </c>
    </row>
    <row r="2149" spans="1:7">
      <c r="A2149" t="s">
        <v>3977</v>
      </c>
      <c r="B2149" t="s">
        <v>3856</v>
      </c>
      <c r="C2149" t="s">
        <v>3726</v>
      </c>
      <c r="D2149" t="s">
        <v>26</v>
      </c>
      <c r="E2149" t="s">
        <v>233</v>
      </c>
      <c r="F2149" t="s">
        <v>19</v>
      </c>
      <c r="G2149" t="s">
        <v>201</v>
      </c>
    </row>
    <row r="2150" spans="1:7">
      <c r="A2150" t="s">
        <v>3978</v>
      </c>
      <c r="B2150" t="s">
        <v>3890</v>
      </c>
      <c r="C2150" t="s">
        <v>3726</v>
      </c>
      <c r="D2150" t="s">
        <v>3891</v>
      </c>
      <c r="E2150" t="s">
        <v>233</v>
      </c>
      <c r="F2150" t="s">
        <v>19</v>
      </c>
      <c r="G2150" t="s">
        <v>201</v>
      </c>
    </row>
    <row r="2151" spans="1:7">
      <c r="A2151" t="s">
        <v>3979</v>
      </c>
      <c r="B2151" t="s">
        <v>3790</v>
      </c>
      <c r="C2151" t="s">
        <v>3726</v>
      </c>
      <c r="D2151" t="s">
        <v>3757</v>
      </c>
      <c r="E2151" t="s">
        <v>233</v>
      </c>
      <c r="F2151" t="s">
        <v>160</v>
      </c>
      <c r="G2151" t="s">
        <v>201</v>
      </c>
    </row>
    <row r="2152" spans="1:7">
      <c r="A2152" t="s">
        <v>3980</v>
      </c>
      <c r="B2152" t="s">
        <v>3790</v>
      </c>
      <c r="C2152" t="s">
        <v>3726</v>
      </c>
      <c r="D2152" t="s">
        <v>3757</v>
      </c>
      <c r="E2152" t="s">
        <v>233</v>
      </c>
      <c r="F2152" t="s">
        <v>19</v>
      </c>
      <c r="G2152" t="s">
        <v>201</v>
      </c>
    </row>
    <row r="2153" spans="1:7">
      <c r="A2153" t="s">
        <v>3981</v>
      </c>
      <c r="B2153" t="s">
        <v>3753</v>
      </c>
      <c r="C2153" t="s">
        <v>3726</v>
      </c>
      <c r="D2153" t="s">
        <v>3754</v>
      </c>
      <c r="E2153" t="s">
        <v>233</v>
      </c>
      <c r="F2153" t="s">
        <v>19</v>
      </c>
      <c r="G2153" t="s">
        <v>201</v>
      </c>
    </row>
    <row r="2154" spans="1:7">
      <c r="A2154" t="s">
        <v>3982</v>
      </c>
      <c r="B2154" t="s">
        <v>3790</v>
      </c>
      <c r="C2154" t="s">
        <v>3726</v>
      </c>
      <c r="D2154" t="s">
        <v>3757</v>
      </c>
      <c r="E2154" t="s">
        <v>233</v>
      </c>
      <c r="F2154" t="s">
        <v>19</v>
      </c>
      <c r="G2154" t="s">
        <v>201</v>
      </c>
    </row>
    <row r="2155" spans="1:7">
      <c r="A2155" t="s">
        <v>3983</v>
      </c>
      <c r="B2155" t="s">
        <v>3737</v>
      </c>
      <c r="C2155" t="s">
        <v>3726</v>
      </c>
      <c r="D2155" t="s">
        <v>3738</v>
      </c>
      <c r="E2155" t="s">
        <v>233</v>
      </c>
      <c r="F2155" t="s">
        <v>19</v>
      </c>
      <c r="G2155" t="s">
        <v>201</v>
      </c>
    </row>
    <row r="2156" spans="1:7">
      <c r="A2156" t="s">
        <v>3984</v>
      </c>
      <c r="B2156" t="s">
        <v>3904</v>
      </c>
      <c r="C2156" t="s">
        <v>3726</v>
      </c>
      <c r="D2156" t="s">
        <v>3804</v>
      </c>
      <c r="E2156" t="s">
        <v>233</v>
      </c>
      <c r="F2156" t="s">
        <v>19</v>
      </c>
      <c r="G2156" t="s">
        <v>201</v>
      </c>
    </row>
    <row r="2157" spans="1:7">
      <c r="A2157" t="s">
        <v>3985</v>
      </c>
      <c r="B2157" t="s">
        <v>3856</v>
      </c>
      <c r="C2157" t="s">
        <v>3726</v>
      </c>
      <c r="D2157" t="s">
        <v>26</v>
      </c>
      <c r="E2157" t="s">
        <v>233</v>
      </c>
      <c r="F2157" t="s">
        <v>19</v>
      </c>
      <c r="G2157" t="s">
        <v>201</v>
      </c>
    </row>
    <row r="2158" spans="1:7">
      <c r="A2158" t="s">
        <v>3986</v>
      </c>
      <c r="B2158" t="s">
        <v>3987</v>
      </c>
      <c r="C2158" t="s">
        <v>3726</v>
      </c>
      <c r="D2158" t="s">
        <v>3988</v>
      </c>
      <c r="E2158" t="s">
        <v>233</v>
      </c>
      <c r="F2158" t="s">
        <v>19</v>
      </c>
      <c r="G2158" t="s">
        <v>201</v>
      </c>
    </row>
    <row r="2159" spans="1:7">
      <c r="A2159" t="s">
        <v>3989</v>
      </c>
      <c r="B2159" t="s">
        <v>3790</v>
      </c>
      <c r="C2159" t="s">
        <v>3726</v>
      </c>
      <c r="D2159" t="s">
        <v>3757</v>
      </c>
      <c r="E2159" t="s">
        <v>233</v>
      </c>
      <c r="F2159" t="s">
        <v>23</v>
      </c>
      <c r="G2159" t="s">
        <v>201</v>
      </c>
    </row>
    <row r="2160" spans="1:7">
      <c r="A2160" t="s">
        <v>3990</v>
      </c>
      <c r="B2160" t="s">
        <v>3773</v>
      </c>
      <c r="C2160" t="s">
        <v>3726</v>
      </c>
      <c r="D2160" t="s">
        <v>3774</v>
      </c>
      <c r="E2160" t="s">
        <v>233</v>
      </c>
      <c r="F2160" t="s">
        <v>19</v>
      </c>
      <c r="G2160" t="s">
        <v>201</v>
      </c>
    </row>
    <row r="2161" spans="1:8">
      <c r="A2161" t="s">
        <v>3991</v>
      </c>
      <c r="B2161" t="s">
        <v>3747</v>
      </c>
      <c r="C2161" t="s">
        <v>3726</v>
      </c>
      <c r="D2161" t="s">
        <v>3748</v>
      </c>
      <c r="E2161" t="s">
        <v>233</v>
      </c>
      <c r="F2161" t="s">
        <v>19</v>
      </c>
      <c r="G2161" t="s">
        <v>201</v>
      </c>
    </row>
    <row r="2162" spans="1:8">
      <c r="A2162" t="s">
        <v>3992</v>
      </c>
      <c r="B2162" t="s">
        <v>3993</v>
      </c>
      <c r="C2162" t="s">
        <v>3726</v>
      </c>
      <c r="D2162" t="s">
        <v>3754</v>
      </c>
      <c r="E2162" t="s">
        <v>233</v>
      </c>
      <c r="F2162" t="s">
        <v>19</v>
      </c>
      <c r="G2162" t="s">
        <v>201</v>
      </c>
    </row>
    <row r="2163" spans="1:8">
      <c r="A2163" t="s">
        <v>3994</v>
      </c>
      <c r="B2163" t="s">
        <v>3918</v>
      </c>
      <c r="C2163" t="s">
        <v>3726</v>
      </c>
      <c r="D2163" t="s">
        <v>3463</v>
      </c>
      <c r="E2163" t="s">
        <v>233</v>
      </c>
      <c r="F2163" t="s">
        <v>19</v>
      </c>
      <c r="G2163" t="s">
        <v>201</v>
      </c>
    </row>
    <row r="2164" spans="1:8">
      <c r="A2164" t="s">
        <v>3995</v>
      </c>
      <c r="B2164" t="s">
        <v>3763</v>
      </c>
      <c r="C2164" t="s">
        <v>3726</v>
      </c>
      <c r="D2164" t="s">
        <v>3742</v>
      </c>
      <c r="E2164" t="s">
        <v>233</v>
      </c>
      <c r="F2164" t="s">
        <v>19</v>
      </c>
      <c r="G2164" t="s">
        <v>201</v>
      </c>
    </row>
    <row r="2165" spans="1:8">
      <c r="A2165" t="s">
        <v>3996</v>
      </c>
      <c r="B2165" t="s">
        <v>3831</v>
      </c>
      <c r="C2165" t="s">
        <v>3726</v>
      </c>
      <c r="D2165" t="s">
        <v>3832</v>
      </c>
      <c r="E2165" t="s">
        <v>233</v>
      </c>
      <c r="F2165" t="s">
        <v>19</v>
      </c>
      <c r="G2165" t="s">
        <v>201</v>
      </c>
    </row>
    <row r="2166" spans="1:8">
      <c r="A2166" t="s">
        <v>3997</v>
      </c>
      <c r="B2166" t="s">
        <v>3998</v>
      </c>
      <c r="C2166" t="s">
        <v>3999</v>
      </c>
      <c r="D2166" t="s">
        <v>4000</v>
      </c>
      <c r="E2166" t="s">
        <v>10</v>
      </c>
      <c r="F2166" t="s">
        <v>116</v>
      </c>
      <c r="G2166" t="s">
        <v>12</v>
      </c>
      <c r="H2166">
        <v>3</v>
      </c>
    </row>
    <row r="2167" spans="1:8">
      <c r="A2167" t="s">
        <v>4001</v>
      </c>
      <c r="B2167" t="s">
        <v>2974</v>
      </c>
      <c r="C2167" t="s">
        <v>3999</v>
      </c>
      <c r="D2167" t="s">
        <v>3688</v>
      </c>
      <c r="E2167" t="s">
        <v>10</v>
      </c>
      <c r="F2167" t="s">
        <v>116</v>
      </c>
      <c r="G2167" t="s">
        <v>12</v>
      </c>
      <c r="H2167">
        <v>4</v>
      </c>
    </row>
    <row r="2168" spans="1:8">
      <c r="A2168" t="s">
        <v>4002</v>
      </c>
      <c r="B2168" t="s">
        <v>2974</v>
      </c>
      <c r="C2168" t="s">
        <v>3999</v>
      </c>
      <c r="D2168" t="s">
        <v>3688</v>
      </c>
      <c r="E2168" t="s">
        <v>10</v>
      </c>
      <c r="F2168" t="s">
        <v>23</v>
      </c>
      <c r="G2168" t="s">
        <v>12</v>
      </c>
      <c r="H2168">
        <v>4</v>
      </c>
    </row>
    <row r="2169" spans="1:8">
      <c r="A2169" t="s">
        <v>4003</v>
      </c>
      <c r="B2169" t="s">
        <v>4004</v>
      </c>
      <c r="C2169" t="s">
        <v>3999</v>
      </c>
      <c r="D2169" t="s">
        <v>4005</v>
      </c>
      <c r="E2169" t="s">
        <v>10</v>
      </c>
      <c r="F2169" t="s">
        <v>23</v>
      </c>
      <c r="G2169" t="s">
        <v>12</v>
      </c>
      <c r="H2169">
        <v>2</v>
      </c>
    </row>
    <row r="2170" spans="1:8">
      <c r="A2170" t="s">
        <v>4006</v>
      </c>
      <c r="B2170" t="s">
        <v>169</v>
      </c>
      <c r="C2170" t="s">
        <v>3999</v>
      </c>
      <c r="D2170" t="s">
        <v>169</v>
      </c>
      <c r="E2170" t="s">
        <v>10</v>
      </c>
      <c r="F2170" t="s">
        <v>23</v>
      </c>
      <c r="G2170" t="s">
        <v>12</v>
      </c>
      <c r="H2170">
        <v>4</v>
      </c>
    </row>
    <row r="2171" spans="1:8">
      <c r="A2171" t="s">
        <v>4007</v>
      </c>
      <c r="B2171" t="s">
        <v>2035</v>
      </c>
      <c r="C2171" t="s">
        <v>3999</v>
      </c>
      <c r="D2171" t="s">
        <v>3688</v>
      </c>
      <c r="E2171" t="s">
        <v>10</v>
      </c>
      <c r="F2171" t="s">
        <v>23</v>
      </c>
      <c r="G2171" t="s">
        <v>12</v>
      </c>
      <c r="H2171">
        <v>3</v>
      </c>
    </row>
    <row r="2172" spans="1:8">
      <c r="A2172" t="s">
        <v>4008</v>
      </c>
      <c r="B2172" t="s">
        <v>2364</v>
      </c>
      <c r="C2172" t="s">
        <v>3999</v>
      </c>
      <c r="D2172" t="s">
        <v>4009</v>
      </c>
      <c r="E2172" t="s">
        <v>10</v>
      </c>
      <c r="F2172" t="s">
        <v>23</v>
      </c>
      <c r="G2172" t="s">
        <v>12</v>
      </c>
      <c r="H2172">
        <v>4</v>
      </c>
    </row>
    <row r="2173" spans="1:8">
      <c r="A2173" t="s">
        <v>4010</v>
      </c>
      <c r="B2173" t="s">
        <v>2415</v>
      </c>
      <c r="C2173" t="s">
        <v>3999</v>
      </c>
      <c r="D2173" t="s">
        <v>4005</v>
      </c>
      <c r="E2173" t="s">
        <v>10</v>
      </c>
      <c r="F2173" t="s">
        <v>98</v>
      </c>
      <c r="G2173" t="s">
        <v>12</v>
      </c>
      <c r="H2173">
        <v>1</v>
      </c>
    </row>
    <row r="2174" spans="1:8">
      <c r="A2174" t="s">
        <v>4011</v>
      </c>
      <c r="B2174" t="s">
        <v>3998</v>
      </c>
      <c r="C2174" t="s">
        <v>3999</v>
      </c>
      <c r="D2174" t="s">
        <v>4000</v>
      </c>
      <c r="E2174" t="s">
        <v>10</v>
      </c>
      <c r="F2174" t="s">
        <v>23</v>
      </c>
      <c r="G2174" t="s">
        <v>12</v>
      </c>
      <c r="H2174">
        <v>5</v>
      </c>
    </row>
    <row r="2175" spans="1:8">
      <c r="A2175" t="s">
        <v>4012</v>
      </c>
      <c r="B2175" t="s">
        <v>2364</v>
      </c>
      <c r="C2175" t="s">
        <v>3999</v>
      </c>
      <c r="D2175" t="s">
        <v>4009</v>
      </c>
      <c r="E2175" t="s">
        <v>10</v>
      </c>
      <c r="F2175" t="s">
        <v>116</v>
      </c>
      <c r="G2175" t="s">
        <v>12</v>
      </c>
      <c r="H2175">
        <v>4</v>
      </c>
    </row>
    <row r="2176" spans="1:8">
      <c r="A2176" t="s">
        <v>4013</v>
      </c>
      <c r="B2176" t="s">
        <v>2040</v>
      </c>
      <c r="C2176" t="s">
        <v>3999</v>
      </c>
      <c r="D2176" t="s">
        <v>4014</v>
      </c>
      <c r="E2176" t="s">
        <v>10</v>
      </c>
      <c r="F2176" t="s">
        <v>69</v>
      </c>
      <c r="G2176" t="s">
        <v>12</v>
      </c>
      <c r="H2176">
        <v>4</v>
      </c>
    </row>
    <row r="2177" spans="1:8">
      <c r="A2177" t="s">
        <v>4015</v>
      </c>
      <c r="B2177" t="s">
        <v>2040</v>
      </c>
      <c r="C2177" t="s">
        <v>3999</v>
      </c>
      <c r="D2177" t="s">
        <v>4014</v>
      </c>
      <c r="E2177" t="s">
        <v>179</v>
      </c>
      <c r="F2177" t="s">
        <v>180</v>
      </c>
      <c r="G2177" t="s">
        <v>12</v>
      </c>
      <c r="H2177">
        <v>4</v>
      </c>
    </row>
    <row r="2178" spans="1:8">
      <c r="A2178" t="s">
        <v>4016</v>
      </c>
      <c r="B2178" t="s">
        <v>3418</v>
      </c>
      <c r="C2178" t="s">
        <v>3999</v>
      </c>
      <c r="D2178" t="s">
        <v>2677</v>
      </c>
      <c r="E2178" t="s">
        <v>10</v>
      </c>
      <c r="F2178" t="s">
        <v>69</v>
      </c>
      <c r="G2178" t="s">
        <v>12</v>
      </c>
      <c r="H2178">
        <v>3</v>
      </c>
    </row>
    <row r="2179" spans="1:8">
      <c r="A2179" t="s">
        <v>4017</v>
      </c>
      <c r="B2179" t="s">
        <v>4018</v>
      </c>
      <c r="C2179" t="s">
        <v>3999</v>
      </c>
      <c r="D2179" t="s">
        <v>2517</v>
      </c>
      <c r="E2179" t="s">
        <v>10</v>
      </c>
      <c r="F2179" t="s">
        <v>23</v>
      </c>
      <c r="G2179" t="s">
        <v>12</v>
      </c>
      <c r="H2179">
        <v>3</v>
      </c>
    </row>
    <row r="2180" spans="1:8">
      <c r="A2180" t="s">
        <v>4019</v>
      </c>
      <c r="B2180" t="s">
        <v>4020</v>
      </c>
      <c r="C2180" t="s">
        <v>3999</v>
      </c>
      <c r="D2180" t="s">
        <v>2677</v>
      </c>
      <c r="E2180" t="s">
        <v>212</v>
      </c>
      <c r="F2180" t="s">
        <v>23</v>
      </c>
      <c r="G2180" t="s">
        <v>12</v>
      </c>
    </row>
    <row r="2181" spans="1:8">
      <c r="A2181" t="s">
        <v>4021</v>
      </c>
      <c r="B2181" t="s">
        <v>182</v>
      </c>
      <c r="C2181" t="s">
        <v>3999</v>
      </c>
      <c r="D2181" t="s">
        <v>4022</v>
      </c>
      <c r="E2181" t="s">
        <v>212</v>
      </c>
      <c r="F2181" t="s">
        <v>11</v>
      </c>
      <c r="G2181" t="s">
        <v>201</v>
      </c>
    </row>
    <row r="2182" spans="1:8">
      <c r="A2182" t="s">
        <v>4023</v>
      </c>
      <c r="B2182" t="s">
        <v>4024</v>
      </c>
      <c r="C2182" t="s">
        <v>3999</v>
      </c>
      <c r="D2182" t="s">
        <v>1434</v>
      </c>
      <c r="E2182" t="s">
        <v>212</v>
      </c>
      <c r="F2182" t="s">
        <v>23</v>
      </c>
      <c r="G2182" t="s">
        <v>12</v>
      </c>
      <c r="H2182">
        <v>3</v>
      </c>
    </row>
    <row r="2183" spans="1:8">
      <c r="A2183" t="s">
        <v>4025</v>
      </c>
      <c r="B2183" t="s">
        <v>1434</v>
      </c>
      <c r="C2183" t="s">
        <v>3999</v>
      </c>
      <c r="D2183" t="s">
        <v>4000</v>
      </c>
      <c r="E2183" t="s">
        <v>212</v>
      </c>
      <c r="F2183" t="s">
        <v>23</v>
      </c>
      <c r="G2183" t="s">
        <v>12</v>
      </c>
    </row>
    <row r="2184" spans="1:8">
      <c r="A2184" t="s">
        <v>4026</v>
      </c>
      <c r="B2184" t="s">
        <v>4027</v>
      </c>
      <c r="C2184" t="s">
        <v>3999</v>
      </c>
      <c r="D2184" t="s">
        <v>2677</v>
      </c>
      <c r="E2184" t="s">
        <v>212</v>
      </c>
      <c r="F2184" t="s">
        <v>23</v>
      </c>
      <c r="G2184" t="s">
        <v>12</v>
      </c>
    </row>
    <row r="2185" spans="1:8">
      <c r="A2185" t="s">
        <v>4028</v>
      </c>
      <c r="B2185" t="s">
        <v>4029</v>
      </c>
      <c r="C2185" t="s">
        <v>3999</v>
      </c>
      <c r="D2185" t="s">
        <v>211</v>
      </c>
      <c r="E2185" t="s">
        <v>212</v>
      </c>
      <c r="F2185" t="s">
        <v>23</v>
      </c>
      <c r="G2185" t="s">
        <v>12</v>
      </c>
    </row>
    <row r="2186" spans="1:8">
      <c r="A2186" t="s">
        <v>4030</v>
      </c>
      <c r="B2186" t="s">
        <v>4031</v>
      </c>
      <c r="C2186" t="s">
        <v>3999</v>
      </c>
      <c r="D2186" t="s">
        <v>4032</v>
      </c>
      <c r="E2186" t="s">
        <v>212</v>
      </c>
      <c r="F2186" t="s">
        <v>19</v>
      </c>
      <c r="G2186" t="s">
        <v>12</v>
      </c>
    </row>
    <row r="2187" spans="1:8">
      <c r="A2187" t="s">
        <v>4033</v>
      </c>
      <c r="B2187" t="s">
        <v>4034</v>
      </c>
      <c r="C2187" t="s">
        <v>3999</v>
      </c>
      <c r="D2187" t="s">
        <v>4000</v>
      </c>
      <c r="E2187" t="s">
        <v>212</v>
      </c>
      <c r="F2187" t="s">
        <v>23</v>
      </c>
      <c r="G2187" t="s">
        <v>12</v>
      </c>
    </row>
    <row r="2188" spans="1:8">
      <c r="A2188" t="s">
        <v>4035</v>
      </c>
      <c r="B2188" t="s">
        <v>4036</v>
      </c>
      <c r="C2188" t="s">
        <v>3999</v>
      </c>
      <c r="D2188" t="s">
        <v>4005</v>
      </c>
      <c r="E2188" t="s">
        <v>212</v>
      </c>
      <c r="F2188" t="s">
        <v>23</v>
      </c>
      <c r="G2188" t="s">
        <v>12</v>
      </c>
      <c r="H2188">
        <v>3</v>
      </c>
    </row>
    <row r="2189" spans="1:8">
      <c r="A2189" t="s">
        <v>4037</v>
      </c>
      <c r="B2189" t="s">
        <v>4038</v>
      </c>
      <c r="C2189" t="s">
        <v>3999</v>
      </c>
      <c r="D2189" t="s">
        <v>4022</v>
      </c>
      <c r="E2189" t="s">
        <v>212</v>
      </c>
      <c r="F2189" t="s">
        <v>11</v>
      </c>
      <c r="G2189" t="s">
        <v>12</v>
      </c>
      <c r="H2189">
        <v>2</v>
      </c>
    </row>
    <row r="2190" spans="1:8">
      <c r="A2190" t="s">
        <v>4039</v>
      </c>
      <c r="B2190" t="s">
        <v>4040</v>
      </c>
      <c r="C2190" t="s">
        <v>3999</v>
      </c>
      <c r="D2190" t="s">
        <v>3688</v>
      </c>
      <c r="E2190" t="s">
        <v>212</v>
      </c>
      <c r="F2190" t="s">
        <v>23</v>
      </c>
      <c r="G2190" t="s">
        <v>12</v>
      </c>
      <c r="H2190">
        <v>3</v>
      </c>
    </row>
    <row r="2191" spans="1:8">
      <c r="A2191" t="s">
        <v>4041</v>
      </c>
      <c r="B2191" t="s">
        <v>4042</v>
      </c>
      <c r="C2191" t="s">
        <v>3999</v>
      </c>
      <c r="D2191" t="s">
        <v>211</v>
      </c>
      <c r="E2191" t="s">
        <v>212</v>
      </c>
      <c r="F2191" t="s">
        <v>23</v>
      </c>
      <c r="G2191" t="s">
        <v>12</v>
      </c>
      <c r="H2191">
        <v>4</v>
      </c>
    </row>
    <row r="2192" spans="1:8">
      <c r="A2192" t="s">
        <v>4043</v>
      </c>
      <c r="B2192" t="s">
        <v>4044</v>
      </c>
      <c r="C2192" t="s">
        <v>3999</v>
      </c>
      <c r="D2192" t="s">
        <v>4045</v>
      </c>
      <c r="E2192" t="s">
        <v>212</v>
      </c>
      <c r="F2192" t="s">
        <v>23</v>
      </c>
      <c r="G2192" t="s">
        <v>12</v>
      </c>
      <c r="H2192">
        <v>3</v>
      </c>
    </row>
    <row r="2193" spans="1:8">
      <c r="A2193" t="s">
        <v>4046</v>
      </c>
      <c r="B2193" t="s">
        <v>2695</v>
      </c>
      <c r="C2193" t="s">
        <v>3999</v>
      </c>
      <c r="D2193" t="s">
        <v>3648</v>
      </c>
      <c r="E2193" t="s">
        <v>212</v>
      </c>
      <c r="F2193" t="s">
        <v>23</v>
      </c>
      <c r="G2193" t="s">
        <v>12</v>
      </c>
      <c r="H2193">
        <v>2</v>
      </c>
    </row>
    <row r="2194" spans="1:8">
      <c r="A2194" t="s">
        <v>4047</v>
      </c>
      <c r="B2194" t="s">
        <v>4048</v>
      </c>
      <c r="C2194" t="s">
        <v>3999</v>
      </c>
      <c r="D2194" t="s">
        <v>3648</v>
      </c>
      <c r="E2194" t="s">
        <v>212</v>
      </c>
      <c r="F2194" t="s">
        <v>23</v>
      </c>
      <c r="G2194" t="s">
        <v>12</v>
      </c>
      <c r="H2194">
        <v>2</v>
      </c>
    </row>
    <row r="2195" spans="1:8">
      <c r="A2195" t="s">
        <v>4049</v>
      </c>
      <c r="B2195" t="s">
        <v>4050</v>
      </c>
      <c r="C2195" t="s">
        <v>3999</v>
      </c>
      <c r="D2195" t="s">
        <v>4032</v>
      </c>
      <c r="E2195" t="s">
        <v>212</v>
      </c>
      <c r="F2195" t="s">
        <v>23</v>
      </c>
      <c r="G2195" t="s">
        <v>12</v>
      </c>
      <c r="H2195">
        <v>4</v>
      </c>
    </row>
    <row r="2196" spans="1:8">
      <c r="A2196" t="s">
        <v>4051</v>
      </c>
      <c r="B2196" t="s">
        <v>1563</v>
      </c>
      <c r="C2196" t="s">
        <v>3999</v>
      </c>
      <c r="D2196" t="s">
        <v>188</v>
      </c>
      <c r="E2196" t="s">
        <v>212</v>
      </c>
      <c r="F2196" t="s">
        <v>23</v>
      </c>
      <c r="G2196" t="s">
        <v>12</v>
      </c>
      <c r="H2196">
        <v>3</v>
      </c>
    </row>
    <row r="2197" spans="1:8">
      <c r="A2197" t="s">
        <v>4052</v>
      </c>
      <c r="B2197" t="s">
        <v>4053</v>
      </c>
      <c r="C2197" t="s">
        <v>3999</v>
      </c>
      <c r="D2197" t="s">
        <v>4005</v>
      </c>
      <c r="E2197" t="s">
        <v>212</v>
      </c>
      <c r="F2197" t="s">
        <v>23</v>
      </c>
      <c r="G2197" t="s">
        <v>12</v>
      </c>
    </row>
    <row r="2198" spans="1:8">
      <c r="A2198" t="s">
        <v>4054</v>
      </c>
      <c r="B2198" t="s">
        <v>3998</v>
      </c>
      <c r="C2198" t="s">
        <v>3999</v>
      </c>
      <c r="D2198" t="s">
        <v>4000</v>
      </c>
      <c r="E2198" t="s">
        <v>233</v>
      </c>
      <c r="F2198" t="s">
        <v>98</v>
      </c>
      <c r="G2198" t="s">
        <v>201</v>
      </c>
    </row>
    <row r="2199" spans="1:8">
      <c r="A2199" t="s">
        <v>4055</v>
      </c>
      <c r="B2199" t="s">
        <v>4056</v>
      </c>
      <c r="C2199" t="s">
        <v>3999</v>
      </c>
      <c r="D2199" t="s">
        <v>3688</v>
      </c>
      <c r="E2199" t="s">
        <v>233</v>
      </c>
      <c r="F2199" t="s">
        <v>160</v>
      </c>
      <c r="G2199" t="s">
        <v>12</v>
      </c>
    </row>
    <row r="2200" spans="1:8">
      <c r="A2200" t="s">
        <v>4057</v>
      </c>
      <c r="B2200" t="s">
        <v>3998</v>
      </c>
      <c r="C2200" t="s">
        <v>3999</v>
      </c>
      <c r="D2200" t="s">
        <v>4000</v>
      </c>
      <c r="E2200" t="s">
        <v>233</v>
      </c>
      <c r="F2200" t="s">
        <v>23</v>
      </c>
      <c r="G2200" t="s">
        <v>201</v>
      </c>
    </row>
    <row r="2201" spans="1:8">
      <c r="A2201" t="s">
        <v>4058</v>
      </c>
      <c r="B2201" t="s">
        <v>2040</v>
      </c>
      <c r="C2201" t="s">
        <v>3999</v>
      </c>
      <c r="D2201" t="s">
        <v>4014</v>
      </c>
      <c r="E2201" t="s">
        <v>233</v>
      </c>
      <c r="F2201" t="s">
        <v>50</v>
      </c>
      <c r="G2201" t="s">
        <v>201</v>
      </c>
    </row>
    <row r="2202" spans="1:8">
      <c r="A2202" t="s">
        <v>4059</v>
      </c>
      <c r="B2202" t="s">
        <v>4060</v>
      </c>
      <c r="C2202" t="s">
        <v>4061</v>
      </c>
      <c r="D2202" t="s">
        <v>211</v>
      </c>
      <c r="E2202" t="s">
        <v>10</v>
      </c>
      <c r="F2202" t="s">
        <v>23</v>
      </c>
      <c r="G2202" t="s">
        <v>12</v>
      </c>
      <c r="H2202">
        <v>3</v>
      </c>
    </row>
    <row r="2203" spans="1:8">
      <c r="A2203" t="s">
        <v>4062</v>
      </c>
      <c r="B2203" t="s">
        <v>4063</v>
      </c>
      <c r="C2203" t="s">
        <v>4061</v>
      </c>
      <c r="D2203" t="s">
        <v>4064</v>
      </c>
      <c r="E2203" t="s">
        <v>10</v>
      </c>
      <c r="F2203" t="s">
        <v>23</v>
      </c>
      <c r="G2203" t="s">
        <v>12</v>
      </c>
      <c r="H2203">
        <v>3</v>
      </c>
    </row>
    <row r="2204" spans="1:8">
      <c r="A2204" t="s">
        <v>4065</v>
      </c>
      <c r="B2204" t="s">
        <v>4066</v>
      </c>
      <c r="C2204" t="s">
        <v>4061</v>
      </c>
      <c r="D2204" t="s">
        <v>4067</v>
      </c>
      <c r="E2204" t="s">
        <v>10</v>
      </c>
      <c r="F2204" t="s">
        <v>23</v>
      </c>
      <c r="G2204" t="s">
        <v>12</v>
      </c>
      <c r="H2204">
        <v>1</v>
      </c>
    </row>
    <row r="2205" spans="1:8">
      <c r="A2205" t="s">
        <v>435</v>
      </c>
      <c r="B2205" t="s">
        <v>4068</v>
      </c>
      <c r="C2205" t="s">
        <v>4061</v>
      </c>
      <c r="D2205" t="s">
        <v>44</v>
      </c>
      <c r="E2205" t="s">
        <v>10</v>
      </c>
      <c r="F2205" t="s">
        <v>116</v>
      </c>
      <c r="G2205" t="s">
        <v>201</v>
      </c>
      <c r="H2205">
        <v>2</v>
      </c>
    </row>
    <row r="2206" spans="1:8">
      <c r="A2206" t="s">
        <v>4069</v>
      </c>
      <c r="B2206" t="s">
        <v>4070</v>
      </c>
      <c r="C2206" t="s">
        <v>4061</v>
      </c>
      <c r="D2206" t="s">
        <v>4070</v>
      </c>
      <c r="E2206" t="s">
        <v>10</v>
      </c>
      <c r="F2206" t="s">
        <v>23</v>
      </c>
      <c r="G2206" t="s">
        <v>12</v>
      </c>
      <c r="H2206">
        <v>3</v>
      </c>
    </row>
    <row r="2207" spans="1:8">
      <c r="A2207" t="s">
        <v>4071</v>
      </c>
      <c r="B2207" t="s">
        <v>4063</v>
      </c>
      <c r="C2207" t="s">
        <v>4061</v>
      </c>
      <c r="D2207" t="s">
        <v>4064</v>
      </c>
      <c r="E2207" t="s">
        <v>10</v>
      </c>
      <c r="F2207" t="s">
        <v>116</v>
      </c>
      <c r="G2207" t="s">
        <v>12</v>
      </c>
      <c r="H2207">
        <v>3</v>
      </c>
    </row>
    <row r="2208" spans="1:8">
      <c r="A2208" t="s">
        <v>4072</v>
      </c>
      <c r="B2208" t="s">
        <v>4063</v>
      </c>
      <c r="C2208" t="s">
        <v>4061</v>
      </c>
      <c r="D2208" t="s">
        <v>4064</v>
      </c>
      <c r="E2208" t="s">
        <v>10</v>
      </c>
      <c r="F2208" t="s">
        <v>23</v>
      </c>
      <c r="G2208" t="s">
        <v>12</v>
      </c>
      <c r="H2208">
        <v>5</v>
      </c>
    </row>
    <row r="2209" spans="1:8">
      <c r="A2209" t="s">
        <v>4073</v>
      </c>
      <c r="B2209" t="s">
        <v>4063</v>
      </c>
      <c r="C2209" t="s">
        <v>4061</v>
      </c>
      <c r="D2209" t="s">
        <v>4064</v>
      </c>
      <c r="E2209" t="s">
        <v>10</v>
      </c>
      <c r="F2209" t="s">
        <v>116</v>
      </c>
      <c r="G2209" t="s">
        <v>12</v>
      </c>
      <c r="H2209">
        <v>3</v>
      </c>
    </row>
    <row r="2210" spans="1:8">
      <c r="A2210" t="s">
        <v>4074</v>
      </c>
      <c r="B2210" t="s">
        <v>4063</v>
      </c>
      <c r="C2210" t="s">
        <v>4061</v>
      </c>
      <c r="D2210" t="s">
        <v>4064</v>
      </c>
      <c r="E2210" t="s">
        <v>10</v>
      </c>
      <c r="F2210" t="s">
        <v>23</v>
      </c>
      <c r="G2210" t="s">
        <v>12</v>
      </c>
      <c r="H2210">
        <v>3</v>
      </c>
    </row>
    <row r="2211" spans="1:8">
      <c r="A2211" t="s">
        <v>4075</v>
      </c>
      <c r="B2211" t="s">
        <v>4076</v>
      </c>
      <c r="C2211" t="s">
        <v>4061</v>
      </c>
      <c r="D2211" t="s">
        <v>4063</v>
      </c>
      <c r="E2211" t="s">
        <v>10</v>
      </c>
      <c r="F2211" t="s">
        <v>23</v>
      </c>
      <c r="G2211" t="s">
        <v>12</v>
      </c>
      <c r="H2211">
        <v>3</v>
      </c>
    </row>
    <row r="2212" spans="1:8">
      <c r="A2212" t="s">
        <v>4077</v>
      </c>
      <c r="B2212" t="s">
        <v>4068</v>
      </c>
      <c r="C2212" t="s">
        <v>4061</v>
      </c>
      <c r="D2212" t="s">
        <v>44</v>
      </c>
      <c r="E2212" t="s">
        <v>10</v>
      </c>
      <c r="F2212" t="s">
        <v>23</v>
      </c>
      <c r="G2212" t="s">
        <v>12</v>
      </c>
      <c r="H2212">
        <v>3</v>
      </c>
    </row>
    <row r="2213" spans="1:8">
      <c r="A2213" t="s">
        <v>4078</v>
      </c>
      <c r="B2213" t="s">
        <v>728</v>
      </c>
      <c r="C2213" t="s">
        <v>4061</v>
      </c>
      <c r="D2213" t="s">
        <v>4079</v>
      </c>
      <c r="E2213" t="s">
        <v>10</v>
      </c>
      <c r="F2213" t="s">
        <v>23</v>
      </c>
      <c r="G2213" t="s">
        <v>12</v>
      </c>
      <c r="H2213">
        <v>4</v>
      </c>
    </row>
    <row r="2214" spans="1:8">
      <c r="A2214" t="s">
        <v>4080</v>
      </c>
      <c r="B2214" t="s">
        <v>2772</v>
      </c>
      <c r="C2214" t="s">
        <v>4061</v>
      </c>
      <c r="D2214" t="s">
        <v>44</v>
      </c>
      <c r="E2214" t="s">
        <v>10</v>
      </c>
      <c r="F2214" t="s">
        <v>23</v>
      </c>
      <c r="G2214" t="s">
        <v>12</v>
      </c>
      <c r="H2214">
        <v>3</v>
      </c>
    </row>
    <row r="2215" spans="1:8">
      <c r="A2215" t="s">
        <v>4081</v>
      </c>
      <c r="B2215" t="s">
        <v>4082</v>
      </c>
      <c r="C2215" t="s">
        <v>4061</v>
      </c>
      <c r="D2215" t="s">
        <v>4083</v>
      </c>
      <c r="E2215" t="s">
        <v>10</v>
      </c>
      <c r="F2215" t="s">
        <v>23</v>
      </c>
      <c r="G2215" t="s">
        <v>12</v>
      </c>
      <c r="H2215">
        <v>4</v>
      </c>
    </row>
    <row r="2216" spans="1:8">
      <c r="A2216" t="s">
        <v>4084</v>
      </c>
      <c r="B2216" t="s">
        <v>4085</v>
      </c>
      <c r="C2216" t="s">
        <v>4061</v>
      </c>
      <c r="D2216" t="s">
        <v>44</v>
      </c>
      <c r="E2216" t="s">
        <v>10</v>
      </c>
      <c r="F2216" t="s">
        <v>23</v>
      </c>
      <c r="G2216" t="s">
        <v>12</v>
      </c>
      <c r="H2216">
        <v>4</v>
      </c>
    </row>
    <row r="2217" spans="1:8">
      <c r="A2217" t="s">
        <v>4086</v>
      </c>
      <c r="B2217" t="s">
        <v>4087</v>
      </c>
      <c r="C2217" t="s">
        <v>4061</v>
      </c>
      <c r="D2217" t="s">
        <v>4088</v>
      </c>
      <c r="E2217" t="s">
        <v>10</v>
      </c>
      <c r="F2217" t="s">
        <v>23</v>
      </c>
      <c r="G2217" t="s">
        <v>12</v>
      </c>
      <c r="H2217">
        <v>3</v>
      </c>
    </row>
    <row r="2218" spans="1:8">
      <c r="A2218" t="s">
        <v>4089</v>
      </c>
      <c r="B2218" t="s">
        <v>4063</v>
      </c>
      <c r="C2218" t="s">
        <v>4061</v>
      </c>
      <c r="D2218" t="s">
        <v>4064</v>
      </c>
      <c r="E2218" t="s">
        <v>10</v>
      </c>
      <c r="F2218" t="s">
        <v>69</v>
      </c>
      <c r="G2218" t="s">
        <v>12</v>
      </c>
      <c r="H2218">
        <v>5</v>
      </c>
    </row>
    <row r="2219" spans="1:8">
      <c r="A2219" t="s">
        <v>4090</v>
      </c>
      <c r="B2219" t="s">
        <v>3688</v>
      </c>
      <c r="C2219" t="s">
        <v>4061</v>
      </c>
      <c r="D2219" t="s">
        <v>4091</v>
      </c>
      <c r="E2219" t="s">
        <v>10</v>
      </c>
      <c r="F2219" t="s">
        <v>23</v>
      </c>
      <c r="G2219" t="s">
        <v>12</v>
      </c>
      <c r="H2219">
        <v>4</v>
      </c>
    </row>
    <row r="2220" spans="1:8">
      <c r="A2220" t="s">
        <v>4092</v>
      </c>
      <c r="B2220" t="s">
        <v>4093</v>
      </c>
      <c r="C2220" t="s">
        <v>4061</v>
      </c>
      <c r="D2220" t="s">
        <v>4094</v>
      </c>
      <c r="E2220" t="s">
        <v>10</v>
      </c>
      <c r="F2220" t="s">
        <v>23</v>
      </c>
      <c r="G2220" t="s">
        <v>12</v>
      </c>
      <c r="H2220">
        <v>4</v>
      </c>
    </row>
    <row r="2221" spans="1:8">
      <c r="A2221" t="s">
        <v>4095</v>
      </c>
      <c r="B2221" t="s">
        <v>4063</v>
      </c>
      <c r="C2221" t="s">
        <v>4061</v>
      </c>
      <c r="D2221" t="s">
        <v>4064</v>
      </c>
      <c r="E2221" t="s">
        <v>10</v>
      </c>
      <c r="F2221" t="s">
        <v>23</v>
      </c>
      <c r="G2221" t="s">
        <v>12</v>
      </c>
      <c r="H2221">
        <v>3</v>
      </c>
    </row>
    <row r="2222" spans="1:8">
      <c r="A2222" t="s">
        <v>4096</v>
      </c>
      <c r="B2222" t="s">
        <v>4097</v>
      </c>
      <c r="C2222" t="s">
        <v>4061</v>
      </c>
      <c r="D2222" t="s">
        <v>1589</v>
      </c>
      <c r="E2222" t="s">
        <v>10</v>
      </c>
      <c r="F2222" t="s">
        <v>23</v>
      </c>
      <c r="G2222" t="s">
        <v>12</v>
      </c>
      <c r="H2222">
        <v>5</v>
      </c>
    </row>
    <row r="2223" spans="1:8">
      <c r="A2223" t="s">
        <v>4098</v>
      </c>
      <c r="B2223" t="s">
        <v>4099</v>
      </c>
      <c r="C2223" t="s">
        <v>4061</v>
      </c>
      <c r="D2223" t="s">
        <v>4100</v>
      </c>
      <c r="E2223" t="s">
        <v>10</v>
      </c>
      <c r="F2223" t="s">
        <v>23</v>
      </c>
      <c r="G2223" t="s">
        <v>201</v>
      </c>
      <c r="H2223">
        <v>4</v>
      </c>
    </row>
    <row r="2224" spans="1:8">
      <c r="A2224" t="s">
        <v>4101</v>
      </c>
      <c r="B2224" t="s">
        <v>1392</v>
      </c>
      <c r="C2224" t="s">
        <v>4061</v>
      </c>
      <c r="D2224" t="s">
        <v>584</v>
      </c>
      <c r="E2224" t="s">
        <v>10</v>
      </c>
      <c r="F2224" t="s">
        <v>23</v>
      </c>
      <c r="G2224" t="s">
        <v>12</v>
      </c>
      <c r="H2224">
        <v>3</v>
      </c>
    </row>
    <row r="2225" spans="1:8">
      <c r="A2225" t="s">
        <v>4102</v>
      </c>
      <c r="B2225" t="s">
        <v>4063</v>
      </c>
      <c r="C2225" t="s">
        <v>4061</v>
      </c>
      <c r="D2225" t="s">
        <v>4064</v>
      </c>
      <c r="E2225" t="s">
        <v>10</v>
      </c>
      <c r="F2225" t="s">
        <v>23</v>
      </c>
      <c r="G2225" t="s">
        <v>201</v>
      </c>
      <c r="H2225">
        <v>4</v>
      </c>
    </row>
    <row r="2226" spans="1:8">
      <c r="A2226" t="s">
        <v>4103</v>
      </c>
      <c r="B2226" t="s">
        <v>1345</v>
      </c>
      <c r="C2226" t="s">
        <v>4061</v>
      </c>
      <c r="D2226" t="s">
        <v>4104</v>
      </c>
      <c r="E2226" t="s">
        <v>10</v>
      </c>
      <c r="F2226" t="s">
        <v>23</v>
      </c>
      <c r="G2226" t="s">
        <v>12</v>
      </c>
      <c r="H2226">
        <v>3</v>
      </c>
    </row>
    <row r="2227" spans="1:8">
      <c r="A2227" t="s">
        <v>4105</v>
      </c>
      <c r="B2227" t="s">
        <v>4106</v>
      </c>
      <c r="C2227" t="s">
        <v>4061</v>
      </c>
      <c r="D2227" t="s">
        <v>4107</v>
      </c>
      <c r="E2227" t="s">
        <v>10</v>
      </c>
      <c r="F2227" t="s">
        <v>23</v>
      </c>
      <c r="G2227" t="s">
        <v>12</v>
      </c>
      <c r="H2227">
        <v>4</v>
      </c>
    </row>
    <row r="2228" spans="1:8">
      <c r="A2228" t="s">
        <v>4108</v>
      </c>
      <c r="B2228" t="s">
        <v>4063</v>
      </c>
      <c r="C2228" t="s">
        <v>4061</v>
      </c>
      <c r="D2228" t="s">
        <v>4064</v>
      </c>
      <c r="E2228" t="s">
        <v>10</v>
      </c>
      <c r="F2228" t="s">
        <v>69</v>
      </c>
      <c r="G2228" t="s">
        <v>12</v>
      </c>
      <c r="H2228">
        <v>3</v>
      </c>
    </row>
    <row r="2229" spans="1:8">
      <c r="A2229" t="s">
        <v>4109</v>
      </c>
      <c r="B2229" t="s">
        <v>4110</v>
      </c>
      <c r="C2229" t="s">
        <v>4061</v>
      </c>
      <c r="D2229" t="s">
        <v>4111</v>
      </c>
      <c r="E2229" t="s">
        <v>10</v>
      </c>
      <c r="F2229" t="s">
        <v>69</v>
      </c>
      <c r="G2229" t="s">
        <v>12</v>
      </c>
      <c r="H2229">
        <v>5</v>
      </c>
    </row>
    <row r="2230" spans="1:8">
      <c r="A2230" t="s">
        <v>4112</v>
      </c>
      <c r="B2230" t="s">
        <v>4113</v>
      </c>
      <c r="C2230" t="s">
        <v>4061</v>
      </c>
      <c r="D2230" t="s">
        <v>4063</v>
      </c>
      <c r="E2230" t="s">
        <v>10</v>
      </c>
      <c r="F2230" t="s">
        <v>23</v>
      </c>
      <c r="G2230" t="s">
        <v>12</v>
      </c>
      <c r="H2230">
        <v>2</v>
      </c>
    </row>
    <row r="2231" spans="1:8">
      <c r="A2231" t="s">
        <v>4114</v>
      </c>
      <c r="B2231" t="s">
        <v>4115</v>
      </c>
      <c r="C2231" t="s">
        <v>4061</v>
      </c>
      <c r="D2231" t="s">
        <v>4088</v>
      </c>
      <c r="E2231" t="s">
        <v>10</v>
      </c>
      <c r="F2231" t="s">
        <v>69</v>
      </c>
      <c r="G2231" t="s">
        <v>12</v>
      </c>
      <c r="H2231">
        <v>5</v>
      </c>
    </row>
    <row r="2232" spans="1:8">
      <c r="A2232" t="s">
        <v>4116</v>
      </c>
      <c r="B2232" t="s">
        <v>4063</v>
      </c>
      <c r="C2232" t="s">
        <v>4061</v>
      </c>
      <c r="D2232" t="s">
        <v>4063</v>
      </c>
      <c r="E2232" t="s">
        <v>10</v>
      </c>
      <c r="F2232" t="s">
        <v>23</v>
      </c>
      <c r="G2232" t="s">
        <v>12</v>
      </c>
      <c r="H2232">
        <v>5</v>
      </c>
    </row>
    <row r="2233" spans="1:8">
      <c r="A2233" t="s">
        <v>4117</v>
      </c>
      <c r="B2233" t="s">
        <v>538</v>
      </c>
      <c r="C2233" t="s">
        <v>4061</v>
      </c>
      <c r="D2233" t="s">
        <v>617</v>
      </c>
      <c r="E2233" t="s">
        <v>10</v>
      </c>
      <c r="F2233" t="s">
        <v>23</v>
      </c>
      <c r="G2233" t="s">
        <v>12</v>
      </c>
      <c r="H2233">
        <v>3</v>
      </c>
    </row>
    <row r="2234" spans="1:8">
      <c r="A2234" t="s">
        <v>4118</v>
      </c>
      <c r="B2234" t="s">
        <v>4119</v>
      </c>
      <c r="C2234" t="s">
        <v>4061</v>
      </c>
      <c r="D2234" t="s">
        <v>4120</v>
      </c>
      <c r="E2234" t="s">
        <v>10</v>
      </c>
      <c r="F2234" t="s">
        <v>69</v>
      </c>
      <c r="G2234" t="s">
        <v>12</v>
      </c>
      <c r="H2234">
        <v>2</v>
      </c>
    </row>
    <row r="2235" spans="1:8">
      <c r="A2235" t="s">
        <v>4121</v>
      </c>
      <c r="B2235" t="s">
        <v>4122</v>
      </c>
      <c r="C2235" t="s">
        <v>4061</v>
      </c>
      <c r="D2235" t="s">
        <v>4067</v>
      </c>
      <c r="E2235" t="s">
        <v>10</v>
      </c>
      <c r="F2235" t="s">
        <v>19</v>
      </c>
      <c r="G2235" t="s">
        <v>12</v>
      </c>
      <c r="H2235">
        <v>3</v>
      </c>
    </row>
    <row r="2236" spans="1:8">
      <c r="A2236" t="s">
        <v>4123</v>
      </c>
      <c r="B2236" t="s">
        <v>4063</v>
      </c>
      <c r="C2236" t="s">
        <v>4061</v>
      </c>
      <c r="D2236" t="s">
        <v>4064</v>
      </c>
      <c r="E2236" t="s">
        <v>10</v>
      </c>
      <c r="F2236" t="s">
        <v>69</v>
      </c>
      <c r="G2236" t="s">
        <v>12</v>
      </c>
      <c r="H2236">
        <v>3</v>
      </c>
    </row>
    <row r="2237" spans="1:8">
      <c r="A2237" t="s">
        <v>4124</v>
      </c>
      <c r="B2237" t="s">
        <v>4125</v>
      </c>
      <c r="C2237" t="s">
        <v>4061</v>
      </c>
      <c r="D2237" t="s">
        <v>44</v>
      </c>
      <c r="E2237" t="s">
        <v>10</v>
      </c>
      <c r="F2237" t="s">
        <v>23</v>
      </c>
      <c r="G2237" t="s">
        <v>12</v>
      </c>
      <c r="H2237">
        <v>2</v>
      </c>
    </row>
    <row r="2238" spans="1:8">
      <c r="A2238" t="s">
        <v>4126</v>
      </c>
      <c r="B2238" t="s">
        <v>4063</v>
      </c>
      <c r="C2238" t="s">
        <v>4061</v>
      </c>
      <c r="D2238" t="s">
        <v>4063</v>
      </c>
      <c r="E2238" t="s">
        <v>10</v>
      </c>
      <c r="F2238" t="s">
        <v>23</v>
      </c>
      <c r="G2238" t="s">
        <v>201</v>
      </c>
    </row>
    <row r="2239" spans="1:8">
      <c r="A2239" t="s">
        <v>4127</v>
      </c>
      <c r="B2239" t="s">
        <v>4128</v>
      </c>
      <c r="C2239" t="s">
        <v>4061</v>
      </c>
      <c r="D2239" t="s">
        <v>4067</v>
      </c>
      <c r="E2239" t="s">
        <v>10</v>
      </c>
      <c r="F2239" t="s">
        <v>69</v>
      </c>
      <c r="G2239" t="s">
        <v>12</v>
      </c>
      <c r="H2239">
        <v>4</v>
      </c>
    </row>
    <row r="2240" spans="1:8">
      <c r="A2240" t="s">
        <v>4129</v>
      </c>
      <c r="B2240" t="s">
        <v>4130</v>
      </c>
      <c r="C2240" t="s">
        <v>4061</v>
      </c>
      <c r="D2240" t="s">
        <v>4131</v>
      </c>
      <c r="E2240" t="s">
        <v>10</v>
      </c>
      <c r="F2240" t="s">
        <v>23</v>
      </c>
      <c r="G2240" t="s">
        <v>12</v>
      </c>
      <c r="H2240">
        <v>3</v>
      </c>
    </row>
    <row r="2241" spans="1:8">
      <c r="A2241" t="s">
        <v>4132</v>
      </c>
      <c r="B2241" t="s">
        <v>622</v>
      </c>
      <c r="C2241" t="s">
        <v>4061</v>
      </c>
      <c r="D2241" t="s">
        <v>4067</v>
      </c>
      <c r="E2241" t="s">
        <v>10</v>
      </c>
      <c r="F2241" t="s">
        <v>23</v>
      </c>
      <c r="G2241" t="s">
        <v>12</v>
      </c>
      <c r="H2241">
        <v>2</v>
      </c>
    </row>
    <row r="2242" spans="1:8">
      <c r="A2242" t="s">
        <v>4133</v>
      </c>
      <c r="B2242" t="s">
        <v>4134</v>
      </c>
      <c r="C2242" t="s">
        <v>4061</v>
      </c>
      <c r="D2242" t="s">
        <v>4063</v>
      </c>
      <c r="E2242" t="s">
        <v>10</v>
      </c>
      <c r="F2242" t="s">
        <v>23</v>
      </c>
      <c r="G2242" t="s">
        <v>12</v>
      </c>
      <c r="H2242">
        <v>5</v>
      </c>
    </row>
    <row r="2243" spans="1:8">
      <c r="A2243" t="s">
        <v>4135</v>
      </c>
      <c r="B2243" t="s">
        <v>4063</v>
      </c>
      <c r="C2243" t="s">
        <v>4061</v>
      </c>
      <c r="D2243" t="s">
        <v>4064</v>
      </c>
      <c r="E2243" t="s">
        <v>10</v>
      </c>
      <c r="F2243" t="s">
        <v>23</v>
      </c>
      <c r="G2243" t="s">
        <v>201</v>
      </c>
    </row>
    <row r="2244" spans="1:8">
      <c r="A2244" t="s">
        <v>4136</v>
      </c>
      <c r="B2244" t="s">
        <v>4137</v>
      </c>
      <c r="C2244" t="s">
        <v>4061</v>
      </c>
      <c r="D2244" t="s">
        <v>44</v>
      </c>
      <c r="E2244" t="s">
        <v>10</v>
      </c>
      <c r="F2244" t="s">
        <v>23</v>
      </c>
      <c r="G2244" t="s">
        <v>12</v>
      </c>
      <c r="H2244">
        <v>1</v>
      </c>
    </row>
    <row r="2245" spans="1:8">
      <c r="A2245" t="s">
        <v>4138</v>
      </c>
      <c r="B2245" t="s">
        <v>4139</v>
      </c>
      <c r="C2245" t="s">
        <v>4061</v>
      </c>
      <c r="D2245" t="s">
        <v>44</v>
      </c>
      <c r="E2245" t="s">
        <v>264</v>
      </c>
      <c r="F2245" t="s">
        <v>265</v>
      </c>
      <c r="G2245" t="s">
        <v>12</v>
      </c>
    </row>
    <row r="2246" spans="1:8">
      <c r="A2246" t="s">
        <v>4140</v>
      </c>
      <c r="B2246" t="s">
        <v>4141</v>
      </c>
      <c r="C2246" t="s">
        <v>4061</v>
      </c>
      <c r="D2246" t="s">
        <v>4100</v>
      </c>
      <c r="E2246" t="s">
        <v>179</v>
      </c>
      <c r="F2246" t="s">
        <v>180</v>
      </c>
      <c r="G2246" t="s">
        <v>201</v>
      </c>
    </row>
    <row r="2247" spans="1:8">
      <c r="A2247" t="s">
        <v>4142</v>
      </c>
      <c r="B2247" t="s">
        <v>4063</v>
      </c>
      <c r="C2247" t="s">
        <v>4061</v>
      </c>
      <c r="D2247" t="s">
        <v>4064</v>
      </c>
      <c r="E2247" t="s">
        <v>179</v>
      </c>
      <c r="F2247" t="s">
        <v>180</v>
      </c>
      <c r="G2247" t="s">
        <v>12</v>
      </c>
      <c r="H2247">
        <v>2</v>
      </c>
    </row>
    <row r="2248" spans="1:8">
      <c r="A2248" t="s">
        <v>4143</v>
      </c>
      <c r="B2248" t="s">
        <v>4063</v>
      </c>
      <c r="C2248" t="s">
        <v>4061</v>
      </c>
      <c r="D2248" t="s">
        <v>4064</v>
      </c>
      <c r="E2248" t="s">
        <v>230</v>
      </c>
      <c r="F2248" t="s">
        <v>23</v>
      </c>
      <c r="G2248" t="s">
        <v>201</v>
      </c>
    </row>
    <row r="2249" spans="1:8">
      <c r="A2249" t="s">
        <v>4144</v>
      </c>
      <c r="B2249" t="s">
        <v>4063</v>
      </c>
      <c r="C2249" t="s">
        <v>4061</v>
      </c>
      <c r="D2249" t="s">
        <v>4064</v>
      </c>
      <c r="E2249" t="s">
        <v>230</v>
      </c>
      <c r="F2249" t="s">
        <v>23</v>
      </c>
      <c r="G2249" t="s">
        <v>12</v>
      </c>
    </row>
    <row r="2250" spans="1:8">
      <c r="A2250" t="s">
        <v>4145</v>
      </c>
      <c r="B2250" t="s">
        <v>4063</v>
      </c>
      <c r="C2250" t="s">
        <v>4061</v>
      </c>
      <c r="D2250" t="s">
        <v>4063</v>
      </c>
      <c r="E2250" t="s">
        <v>233</v>
      </c>
      <c r="F2250" t="s">
        <v>23</v>
      </c>
      <c r="G2250" t="s">
        <v>201</v>
      </c>
    </row>
    <row r="2251" spans="1:8">
      <c r="A2251" t="s">
        <v>4146</v>
      </c>
      <c r="B2251" t="s">
        <v>4147</v>
      </c>
      <c r="C2251" t="s">
        <v>4061</v>
      </c>
      <c r="D2251" t="s">
        <v>4148</v>
      </c>
      <c r="E2251" t="s">
        <v>233</v>
      </c>
      <c r="F2251" t="s">
        <v>50</v>
      </c>
      <c r="G2251" t="s">
        <v>201</v>
      </c>
    </row>
    <row r="2252" spans="1:8">
      <c r="A2252" t="s">
        <v>4149</v>
      </c>
      <c r="B2252" t="s">
        <v>4060</v>
      </c>
      <c r="C2252" t="s">
        <v>4061</v>
      </c>
      <c r="D2252" t="s">
        <v>211</v>
      </c>
      <c r="E2252" t="s">
        <v>233</v>
      </c>
      <c r="F2252" t="s">
        <v>23</v>
      </c>
      <c r="G2252" t="s">
        <v>201</v>
      </c>
    </row>
    <row r="2253" spans="1:8">
      <c r="A2253" t="s">
        <v>4150</v>
      </c>
      <c r="B2253" t="s">
        <v>4151</v>
      </c>
      <c r="C2253" t="s">
        <v>4061</v>
      </c>
      <c r="D2253" t="s">
        <v>584</v>
      </c>
      <c r="E2253" t="s">
        <v>233</v>
      </c>
      <c r="F2253" t="s">
        <v>50</v>
      </c>
      <c r="G2253" t="s">
        <v>201</v>
      </c>
    </row>
    <row r="2254" spans="1:8">
      <c r="A2254" t="s">
        <v>4152</v>
      </c>
      <c r="B2254" t="s">
        <v>3688</v>
      </c>
      <c r="C2254" t="s">
        <v>4061</v>
      </c>
      <c r="D2254" t="s">
        <v>4091</v>
      </c>
      <c r="E2254" t="s">
        <v>233</v>
      </c>
      <c r="F2254" t="s">
        <v>98</v>
      </c>
      <c r="G2254" t="s">
        <v>201</v>
      </c>
    </row>
    <row r="2255" spans="1:8">
      <c r="A2255" t="s">
        <v>4153</v>
      </c>
      <c r="B2255" t="s">
        <v>4154</v>
      </c>
      <c r="C2255" t="s">
        <v>4061</v>
      </c>
      <c r="D2255" t="s">
        <v>4063</v>
      </c>
      <c r="E2255" t="s">
        <v>233</v>
      </c>
      <c r="F2255" t="s">
        <v>50</v>
      </c>
      <c r="G2255" t="s">
        <v>201</v>
      </c>
    </row>
    <row r="2256" spans="1:8">
      <c r="A2256" t="s">
        <v>4155</v>
      </c>
      <c r="B2256" t="s">
        <v>4087</v>
      </c>
      <c r="C2256" t="s">
        <v>4061</v>
      </c>
      <c r="D2256" t="s">
        <v>4088</v>
      </c>
      <c r="E2256" t="s">
        <v>233</v>
      </c>
      <c r="F2256" t="s">
        <v>23</v>
      </c>
      <c r="G2256" t="s">
        <v>12</v>
      </c>
    </row>
    <row r="2257" spans="1:8">
      <c r="A2257" t="s">
        <v>4156</v>
      </c>
      <c r="B2257" t="s">
        <v>4157</v>
      </c>
      <c r="C2257" t="s">
        <v>4061</v>
      </c>
      <c r="D2257" t="s">
        <v>4120</v>
      </c>
      <c r="E2257" t="s">
        <v>233</v>
      </c>
      <c r="F2257" t="s">
        <v>23</v>
      </c>
      <c r="G2257" t="s">
        <v>12</v>
      </c>
    </row>
    <row r="2258" spans="1:8">
      <c r="A2258" t="s">
        <v>4158</v>
      </c>
      <c r="B2258" t="s">
        <v>4159</v>
      </c>
      <c r="C2258" t="s">
        <v>4160</v>
      </c>
      <c r="D2258" t="s">
        <v>4131</v>
      </c>
      <c r="E2258" t="s">
        <v>10</v>
      </c>
      <c r="F2258" t="s">
        <v>69</v>
      </c>
      <c r="G2258" t="s">
        <v>12</v>
      </c>
      <c r="H2258">
        <v>3</v>
      </c>
    </row>
    <row r="2259" spans="1:8">
      <c r="A2259" t="s">
        <v>4161</v>
      </c>
      <c r="B2259" t="s">
        <v>4147</v>
      </c>
      <c r="C2259" t="s">
        <v>4160</v>
      </c>
      <c r="D2259" t="s">
        <v>1543</v>
      </c>
      <c r="E2259" t="s">
        <v>10</v>
      </c>
      <c r="F2259" t="s">
        <v>23</v>
      </c>
      <c r="G2259" t="s">
        <v>12</v>
      </c>
      <c r="H2259">
        <v>4</v>
      </c>
    </row>
    <row r="2260" spans="1:8">
      <c r="A2260" t="s">
        <v>4162</v>
      </c>
      <c r="B2260" t="s">
        <v>4163</v>
      </c>
      <c r="C2260" t="s">
        <v>4160</v>
      </c>
      <c r="D2260" t="s">
        <v>1554</v>
      </c>
      <c r="E2260" t="s">
        <v>10</v>
      </c>
      <c r="F2260" t="s">
        <v>69</v>
      </c>
      <c r="G2260" t="s">
        <v>12</v>
      </c>
      <c r="H2260">
        <v>3</v>
      </c>
    </row>
    <row r="2261" spans="1:8">
      <c r="A2261" t="s">
        <v>4164</v>
      </c>
      <c r="B2261" t="s">
        <v>611</v>
      </c>
      <c r="C2261" t="s">
        <v>4160</v>
      </c>
      <c r="D2261" t="s">
        <v>4165</v>
      </c>
      <c r="E2261" t="s">
        <v>10</v>
      </c>
      <c r="F2261" t="s">
        <v>23</v>
      </c>
      <c r="G2261" t="s">
        <v>12</v>
      </c>
      <c r="H2261">
        <v>2</v>
      </c>
    </row>
    <row r="2262" spans="1:8">
      <c r="A2262" t="s">
        <v>4166</v>
      </c>
      <c r="B2262" t="s">
        <v>4147</v>
      </c>
      <c r="C2262" t="s">
        <v>4160</v>
      </c>
      <c r="D2262" t="s">
        <v>1543</v>
      </c>
      <c r="E2262" t="s">
        <v>10</v>
      </c>
      <c r="F2262" t="s">
        <v>98</v>
      </c>
      <c r="G2262" t="s">
        <v>12</v>
      </c>
      <c r="H2262">
        <v>3</v>
      </c>
    </row>
    <row r="2263" spans="1:8">
      <c r="A2263" t="s">
        <v>4167</v>
      </c>
      <c r="B2263" t="s">
        <v>4168</v>
      </c>
      <c r="C2263" t="s">
        <v>4160</v>
      </c>
      <c r="D2263" t="s">
        <v>4169</v>
      </c>
      <c r="E2263" t="s">
        <v>10</v>
      </c>
      <c r="F2263" t="s">
        <v>23</v>
      </c>
      <c r="G2263" t="s">
        <v>12</v>
      </c>
      <c r="H2263">
        <v>2</v>
      </c>
    </row>
    <row r="2264" spans="1:8">
      <c r="A2264" t="s">
        <v>4170</v>
      </c>
      <c r="B2264" t="s">
        <v>4171</v>
      </c>
      <c r="C2264" t="s">
        <v>4160</v>
      </c>
      <c r="D2264" t="s">
        <v>4172</v>
      </c>
      <c r="E2264" t="s">
        <v>10</v>
      </c>
      <c r="F2264" t="s">
        <v>23</v>
      </c>
      <c r="G2264" t="s">
        <v>12</v>
      </c>
      <c r="H2264">
        <v>2</v>
      </c>
    </row>
    <row r="2265" spans="1:8">
      <c r="A2265" t="s">
        <v>4173</v>
      </c>
      <c r="B2265" t="s">
        <v>2839</v>
      </c>
      <c r="C2265" t="s">
        <v>4160</v>
      </c>
      <c r="D2265" t="s">
        <v>188</v>
      </c>
      <c r="E2265" t="s">
        <v>10</v>
      </c>
      <c r="F2265" t="s">
        <v>23</v>
      </c>
      <c r="G2265" t="s">
        <v>12</v>
      </c>
      <c r="H2265">
        <v>3</v>
      </c>
    </row>
    <row r="2266" spans="1:8">
      <c r="A2266" t="s">
        <v>4174</v>
      </c>
      <c r="B2266" t="s">
        <v>4175</v>
      </c>
      <c r="C2266" t="s">
        <v>4160</v>
      </c>
      <c r="D2266" t="s">
        <v>4176</v>
      </c>
      <c r="E2266" t="s">
        <v>10</v>
      </c>
      <c r="F2266" t="s">
        <v>19</v>
      </c>
      <c r="G2266" t="s">
        <v>12</v>
      </c>
    </row>
    <row r="2267" spans="1:8">
      <c r="A2267" t="s">
        <v>4177</v>
      </c>
      <c r="B2267" t="s">
        <v>4178</v>
      </c>
      <c r="C2267" t="s">
        <v>4160</v>
      </c>
      <c r="D2267" t="s">
        <v>4131</v>
      </c>
      <c r="E2267" t="s">
        <v>10</v>
      </c>
      <c r="F2267" t="s">
        <v>23</v>
      </c>
      <c r="G2267" t="s">
        <v>12</v>
      </c>
      <c r="H2267">
        <v>3</v>
      </c>
    </row>
    <row r="2268" spans="1:8">
      <c r="A2268" t="s">
        <v>4179</v>
      </c>
      <c r="B2268" t="s">
        <v>2987</v>
      </c>
      <c r="C2268" t="s">
        <v>4160</v>
      </c>
      <c r="D2268" t="s">
        <v>1543</v>
      </c>
      <c r="E2268" t="s">
        <v>179</v>
      </c>
      <c r="F2268" t="s">
        <v>180</v>
      </c>
      <c r="G2268" t="s">
        <v>201</v>
      </c>
    </row>
    <row r="2269" spans="1:8">
      <c r="A2269" t="s">
        <v>4180</v>
      </c>
      <c r="B2269" t="s">
        <v>4181</v>
      </c>
      <c r="C2269" t="s">
        <v>4160</v>
      </c>
      <c r="D2269" t="s">
        <v>1554</v>
      </c>
      <c r="E2269" t="s">
        <v>10</v>
      </c>
      <c r="F2269" t="s">
        <v>19</v>
      </c>
      <c r="G2269" t="s">
        <v>12</v>
      </c>
      <c r="H2269">
        <v>3</v>
      </c>
    </row>
    <row r="2270" spans="1:8">
      <c r="A2270" t="s">
        <v>4182</v>
      </c>
      <c r="B2270" t="s">
        <v>1431</v>
      </c>
      <c r="C2270" t="s">
        <v>4160</v>
      </c>
      <c r="D2270" t="s">
        <v>4183</v>
      </c>
      <c r="E2270" t="s">
        <v>10</v>
      </c>
      <c r="F2270" t="s">
        <v>23</v>
      </c>
      <c r="G2270" t="s">
        <v>12</v>
      </c>
      <c r="H2270">
        <v>4</v>
      </c>
    </row>
    <row r="2271" spans="1:8">
      <c r="A2271" t="s">
        <v>4184</v>
      </c>
      <c r="B2271" t="s">
        <v>4185</v>
      </c>
      <c r="C2271" t="s">
        <v>4160</v>
      </c>
      <c r="D2271" t="s">
        <v>4165</v>
      </c>
      <c r="E2271" t="s">
        <v>10</v>
      </c>
      <c r="F2271" t="s">
        <v>23</v>
      </c>
      <c r="G2271" t="s">
        <v>12</v>
      </c>
      <c r="H2271">
        <v>3</v>
      </c>
    </row>
    <row r="2272" spans="1:8">
      <c r="A2272" t="s">
        <v>4186</v>
      </c>
      <c r="B2272" t="s">
        <v>247</v>
      </c>
      <c r="C2272" t="s">
        <v>4160</v>
      </c>
      <c r="D2272" t="s">
        <v>4183</v>
      </c>
      <c r="E2272" t="s">
        <v>10</v>
      </c>
      <c r="F2272" t="s">
        <v>69</v>
      </c>
      <c r="G2272" t="s">
        <v>12</v>
      </c>
      <c r="H2272">
        <v>4</v>
      </c>
    </row>
    <row r="2273" spans="1:8">
      <c r="A2273" t="s">
        <v>4187</v>
      </c>
      <c r="B2273" t="s">
        <v>4175</v>
      </c>
      <c r="C2273" t="s">
        <v>4160</v>
      </c>
      <c r="D2273" t="s">
        <v>4176</v>
      </c>
      <c r="E2273" t="s">
        <v>10</v>
      </c>
      <c r="F2273" t="s">
        <v>23</v>
      </c>
      <c r="G2273" t="s">
        <v>12</v>
      </c>
      <c r="H2273">
        <v>3</v>
      </c>
    </row>
    <row r="2274" spans="1:8">
      <c r="A2274" t="s">
        <v>4188</v>
      </c>
      <c r="B2274" t="s">
        <v>4189</v>
      </c>
      <c r="C2274" t="s">
        <v>4160</v>
      </c>
      <c r="D2274" t="s">
        <v>4165</v>
      </c>
      <c r="E2274" t="s">
        <v>10</v>
      </c>
      <c r="F2274" t="s">
        <v>23</v>
      </c>
      <c r="G2274" t="s">
        <v>12</v>
      </c>
      <c r="H2274">
        <v>3</v>
      </c>
    </row>
    <row r="2275" spans="1:8">
      <c r="A2275" t="s">
        <v>4190</v>
      </c>
      <c r="B2275" t="s">
        <v>634</v>
      </c>
      <c r="C2275" t="s">
        <v>4160</v>
      </c>
      <c r="D2275" t="s">
        <v>4165</v>
      </c>
      <c r="E2275" t="s">
        <v>10</v>
      </c>
      <c r="F2275" t="s">
        <v>23</v>
      </c>
      <c r="G2275" t="s">
        <v>12</v>
      </c>
      <c r="H2275">
        <v>5</v>
      </c>
    </row>
    <row r="2276" spans="1:8">
      <c r="A2276" t="s">
        <v>4191</v>
      </c>
      <c r="B2276" t="s">
        <v>1328</v>
      </c>
      <c r="C2276" t="s">
        <v>4160</v>
      </c>
      <c r="D2276" t="s">
        <v>4176</v>
      </c>
      <c r="E2276" t="s">
        <v>10</v>
      </c>
      <c r="F2276" t="s">
        <v>19</v>
      </c>
      <c r="G2276" t="s">
        <v>12</v>
      </c>
      <c r="H2276">
        <v>3</v>
      </c>
    </row>
    <row r="2277" spans="1:8">
      <c r="A2277" t="s">
        <v>4192</v>
      </c>
      <c r="B2277" t="s">
        <v>2695</v>
      </c>
      <c r="C2277" t="s">
        <v>4160</v>
      </c>
      <c r="D2277" t="s">
        <v>4193</v>
      </c>
      <c r="E2277" t="s">
        <v>10</v>
      </c>
      <c r="F2277" t="s">
        <v>69</v>
      </c>
      <c r="G2277" t="s">
        <v>12</v>
      </c>
      <c r="H2277">
        <v>4</v>
      </c>
    </row>
    <row r="2278" spans="1:8">
      <c r="A2278" t="s">
        <v>4194</v>
      </c>
      <c r="B2278" t="s">
        <v>4195</v>
      </c>
      <c r="C2278" t="s">
        <v>4160</v>
      </c>
      <c r="D2278" t="s">
        <v>1543</v>
      </c>
      <c r="E2278" t="s">
        <v>10</v>
      </c>
      <c r="F2278" t="s">
        <v>23</v>
      </c>
      <c r="G2278" t="s">
        <v>12</v>
      </c>
      <c r="H2278">
        <v>2</v>
      </c>
    </row>
    <row r="2279" spans="1:8">
      <c r="A2279" t="s">
        <v>4196</v>
      </c>
      <c r="B2279" t="s">
        <v>4197</v>
      </c>
      <c r="C2279" t="s">
        <v>4160</v>
      </c>
      <c r="D2279" t="s">
        <v>2869</v>
      </c>
      <c r="E2279" t="s">
        <v>10</v>
      </c>
      <c r="F2279" t="s">
        <v>69</v>
      </c>
      <c r="G2279" t="s">
        <v>12</v>
      </c>
      <c r="H2279">
        <v>3</v>
      </c>
    </row>
    <row r="2280" spans="1:8">
      <c r="A2280" t="s">
        <v>4198</v>
      </c>
      <c r="B2280" t="s">
        <v>2869</v>
      </c>
      <c r="C2280" t="s">
        <v>4160</v>
      </c>
      <c r="D2280" t="s">
        <v>2869</v>
      </c>
      <c r="E2280" t="s">
        <v>10</v>
      </c>
      <c r="F2280" t="s">
        <v>23</v>
      </c>
      <c r="G2280" t="s">
        <v>12</v>
      </c>
      <c r="H2280">
        <v>4</v>
      </c>
    </row>
    <row r="2281" spans="1:8">
      <c r="A2281" t="s">
        <v>4199</v>
      </c>
      <c r="B2281" t="s">
        <v>4131</v>
      </c>
      <c r="C2281" t="s">
        <v>4160</v>
      </c>
      <c r="D2281" t="s">
        <v>4131</v>
      </c>
      <c r="E2281" t="s">
        <v>10</v>
      </c>
      <c r="F2281" t="s">
        <v>19</v>
      </c>
      <c r="G2281" t="s">
        <v>201</v>
      </c>
    </row>
    <row r="2282" spans="1:8">
      <c r="A2282" t="s">
        <v>4200</v>
      </c>
      <c r="B2282" t="s">
        <v>4201</v>
      </c>
      <c r="C2282" t="s">
        <v>4160</v>
      </c>
      <c r="D2282" t="s">
        <v>1543</v>
      </c>
      <c r="E2282" t="s">
        <v>10</v>
      </c>
      <c r="F2282" t="s">
        <v>23</v>
      </c>
      <c r="G2282" t="s">
        <v>12</v>
      </c>
      <c r="H2282">
        <v>2</v>
      </c>
    </row>
    <row r="2283" spans="1:8">
      <c r="A2283" t="s">
        <v>4202</v>
      </c>
      <c r="B2283" t="s">
        <v>4203</v>
      </c>
      <c r="C2283" t="s">
        <v>4160</v>
      </c>
      <c r="D2283" t="s">
        <v>4183</v>
      </c>
      <c r="E2283" t="s">
        <v>10</v>
      </c>
      <c r="F2283" t="s">
        <v>23</v>
      </c>
      <c r="G2283" t="s">
        <v>12</v>
      </c>
      <c r="H2283">
        <v>2</v>
      </c>
    </row>
    <row r="2284" spans="1:8">
      <c r="A2284" t="s">
        <v>4204</v>
      </c>
      <c r="B2284" t="s">
        <v>1447</v>
      </c>
      <c r="C2284" t="s">
        <v>4160</v>
      </c>
      <c r="D2284" t="s">
        <v>4183</v>
      </c>
      <c r="E2284" t="s">
        <v>10</v>
      </c>
      <c r="F2284" t="s">
        <v>23</v>
      </c>
      <c r="G2284" t="s">
        <v>12</v>
      </c>
      <c r="H2284">
        <v>2</v>
      </c>
    </row>
    <row r="2285" spans="1:8">
      <c r="A2285" t="s">
        <v>4205</v>
      </c>
      <c r="B2285" t="s">
        <v>4206</v>
      </c>
      <c r="C2285" t="s">
        <v>4160</v>
      </c>
      <c r="D2285" t="s">
        <v>1543</v>
      </c>
      <c r="E2285" t="s">
        <v>10</v>
      </c>
      <c r="F2285" t="s">
        <v>23</v>
      </c>
      <c r="G2285" t="s">
        <v>12</v>
      </c>
      <c r="H2285">
        <v>3</v>
      </c>
    </row>
    <row r="2286" spans="1:8">
      <c r="A2286" t="s">
        <v>4207</v>
      </c>
      <c r="B2286" t="s">
        <v>4175</v>
      </c>
      <c r="C2286" t="s">
        <v>4160</v>
      </c>
      <c r="D2286" t="s">
        <v>4176</v>
      </c>
      <c r="E2286" t="s">
        <v>10</v>
      </c>
      <c r="F2286" t="s">
        <v>23</v>
      </c>
      <c r="G2286" t="s">
        <v>12</v>
      </c>
      <c r="H2286">
        <v>5</v>
      </c>
    </row>
    <row r="2287" spans="1:8">
      <c r="A2287" t="s">
        <v>4208</v>
      </c>
      <c r="B2287" t="s">
        <v>4209</v>
      </c>
      <c r="C2287" t="s">
        <v>4160</v>
      </c>
      <c r="D2287" t="s">
        <v>1554</v>
      </c>
      <c r="E2287" t="s">
        <v>10</v>
      </c>
      <c r="F2287" t="s">
        <v>19</v>
      </c>
      <c r="G2287" t="s">
        <v>12</v>
      </c>
      <c r="H2287">
        <v>1</v>
      </c>
    </row>
    <row r="2288" spans="1:8">
      <c r="A2288" t="s">
        <v>4210</v>
      </c>
      <c r="B2288" t="s">
        <v>4181</v>
      </c>
      <c r="C2288" t="s">
        <v>4160</v>
      </c>
      <c r="D2288" t="s">
        <v>1554</v>
      </c>
      <c r="E2288" t="s">
        <v>10</v>
      </c>
      <c r="F2288" t="s">
        <v>23</v>
      </c>
      <c r="G2288" t="s">
        <v>12</v>
      </c>
      <c r="H2288">
        <v>4</v>
      </c>
    </row>
    <row r="2289" spans="1:8">
      <c r="A2289" t="s">
        <v>4211</v>
      </c>
      <c r="B2289" t="s">
        <v>4175</v>
      </c>
      <c r="C2289" t="s">
        <v>4160</v>
      </c>
      <c r="D2289" t="s">
        <v>4176</v>
      </c>
      <c r="E2289" t="s">
        <v>10</v>
      </c>
      <c r="F2289" t="s">
        <v>23</v>
      </c>
      <c r="G2289" t="s">
        <v>12</v>
      </c>
    </row>
    <row r="2290" spans="1:8">
      <c r="A2290" t="s">
        <v>4212</v>
      </c>
      <c r="B2290" t="s">
        <v>1447</v>
      </c>
      <c r="C2290" t="s">
        <v>4160</v>
      </c>
      <c r="D2290" t="s">
        <v>4183</v>
      </c>
      <c r="E2290" t="s">
        <v>10</v>
      </c>
      <c r="F2290" t="s">
        <v>23</v>
      </c>
      <c r="G2290" t="s">
        <v>12</v>
      </c>
      <c r="H2290">
        <v>2</v>
      </c>
    </row>
    <row r="2291" spans="1:8">
      <c r="A2291" t="s">
        <v>4213</v>
      </c>
      <c r="B2291" t="s">
        <v>4214</v>
      </c>
      <c r="C2291" t="s">
        <v>4160</v>
      </c>
      <c r="D2291" t="s">
        <v>4165</v>
      </c>
      <c r="E2291" t="s">
        <v>10</v>
      </c>
      <c r="F2291" t="s">
        <v>19</v>
      </c>
      <c r="G2291" t="s">
        <v>12</v>
      </c>
      <c r="H2291">
        <v>2</v>
      </c>
    </row>
    <row r="2292" spans="1:8">
      <c r="A2292" t="s">
        <v>4215</v>
      </c>
      <c r="B2292" t="s">
        <v>4216</v>
      </c>
      <c r="C2292" t="s">
        <v>4160</v>
      </c>
      <c r="D2292" t="s">
        <v>4217</v>
      </c>
      <c r="E2292" t="s">
        <v>10</v>
      </c>
      <c r="F2292" t="s">
        <v>23</v>
      </c>
      <c r="G2292" t="s">
        <v>12</v>
      </c>
      <c r="H2292">
        <v>5</v>
      </c>
    </row>
    <row r="2293" spans="1:8">
      <c r="A2293" t="s">
        <v>4218</v>
      </c>
      <c r="B2293" t="s">
        <v>4219</v>
      </c>
      <c r="C2293" t="s">
        <v>4160</v>
      </c>
      <c r="D2293" t="s">
        <v>1543</v>
      </c>
      <c r="E2293" t="s">
        <v>10</v>
      </c>
      <c r="F2293" t="s">
        <v>23</v>
      </c>
      <c r="G2293" t="s">
        <v>12</v>
      </c>
      <c r="H2293">
        <v>5</v>
      </c>
    </row>
    <row r="2294" spans="1:8">
      <c r="A2294" t="s">
        <v>4220</v>
      </c>
      <c r="B2294" t="s">
        <v>4175</v>
      </c>
      <c r="C2294" t="s">
        <v>4160</v>
      </c>
      <c r="D2294" t="s">
        <v>4176</v>
      </c>
      <c r="E2294" t="s">
        <v>10</v>
      </c>
      <c r="F2294" t="s">
        <v>23</v>
      </c>
      <c r="G2294" t="s">
        <v>12</v>
      </c>
      <c r="H2294">
        <v>3</v>
      </c>
    </row>
    <row r="2295" spans="1:8">
      <c r="A2295" t="s">
        <v>4221</v>
      </c>
      <c r="B2295" t="s">
        <v>4175</v>
      </c>
      <c r="C2295" t="s">
        <v>4160</v>
      </c>
      <c r="D2295" t="s">
        <v>4176</v>
      </c>
      <c r="E2295" t="s">
        <v>10</v>
      </c>
      <c r="F2295" t="s">
        <v>23</v>
      </c>
      <c r="G2295" t="s">
        <v>201</v>
      </c>
      <c r="H2295">
        <v>5</v>
      </c>
    </row>
    <row r="2296" spans="1:8">
      <c r="A2296" t="s">
        <v>4222</v>
      </c>
      <c r="B2296" t="s">
        <v>1596</v>
      </c>
      <c r="C2296" t="s">
        <v>4160</v>
      </c>
      <c r="D2296" t="s">
        <v>4131</v>
      </c>
      <c r="E2296" t="s">
        <v>10</v>
      </c>
      <c r="F2296" t="s">
        <v>69</v>
      </c>
      <c r="G2296" t="s">
        <v>12</v>
      </c>
      <c r="H2296">
        <v>4</v>
      </c>
    </row>
    <row r="2297" spans="1:8">
      <c r="A2297" t="s">
        <v>4223</v>
      </c>
      <c r="B2297" t="s">
        <v>4224</v>
      </c>
      <c r="C2297" t="s">
        <v>4160</v>
      </c>
      <c r="D2297" t="s">
        <v>4131</v>
      </c>
      <c r="E2297" t="s">
        <v>10</v>
      </c>
      <c r="F2297" t="s">
        <v>23</v>
      </c>
      <c r="G2297" t="s">
        <v>12</v>
      </c>
      <c r="H2297">
        <v>2</v>
      </c>
    </row>
    <row r="2298" spans="1:8">
      <c r="A2298" t="s">
        <v>4225</v>
      </c>
      <c r="B2298" t="s">
        <v>4226</v>
      </c>
      <c r="C2298" t="s">
        <v>4160</v>
      </c>
      <c r="D2298" t="s">
        <v>1543</v>
      </c>
      <c r="E2298" t="s">
        <v>10</v>
      </c>
      <c r="F2298" t="s">
        <v>19</v>
      </c>
      <c r="G2298" t="s">
        <v>12</v>
      </c>
    </row>
    <row r="2299" spans="1:8">
      <c r="A2299" t="s">
        <v>4227</v>
      </c>
      <c r="B2299" t="s">
        <v>4228</v>
      </c>
      <c r="C2299" t="s">
        <v>4160</v>
      </c>
      <c r="D2299" t="s">
        <v>4172</v>
      </c>
      <c r="E2299" t="s">
        <v>179</v>
      </c>
      <c r="F2299" t="s">
        <v>180</v>
      </c>
      <c r="G2299" t="s">
        <v>201</v>
      </c>
    </row>
    <row r="2300" spans="1:8">
      <c r="A2300" t="s">
        <v>2595</v>
      </c>
      <c r="B2300" t="s">
        <v>4229</v>
      </c>
      <c r="C2300" t="s">
        <v>4160</v>
      </c>
      <c r="D2300" t="s">
        <v>4217</v>
      </c>
      <c r="E2300" t="s">
        <v>10</v>
      </c>
      <c r="F2300" t="s">
        <v>23</v>
      </c>
      <c r="G2300" t="s">
        <v>12</v>
      </c>
      <c r="H2300">
        <v>2</v>
      </c>
    </row>
    <row r="2301" spans="1:8">
      <c r="A2301" t="s">
        <v>4230</v>
      </c>
      <c r="B2301" t="s">
        <v>2028</v>
      </c>
      <c r="C2301" t="s">
        <v>4160</v>
      </c>
      <c r="D2301" t="s">
        <v>1543</v>
      </c>
      <c r="E2301" t="s">
        <v>10</v>
      </c>
      <c r="F2301" t="s">
        <v>23</v>
      </c>
      <c r="G2301" t="s">
        <v>12</v>
      </c>
      <c r="H2301">
        <v>5</v>
      </c>
    </row>
    <row r="2302" spans="1:8">
      <c r="A2302" t="s">
        <v>4231</v>
      </c>
      <c r="B2302" t="s">
        <v>2940</v>
      </c>
      <c r="C2302" t="s">
        <v>4160</v>
      </c>
      <c r="D2302" t="s">
        <v>1543</v>
      </c>
      <c r="E2302" t="s">
        <v>10</v>
      </c>
      <c r="F2302" t="s">
        <v>23</v>
      </c>
      <c r="G2302" t="s">
        <v>12</v>
      </c>
      <c r="H2302">
        <v>3</v>
      </c>
    </row>
    <row r="2303" spans="1:8">
      <c r="A2303" t="s">
        <v>4232</v>
      </c>
      <c r="B2303" t="s">
        <v>1753</v>
      </c>
      <c r="C2303" t="s">
        <v>4160</v>
      </c>
      <c r="D2303" t="s">
        <v>4217</v>
      </c>
      <c r="E2303" t="s">
        <v>10</v>
      </c>
      <c r="F2303" t="s">
        <v>160</v>
      </c>
      <c r="G2303" t="s">
        <v>12</v>
      </c>
      <c r="H2303">
        <v>4</v>
      </c>
    </row>
    <row r="2304" spans="1:8">
      <c r="A2304" t="s">
        <v>4233</v>
      </c>
      <c r="B2304" t="s">
        <v>4234</v>
      </c>
      <c r="C2304" t="s">
        <v>4160</v>
      </c>
      <c r="D2304" t="s">
        <v>4176</v>
      </c>
      <c r="E2304" t="s">
        <v>179</v>
      </c>
      <c r="F2304" t="s">
        <v>180</v>
      </c>
      <c r="G2304" t="s">
        <v>12</v>
      </c>
      <c r="H2304">
        <v>4</v>
      </c>
    </row>
    <row r="2305" spans="1:8">
      <c r="A2305" t="s">
        <v>4235</v>
      </c>
      <c r="B2305" t="s">
        <v>4175</v>
      </c>
      <c r="C2305" t="s">
        <v>4160</v>
      </c>
      <c r="D2305" t="s">
        <v>4176</v>
      </c>
      <c r="E2305" t="s">
        <v>10</v>
      </c>
      <c r="F2305" t="s">
        <v>23</v>
      </c>
      <c r="G2305" t="s">
        <v>12</v>
      </c>
      <c r="H2305">
        <v>5</v>
      </c>
    </row>
    <row r="2306" spans="1:8">
      <c r="A2306" t="s">
        <v>1885</v>
      </c>
      <c r="B2306" t="s">
        <v>4197</v>
      </c>
      <c r="C2306" t="s">
        <v>4160</v>
      </c>
      <c r="D2306" t="s">
        <v>2869</v>
      </c>
      <c r="E2306" t="s">
        <v>10</v>
      </c>
      <c r="F2306" t="s">
        <v>19</v>
      </c>
      <c r="G2306" t="s">
        <v>12</v>
      </c>
      <c r="H2306">
        <v>2</v>
      </c>
    </row>
    <row r="2307" spans="1:8">
      <c r="A2307" t="s">
        <v>4236</v>
      </c>
      <c r="B2307" t="s">
        <v>4175</v>
      </c>
      <c r="C2307" t="s">
        <v>4160</v>
      </c>
      <c r="D2307" t="s">
        <v>4176</v>
      </c>
      <c r="E2307" t="s">
        <v>10</v>
      </c>
      <c r="F2307" t="s">
        <v>23</v>
      </c>
      <c r="G2307" t="s">
        <v>12</v>
      </c>
      <c r="H2307">
        <v>2</v>
      </c>
    </row>
    <row r="2308" spans="1:8">
      <c r="A2308" t="s">
        <v>4237</v>
      </c>
      <c r="B2308" t="s">
        <v>4234</v>
      </c>
      <c r="C2308" t="s">
        <v>4160</v>
      </c>
      <c r="D2308" t="s">
        <v>4176</v>
      </c>
      <c r="E2308" t="s">
        <v>10</v>
      </c>
      <c r="F2308" t="s">
        <v>23</v>
      </c>
      <c r="G2308" t="s">
        <v>12</v>
      </c>
      <c r="H2308">
        <v>5</v>
      </c>
    </row>
    <row r="2309" spans="1:8">
      <c r="A2309" t="s">
        <v>4238</v>
      </c>
      <c r="B2309" t="s">
        <v>4239</v>
      </c>
      <c r="C2309" t="s">
        <v>4160</v>
      </c>
      <c r="D2309" t="s">
        <v>4217</v>
      </c>
      <c r="E2309" t="s">
        <v>10</v>
      </c>
      <c r="F2309" t="s">
        <v>19</v>
      </c>
      <c r="G2309" t="s">
        <v>12</v>
      </c>
    </row>
    <row r="2310" spans="1:8">
      <c r="A2310" t="s">
        <v>4240</v>
      </c>
      <c r="B2310" t="s">
        <v>4241</v>
      </c>
      <c r="C2310" t="s">
        <v>4160</v>
      </c>
      <c r="D2310" t="s">
        <v>4169</v>
      </c>
      <c r="E2310" t="s">
        <v>10</v>
      </c>
      <c r="F2310" t="s">
        <v>23</v>
      </c>
      <c r="G2310" t="s">
        <v>12</v>
      </c>
      <c r="H2310">
        <v>4</v>
      </c>
    </row>
    <row r="2311" spans="1:8">
      <c r="A2311" t="s">
        <v>4242</v>
      </c>
      <c r="B2311" t="s">
        <v>4131</v>
      </c>
      <c r="C2311" t="s">
        <v>4160</v>
      </c>
      <c r="D2311" t="s">
        <v>4131</v>
      </c>
      <c r="E2311" t="s">
        <v>10</v>
      </c>
      <c r="F2311" t="s">
        <v>23</v>
      </c>
      <c r="G2311" t="s">
        <v>12</v>
      </c>
      <c r="H2311">
        <v>3</v>
      </c>
    </row>
    <row r="2312" spans="1:8">
      <c r="A2312" t="s">
        <v>4243</v>
      </c>
      <c r="B2312" t="s">
        <v>1452</v>
      </c>
      <c r="C2312" t="s">
        <v>4160</v>
      </c>
      <c r="D2312" t="s">
        <v>1543</v>
      </c>
      <c r="E2312" t="s">
        <v>10</v>
      </c>
      <c r="F2312" t="s">
        <v>23</v>
      </c>
      <c r="G2312" t="s">
        <v>12</v>
      </c>
      <c r="H2312">
        <v>4</v>
      </c>
    </row>
    <row r="2313" spans="1:8">
      <c r="A2313" t="s">
        <v>4244</v>
      </c>
      <c r="B2313" t="s">
        <v>4245</v>
      </c>
      <c r="C2313" t="s">
        <v>4160</v>
      </c>
      <c r="D2313" t="s">
        <v>1543</v>
      </c>
      <c r="E2313" t="s">
        <v>10</v>
      </c>
      <c r="F2313" t="s">
        <v>23</v>
      </c>
      <c r="G2313" t="s">
        <v>12</v>
      </c>
      <c r="H2313">
        <v>1</v>
      </c>
    </row>
    <row r="2314" spans="1:8">
      <c r="A2314" t="s">
        <v>4246</v>
      </c>
      <c r="B2314" t="s">
        <v>4131</v>
      </c>
      <c r="C2314" t="s">
        <v>4160</v>
      </c>
      <c r="D2314" t="s">
        <v>4131</v>
      </c>
      <c r="E2314" t="s">
        <v>10</v>
      </c>
      <c r="F2314" t="s">
        <v>19</v>
      </c>
      <c r="G2314" t="s">
        <v>12</v>
      </c>
      <c r="H2314">
        <v>2</v>
      </c>
    </row>
    <row r="2315" spans="1:8">
      <c r="A2315" t="s">
        <v>4247</v>
      </c>
      <c r="B2315" t="s">
        <v>4248</v>
      </c>
      <c r="C2315" t="s">
        <v>4160</v>
      </c>
      <c r="D2315" t="s">
        <v>4248</v>
      </c>
      <c r="E2315" t="s">
        <v>10</v>
      </c>
      <c r="F2315" t="s">
        <v>23</v>
      </c>
      <c r="G2315" t="s">
        <v>12</v>
      </c>
      <c r="H2315">
        <v>3</v>
      </c>
    </row>
    <row r="2316" spans="1:8">
      <c r="A2316" t="s">
        <v>4249</v>
      </c>
      <c r="B2316" t="s">
        <v>4250</v>
      </c>
      <c r="C2316" t="s">
        <v>4160</v>
      </c>
      <c r="D2316" t="s">
        <v>4251</v>
      </c>
      <c r="E2316" t="s">
        <v>212</v>
      </c>
      <c r="F2316" t="s">
        <v>23</v>
      </c>
      <c r="G2316" t="s">
        <v>12</v>
      </c>
      <c r="H2316">
        <v>4</v>
      </c>
    </row>
    <row r="2317" spans="1:8">
      <c r="A2317" t="s">
        <v>4252</v>
      </c>
      <c r="B2317" t="s">
        <v>4253</v>
      </c>
      <c r="C2317" t="s">
        <v>4160</v>
      </c>
      <c r="D2317" t="s">
        <v>4193</v>
      </c>
      <c r="E2317" t="s">
        <v>212</v>
      </c>
      <c r="F2317" t="s">
        <v>23</v>
      </c>
      <c r="G2317" t="s">
        <v>12</v>
      </c>
      <c r="H2317">
        <v>5</v>
      </c>
    </row>
    <row r="2318" spans="1:8">
      <c r="A2318" t="s">
        <v>4254</v>
      </c>
      <c r="B2318" t="s">
        <v>4255</v>
      </c>
      <c r="C2318" t="s">
        <v>4160</v>
      </c>
      <c r="D2318" t="s">
        <v>4131</v>
      </c>
      <c r="E2318" t="s">
        <v>212</v>
      </c>
      <c r="F2318" t="s">
        <v>23</v>
      </c>
      <c r="G2318" t="s">
        <v>12</v>
      </c>
      <c r="H2318">
        <v>2</v>
      </c>
    </row>
    <row r="2319" spans="1:8">
      <c r="A2319" t="s">
        <v>4256</v>
      </c>
      <c r="B2319" t="s">
        <v>4257</v>
      </c>
      <c r="C2319" t="s">
        <v>4160</v>
      </c>
      <c r="D2319" t="s">
        <v>4193</v>
      </c>
      <c r="E2319" t="s">
        <v>212</v>
      </c>
      <c r="F2319" t="s">
        <v>160</v>
      </c>
      <c r="G2319" t="s">
        <v>12</v>
      </c>
    </row>
    <row r="2320" spans="1:8">
      <c r="A2320" t="s">
        <v>4258</v>
      </c>
      <c r="B2320" t="s">
        <v>1328</v>
      </c>
      <c r="C2320" t="s">
        <v>4160</v>
      </c>
      <c r="D2320" t="s">
        <v>4176</v>
      </c>
      <c r="E2320" t="s">
        <v>230</v>
      </c>
      <c r="F2320" t="s">
        <v>23</v>
      </c>
      <c r="G2320" t="s">
        <v>201</v>
      </c>
    </row>
    <row r="2321" spans="1:7">
      <c r="A2321" t="s">
        <v>4259</v>
      </c>
      <c r="B2321" t="s">
        <v>4175</v>
      </c>
      <c r="C2321" t="s">
        <v>4160</v>
      </c>
      <c r="D2321" t="s">
        <v>4176</v>
      </c>
      <c r="E2321" t="s">
        <v>230</v>
      </c>
      <c r="F2321" t="s">
        <v>23</v>
      </c>
      <c r="G2321" t="s">
        <v>12</v>
      </c>
    </row>
    <row r="2322" spans="1:7">
      <c r="A2322" t="s">
        <v>4260</v>
      </c>
      <c r="B2322" t="s">
        <v>4175</v>
      </c>
      <c r="C2322" t="s">
        <v>4160</v>
      </c>
      <c r="D2322" t="s">
        <v>4176</v>
      </c>
      <c r="E2322" t="s">
        <v>230</v>
      </c>
      <c r="F2322" t="s">
        <v>19</v>
      </c>
      <c r="G2322" t="s">
        <v>201</v>
      </c>
    </row>
    <row r="2323" spans="1:7">
      <c r="A2323" t="s">
        <v>4261</v>
      </c>
      <c r="B2323" t="s">
        <v>4209</v>
      </c>
      <c r="C2323" t="s">
        <v>4160</v>
      </c>
      <c r="D2323" t="s">
        <v>1554</v>
      </c>
      <c r="E2323" t="s">
        <v>233</v>
      </c>
      <c r="F2323" t="s">
        <v>50</v>
      </c>
      <c r="G2323" t="s">
        <v>201</v>
      </c>
    </row>
    <row r="2324" spans="1:7">
      <c r="A2324" t="s">
        <v>4262</v>
      </c>
      <c r="B2324" t="s">
        <v>4263</v>
      </c>
      <c r="C2324" t="s">
        <v>4160</v>
      </c>
      <c r="D2324" t="s">
        <v>1543</v>
      </c>
      <c r="E2324" t="s">
        <v>233</v>
      </c>
      <c r="F2324" t="s">
        <v>23</v>
      </c>
      <c r="G2324" t="s">
        <v>201</v>
      </c>
    </row>
    <row r="2325" spans="1:7">
      <c r="A2325" t="s">
        <v>4264</v>
      </c>
      <c r="B2325" t="s">
        <v>4175</v>
      </c>
      <c r="C2325" t="s">
        <v>4160</v>
      </c>
      <c r="D2325" t="s">
        <v>4176</v>
      </c>
      <c r="E2325" t="s">
        <v>233</v>
      </c>
      <c r="F2325" t="s">
        <v>19</v>
      </c>
      <c r="G2325" t="s">
        <v>201</v>
      </c>
    </row>
    <row r="2326" spans="1:7">
      <c r="A2326" t="s">
        <v>4265</v>
      </c>
      <c r="B2326" t="s">
        <v>4266</v>
      </c>
      <c r="C2326" t="s">
        <v>4160</v>
      </c>
      <c r="D2326" t="s">
        <v>4217</v>
      </c>
      <c r="E2326" t="s">
        <v>233</v>
      </c>
      <c r="F2326" t="s">
        <v>19</v>
      </c>
      <c r="G2326" t="s">
        <v>201</v>
      </c>
    </row>
    <row r="2327" spans="1:7">
      <c r="A2327" t="s">
        <v>4267</v>
      </c>
      <c r="B2327" t="s">
        <v>4268</v>
      </c>
      <c r="C2327" t="s">
        <v>4160</v>
      </c>
      <c r="D2327" t="s">
        <v>1554</v>
      </c>
      <c r="E2327" t="s">
        <v>233</v>
      </c>
      <c r="F2327" t="s">
        <v>19</v>
      </c>
      <c r="G2327" t="s">
        <v>201</v>
      </c>
    </row>
    <row r="2328" spans="1:7">
      <c r="A2328" t="s">
        <v>4269</v>
      </c>
      <c r="B2328" t="s">
        <v>4266</v>
      </c>
      <c r="C2328" t="s">
        <v>4160</v>
      </c>
      <c r="D2328" t="s">
        <v>1543</v>
      </c>
      <c r="E2328" t="s">
        <v>233</v>
      </c>
      <c r="F2328" t="s">
        <v>19</v>
      </c>
      <c r="G2328" t="s">
        <v>201</v>
      </c>
    </row>
    <row r="2329" spans="1:7">
      <c r="A2329" t="s">
        <v>4270</v>
      </c>
      <c r="B2329" t="s">
        <v>4271</v>
      </c>
      <c r="C2329" t="s">
        <v>4160</v>
      </c>
      <c r="D2329" t="s">
        <v>4217</v>
      </c>
      <c r="E2329" t="s">
        <v>233</v>
      </c>
      <c r="F2329" t="s">
        <v>19</v>
      </c>
      <c r="G2329" t="s">
        <v>12</v>
      </c>
    </row>
    <row r="2330" spans="1:7">
      <c r="A2330" t="s">
        <v>4272</v>
      </c>
      <c r="B2330" t="s">
        <v>4181</v>
      </c>
      <c r="C2330" t="s">
        <v>4160</v>
      </c>
      <c r="D2330" t="s">
        <v>1554</v>
      </c>
      <c r="E2330" t="s">
        <v>233</v>
      </c>
      <c r="F2330" t="s">
        <v>50</v>
      </c>
      <c r="G2330" t="s">
        <v>201</v>
      </c>
    </row>
    <row r="2331" spans="1:7">
      <c r="A2331" t="s">
        <v>4273</v>
      </c>
      <c r="B2331" t="s">
        <v>4274</v>
      </c>
      <c r="C2331" t="s">
        <v>4160</v>
      </c>
      <c r="D2331" t="s">
        <v>4169</v>
      </c>
      <c r="E2331" t="s">
        <v>233</v>
      </c>
      <c r="F2331" t="s">
        <v>50</v>
      </c>
      <c r="G2331" t="s">
        <v>201</v>
      </c>
    </row>
    <row r="2332" spans="1:7">
      <c r="A2332" t="s">
        <v>4275</v>
      </c>
      <c r="B2332" t="s">
        <v>4131</v>
      </c>
      <c r="C2332" t="s">
        <v>4160</v>
      </c>
      <c r="D2332" t="s">
        <v>4131</v>
      </c>
      <c r="E2332" t="s">
        <v>233</v>
      </c>
      <c r="F2332" t="s">
        <v>50</v>
      </c>
      <c r="G2332" t="s">
        <v>201</v>
      </c>
    </row>
    <row r="2333" spans="1:7">
      <c r="A2333" t="s">
        <v>4276</v>
      </c>
      <c r="B2333" t="s">
        <v>4277</v>
      </c>
      <c r="C2333" t="s">
        <v>4160</v>
      </c>
      <c r="D2333" t="s">
        <v>4217</v>
      </c>
      <c r="E2333" t="s">
        <v>233</v>
      </c>
      <c r="F2333" t="s">
        <v>160</v>
      </c>
      <c r="G2333" t="s">
        <v>201</v>
      </c>
    </row>
    <row r="2334" spans="1:7">
      <c r="A2334" t="s">
        <v>4278</v>
      </c>
      <c r="B2334" t="s">
        <v>4279</v>
      </c>
      <c r="C2334" t="s">
        <v>4160</v>
      </c>
      <c r="D2334" t="s">
        <v>4165</v>
      </c>
      <c r="E2334" t="s">
        <v>233</v>
      </c>
      <c r="F2334" t="s">
        <v>19</v>
      </c>
      <c r="G2334" t="s">
        <v>201</v>
      </c>
    </row>
    <row r="2335" spans="1:7">
      <c r="A2335" t="s">
        <v>4280</v>
      </c>
      <c r="B2335" t="s">
        <v>4175</v>
      </c>
      <c r="C2335" t="s">
        <v>4160</v>
      </c>
      <c r="D2335" t="s">
        <v>4176</v>
      </c>
      <c r="E2335" t="s">
        <v>233</v>
      </c>
      <c r="F2335" t="s">
        <v>50</v>
      </c>
      <c r="G2335" t="s">
        <v>201</v>
      </c>
    </row>
    <row r="2336" spans="1:7">
      <c r="A2336" t="s">
        <v>4281</v>
      </c>
      <c r="B2336" t="s">
        <v>4282</v>
      </c>
      <c r="C2336" t="s">
        <v>4160</v>
      </c>
      <c r="D2336" t="s">
        <v>1554</v>
      </c>
      <c r="E2336" t="s">
        <v>233</v>
      </c>
      <c r="F2336" t="s">
        <v>19</v>
      </c>
      <c r="G2336" t="s">
        <v>201</v>
      </c>
    </row>
    <row r="2337" spans="1:8">
      <c r="A2337" t="s">
        <v>4283</v>
      </c>
      <c r="B2337" t="s">
        <v>4284</v>
      </c>
      <c r="C2337" t="s">
        <v>4160</v>
      </c>
      <c r="D2337" t="s">
        <v>4131</v>
      </c>
      <c r="E2337" t="s">
        <v>233</v>
      </c>
      <c r="F2337" t="s">
        <v>19</v>
      </c>
      <c r="G2337" t="s">
        <v>201</v>
      </c>
    </row>
    <row r="2338" spans="1:8">
      <c r="A2338" t="s">
        <v>4285</v>
      </c>
      <c r="B2338" t="s">
        <v>4286</v>
      </c>
      <c r="C2338" t="s">
        <v>4160</v>
      </c>
      <c r="D2338" t="s">
        <v>4131</v>
      </c>
      <c r="E2338" t="s">
        <v>233</v>
      </c>
      <c r="F2338" t="s">
        <v>19</v>
      </c>
      <c r="G2338" t="s">
        <v>201</v>
      </c>
    </row>
    <row r="2339" spans="1:8">
      <c r="A2339" t="s">
        <v>4287</v>
      </c>
      <c r="B2339" t="s">
        <v>4131</v>
      </c>
      <c r="C2339" t="s">
        <v>4160</v>
      </c>
      <c r="D2339" t="s">
        <v>4131</v>
      </c>
      <c r="E2339" t="s">
        <v>233</v>
      </c>
      <c r="F2339" t="s">
        <v>19</v>
      </c>
      <c r="G2339" t="s">
        <v>201</v>
      </c>
    </row>
    <row r="2340" spans="1:8">
      <c r="A2340" t="s">
        <v>4288</v>
      </c>
      <c r="B2340" t="s">
        <v>1431</v>
      </c>
      <c r="C2340" t="s">
        <v>4160</v>
      </c>
      <c r="D2340" t="s">
        <v>4183</v>
      </c>
      <c r="E2340" t="s">
        <v>233</v>
      </c>
      <c r="F2340" t="s">
        <v>19</v>
      </c>
      <c r="G2340" t="s">
        <v>201</v>
      </c>
    </row>
    <row r="2341" spans="1:8">
      <c r="A2341" t="s">
        <v>4289</v>
      </c>
      <c r="B2341" t="s">
        <v>1431</v>
      </c>
      <c r="C2341" t="s">
        <v>4160</v>
      </c>
      <c r="D2341" t="s">
        <v>4183</v>
      </c>
      <c r="E2341" t="s">
        <v>233</v>
      </c>
      <c r="F2341" t="s">
        <v>19</v>
      </c>
      <c r="G2341" t="s">
        <v>201</v>
      </c>
    </row>
    <row r="2342" spans="1:8">
      <c r="A2342" t="s">
        <v>4290</v>
      </c>
      <c r="B2342" t="s">
        <v>4291</v>
      </c>
      <c r="C2342" t="s">
        <v>4292</v>
      </c>
      <c r="D2342" t="s">
        <v>2144</v>
      </c>
      <c r="E2342" t="s">
        <v>10</v>
      </c>
      <c r="F2342" t="s">
        <v>23</v>
      </c>
      <c r="G2342" t="s">
        <v>12</v>
      </c>
      <c r="H2342">
        <v>2</v>
      </c>
    </row>
    <row r="2343" spans="1:8">
      <c r="A2343" t="s">
        <v>4293</v>
      </c>
      <c r="B2343" t="s">
        <v>4294</v>
      </c>
      <c r="C2343" t="s">
        <v>4292</v>
      </c>
      <c r="D2343" t="s">
        <v>3282</v>
      </c>
      <c r="E2343" t="s">
        <v>10</v>
      </c>
      <c r="F2343" t="s">
        <v>23</v>
      </c>
      <c r="G2343" t="s">
        <v>12</v>
      </c>
      <c r="H2343">
        <v>5</v>
      </c>
    </row>
    <row r="2344" spans="1:8">
      <c r="A2344" t="s">
        <v>4295</v>
      </c>
      <c r="B2344" t="s">
        <v>4296</v>
      </c>
      <c r="C2344" t="s">
        <v>4292</v>
      </c>
      <c r="D2344" t="s">
        <v>4297</v>
      </c>
      <c r="E2344" t="s">
        <v>10</v>
      </c>
      <c r="F2344" t="s">
        <v>23</v>
      </c>
      <c r="G2344" t="s">
        <v>12</v>
      </c>
      <c r="H2344">
        <v>3</v>
      </c>
    </row>
    <row r="2345" spans="1:8">
      <c r="A2345" t="s">
        <v>4298</v>
      </c>
      <c r="B2345" t="s">
        <v>4299</v>
      </c>
      <c r="C2345" t="s">
        <v>4292</v>
      </c>
      <c r="D2345" t="s">
        <v>2814</v>
      </c>
      <c r="E2345" t="s">
        <v>10</v>
      </c>
      <c r="F2345" t="s">
        <v>11</v>
      </c>
      <c r="G2345" t="s">
        <v>201</v>
      </c>
      <c r="H2345">
        <v>2</v>
      </c>
    </row>
    <row r="2346" spans="1:8">
      <c r="A2346" t="s">
        <v>4300</v>
      </c>
      <c r="B2346" t="s">
        <v>4301</v>
      </c>
      <c r="C2346" t="s">
        <v>4292</v>
      </c>
      <c r="D2346" t="s">
        <v>4301</v>
      </c>
      <c r="E2346" t="s">
        <v>10</v>
      </c>
      <c r="F2346" t="s">
        <v>23</v>
      </c>
      <c r="G2346" t="s">
        <v>12</v>
      </c>
      <c r="H2346">
        <v>4</v>
      </c>
    </row>
    <row r="2347" spans="1:8">
      <c r="A2347" t="s">
        <v>4302</v>
      </c>
      <c r="B2347" t="s">
        <v>4303</v>
      </c>
      <c r="C2347" t="s">
        <v>4292</v>
      </c>
      <c r="D2347" t="s">
        <v>728</v>
      </c>
      <c r="E2347" t="s">
        <v>10</v>
      </c>
      <c r="F2347" t="s">
        <v>116</v>
      </c>
      <c r="G2347" t="s">
        <v>12</v>
      </c>
      <c r="H2347">
        <v>4</v>
      </c>
    </row>
    <row r="2348" spans="1:8">
      <c r="A2348" t="s">
        <v>4304</v>
      </c>
      <c r="B2348" t="s">
        <v>2876</v>
      </c>
      <c r="C2348" t="s">
        <v>4292</v>
      </c>
      <c r="D2348" t="s">
        <v>2144</v>
      </c>
      <c r="E2348" t="s">
        <v>10</v>
      </c>
      <c r="F2348" t="s">
        <v>23</v>
      </c>
      <c r="G2348" t="s">
        <v>12</v>
      </c>
      <c r="H2348">
        <v>2</v>
      </c>
    </row>
    <row r="2349" spans="1:8">
      <c r="A2349" t="s">
        <v>4305</v>
      </c>
      <c r="B2349" t="s">
        <v>4306</v>
      </c>
      <c r="C2349" t="s">
        <v>4292</v>
      </c>
      <c r="D2349" t="s">
        <v>2197</v>
      </c>
      <c r="E2349" t="s">
        <v>10</v>
      </c>
      <c r="F2349" t="s">
        <v>23</v>
      </c>
      <c r="G2349" t="s">
        <v>12</v>
      </c>
      <c r="H2349">
        <v>4</v>
      </c>
    </row>
    <row r="2350" spans="1:8">
      <c r="A2350" t="s">
        <v>4307</v>
      </c>
      <c r="B2350" t="s">
        <v>3385</v>
      </c>
      <c r="C2350" t="s">
        <v>4292</v>
      </c>
      <c r="D2350" t="s">
        <v>4308</v>
      </c>
      <c r="E2350" t="s">
        <v>10</v>
      </c>
      <c r="F2350" t="s">
        <v>98</v>
      </c>
      <c r="G2350" t="s">
        <v>12</v>
      </c>
      <c r="H2350">
        <v>2</v>
      </c>
    </row>
    <row r="2351" spans="1:8">
      <c r="A2351" t="s">
        <v>4309</v>
      </c>
      <c r="B2351" t="s">
        <v>4310</v>
      </c>
      <c r="C2351" t="s">
        <v>4292</v>
      </c>
      <c r="D2351" t="s">
        <v>2144</v>
      </c>
      <c r="E2351" t="s">
        <v>10</v>
      </c>
      <c r="F2351" t="s">
        <v>19</v>
      </c>
      <c r="G2351" t="s">
        <v>12</v>
      </c>
      <c r="H2351">
        <v>1</v>
      </c>
    </row>
    <row r="2352" spans="1:8">
      <c r="A2352" t="s">
        <v>4311</v>
      </c>
      <c r="B2352" t="s">
        <v>2581</v>
      </c>
      <c r="C2352" t="s">
        <v>4292</v>
      </c>
      <c r="D2352" t="s">
        <v>728</v>
      </c>
      <c r="E2352" t="s">
        <v>10</v>
      </c>
      <c r="F2352" t="s">
        <v>23</v>
      </c>
      <c r="G2352" t="s">
        <v>12</v>
      </c>
      <c r="H2352">
        <v>2</v>
      </c>
    </row>
    <row r="2353" spans="1:8">
      <c r="A2353" t="s">
        <v>4312</v>
      </c>
      <c r="B2353" t="s">
        <v>2266</v>
      </c>
      <c r="C2353" t="s">
        <v>4292</v>
      </c>
      <c r="D2353" t="s">
        <v>4313</v>
      </c>
      <c r="E2353" t="s">
        <v>10</v>
      </c>
      <c r="F2353" t="s">
        <v>23</v>
      </c>
      <c r="G2353" t="s">
        <v>12</v>
      </c>
      <c r="H2353">
        <v>4</v>
      </c>
    </row>
    <row r="2354" spans="1:8">
      <c r="A2354" t="s">
        <v>4314</v>
      </c>
      <c r="B2354" t="s">
        <v>4315</v>
      </c>
      <c r="C2354" t="s">
        <v>4292</v>
      </c>
      <c r="D2354" t="s">
        <v>166</v>
      </c>
      <c r="E2354" t="s">
        <v>10</v>
      </c>
      <c r="F2354" t="s">
        <v>116</v>
      </c>
      <c r="G2354" t="s">
        <v>12</v>
      </c>
      <c r="H2354">
        <v>4</v>
      </c>
    </row>
    <row r="2355" spans="1:8">
      <c r="A2355" t="s">
        <v>4316</v>
      </c>
      <c r="B2355" t="s">
        <v>182</v>
      </c>
      <c r="C2355" t="s">
        <v>4292</v>
      </c>
      <c r="D2355" t="s">
        <v>4317</v>
      </c>
      <c r="E2355" t="s">
        <v>10</v>
      </c>
      <c r="F2355" t="s">
        <v>69</v>
      </c>
      <c r="G2355" t="s">
        <v>201</v>
      </c>
      <c r="H2355">
        <v>4</v>
      </c>
    </row>
    <row r="2356" spans="1:8">
      <c r="A2356" t="s">
        <v>4318</v>
      </c>
      <c r="B2356" t="s">
        <v>4319</v>
      </c>
      <c r="C2356" t="s">
        <v>4292</v>
      </c>
      <c r="D2356" t="s">
        <v>4319</v>
      </c>
      <c r="E2356" t="s">
        <v>10</v>
      </c>
      <c r="F2356" t="s">
        <v>19</v>
      </c>
      <c r="G2356" t="s">
        <v>12</v>
      </c>
      <c r="H2356">
        <v>3</v>
      </c>
    </row>
    <row r="2357" spans="1:8">
      <c r="A2357" t="s">
        <v>4320</v>
      </c>
      <c r="B2357" t="s">
        <v>4321</v>
      </c>
      <c r="C2357" t="s">
        <v>4292</v>
      </c>
      <c r="D2357" t="s">
        <v>4321</v>
      </c>
      <c r="E2357" t="s">
        <v>10</v>
      </c>
      <c r="F2357" t="s">
        <v>23</v>
      </c>
      <c r="G2357" t="s">
        <v>12</v>
      </c>
      <c r="H2357">
        <v>3</v>
      </c>
    </row>
    <row r="2358" spans="1:8">
      <c r="A2358" t="s">
        <v>4322</v>
      </c>
      <c r="B2358" t="s">
        <v>4323</v>
      </c>
      <c r="C2358" t="s">
        <v>4292</v>
      </c>
      <c r="D2358" t="s">
        <v>1589</v>
      </c>
      <c r="E2358" t="s">
        <v>10</v>
      </c>
      <c r="F2358" t="s">
        <v>23</v>
      </c>
      <c r="G2358" t="s">
        <v>12</v>
      </c>
      <c r="H2358">
        <v>4</v>
      </c>
    </row>
    <row r="2359" spans="1:8">
      <c r="A2359" t="s">
        <v>4324</v>
      </c>
      <c r="B2359" t="s">
        <v>4325</v>
      </c>
      <c r="C2359" t="s">
        <v>4292</v>
      </c>
      <c r="D2359" t="s">
        <v>1650</v>
      </c>
      <c r="E2359" t="s">
        <v>10</v>
      </c>
      <c r="F2359" t="s">
        <v>23</v>
      </c>
      <c r="G2359" t="s">
        <v>12</v>
      </c>
      <c r="H2359">
        <v>1</v>
      </c>
    </row>
    <row r="2360" spans="1:8">
      <c r="A2360" t="s">
        <v>4326</v>
      </c>
      <c r="B2360" t="s">
        <v>4327</v>
      </c>
      <c r="C2360" t="s">
        <v>4292</v>
      </c>
      <c r="D2360" t="s">
        <v>4328</v>
      </c>
      <c r="E2360" t="s">
        <v>10</v>
      </c>
      <c r="F2360" t="s">
        <v>23</v>
      </c>
      <c r="G2360" t="s">
        <v>12</v>
      </c>
      <c r="H2360">
        <v>4</v>
      </c>
    </row>
    <row r="2361" spans="1:8">
      <c r="A2361" t="s">
        <v>4329</v>
      </c>
      <c r="B2361" t="s">
        <v>4330</v>
      </c>
      <c r="C2361" t="s">
        <v>4292</v>
      </c>
      <c r="D2361" t="s">
        <v>2531</v>
      </c>
      <c r="E2361" t="s">
        <v>10</v>
      </c>
      <c r="F2361" t="s">
        <v>23</v>
      </c>
      <c r="G2361" t="s">
        <v>12</v>
      </c>
      <c r="H2361">
        <v>3</v>
      </c>
    </row>
    <row r="2362" spans="1:8">
      <c r="A2362" t="s">
        <v>4331</v>
      </c>
      <c r="B2362" t="s">
        <v>4310</v>
      </c>
      <c r="C2362" t="s">
        <v>4292</v>
      </c>
      <c r="D2362" t="s">
        <v>2144</v>
      </c>
      <c r="E2362" t="s">
        <v>10</v>
      </c>
      <c r="F2362" t="s">
        <v>23</v>
      </c>
      <c r="G2362" t="s">
        <v>12</v>
      </c>
      <c r="H2362">
        <v>3</v>
      </c>
    </row>
    <row r="2363" spans="1:8">
      <c r="A2363" t="s">
        <v>4332</v>
      </c>
      <c r="B2363" t="s">
        <v>4333</v>
      </c>
      <c r="C2363" t="s">
        <v>4292</v>
      </c>
      <c r="D2363" t="s">
        <v>4333</v>
      </c>
      <c r="E2363" t="s">
        <v>10</v>
      </c>
      <c r="F2363" t="s">
        <v>98</v>
      </c>
      <c r="G2363" t="s">
        <v>12</v>
      </c>
      <c r="H2363">
        <v>3</v>
      </c>
    </row>
    <row r="2364" spans="1:8">
      <c r="A2364" t="s">
        <v>4334</v>
      </c>
      <c r="B2364" t="s">
        <v>4335</v>
      </c>
      <c r="C2364" t="s">
        <v>4292</v>
      </c>
      <c r="D2364" t="s">
        <v>3092</v>
      </c>
      <c r="E2364" t="s">
        <v>10</v>
      </c>
      <c r="F2364" t="s">
        <v>98</v>
      </c>
      <c r="G2364" t="s">
        <v>12</v>
      </c>
      <c r="H2364">
        <v>2</v>
      </c>
    </row>
    <row r="2365" spans="1:8">
      <c r="A2365" t="s">
        <v>4336</v>
      </c>
      <c r="B2365" t="s">
        <v>4337</v>
      </c>
      <c r="C2365" t="s">
        <v>4292</v>
      </c>
      <c r="D2365" t="s">
        <v>503</v>
      </c>
      <c r="E2365" t="s">
        <v>10</v>
      </c>
      <c r="F2365" t="s">
        <v>116</v>
      </c>
      <c r="G2365" t="s">
        <v>12</v>
      </c>
      <c r="H2365">
        <v>3</v>
      </c>
    </row>
    <row r="2366" spans="1:8">
      <c r="A2366" t="s">
        <v>4338</v>
      </c>
      <c r="B2366" t="s">
        <v>4323</v>
      </c>
      <c r="C2366" t="s">
        <v>4292</v>
      </c>
      <c r="D2366" t="s">
        <v>1589</v>
      </c>
      <c r="E2366" t="s">
        <v>10</v>
      </c>
      <c r="F2366" t="s">
        <v>116</v>
      </c>
      <c r="G2366" t="s">
        <v>12</v>
      </c>
      <c r="H2366">
        <v>3</v>
      </c>
    </row>
    <row r="2367" spans="1:8">
      <c r="A2367" t="s">
        <v>4339</v>
      </c>
      <c r="B2367" t="s">
        <v>4335</v>
      </c>
      <c r="C2367" t="s">
        <v>4292</v>
      </c>
      <c r="D2367" t="s">
        <v>3092</v>
      </c>
      <c r="E2367" t="s">
        <v>179</v>
      </c>
      <c r="F2367" t="s">
        <v>180</v>
      </c>
      <c r="G2367" t="s">
        <v>201</v>
      </c>
    </row>
    <row r="2368" spans="1:8">
      <c r="A2368" t="s">
        <v>4340</v>
      </c>
      <c r="B2368" t="s">
        <v>4341</v>
      </c>
      <c r="C2368" t="s">
        <v>4292</v>
      </c>
      <c r="D2368" t="s">
        <v>4341</v>
      </c>
      <c r="E2368" t="s">
        <v>10</v>
      </c>
      <c r="F2368" t="s">
        <v>23</v>
      </c>
      <c r="G2368" t="s">
        <v>12</v>
      </c>
      <c r="H2368">
        <v>3</v>
      </c>
    </row>
    <row r="2369" spans="1:8">
      <c r="A2369" t="s">
        <v>4342</v>
      </c>
      <c r="B2369" t="s">
        <v>4343</v>
      </c>
      <c r="C2369" t="s">
        <v>4292</v>
      </c>
      <c r="D2369" t="s">
        <v>2582</v>
      </c>
      <c r="E2369" t="s">
        <v>10</v>
      </c>
      <c r="F2369" t="s">
        <v>69</v>
      </c>
      <c r="G2369" t="s">
        <v>12</v>
      </c>
      <c r="H2369">
        <v>4</v>
      </c>
    </row>
    <row r="2370" spans="1:8">
      <c r="A2370" t="s">
        <v>4344</v>
      </c>
      <c r="B2370" t="s">
        <v>4345</v>
      </c>
      <c r="C2370" t="s">
        <v>4292</v>
      </c>
      <c r="D2370" t="s">
        <v>4345</v>
      </c>
      <c r="E2370" t="s">
        <v>10</v>
      </c>
      <c r="F2370" t="s">
        <v>23</v>
      </c>
      <c r="G2370" t="s">
        <v>12</v>
      </c>
      <c r="H2370">
        <v>2</v>
      </c>
    </row>
    <row r="2371" spans="1:8">
      <c r="A2371" t="s">
        <v>4346</v>
      </c>
      <c r="B2371" t="s">
        <v>4303</v>
      </c>
      <c r="C2371" t="s">
        <v>4292</v>
      </c>
      <c r="D2371" t="s">
        <v>728</v>
      </c>
      <c r="E2371" t="s">
        <v>10</v>
      </c>
      <c r="F2371" t="s">
        <v>23</v>
      </c>
      <c r="G2371" t="s">
        <v>201</v>
      </c>
    </row>
    <row r="2372" spans="1:8">
      <c r="A2372" t="s">
        <v>4347</v>
      </c>
      <c r="B2372" t="s">
        <v>4348</v>
      </c>
      <c r="C2372" t="s">
        <v>4292</v>
      </c>
      <c r="D2372" t="s">
        <v>3282</v>
      </c>
      <c r="E2372" t="s">
        <v>10</v>
      </c>
      <c r="F2372" t="s">
        <v>23</v>
      </c>
      <c r="G2372" t="s">
        <v>12</v>
      </c>
      <c r="H2372">
        <v>5</v>
      </c>
    </row>
    <row r="2373" spans="1:8">
      <c r="A2373" t="s">
        <v>4349</v>
      </c>
      <c r="B2373" t="s">
        <v>4350</v>
      </c>
      <c r="C2373" t="s">
        <v>4292</v>
      </c>
      <c r="D2373" t="s">
        <v>97</v>
      </c>
      <c r="E2373" t="s">
        <v>10</v>
      </c>
      <c r="F2373" t="s">
        <v>19</v>
      </c>
      <c r="G2373" t="s">
        <v>12</v>
      </c>
      <c r="H2373">
        <v>3</v>
      </c>
    </row>
    <row r="2374" spans="1:8">
      <c r="A2374" t="s">
        <v>4351</v>
      </c>
      <c r="B2374" t="s">
        <v>4345</v>
      </c>
      <c r="C2374" t="s">
        <v>4292</v>
      </c>
      <c r="D2374" t="s">
        <v>4345</v>
      </c>
      <c r="E2374" t="s">
        <v>10</v>
      </c>
      <c r="F2374" t="s">
        <v>116</v>
      </c>
      <c r="G2374" t="s">
        <v>12</v>
      </c>
      <c r="H2374">
        <v>3</v>
      </c>
    </row>
    <row r="2375" spans="1:8">
      <c r="A2375" t="s">
        <v>4352</v>
      </c>
      <c r="B2375" t="s">
        <v>4353</v>
      </c>
      <c r="C2375" t="s">
        <v>4292</v>
      </c>
      <c r="D2375" t="s">
        <v>2197</v>
      </c>
      <c r="E2375" t="s">
        <v>10</v>
      </c>
      <c r="F2375" t="s">
        <v>23</v>
      </c>
      <c r="G2375" t="s">
        <v>12</v>
      </c>
    </row>
    <row r="2376" spans="1:8">
      <c r="A2376" t="s">
        <v>4354</v>
      </c>
      <c r="B2376" t="s">
        <v>3213</v>
      </c>
      <c r="C2376" t="s">
        <v>4292</v>
      </c>
      <c r="D2376" t="s">
        <v>4355</v>
      </c>
      <c r="E2376" t="s">
        <v>10</v>
      </c>
      <c r="F2376" t="s">
        <v>23</v>
      </c>
      <c r="G2376" t="s">
        <v>12</v>
      </c>
      <c r="H2376">
        <v>3</v>
      </c>
    </row>
    <row r="2377" spans="1:8">
      <c r="A2377" t="s">
        <v>4356</v>
      </c>
      <c r="B2377" t="s">
        <v>4357</v>
      </c>
      <c r="C2377" t="s">
        <v>4292</v>
      </c>
      <c r="D2377" t="s">
        <v>4358</v>
      </c>
      <c r="E2377" t="s">
        <v>10</v>
      </c>
      <c r="F2377" t="s">
        <v>116</v>
      </c>
      <c r="G2377" t="s">
        <v>12</v>
      </c>
      <c r="H2377">
        <v>4</v>
      </c>
    </row>
    <row r="2378" spans="1:8">
      <c r="A2378" t="s">
        <v>4359</v>
      </c>
      <c r="B2378" t="s">
        <v>4360</v>
      </c>
      <c r="C2378" t="s">
        <v>4292</v>
      </c>
      <c r="D2378" t="s">
        <v>502</v>
      </c>
      <c r="E2378" t="s">
        <v>10</v>
      </c>
      <c r="F2378" t="s">
        <v>11</v>
      </c>
      <c r="G2378" t="s">
        <v>12</v>
      </c>
    </row>
    <row r="2379" spans="1:8">
      <c r="A2379" t="s">
        <v>4361</v>
      </c>
      <c r="B2379" t="s">
        <v>4362</v>
      </c>
      <c r="C2379" t="s">
        <v>4292</v>
      </c>
      <c r="D2379" t="s">
        <v>2144</v>
      </c>
      <c r="E2379" t="s">
        <v>10</v>
      </c>
      <c r="F2379" t="s">
        <v>23</v>
      </c>
      <c r="G2379" t="s">
        <v>12</v>
      </c>
      <c r="H2379">
        <v>4</v>
      </c>
    </row>
    <row r="2380" spans="1:8">
      <c r="A2380" t="s">
        <v>4363</v>
      </c>
      <c r="B2380" t="s">
        <v>87</v>
      </c>
      <c r="C2380" t="s">
        <v>4292</v>
      </c>
      <c r="D2380" t="s">
        <v>87</v>
      </c>
      <c r="E2380" t="s">
        <v>10</v>
      </c>
      <c r="F2380" t="s">
        <v>69</v>
      </c>
      <c r="G2380" t="s">
        <v>12</v>
      </c>
      <c r="H2380">
        <v>3</v>
      </c>
    </row>
    <row r="2381" spans="1:8">
      <c r="A2381" t="s">
        <v>4364</v>
      </c>
      <c r="B2381" t="s">
        <v>4365</v>
      </c>
      <c r="C2381" t="s">
        <v>4292</v>
      </c>
      <c r="D2381" t="s">
        <v>4366</v>
      </c>
      <c r="E2381" t="s">
        <v>10</v>
      </c>
      <c r="F2381" t="s">
        <v>23</v>
      </c>
      <c r="G2381" t="s">
        <v>12</v>
      </c>
      <c r="H2381">
        <v>3</v>
      </c>
    </row>
    <row r="2382" spans="1:8">
      <c r="A2382" t="s">
        <v>4367</v>
      </c>
      <c r="B2382" t="s">
        <v>4368</v>
      </c>
      <c r="C2382" t="s">
        <v>4292</v>
      </c>
      <c r="D2382" t="s">
        <v>4369</v>
      </c>
      <c r="E2382" t="s">
        <v>10</v>
      </c>
      <c r="F2382" t="s">
        <v>98</v>
      </c>
      <c r="G2382" t="s">
        <v>12</v>
      </c>
      <c r="H2382">
        <v>5</v>
      </c>
    </row>
    <row r="2383" spans="1:8">
      <c r="A2383" t="s">
        <v>4370</v>
      </c>
      <c r="B2383" t="s">
        <v>4371</v>
      </c>
      <c r="C2383" t="s">
        <v>4292</v>
      </c>
      <c r="D2383" t="s">
        <v>4372</v>
      </c>
      <c r="E2383" t="s">
        <v>10</v>
      </c>
      <c r="F2383" t="s">
        <v>69</v>
      </c>
      <c r="G2383" t="s">
        <v>12</v>
      </c>
      <c r="H2383">
        <v>4</v>
      </c>
    </row>
    <row r="2384" spans="1:8">
      <c r="A2384" t="s">
        <v>4373</v>
      </c>
      <c r="B2384" t="s">
        <v>153</v>
      </c>
      <c r="C2384" t="s">
        <v>4292</v>
      </c>
      <c r="D2384" t="s">
        <v>153</v>
      </c>
      <c r="E2384" t="s">
        <v>10</v>
      </c>
      <c r="F2384" t="s">
        <v>69</v>
      </c>
      <c r="G2384" t="s">
        <v>12</v>
      </c>
      <c r="H2384">
        <v>1</v>
      </c>
    </row>
    <row r="2385" spans="1:8">
      <c r="A2385" t="s">
        <v>4374</v>
      </c>
      <c r="B2385" t="s">
        <v>4375</v>
      </c>
      <c r="C2385" t="s">
        <v>4292</v>
      </c>
      <c r="D2385" t="s">
        <v>4376</v>
      </c>
      <c r="E2385" t="s">
        <v>10</v>
      </c>
      <c r="F2385" t="s">
        <v>11</v>
      </c>
      <c r="G2385" t="s">
        <v>12</v>
      </c>
      <c r="H2385">
        <v>3</v>
      </c>
    </row>
    <row r="2386" spans="1:8">
      <c r="A2386" t="s">
        <v>4377</v>
      </c>
      <c r="B2386" t="s">
        <v>4310</v>
      </c>
      <c r="C2386" t="s">
        <v>4292</v>
      </c>
      <c r="D2386" t="s">
        <v>2144</v>
      </c>
      <c r="E2386" t="s">
        <v>10</v>
      </c>
      <c r="F2386" t="s">
        <v>19</v>
      </c>
      <c r="G2386" t="s">
        <v>12</v>
      </c>
      <c r="H2386">
        <v>1</v>
      </c>
    </row>
    <row r="2387" spans="1:8">
      <c r="A2387" t="s">
        <v>4378</v>
      </c>
      <c r="B2387" t="s">
        <v>4379</v>
      </c>
      <c r="C2387" t="s">
        <v>4292</v>
      </c>
      <c r="D2387" t="s">
        <v>3201</v>
      </c>
      <c r="E2387" t="s">
        <v>10</v>
      </c>
      <c r="F2387" t="s">
        <v>69</v>
      </c>
      <c r="G2387" t="s">
        <v>12</v>
      </c>
      <c r="H2387">
        <v>3</v>
      </c>
    </row>
    <row r="2388" spans="1:8">
      <c r="A2388" t="s">
        <v>4380</v>
      </c>
      <c r="B2388" t="s">
        <v>2677</v>
      </c>
      <c r="C2388" t="s">
        <v>4292</v>
      </c>
      <c r="D2388" t="s">
        <v>4381</v>
      </c>
      <c r="E2388" t="s">
        <v>10</v>
      </c>
      <c r="F2388" t="s">
        <v>69</v>
      </c>
      <c r="G2388" t="s">
        <v>12</v>
      </c>
      <c r="H2388">
        <v>5</v>
      </c>
    </row>
    <row r="2389" spans="1:8">
      <c r="A2389" t="s">
        <v>4382</v>
      </c>
      <c r="B2389" t="s">
        <v>4383</v>
      </c>
      <c r="C2389" t="s">
        <v>4292</v>
      </c>
      <c r="D2389" t="s">
        <v>2693</v>
      </c>
      <c r="E2389" t="s">
        <v>10</v>
      </c>
      <c r="F2389" t="s">
        <v>23</v>
      </c>
      <c r="G2389" t="s">
        <v>12</v>
      </c>
      <c r="H2389">
        <v>4</v>
      </c>
    </row>
    <row r="2390" spans="1:8">
      <c r="A2390" t="s">
        <v>4384</v>
      </c>
      <c r="B2390" t="s">
        <v>4301</v>
      </c>
      <c r="C2390" t="s">
        <v>4292</v>
      </c>
      <c r="D2390" t="s">
        <v>4301</v>
      </c>
      <c r="E2390" t="s">
        <v>10</v>
      </c>
      <c r="F2390" t="s">
        <v>69</v>
      </c>
      <c r="G2390" t="s">
        <v>12</v>
      </c>
      <c r="H2390">
        <v>3</v>
      </c>
    </row>
    <row r="2391" spans="1:8">
      <c r="A2391" t="s">
        <v>4385</v>
      </c>
      <c r="B2391" t="s">
        <v>4327</v>
      </c>
      <c r="C2391" t="s">
        <v>4292</v>
      </c>
      <c r="D2391" t="s">
        <v>4328</v>
      </c>
      <c r="E2391" t="s">
        <v>179</v>
      </c>
      <c r="F2391" t="s">
        <v>180</v>
      </c>
      <c r="G2391" t="s">
        <v>12</v>
      </c>
      <c r="H2391">
        <v>5</v>
      </c>
    </row>
    <row r="2392" spans="1:8">
      <c r="A2392" t="s">
        <v>4386</v>
      </c>
      <c r="B2392" t="s">
        <v>4387</v>
      </c>
      <c r="C2392" t="s">
        <v>4292</v>
      </c>
      <c r="D2392" t="s">
        <v>4388</v>
      </c>
      <c r="E2392" t="s">
        <v>10</v>
      </c>
      <c r="F2392" t="s">
        <v>69</v>
      </c>
      <c r="G2392" t="s">
        <v>12</v>
      </c>
      <c r="H2392">
        <v>3</v>
      </c>
    </row>
    <row r="2393" spans="1:8">
      <c r="A2393" t="s">
        <v>4389</v>
      </c>
      <c r="B2393" t="s">
        <v>4350</v>
      </c>
      <c r="C2393" t="s">
        <v>4292</v>
      </c>
      <c r="D2393" t="s">
        <v>97</v>
      </c>
      <c r="E2393" t="s">
        <v>179</v>
      </c>
      <c r="F2393" t="s">
        <v>180</v>
      </c>
      <c r="G2393" t="s">
        <v>201</v>
      </c>
    </row>
    <row r="2394" spans="1:8">
      <c r="A2394" t="s">
        <v>4390</v>
      </c>
      <c r="B2394" t="s">
        <v>4391</v>
      </c>
      <c r="C2394" t="s">
        <v>4292</v>
      </c>
      <c r="D2394" t="s">
        <v>728</v>
      </c>
      <c r="E2394" t="s">
        <v>10</v>
      </c>
      <c r="F2394" t="s">
        <v>23</v>
      </c>
      <c r="G2394" t="s">
        <v>12</v>
      </c>
      <c r="H2394">
        <v>3</v>
      </c>
    </row>
    <row r="2395" spans="1:8">
      <c r="A2395" t="s">
        <v>4392</v>
      </c>
      <c r="B2395" t="s">
        <v>4393</v>
      </c>
      <c r="C2395" t="s">
        <v>4292</v>
      </c>
      <c r="D2395" t="s">
        <v>4394</v>
      </c>
      <c r="E2395" t="s">
        <v>10</v>
      </c>
      <c r="F2395" t="s">
        <v>69</v>
      </c>
      <c r="G2395" t="s">
        <v>12</v>
      </c>
      <c r="H2395">
        <v>2</v>
      </c>
    </row>
    <row r="2396" spans="1:8">
      <c r="A2396" t="s">
        <v>4395</v>
      </c>
      <c r="B2396" t="s">
        <v>4396</v>
      </c>
      <c r="C2396" t="s">
        <v>4292</v>
      </c>
      <c r="D2396" t="s">
        <v>4397</v>
      </c>
      <c r="E2396" t="s">
        <v>10</v>
      </c>
      <c r="F2396" t="s">
        <v>23</v>
      </c>
      <c r="G2396" t="s">
        <v>201</v>
      </c>
      <c r="H2396">
        <v>4</v>
      </c>
    </row>
    <row r="2397" spans="1:8">
      <c r="A2397" t="s">
        <v>4398</v>
      </c>
      <c r="B2397" t="s">
        <v>4393</v>
      </c>
      <c r="C2397" t="s">
        <v>4292</v>
      </c>
      <c r="D2397" t="s">
        <v>4394</v>
      </c>
      <c r="E2397" t="s">
        <v>10</v>
      </c>
      <c r="F2397" t="s">
        <v>23</v>
      </c>
      <c r="G2397" t="s">
        <v>12</v>
      </c>
      <c r="H2397">
        <v>2</v>
      </c>
    </row>
    <row r="2398" spans="1:8">
      <c r="A2398" t="s">
        <v>4399</v>
      </c>
      <c r="B2398" t="s">
        <v>2144</v>
      </c>
      <c r="C2398" t="s">
        <v>4292</v>
      </c>
      <c r="D2398" t="s">
        <v>2144</v>
      </c>
      <c r="E2398" t="s">
        <v>10</v>
      </c>
      <c r="F2398" t="s">
        <v>23</v>
      </c>
      <c r="G2398" t="s">
        <v>12</v>
      </c>
      <c r="H2398">
        <v>2</v>
      </c>
    </row>
    <row r="2399" spans="1:8">
      <c r="A2399" t="s">
        <v>4400</v>
      </c>
      <c r="B2399" t="s">
        <v>4401</v>
      </c>
      <c r="C2399" t="s">
        <v>4292</v>
      </c>
      <c r="D2399" t="s">
        <v>4328</v>
      </c>
      <c r="E2399" t="s">
        <v>10</v>
      </c>
      <c r="F2399" t="s">
        <v>11</v>
      </c>
      <c r="G2399" t="s">
        <v>201</v>
      </c>
    </row>
    <row r="2400" spans="1:8">
      <c r="A2400" t="s">
        <v>4402</v>
      </c>
      <c r="B2400" t="s">
        <v>3300</v>
      </c>
      <c r="C2400" t="s">
        <v>4292</v>
      </c>
      <c r="D2400" t="s">
        <v>2144</v>
      </c>
      <c r="E2400" t="s">
        <v>10</v>
      </c>
      <c r="F2400" t="s">
        <v>23</v>
      </c>
      <c r="G2400" t="s">
        <v>12</v>
      </c>
      <c r="H2400">
        <v>2</v>
      </c>
    </row>
    <row r="2401" spans="1:8">
      <c r="A2401" t="s">
        <v>4403</v>
      </c>
      <c r="B2401" t="s">
        <v>4404</v>
      </c>
      <c r="C2401" t="s">
        <v>4292</v>
      </c>
      <c r="D2401" t="s">
        <v>728</v>
      </c>
      <c r="E2401" t="s">
        <v>10</v>
      </c>
      <c r="F2401" t="s">
        <v>23</v>
      </c>
      <c r="G2401" t="s">
        <v>12</v>
      </c>
      <c r="H2401">
        <v>3</v>
      </c>
    </row>
    <row r="2402" spans="1:8">
      <c r="A2402" t="s">
        <v>4405</v>
      </c>
      <c r="B2402" t="s">
        <v>4327</v>
      </c>
      <c r="C2402" t="s">
        <v>4292</v>
      </c>
      <c r="D2402" t="s">
        <v>4328</v>
      </c>
      <c r="E2402" t="s">
        <v>10</v>
      </c>
      <c r="F2402" t="s">
        <v>116</v>
      </c>
      <c r="G2402" t="s">
        <v>12</v>
      </c>
      <c r="H2402">
        <v>4</v>
      </c>
    </row>
    <row r="2403" spans="1:8">
      <c r="A2403" t="s">
        <v>4406</v>
      </c>
      <c r="B2403" t="s">
        <v>4310</v>
      </c>
      <c r="C2403" t="s">
        <v>4292</v>
      </c>
      <c r="D2403" t="s">
        <v>2144</v>
      </c>
      <c r="E2403" t="s">
        <v>10</v>
      </c>
      <c r="F2403" t="s">
        <v>116</v>
      </c>
      <c r="G2403" t="s">
        <v>12</v>
      </c>
      <c r="H2403">
        <v>1</v>
      </c>
    </row>
    <row r="2404" spans="1:8">
      <c r="A2404" t="s">
        <v>4407</v>
      </c>
      <c r="B2404" t="s">
        <v>4408</v>
      </c>
      <c r="C2404" t="s">
        <v>4292</v>
      </c>
      <c r="D2404" t="s">
        <v>4409</v>
      </c>
      <c r="E2404" t="s">
        <v>10</v>
      </c>
      <c r="F2404" t="s">
        <v>23</v>
      </c>
      <c r="G2404" t="s">
        <v>12</v>
      </c>
      <c r="H2404">
        <v>3</v>
      </c>
    </row>
    <row r="2405" spans="1:8">
      <c r="A2405" t="s">
        <v>4410</v>
      </c>
      <c r="B2405" t="s">
        <v>4411</v>
      </c>
      <c r="C2405" t="s">
        <v>4292</v>
      </c>
      <c r="D2405" t="s">
        <v>3282</v>
      </c>
      <c r="E2405" t="s">
        <v>10</v>
      </c>
      <c r="F2405" t="s">
        <v>11</v>
      </c>
      <c r="G2405" t="s">
        <v>12</v>
      </c>
      <c r="H2405">
        <v>4</v>
      </c>
    </row>
    <row r="2406" spans="1:8">
      <c r="A2406" t="s">
        <v>4412</v>
      </c>
      <c r="B2406" t="s">
        <v>4413</v>
      </c>
      <c r="C2406" t="s">
        <v>4292</v>
      </c>
      <c r="D2406" t="s">
        <v>2144</v>
      </c>
      <c r="E2406" t="s">
        <v>10</v>
      </c>
      <c r="F2406" t="s">
        <v>23</v>
      </c>
      <c r="G2406" t="s">
        <v>12</v>
      </c>
      <c r="H2406">
        <v>3</v>
      </c>
    </row>
    <row r="2407" spans="1:8">
      <c r="A2407" t="s">
        <v>4414</v>
      </c>
      <c r="B2407" t="s">
        <v>4415</v>
      </c>
      <c r="C2407" t="s">
        <v>4292</v>
      </c>
      <c r="D2407" t="s">
        <v>4415</v>
      </c>
      <c r="E2407" t="s">
        <v>10</v>
      </c>
      <c r="F2407" t="s">
        <v>69</v>
      </c>
      <c r="G2407" t="s">
        <v>201</v>
      </c>
      <c r="H2407">
        <v>2</v>
      </c>
    </row>
    <row r="2408" spans="1:8">
      <c r="A2408" t="s">
        <v>4416</v>
      </c>
      <c r="B2408" t="s">
        <v>4417</v>
      </c>
      <c r="C2408" t="s">
        <v>4292</v>
      </c>
      <c r="D2408" t="s">
        <v>4417</v>
      </c>
      <c r="E2408" t="s">
        <v>10</v>
      </c>
      <c r="F2408" t="s">
        <v>23</v>
      </c>
      <c r="G2408" t="s">
        <v>12</v>
      </c>
      <c r="H2408">
        <v>2</v>
      </c>
    </row>
    <row r="2409" spans="1:8">
      <c r="A2409" t="s">
        <v>4418</v>
      </c>
      <c r="B2409" t="s">
        <v>644</v>
      </c>
      <c r="C2409" t="s">
        <v>4292</v>
      </c>
      <c r="D2409" t="s">
        <v>2531</v>
      </c>
      <c r="E2409" t="s">
        <v>10</v>
      </c>
      <c r="F2409" t="s">
        <v>23</v>
      </c>
      <c r="G2409" t="s">
        <v>12</v>
      </c>
      <c r="H2409">
        <v>1</v>
      </c>
    </row>
    <row r="2410" spans="1:8">
      <c r="A2410" t="s">
        <v>4419</v>
      </c>
      <c r="B2410" t="s">
        <v>4420</v>
      </c>
      <c r="C2410" t="s">
        <v>4292</v>
      </c>
      <c r="D2410" t="s">
        <v>4394</v>
      </c>
      <c r="E2410" t="s">
        <v>10</v>
      </c>
      <c r="F2410" t="s">
        <v>116</v>
      </c>
      <c r="G2410" t="s">
        <v>12</v>
      </c>
      <c r="H2410">
        <v>3</v>
      </c>
    </row>
    <row r="2411" spans="1:8">
      <c r="A2411" t="s">
        <v>4421</v>
      </c>
      <c r="B2411" t="s">
        <v>2581</v>
      </c>
      <c r="C2411" t="s">
        <v>4292</v>
      </c>
      <c r="D2411" t="s">
        <v>728</v>
      </c>
      <c r="E2411" t="s">
        <v>10</v>
      </c>
      <c r="F2411" t="s">
        <v>23</v>
      </c>
      <c r="G2411" t="s">
        <v>12</v>
      </c>
      <c r="H2411">
        <v>2</v>
      </c>
    </row>
    <row r="2412" spans="1:8">
      <c r="A2412" t="s">
        <v>4422</v>
      </c>
      <c r="B2412" t="s">
        <v>4423</v>
      </c>
      <c r="C2412" t="s">
        <v>4292</v>
      </c>
      <c r="D2412" t="s">
        <v>4317</v>
      </c>
      <c r="E2412" t="s">
        <v>10</v>
      </c>
      <c r="F2412" t="s">
        <v>69</v>
      </c>
      <c r="G2412" t="s">
        <v>12</v>
      </c>
      <c r="H2412">
        <v>4</v>
      </c>
    </row>
    <row r="2413" spans="1:8">
      <c r="A2413" t="s">
        <v>4424</v>
      </c>
      <c r="B2413" t="s">
        <v>4315</v>
      </c>
      <c r="C2413" t="s">
        <v>4292</v>
      </c>
      <c r="D2413" t="s">
        <v>2144</v>
      </c>
      <c r="E2413" t="s">
        <v>10</v>
      </c>
      <c r="F2413" t="s">
        <v>23</v>
      </c>
      <c r="G2413" t="s">
        <v>12</v>
      </c>
      <c r="H2413">
        <v>2</v>
      </c>
    </row>
    <row r="2414" spans="1:8">
      <c r="A2414" t="s">
        <v>4425</v>
      </c>
      <c r="B2414" t="s">
        <v>15</v>
      </c>
      <c r="C2414" t="s">
        <v>4292</v>
      </c>
      <c r="D2414" t="s">
        <v>97</v>
      </c>
      <c r="E2414" t="s">
        <v>10</v>
      </c>
      <c r="F2414" t="s">
        <v>69</v>
      </c>
      <c r="G2414" t="s">
        <v>12</v>
      </c>
      <c r="H2414">
        <v>4</v>
      </c>
    </row>
    <row r="2415" spans="1:8">
      <c r="A2415" t="s">
        <v>4426</v>
      </c>
      <c r="B2415" t="s">
        <v>4427</v>
      </c>
      <c r="C2415" t="s">
        <v>4292</v>
      </c>
      <c r="D2415" t="s">
        <v>4427</v>
      </c>
      <c r="E2415" t="s">
        <v>10</v>
      </c>
      <c r="F2415" t="s">
        <v>69</v>
      </c>
      <c r="G2415" t="s">
        <v>201</v>
      </c>
      <c r="H2415">
        <v>4</v>
      </c>
    </row>
    <row r="2416" spans="1:8">
      <c r="A2416" t="s">
        <v>4428</v>
      </c>
      <c r="B2416" t="s">
        <v>4429</v>
      </c>
      <c r="C2416" t="s">
        <v>4292</v>
      </c>
      <c r="D2416" t="s">
        <v>2531</v>
      </c>
      <c r="E2416" t="s">
        <v>10</v>
      </c>
      <c r="F2416" t="s">
        <v>23</v>
      </c>
      <c r="G2416" t="s">
        <v>12</v>
      </c>
      <c r="H2416">
        <v>1</v>
      </c>
    </row>
    <row r="2417" spans="1:8">
      <c r="A2417" t="s">
        <v>4430</v>
      </c>
      <c r="B2417" t="s">
        <v>4408</v>
      </c>
      <c r="C2417" t="s">
        <v>4292</v>
      </c>
      <c r="D2417" t="s">
        <v>4409</v>
      </c>
      <c r="E2417" t="s">
        <v>10</v>
      </c>
      <c r="F2417" t="s">
        <v>69</v>
      </c>
      <c r="G2417" t="s">
        <v>12</v>
      </c>
      <c r="H2417">
        <v>3</v>
      </c>
    </row>
    <row r="2418" spans="1:8">
      <c r="A2418" t="s">
        <v>4431</v>
      </c>
      <c r="B2418" t="s">
        <v>4432</v>
      </c>
      <c r="C2418" t="s">
        <v>4292</v>
      </c>
      <c r="D2418" t="s">
        <v>1589</v>
      </c>
      <c r="E2418" t="s">
        <v>10</v>
      </c>
      <c r="F2418" t="s">
        <v>23</v>
      </c>
      <c r="G2418" t="s">
        <v>12</v>
      </c>
      <c r="H2418">
        <v>4</v>
      </c>
    </row>
    <row r="2419" spans="1:8">
      <c r="A2419" t="s">
        <v>4433</v>
      </c>
      <c r="B2419" t="s">
        <v>4434</v>
      </c>
      <c r="C2419" t="s">
        <v>4292</v>
      </c>
      <c r="D2419" t="s">
        <v>4435</v>
      </c>
      <c r="E2419" t="s">
        <v>10</v>
      </c>
      <c r="F2419" t="s">
        <v>23</v>
      </c>
      <c r="G2419" t="s">
        <v>12</v>
      </c>
      <c r="H2419">
        <v>2</v>
      </c>
    </row>
    <row r="2420" spans="1:8">
      <c r="A2420" t="s">
        <v>4436</v>
      </c>
      <c r="B2420" t="s">
        <v>4437</v>
      </c>
      <c r="C2420" t="s">
        <v>4292</v>
      </c>
      <c r="D2420" t="s">
        <v>166</v>
      </c>
      <c r="E2420" t="s">
        <v>10</v>
      </c>
      <c r="F2420" t="s">
        <v>11</v>
      </c>
      <c r="G2420" t="s">
        <v>12</v>
      </c>
      <c r="H2420">
        <v>3</v>
      </c>
    </row>
    <row r="2421" spans="1:8">
      <c r="A2421" t="s">
        <v>4438</v>
      </c>
      <c r="B2421" t="s">
        <v>3291</v>
      </c>
      <c r="C2421" t="s">
        <v>4292</v>
      </c>
      <c r="D2421" t="s">
        <v>2144</v>
      </c>
      <c r="E2421" t="s">
        <v>10</v>
      </c>
      <c r="F2421" t="s">
        <v>23</v>
      </c>
      <c r="G2421" t="s">
        <v>12</v>
      </c>
      <c r="H2421">
        <v>2</v>
      </c>
    </row>
    <row r="2422" spans="1:8">
      <c r="A2422" t="s">
        <v>4439</v>
      </c>
      <c r="B2422" t="s">
        <v>2961</v>
      </c>
      <c r="C2422" t="s">
        <v>4292</v>
      </c>
      <c r="D2422" t="s">
        <v>728</v>
      </c>
      <c r="E2422" t="s">
        <v>10</v>
      </c>
      <c r="F2422" t="s">
        <v>23</v>
      </c>
      <c r="G2422" t="s">
        <v>12</v>
      </c>
      <c r="H2422">
        <v>3</v>
      </c>
    </row>
    <row r="2423" spans="1:8">
      <c r="A2423" t="s">
        <v>4440</v>
      </c>
      <c r="B2423" t="s">
        <v>4441</v>
      </c>
      <c r="C2423" t="s">
        <v>4292</v>
      </c>
      <c r="D2423" t="s">
        <v>4328</v>
      </c>
      <c r="E2423" t="s">
        <v>10</v>
      </c>
      <c r="F2423" t="s">
        <v>23</v>
      </c>
      <c r="G2423" t="s">
        <v>12</v>
      </c>
      <c r="H2423">
        <v>4</v>
      </c>
    </row>
    <row r="2424" spans="1:8">
      <c r="A2424" t="s">
        <v>4442</v>
      </c>
      <c r="B2424" t="s">
        <v>644</v>
      </c>
      <c r="C2424" t="s">
        <v>4292</v>
      </c>
      <c r="D2424" t="s">
        <v>2531</v>
      </c>
      <c r="E2424" t="s">
        <v>10</v>
      </c>
      <c r="F2424" t="s">
        <v>23</v>
      </c>
      <c r="G2424" t="s">
        <v>201</v>
      </c>
    </row>
    <row r="2425" spans="1:8">
      <c r="A2425" t="s">
        <v>4443</v>
      </c>
      <c r="B2425" t="s">
        <v>158</v>
      </c>
      <c r="C2425" t="s">
        <v>4292</v>
      </c>
      <c r="D2425" t="s">
        <v>728</v>
      </c>
      <c r="E2425" t="s">
        <v>10</v>
      </c>
      <c r="F2425" t="s">
        <v>23</v>
      </c>
      <c r="G2425" t="s">
        <v>12</v>
      </c>
      <c r="H2425">
        <v>4</v>
      </c>
    </row>
    <row r="2426" spans="1:8">
      <c r="A2426" t="s">
        <v>4444</v>
      </c>
      <c r="B2426" t="s">
        <v>1960</v>
      </c>
      <c r="C2426" t="s">
        <v>4292</v>
      </c>
      <c r="D2426" t="s">
        <v>2144</v>
      </c>
      <c r="E2426" t="s">
        <v>10</v>
      </c>
      <c r="F2426" t="s">
        <v>23</v>
      </c>
      <c r="G2426" t="s">
        <v>12</v>
      </c>
      <c r="H2426">
        <v>2</v>
      </c>
    </row>
    <row r="2427" spans="1:8">
      <c r="A2427" t="s">
        <v>4445</v>
      </c>
      <c r="B2427" t="s">
        <v>4310</v>
      </c>
      <c r="C2427" t="s">
        <v>4292</v>
      </c>
      <c r="D2427" t="s">
        <v>2144</v>
      </c>
      <c r="E2427" t="s">
        <v>10</v>
      </c>
      <c r="F2427" t="s">
        <v>19</v>
      </c>
      <c r="G2427" t="s">
        <v>12</v>
      </c>
      <c r="H2427">
        <v>1</v>
      </c>
    </row>
    <row r="2428" spans="1:8">
      <c r="A2428" t="s">
        <v>4446</v>
      </c>
      <c r="B2428" t="s">
        <v>4345</v>
      </c>
      <c r="C2428" t="s">
        <v>4292</v>
      </c>
      <c r="D2428" t="s">
        <v>4345</v>
      </c>
      <c r="E2428" t="s">
        <v>10</v>
      </c>
      <c r="F2428" t="s">
        <v>69</v>
      </c>
      <c r="G2428" t="s">
        <v>12</v>
      </c>
    </row>
    <row r="2429" spans="1:8">
      <c r="A2429" t="s">
        <v>4447</v>
      </c>
      <c r="B2429" t="s">
        <v>4448</v>
      </c>
      <c r="C2429" t="s">
        <v>4292</v>
      </c>
      <c r="D2429" t="s">
        <v>728</v>
      </c>
      <c r="E2429" t="s">
        <v>10</v>
      </c>
      <c r="F2429" t="s">
        <v>19</v>
      </c>
      <c r="G2429" t="s">
        <v>12</v>
      </c>
      <c r="H2429">
        <v>3</v>
      </c>
    </row>
    <row r="2430" spans="1:8">
      <c r="A2430" t="s">
        <v>4449</v>
      </c>
      <c r="B2430" t="s">
        <v>1328</v>
      </c>
      <c r="C2430" t="s">
        <v>4292</v>
      </c>
      <c r="D2430" t="s">
        <v>2582</v>
      </c>
      <c r="E2430" t="s">
        <v>10</v>
      </c>
      <c r="F2430" t="s">
        <v>23</v>
      </c>
      <c r="G2430" t="s">
        <v>201</v>
      </c>
    </row>
    <row r="2431" spans="1:8">
      <c r="A2431" t="s">
        <v>4450</v>
      </c>
      <c r="B2431" t="s">
        <v>4310</v>
      </c>
      <c r="C2431" t="s">
        <v>4292</v>
      </c>
      <c r="D2431" t="s">
        <v>2144</v>
      </c>
      <c r="E2431" t="s">
        <v>10</v>
      </c>
      <c r="F2431" t="s">
        <v>19</v>
      </c>
      <c r="G2431" t="s">
        <v>201</v>
      </c>
      <c r="H2431">
        <v>3</v>
      </c>
    </row>
    <row r="2432" spans="1:8">
      <c r="A2432" t="s">
        <v>4451</v>
      </c>
      <c r="B2432" t="s">
        <v>4303</v>
      </c>
      <c r="C2432" t="s">
        <v>4292</v>
      </c>
      <c r="D2432" t="s">
        <v>728</v>
      </c>
      <c r="E2432" t="s">
        <v>10</v>
      </c>
      <c r="F2432" t="s">
        <v>19</v>
      </c>
      <c r="G2432" t="s">
        <v>201</v>
      </c>
    </row>
    <row r="2433" spans="1:8">
      <c r="A2433" t="s">
        <v>4452</v>
      </c>
      <c r="B2433" t="s">
        <v>4453</v>
      </c>
      <c r="C2433" t="s">
        <v>4292</v>
      </c>
      <c r="D2433" t="s">
        <v>728</v>
      </c>
      <c r="E2433" t="s">
        <v>10</v>
      </c>
      <c r="F2433" t="s">
        <v>23</v>
      </c>
      <c r="G2433" t="s">
        <v>12</v>
      </c>
      <c r="H2433">
        <v>3</v>
      </c>
    </row>
    <row r="2434" spans="1:8">
      <c r="A2434" t="s">
        <v>4454</v>
      </c>
      <c r="B2434" t="s">
        <v>4455</v>
      </c>
      <c r="C2434" t="s">
        <v>4292</v>
      </c>
      <c r="D2434" t="s">
        <v>4455</v>
      </c>
      <c r="E2434" t="s">
        <v>10</v>
      </c>
      <c r="F2434" t="s">
        <v>69</v>
      </c>
      <c r="G2434" t="s">
        <v>12</v>
      </c>
      <c r="H2434">
        <v>4</v>
      </c>
    </row>
    <row r="2435" spans="1:8">
      <c r="A2435" t="s">
        <v>4456</v>
      </c>
      <c r="B2435" t="s">
        <v>4310</v>
      </c>
      <c r="C2435" t="s">
        <v>4292</v>
      </c>
      <c r="D2435" t="s">
        <v>2144</v>
      </c>
      <c r="E2435" t="s">
        <v>179</v>
      </c>
      <c r="F2435" t="s">
        <v>180</v>
      </c>
      <c r="G2435" t="s">
        <v>12</v>
      </c>
      <c r="H2435">
        <v>5</v>
      </c>
    </row>
    <row r="2436" spans="1:8">
      <c r="A2436" t="s">
        <v>4457</v>
      </c>
      <c r="B2436" t="s">
        <v>4458</v>
      </c>
      <c r="C2436" t="s">
        <v>4292</v>
      </c>
      <c r="D2436" t="s">
        <v>2814</v>
      </c>
      <c r="E2436" t="s">
        <v>202</v>
      </c>
      <c r="F2436" t="s">
        <v>98</v>
      </c>
      <c r="G2436" t="s">
        <v>12</v>
      </c>
    </row>
    <row r="2437" spans="1:8">
      <c r="A2437" t="s">
        <v>4459</v>
      </c>
      <c r="B2437" t="s">
        <v>2967</v>
      </c>
      <c r="C2437" t="s">
        <v>4292</v>
      </c>
      <c r="D2437" t="s">
        <v>4460</v>
      </c>
      <c r="E2437" t="s">
        <v>212</v>
      </c>
      <c r="F2437" t="s">
        <v>98</v>
      </c>
      <c r="G2437" t="s">
        <v>12</v>
      </c>
    </row>
    <row r="2438" spans="1:8">
      <c r="A2438" t="s">
        <v>4461</v>
      </c>
      <c r="B2438" t="s">
        <v>4462</v>
      </c>
      <c r="C2438" t="s">
        <v>4292</v>
      </c>
      <c r="D2438" t="s">
        <v>4462</v>
      </c>
      <c r="E2438" t="s">
        <v>212</v>
      </c>
      <c r="F2438" t="s">
        <v>11</v>
      </c>
      <c r="G2438" t="s">
        <v>12</v>
      </c>
    </row>
    <row r="2439" spans="1:8">
      <c r="A2439" t="s">
        <v>4463</v>
      </c>
      <c r="B2439" t="s">
        <v>4464</v>
      </c>
      <c r="C2439" t="s">
        <v>4292</v>
      </c>
      <c r="D2439" t="s">
        <v>4465</v>
      </c>
      <c r="E2439" t="s">
        <v>212</v>
      </c>
      <c r="F2439" t="s">
        <v>98</v>
      </c>
      <c r="G2439" t="s">
        <v>12</v>
      </c>
    </row>
    <row r="2440" spans="1:8">
      <c r="A2440" t="s">
        <v>4466</v>
      </c>
      <c r="B2440" t="s">
        <v>4467</v>
      </c>
      <c r="C2440" t="s">
        <v>4292</v>
      </c>
      <c r="D2440" t="s">
        <v>4468</v>
      </c>
      <c r="E2440" t="s">
        <v>212</v>
      </c>
      <c r="F2440" t="s">
        <v>98</v>
      </c>
      <c r="G2440" t="s">
        <v>12</v>
      </c>
    </row>
    <row r="2441" spans="1:8">
      <c r="A2441" t="s">
        <v>4469</v>
      </c>
      <c r="B2441" t="s">
        <v>4470</v>
      </c>
      <c r="C2441" t="s">
        <v>4292</v>
      </c>
      <c r="D2441" t="s">
        <v>4471</v>
      </c>
      <c r="E2441" t="s">
        <v>212</v>
      </c>
      <c r="F2441" t="s">
        <v>116</v>
      </c>
      <c r="G2441" t="s">
        <v>12</v>
      </c>
      <c r="H2441">
        <v>4</v>
      </c>
    </row>
    <row r="2442" spans="1:8">
      <c r="A2442" t="s">
        <v>4472</v>
      </c>
      <c r="B2442" t="s">
        <v>4473</v>
      </c>
      <c r="C2442" t="s">
        <v>4292</v>
      </c>
      <c r="D2442" t="s">
        <v>4474</v>
      </c>
      <c r="E2442" t="s">
        <v>212</v>
      </c>
      <c r="F2442" t="s">
        <v>23</v>
      </c>
      <c r="G2442" t="s">
        <v>12</v>
      </c>
    </row>
    <row r="2443" spans="1:8">
      <c r="A2443" t="s">
        <v>4475</v>
      </c>
      <c r="B2443" t="s">
        <v>4476</v>
      </c>
      <c r="C2443" t="s">
        <v>4292</v>
      </c>
      <c r="D2443" t="s">
        <v>4477</v>
      </c>
      <c r="E2443" t="s">
        <v>212</v>
      </c>
      <c r="F2443" t="s">
        <v>98</v>
      </c>
      <c r="G2443" t="s">
        <v>12</v>
      </c>
    </row>
    <row r="2444" spans="1:8">
      <c r="A2444" t="s">
        <v>4478</v>
      </c>
      <c r="B2444" t="s">
        <v>4479</v>
      </c>
      <c r="C2444" t="s">
        <v>4292</v>
      </c>
      <c r="D2444" t="s">
        <v>4480</v>
      </c>
      <c r="E2444" t="s">
        <v>212</v>
      </c>
      <c r="F2444" t="s">
        <v>23</v>
      </c>
      <c r="G2444" t="s">
        <v>12</v>
      </c>
    </row>
    <row r="2445" spans="1:8">
      <c r="A2445" t="s">
        <v>4481</v>
      </c>
      <c r="B2445" t="s">
        <v>4482</v>
      </c>
      <c r="C2445" t="s">
        <v>4292</v>
      </c>
      <c r="D2445" t="s">
        <v>4483</v>
      </c>
      <c r="E2445" t="s">
        <v>212</v>
      </c>
      <c r="F2445" t="s">
        <v>69</v>
      </c>
      <c r="G2445" t="s">
        <v>12</v>
      </c>
    </row>
    <row r="2446" spans="1:8">
      <c r="A2446" t="s">
        <v>4484</v>
      </c>
      <c r="B2446" t="s">
        <v>4485</v>
      </c>
      <c r="C2446" t="s">
        <v>4292</v>
      </c>
      <c r="D2446" t="s">
        <v>4486</v>
      </c>
      <c r="E2446" t="s">
        <v>212</v>
      </c>
      <c r="F2446" t="s">
        <v>23</v>
      </c>
      <c r="G2446" t="s">
        <v>12</v>
      </c>
    </row>
    <row r="2447" spans="1:8">
      <c r="A2447" t="s">
        <v>4487</v>
      </c>
      <c r="B2447" t="s">
        <v>3459</v>
      </c>
      <c r="C2447" t="s">
        <v>4292</v>
      </c>
      <c r="D2447" t="s">
        <v>4317</v>
      </c>
      <c r="E2447" t="s">
        <v>212</v>
      </c>
      <c r="F2447" t="s">
        <v>23</v>
      </c>
      <c r="G2447" t="s">
        <v>12</v>
      </c>
    </row>
    <row r="2448" spans="1:8">
      <c r="A2448" t="s">
        <v>4488</v>
      </c>
      <c r="B2448" t="s">
        <v>4489</v>
      </c>
      <c r="C2448" t="s">
        <v>4292</v>
      </c>
      <c r="D2448" t="s">
        <v>4483</v>
      </c>
      <c r="E2448" t="s">
        <v>212</v>
      </c>
      <c r="F2448" t="s">
        <v>23</v>
      </c>
      <c r="G2448" t="s">
        <v>12</v>
      </c>
    </row>
    <row r="2449" spans="1:8">
      <c r="A2449" t="s">
        <v>4490</v>
      </c>
      <c r="B2449" t="s">
        <v>4491</v>
      </c>
      <c r="C2449" t="s">
        <v>4292</v>
      </c>
      <c r="D2449" t="s">
        <v>4486</v>
      </c>
      <c r="E2449" t="s">
        <v>212</v>
      </c>
      <c r="F2449" t="s">
        <v>23</v>
      </c>
      <c r="G2449" t="s">
        <v>12</v>
      </c>
    </row>
    <row r="2450" spans="1:8">
      <c r="A2450" t="s">
        <v>4492</v>
      </c>
      <c r="B2450" t="s">
        <v>4493</v>
      </c>
      <c r="C2450" t="s">
        <v>4292</v>
      </c>
      <c r="D2450" t="s">
        <v>2863</v>
      </c>
      <c r="E2450" t="s">
        <v>212</v>
      </c>
      <c r="F2450" t="s">
        <v>116</v>
      </c>
      <c r="G2450" t="s">
        <v>12</v>
      </c>
    </row>
    <row r="2451" spans="1:8">
      <c r="A2451" t="s">
        <v>4494</v>
      </c>
      <c r="B2451" t="s">
        <v>4495</v>
      </c>
      <c r="C2451" t="s">
        <v>4292</v>
      </c>
      <c r="D2451" t="s">
        <v>4496</v>
      </c>
      <c r="E2451" t="s">
        <v>212</v>
      </c>
      <c r="F2451" t="s">
        <v>23</v>
      </c>
      <c r="G2451" t="s">
        <v>12</v>
      </c>
      <c r="H2451">
        <v>4</v>
      </c>
    </row>
    <row r="2452" spans="1:8">
      <c r="A2452" t="s">
        <v>4497</v>
      </c>
      <c r="B2452" t="s">
        <v>4498</v>
      </c>
      <c r="C2452" t="s">
        <v>4292</v>
      </c>
      <c r="D2452" t="s">
        <v>4499</v>
      </c>
      <c r="E2452" t="s">
        <v>212</v>
      </c>
      <c r="F2452" t="s">
        <v>69</v>
      </c>
      <c r="G2452" t="s">
        <v>12</v>
      </c>
    </row>
    <row r="2453" spans="1:8">
      <c r="A2453" t="s">
        <v>4500</v>
      </c>
      <c r="B2453" t="s">
        <v>4501</v>
      </c>
      <c r="C2453" t="s">
        <v>4292</v>
      </c>
      <c r="D2453" t="s">
        <v>4381</v>
      </c>
      <c r="E2453" t="s">
        <v>212</v>
      </c>
      <c r="F2453" t="s">
        <v>23</v>
      </c>
      <c r="G2453" t="s">
        <v>12</v>
      </c>
    </row>
    <row r="2454" spans="1:8">
      <c r="A2454" t="s">
        <v>4502</v>
      </c>
      <c r="B2454" t="s">
        <v>32</v>
      </c>
      <c r="C2454" t="s">
        <v>4292</v>
      </c>
      <c r="D2454" t="s">
        <v>4503</v>
      </c>
      <c r="E2454" t="s">
        <v>212</v>
      </c>
      <c r="F2454" t="s">
        <v>23</v>
      </c>
      <c r="G2454" t="s">
        <v>12</v>
      </c>
    </row>
    <row r="2455" spans="1:8">
      <c r="A2455" t="s">
        <v>4504</v>
      </c>
      <c r="B2455" t="s">
        <v>4505</v>
      </c>
      <c r="C2455" t="s">
        <v>4292</v>
      </c>
      <c r="D2455" t="s">
        <v>4333</v>
      </c>
      <c r="E2455" t="s">
        <v>212</v>
      </c>
      <c r="F2455" t="s">
        <v>19</v>
      </c>
      <c r="G2455" t="s">
        <v>12</v>
      </c>
    </row>
    <row r="2456" spans="1:8">
      <c r="A2456" t="s">
        <v>4506</v>
      </c>
      <c r="B2456" t="s">
        <v>4507</v>
      </c>
      <c r="C2456" t="s">
        <v>4292</v>
      </c>
      <c r="D2456" t="s">
        <v>4507</v>
      </c>
      <c r="E2456" t="s">
        <v>212</v>
      </c>
      <c r="F2456" t="s">
        <v>69</v>
      </c>
      <c r="G2456" t="s">
        <v>12</v>
      </c>
    </row>
    <row r="2457" spans="1:8">
      <c r="A2457" t="s">
        <v>4508</v>
      </c>
      <c r="B2457" t="s">
        <v>4509</v>
      </c>
      <c r="C2457" t="s">
        <v>4292</v>
      </c>
      <c r="D2457" t="s">
        <v>589</v>
      </c>
      <c r="E2457" t="s">
        <v>212</v>
      </c>
      <c r="F2457" t="s">
        <v>23</v>
      </c>
      <c r="G2457" t="s">
        <v>12</v>
      </c>
    </row>
    <row r="2458" spans="1:8">
      <c r="A2458" t="s">
        <v>4510</v>
      </c>
      <c r="B2458" t="s">
        <v>4511</v>
      </c>
      <c r="C2458" t="s">
        <v>4292</v>
      </c>
      <c r="D2458" t="s">
        <v>4512</v>
      </c>
      <c r="E2458" t="s">
        <v>212</v>
      </c>
      <c r="F2458" t="s">
        <v>23</v>
      </c>
      <c r="G2458" t="s">
        <v>12</v>
      </c>
    </row>
    <row r="2459" spans="1:8">
      <c r="A2459" t="s">
        <v>4513</v>
      </c>
      <c r="B2459" t="s">
        <v>4514</v>
      </c>
      <c r="C2459" t="s">
        <v>4292</v>
      </c>
      <c r="D2459" t="s">
        <v>4514</v>
      </c>
      <c r="E2459" t="s">
        <v>212</v>
      </c>
      <c r="F2459" t="s">
        <v>23</v>
      </c>
      <c r="G2459" t="s">
        <v>12</v>
      </c>
    </row>
    <row r="2460" spans="1:8">
      <c r="A2460" t="s">
        <v>4515</v>
      </c>
      <c r="B2460" t="s">
        <v>4516</v>
      </c>
      <c r="C2460" t="s">
        <v>4292</v>
      </c>
      <c r="D2460" t="s">
        <v>622</v>
      </c>
      <c r="E2460" t="s">
        <v>212</v>
      </c>
      <c r="F2460" t="s">
        <v>19</v>
      </c>
      <c r="G2460" t="s">
        <v>12</v>
      </c>
      <c r="H2460">
        <v>4</v>
      </c>
    </row>
    <row r="2461" spans="1:8">
      <c r="A2461" t="s">
        <v>4517</v>
      </c>
      <c r="B2461" t="s">
        <v>1714</v>
      </c>
      <c r="C2461" t="s">
        <v>4292</v>
      </c>
      <c r="D2461" t="s">
        <v>4512</v>
      </c>
      <c r="E2461" t="s">
        <v>212</v>
      </c>
      <c r="F2461" t="s">
        <v>69</v>
      </c>
      <c r="G2461" t="s">
        <v>12</v>
      </c>
      <c r="H2461">
        <v>1</v>
      </c>
    </row>
    <row r="2462" spans="1:8">
      <c r="A2462" t="s">
        <v>4518</v>
      </c>
      <c r="B2462" t="s">
        <v>4519</v>
      </c>
      <c r="C2462" t="s">
        <v>4292</v>
      </c>
      <c r="D2462" t="s">
        <v>4519</v>
      </c>
      <c r="E2462" t="s">
        <v>212</v>
      </c>
      <c r="F2462" t="s">
        <v>23</v>
      </c>
      <c r="G2462" t="s">
        <v>12</v>
      </c>
    </row>
    <row r="2463" spans="1:8">
      <c r="A2463" t="s">
        <v>4520</v>
      </c>
      <c r="B2463" t="s">
        <v>4521</v>
      </c>
      <c r="C2463" t="s">
        <v>4292</v>
      </c>
      <c r="D2463" t="s">
        <v>4496</v>
      </c>
      <c r="E2463" t="s">
        <v>212</v>
      </c>
      <c r="F2463" t="s">
        <v>23</v>
      </c>
      <c r="G2463" t="s">
        <v>12</v>
      </c>
    </row>
    <row r="2464" spans="1:8">
      <c r="A2464" t="s">
        <v>4522</v>
      </c>
      <c r="B2464" t="s">
        <v>4523</v>
      </c>
      <c r="C2464" t="s">
        <v>4292</v>
      </c>
      <c r="D2464" t="s">
        <v>4486</v>
      </c>
      <c r="E2464" t="s">
        <v>212</v>
      </c>
      <c r="F2464" t="s">
        <v>23</v>
      </c>
      <c r="G2464" t="s">
        <v>12</v>
      </c>
    </row>
    <row r="2465" spans="1:8">
      <c r="A2465" t="s">
        <v>4524</v>
      </c>
      <c r="B2465" t="s">
        <v>4525</v>
      </c>
      <c r="C2465" t="s">
        <v>4292</v>
      </c>
      <c r="D2465" t="s">
        <v>4525</v>
      </c>
      <c r="E2465" t="s">
        <v>212</v>
      </c>
      <c r="F2465" t="s">
        <v>23</v>
      </c>
      <c r="G2465" t="s">
        <v>12</v>
      </c>
      <c r="H2465">
        <v>2</v>
      </c>
    </row>
    <row r="2466" spans="1:8">
      <c r="A2466" t="s">
        <v>4526</v>
      </c>
      <c r="B2466" t="s">
        <v>4527</v>
      </c>
      <c r="C2466" t="s">
        <v>4292</v>
      </c>
      <c r="D2466" t="s">
        <v>502</v>
      </c>
      <c r="E2466" t="s">
        <v>212</v>
      </c>
      <c r="F2466" t="s">
        <v>23</v>
      </c>
      <c r="G2466" t="s">
        <v>12</v>
      </c>
      <c r="H2466">
        <v>5</v>
      </c>
    </row>
    <row r="2467" spans="1:8">
      <c r="A2467" t="s">
        <v>4528</v>
      </c>
      <c r="B2467" t="s">
        <v>4529</v>
      </c>
      <c r="C2467" t="s">
        <v>4292</v>
      </c>
      <c r="D2467" t="s">
        <v>4530</v>
      </c>
      <c r="E2467" t="s">
        <v>212</v>
      </c>
      <c r="F2467" t="s">
        <v>23</v>
      </c>
      <c r="G2467" t="s">
        <v>12</v>
      </c>
    </row>
    <row r="2468" spans="1:8">
      <c r="A2468" t="s">
        <v>4531</v>
      </c>
      <c r="B2468" t="s">
        <v>4532</v>
      </c>
      <c r="C2468" t="s">
        <v>4292</v>
      </c>
      <c r="D2468" t="s">
        <v>1378</v>
      </c>
      <c r="E2468" t="s">
        <v>212</v>
      </c>
      <c r="F2468" t="s">
        <v>116</v>
      </c>
      <c r="G2468" t="s">
        <v>12</v>
      </c>
      <c r="H2468">
        <v>4</v>
      </c>
    </row>
    <row r="2469" spans="1:8">
      <c r="A2469" t="s">
        <v>4533</v>
      </c>
      <c r="B2469" t="s">
        <v>863</v>
      </c>
      <c r="C2469" t="s">
        <v>4292</v>
      </c>
      <c r="D2469" t="s">
        <v>4534</v>
      </c>
      <c r="E2469" t="s">
        <v>212</v>
      </c>
      <c r="F2469" t="s">
        <v>23</v>
      </c>
      <c r="G2469" t="s">
        <v>12</v>
      </c>
      <c r="H2469">
        <v>5</v>
      </c>
    </row>
    <row r="2470" spans="1:8">
      <c r="A2470" t="s">
        <v>4535</v>
      </c>
      <c r="B2470" t="s">
        <v>4536</v>
      </c>
      <c r="C2470" t="s">
        <v>4292</v>
      </c>
      <c r="D2470" t="s">
        <v>4537</v>
      </c>
      <c r="E2470" t="s">
        <v>212</v>
      </c>
      <c r="F2470" t="s">
        <v>69</v>
      </c>
      <c r="G2470" t="s">
        <v>12</v>
      </c>
      <c r="H2470">
        <v>3</v>
      </c>
    </row>
    <row r="2471" spans="1:8">
      <c r="A2471" t="s">
        <v>4538</v>
      </c>
      <c r="B2471" t="s">
        <v>4539</v>
      </c>
      <c r="C2471" t="s">
        <v>4292</v>
      </c>
      <c r="D2471" t="s">
        <v>4483</v>
      </c>
      <c r="E2471" t="s">
        <v>212</v>
      </c>
      <c r="F2471" t="s">
        <v>23</v>
      </c>
      <c r="G2471" t="s">
        <v>12</v>
      </c>
      <c r="H2471">
        <v>5</v>
      </c>
    </row>
    <row r="2472" spans="1:8">
      <c r="A2472" t="s">
        <v>4540</v>
      </c>
      <c r="B2472" t="s">
        <v>4310</v>
      </c>
      <c r="C2472" t="s">
        <v>4292</v>
      </c>
      <c r="D2472" t="s">
        <v>2144</v>
      </c>
      <c r="E2472" t="s">
        <v>230</v>
      </c>
      <c r="F2472" t="s">
        <v>19</v>
      </c>
      <c r="G2472" t="s">
        <v>12</v>
      </c>
    </row>
    <row r="2473" spans="1:8">
      <c r="A2473" t="s">
        <v>4541</v>
      </c>
      <c r="B2473" t="s">
        <v>4323</v>
      </c>
      <c r="C2473" t="s">
        <v>4292</v>
      </c>
      <c r="D2473" t="s">
        <v>1589</v>
      </c>
      <c r="E2473" t="s">
        <v>233</v>
      </c>
      <c r="F2473" t="s">
        <v>160</v>
      </c>
      <c r="G2473" t="s">
        <v>201</v>
      </c>
    </row>
    <row r="2474" spans="1:8">
      <c r="A2474" t="s">
        <v>4542</v>
      </c>
      <c r="B2474" t="s">
        <v>4543</v>
      </c>
      <c r="C2474" t="s">
        <v>4292</v>
      </c>
      <c r="D2474" t="s">
        <v>728</v>
      </c>
      <c r="E2474" t="s">
        <v>233</v>
      </c>
      <c r="F2474" t="s">
        <v>23</v>
      </c>
      <c r="G2474" t="s">
        <v>201</v>
      </c>
    </row>
    <row r="2475" spans="1:8">
      <c r="A2475" t="s">
        <v>4544</v>
      </c>
      <c r="B2475" t="s">
        <v>4545</v>
      </c>
      <c r="C2475" t="s">
        <v>4292</v>
      </c>
      <c r="D2475" t="s">
        <v>2531</v>
      </c>
      <c r="E2475" t="s">
        <v>233</v>
      </c>
      <c r="F2475" t="s">
        <v>19</v>
      </c>
      <c r="G2475" t="s">
        <v>201</v>
      </c>
    </row>
    <row r="2476" spans="1:8">
      <c r="A2476" t="s">
        <v>4546</v>
      </c>
      <c r="B2476" t="s">
        <v>4547</v>
      </c>
      <c r="C2476" t="s">
        <v>4292</v>
      </c>
      <c r="D2476" t="s">
        <v>728</v>
      </c>
      <c r="E2476" t="s">
        <v>233</v>
      </c>
      <c r="F2476" t="s">
        <v>19</v>
      </c>
      <c r="G2476" t="s">
        <v>201</v>
      </c>
    </row>
    <row r="2477" spans="1:8">
      <c r="A2477" t="s">
        <v>4548</v>
      </c>
      <c r="B2477" t="s">
        <v>4521</v>
      </c>
      <c r="C2477" t="s">
        <v>4292</v>
      </c>
      <c r="D2477" t="s">
        <v>4496</v>
      </c>
      <c r="E2477" t="s">
        <v>233</v>
      </c>
      <c r="F2477" t="s">
        <v>50</v>
      </c>
      <c r="G2477" t="s">
        <v>201</v>
      </c>
    </row>
    <row r="2478" spans="1:8">
      <c r="A2478" t="s">
        <v>4549</v>
      </c>
      <c r="B2478" t="s">
        <v>4301</v>
      </c>
      <c r="C2478" t="s">
        <v>4292</v>
      </c>
      <c r="D2478" t="s">
        <v>4301</v>
      </c>
      <c r="E2478" t="s">
        <v>233</v>
      </c>
      <c r="F2478" t="s">
        <v>50</v>
      </c>
      <c r="G2478" t="s">
        <v>12</v>
      </c>
    </row>
    <row r="2479" spans="1:8">
      <c r="A2479" t="s">
        <v>4550</v>
      </c>
      <c r="B2479" t="s">
        <v>4323</v>
      </c>
      <c r="C2479" t="s">
        <v>4292</v>
      </c>
      <c r="D2479" t="s">
        <v>1589</v>
      </c>
      <c r="E2479" t="s">
        <v>233</v>
      </c>
      <c r="F2479" t="s">
        <v>19</v>
      </c>
      <c r="G2479" t="s">
        <v>201</v>
      </c>
    </row>
    <row r="2480" spans="1:8">
      <c r="A2480" t="s">
        <v>4551</v>
      </c>
      <c r="B2480" t="s">
        <v>4552</v>
      </c>
      <c r="C2480" t="s">
        <v>4292</v>
      </c>
      <c r="D2480" t="s">
        <v>2144</v>
      </c>
      <c r="E2480" t="s">
        <v>233</v>
      </c>
      <c r="F2480" t="s">
        <v>50</v>
      </c>
      <c r="G2480" t="s">
        <v>201</v>
      </c>
    </row>
    <row r="2481" spans="1:8">
      <c r="A2481" t="s">
        <v>4553</v>
      </c>
      <c r="B2481" t="s">
        <v>4310</v>
      </c>
      <c r="C2481" t="s">
        <v>4292</v>
      </c>
      <c r="D2481" t="s">
        <v>2144</v>
      </c>
      <c r="E2481" t="s">
        <v>233</v>
      </c>
      <c r="F2481" t="s">
        <v>19</v>
      </c>
      <c r="G2481" t="s">
        <v>201</v>
      </c>
    </row>
    <row r="2482" spans="1:8">
      <c r="A2482" t="s">
        <v>4554</v>
      </c>
      <c r="B2482" t="s">
        <v>4310</v>
      </c>
      <c r="C2482" t="s">
        <v>4292</v>
      </c>
      <c r="D2482" t="s">
        <v>2144</v>
      </c>
      <c r="E2482" t="s">
        <v>233</v>
      </c>
      <c r="F2482" t="s">
        <v>23</v>
      </c>
      <c r="G2482" t="s">
        <v>201</v>
      </c>
    </row>
    <row r="2483" spans="1:8">
      <c r="A2483" t="s">
        <v>4555</v>
      </c>
      <c r="B2483" t="s">
        <v>552</v>
      </c>
      <c r="C2483" t="s">
        <v>4292</v>
      </c>
      <c r="D2483" t="s">
        <v>4328</v>
      </c>
      <c r="E2483" t="s">
        <v>233</v>
      </c>
      <c r="F2483" t="s">
        <v>50</v>
      </c>
      <c r="G2483" t="s">
        <v>201</v>
      </c>
    </row>
    <row r="2484" spans="1:8">
      <c r="A2484" t="s">
        <v>4556</v>
      </c>
      <c r="B2484" t="s">
        <v>644</v>
      </c>
      <c r="C2484" t="s">
        <v>4292</v>
      </c>
      <c r="D2484" t="s">
        <v>2531</v>
      </c>
      <c r="E2484" t="s">
        <v>233</v>
      </c>
      <c r="F2484" t="s">
        <v>19</v>
      </c>
      <c r="G2484" t="s">
        <v>201</v>
      </c>
    </row>
    <row r="2485" spans="1:8">
      <c r="A2485" t="s">
        <v>4557</v>
      </c>
      <c r="B2485" t="s">
        <v>4516</v>
      </c>
      <c r="C2485" t="s">
        <v>4292</v>
      </c>
      <c r="D2485" t="s">
        <v>622</v>
      </c>
      <c r="E2485" t="s">
        <v>233</v>
      </c>
      <c r="F2485" t="s">
        <v>19</v>
      </c>
      <c r="G2485" t="s">
        <v>201</v>
      </c>
    </row>
    <row r="2486" spans="1:8">
      <c r="A2486" t="s">
        <v>3030</v>
      </c>
      <c r="B2486" t="s">
        <v>4558</v>
      </c>
      <c r="C2486" t="s">
        <v>4292</v>
      </c>
      <c r="D2486" t="s">
        <v>4409</v>
      </c>
      <c r="E2486" t="s">
        <v>233</v>
      </c>
      <c r="F2486" t="s">
        <v>19</v>
      </c>
      <c r="G2486" t="s">
        <v>201</v>
      </c>
    </row>
    <row r="2487" spans="1:8">
      <c r="A2487" t="s">
        <v>4559</v>
      </c>
      <c r="B2487" t="s">
        <v>2876</v>
      </c>
      <c r="C2487" t="s">
        <v>4292</v>
      </c>
      <c r="D2487" t="s">
        <v>2144</v>
      </c>
      <c r="E2487" t="s">
        <v>233</v>
      </c>
      <c r="F2487" t="s">
        <v>19</v>
      </c>
      <c r="G2487" t="s">
        <v>201</v>
      </c>
    </row>
    <row r="2488" spans="1:8">
      <c r="A2488" t="s">
        <v>4560</v>
      </c>
      <c r="B2488" t="s">
        <v>4350</v>
      </c>
      <c r="C2488" t="s">
        <v>4292</v>
      </c>
      <c r="D2488" t="s">
        <v>97</v>
      </c>
      <c r="E2488" t="s">
        <v>233</v>
      </c>
      <c r="F2488" t="s">
        <v>19</v>
      </c>
      <c r="G2488" t="s">
        <v>201</v>
      </c>
    </row>
    <row r="2489" spans="1:8">
      <c r="A2489" t="s">
        <v>4561</v>
      </c>
      <c r="B2489" t="s">
        <v>4301</v>
      </c>
      <c r="C2489" t="s">
        <v>4292</v>
      </c>
      <c r="D2489" t="s">
        <v>4301</v>
      </c>
      <c r="E2489" t="s">
        <v>233</v>
      </c>
      <c r="F2489" t="s">
        <v>19</v>
      </c>
      <c r="G2489" t="s">
        <v>201</v>
      </c>
    </row>
    <row r="2490" spans="1:8">
      <c r="A2490" t="s">
        <v>4562</v>
      </c>
      <c r="B2490" t="s">
        <v>4563</v>
      </c>
      <c r="C2490" t="s">
        <v>4564</v>
      </c>
      <c r="D2490" t="s">
        <v>4565</v>
      </c>
      <c r="E2490" t="s">
        <v>10</v>
      </c>
      <c r="F2490" t="s">
        <v>23</v>
      </c>
      <c r="G2490" t="s">
        <v>12</v>
      </c>
      <c r="H2490">
        <v>1</v>
      </c>
    </row>
    <row r="2491" spans="1:8">
      <c r="A2491" t="s">
        <v>4566</v>
      </c>
      <c r="B2491" t="s">
        <v>2205</v>
      </c>
      <c r="C2491" t="s">
        <v>4564</v>
      </c>
      <c r="D2491" t="s">
        <v>4567</v>
      </c>
      <c r="E2491" t="s">
        <v>10</v>
      </c>
      <c r="F2491" t="s">
        <v>23</v>
      </c>
      <c r="G2491" t="s">
        <v>12</v>
      </c>
      <c r="H2491">
        <v>4</v>
      </c>
    </row>
    <row r="2492" spans="1:8">
      <c r="A2492" t="s">
        <v>4568</v>
      </c>
      <c r="B2492" t="s">
        <v>3420</v>
      </c>
      <c r="C2492" t="s">
        <v>4564</v>
      </c>
      <c r="D2492" t="s">
        <v>4565</v>
      </c>
      <c r="E2492" t="s">
        <v>10</v>
      </c>
      <c r="F2492" t="s">
        <v>98</v>
      </c>
      <c r="G2492" t="s">
        <v>12</v>
      </c>
      <c r="H2492">
        <v>3</v>
      </c>
    </row>
    <row r="2493" spans="1:8">
      <c r="A2493" t="s">
        <v>4569</v>
      </c>
      <c r="B2493" t="s">
        <v>2961</v>
      </c>
      <c r="C2493" t="s">
        <v>4564</v>
      </c>
      <c r="D2493" t="s">
        <v>4570</v>
      </c>
      <c r="E2493" t="s">
        <v>10</v>
      </c>
      <c r="F2493" t="s">
        <v>23</v>
      </c>
      <c r="G2493" t="s">
        <v>12</v>
      </c>
      <c r="H2493">
        <v>4</v>
      </c>
    </row>
    <row r="2494" spans="1:8">
      <c r="A2494" t="s">
        <v>4571</v>
      </c>
      <c r="B2494" t="s">
        <v>2961</v>
      </c>
      <c r="C2494" t="s">
        <v>4564</v>
      </c>
      <c r="D2494" t="s">
        <v>4570</v>
      </c>
      <c r="E2494" t="s">
        <v>10</v>
      </c>
      <c r="F2494" t="s">
        <v>116</v>
      </c>
      <c r="G2494" t="s">
        <v>12</v>
      </c>
      <c r="H2494">
        <v>5</v>
      </c>
    </row>
    <row r="2495" spans="1:8">
      <c r="A2495" t="s">
        <v>4572</v>
      </c>
      <c r="B2495" t="s">
        <v>4573</v>
      </c>
      <c r="C2495" t="s">
        <v>4564</v>
      </c>
      <c r="D2495" t="s">
        <v>3424</v>
      </c>
      <c r="E2495" t="s">
        <v>10</v>
      </c>
      <c r="F2495" t="s">
        <v>98</v>
      </c>
      <c r="G2495" t="s">
        <v>12</v>
      </c>
      <c r="H2495">
        <v>4</v>
      </c>
    </row>
    <row r="2496" spans="1:8">
      <c r="A2496" t="s">
        <v>4574</v>
      </c>
      <c r="B2496" t="s">
        <v>4575</v>
      </c>
      <c r="C2496" t="s">
        <v>4564</v>
      </c>
      <c r="D2496" t="s">
        <v>4576</v>
      </c>
      <c r="E2496" t="s">
        <v>10</v>
      </c>
      <c r="F2496" t="s">
        <v>23</v>
      </c>
      <c r="G2496" t="s">
        <v>12</v>
      </c>
      <c r="H2496">
        <v>4</v>
      </c>
    </row>
    <row r="2497" spans="1:8">
      <c r="A2497" t="s">
        <v>4577</v>
      </c>
      <c r="B2497" t="s">
        <v>2205</v>
      </c>
      <c r="C2497" t="s">
        <v>4564</v>
      </c>
      <c r="D2497" t="s">
        <v>4567</v>
      </c>
      <c r="E2497" t="s">
        <v>10</v>
      </c>
      <c r="F2497" t="s">
        <v>23</v>
      </c>
      <c r="G2497" t="s">
        <v>201</v>
      </c>
    </row>
    <row r="2498" spans="1:8">
      <c r="A2498" t="s">
        <v>4578</v>
      </c>
      <c r="B2498" t="s">
        <v>4147</v>
      </c>
      <c r="C2498" t="s">
        <v>4564</v>
      </c>
      <c r="D2498" t="s">
        <v>4579</v>
      </c>
      <c r="E2498" t="s">
        <v>10</v>
      </c>
      <c r="F2498" t="s">
        <v>23</v>
      </c>
      <c r="G2498" t="s">
        <v>12</v>
      </c>
      <c r="H2498">
        <v>4</v>
      </c>
    </row>
    <row r="2499" spans="1:8">
      <c r="A2499" t="s">
        <v>4580</v>
      </c>
      <c r="B2499" t="s">
        <v>4581</v>
      </c>
      <c r="C2499" t="s">
        <v>4564</v>
      </c>
      <c r="D2499" t="s">
        <v>4582</v>
      </c>
      <c r="E2499" t="s">
        <v>10</v>
      </c>
      <c r="F2499" t="s">
        <v>23</v>
      </c>
      <c r="G2499" t="s">
        <v>12</v>
      </c>
      <c r="H2499">
        <v>4</v>
      </c>
    </row>
    <row r="2500" spans="1:8">
      <c r="A2500" t="s">
        <v>4583</v>
      </c>
      <c r="B2500" t="s">
        <v>4584</v>
      </c>
      <c r="C2500" t="s">
        <v>4564</v>
      </c>
      <c r="D2500" t="s">
        <v>4585</v>
      </c>
      <c r="E2500" t="s">
        <v>179</v>
      </c>
      <c r="F2500" t="s">
        <v>180</v>
      </c>
      <c r="G2500" t="s">
        <v>201</v>
      </c>
    </row>
    <row r="2501" spans="1:8">
      <c r="A2501" t="s">
        <v>4586</v>
      </c>
      <c r="B2501" t="s">
        <v>3753</v>
      </c>
      <c r="C2501" t="s">
        <v>4564</v>
      </c>
      <c r="D2501" t="s">
        <v>1397</v>
      </c>
      <c r="E2501" t="s">
        <v>10</v>
      </c>
      <c r="F2501" t="s">
        <v>98</v>
      </c>
      <c r="G2501" t="s">
        <v>12</v>
      </c>
      <c r="H2501">
        <v>4</v>
      </c>
    </row>
    <row r="2502" spans="1:8">
      <c r="A2502" t="s">
        <v>4587</v>
      </c>
      <c r="B2502" t="s">
        <v>1901</v>
      </c>
      <c r="C2502" t="s">
        <v>4564</v>
      </c>
      <c r="D2502" t="s">
        <v>4585</v>
      </c>
      <c r="E2502" t="s">
        <v>10</v>
      </c>
      <c r="F2502" t="s">
        <v>23</v>
      </c>
      <c r="G2502" t="s">
        <v>12</v>
      </c>
      <c r="H2502">
        <v>4</v>
      </c>
    </row>
    <row r="2503" spans="1:8">
      <c r="A2503" t="s">
        <v>4588</v>
      </c>
      <c r="B2503" t="s">
        <v>4589</v>
      </c>
      <c r="C2503" t="s">
        <v>4564</v>
      </c>
      <c r="D2503" t="s">
        <v>4590</v>
      </c>
      <c r="E2503" t="s">
        <v>10</v>
      </c>
      <c r="F2503" t="s">
        <v>23</v>
      </c>
      <c r="G2503" t="s">
        <v>12</v>
      </c>
      <c r="H2503">
        <v>3</v>
      </c>
    </row>
    <row r="2504" spans="1:8">
      <c r="A2504" t="s">
        <v>4591</v>
      </c>
      <c r="B2504" t="s">
        <v>3420</v>
      </c>
      <c r="C2504" t="s">
        <v>4564</v>
      </c>
      <c r="D2504" t="s">
        <v>4565</v>
      </c>
      <c r="E2504" t="s">
        <v>179</v>
      </c>
      <c r="F2504" t="s">
        <v>180</v>
      </c>
      <c r="G2504" t="s">
        <v>12</v>
      </c>
      <c r="H2504">
        <v>5</v>
      </c>
    </row>
    <row r="2505" spans="1:8">
      <c r="A2505" t="s">
        <v>4592</v>
      </c>
      <c r="B2505" t="s">
        <v>4593</v>
      </c>
      <c r="C2505" t="s">
        <v>4564</v>
      </c>
      <c r="D2505" t="s">
        <v>4567</v>
      </c>
      <c r="E2505" t="s">
        <v>10</v>
      </c>
      <c r="F2505" t="s">
        <v>69</v>
      </c>
      <c r="G2505" t="s">
        <v>201</v>
      </c>
      <c r="H2505">
        <v>4</v>
      </c>
    </row>
    <row r="2506" spans="1:8">
      <c r="A2506" t="s">
        <v>4594</v>
      </c>
      <c r="B2506" t="s">
        <v>4595</v>
      </c>
      <c r="C2506" t="s">
        <v>4564</v>
      </c>
      <c r="D2506" t="s">
        <v>4596</v>
      </c>
      <c r="E2506" t="s">
        <v>10</v>
      </c>
      <c r="F2506" t="s">
        <v>23</v>
      </c>
      <c r="G2506" t="s">
        <v>12</v>
      </c>
      <c r="H2506">
        <v>5</v>
      </c>
    </row>
    <row r="2507" spans="1:8">
      <c r="A2507" t="s">
        <v>4597</v>
      </c>
      <c r="B2507" t="s">
        <v>4598</v>
      </c>
      <c r="C2507" t="s">
        <v>4564</v>
      </c>
      <c r="D2507" t="s">
        <v>4598</v>
      </c>
      <c r="E2507" t="s">
        <v>10</v>
      </c>
      <c r="F2507" t="s">
        <v>23</v>
      </c>
      <c r="G2507" t="s">
        <v>12</v>
      </c>
      <c r="H2507">
        <v>2</v>
      </c>
    </row>
    <row r="2508" spans="1:8">
      <c r="A2508" t="s">
        <v>3061</v>
      </c>
      <c r="B2508" t="s">
        <v>2205</v>
      </c>
      <c r="C2508" t="s">
        <v>4564</v>
      </c>
      <c r="D2508" t="s">
        <v>4567</v>
      </c>
      <c r="E2508" t="s">
        <v>10</v>
      </c>
      <c r="F2508" t="s">
        <v>23</v>
      </c>
      <c r="G2508" t="s">
        <v>12</v>
      </c>
      <c r="H2508">
        <v>3</v>
      </c>
    </row>
    <row r="2509" spans="1:8">
      <c r="A2509" t="s">
        <v>4599</v>
      </c>
      <c r="B2509" t="s">
        <v>4432</v>
      </c>
      <c r="C2509" t="s">
        <v>4564</v>
      </c>
      <c r="D2509" t="s">
        <v>4600</v>
      </c>
      <c r="E2509" t="s">
        <v>10</v>
      </c>
      <c r="F2509" t="s">
        <v>23</v>
      </c>
      <c r="G2509" t="s">
        <v>12</v>
      </c>
      <c r="H2509">
        <v>3</v>
      </c>
    </row>
    <row r="2510" spans="1:8">
      <c r="A2510" t="s">
        <v>4601</v>
      </c>
      <c r="B2510" t="s">
        <v>4602</v>
      </c>
      <c r="C2510" t="s">
        <v>4564</v>
      </c>
      <c r="D2510" t="s">
        <v>4603</v>
      </c>
      <c r="E2510" t="s">
        <v>10</v>
      </c>
      <c r="F2510" t="s">
        <v>23</v>
      </c>
      <c r="G2510" t="s">
        <v>12</v>
      </c>
      <c r="H2510">
        <v>4</v>
      </c>
    </row>
    <row r="2511" spans="1:8">
      <c r="A2511" t="s">
        <v>4604</v>
      </c>
      <c r="B2511" t="s">
        <v>4605</v>
      </c>
      <c r="C2511" t="s">
        <v>4564</v>
      </c>
      <c r="D2511" t="s">
        <v>4565</v>
      </c>
      <c r="E2511" t="s">
        <v>10</v>
      </c>
      <c r="F2511" t="s">
        <v>23</v>
      </c>
      <c r="G2511" t="s">
        <v>12</v>
      </c>
      <c r="H2511">
        <v>3</v>
      </c>
    </row>
    <row r="2512" spans="1:8">
      <c r="A2512" t="s">
        <v>4606</v>
      </c>
      <c r="B2512" t="s">
        <v>4607</v>
      </c>
      <c r="C2512" t="s">
        <v>4564</v>
      </c>
      <c r="D2512" t="s">
        <v>4608</v>
      </c>
      <c r="E2512" t="s">
        <v>10</v>
      </c>
      <c r="F2512" t="s">
        <v>23</v>
      </c>
      <c r="G2512" t="s">
        <v>12</v>
      </c>
      <c r="H2512">
        <v>4</v>
      </c>
    </row>
    <row r="2513" spans="1:8">
      <c r="A2513" t="s">
        <v>4609</v>
      </c>
      <c r="B2513" t="s">
        <v>3420</v>
      </c>
      <c r="C2513" t="s">
        <v>4564</v>
      </c>
      <c r="D2513" t="s">
        <v>4565</v>
      </c>
      <c r="E2513" t="s">
        <v>10</v>
      </c>
      <c r="F2513" t="s">
        <v>23</v>
      </c>
      <c r="G2513" t="s">
        <v>12</v>
      </c>
      <c r="H2513">
        <v>4</v>
      </c>
    </row>
    <row r="2514" spans="1:8">
      <c r="A2514" t="s">
        <v>4610</v>
      </c>
      <c r="B2514" t="s">
        <v>4323</v>
      </c>
      <c r="C2514" t="s">
        <v>4564</v>
      </c>
      <c r="D2514" t="s">
        <v>4611</v>
      </c>
      <c r="E2514" t="s">
        <v>10</v>
      </c>
      <c r="F2514" t="s">
        <v>23</v>
      </c>
      <c r="G2514" t="s">
        <v>12</v>
      </c>
      <c r="H2514">
        <v>4</v>
      </c>
    </row>
    <row r="2515" spans="1:8">
      <c r="A2515" t="s">
        <v>4612</v>
      </c>
      <c r="B2515" t="s">
        <v>4613</v>
      </c>
      <c r="C2515" t="s">
        <v>4564</v>
      </c>
      <c r="D2515" t="s">
        <v>211</v>
      </c>
      <c r="E2515" t="s">
        <v>10</v>
      </c>
      <c r="F2515" t="s">
        <v>69</v>
      </c>
      <c r="G2515" t="s">
        <v>12</v>
      </c>
      <c r="H2515">
        <v>4</v>
      </c>
    </row>
    <row r="2516" spans="1:8">
      <c r="A2516" t="s">
        <v>4614</v>
      </c>
      <c r="B2516" t="s">
        <v>4615</v>
      </c>
      <c r="C2516" t="s">
        <v>4564</v>
      </c>
      <c r="D2516" t="s">
        <v>4616</v>
      </c>
      <c r="E2516" t="s">
        <v>10</v>
      </c>
      <c r="F2516" t="s">
        <v>69</v>
      </c>
      <c r="G2516" t="s">
        <v>12</v>
      </c>
      <c r="H2516">
        <v>5</v>
      </c>
    </row>
    <row r="2517" spans="1:8">
      <c r="A2517" t="s">
        <v>4617</v>
      </c>
      <c r="B2517" t="s">
        <v>4618</v>
      </c>
      <c r="C2517" t="s">
        <v>4564</v>
      </c>
      <c r="D2517" t="s">
        <v>3424</v>
      </c>
      <c r="E2517" t="s">
        <v>10</v>
      </c>
      <c r="F2517" t="s">
        <v>23</v>
      </c>
      <c r="G2517" t="s">
        <v>12</v>
      </c>
      <c r="H2517">
        <v>3</v>
      </c>
    </row>
    <row r="2518" spans="1:8">
      <c r="A2518" t="s">
        <v>4619</v>
      </c>
      <c r="B2518" t="s">
        <v>4620</v>
      </c>
      <c r="C2518" t="s">
        <v>4564</v>
      </c>
      <c r="D2518" t="s">
        <v>4621</v>
      </c>
      <c r="E2518" t="s">
        <v>10</v>
      </c>
      <c r="F2518" t="s">
        <v>23</v>
      </c>
      <c r="G2518" t="s">
        <v>12</v>
      </c>
      <c r="H2518">
        <v>3</v>
      </c>
    </row>
    <row r="2519" spans="1:8">
      <c r="A2519" t="s">
        <v>4622</v>
      </c>
      <c r="B2519" t="s">
        <v>4623</v>
      </c>
      <c r="C2519" t="s">
        <v>4564</v>
      </c>
      <c r="D2519" t="s">
        <v>3102</v>
      </c>
      <c r="E2519" t="s">
        <v>10</v>
      </c>
      <c r="F2519" t="s">
        <v>69</v>
      </c>
      <c r="G2519" t="s">
        <v>201</v>
      </c>
      <c r="H2519">
        <v>5</v>
      </c>
    </row>
    <row r="2520" spans="1:8">
      <c r="A2520" t="s">
        <v>4624</v>
      </c>
      <c r="B2520" t="s">
        <v>4625</v>
      </c>
      <c r="C2520" t="s">
        <v>4564</v>
      </c>
      <c r="D2520" t="s">
        <v>4565</v>
      </c>
      <c r="E2520" t="s">
        <v>10</v>
      </c>
      <c r="F2520" t="s">
        <v>23</v>
      </c>
      <c r="G2520" t="s">
        <v>12</v>
      </c>
      <c r="H2520">
        <v>5</v>
      </c>
    </row>
    <row r="2521" spans="1:8">
      <c r="A2521" t="s">
        <v>4626</v>
      </c>
      <c r="B2521" t="s">
        <v>3420</v>
      </c>
      <c r="C2521" t="s">
        <v>4564</v>
      </c>
      <c r="D2521" t="s">
        <v>4565</v>
      </c>
      <c r="E2521" t="s">
        <v>10</v>
      </c>
      <c r="F2521" t="s">
        <v>23</v>
      </c>
      <c r="G2521" t="s">
        <v>12</v>
      </c>
      <c r="H2521">
        <v>4</v>
      </c>
    </row>
    <row r="2522" spans="1:8">
      <c r="A2522" t="s">
        <v>4627</v>
      </c>
      <c r="B2522" t="s">
        <v>4628</v>
      </c>
      <c r="C2522" t="s">
        <v>4564</v>
      </c>
      <c r="D2522" t="s">
        <v>4567</v>
      </c>
      <c r="E2522" t="s">
        <v>10</v>
      </c>
      <c r="F2522" t="s">
        <v>98</v>
      </c>
      <c r="G2522" t="s">
        <v>201</v>
      </c>
      <c r="H2522">
        <v>4</v>
      </c>
    </row>
    <row r="2523" spans="1:8">
      <c r="A2523" t="s">
        <v>4629</v>
      </c>
      <c r="B2523" t="s">
        <v>4630</v>
      </c>
      <c r="C2523" t="s">
        <v>4564</v>
      </c>
      <c r="D2523" t="s">
        <v>4631</v>
      </c>
      <c r="E2523" t="s">
        <v>10</v>
      </c>
      <c r="F2523" t="s">
        <v>98</v>
      </c>
      <c r="G2523" t="s">
        <v>12</v>
      </c>
      <c r="H2523">
        <v>3</v>
      </c>
    </row>
    <row r="2524" spans="1:8">
      <c r="A2524" t="s">
        <v>4632</v>
      </c>
      <c r="B2524" t="s">
        <v>3377</v>
      </c>
      <c r="C2524" t="s">
        <v>4564</v>
      </c>
      <c r="D2524" t="s">
        <v>4633</v>
      </c>
      <c r="E2524" t="s">
        <v>10</v>
      </c>
      <c r="F2524" t="s">
        <v>23</v>
      </c>
      <c r="G2524" t="s">
        <v>12</v>
      </c>
      <c r="H2524">
        <v>5</v>
      </c>
    </row>
    <row r="2525" spans="1:8">
      <c r="A2525" t="s">
        <v>4634</v>
      </c>
      <c r="B2525" t="s">
        <v>4635</v>
      </c>
      <c r="C2525" t="s">
        <v>4564</v>
      </c>
      <c r="D2525" t="s">
        <v>4636</v>
      </c>
      <c r="E2525" t="s">
        <v>10</v>
      </c>
      <c r="F2525" t="s">
        <v>23</v>
      </c>
      <c r="G2525" t="s">
        <v>12</v>
      </c>
      <c r="H2525">
        <v>4</v>
      </c>
    </row>
    <row r="2526" spans="1:8">
      <c r="A2526" t="s">
        <v>4637</v>
      </c>
      <c r="B2526" t="s">
        <v>4638</v>
      </c>
      <c r="C2526" t="s">
        <v>4564</v>
      </c>
      <c r="D2526" t="s">
        <v>4639</v>
      </c>
      <c r="E2526" t="s">
        <v>10</v>
      </c>
      <c r="F2526" t="s">
        <v>116</v>
      </c>
      <c r="G2526" t="s">
        <v>201</v>
      </c>
      <c r="H2526">
        <v>4</v>
      </c>
    </row>
    <row r="2527" spans="1:8">
      <c r="A2527" t="s">
        <v>4640</v>
      </c>
      <c r="B2527" t="s">
        <v>4641</v>
      </c>
      <c r="C2527" t="s">
        <v>4564</v>
      </c>
      <c r="D2527" t="s">
        <v>600</v>
      </c>
      <c r="E2527" t="s">
        <v>10</v>
      </c>
      <c r="F2527" t="s">
        <v>116</v>
      </c>
      <c r="G2527" t="s">
        <v>12</v>
      </c>
      <c r="H2527">
        <v>3</v>
      </c>
    </row>
    <row r="2528" spans="1:8">
      <c r="A2528" t="s">
        <v>4642</v>
      </c>
      <c r="B2528" t="s">
        <v>4589</v>
      </c>
      <c r="C2528" t="s">
        <v>4564</v>
      </c>
      <c r="D2528" t="s">
        <v>4590</v>
      </c>
      <c r="E2528" t="s">
        <v>10</v>
      </c>
      <c r="F2528" t="s">
        <v>23</v>
      </c>
      <c r="G2528" t="s">
        <v>12</v>
      </c>
      <c r="H2528">
        <v>3</v>
      </c>
    </row>
    <row r="2529" spans="1:8">
      <c r="A2529" t="s">
        <v>931</v>
      </c>
      <c r="B2529" t="s">
        <v>4643</v>
      </c>
      <c r="C2529" t="s">
        <v>4564</v>
      </c>
      <c r="D2529" t="s">
        <v>4644</v>
      </c>
      <c r="E2529" t="s">
        <v>10</v>
      </c>
      <c r="F2529" t="s">
        <v>23</v>
      </c>
      <c r="G2529" t="s">
        <v>12</v>
      </c>
      <c r="H2529">
        <v>3</v>
      </c>
    </row>
    <row r="2530" spans="1:8">
      <c r="A2530" t="s">
        <v>4645</v>
      </c>
      <c r="B2530" t="s">
        <v>2741</v>
      </c>
      <c r="C2530" t="s">
        <v>4564</v>
      </c>
      <c r="D2530" t="s">
        <v>4646</v>
      </c>
      <c r="E2530" t="s">
        <v>10</v>
      </c>
      <c r="F2530" t="s">
        <v>69</v>
      </c>
      <c r="G2530" t="s">
        <v>12</v>
      </c>
      <c r="H2530">
        <v>4</v>
      </c>
    </row>
    <row r="2531" spans="1:8">
      <c r="A2531" t="s">
        <v>4647</v>
      </c>
      <c r="B2531" t="s">
        <v>4648</v>
      </c>
      <c r="C2531" t="s">
        <v>4564</v>
      </c>
      <c r="D2531" t="s">
        <v>1673</v>
      </c>
      <c r="E2531" t="s">
        <v>10</v>
      </c>
      <c r="F2531" t="s">
        <v>23</v>
      </c>
      <c r="G2531" t="s">
        <v>12</v>
      </c>
      <c r="H2531">
        <v>5</v>
      </c>
    </row>
    <row r="2532" spans="1:8">
      <c r="A2532" t="s">
        <v>4649</v>
      </c>
      <c r="B2532" t="s">
        <v>3288</v>
      </c>
      <c r="C2532" t="s">
        <v>4564</v>
      </c>
      <c r="D2532" t="s">
        <v>4650</v>
      </c>
      <c r="E2532" t="s">
        <v>10</v>
      </c>
      <c r="F2532" t="s">
        <v>23</v>
      </c>
      <c r="G2532" t="s">
        <v>12</v>
      </c>
      <c r="H2532">
        <v>3</v>
      </c>
    </row>
    <row r="2533" spans="1:8">
      <c r="A2533" t="s">
        <v>4651</v>
      </c>
      <c r="B2533" t="s">
        <v>4652</v>
      </c>
      <c r="C2533" t="s">
        <v>4564</v>
      </c>
      <c r="D2533" t="s">
        <v>4636</v>
      </c>
      <c r="E2533" t="s">
        <v>10</v>
      </c>
      <c r="F2533" t="s">
        <v>160</v>
      </c>
      <c r="G2533" t="s">
        <v>201</v>
      </c>
    </row>
    <row r="2534" spans="1:8">
      <c r="A2534" t="s">
        <v>4653</v>
      </c>
      <c r="B2534" t="s">
        <v>4654</v>
      </c>
      <c r="C2534" t="s">
        <v>4564</v>
      </c>
      <c r="D2534" t="s">
        <v>4655</v>
      </c>
      <c r="E2534" t="s">
        <v>10</v>
      </c>
      <c r="F2534" t="s">
        <v>116</v>
      </c>
      <c r="G2534" t="s">
        <v>12</v>
      </c>
      <c r="H2534">
        <v>4</v>
      </c>
    </row>
    <row r="2535" spans="1:8">
      <c r="A2535" t="s">
        <v>4656</v>
      </c>
      <c r="B2535" t="s">
        <v>4657</v>
      </c>
      <c r="C2535" t="s">
        <v>4564</v>
      </c>
      <c r="D2535" t="s">
        <v>4590</v>
      </c>
      <c r="E2535" t="s">
        <v>10</v>
      </c>
      <c r="F2535" t="s">
        <v>23</v>
      </c>
      <c r="G2535" t="s">
        <v>12</v>
      </c>
      <c r="H2535">
        <v>5</v>
      </c>
    </row>
    <row r="2536" spans="1:8">
      <c r="A2536" t="s">
        <v>4658</v>
      </c>
      <c r="B2536" t="s">
        <v>3095</v>
      </c>
      <c r="C2536" t="s">
        <v>4564</v>
      </c>
      <c r="D2536" t="s">
        <v>211</v>
      </c>
      <c r="E2536" t="s">
        <v>10</v>
      </c>
      <c r="F2536" t="s">
        <v>23</v>
      </c>
      <c r="G2536" t="s">
        <v>12</v>
      </c>
      <c r="H2536">
        <v>4</v>
      </c>
    </row>
    <row r="2537" spans="1:8">
      <c r="A2537" t="s">
        <v>4659</v>
      </c>
      <c r="B2537" t="s">
        <v>4660</v>
      </c>
      <c r="C2537" t="s">
        <v>4564</v>
      </c>
      <c r="D2537" t="s">
        <v>4565</v>
      </c>
      <c r="E2537" t="s">
        <v>10</v>
      </c>
      <c r="F2537" t="s">
        <v>23</v>
      </c>
      <c r="G2537" t="s">
        <v>12</v>
      </c>
      <c r="H2537">
        <v>5</v>
      </c>
    </row>
    <row r="2538" spans="1:8">
      <c r="A2538" t="s">
        <v>4661</v>
      </c>
      <c r="B2538" t="s">
        <v>4662</v>
      </c>
      <c r="C2538" t="s">
        <v>4564</v>
      </c>
      <c r="D2538" t="s">
        <v>4662</v>
      </c>
      <c r="E2538" t="s">
        <v>202</v>
      </c>
      <c r="F2538" t="s">
        <v>98</v>
      </c>
      <c r="G2538" t="s">
        <v>12</v>
      </c>
    </row>
    <row r="2539" spans="1:8">
      <c r="A2539" t="s">
        <v>4663</v>
      </c>
      <c r="B2539" t="s">
        <v>4664</v>
      </c>
      <c r="C2539" t="s">
        <v>4564</v>
      </c>
      <c r="D2539" t="s">
        <v>4665</v>
      </c>
      <c r="E2539" t="s">
        <v>212</v>
      </c>
      <c r="F2539" t="s">
        <v>116</v>
      </c>
      <c r="G2539" t="s">
        <v>12</v>
      </c>
    </row>
    <row r="2540" spans="1:8">
      <c r="A2540" t="s">
        <v>4666</v>
      </c>
      <c r="B2540" t="s">
        <v>4056</v>
      </c>
      <c r="C2540" t="s">
        <v>4564</v>
      </c>
      <c r="D2540" t="s">
        <v>312</v>
      </c>
      <c r="E2540" t="s">
        <v>212</v>
      </c>
      <c r="F2540" t="s">
        <v>23</v>
      </c>
      <c r="G2540" t="s">
        <v>12</v>
      </c>
    </row>
    <row r="2541" spans="1:8">
      <c r="A2541" t="s">
        <v>4667</v>
      </c>
      <c r="B2541" t="s">
        <v>948</v>
      </c>
      <c r="C2541" t="s">
        <v>4564</v>
      </c>
      <c r="D2541" t="s">
        <v>3148</v>
      </c>
      <c r="E2541" t="s">
        <v>212</v>
      </c>
      <c r="F2541" t="s">
        <v>23</v>
      </c>
      <c r="G2541" t="s">
        <v>12</v>
      </c>
    </row>
    <row r="2542" spans="1:8">
      <c r="A2542" t="s">
        <v>4668</v>
      </c>
      <c r="B2542" t="s">
        <v>4669</v>
      </c>
      <c r="C2542" t="s">
        <v>4564</v>
      </c>
      <c r="D2542" t="s">
        <v>4670</v>
      </c>
      <c r="E2542" t="s">
        <v>212</v>
      </c>
      <c r="F2542" t="s">
        <v>23</v>
      </c>
      <c r="G2542" t="s">
        <v>201</v>
      </c>
    </row>
    <row r="2543" spans="1:8">
      <c r="A2543" t="s">
        <v>4671</v>
      </c>
      <c r="B2543" t="s">
        <v>4672</v>
      </c>
      <c r="C2543" t="s">
        <v>4564</v>
      </c>
      <c r="D2543" t="s">
        <v>4672</v>
      </c>
      <c r="E2543" t="s">
        <v>212</v>
      </c>
      <c r="F2543" t="s">
        <v>23</v>
      </c>
      <c r="G2543" t="s">
        <v>12</v>
      </c>
    </row>
    <row r="2544" spans="1:8">
      <c r="A2544" t="s">
        <v>4673</v>
      </c>
      <c r="B2544" t="s">
        <v>4674</v>
      </c>
      <c r="C2544" t="s">
        <v>4564</v>
      </c>
      <c r="D2544" t="s">
        <v>4675</v>
      </c>
      <c r="E2544" t="s">
        <v>212</v>
      </c>
      <c r="F2544" t="s">
        <v>23</v>
      </c>
      <c r="G2544" t="s">
        <v>12</v>
      </c>
      <c r="H2544">
        <v>2</v>
      </c>
    </row>
    <row r="2545" spans="1:7">
      <c r="A2545" t="s">
        <v>4676</v>
      </c>
      <c r="B2545" t="s">
        <v>4677</v>
      </c>
      <c r="C2545" t="s">
        <v>4564</v>
      </c>
      <c r="D2545" t="s">
        <v>1220</v>
      </c>
      <c r="E2545" t="s">
        <v>212</v>
      </c>
      <c r="F2545" t="s">
        <v>23</v>
      </c>
      <c r="G2545" t="s">
        <v>12</v>
      </c>
    </row>
    <row r="2546" spans="1:7">
      <c r="A2546" t="s">
        <v>4678</v>
      </c>
      <c r="B2546" t="s">
        <v>4679</v>
      </c>
      <c r="C2546" t="s">
        <v>4564</v>
      </c>
      <c r="D2546" t="s">
        <v>4680</v>
      </c>
      <c r="E2546" t="s">
        <v>212</v>
      </c>
      <c r="F2546" t="s">
        <v>23</v>
      </c>
      <c r="G2546" t="s">
        <v>12</v>
      </c>
    </row>
    <row r="2547" spans="1:7">
      <c r="A2547" t="s">
        <v>4681</v>
      </c>
      <c r="B2547" t="s">
        <v>4682</v>
      </c>
      <c r="C2547" t="s">
        <v>4564</v>
      </c>
      <c r="D2547" t="s">
        <v>3190</v>
      </c>
      <c r="E2547" t="s">
        <v>212</v>
      </c>
      <c r="F2547" t="s">
        <v>23</v>
      </c>
      <c r="G2547" t="s">
        <v>12</v>
      </c>
    </row>
    <row r="2548" spans="1:7">
      <c r="A2548" t="s">
        <v>4683</v>
      </c>
      <c r="B2548" t="s">
        <v>2119</v>
      </c>
      <c r="C2548" t="s">
        <v>4564</v>
      </c>
      <c r="D2548" t="s">
        <v>4567</v>
      </c>
      <c r="E2548" t="s">
        <v>212</v>
      </c>
      <c r="F2548" t="s">
        <v>11</v>
      </c>
      <c r="G2548" t="s">
        <v>12</v>
      </c>
    </row>
    <row r="2549" spans="1:7">
      <c r="A2549" t="s">
        <v>4684</v>
      </c>
      <c r="B2549" t="s">
        <v>2368</v>
      </c>
      <c r="C2549" t="s">
        <v>4564</v>
      </c>
      <c r="D2549" t="s">
        <v>4685</v>
      </c>
      <c r="E2549" t="s">
        <v>212</v>
      </c>
      <c r="F2549" t="s">
        <v>23</v>
      </c>
      <c r="G2549" t="s">
        <v>12</v>
      </c>
    </row>
    <row r="2550" spans="1:7">
      <c r="A2550" t="s">
        <v>1529</v>
      </c>
      <c r="B2550" t="s">
        <v>4686</v>
      </c>
      <c r="C2550" t="s">
        <v>4564</v>
      </c>
      <c r="D2550" t="s">
        <v>4687</v>
      </c>
      <c r="E2550" t="s">
        <v>212</v>
      </c>
      <c r="F2550" t="s">
        <v>11</v>
      </c>
      <c r="G2550" t="s">
        <v>12</v>
      </c>
    </row>
    <row r="2551" spans="1:7">
      <c r="A2551" t="s">
        <v>4688</v>
      </c>
      <c r="B2551" t="s">
        <v>87</v>
      </c>
      <c r="C2551" t="s">
        <v>4564</v>
      </c>
      <c r="D2551" t="s">
        <v>87</v>
      </c>
      <c r="E2551" t="s">
        <v>212</v>
      </c>
      <c r="F2551" t="s">
        <v>23</v>
      </c>
      <c r="G2551" t="s">
        <v>12</v>
      </c>
    </row>
    <row r="2552" spans="1:7">
      <c r="A2552" t="s">
        <v>4689</v>
      </c>
      <c r="B2552" t="s">
        <v>4690</v>
      </c>
      <c r="C2552" t="s">
        <v>4564</v>
      </c>
      <c r="D2552" t="s">
        <v>4611</v>
      </c>
      <c r="E2552" t="s">
        <v>212</v>
      </c>
      <c r="F2552" t="s">
        <v>11</v>
      </c>
      <c r="G2552" t="s">
        <v>12</v>
      </c>
    </row>
    <row r="2553" spans="1:7">
      <c r="A2553" t="s">
        <v>4691</v>
      </c>
      <c r="B2553" t="s">
        <v>4692</v>
      </c>
      <c r="C2553" t="s">
        <v>4564</v>
      </c>
      <c r="D2553" t="s">
        <v>2119</v>
      </c>
      <c r="E2553" t="s">
        <v>212</v>
      </c>
      <c r="F2553" t="s">
        <v>11</v>
      </c>
      <c r="G2553" t="s">
        <v>12</v>
      </c>
    </row>
    <row r="2554" spans="1:7">
      <c r="A2554" t="s">
        <v>4693</v>
      </c>
      <c r="B2554" t="s">
        <v>4694</v>
      </c>
      <c r="C2554" t="s">
        <v>4564</v>
      </c>
      <c r="D2554" t="s">
        <v>4567</v>
      </c>
      <c r="E2554" t="s">
        <v>212</v>
      </c>
      <c r="F2554" t="s">
        <v>23</v>
      </c>
      <c r="G2554" t="s">
        <v>12</v>
      </c>
    </row>
    <row r="2555" spans="1:7">
      <c r="A2555" t="s">
        <v>4695</v>
      </c>
      <c r="B2555" t="s">
        <v>4696</v>
      </c>
      <c r="C2555" t="s">
        <v>4564</v>
      </c>
      <c r="D2555" t="s">
        <v>2074</v>
      </c>
      <c r="E2555" t="s">
        <v>212</v>
      </c>
      <c r="F2555" t="s">
        <v>98</v>
      </c>
      <c r="G2555" t="s">
        <v>12</v>
      </c>
    </row>
    <row r="2556" spans="1:7">
      <c r="A2556" t="s">
        <v>4697</v>
      </c>
      <c r="B2556" t="s">
        <v>4698</v>
      </c>
      <c r="C2556" t="s">
        <v>4564</v>
      </c>
      <c r="D2556" t="s">
        <v>662</v>
      </c>
      <c r="E2556" t="s">
        <v>212</v>
      </c>
      <c r="F2556" t="s">
        <v>23</v>
      </c>
      <c r="G2556" t="s">
        <v>12</v>
      </c>
    </row>
    <row r="2557" spans="1:7">
      <c r="A2557" t="s">
        <v>4699</v>
      </c>
      <c r="B2557" t="s">
        <v>4700</v>
      </c>
      <c r="C2557" t="s">
        <v>4564</v>
      </c>
      <c r="D2557" t="s">
        <v>4701</v>
      </c>
      <c r="E2557" t="s">
        <v>212</v>
      </c>
      <c r="F2557" t="s">
        <v>23</v>
      </c>
      <c r="G2557" t="s">
        <v>12</v>
      </c>
    </row>
    <row r="2558" spans="1:7">
      <c r="A2558" t="s">
        <v>4702</v>
      </c>
      <c r="B2558" t="s">
        <v>4703</v>
      </c>
      <c r="C2558" t="s">
        <v>4564</v>
      </c>
      <c r="D2558" t="s">
        <v>4704</v>
      </c>
      <c r="E2558" t="s">
        <v>212</v>
      </c>
      <c r="F2558" t="s">
        <v>23</v>
      </c>
      <c r="G2558" t="s">
        <v>12</v>
      </c>
    </row>
    <row r="2559" spans="1:7">
      <c r="A2559" t="s">
        <v>4705</v>
      </c>
      <c r="B2559" t="s">
        <v>4706</v>
      </c>
      <c r="C2559" t="s">
        <v>4564</v>
      </c>
      <c r="D2559" t="s">
        <v>4707</v>
      </c>
      <c r="E2559" t="s">
        <v>212</v>
      </c>
      <c r="F2559" t="s">
        <v>69</v>
      </c>
      <c r="G2559" t="s">
        <v>12</v>
      </c>
    </row>
    <row r="2560" spans="1:7">
      <c r="A2560" t="s">
        <v>4708</v>
      </c>
      <c r="B2560" t="s">
        <v>4709</v>
      </c>
      <c r="C2560" t="s">
        <v>4564</v>
      </c>
      <c r="D2560" t="s">
        <v>4435</v>
      </c>
      <c r="E2560" t="s">
        <v>212</v>
      </c>
      <c r="F2560" t="s">
        <v>98</v>
      </c>
      <c r="G2560" t="s">
        <v>12</v>
      </c>
    </row>
    <row r="2561" spans="1:8">
      <c r="A2561" t="s">
        <v>4710</v>
      </c>
      <c r="B2561" t="s">
        <v>4711</v>
      </c>
      <c r="C2561" t="s">
        <v>4564</v>
      </c>
      <c r="D2561" t="s">
        <v>4712</v>
      </c>
      <c r="E2561" t="s">
        <v>212</v>
      </c>
      <c r="F2561" t="s">
        <v>23</v>
      </c>
      <c r="G2561" t="s">
        <v>12</v>
      </c>
    </row>
    <row r="2562" spans="1:8">
      <c r="A2562" t="s">
        <v>4713</v>
      </c>
      <c r="B2562" t="s">
        <v>4714</v>
      </c>
      <c r="C2562" t="s">
        <v>4564</v>
      </c>
      <c r="D2562" t="s">
        <v>3445</v>
      </c>
      <c r="E2562" t="s">
        <v>212</v>
      </c>
      <c r="F2562" t="s">
        <v>98</v>
      </c>
      <c r="G2562" t="s">
        <v>12</v>
      </c>
    </row>
    <row r="2563" spans="1:8">
      <c r="A2563" t="s">
        <v>4715</v>
      </c>
      <c r="B2563" t="s">
        <v>4716</v>
      </c>
      <c r="C2563" t="s">
        <v>4564</v>
      </c>
      <c r="D2563" t="s">
        <v>1758</v>
      </c>
      <c r="E2563" t="s">
        <v>212</v>
      </c>
      <c r="F2563" t="s">
        <v>23</v>
      </c>
      <c r="G2563" t="s">
        <v>12</v>
      </c>
    </row>
    <row r="2564" spans="1:8">
      <c r="A2564" t="s">
        <v>4717</v>
      </c>
      <c r="B2564" t="s">
        <v>4718</v>
      </c>
      <c r="C2564" t="s">
        <v>4564</v>
      </c>
      <c r="D2564" t="s">
        <v>4712</v>
      </c>
      <c r="E2564" t="s">
        <v>212</v>
      </c>
      <c r="F2564" t="s">
        <v>69</v>
      </c>
      <c r="G2564" t="s">
        <v>12</v>
      </c>
    </row>
    <row r="2565" spans="1:8">
      <c r="A2565" t="s">
        <v>4719</v>
      </c>
      <c r="B2565" t="s">
        <v>4206</v>
      </c>
      <c r="C2565" t="s">
        <v>4564</v>
      </c>
      <c r="D2565" t="s">
        <v>4585</v>
      </c>
      <c r="E2565" t="s">
        <v>212</v>
      </c>
      <c r="F2565" t="s">
        <v>23</v>
      </c>
      <c r="G2565" t="s">
        <v>201</v>
      </c>
      <c r="H2565">
        <v>5</v>
      </c>
    </row>
    <row r="2566" spans="1:8">
      <c r="A2566" t="s">
        <v>4720</v>
      </c>
      <c r="B2566" t="s">
        <v>4721</v>
      </c>
      <c r="C2566" t="s">
        <v>4564</v>
      </c>
      <c r="D2566" t="s">
        <v>312</v>
      </c>
      <c r="E2566" t="s">
        <v>212</v>
      </c>
      <c r="F2566" t="s">
        <v>98</v>
      </c>
      <c r="G2566" t="s">
        <v>12</v>
      </c>
    </row>
    <row r="2567" spans="1:8">
      <c r="A2567" t="s">
        <v>4722</v>
      </c>
      <c r="B2567" t="s">
        <v>4723</v>
      </c>
      <c r="C2567" t="s">
        <v>4564</v>
      </c>
      <c r="D2567" t="s">
        <v>4707</v>
      </c>
      <c r="E2567" t="s">
        <v>212</v>
      </c>
      <c r="F2567" t="s">
        <v>23</v>
      </c>
      <c r="G2567" t="s">
        <v>12</v>
      </c>
    </row>
    <row r="2568" spans="1:8">
      <c r="A2568" t="s">
        <v>4724</v>
      </c>
      <c r="B2568" t="s">
        <v>4725</v>
      </c>
      <c r="C2568" t="s">
        <v>4564</v>
      </c>
      <c r="D2568" t="s">
        <v>4726</v>
      </c>
      <c r="E2568" t="s">
        <v>212</v>
      </c>
      <c r="F2568" t="s">
        <v>98</v>
      </c>
      <c r="G2568" t="s">
        <v>12</v>
      </c>
    </row>
    <row r="2569" spans="1:8">
      <c r="A2569" t="s">
        <v>4727</v>
      </c>
      <c r="B2569" t="s">
        <v>4728</v>
      </c>
      <c r="C2569" t="s">
        <v>4564</v>
      </c>
      <c r="D2569" t="s">
        <v>4728</v>
      </c>
      <c r="E2569" t="s">
        <v>212</v>
      </c>
      <c r="F2569" t="s">
        <v>19</v>
      </c>
      <c r="G2569" t="s">
        <v>12</v>
      </c>
    </row>
    <row r="2570" spans="1:8">
      <c r="A2570" t="s">
        <v>4729</v>
      </c>
      <c r="B2570" t="s">
        <v>4730</v>
      </c>
      <c r="C2570" t="s">
        <v>4564</v>
      </c>
      <c r="D2570" t="s">
        <v>4731</v>
      </c>
      <c r="E2570" t="s">
        <v>212</v>
      </c>
      <c r="F2570" t="s">
        <v>23</v>
      </c>
      <c r="G2570" t="s">
        <v>12</v>
      </c>
    </row>
    <row r="2571" spans="1:8">
      <c r="A2571" t="s">
        <v>4732</v>
      </c>
      <c r="B2571" t="s">
        <v>644</v>
      </c>
      <c r="C2571" t="s">
        <v>4564</v>
      </c>
      <c r="D2571" t="s">
        <v>15</v>
      </c>
      <c r="E2571" t="s">
        <v>212</v>
      </c>
      <c r="F2571" t="s">
        <v>23</v>
      </c>
      <c r="G2571" t="s">
        <v>12</v>
      </c>
    </row>
    <row r="2572" spans="1:8">
      <c r="A2572" t="s">
        <v>4733</v>
      </c>
      <c r="B2572" t="s">
        <v>1786</v>
      </c>
      <c r="C2572" t="s">
        <v>4564</v>
      </c>
      <c r="D2572" t="s">
        <v>4728</v>
      </c>
      <c r="E2572" t="s">
        <v>212</v>
      </c>
      <c r="F2572" t="s">
        <v>23</v>
      </c>
      <c r="G2572" t="s">
        <v>12</v>
      </c>
    </row>
    <row r="2573" spans="1:8">
      <c r="A2573" t="s">
        <v>4734</v>
      </c>
      <c r="B2573" t="s">
        <v>2800</v>
      </c>
      <c r="C2573" t="s">
        <v>4564</v>
      </c>
      <c r="D2573" t="s">
        <v>1434</v>
      </c>
      <c r="E2573" t="s">
        <v>212</v>
      </c>
      <c r="F2573" t="s">
        <v>23</v>
      </c>
      <c r="G2573" t="s">
        <v>12</v>
      </c>
    </row>
    <row r="2574" spans="1:8">
      <c r="A2574" t="s">
        <v>4735</v>
      </c>
      <c r="B2574" t="s">
        <v>1355</v>
      </c>
      <c r="C2574" t="s">
        <v>4564</v>
      </c>
      <c r="D2574" t="s">
        <v>4567</v>
      </c>
      <c r="E2574" t="s">
        <v>212</v>
      </c>
      <c r="F2574" t="s">
        <v>23</v>
      </c>
      <c r="G2574" t="s">
        <v>12</v>
      </c>
    </row>
    <row r="2575" spans="1:8">
      <c r="A2575" t="s">
        <v>4736</v>
      </c>
      <c r="B2575" t="s">
        <v>4737</v>
      </c>
      <c r="C2575" t="s">
        <v>4564</v>
      </c>
      <c r="D2575" t="s">
        <v>4738</v>
      </c>
      <c r="E2575" t="s">
        <v>212</v>
      </c>
      <c r="F2575" t="s">
        <v>98</v>
      </c>
      <c r="G2575" t="s">
        <v>12</v>
      </c>
    </row>
    <row r="2576" spans="1:8">
      <c r="A2576" t="s">
        <v>4739</v>
      </c>
      <c r="B2576" t="s">
        <v>4740</v>
      </c>
      <c r="C2576" t="s">
        <v>4564</v>
      </c>
      <c r="D2576" t="s">
        <v>4701</v>
      </c>
      <c r="E2576" t="s">
        <v>212</v>
      </c>
      <c r="F2576" t="s">
        <v>98</v>
      </c>
      <c r="G2576" t="s">
        <v>12</v>
      </c>
    </row>
    <row r="2577" spans="1:8">
      <c r="A2577" t="s">
        <v>4741</v>
      </c>
      <c r="B2577" t="s">
        <v>4742</v>
      </c>
      <c r="C2577" t="s">
        <v>4564</v>
      </c>
      <c r="D2577" t="s">
        <v>4743</v>
      </c>
      <c r="E2577" t="s">
        <v>212</v>
      </c>
      <c r="F2577" t="s">
        <v>98</v>
      </c>
      <c r="G2577" t="s">
        <v>12</v>
      </c>
    </row>
    <row r="2578" spans="1:8">
      <c r="A2578" t="s">
        <v>4744</v>
      </c>
      <c r="B2578" t="s">
        <v>4745</v>
      </c>
      <c r="C2578" t="s">
        <v>4564</v>
      </c>
      <c r="D2578" t="s">
        <v>4745</v>
      </c>
      <c r="E2578" t="s">
        <v>212</v>
      </c>
      <c r="F2578" t="s">
        <v>23</v>
      </c>
      <c r="G2578" t="s">
        <v>12</v>
      </c>
    </row>
    <row r="2579" spans="1:8">
      <c r="A2579" t="s">
        <v>4746</v>
      </c>
      <c r="B2579" t="s">
        <v>4747</v>
      </c>
      <c r="C2579" t="s">
        <v>4564</v>
      </c>
      <c r="D2579" t="s">
        <v>4747</v>
      </c>
      <c r="E2579" t="s">
        <v>212</v>
      </c>
      <c r="F2579" t="s">
        <v>23</v>
      </c>
      <c r="G2579" t="s">
        <v>12</v>
      </c>
    </row>
    <row r="2580" spans="1:8">
      <c r="A2580" t="s">
        <v>4748</v>
      </c>
      <c r="B2580" t="s">
        <v>4749</v>
      </c>
      <c r="C2580" t="s">
        <v>4564</v>
      </c>
      <c r="D2580" t="s">
        <v>4576</v>
      </c>
      <c r="E2580" t="s">
        <v>212</v>
      </c>
      <c r="F2580" t="s">
        <v>23</v>
      </c>
      <c r="G2580" t="s">
        <v>12</v>
      </c>
    </row>
    <row r="2581" spans="1:8">
      <c r="A2581" t="s">
        <v>4750</v>
      </c>
      <c r="B2581" t="s">
        <v>4751</v>
      </c>
      <c r="C2581" t="s">
        <v>4564</v>
      </c>
      <c r="D2581" t="s">
        <v>4743</v>
      </c>
      <c r="E2581" t="s">
        <v>212</v>
      </c>
      <c r="F2581" t="s">
        <v>11</v>
      </c>
      <c r="G2581" t="s">
        <v>12</v>
      </c>
    </row>
    <row r="2582" spans="1:8">
      <c r="A2582" t="s">
        <v>4752</v>
      </c>
      <c r="B2582" t="s">
        <v>4753</v>
      </c>
      <c r="C2582" t="s">
        <v>4564</v>
      </c>
      <c r="D2582" t="s">
        <v>1434</v>
      </c>
      <c r="E2582" t="s">
        <v>212</v>
      </c>
      <c r="F2582" t="s">
        <v>23</v>
      </c>
      <c r="G2582" t="s">
        <v>12</v>
      </c>
    </row>
    <row r="2583" spans="1:8">
      <c r="A2583" t="s">
        <v>4754</v>
      </c>
      <c r="B2583" t="s">
        <v>4755</v>
      </c>
      <c r="C2583" t="s">
        <v>4564</v>
      </c>
      <c r="D2583" t="s">
        <v>4585</v>
      </c>
      <c r="E2583" t="s">
        <v>212</v>
      </c>
      <c r="F2583" t="s">
        <v>23</v>
      </c>
      <c r="G2583" t="s">
        <v>12</v>
      </c>
    </row>
    <row r="2584" spans="1:8">
      <c r="A2584" t="s">
        <v>4756</v>
      </c>
      <c r="B2584" t="s">
        <v>4757</v>
      </c>
      <c r="C2584" t="s">
        <v>4564</v>
      </c>
      <c r="D2584" t="s">
        <v>4758</v>
      </c>
      <c r="E2584" t="s">
        <v>212</v>
      </c>
      <c r="F2584" t="s">
        <v>11</v>
      </c>
      <c r="G2584" t="s">
        <v>12</v>
      </c>
    </row>
    <row r="2585" spans="1:8">
      <c r="A2585" t="s">
        <v>4759</v>
      </c>
      <c r="B2585" t="s">
        <v>4760</v>
      </c>
      <c r="C2585" t="s">
        <v>4564</v>
      </c>
      <c r="D2585" t="s">
        <v>4761</v>
      </c>
      <c r="E2585" t="s">
        <v>212</v>
      </c>
      <c r="F2585" t="s">
        <v>98</v>
      </c>
      <c r="G2585" t="s">
        <v>12</v>
      </c>
    </row>
    <row r="2586" spans="1:8">
      <c r="A2586" t="s">
        <v>4762</v>
      </c>
      <c r="B2586" t="s">
        <v>4763</v>
      </c>
      <c r="C2586" t="s">
        <v>4564</v>
      </c>
      <c r="D2586" t="s">
        <v>4621</v>
      </c>
      <c r="E2586" t="s">
        <v>212</v>
      </c>
      <c r="F2586" t="s">
        <v>11</v>
      </c>
      <c r="G2586" t="s">
        <v>12</v>
      </c>
      <c r="H2586">
        <v>3</v>
      </c>
    </row>
    <row r="2587" spans="1:8">
      <c r="A2587" t="s">
        <v>4764</v>
      </c>
      <c r="B2587" t="s">
        <v>4765</v>
      </c>
      <c r="C2587" t="s">
        <v>4564</v>
      </c>
      <c r="D2587" t="s">
        <v>4765</v>
      </c>
      <c r="E2587" t="s">
        <v>212</v>
      </c>
      <c r="F2587" t="s">
        <v>69</v>
      </c>
      <c r="G2587" t="s">
        <v>12</v>
      </c>
      <c r="H2587">
        <v>3</v>
      </c>
    </row>
    <row r="2588" spans="1:8">
      <c r="A2588" t="s">
        <v>4766</v>
      </c>
      <c r="B2588" t="s">
        <v>4767</v>
      </c>
      <c r="C2588" t="s">
        <v>4564</v>
      </c>
      <c r="D2588" t="s">
        <v>4650</v>
      </c>
      <c r="E2588" t="s">
        <v>212</v>
      </c>
      <c r="F2588" t="s">
        <v>69</v>
      </c>
      <c r="G2588" t="s">
        <v>12</v>
      </c>
    </row>
    <row r="2589" spans="1:8">
      <c r="A2589" t="s">
        <v>4768</v>
      </c>
      <c r="B2589" t="s">
        <v>4769</v>
      </c>
      <c r="C2589" t="s">
        <v>4564</v>
      </c>
      <c r="D2589" t="s">
        <v>4646</v>
      </c>
      <c r="E2589" t="s">
        <v>212</v>
      </c>
      <c r="F2589" t="s">
        <v>69</v>
      </c>
      <c r="G2589" t="s">
        <v>12</v>
      </c>
    </row>
    <row r="2590" spans="1:8">
      <c r="A2590" t="s">
        <v>4770</v>
      </c>
      <c r="B2590" t="s">
        <v>4771</v>
      </c>
      <c r="C2590" t="s">
        <v>4564</v>
      </c>
      <c r="D2590" t="s">
        <v>662</v>
      </c>
      <c r="E2590" t="s">
        <v>212</v>
      </c>
      <c r="F2590" t="s">
        <v>23</v>
      </c>
      <c r="G2590" t="s">
        <v>12</v>
      </c>
    </row>
    <row r="2591" spans="1:8">
      <c r="A2591" t="s">
        <v>4772</v>
      </c>
      <c r="B2591" t="s">
        <v>4773</v>
      </c>
      <c r="C2591" t="s">
        <v>4564</v>
      </c>
      <c r="D2591" t="s">
        <v>2863</v>
      </c>
      <c r="E2591" t="s">
        <v>212</v>
      </c>
      <c r="F2591" t="s">
        <v>160</v>
      </c>
      <c r="G2591" t="s">
        <v>12</v>
      </c>
    </row>
    <row r="2592" spans="1:8">
      <c r="A2592" t="s">
        <v>4774</v>
      </c>
      <c r="B2592" t="s">
        <v>15</v>
      </c>
      <c r="C2592" t="s">
        <v>4564</v>
      </c>
      <c r="D2592" t="s">
        <v>3148</v>
      </c>
      <c r="E2592" t="s">
        <v>212</v>
      </c>
      <c r="F2592" t="s">
        <v>23</v>
      </c>
      <c r="G2592" t="s">
        <v>12</v>
      </c>
    </row>
    <row r="2593" spans="1:8">
      <c r="A2593" t="s">
        <v>4775</v>
      </c>
      <c r="B2593" t="s">
        <v>4776</v>
      </c>
      <c r="C2593" t="s">
        <v>4564</v>
      </c>
      <c r="D2593" t="s">
        <v>4611</v>
      </c>
      <c r="E2593" t="s">
        <v>212</v>
      </c>
      <c r="F2593" t="s">
        <v>23</v>
      </c>
      <c r="G2593" t="s">
        <v>12</v>
      </c>
    </row>
    <row r="2594" spans="1:8">
      <c r="A2594" t="s">
        <v>4777</v>
      </c>
      <c r="B2594" t="s">
        <v>4778</v>
      </c>
      <c r="C2594" t="s">
        <v>4564</v>
      </c>
      <c r="D2594" t="s">
        <v>600</v>
      </c>
      <c r="E2594" t="s">
        <v>212</v>
      </c>
      <c r="F2594" t="s">
        <v>23</v>
      </c>
      <c r="G2594" t="s">
        <v>12</v>
      </c>
      <c r="H2594">
        <v>2</v>
      </c>
    </row>
    <row r="2595" spans="1:8">
      <c r="A2595" t="s">
        <v>4779</v>
      </c>
      <c r="B2595" t="s">
        <v>530</v>
      </c>
      <c r="C2595" t="s">
        <v>4564</v>
      </c>
      <c r="D2595" t="s">
        <v>3102</v>
      </c>
      <c r="E2595" t="s">
        <v>212</v>
      </c>
      <c r="F2595" t="s">
        <v>23</v>
      </c>
      <c r="G2595" t="s">
        <v>12</v>
      </c>
    </row>
    <row r="2596" spans="1:8">
      <c r="A2596" t="s">
        <v>4780</v>
      </c>
      <c r="B2596" t="s">
        <v>2542</v>
      </c>
      <c r="C2596" t="s">
        <v>4564</v>
      </c>
      <c r="D2596" t="s">
        <v>3434</v>
      </c>
      <c r="E2596" t="s">
        <v>212</v>
      </c>
      <c r="F2596" t="s">
        <v>23</v>
      </c>
      <c r="G2596" t="s">
        <v>12</v>
      </c>
    </row>
    <row r="2597" spans="1:8">
      <c r="A2597" t="s">
        <v>4781</v>
      </c>
      <c r="B2597" t="s">
        <v>4782</v>
      </c>
      <c r="C2597" t="s">
        <v>4564</v>
      </c>
      <c r="D2597" t="s">
        <v>4758</v>
      </c>
      <c r="E2597" t="s">
        <v>212</v>
      </c>
      <c r="F2597" t="s">
        <v>23</v>
      </c>
      <c r="G2597" t="s">
        <v>12</v>
      </c>
    </row>
    <row r="2598" spans="1:8">
      <c r="A2598" t="s">
        <v>4783</v>
      </c>
      <c r="B2598" t="s">
        <v>417</v>
      </c>
      <c r="C2598" t="s">
        <v>4564</v>
      </c>
      <c r="D2598" t="s">
        <v>4738</v>
      </c>
      <c r="E2598" t="s">
        <v>212</v>
      </c>
      <c r="F2598" t="s">
        <v>11</v>
      </c>
      <c r="G2598" t="s">
        <v>12</v>
      </c>
    </row>
    <row r="2599" spans="1:8">
      <c r="A2599" t="s">
        <v>4784</v>
      </c>
      <c r="B2599" t="s">
        <v>1521</v>
      </c>
      <c r="C2599" t="s">
        <v>4564</v>
      </c>
      <c r="D2599" t="s">
        <v>1483</v>
      </c>
      <c r="E2599" t="s">
        <v>212</v>
      </c>
      <c r="F2599" t="s">
        <v>98</v>
      </c>
      <c r="G2599" t="s">
        <v>12</v>
      </c>
    </row>
    <row r="2600" spans="1:8">
      <c r="A2600" t="s">
        <v>4785</v>
      </c>
      <c r="B2600" t="s">
        <v>4786</v>
      </c>
      <c r="C2600" t="s">
        <v>4564</v>
      </c>
      <c r="D2600" t="s">
        <v>4787</v>
      </c>
      <c r="E2600" t="s">
        <v>212</v>
      </c>
      <c r="F2600" t="s">
        <v>98</v>
      </c>
      <c r="G2600" t="s">
        <v>12</v>
      </c>
      <c r="H2600">
        <v>3</v>
      </c>
    </row>
    <row r="2601" spans="1:8">
      <c r="A2601" t="s">
        <v>4788</v>
      </c>
      <c r="B2601" t="s">
        <v>4789</v>
      </c>
      <c r="C2601" t="s">
        <v>4564</v>
      </c>
      <c r="D2601" t="s">
        <v>4585</v>
      </c>
      <c r="E2601" t="s">
        <v>212</v>
      </c>
      <c r="F2601" t="s">
        <v>23</v>
      </c>
      <c r="G2601" t="s">
        <v>12</v>
      </c>
    </row>
    <row r="2602" spans="1:8">
      <c r="A2602" t="s">
        <v>4790</v>
      </c>
      <c r="B2602" t="s">
        <v>4633</v>
      </c>
      <c r="C2602" t="s">
        <v>4564</v>
      </c>
      <c r="D2602" t="s">
        <v>4618</v>
      </c>
      <c r="E2602" t="s">
        <v>212</v>
      </c>
      <c r="F2602" t="s">
        <v>11</v>
      </c>
      <c r="G2602" t="s">
        <v>12</v>
      </c>
      <c r="H2602">
        <v>5</v>
      </c>
    </row>
    <row r="2603" spans="1:8">
      <c r="A2603" t="s">
        <v>4791</v>
      </c>
      <c r="B2603" t="s">
        <v>4792</v>
      </c>
      <c r="C2603" t="s">
        <v>4564</v>
      </c>
      <c r="D2603" t="s">
        <v>2725</v>
      </c>
      <c r="E2603" t="s">
        <v>212</v>
      </c>
      <c r="F2603" t="s">
        <v>23</v>
      </c>
      <c r="G2603" t="s">
        <v>12</v>
      </c>
      <c r="H2603">
        <v>4</v>
      </c>
    </row>
    <row r="2604" spans="1:8">
      <c r="A2604" t="s">
        <v>4793</v>
      </c>
      <c r="B2604" t="s">
        <v>227</v>
      </c>
      <c r="C2604" t="s">
        <v>4564</v>
      </c>
      <c r="D2604" t="s">
        <v>4794</v>
      </c>
      <c r="E2604" t="s">
        <v>212</v>
      </c>
      <c r="F2604" t="s">
        <v>23</v>
      </c>
      <c r="G2604" t="s">
        <v>12</v>
      </c>
    </row>
    <row r="2605" spans="1:8">
      <c r="A2605" t="s">
        <v>4795</v>
      </c>
      <c r="B2605" t="s">
        <v>60</v>
      </c>
      <c r="C2605" t="s">
        <v>4564</v>
      </c>
      <c r="D2605" t="s">
        <v>4687</v>
      </c>
      <c r="E2605" t="s">
        <v>212</v>
      </c>
      <c r="F2605" t="s">
        <v>23</v>
      </c>
      <c r="G2605" t="s">
        <v>12</v>
      </c>
    </row>
    <row r="2606" spans="1:8">
      <c r="A2606" t="s">
        <v>4796</v>
      </c>
      <c r="B2606" t="s">
        <v>4797</v>
      </c>
      <c r="C2606" t="s">
        <v>4564</v>
      </c>
      <c r="D2606" t="s">
        <v>4603</v>
      </c>
      <c r="E2606" t="s">
        <v>212</v>
      </c>
      <c r="F2606" t="s">
        <v>11</v>
      </c>
      <c r="G2606" t="s">
        <v>12</v>
      </c>
      <c r="H2606">
        <v>3</v>
      </c>
    </row>
    <row r="2607" spans="1:8">
      <c r="A2607" t="s">
        <v>4798</v>
      </c>
      <c r="B2607" t="s">
        <v>4799</v>
      </c>
      <c r="C2607" t="s">
        <v>4564</v>
      </c>
      <c r="D2607" t="s">
        <v>4799</v>
      </c>
      <c r="E2607" t="s">
        <v>212</v>
      </c>
      <c r="F2607" t="s">
        <v>98</v>
      </c>
      <c r="G2607" t="s">
        <v>12</v>
      </c>
    </row>
    <row r="2608" spans="1:8">
      <c r="A2608" t="s">
        <v>4800</v>
      </c>
      <c r="B2608" t="s">
        <v>4801</v>
      </c>
      <c r="C2608" t="s">
        <v>4564</v>
      </c>
      <c r="D2608" t="s">
        <v>4801</v>
      </c>
      <c r="E2608" t="s">
        <v>212</v>
      </c>
      <c r="F2608" t="s">
        <v>23</v>
      </c>
      <c r="G2608" t="s">
        <v>12</v>
      </c>
    </row>
    <row r="2609" spans="1:8">
      <c r="A2609" t="s">
        <v>4802</v>
      </c>
      <c r="B2609" t="s">
        <v>4803</v>
      </c>
      <c r="C2609" t="s">
        <v>4564</v>
      </c>
      <c r="D2609" t="s">
        <v>526</v>
      </c>
      <c r="E2609" t="s">
        <v>212</v>
      </c>
      <c r="F2609" t="s">
        <v>11</v>
      </c>
      <c r="G2609" t="s">
        <v>12</v>
      </c>
      <c r="H2609">
        <v>4</v>
      </c>
    </row>
    <row r="2610" spans="1:8">
      <c r="A2610" t="s">
        <v>3815</v>
      </c>
      <c r="B2610" t="s">
        <v>4804</v>
      </c>
      <c r="C2610" t="s">
        <v>4564</v>
      </c>
      <c r="D2610" t="s">
        <v>4805</v>
      </c>
      <c r="E2610" t="s">
        <v>212</v>
      </c>
      <c r="F2610" t="s">
        <v>116</v>
      </c>
      <c r="G2610" t="s">
        <v>12</v>
      </c>
    </row>
    <row r="2611" spans="1:8">
      <c r="A2611" t="s">
        <v>4806</v>
      </c>
      <c r="B2611" t="s">
        <v>4807</v>
      </c>
      <c r="C2611" t="s">
        <v>4564</v>
      </c>
      <c r="D2611" t="s">
        <v>3445</v>
      </c>
      <c r="E2611" t="s">
        <v>212</v>
      </c>
      <c r="F2611" t="s">
        <v>23</v>
      </c>
      <c r="G2611" t="s">
        <v>12</v>
      </c>
      <c r="H2611">
        <v>5</v>
      </c>
    </row>
    <row r="2612" spans="1:8">
      <c r="A2612" t="s">
        <v>4808</v>
      </c>
      <c r="B2612" t="s">
        <v>4809</v>
      </c>
      <c r="C2612" t="s">
        <v>4564</v>
      </c>
      <c r="D2612" t="s">
        <v>2811</v>
      </c>
      <c r="E2612" t="s">
        <v>212</v>
      </c>
      <c r="F2612" t="s">
        <v>23</v>
      </c>
      <c r="G2612" t="s">
        <v>12</v>
      </c>
    </row>
    <row r="2613" spans="1:8">
      <c r="A2613" t="s">
        <v>4810</v>
      </c>
      <c r="B2613" t="s">
        <v>4811</v>
      </c>
      <c r="C2613" t="s">
        <v>4564</v>
      </c>
      <c r="D2613" t="s">
        <v>4812</v>
      </c>
      <c r="E2613" t="s">
        <v>212</v>
      </c>
      <c r="F2613" t="s">
        <v>23</v>
      </c>
      <c r="G2613" t="s">
        <v>12</v>
      </c>
      <c r="H2613">
        <v>3</v>
      </c>
    </row>
    <row r="2614" spans="1:8">
      <c r="A2614" t="s">
        <v>4813</v>
      </c>
      <c r="B2614" t="s">
        <v>4814</v>
      </c>
      <c r="C2614" t="s">
        <v>4564</v>
      </c>
      <c r="D2614" t="s">
        <v>4815</v>
      </c>
      <c r="E2614" t="s">
        <v>212</v>
      </c>
      <c r="F2614" t="s">
        <v>23</v>
      </c>
      <c r="G2614" t="s">
        <v>12</v>
      </c>
    </row>
    <row r="2615" spans="1:8">
      <c r="A2615" t="s">
        <v>4816</v>
      </c>
      <c r="B2615" t="s">
        <v>4589</v>
      </c>
      <c r="C2615" t="s">
        <v>4564</v>
      </c>
      <c r="D2615" t="s">
        <v>4590</v>
      </c>
      <c r="E2615" t="s">
        <v>230</v>
      </c>
      <c r="F2615" t="s">
        <v>11</v>
      </c>
      <c r="G2615" t="s">
        <v>201</v>
      </c>
    </row>
    <row r="2616" spans="1:8">
      <c r="A2616" t="s">
        <v>4817</v>
      </c>
      <c r="B2616" t="s">
        <v>3420</v>
      </c>
      <c r="C2616" t="s">
        <v>4564</v>
      </c>
      <c r="D2616" t="s">
        <v>4565</v>
      </c>
      <c r="E2616" t="s">
        <v>230</v>
      </c>
      <c r="F2616" t="s">
        <v>23</v>
      </c>
      <c r="G2616" t="s">
        <v>12</v>
      </c>
    </row>
    <row r="2617" spans="1:8">
      <c r="A2617" t="s">
        <v>4818</v>
      </c>
      <c r="B2617" t="s">
        <v>4644</v>
      </c>
      <c r="C2617" t="s">
        <v>4564</v>
      </c>
      <c r="D2617" t="s">
        <v>4644</v>
      </c>
      <c r="E2617" t="s">
        <v>233</v>
      </c>
      <c r="F2617" t="s">
        <v>50</v>
      </c>
      <c r="G2617" t="s">
        <v>201</v>
      </c>
    </row>
    <row r="2618" spans="1:8">
      <c r="A2618" t="s">
        <v>4819</v>
      </c>
      <c r="B2618" t="s">
        <v>4630</v>
      </c>
      <c r="C2618" t="s">
        <v>4564</v>
      </c>
      <c r="D2618" t="s">
        <v>4631</v>
      </c>
      <c r="E2618" t="s">
        <v>233</v>
      </c>
      <c r="F2618" t="s">
        <v>50</v>
      </c>
      <c r="G2618" t="s">
        <v>201</v>
      </c>
    </row>
    <row r="2619" spans="1:8">
      <c r="A2619" t="s">
        <v>4820</v>
      </c>
      <c r="B2619" t="s">
        <v>4821</v>
      </c>
      <c r="C2619" t="s">
        <v>4564</v>
      </c>
      <c r="D2619" t="s">
        <v>3102</v>
      </c>
      <c r="E2619" t="s">
        <v>233</v>
      </c>
      <c r="F2619" t="s">
        <v>50</v>
      </c>
      <c r="G2619" t="s">
        <v>201</v>
      </c>
    </row>
    <row r="2620" spans="1:8">
      <c r="A2620" t="s">
        <v>4822</v>
      </c>
      <c r="B2620" t="s">
        <v>3753</v>
      </c>
      <c r="C2620" t="s">
        <v>4564</v>
      </c>
      <c r="D2620" t="s">
        <v>1397</v>
      </c>
      <c r="E2620" t="s">
        <v>233</v>
      </c>
      <c r="F2620" t="s">
        <v>50</v>
      </c>
      <c r="G2620" t="s">
        <v>201</v>
      </c>
    </row>
    <row r="2621" spans="1:8">
      <c r="A2621" t="s">
        <v>4823</v>
      </c>
      <c r="B2621" t="s">
        <v>4602</v>
      </c>
      <c r="C2621" t="s">
        <v>4564</v>
      </c>
      <c r="D2621" t="s">
        <v>4603</v>
      </c>
      <c r="E2621" t="s">
        <v>233</v>
      </c>
      <c r="F2621" t="s">
        <v>50</v>
      </c>
      <c r="G2621" t="s">
        <v>201</v>
      </c>
    </row>
    <row r="2622" spans="1:8">
      <c r="A2622" t="s">
        <v>4824</v>
      </c>
      <c r="B2622" t="s">
        <v>4635</v>
      </c>
      <c r="C2622" t="s">
        <v>4564</v>
      </c>
      <c r="D2622" t="s">
        <v>4636</v>
      </c>
      <c r="E2622" t="s">
        <v>233</v>
      </c>
      <c r="F2622" t="s">
        <v>50</v>
      </c>
      <c r="G2622" t="s">
        <v>201</v>
      </c>
    </row>
    <row r="2623" spans="1:8">
      <c r="A2623" t="s">
        <v>4825</v>
      </c>
      <c r="B2623" t="s">
        <v>517</v>
      </c>
      <c r="C2623" t="s">
        <v>4564</v>
      </c>
      <c r="D2623" t="s">
        <v>4621</v>
      </c>
      <c r="E2623" t="s">
        <v>233</v>
      </c>
      <c r="F2623" t="s">
        <v>50</v>
      </c>
      <c r="G2623" t="s">
        <v>201</v>
      </c>
    </row>
    <row r="2624" spans="1:8">
      <c r="A2624" t="s">
        <v>4826</v>
      </c>
      <c r="B2624" t="s">
        <v>2961</v>
      </c>
      <c r="C2624" t="s">
        <v>4564</v>
      </c>
      <c r="D2624" t="s">
        <v>4570</v>
      </c>
      <c r="E2624" t="s">
        <v>233</v>
      </c>
      <c r="F2624" t="s">
        <v>50</v>
      </c>
      <c r="G2624" t="s">
        <v>201</v>
      </c>
    </row>
    <row r="2625" spans="1:8">
      <c r="A2625" t="s">
        <v>4827</v>
      </c>
      <c r="B2625" t="s">
        <v>4814</v>
      </c>
      <c r="C2625" t="s">
        <v>4564</v>
      </c>
      <c r="D2625" t="s">
        <v>4815</v>
      </c>
      <c r="E2625" t="s">
        <v>233</v>
      </c>
      <c r="F2625" t="s">
        <v>23</v>
      </c>
      <c r="G2625" t="s">
        <v>201</v>
      </c>
    </row>
    <row r="2626" spans="1:8">
      <c r="A2626" t="s">
        <v>4828</v>
      </c>
      <c r="B2626" t="s">
        <v>87</v>
      </c>
      <c r="C2626" t="s">
        <v>4829</v>
      </c>
      <c r="D2626" t="s">
        <v>4830</v>
      </c>
      <c r="E2626" t="s">
        <v>10</v>
      </c>
      <c r="F2626" t="s">
        <v>50</v>
      </c>
      <c r="G2626" t="s">
        <v>12</v>
      </c>
      <c r="H2626">
        <v>2</v>
      </c>
    </row>
    <row r="2627" spans="1:8">
      <c r="A2627" t="s">
        <v>4831</v>
      </c>
      <c r="B2627" t="s">
        <v>4832</v>
      </c>
      <c r="C2627" t="s">
        <v>4829</v>
      </c>
      <c r="D2627" t="s">
        <v>4833</v>
      </c>
      <c r="E2627" t="s">
        <v>10</v>
      </c>
      <c r="F2627" t="s">
        <v>23</v>
      </c>
      <c r="G2627" t="s">
        <v>12</v>
      </c>
      <c r="H2627">
        <v>2</v>
      </c>
    </row>
    <row r="2628" spans="1:8">
      <c r="A2628" t="s">
        <v>4834</v>
      </c>
      <c r="B2628" t="s">
        <v>4835</v>
      </c>
      <c r="C2628" t="s">
        <v>4829</v>
      </c>
      <c r="D2628" t="s">
        <v>48</v>
      </c>
      <c r="E2628" t="s">
        <v>10</v>
      </c>
      <c r="F2628" t="s">
        <v>23</v>
      </c>
      <c r="G2628" t="s">
        <v>12</v>
      </c>
      <c r="H2628">
        <v>2</v>
      </c>
    </row>
    <row r="2629" spans="1:8">
      <c r="A2629" t="s">
        <v>4836</v>
      </c>
      <c r="B2629" t="s">
        <v>2843</v>
      </c>
      <c r="C2629" t="s">
        <v>4829</v>
      </c>
      <c r="D2629" t="s">
        <v>555</v>
      </c>
      <c r="E2629" t="s">
        <v>10</v>
      </c>
      <c r="F2629" t="s">
        <v>69</v>
      </c>
      <c r="G2629" t="s">
        <v>12</v>
      </c>
      <c r="H2629">
        <v>4</v>
      </c>
    </row>
    <row r="2630" spans="1:8">
      <c r="A2630" t="s">
        <v>4837</v>
      </c>
      <c r="B2630" t="s">
        <v>4838</v>
      </c>
      <c r="C2630" t="s">
        <v>4829</v>
      </c>
      <c r="D2630" t="s">
        <v>499</v>
      </c>
      <c r="E2630" t="s">
        <v>10</v>
      </c>
      <c r="F2630" t="s">
        <v>19</v>
      </c>
      <c r="G2630" t="s">
        <v>12</v>
      </c>
      <c r="H2630">
        <v>1</v>
      </c>
    </row>
    <row r="2631" spans="1:8">
      <c r="A2631" t="s">
        <v>4839</v>
      </c>
      <c r="B2631" t="s">
        <v>4840</v>
      </c>
      <c r="C2631" t="s">
        <v>4829</v>
      </c>
      <c r="D2631" t="s">
        <v>4841</v>
      </c>
      <c r="E2631" t="s">
        <v>10</v>
      </c>
      <c r="F2631" t="s">
        <v>69</v>
      </c>
      <c r="G2631" t="s">
        <v>12</v>
      </c>
      <c r="H2631">
        <v>2</v>
      </c>
    </row>
    <row r="2632" spans="1:8">
      <c r="A2632" t="s">
        <v>4842</v>
      </c>
      <c r="B2632" t="s">
        <v>9</v>
      </c>
      <c r="C2632" t="s">
        <v>4829</v>
      </c>
      <c r="D2632" t="s">
        <v>3167</v>
      </c>
      <c r="E2632" t="s">
        <v>10</v>
      </c>
      <c r="F2632" t="s">
        <v>19</v>
      </c>
      <c r="G2632" t="s">
        <v>201</v>
      </c>
    </row>
    <row r="2633" spans="1:8">
      <c r="A2633" t="s">
        <v>4843</v>
      </c>
      <c r="B2633" t="s">
        <v>4844</v>
      </c>
      <c r="C2633" t="s">
        <v>4829</v>
      </c>
      <c r="D2633" t="s">
        <v>113</v>
      </c>
      <c r="E2633" t="s">
        <v>10</v>
      </c>
      <c r="F2633" t="s">
        <v>98</v>
      </c>
      <c r="G2633" t="s">
        <v>201</v>
      </c>
    </row>
    <row r="2634" spans="1:8">
      <c r="A2634" t="s">
        <v>4845</v>
      </c>
      <c r="B2634" t="s">
        <v>4846</v>
      </c>
      <c r="C2634" t="s">
        <v>4829</v>
      </c>
      <c r="D2634" t="s">
        <v>499</v>
      </c>
      <c r="E2634" t="s">
        <v>10</v>
      </c>
      <c r="F2634" t="s">
        <v>98</v>
      </c>
      <c r="G2634" t="s">
        <v>12</v>
      </c>
      <c r="H2634">
        <v>3</v>
      </c>
    </row>
    <row r="2635" spans="1:8">
      <c r="A2635" t="s">
        <v>4847</v>
      </c>
      <c r="B2635" t="s">
        <v>4848</v>
      </c>
      <c r="C2635" t="s">
        <v>4829</v>
      </c>
      <c r="D2635" t="s">
        <v>3045</v>
      </c>
      <c r="E2635" t="s">
        <v>10</v>
      </c>
      <c r="F2635" t="s">
        <v>69</v>
      </c>
      <c r="G2635" t="s">
        <v>12</v>
      </c>
      <c r="H2635">
        <v>4</v>
      </c>
    </row>
    <row r="2636" spans="1:8">
      <c r="A2636" t="s">
        <v>4849</v>
      </c>
      <c r="B2636" t="s">
        <v>4850</v>
      </c>
      <c r="C2636" t="s">
        <v>4829</v>
      </c>
      <c r="D2636" t="s">
        <v>153</v>
      </c>
      <c r="E2636" t="s">
        <v>10</v>
      </c>
      <c r="F2636" t="s">
        <v>19</v>
      </c>
      <c r="G2636" t="s">
        <v>12</v>
      </c>
      <c r="H2636">
        <v>3</v>
      </c>
    </row>
    <row r="2637" spans="1:8">
      <c r="A2637" t="s">
        <v>4851</v>
      </c>
      <c r="B2637" t="s">
        <v>1390</v>
      </c>
      <c r="C2637" t="s">
        <v>4829</v>
      </c>
      <c r="D2637" t="s">
        <v>156</v>
      </c>
      <c r="E2637" t="s">
        <v>10</v>
      </c>
      <c r="F2637" t="s">
        <v>23</v>
      </c>
      <c r="G2637" t="s">
        <v>12</v>
      </c>
    </row>
    <row r="2638" spans="1:8">
      <c r="A2638" t="s">
        <v>4852</v>
      </c>
      <c r="B2638" t="s">
        <v>4853</v>
      </c>
      <c r="C2638" t="s">
        <v>4829</v>
      </c>
      <c r="D2638" t="s">
        <v>644</v>
      </c>
      <c r="E2638" t="s">
        <v>10</v>
      </c>
      <c r="F2638" t="s">
        <v>19</v>
      </c>
      <c r="G2638" t="s">
        <v>12</v>
      </c>
      <c r="H2638">
        <v>2</v>
      </c>
    </row>
    <row r="2639" spans="1:8">
      <c r="A2639" t="s">
        <v>4854</v>
      </c>
      <c r="B2639" t="s">
        <v>4032</v>
      </c>
      <c r="C2639" t="s">
        <v>4829</v>
      </c>
      <c r="D2639" t="s">
        <v>1402</v>
      </c>
      <c r="E2639" t="s">
        <v>10</v>
      </c>
      <c r="F2639" t="s">
        <v>23</v>
      </c>
      <c r="G2639" t="s">
        <v>12</v>
      </c>
      <c r="H2639">
        <v>4</v>
      </c>
    </row>
    <row r="2640" spans="1:8">
      <c r="A2640" t="s">
        <v>4855</v>
      </c>
      <c r="B2640" t="s">
        <v>4856</v>
      </c>
      <c r="C2640" t="s">
        <v>4829</v>
      </c>
      <c r="D2640" t="s">
        <v>4857</v>
      </c>
      <c r="E2640" t="s">
        <v>10</v>
      </c>
      <c r="F2640" t="s">
        <v>98</v>
      </c>
      <c r="G2640" t="s">
        <v>12</v>
      </c>
      <c r="H2640">
        <v>1</v>
      </c>
    </row>
    <row r="2641" spans="1:8">
      <c r="A2641" t="s">
        <v>4858</v>
      </c>
      <c r="B2641" t="s">
        <v>2017</v>
      </c>
      <c r="C2641" t="s">
        <v>4829</v>
      </c>
      <c r="D2641" t="s">
        <v>60</v>
      </c>
      <c r="E2641" t="s">
        <v>10</v>
      </c>
      <c r="F2641" t="s">
        <v>19</v>
      </c>
      <c r="G2641" t="s">
        <v>12</v>
      </c>
      <c r="H2641">
        <v>3</v>
      </c>
    </row>
    <row r="2642" spans="1:8">
      <c r="A2642" t="s">
        <v>4859</v>
      </c>
      <c r="B2642" t="s">
        <v>4860</v>
      </c>
      <c r="C2642" t="s">
        <v>4829</v>
      </c>
      <c r="D2642" t="s">
        <v>87</v>
      </c>
      <c r="E2642" t="s">
        <v>10</v>
      </c>
      <c r="F2642" t="s">
        <v>98</v>
      </c>
      <c r="G2642" t="s">
        <v>12</v>
      </c>
      <c r="H2642">
        <v>1</v>
      </c>
    </row>
    <row r="2643" spans="1:8">
      <c r="A2643" t="s">
        <v>4861</v>
      </c>
      <c r="B2643" t="s">
        <v>4862</v>
      </c>
      <c r="C2643" t="s">
        <v>4829</v>
      </c>
      <c r="D2643" t="s">
        <v>4863</v>
      </c>
      <c r="E2643" t="s">
        <v>10</v>
      </c>
      <c r="F2643" t="s">
        <v>19</v>
      </c>
      <c r="G2643" t="s">
        <v>12</v>
      </c>
      <c r="H2643">
        <v>3</v>
      </c>
    </row>
    <row r="2644" spans="1:8">
      <c r="A2644" t="s">
        <v>4864</v>
      </c>
      <c r="B2644" t="s">
        <v>4865</v>
      </c>
      <c r="C2644" t="s">
        <v>4829</v>
      </c>
      <c r="D2644" t="s">
        <v>4866</v>
      </c>
      <c r="E2644" t="s">
        <v>10</v>
      </c>
      <c r="F2644" t="s">
        <v>98</v>
      </c>
      <c r="G2644" t="s">
        <v>12</v>
      </c>
      <c r="H2644">
        <v>3</v>
      </c>
    </row>
    <row r="2645" spans="1:8">
      <c r="A2645" t="s">
        <v>4867</v>
      </c>
      <c r="B2645" t="s">
        <v>626</v>
      </c>
      <c r="C2645" t="s">
        <v>4829</v>
      </c>
      <c r="D2645" t="s">
        <v>4868</v>
      </c>
      <c r="E2645" t="s">
        <v>10</v>
      </c>
      <c r="F2645" t="s">
        <v>116</v>
      </c>
      <c r="G2645" t="s">
        <v>12</v>
      </c>
      <c r="H2645">
        <v>3</v>
      </c>
    </row>
    <row r="2646" spans="1:8">
      <c r="A2646" t="s">
        <v>4869</v>
      </c>
      <c r="B2646" t="s">
        <v>87</v>
      </c>
      <c r="C2646" t="s">
        <v>4829</v>
      </c>
      <c r="D2646" t="s">
        <v>4830</v>
      </c>
      <c r="E2646" t="s">
        <v>10</v>
      </c>
      <c r="F2646" t="s">
        <v>116</v>
      </c>
      <c r="G2646" t="s">
        <v>12</v>
      </c>
      <c r="H2646">
        <v>2</v>
      </c>
    </row>
    <row r="2647" spans="1:8">
      <c r="A2647" t="s">
        <v>4870</v>
      </c>
      <c r="B2647" t="s">
        <v>537</v>
      </c>
      <c r="C2647" t="s">
        <v>4829</v>
      </c>
      <c r="D2647" t="s">
        <v>159</v>
      </c>
      <c r="E2647" t="s">
        <v>10</v>
      </c>
      <c r="F2647" t="s">
        <v>19</v>
      </c>
      <c r="G2647" t="s">
        <v>201</v>
      </c>
    </row>
    <row r="2648" spans="1:8">
      <c r="A2648" t="s">
        <v>4871</v>
      </c>
      <c r="B2648" t="s">
        <v>4872</v>
      </c>
      <c r="C2648" t="s">
        <v>4829</v>
      </c>
      <c r="D2648" t="s">
        <v>4873</v>
      </c>
      <c r="E2648" t="s">
        <v>10</v>
      </c>
      <c r="F2648" t="s">
        <v>98</v>
      </c>
      <c r="G2648" t="s">
        <v>12</v>
      </c>
      <c r="H2648">
        <v>2</v>
      </c>
    </row>
    <row r="2649" spans="1:8">
      <c r="A2649" t="s">
        <v>4874</v>
      </c>
      <c r="B2649" t="s">
        <v>4875</v>
      </c>
      <c r="C2649" t="s">
        <v>4829</v>
      </c>
      <c r="D2649" t="s">
        <v>1434</v>
      </c>
      <c r="E2649" t="s">
        <v>10</v>
      </c>
      <c r="F2649" t="s">
        <v>69</v>
      </c>
      <c r="G2649" t="s">
        <v>12</v>
      </c>
      <c r="H2649">
        <v>3</v>
      </c>
    </row>
    <row r="2650" spans="1:8">
      <c r="A2650" t="s">
        <v>4876</v>
      </c>
      <c r="B2650" t="s">
        <v>3559</v>
      </c>
      <c r="C2650" t="s">
        <v>4829</v>
      </c>
      <c r="D2650" t="s">
        <v>3112</v>
      </c>
      <c r="E2650" t="s">
        <v>10</v>
      </c>
      <c r="F2650" t="s">
        <v>98</v>
      </c>
      <c r="G2650" t="s">
        <v>12</v>
      </c>
      <c r="H2650">
        <v>1</v>
      </c>
    </row>
    <row r="2651" spans="1:8">
      <c r="A2651" t="s">
        <v>4877</v>
      </c>
      <c r="B2651" t="s">
        <v>4878</v>
      </c>
      <c r="C2651" t="s">
        <v>4829</v>
      </c>
      <c r="D2651" t="s">
        <v>4879</v>
      </c>
      <c r="E2651" t="s">
        <v>10</v>
      </c>
      <c r="F2651" t="s">
        <v>98</v>
      </c>
      <c r="G2651" t="s">
        <v>201</v>
      </c>
    </row>
    <row r="2652" spans="1:8">
      <c r="A2652" t="s">
        <v>4880</v>
      </c>
      <c r="B2652" t="s">
        <v>4881</v>
      </c>
      <c r="C2652" t="s">
        <v>4829</v>
      </c>
      <c r="D2652" t="s">
        <v>94</v>
      </c>
      <c r="E2652" t="s">
        <v>10</v>
      </c>
      <c r="F2652" t="s">
        <v>23</v>
      </c>
      <c r="G2652" t="s">
        <v>12</v>
      </c>
      <c r="H2652">
        <v>3</v>
      </c>
    </row>
    <row r="2653" spans="1:8">
      <c r="A2653" t="s">
        <v>4882</v>
      </c>
      <c r="B2653" t="s">
        <v>2465</v>
      </c>
      <c r="C2653" t="s">
        <v>4829</v>
      </c>
      <c r="D2653" t="s">
        <v>18</v>
      </c>
      <c r="E2653" t="s">
        <v>10</v>
      </c>
      <c r="F2653" t="s">
        <v>23</v>
      </c>
      <c r="G2653" t="s">
        <v>12</v>
      </c>
      <c r="H2653">
        <v>3</v>
      </c>
    </row>
    <row r="2654" spans="1:8">
      <c r="A2654" t="s">
        <v>4883</v>
      </c>
      <c r="B2654" t="s">
        <v>87</v>
      </c>
      <c r="C2654" t="s">
        <v>4829</v>
      </c>
      <c r="D2654" t="s">
        <v>4830</v>
      </c>
      <c r="E2654" t="s">
        <v>10</v>
      </c>
      <c r="F2654" t="s">
        <v>19</v>
      </c>
      <c r="G2654" t="s">
        <v>12</v>
      </c>
      <c r="H2654">
        <v>3</v>
      </c>
    </row>
    <row r="2655" spans="1:8">
      <c r="A2655" t="s">
        <v>4884</v>
      </c>
      <c r="B2655" t="s">
        <v>2134</v>
      </c>
      <c r="C2655" t="s">
        <v>4829</v>
      </c>
      <c r="D2655" t="s">
        <v>2144</v>
      </c>
      <c r="E2655" t="s">
        <v>10</v>
      </c>
      <c r="F2655" t="s">
        <v>98</v>
      </c>
      <c r="G2655" t="s">
        <v>12</v>
      </c>
      <c r="H2655">
        <v>3</v>
      </c>
    </row>
    <row r="2656" spans="1:8">
      <c r="A2656" t="s">
        <v>4885</v>
      </c>
      <c r="B2656" t="s">
        <v>4886</v>
      </c>
      <c r="C2656" t="s">
        <v>4829</v>
      </c>
      <c r="D2656" t="s">
        <v>4887</v>
      </c>
      <c r="E2656" t="s">
        <v>10</v>
      </c>
      <c r="F2656" t="s">
        <v>98</v>
      </c>
      <c r="G2656" t="s">
        <v>12</v>
      </c>
      <c r="H2656">
        <v>2</v>
      </c>
    </row>
    <row r="2657" spans="1:8">
      <c r="A2657" t="s">
        <v>4888</v>
      </c>
      <c r="B2657" t="s">
        <v>2465</v>
      </c>
      <c r="C2657" t="s">
        <v>4829</v>
      </c>
      <c r="D2657" t="s">
        <v>18</v>
      </c>
      <c r="E2657" t="s">
        <v>10</v>
      </c>
      <c r="F2657" t="s">
        <v>19</v>
      </c>
      <c r="G2657" t="s">
        <v>12</v>
      </c>
    </row>
    <row r="2658" spans="1:8">
      <c r="A2658" t="s">
        <v>4889</v>
      </c>
      <c r="B2658" t="s">
        <v>182</v>
      </c>
      <c r="C2658" t="s">
        <v>4829</v>
      </c>
      <c r="D2658" t="s">
        <v>211</v>
      </c>
      <c r="E2658" t="s">
        <v>10</v>
      </c>
      <c r="F2658" t="s">
        <v>98</v>
      </c>
      <c r="G2658" t="s">
        <v>12</v>
      </c>
      <c r="H2658">
        <v>1</v>
      </c>
    </row>
    <row r="2659" spans="1:8">
      <c r="A2659" t="s">
        <v>4890</v>
      </c>
      <c r="B2659" t="s">
        <v>4891</v>
      </c>
      <c r="C2659" t="s">
        <v>4829</v>
      </c>
      <c r="D2659" t="s">
        <v>1329</v>
      </c>
      <c r="E2659" t="s">
        <v>10</v>
      </c>
      <c r="F2659" t="s">
        <v>19</v>
      </c>
      <c r="G2659" t="s">
        <v>12</v>
      </c>
      <c r="H2659">
        <v>2</v>
      </c>
    </row>
    <row r="2660" spans="1:8">
      <c r="A2660" t="s">
        <v>2810</v>
      </c>
      <c r="B2660" t="s">
        <v>538</v>
      </c>
      <c r="C2660" t="s">
        <v>4829</v>
      </c>
      <c r="D2660" t="s">
        <v>66</v>
      </c>
      <c r="E2660" t="s">
        <v>10</v>
      </c>
      <c r="F2660" t="s">
        <v>98</v>
      </c>
      <c r="G2660" t="s">
        <v>12</v>
      </c>
      <c r="H2660">
        <v>1</v>
      </c>
    </row>
    <row r="2661" spans="1:8">
      <c r="A2661" t="s">
        <v>4892</v>
      </c>
      <c r="B2661" t="s">
        <v>4893</v>
      </c>
      <c r="C2661" t="s">
        <v>4829</v>
      </c>
      <c r="D2661" t="s">
        <v>4894</v>
      </c>
      <c r="E2661" t="s">
        <v>10</v>
      </c>
      <c r="F2661" t="s">
        <v>19</v>
      </c>
      <c r="G2661" t="s">
        <v>12</v>
      </c>
      <c r="H2661">
        <v>1</v>
      </c>
    </row>
    <row r="2662" spans="1:8">
      <c r="A2662" t="s">
        <v>4895</v>
      </c>
      <c r="B2662" t="s">
        <v>4886</v>
      </c>
      <c r="C2662" t="s">
        <v>4829</v>
      </c>
      <c r="D2662" t="s">
        <v>1477</v>
      </c>
      <c r="E2662" t="s">
        <v>10</v>
      </c>
      <c r="F2662" t="s">
        <v>23</v>
      </c>
      <c r="G2662" t="s">
        <v>12</v>
      </c>
      <c r="H2662">
        <v>2</v>
      </c>
    </row>
    <row r="2663" spans="1:8">
      <c r="A2663" t="s">
        <v>4896</v>
      </c>
      <c r="B2663" t="s">
        <v>4897</v>
      </c>
      <c r="C2663" t="s">
        <v>4829</v>
      </c>
      <c r="D2663" t="s">
        <v>4898</v>
      </c>
      <c r="E2663" t="s">
        <v>10</v>
      </c>
      <c r="F2663" t="s">
        <v>98</v>
      </c>
      <c r="G2663" t="s">
        <v>12</v>
      </c>
      <c r="H2663">
        <v>2</v>
      </c>
    </row>
    <row r="2664" spans="1:8">
      <c r="A2664" t="s">
        <v>4899</v>
      </c>
      <c r="B2664" t="s">
        <v>1843</v>
      </c>
      <c r="C2664" t="s">
        <v>4829</v>
      </c>
      <c r="D2664" t="s">
        <v>4900</v>
      </c>
      <c r="E2664" t="s">
        <v>10</v>
      </c>
      <c r="F2664" t="s">
        <v>19</v>
      </c>
      <c r="G2664" t="s">
        <v>12</v>
      </c>
      <c r="H2664">
        <v>2</v>
      </c>
    </row>
    <row r="2665" spans="1:8">
      <c r="A2665" t="s">
        <v>4901</v>
      </c>
      <c r="B2665" t="s">
        <v>4902</v>
      </c>
      <c r="C2665" t="s">
        <v>4829</v>
      </c>
      <c r="D2665" t="s">
        <v>159</v>
      </c>
      <c r="E2665" t="s">
        <v>10</v>
      </c>
      <c r="F2665" t="s">
        <v>98</v>
      </c>
      <c r="G2665" t="s">
        <v>12</v>
      </c>
      <c r="H2665">
        <v>2</v>
      </c>
    </row>
    <row r="2666" spans="1:8">
      <c r="A2666" t="s">
        <v>4903</v>
      </c>
      <c r="B2666" t="s">
        <v>3011</v>
      </c>
      <c r="C2666" t="s">
        <v>4829</v>
      </c>
      <c r="D2666" t="s">
        <v>4904</v>
      </c>
      <c r="E2666" t="s">
        <v>10</v>
      </c>
      <c r="F2666" t="s">
        <v>98</v>
      </c>
      <c r="G2666" t="s">
        <v>12</v>
      </c>
      <c r="H2666">
        <v>1</v>
      </c>
    </row>
    <row r="2667" spans="1:8">
      <c r="A2667" t="s">
        <v>4905</v>
      </c>
      <c r="B2667" t="s">
        <v>2081</v>
      </c>
      <c r="C2667" t="s">
        <v>4829</v>
      </c>
      <c r="D2667" t="s">
        <v>2141</v>
      </c>
      <c r="E2667" t="s">
        <v>10</v>
      </c>
      <c r="F2667" t="s">
        <v>23</v>
      </c>
      <c r="G2667" t="s">
        <v>12</v>
      </c>
      <c r="H2667">
        <v>3</v>
      </c>
    </row>
    <row r="2668" spans="1:8">
      <c r="A2668" t="s">
        <v>4906</v>
      </c>
      <c r="B2668" t="s">
        <v>87</v>
      </c>
      <c r="C2668" t="s">
        <v>4829</v>
      </c>
      <c r="D2668" t="s">
        <v>4830</v>
      </c>
      <c r="E2668" t="s">
        <v>10</v>
      </c>
      <c r="F2668" t="s">
        <v>23</v>
      </c>
      <c r="G2668" t="s">
        <v>12</v>
      </c>
      <c r="H2668">
        <v>2</v>
      </c>
    </row>
    <row r="2669" spans="1:8">
      <c r="A2669" t="s">
        <v>4907</v>
      </c>
      <c r="B2669" t="s">
        <v>2465</v>
      </c>
      <c r="C2669" t="s">
        <v>4829</v>
      </c>
      <c r="D2669" t="s">
        <v>18</v>
      </c>
      <c r="E2669" t="s">
        <v>10</v>
      </c>
      <c r="F2669" t="s">
        <v>23</v>
      </c>
      <c r="G2669" t="s">
        <v>12</v>
      </c>
      <c r="H2669">
        <v>2</v>
      </c>
    </row>
    <row r="2670" spans="1:8">
      <c r="A2670" t="s">
        <v>4908</v>
      </c>
      <c r="B2670" t="s">
        <v>4909</v>
      </c>
      <c r="C2670" t="s">
        <v>4829</v>
      </c>
      <c r="D2670" t="s">
        <v>4910</v>
      </c>
      <c r="E2670" t="s">
        <v>10</v>
      </c>
      <c r="F2670" t="s">
        <v>98</v>
      </c>
      <c r="G2670" t="s">
        <v>12</v>
      </c>
      <c r="H2670">
        <v>1</v>
      </c>
    </row>
    <row r="2671" spans="1:8">
      <c r="A2671" t="s">
        <v>4911</v>
      </c>
      <c r="B2671" t="s">
        <v>4846</v>
      </c>
      <c r="C2671" t="s">
        <v>4829</v>
      </c>
      <c r="D2671" t="s">
        <v>499</v>
      </c>
      <c r="E2671" t="s">
        <v>10</v>
      </c>
      <c r="F2671" t="s">
        <v>19</v>
      </c>
      <c r="G2671" t="s">
        <v>12</v>
      </c>
      <c r="H2671">
        <v>2</v>
      </c>
    </row>
    <row r="2672" spans="1:8">
      <c r="A2672" t="s">
        <v>4912</v>
      </c>
      <c r="B2672" t="s">
        <v>4913</v>
      </c>
      <c r="C2672" t="s">
        <v>4829</v>
      </c>
      <c r="D2672" t="s">
        <v>3690</v>
      </c>
      <c r="E2672" t="s">
        <v>10</v>
      </c>
      <c r="F2672" t="s">
        <v>23</v>
      </c>
      <c r="G2672" t="s">
        <v>12</v>
      </c>
      <c r="H2672">
        <v>2</v>
      </c>
    </row>
    <row r="2673" spans="1:8">
      <c r="A2673" t="s">
        <v>4914</v>
      </c>
      <c r="B2673" t="s">
        <v>4865</v>
      </c>
      <c r="C2673" t="s">
        <v>4829</v>
      </c>
      <c r="D2673" t="s">
        <v>4866</v>
      </c>
      <c r="E2673" t="s">
        <v>10</v>
      </c>
      <c r="F2673" t="s">
        <v>160</v>
      </c>
      <c r="G2673" t="s">
        <v>12</v>
      </c>
    </row>
    <row r="2674" spans="1:8">
      <c r="A2674" t="s">
        <v>4915</v>
      </c>
      <c r="B2674" t="s">
        <v>2002</v>
      </c>
      <c r="C2674" t="s">
        <v>4829</v>
      </c>
      <c r="D2674" t="s">
        <v>4900</v>
      </c>
      <c r="E2674" t="s">
        <v>10</v>
      </c>
      <c r="F2674" t="s">
        <v>50</v>
      </c>
      <c r="G2674" t="s">
        <v>201</v>
      </c>
    </row>
    <row r="2675" spans="1:8">
      <c r="A2675" t="s">
        <v>4916</v>
      </c>
      <c r="B2675" t="s">
        <v>4917</v>
      </c>
      <c r="C2675" t="s">
        <v>4829</v>
      </c>
      <c r="D2675" t="s">
        <v>4900</v>
      </c>
      <c r="E2675" t="s">
        <v>10</v>
      </c>
      <c r="F2675" t="s">
        <v>19</v>
      </c>
      <c r="G2675" t="s">
        <v>201</v>
      </c>
    </row>
    <row r="2676" spans="1:8">
      <c r="A2676" t="s">
        <v>4918</v>
      </c>
      <c r="B2676" t="s">
        <v>4917</v>
      </c>
      <c r="C2676" t="s">
        <v>4829</v>
      </c>
      <c r="D2676" t="s">
        <v>4900</v>
      </c>
      <c r="E2676" t="s">
        <v>10</v>
      </c>
      <c r="F2676" t="s">
        <v>19</v>
      </c>
      <c r="G2676" t="s">
        <v>12</v>
      </c>
      <c r="H2676">
        <v>1</v>
      </c>
    </row>
    <row r="2677" spans="1:8">
      <c r="A2677" t="s">
        <v>4919</v>
      </c>
      <c r="B2677" t="s">
        <v>4920</v>
      </c>
      <c r="C2677" t="s">
        <v>4829</v>
      </c>
      <c r="D2677" t="s">
        <v>1800</v>
      </c>
      <c r="E2677" t="s">
        <v>10</v>
      </c>
      <c r="F2677" t="s">
        <v>19</v>
      </c>
      <c r="G2677" t="s">
        <v>12</v>
      </c>
      <c r="H2677">
        <v>3</v>
      </c>
    </row>
    <row r="2678" spans="1:8">
      <c r="A2678" t="s">
        <v>4921</v>
      </c>
      <c r="B2678" t="s">
        <v>2465</v>
      </c>
      <c r="C2678" t="s">
        <v>4829</v>
      </c>
      <c r="D2678" t="s">
        <v>18</v>
      </c>
      <c r="E2678" t="s">
        <v>10</v>
      </c>
      <c r="F2678" t="s">
        <v>19</v>
      </c>
      <c r="G2678" t="s">
        <v>201</v>
      </c>
    </row>
    <row r="2679" spans="1:8">
      <c r="A2679" t="s">
        <v>4922</v>
      </c>
      <c r="B2679" t="s">
        <v>87</v>
      </c>
      <c r="C2679" t="s">
        <v>4829</v>
      </c>
      <c r="D2679" t="s">
        <v>4830</v>
      </c>
      <c r="E2679" t="s">
        <v>10</v>
      </c>
      <c r="F2679" t="s">
        <v>23</v>
      </c>
      <c r="G2679" t="s">
        <v>201</v>
      </c>
    </row>
    <row r="2680" spans="1:8">
      <c r="A2680" t="s">
        <v>4923</v>
      </c>
      <c r="B2680" t="s">
        <v>4924</v>
      </c>
      <c r="C2680" t="s">
        <v>4829</v>
      </c>
      <c r="D2680" t="s">
        <v>2677</v>
      </c>
      <c r="E2680" t="s">
        <v>10</v>
      </c>
      <c r="F2680" t="s">
        <v>98</v>
      </c>
      <c r="G2680" t="s">
        <v>12</v>
      </c>
      <c r="H2680">
        <v>3</v>
      </c>
    </row>
    <row r="2681" spans="1:8">
      <c r="A2681" t="s">
        <v>4925</v>
      </c>
      <c r="B2681" t="s">
        <v>4926</v>
      </c>
      <c r="C2681" t="s">
        <v>4829</v>
      </c>
      <c r="D2681" t="s">
        <v>1800</v>
      </c>
      <c r="E2681" t="s">
        <v>10</v>
      </c>
      <c r="F2681" t="s">
        <v>23</v>
      </c>
      <c r="G2681" t="s">
        <v>12</v>
      </c>
      <c r="H2681">
        <v>4</v>
      </c>
    </row>
    <row r="2682" spans="1:8">
      <c r="A2682" t="s">
        <v>4927</v>
      </c>
      <c r="B2682" t="s">
        <v>4928</v>
      </c>
      <c r="C2682" t="s">
        <v>4829</v>
      </c>
      <c r="D2682" t="s">
        <v>4928</v>
      </c>
      <c r="E2682" t="s">
        <v>10</v>
      </c>
      <c r="F2682" t="s">
        <v>50</v>
      </c>
      <c r="G2682" t="s">
        <v>12</v>
      </c>
      <c r="H2682">
        <v>1</v>
      </c>
    </row>
    <row r="2683" spans="1:8">
      <c r="A2683" t="s">
        <v>4929</v>
      </c>
      <c r="B2683" t="s">
        <v>4930</v>
      </c>
      <c r="C2683" t="s">
        <v>4829</v>
      </c>
      <c r="D2683" t="s">
        <v>4931</v>
      </c>
      <c r="E2683" t="s">
        <v>10</v>
      </c>
      <c r="F2683" t="s">
        <v>23</v>
      </c>
      <c r="G2683" t="s">
        <v>12</v>
      </c>
    </row>
    <row r="2684" spans="1:8">
      <c r="A2684" t="s">
        <v>4932</v>
      </c>
      <c r="B2684" t="s">
        <v>4933</v>
      </c>
      <c r="C2684" t="s">
        <v>4829</v>
      </c>
      <c r="D2684" t="s">
        <v>15</v>
      </c>
      <c r="E2684" t="s">
        <v>10</v>
      </c>
      <c r="F2684" t="s">
        <v>19</v>
      </c>
      <c r="G2684" t="s">
        <v>201</v>
      </c>
    </row>
    <row r="2685" spans="1:8">
      <c r="A2685" t="s">
        <v>4934</v>
      </c>
      <c r="B2685" t="s">
        <v>4935</v>
      </c>
      <c r="C2685" t="s">
        <v>4829</v>
      </c>
      <c r="D2685" t="s">
        <v>499</v>
      </c>
      <c r="E2685" t="s">
        <v>264</v>
      </c>
      <c r="F2685" t="s">
        <v>265</v>
      </c>
      <c r="G2685" t="s">
        <v>12</v>
      </c>
    </row>
    <row r="2686" spans="1:8">
      <c r="A2686" t="s">
        <v>4936</v>
      </c>
      <c r="B2686" t="s">
        <v>4838</v>
      </c>
      <c r="C2686" t="s">
        <v>4829</v>
      </c>
      <c r="D2686" t="s">
        <v>499</v>
      </c>
      <c r="E2686" t="s">
        <v>179</v>
      </c>
      <c r="F2686" t="s">
        <v>180</v>
      </c>
      <c r="G2686" t="s">
        <v>12</v>
      </c>
      <c r="H2686">
        <v>5</v>
      </c>
    </row>
    <row r="2687" spans="1:8">
      <c r="A2687" t="s">
        <v>4937</v>
      </c>
      <c r="B2687" t="s">
        <v>87</v>
      </c>
      <c r="C2687" t="s">
        <v>4829</v>
      </c>
      <c r="D2687" t="s">
        <v>4830</v>
      </c>
      <c r="E2687" t="s">
        <v>179</v>
      </c>
      <c r="F2687" t="s">
        <v>180</v>
      </c>
      <c r="G2687" t="s">
        <v>12</v>
      </c>
      <c r="H2687">
        <v>4</v>
      </c>
    </row>
    <row r="2688" spans="1:8">
      <c r="A2688" t="s">
        <v>4938</v>
      </c>
      <c r="B2688" t="s">
        <v>68</v>
      </c>
      <c r="C2688" t="s">
        <v>4829</v>
      </c>
      <c r="D2688" t="s">
        <v>26</v>
      </c>
      <c r="E2688" t="s">
        <v>202</v>
      </c>
      <c r="F2688" t="s">
        <v>19</v>
      </c>
      <c r="G2688" t="s">
        <v>12</v>
      </c>
    </row>
    <row r="2689" spans="1:8">
      <c r="A2689" t="s">
        <v>4939</v>
      </c>
      <c r="B2689" t="s">
        <v>561</v>
      </c>
      <c r="C2689" t="s">
        <v>4829</v>
      </c>
      <c r="D2689" t="s">
        <v>4940</v>
      </c>
      <c r="E2689" t="s">
        <v>202</v>
      </c>
      <c r="F2689" t="s">
        <v>19</v>
      </c>
      <c r="G2689" t="s">
        <v>12</v>
      </c>
    </row>
    <row r="2690" spans="1:8">
      <c r="A2690" t="s">
        <v>74</v>
      </c>
      <c r="B2690" t="s">
        <v>4941</v>
      </c>
      <c r="C2690" t="s">
        <v>4829</v>
      </c>
      <c r="D2690" t="s">
        <v>76</v>
      </c>
      <c r="E2690" t="s">
        <v>202</v>
      </c>
      <c r="F2690" t="s">
        <v>98</v>
      </c>
      <c r="G2690" t="s">
        <v>12</v>
      </c>
    </row>
    <row r="2691" spans="1:8">
      <c r="A2691" t="s">
        <v>4942</v>
      </c>
      <c r="B2691" t="s">
        <v>4943</v>
      </c>
      <c r="C2691" t="s">
        <v>4829</v>
      </c>
      <c r="D2691" t="s">
        <v>76</v>
      </c>
      <c r="E2691" t="s">
        <v>202</v>
      </c>
      <c r="F2691" t="s">
        <v>98</v>
      </c>
      <c r="G2691" t="s">
        <v>12</v>
      </c>
    </row>
    <row r="2692" spans="1:8">
      <c r="A2692" t="s">
        <v>4944</v>
      </c>
      <c r="B2692" t="s">
        <v>4945</v>
      </c>
      <c r="C2692" t="s">
        <v>4829</v>
      </c>
      <c r="D2692" t="s">
        <v>4946</v>
      </c>
      <c r="E2692" t="s">
        <v>202</v>
      </c>
      <c r="F2692" t="s">
        <v>98</v>
      </c>
      <c r="G2692" t="s">
        <v>12</v>
      </c>
    </row>
    <row r="2693" spans="1:8">
      <c r="A2693" t="s">
        <v>4842</v>
      </c>
      <c r="B2693" t="s">
        <v>9</v>
      </c>
      <c r="C2693" t="s">
        <v>4829</v>
      </c>
      <c r="D2693" t="s">
        <v>3167</v>
      </c>
      <c r="E2693" t="s">
        <v>202</v>
      </c>
      <c r="F2693" t="s">
        <v>19</v>
      </c>
      <c r="G2693" t="s">
        <v>12</v>
      </c>
    </row>
    <row r="2694" spans="1:8">
      <c r="A2694" t="s">
        <v>4947</v>
      </c>
      <c r="B2694" t="s">
        <v>4948</v>
      </c>
      <c r="C2694" t="s">
        <v>4829</v>
      </c>
      <c r="D2694" t="s">
        <v>3516</v>
      </c>
      <c r="E2694" t="s">
        <v>202</v>
      </c>
      <c r="F2694" t="s">
        <v>98</v>
      </c>
      <c r="G2694" t="s">
        <v>12</v>
      </c>
    </row>
    <row r="2695" spans="1:8">
      <c r="A2695" t="s">
        <v>4949</v>
      </c>
      <c r="B2695" t="s">
        <v>4950</v>
      </c>
      <c r="C2695" t="s">
        <v>4829</v>
      </c>
      <c r="D2695" t="s">
        <v>600</v>
      </c>
      <c r="E2695" t="s">
        <v>212</v>
      </c>
      <c r="F2695" t="s">
        <v>23</v>
      </c>
      <c r="G2695" t="s">
        <v>12</v>
      </c>
    </row>
    <row r="2696" spans="1:8">
      <c r="A2696" t="s">
        <v>4951</v>
      </c>
      <c r="B2696" t="s">
        <v>4157</v>
      </c>
      <c r="C2696" t="s">
        <v>4829</v>
      </c>
      <c r="D2696" t="s">
        <v>153</v>
      </c>
      <c r="E2696" t="s">
        <v>212</v>
      </c>
      <c r="F2696" t="s">
        <v>23</v>
      </c>
      <c r="G2696" t="s">
        <v>12</v>
      </c>
    </row>
    <row r="2697" spans="1:8">
      <c r="A2697" t="s">
        <v>4952</v>
      </c>
      <c r="B2697" t="s">
        <v>4953</v>
      </c>
      <c r="C2697" t="s">
        <v>4829</v>
      </c>
      <c r="D2697" t="s">
        <v>4954</v>
      </c>
      <c r="E2697" t="s">
        <v>212</v>
      </c>
      <c r="F2697" t="s">
        <v>98</v>
      </c>
      <c r="G2697" t="s">
        <v>12</v>
      </c>
    </row>
    <row r="2698" spans="1:8">
      <c r="A2698" t="s">
        <v>4955</v>
      </c>
      <c r="B2698" t="s">
        <v>530</v>
      </c>
      <c r="C2698" t="s">
        <v>4829</v>
      </c>
      <c r="D2698" t="s">
        <v>611</v>
      </c>
      <c r="E2698" t="s">
        <v>212</v>
      </c>
      <c r="F2698" t="s">
        <v>98</v>
      </c>
      <c r="G2698" t="s">
        <v>12</v>
      </c>
    </row>
    <row r="2699" spans="1:8">
      <c r="A2699" t="s">
        <v>4956</v>
      </c>
      <c r="B2699" t="s">
        <v>2127</v>
      </c>
      <c r="C2699" t="s">
        <v>4829</v>
      </c>
      <c r="D2699" t="s">
        <v>4957</v>
      </c>
      <c r="E2699" t="s">
        <v>212</v>
      </c>
      <c r="F2699" t="s">
        <v>50</v>
      </c>
      <c r="G2699" t="s">
        <v>12</v>
      </c>
    </row>
    <row r="2700" spans="1:8">
      <c r="A2700" t="s">
        <v>4958</v>
      </c>
      <c r="B2700" t="s">
        <v>4959</v>
      </c>
      <c r="C2700" t="s">
        <v>4829</v>
      </c>
      <c r="D2700" t="s">
        <v>4959</v>
      </c>
      <c r="E2700" t="s">
        <v>212</v>
      </c>
      <c r="F2700" t="s">
        <v>23</v>
      </c>
      <c r="G2700" t="s">
        <v>12</v>
      </c>
    </row>
    <row r="2701" spans="1:8">
      <c r="A2701" t="s">
        <v>4960</v>
      </c>
      <c r="B2701" t="s">
        <v>83</v>
      </c>
      <c r="C2701" t="s">
        <v>4829</v>
      </c>
      <c r="D2701" t="s">
        <v>4961</v>
      </c>
      <c r="E2701" t="s">
        <v>212</v>
      </c>
      <c r="F2701" t="s">
        <v>98</v>
      </c>
      <c r="G2701" t="s">
        <v>12</v>
      </c>
    </row>
    <row r="2702" spans="1:8">
      <c r="A2702" t="s">
        <v>4962</v>
      </c>
      <c r="B2702" t="s">
        <v>4598</v>
      </c>
      <c r="C2702" t="s">
        <v>4829</v>
      </c>
      <c r="D2702" t="s">
        <v>44</v>
      </c>
      <c r="E2702" t="s">
        <v>212</v>
      </c>
      <c r="F2702" t="s">
        <v>98</v>
      </c>
      <c r="G2702" t="s">
        <v>12</v>
      </c>
    </row>
    <row r="2703" spans="1:8">
      <c r="A2703" t="s">
        <v>4963</v>
      </c>
      <c r="B2703" t="s">
        <v>4964</v>
      </c>
      <c r="C2703" t="s">
        <v>4829</v>
      </c>
      <c r="D2703" t="s">
        <v>4965</v>
      </c>
      <c r="E2703" t="s">
        <v>212</v>
      </c>
      <c r="F2703" t="s">
        <v>23</v>
      </c>
      <c r="G2703" t="s">
        <v>12</v>
      </c>
    </row>
    <row r="2704" spans="1:8">
      <c r="A2704" t="s">
        <v>4966</v>
      </c>
      <c r="B2704" t="s">
        <v>2676</v>
      </c>
      <c r="C2704" t="s">
        <v>4829</v>
      </c>
      <c r="D2704" t="s">
        <v>4967</v>
      </c>
      <c r="E2704" t="s">
        <v>212</v>
      </c>
      <c r="F2704" t="s">
        <v>23</v>
      </c>
      <c r="G2704" t="s">
        <v>12</v>
      </c>
      <c r="H2704">
        <v>2</v>
      </c>
    </row>
    <row r="2705" spans="1:8">
      <c r="A2705" t="s">
        <v>4968</v>
      </c>
      <c r="B2705" t="s">
        <v>2278</v>
      </c>
      <c r="C2705" t="s">
        <v>4829</v>
      </c>
      <c r="D2705" t="s">
        <v>119</v>
      </c>
      <c r="E2705" t="s">
        <v>212</v>
      </c>
      <c r="F2705" t="s">
        <v>23</v>
      </c>
      <c r="G2705" t="s">
        <v>12</v>
      </c>
    </row>
    <row r="2706" spans="1:8">
      <c r="A2706" t="s">
        <v>4969</v>
      </c>
      <c r="B2706" t="s">
        <v>4970</v>
      </c>
      <c r="C2706" t="s">
        <v>4829</v>
      </c>
      <c r="D2706" t="s">
        <v>3690</v>
      </c>
      <c r="E2706" t="s">
        <v>212</v>
      </c>
      <c r="F2706" t="s">
        <v>23</v>
      </c>
      <c r="G2706" t="s">
        <v>12</v>
      </c>
      <c r="H2706">
        <v>2</v>
      </c>
    </row>
    <row r="2707" spans="1:8">
      <c r="A2707" t="s">
        <v>4971</v>
      </c>
      <c r="B2707" t="s">
        <v>4972</v>
      </c>
      <c r="C2707" t="s">
        <v>4829</v>
      </c>
      <c r="D2707" t="s">
        <v>4898</v>
      </c>
      <c r="E2707" t="s">
        <v>212</v>
      </c>
      <c r="F2707" t="s">
        <v>98</v>
      </c>
      <c r="G2707" t="s">
        <v>12</v>
      </c>
      <c r="H2707">
        <v>1</v>
      </c>
    </row>
    <row r="2708" spans="1:8">
      <c r="A2708" t="s">
        <v>4973</v>
      </c>
      <c r="B2708" t="s">
        <v>3556</v>
      </c>
      <c r="C2708" t="s">
        <v>4829</v>
      </c>
      <c r="D2708" t="s">
        <v>1947</v>
      </c>
      <c r="E2708" t="s">
        <v>212</v>
      </c>
      <c r="F2708" t="s">
        <v>50</v>
      </c>
      <c r="G2708" t="s">
        <v>12</v>
      </c>
    </row>
    <row r="2709" spans="1:8">
      <c r="A2709" t="s">
        <v>4974</v>
      </c>
      <c r="B2709" t="s">
        <v>4975</v>
      </c>
      <c r="C2709" t="s">
        <v>4829</v>
      </c>
      <c r="D2709" t="s">
        <v>3809</v>
      </c>
      <c r="E2709" t="s">
        <v>212</v>
      </c>
      <c r="F2709" t="s">
        <v>98</v>
      </c>
      <c r="G2709" t="s">
        <v>12</v>
      </c>
    </row>
    <row r="2710" spans="1:8">
      <c r="A2710" t="s">
        <v>4976</v>
      </c>
      <c r="B2710" t="s">
        <v>555</v>
      </c>
      <c r="C2710" t="s">
        <v>4829</v>
      </c>
      <c r="D2710" t="s">
        <v>4866</v>
      </c>
      <c r="E2710" t="s">
        <v>212</v>
      </c>
      <c r="F2710" t="s">
        <v>23</v>
      </c>
      <c r="G2710" t="s">
        <v>12</v>
      </c>
    </row>
    <row r="2711" spans="1:8">
      <c r="A2711" t="s">
        <v>4977</v>
      </c>
      <c r="B2711" t="s">
        <v>3532</v>
      </c>
      <c r="C2711" t="s">
        <v>4829</v>
      </c>
      <c r="D2711" t="s">
        <v>600</v>
      </c>
      <c r="E2711" t="s">
        <v>212</v>
      </c>
      <c r="F2711" t="s">
        <v>23</v>
      </c>
      <c r="G2711" t="s">
        <v>12</v>
      </c>
    </row>
    <row r="2712" spans="1:8">
      <c r="A2712" t="s">
        <v>4978</v>
      </c>
      <c r="B2712" t="s">
        <v>4979</v>
      </c>
      <c r="C2712" t="s">
        <v>4829</v>
      </c>
      <c r="D2712" t="s">
        <v>4980</v>
      </c>
      <c r="E2712" t="s">
        <v>212</v>
      </c>
      <c r="F2712" t="s">
        <v>98</v>
      </c>
      <c r="G2712" t="s">
        <v>12</v>
      </c>
    </row>
    <row r="2713" spans="1:8">
      <c r="A2713" t="s">
        <v>4981</v>
      </c>
      <c r="B2713" t="s">
        <v>4982</v>
      </c>
      <c r="C2713" t="s">
        <v>4829</v>
      </c>
      <c r="D2713" t="s">
        <v>22</v>
      </c>
      <c r="E2713" t="s">
        <v>212</v>
      </c>
      <c r="F2713" t="s">
        <v>98</v>
      </c>
      <c r="G2713" t="s">
        <v>12</v>
      </c>
    </row>
    <row r="2714" spans="1:8">
      <c r="A2714" t="s">
        <v>4983</v>
      </c>
      <c r="B2714" t="s">
        <v>4868</v>
      </c>
      <c r="C2714" t="s">
        <v>4829</v>
      </c>
      <c r="D2714" t="s">
        <v>4984</v>
      </c>
      <c r="E2714" t="s">
        <v>212</v>
      </c>
      <c r="F2714" t="s">
        <v>50</v>
      </c>
      <c r="G2714" t="s">
        <v>12</v>
      </c>
    </row>
    <row r="2715" spans="1:8">
      <c r="A2715" t="s">
        <v>4985</v>
      </c>
      <c r="B2715" t="s">
        <v>2281</v>
      </c>
      <c r="C2715" t="s">
        <v>4829</v>
      </c>
      <c r="D2715" t="s">
        <v>4986</v>
      </c>
      <c r="E2715" t="s">
        <v>212</v>
      </c>
      <c r="F2715" t="s">
        <v>98</v>
      </c>
      <c r="G2715" t="s">
        <v>12</v>
      </c>
    </row>
    <row r="2716" spans="1:8">
      <c r="A2716" t="s">
        <v>4987</v>
      </c>
      <c r="B2716" t="s">
        <v>4988</v>
      </c>
      <c r="C2716" t="s">
        <v>4829</v>
      </c>
      <c r="D2716" t="s">
        <v>188</v>
      </c>
      <c r="E2716" t="s">
        <v>212</v>
      </c>
      <c r="F2716" t="s">
        <v>98</v>
      </c>
      <c r="G2716" t="s">
        <v>12</v>
      </c>
    </row>
    <row r="2717" spans="1:8">
      <c r="A2717" t="s">
        <v>4989</v>
      </c>
      <c r="B2717" t="s">
        <v>4990</v>
      </c>
      <c r="C2717" t="s">
        <v>4829</v>
      </c>
      <c r="D2717" t="s">
        <v>97</v>
      </c>
      <c r="E2717" t="s">
        <v>212</v>
      </c>
      <c r="F2717" t="s">
        <v>23</v>
      </c>
      <c r="G2717" t="s">
        <v>12</v>
      </c>
    </row>
    <row r="2718" spans="1:8">
      <c r="A2718" t="s">
        <v>4991</v>
      </c>
      <c r="B2718" t="s">
        <v>4992</v>
      </c>
      <c r="C2718" t="s">
        <v>4829</v>
      </c>
      <c r="D2718" t="s">
        <v>4910</v>
      </c>
      <c r="E2718" t="s">
        <v>212</v>
      </c>
      <c r="F2718" t="s">
        <v>98</v>
      </c>
      <c r="G2718" t="s">
        <v>12</v>
      </c>
    </row>
    <row r="2719" spans="1:8">
      <c r="A2719" t="s">
        <v>4993</v>
      </c>
      <c r="B2719" t="s">
        <v>4994</v>
      </c>
      <c r="C2719" t="s">
        <v>4829</v>
      </c>
      <c r="D2719" t="s">
        <v>216</v>
      </c>
      <c r="E2719" t="s">
        <v>212</v>
      </c>
      <c r="F2719" t="s">
        <v>98</v>
      </c>
      <c r="G2719" t="s">
        <v>12</v>
      </c>
    </row>
    <row r="2720" spans="1:8">
      <c r="A2720" t="s">
        <v>4995</v>
      </c>
      <c r="B2720" t="s">
        <v>29</v>
      </c>
      <c r="C2720" t="s">
        <v>4829</v>
      </c>
      <c r="D2720" t="s">
        <v>4996</v>
      </c>
      <c r="E2720" t="s">
        <v>212</v>
      </c>
      <c r="F2720" t="s">
        <v>23</v>
      </c>
      <c r="G2720" t="s">
        <v>12</v>
      </c>
    </row>
    <row r="2721" spans="1:8">
      <c r="A2721" t="s">
        <v>4997</v>
      </c>
      <c r="B2721" t="s">
        <v>2908</v>
      </c>
      <c r="C2721" t="s">
        <v>4829</v>
      </c>
      <c r="D2721" t="s">
        <v>4998</v>
      </c>
      <c r="E2721" t="s">
        <v>212</v>
      </c>
      <c r="F2721" t="s">
        <v>69</v>
      </c>
      <c r="G2721" t="s">
        <v>12</v>
      </c>
    </row>
    <row r="2722" spans="1:8">
      <c r="A2722" t="s">
        <v>4999</v>
      </c>
      <c r="B2722" t="s">
        <v>5000</v>
      </c>
      <c r="C2722" t="s">
        <v>4829</v>
      </c>
      <c r="D2722" t="s">
        <v>5001</v>
      </c>
      <c r="E2722" t="s">
        <v>212</v>
      </c>
      <c r="F2722" t="s">
        <v>98</v>
      </c>
      <c r="G2722" t="s">
        <v>12</v>
      </c>
      <c r="H2722">
        <v>4</v>
      </c>
    </row>
    <row r="2723" spans="1:8">
      <c r="A2723" t="s">
        <v>5002</v>
      </c>
      <c r="B2723" t="s">
        <v>5003</v>
      </c>
      <c r="C2723" t="s">
        <v>4829</v>
      </c>
      <c r="D2723" t="s">
        <v>2278</v>
      </c>
      <c r="E2723" t="s">
        <v>212</v>
      </c>
      <c r="F2723" t="s">
        <v>98</v>
      </c>
      <c r="G2723" t="s">
        <v>12</v>
      </c>
    </row>
    <row r="2724" spans="1:8">
      <c r="A2724" t="s">
        <v>5004</v>
      </c>
      <c r="B2724" t="s">
        <v>182</v>
      </c>
      <c r="C2724" t="s">
        <v>4829</v>
      </c>
      <c r="D2724" t="s">
        <v>211</v>
      </c>
      <c r="E2724" t="s">
        <v>3939</v>
      </c>
      <c r="F2724" t="s">
        <v>19</v>
      </c>
      <c r="G2724" t="s">
        <v>201</v>
      </c>
    </row>
    <row r="2725" spans="1:8">
      <c r="A2725" t="s">
        <v>5005</v>
      </c>
      <c r="B2725" t="s">
        <v>4926</v>
      </c>
      <c r="C2725" t="s">
        <v>4829</v>
      </c>
      <c r="D2725" t="s">
        <v>1800</v>
      </c>
      <c r="E2725" t="s">
        <v>233</v>
      </c>
      <c r="F2725" t="s">
        <v>19</v>
      </c>
      <c r="G2725" t="s">
        <v>201</v>
      </c>
    </row>
    <row r="2726" spans="1:8">
      <c r="A2726" t="s">
        <v>5006</v>
      </c>
      <c r="B2726" t="s">
        <v>4917</v>
      </c>
      <c r="C2726" t="s">
        <v>4829</v>
      </c>
      <c r="D2726" t="s">
        <v>4900</v>
      </c>
      <c r="E2726" t="s">
        <v>233</v>
      </c>
      <c r="F2726" t="s">
        <v>19</v>
      </c>
      <c r="G2726" t="s">
        <v>12</v>
      </c>
    </row>
    <row r="2727" spans="1:8">
      <c r="A2727" t="s">
        <v>5007</v>
      </c>
      <c r="B2727" t="s">
        <v>5008</v>
      </c>
      <c r="C2727" t="s">
        <v>4829</v>
      </c>
      <c r="D2727" t="s">
        <v>1477</v>
      </c>
      <c r="E2727" t="s">
        <v>233</v>
      </c>
      <c r="F2727" t="s">
        <v>50</v>
      </c>
      <c r="G2727" t="s">
        <v>201</v>
      </c>
    </row>
    <row r="2728" spans="1:8">
      <c r="A2728" t="s">
        <v>5009</v>
      </c>
      <c r="B2728" t="s">
        <v>4835</v>
      </c>
      <c r="C2728" t="s">
        <v>4829</v>
      </c>
      <c r="D2728" t="s">
        <v>48</v>
      </c>
      <c r="E2728" t="s">
        <v>233</v>
      </c>
      <c r="F2728" t="s">
        <v>50</v>
      </c>
      <c r="G2728" t="s">
        <v>201</v>
      </c>
    </row>
    <row r="2729" spans="1:8">
      <c r="A2729" t="s">
        <v>5010</v>
      </c>
      <c r="B2729" t="s">
        <v>2002</v>
      </c>
      <c r="C2729" t="s">
        <v>4829</v>
      </c>
      <c r="D2729" t="s">
        <v>4900</v>
      </c>
      <c r="E2729" t="s">
        <v>233</v>
      </c>
      <c r="F2729" t="s">
        <v>98</v>
      </c>
      <c r="G2729" t="s">
        <v>12</v>
      </c>
    </row>
    <row r="2730" spans="1:8">
      <c r="A2730" t="s">
        <v>5011</v>
      </c>
      <c r="B2730" t="s">
        <v>5012</v>
      </c>
      <c r="C2730" t="s">
        <v>4829</v>
      </c>
      <c r="D2730" t="s">
        <v>499</v>
      </c>
      <c r="E2730" t="s">
        <v>233</v>
      </c>
      <c r="F2730" t="s">
        <v>19</v>
      </c>
      <c r="G2730" t="s">
        <v>201</v>
      </c>
    </row>
    <row r="2731" spans="1:8">
      <c r="A2731" t="s">
        <v>5013</v>
      </c>
      <c r="B2731" t="s">
        <v>4838</v>
      </c>
      <c r="C2731" t="s">
        <v>4829</v>
      </c>
      <c r="D2731" t="s">
        <v>499</v>
      </c>
      <c r="E2731" t="s">
        <v>233</v>
      </c>
      <c r="F2731" t="s">
        <v>19</v>
      </c>
      <c r="G2731" t="s">
        <v>201</v>
      </c>
    </row>
    <row r="2732" spans="1:8">
      <c r="A2732" t="s">
        <v>5014</v>
      </c>
      <c r="B2732" t="s">
        <v>4835</v>
      </c>
      <c r="C2732" t="s">
        <v>4829</v>
      </c>
      <c r="D2732" t="s">
        <v>48</v>
      </c>
      <c r="E2732" t="s">
        <v>233</v>
      </c>
      <c r="F2732" t="s">
        <v>19</v>
      </c>
      <c r="G2732" t="s">
        <v>201</v>
      </c>
    </row>
    <row r="2733" spans="1:8">
      <c r="A2733" t="s">
        <v>5015</v>
      </c>
      <c r="B2733" t="s">
        <v>87</v>
      </c>
      <c r="C2733" t="s">
        <v>4829</v>
      </c>
      <c r="D2733" t="s">
        <v>4830</v>
      </c>
      <c r="E2733" t="s">
        <v>233</v>
      </c>
      <c r="F2733" t="s">
        <v>19</v>
      </c>
      <c r="G2733" t="s">
        <v>201</v>
      </c>
    </row>
    <row r="2734" spans="1:8">
      <c r="A2734" t="s">
        <v>5016</v>
      </c>
      <c r="B2734" t="s">
        <v>5017</v>
      </c>
      <c r="C2734" t="s">
        <v>5018</v>
      </c>
      <c r="D2734" t="s">
        <v>113</v>
      </c>
      <c r="E2734" t="s">
        <v>10</v>
      </c>
      <c r="F2734" t="s">
        <v>116</v>
      </c>
      <c r="G2734" t="s">
        <v>12</v>
      </c>
      <c r="H2734">
        <v>1</v>
      </c>
    </row>
    <row r="2735" spans="1:8">
      <c r="A2735" t="s">
        <v>5019</v>
      </c>
      <c r="B2735" t="s">
        <v>5020</v>
      </c>
      <c r="C2735" t="s">
        <v>5018</v>
      </c>
      <c r="D2735" t="s">
        <v>3794</v>
      </c>
      <c r="E2735" t="s">
        <v>10</v>
      </c>
      <c r="F2735" t="s">
        <v>23</v>
      </c>
      <c r="G2735" t="s">
        <v>12</v>
      </c>
      <c r="H2735">
        <v>3</v>
      </c>
    </row>
    <row r="2736" spans="1:8">
      <c r="A2736" t="s">
        <v>5021</v>
      </c>
      <c r="B2736" t="s">
        <v>5022</v>
      </c>
      <c r="C2736" t="s">
        <v>5018</v>
      </c>
      <c r="D2736" t="s">
        <v>3173</v>
      </c>
      <c r="E2736" t="s">
        <v>10</v>
      </c>
      <c r="F2736" t="s">
        <v>23</v>
      </c>
      <c r="G2736" t="s">
        <v>12</v>
      </c>
      <c r="H2736">
        <v>4</v>
      </c>
    </row>
    <row r="2737" spans="1:8">
      <c r="A2737" t="s">
        <v>5023</v>
      </c>
      <c r="B2737" t="s">
        <v>5024</v>
      </c>
      <c r="C2737" t="s">
        <v>5018</v>
      </c>
      <c r="D2737" t="s">
        <v>5025</v>
      </c>
      <c r="E2737" t="s">
        <v>10</v>
      </c>
      <c r="F2737" t="s">
        <v>98</v>
      </c>
      <c r="G2737" t="s">
        <v>12</v>
      </c>
      <c r="H2737">
        <v>4</v>
      </c>
    </row>
    <row r="2738" spans="1:8">
      <c r="A2738" t="s">
        <v>5026</v>
      </c>
      <c r="B2738" t="s">
        <v>5027</v>
      </c>
      <c r="C2738" t="s">
        <v>5018</v>
      </c>
      <c r="D2738" t="s">
        <v>5028</v>
      </c>
      <c r="E2738" t="s">
        <v>10</v>
      </c>
      <c r="F2738" t="s">
        <v>19</v>
      </c>
      <c r="G2738" t="s">
        <v>12</v>
      </c>
      <c r="H2738">
        <v>3</v>
      </c>
    </row>
    <row r="2739" spans="1:8">
      <c r="A2739" t="s">
        <v>5029</v>
      </c>
      <c r="B2739" t="s">
        <v>5030</v>
      </c>
      <c r="C2739" t="s">
        <v>5018</v>
      </c>
      <c r="D2739" t="s">
        <v>5031</v>
      </c>
      <c r="E2739" t="s">
        <v>10</v>
      </c>
      <c r="F2739" t="s">
        <v>98</v>
      </c>
      <c r="G2739" t="s">
        <v>12</v>
      </c>
      <c r="H2739">
        <v>2</v>
      </c>
    </row>
    <row r="2740" spans="1:8">
      <c r="A2740" t="s">
        <v>5032</v>
      </c>
      <c r="B2740" t="s">
        <v>5033</v>
      </c>
      <c r="C2740" t="s">
        <v>5018</v>
      </c>
      <c r="D2740" t="s">
        <v>4567</v>
      </c>
      <c r="E2740" t="s">
        <v>10</v>
      </c>
      <c r="F2740" t="s">
        <v>23</v>
      </c>
      <c r="G2740" t="s">
        <v>12</v>
      </c>
      <c r="H2740">
        <v>4</v>
      </c>
    </row>
    <row r="2741" spans="1:8">
      <c r="A2741" t="s">
        <v>5034</v>
      </c>
      <c r="B2741" t="s">
        <v>5035</v>
      </c>
      <c r="C2741" t="s">
        <v>5018</v>
      </c>
      <c r="D2741" t="s">
        <v>3120</v>
      </c>
      <c r="E2741" t="s">
        <v>10</v>
      </c>
      <c r="F2741" t="s">
        <v>19</v>
      </c>
      <c r="G2741" t="s">
        <v>12</v>
      </c>
      <c r="H2741">
        <v>2</v>
      </c>
    </row>
    <row r="2742" spans="1:8">
      <c r="A2742" t="s">
        <v>5036</v>
      </c>
      <c r="B2742" t="s">
        <v>5037</v>
      </c>
      <c r="C2742" t="s">
        <v>5018</v>
      </c>
      <c r="D2742" t="s">
        <v>26</v>
      </c>
      <c r="E2742" t="s">
        <v>10</v>
      </c>
      <c r="F2742" t="s">
        <v>23</v>
      </c>
      <c r="G2742" t="s">
        <v>12</v>
      </c>
      <c r="H2742">
        <v>4</v>
      </c>
    </row>
    <row r="2743" spans="1:8">
      <c r="A2743" t="s">
        <v>5038</v>
      </c>
      <c r="B2743" t="s">
        <v>9</v>
      </c>
      <c r="C2743" t="s">
        <v>5018</v>
      </c>
      <c r="D2743" t="s">
        <v>5039</v>
      </c>
      <c r="E2743" t="s">
        <v>10</v>
      </c>
      <c r="F2743" t="s">
        <v>98</v>
      </c>
      <c r="G2743" t="s">
        <v>12</v>
      </c>
      <c r="H2743">
        <v>2</v>
      </c>
    </row>
    <row r="2744" spans="1:8">
      <c r="A2744" t="s">
        <v>5040</v>
      </c>
      <c r="B2744" t="s">
        <v>5041</v>
      </c>
      <c r="C2744" t="s">
        <v>5018</v>
      </c>
      <c r="D2744" t="s">
        <v>66</v>
      </c>
      <c r="E2744" t="s">
        <v>10</v>
      </c>
      <c r="F2744" t="s">
        <v>69</v>
      </c>
      <c r="G2744" t="s">
        <v>12</v>
      </c>
      <c r="H2744">
        <v>2</v>
      </c>
    </row>
    <row r="2745" spans="1:8">
      <c r="A2745" t="s">
        <v>5042</v>
      </c>
      <c r="B2745" t="s">
        <v>3299</v>
      </c>
      <c r="C2745" t="s">
        <v>5018</v>
      </c>
      <c r="D2745" t="s">
        <v>87</v>
      </c>
      <c r="E2745" t="s">
        <v>10</v>
      </c>
      <c r="F2745" t="s">
        <v>19</v>
      </c>
      <c r="G2745" t="s">
        <v>12</v>
      </c>
      <c r="H2745">
        <v>2</v>
      </c>
    </row>
    <row r="2746" spans="1:8">
      <c r="A2746" t="s">
        <v>5043</v>
      </c>
      <c r="B2746" t="s">
        <v>5044</v>
      </c>
      <c r="C2746" t="s">
        <v>5018</v>
      </c>
      <c r="D2746" t="s">
        <v>488</v>
      </c>
      <c r="E2746" t="s">
        <v>264</v>
      </c>
      <c r="F2746" t="s">
        <v>265</v>
      </c>
      <c r="G2746" t="s">
        <v>12</v>
      </c>
    </row>
    <row r="2747" spans="1:8">
      <c r="A2747" t="s">
        <v>5045</v>
      </c>
      <c r="B2747" t="s">
        <v>5033</v>
      </c>
      <c r="C2747" t="s">
        <v>5018</v>
      </c>
      <c r="D2747" t="s">
        <v>5046</v>
      </c>
      <c r="E2747" t="s">
        <v>10</v>
      </c>
      <c r="F2747" t="s">
        <v>69</v>
      </c>
      <c r="G2747" t="s">
        <v>12</v>
      </c>
      <c r="H2747">
        <v>4</v>
      </c>
    </row>
    <row r="2748" spans="1:8">
      <c r="A2748" t="s">
        <v>5047</v>
      </c>
      <c r="B2748" t="s">
        <v>183</v>
      </c>
      <c r="C2748" t="s">
        <v>5018</v>
      </c>
      <c r="D2748" t="s">
        <v>5048</v>
      </c>
      <c r="E2748" t="s">
        <v>10</v>
      </c>
      <c r="F2748" t="s">
        <v>98</v>
      </c>
      <c r="G2748" t="s">
        <v>12</v>
      </c>
      <c r="H2748">
        <v>3</v>
      </c>
    </row>
    <row r="2749" spans="1:8">
      <c r="A2749" t="s">
        <v>5049</v>
      </c>
      <c r="B2749" t="s">
        <v>1447</v>
      </c>
      <c r="C2749" t="s">
        <v>5018</v>
      </c>
      <c r="D2749" t="s">
        <v>76</v>
      </c>
      <c r="E2749" t="s">
        <v>10</v>
      </c>
      <c r="F2749" t="s">
        <v>23</v>
      </c>
      <c r="G2749" t="s">
        <v>12</v>
      </c>
      <c r="H2749">
        <v>3</v>
      </c>
    </row>
    <row r="2750" spans="1:8">
      <c r="A2750" t="s">
        <v>5050</v>
      </c>
      <c r="B2750" t="s">
        <v>3299</v>
      </c>
      <c r="C2750" t="s">
        <v>5018</v>
      </c>
      <c r="D2750" t="s">
        <v>87</v>
      </c>
      <c r="E2750" t="s">
        <v>10</v>
      </c>
      <c r="F2750" t="s">
        <v>23</v>
      </c>
      <c r="G2750" t="s">
        <v>12</v>
      </c>
      <c r="H2750">
        <v>3</v>
      </c>
    </row>
    <row r="2751" spans="1:8">
      <c r="A2751" t="s">
        <v>5051</v>
      </c>
      <c r="B2751" t="s">
        <v>3299</v>
      </c>
      <c r="C2751" t="s">
        <v>5018</v>
      </c>
      <c r="D2751" t="s">
        <v>87</v>
      </c>
      <c r="E2751" t="s">
        <v>179</v>
      </c>
      <c r="F2751" t="s">
        <v>180</v>
      </c>
      <c r="G2751" t="s">
        <v>12</v>
      </c>
      <c r="H2751">
        <v>4</v>
      </c>
    </row>
    <row r="2752" spans="1:8">
      <c r="A2752" t="s">
        <v>5052</v>
      </c>
      <c r="B2752" t="s">
        <v>211</v>
      </c>
      <c r="C2752" t="s">
        <v>5018</v>
      </c>
      <c r="D2752" t="s">
        <v>188</v>
      </c>
      <c r="E2752" t="s">
        <v>10</v>
      </c>
      <c r="F2752" t="s">
        <v>23</v>
      </c>
      <c r="G2752" t="s">
        <v>12</v>
      </c>
      <c r="H2752">
        <v>4</v>
      </c>
    </row>
    <row r="2753" spans="1:8">
      <c r="A2753" t="s">
        <v>5053</v>
      </c>
      <c r="B2753" t="s">
        <v>5054</v>
      </c>
      <c r="C2753" t="s">
        <v>5018</v>
      </c>
      <c r="D2753" t="s">
        <v>622</v>
      </c>
      <c r="E2753" t="s">
        <v>10</v>
      </c>
      <c r="F2753" t="s">
        <v>23</v>
      </c>
      <c r="G2753" t="s">
        <v>12</v>
      </c>
      <c r="H2753">
        <v>1</v>
      </c>
    </row>
    <row r="2754" spans="1:8">
      <c r="A2754" t="s">
        <v>5055</v>
      </c>
      <c r="B2754" t="s">
        <v>2894</v>
      </c>
      <c r="C2754" t="s">
        <v>5018</v>
      </c>
      <c r="D2754" t="s">
        <v>5056</v>
      </c>
      <c r="E2754" t="s">
        <v>10</v>
      </c>
      <c r="F2754" t="s">
        <v>116</v>
      </c>
      <c r="G2754" t="s">
        <v>12</v>
      </c>
      <c r="H2754">
        <v>4</v>
      </c>
    </row>
    <row r="2755" spans="1:8">
      <c r="A2755" t="s">
        <v>5057</v>
      </c>
      <c r="B2755" t="s">
        <v>838</v>
      </c>
      <c r="C2755" t="s">
        <v>5018</v>
      </c>
      <c r="D2755" t="s">
        <v>3832</v>
      </c>
      <c r="E2755" t="s">
        <v>10</v>
      </c>
      <c r="F2755" t="s">
        <v>98</v>
      </c>
      <c r="G2755" t="s">
        <v>12</v>
      </c>
    </row>
    <row r="2756" spans="1:8">
      <c r="A2756" t="s">
        <v>5058</v>
      </c>
      <c r="B2756" t="s">
        <v>3299</v>
      </c>
      <c r="C2756" t="s">
        <v>5018</v>
      </c>
      <c r="D2756" t="s">
        <v>5059</v>
      </c>
      <c r="E2756" t="s">
        <v>10</v>
      </c>
      <c r="F2756" t="s">
        <v>23</v>
      </c>
      <c r="G2756" t="s">
        <v>12</v>
      </c>
      <c r="H2756">
        <v>5</v>
      </c>
    </row>
    <row r="2757" spans="1:8">
      <c r="A2757" t="s">
        <v>5060</v>
      </c>
      <c r="B2757" t="s">
        <v>1447</v>
      </c>
      <c r="C2757" t="s">
        <v>5018</v>
      </c>
      <c r="D2757" t="s">
        <v>76</v>
      </c>
      <c r="E2757" t="s">
        <v>10</v>
      </c>
      <c r="F2757" t="s">
        <v>23</v>
      </c>
      <c r="G2757" t="s">
        <v>12</v>
      </c>
      <c r="H2757">
        <v>3</v>
      </c>
    </row>
    <row r="2758" spans="1:8">
      <c r="A2758" t="s">
        <v>5061</v>
      </c>
      <c r="B2758" t="s">
        <v>538</v>
      </c>
      <c r="C2758" t="s">
        <v>5018</v>
      </c>
      <c r="D2758" t="s">
        <v>500</v>
      </c>
      <c r="E2758" t="s">
        <v>10</v>
      </c>
      <c r="F2758" t="s">
        <v>69</v>
      </c>
      <c r="G2758" t="s">
        <v>12</v>
      </c>
      <c r="H2758">
        <v>4</v>
      </c>
    </row>
    <row r="2759" spans="1:8">
      <c r="A2759" t="s">
        <v>5062</v>
      </c>
      <c r="B2759" t="s">
        <v>5063</v>
      </c>
      <c r="C2759" t="s">
        <v>5018</v>
      </c>
      <c r="D2759" t="s">
        <v>5064</v>
      </c>
      <c r="E2759" t="s">
        <v>10</v>
      </c>
      <c r="F2759" t="s">
        <v>69</v>
      </c>
      <c r="G2759" t="s">
        <v>12</v>
      </c>
    </row>
    <row r="2760" spans="1:8">
      <c r="A2760" t="s">
        <v>5065</v>
      </c>
      <c r="B2760" t="s">
        <v>5066</v>
      </c>
      <c r="C2760" t="s">
        <v>5018</v>
      </c>
      <c r="D2760" t="s">
        <v>222</v>
      </c>
      <c r="E2760" t="s">
        <v>10</v>
      </c>
      <c r="F2760" t="s">
        <v>19</v>
      </c>
      <c r="G2760" t="s">
        <v>12</v>
      </c>
      <c r="H2760">
        <v>2</v>
      </c>
    </row>
    <row r="2761" spans="1:8">
      <c r="A2761" t="s">
        <v>5067</v>
      </c>
      <c r="B2761" t="s">
        <v>5033</v>
      </c>
      <c r="C2761" t="s">
        <v>5018</v>
      </c>
      <c r="D2761" t="s">
        <v>4567</v>
      </c>
      <c r="E2761" t="s">
        <v>10</v>
      </c>
      <c r="F2761" t="s">
        <v>23</v>
      </c>
      <c r="G2761" t="s">
        <v>12</v>
      </c>
      <c r="H2761">
        <v>2</v>
      </c>
    </row>
    <row r="2762" spans="1:8">
      <c r="A2762" t="s">
        <v>5068</v>
      </c>
      <c r="B2762" t="s">
        <v>5069</v>
      </c>
      <c r="C2762" t="s">
        <v>5018</v>
      </c>
      <c r="D2762" t="s">
        <v>4343</v>
      </c>
      <c r="E2762" t="s">
        <v>10</v>
      </c>
      <c r="F2762" t="s">
        <v>23</v>
      </c>
      <c r="G2762" t="s">
        <v>12</v>
      </c>
      <c r="H2762">
        <v>2</v>
      </c>
    </row>
    <row r="2763" spans="1:8">
      <c r="A2763" t="s">
        <v>5070</v>
      </c>
      <c r="B2763" t="s">
        <v>5071</v>
      </c>
      <c r="C2763" t="s">
        <v>5018</v>
      </c>
      <c r="D2763" t="s">
        <v>183</v>
      </c>
      <c r="E2763" t="s">
        <v>179</v>
      </c>
      <c r="F2763" t="s">
        <v>180</v>
      </c>
      <c r="G2763" t="s">
        <v>201</v>
      </c>
    </row>
    <row r="2764" spans="1:8">
      <c r="A2764" t="s">
        <v>5072</v>
      </c>
      <c r="B2764" t="s">
        <v>5073</v>
      </c>
      <c r="C2764" t="s">
        <v>5018</v>
      </c>
      <c r="D2764" t="s">
        <v>26</v>
      </c>
      <c r="E2764" t="s">
        <v>10</v>
      </c>
      <c r="F2764" t="s">
        <v>23</v>
      </c>
      <c r="G2764" t="s">
        <v>12</v>
      </c>
      <c r="H2764">
        <v>4</v>
      </c>
    </row>
    <row r="2765" spans="1:8">
      <c r="A2765" t="s">
        <v>2583</v>
      </c>
      <c r="B2765" t="s">
        <v>3299</v>
      </c>
      <c r="C2765" t="s">
        <v>5018</v>
      </c>
      <c r="D2765" t="s">
        <v>87</v>
      </c>
      <c r="E2765" t="s">
        <v>10</v>
      </c>
      <c r="F2765" t="s">
        <v>19</v>
      </c>
      <c r="G2765" t="s">
        <v>12</v>
      </c>
      <c r="H2765">
        <v>3</v>
      </c>
    </row>
    <row r="2766" spans="1:8">
      <c r="A2766" t="s">
        <v>5074</v>
      </c>
      <c r="B2766" t="s">
        <v>5033</v>
      </c>
      <c r="C2766" t="s">
        <v>5018</v>
      </c>
      <c r="D2766" t="s">
        <v>4567</v>
      </c>
      <c r="E2766" t="s">
        <v>10</v>
      </c>
      <c r="F2766" t="s">
        <v>23</v>
      </c>
      <c r="G2766" t="s">
        <v>12</v>
      </c>
      <c r="H2766">
        <v>3</v>
      </c>
    </row>
    <row r="2767" spans="1:8">
      <c r="A2767" t="s">
        <v>5075</v>
      </c>
      <c r="B2767" t="s">
        <v>5076</v>
      </c>
      <c r="C2767" t="s">
        <v>5018</v>
      </c>
      <c r="D2767" t="s">
        <v>5077</v>
      </c>
      <c r="E2767" t="s">
        <v>10</v>
      </c>
      <c r="F2767" t="s">
        <v>23</v>
      </c>
      <c r="G2767" t="s">
        <v>12</v>
      </c>
      <c r="H2767">
        <v>4</v>
      </c>
    </row>
    <row r="2768" spans="1:8">
      <c r="A2768" t="s">
        <v>5078</v>
      </c>
      <c r="B2768" t="s">
        <v>562</v>
      </c>
      <c r="C2768" t="s">
        <v>5018</v>
      </c>
      <c r="D2768" t="s">
        <v>87</v>
      </c>
      <c r="E2768" t="s">
        <v>10</v>
      </c>
      <c r="F2768" t="s">
        <v>19</v>
      </c>
      <c r="G2768" t="s">
        <v>12</v>
      </c>
      <c r="H2768">
        <v>3</v>
      </c>
    </row>
    <row r="2769" spans="1:8">
      <c r="A2769" t="s">
        <v>5079</v>
      </c>
      <c r="B2769" t="s">
        <v>5080</v>
      </c>
      <c r="C2769" t="s">
        <v>5018</v>
      </c>
      <c r="D2769" t="s">
        <v>94</v>
      </c>
      <c r="E2769" t="s">
        <v>10</v>
      </c>
      <c r="F2769" t="s">
        <v>98</v>
      </c>
      <c r="G2769" t="s">
        <v>12</v>
      </c>
      <c r="H2769">
        <v>4</v>
      </c>
    </row>
    <row r="2770" spans="1:8">
      <c r="A2770" t="s">
        <v>5081</v>
      </c>
      <c r="B2770" t="s">
        <v>5082</v>
      </c>
      <c r="C2770" t="s">
        <v>5018</v>
      </c>
      <c r="D2770" t="s">
        <v>483</v>
      </c>
      <c r="E2770" t="s">
        <v>10</v>
      </c>
      <c r="F2770" t="s">
        <v>98</v>
      </c>
      <c r="G2770" t="s">
        <v>12</v>
      </c>
      <c r="H2770">
        <v>4</v>
      </c>
    </row>
    <row r="2771" spans="1:8">
      <c r="A2771" t="s">
        <v>5083</v>
      </c>
      <c r="B2771" t="s">
        <v>4567</v>
      </c>
      <c r="C2771" t="s">
        <v>5018</v>
      </c>
      <c r="D2771" t="s">
        <v>4567</v>
      </c>
      <c r="E2771" t="s">
        <v>179</v>
      </c>
      <c r="F2771" t="s">
        <v>180</v>
      </c>
      <c r="G2771" t="s">
        <v>12</v>
      </c>
      <c r="H2771">
        <v>5</v>
      </c>
    </row>
    <row r="2772" spans="1:8">
      <c r="A2772" t="s">
        <v>5084</v>
      </c>
      <c r="B2772" t="s">
        <v>3299</v>
      </c>
      <c r="C2772" t="s">
        <v>5018</v>
      </c>
      <c r="D2772" t="s">
        <v>87</v>
      </c>
      <c r="E2772" t="s">
        <v>10</v>
      </c>
      <c r="F2772" t="s">
        <v>23</v>
      </c>
      <c r="G2772" t="s">
        <v>12</v>
      </c>
      <c r="H2772">
        <v>4</v>
      </c>
    </row>
    <row r="2773" spans="1:8">
      <c r="A2773" t="s">
        <v>5085</v>
      </c>
      <c r="B2773" t="s">
        <v>5086</v>
      </c>
      <c r="C2773" t="s">
        <v>5018</v>
      </c>
      <c r="D2773" t="s">
        <v>4567</v>
      </c>
      <c r="E2773" t="s">
        <v>10</v>
      </c>
      <c r="F2773" t="s">
        <v>116</v>
      </c>
      <c r="G2773" t="s">
        <v>12</v>
      </c>
      <c r="H2773">
        <v>4</v>
      </c>
    </row>
    <row r="2774" spans="1:8">
      <c r="A2774" t="s">
        <v>5087</v>
      </c>
      <c r="B2774" t="s">
        <v>5033</v>
      </c>
      <c r="C2774" t="s">
        <v>5018</v>
      </c>
      <c r="D2774" t="s">
        <v>5046</v>
      </c>
      <c r="E2774" t="s">
        <v>10</v>
      </c>
      <c r="F2774" t="s">
        <v>116</v>
      </c>
      <c r="G2774" t="s">
        <v>12</v>
      </c>
      <c r="H2774">
        <v>1</v>
      </c>
    </row>
    <row r="2775" spans="1:8">
      <c r="A2775" t="s">
        <v>5088</v>
      </c>
      <c r="B2775" t="s">
        <v>5033</v>
      </c>
      <c r="C2775" t="s">
        <v>5018</v>
      </c>
      <c r="D2775" t="s">
        <v>4567</v>
      </c>
      <c r="E2775" t="s">
        <v>10</v>
      </c>
      <c r="F2775" t="s">
        <v>23</v>
      </c>
      <c r="G2775" t="s">
        <v>12</v>
      </c>
      <c r="H2775">
        <v>5</v>
      </c>
    </row>
    <row r="2776" spans="1:8">
      <c r="A2776" t="s">
        <v>5089</v>
      </c>
      <c r="B2776" t="s">
        <v>5090</v>
      </c>
      <c r="C2776" t="s">
        <v>5018</v>
      </c>
      <c r="D2776" t="s">
        <v>5090</v>
      </c>
      <c r="E2776" t="s">
        <v>10</v>
      </c>
      <c r="F2776" t="s">
        <v>23</v>
      </c>
      <c r="G2776" t="s">
        <v>12</v>
      </c>
      <c r="H2776">
        <v>2</v>
      </c>
    </row>
    <row r="2777" spans="1:8">
      <c r="A2777" t="s">
        <v>5091</v>
      </c>
      <c r="B2777" t="s">
        <v>5092</v>
      </c>
      <c r="C2777" t="s">
        <v>5018</v>
      </c>
      <c r="D2777" t="s">
        <v>600</v>
      </c>
      <c r="E2777" t="s">
        <v>10</v>
      </c>
      <c r="F2777" t="s">
        <v>23</v>
      </c>
      <c r="G2777" t="s">
        <v>12</v>
      </c>
      <c r="H2777">
        <v>2</v>
      </c>
    </row>
    <row r="2778" spans="1:8">
      <c r="A2778" t="s">
        <v>5093</v>
      </c>
      <c r="B2778" t="s">
        <v>5071</v>
      </c>
      <c r="C2778" t="s">
        <v>5018</v>
      </c>
      <c r="D2778" t="s">
        <v>183</v>
      </c>
      <c r="E2778" t="s">
        <v>10</v>
      </c>
      <c r="F2778" t="s">
        <v>19</v>
      </c>
      <c r="G2778" t="s">
        <v>12</v>
      </c>
      <c r="H2778">
        <v>2</v>
      </c>
    </row>
    <row r="2779" spans="1:8">
      <c r="A2779" t="s">
        <v>5094</v>
      </c>
      <c r="B2779" t="s">
        <v>5017</v>
      </c>
      <c r="C2779" t="s">
        <v>5018</v>
      </c>
      <c r="D2779" t="s">
        <v>113</v>
      </c>
      <c r="E2779" t="s">
        <v>10</v>
      </c>
      <c r="F2779" t="s">
        <v>23</v>
      </c>
      <c r="G2779" t="s">
        <v>12</v>
      </c>
      <c r="H2779">
        <v>2</v>
      </c>
    </row>
    <row r="2780" spans="1:8">
      <c r="A2780" t="s">
        <v>5095</v>
      </c>
      <c r="B2780" t="s">
        <v>3299</v>
      </c>
      <c r="C2780" t="s">
        <v>5018</v>
      </c>
      <c r="D2780" t="s">
        <v>87</v>
      </c>
      <c r="E2780" t="s">
        <v>10</v>
      </c>
      <c r="F2780" t="s">
        <v>23</v>
      </c>
      <c r="G2780" t="s">
        <v>12</v>
      </c>
      <c r="H2780">
        <v>5</v>
      </c>
    </row>
    <row r="2781" spans="1:8">
      <c r="A2781" t="s">
        <v>5096</v>
      </c>
      <c r="B2781" t="s">
        <v>538</v>
      </c>
      <c r="C2781" t="s">
        <v>5018</v>
      </c>
      <c r="D2781" t="s">
        <v>500</v>
      </c>
      <c r="E2781" t="s">
        <v>10</v>
      </c>
      <c r="F2781" t="s">
        <v>50</v>
      </c>
      <c r="G2781" t="s">
        <v>12</v>
      </c>
      <c r="H2781">
        <v>3</v>
      </c>
    </row>
    <row r="2782" spans="1:8">
      <c r="A2782" t="s">
        <v>5097</v>
      </c>
      <c r="B2782" t="s">
        <v>15</v>
      </c>
      <c r="C2782" t="s">
        <v>5018</v>
      </c>
      <c r="D2782" t="s">
        <v>552</v>
      </c>
      <c r="E2782" t="s">
        <v>10</v>
      </c>
      <c r="F2782" t="s">
        <v>23</v>
      </c>
      <c r="G2782" t="s">
        <v>12</v>
      </c>
      <c r="H2782">
        <v>2</v>
      </c>
    </row>
    <row r="2783" spans="1:8">
      <c r="A2783" t="s">
        <v>5098</v>
      </c>
      <c r="B2783" t="s">
        <v>5099</v>
      </c>
      <c r="C2783" t="s">
        <v>5018</v>
      </c>
      <c r="D2783" t="s">
        <v>5100</v>
      </c>
      <c r="E2783" t="s">
        <v>10</v>
      </c>
      <c r="F2783" t="s">
        <v>23</v>
      </c>
      <c r="G2783" t="s">
        <v>12</v>
      </c>
      <c r="H2783">
        <v>2</v>
      </c>
    </row>
    <row r="2784" spans="1:8">
      <c r="A2784" t="s">
        <v>5101</v>
      </c>
      <c r="B2784" t="s">
        <v>5102</v>
      </c>
      <c r="C2784" t="s">
        <v>5018</v>
      </c>
      <c r="D2784" t="s">
        <v>4567</v>
      </c>
      <c r="E2784" t="s">
        <v>10</v>
      </c>
      <c r="F2784" t="s">
        <v>23</v>
      </c>
      <c r="G2784" t="s">
        <v>12</v>
      </c>
      <c r="H2784">
        <v>5</v>
      </c>
    </row>
    <row r="2785" spans="1:8">
      <c r="A2785" t="s">
        <v>5103</v>
      </c>
      <c r="B2785" t="s">
        <v>1563</v>
      </c>
      <c r="C2785" t="s">
        <v>5018</v>
      </c>
      <c r="D2785" t="s">
        <v>5104</v>
      </c>
      <c r="E2785" t="s">
        <v>10</v>
      </c>
      <c r="F2785" t="s">
        <v>23</v>
      </c>
      <c r="G2785" t="s">
        <v>12</v>
      </c>
      <c r="H2785">
        <v>4</v>
      </c>
    </row>
    <row r="2786" spans="1:8">
      <c r="A2786" t="s">
        <v>5105</v>
      </c>
      <c r="B2786" t="s">
        <v>622</v>
      </c>
      <c r="C2786" t="s">
        <v>5018</v>
      </c>
      <c r="D2786" t="s">
        <v>2175</v>
      </c>
      <c r="E2786" t="s">
        <v>10</v>
      </c>
      <c r="F2786" t="s">
        <v>11</v>
      </c>
      <c r="G2786" t="s">
        <v>12</v>
      </c>
      <c r="H2786">
        <v>3</v>
      </c>
    </row>
    <row r="2787" spans="1:8">
      <c r="A2787" t="s">
        <v>5106</v>
      </c>
      <c r="B2787" t="s">
        <v>5107</v>
      </c>
      <c r="C2787" t="s">
        <v>5018</v>
      </c>
      <c r="D2787" t="s">
        <v>4567</v>
      </c>
      <c r="E2787" t="s">
        <v>10</v>
      </c>
      <c r="F2787" t="s">
        <v>19</v>
      </c>
      <c r="G2787" t="s">
        <v>12</v>
      </c>
      <c r="H2787">
        <v>3</v>
      </c>
    </row>
    <row r="2788" spans="1:8">
      <c r="A2788" t="s">
        <v>5108</v>
      </c>
      <c r="B2788" t="s">
        <v>2218</v>
      </c>
      <c r="C2788" t="s">
        <v>5018</v>
      </c>
      <c r="D2788" t="s">
        <v>94</v>
      </c>
      <c r="E2788" t="s">
        <v>10</v>
      </c>
      <c r="F2788" t="s">
        <v>23</v>
      </c>
      <c r="G2788" t="s">
        <v>12</v>
      </c>
      <c r="H2788">
        <v>2</v>
      </c>
    </row>
    <row r="2789" spans="1:8">
      <c r="A2789" t="s">
        <v>3061</v>
      </c>
      <c r="B2789" t="s">
        <v>5109</v>
      </c>
      <c r="C2789" t="s">
        <v>5018</v>
      </c>
      <c r="D2789" t="s">
        <v>4567</v>
      </c>
      <c r="E2789" t="s">
        <v>10</v>
      </c>
      <c r="F2789" t="s">
        <v>23</v>
      </c>
      <c r="G2789" t="s">
        <v>12</v>
      </c>
      <c r="H2789">
        <v>4</v>
      </c>
    </row>
    <row r="2790" spans="1:8">
      <c r="A2790" t="s">
        <v>5110</v>
      </c>
      <c r="B2790" t="s">
        <v>5033</v>
      </c>
      <c r="C2790" t="s">
        <v>5018</v>
      </c>
      <c r="D2790" t="s">
        <v>4567</v>
      </c>
      <c r="E2790" t="s">
        <v>10</v>
      </c>
      <c r="F2790" t="s">
        <v>23</v>
      </c>
      <c r="G2790" t="s">
        <v>12</v>
      </c>
      <c r="H2790">
        <v>4</v>
      </c>
    </row>
    <row r="2791" spans="1:8">
      <c r="A2791" t="s">
        <v>783</v>
      </c>
      <c r="B2791" t="s">
        <v>5090</v>
      </c>
      <c r="C2791" t="s">
        <v>5018</v>
      </c>
      <c r="D2791" t="s">
        <v>5090</v>
      </c>
      <c r="E2791" t="s">
        <v>10</v>
      </c>
      <c r="F2791" t="s">
        <v>23</v>
      </c>
      <c r="G2791" t="s">
        <v>12</v>
      </c>
      <c r="H2791">
        <v>3</v>
      </c>
    </row>
    <row r="2792" spans="1:8">
      <c r="A2792" t="s">
        <v>5111</v>
      </c>
      <c r="B2792" t="s">
        <v>5112</v>
      </c>
      <c r="C2792" t="s">
        <v>5018</v>
      </c>
      <c r="D2792" t="s">
        <v>207</v>
      </c>
      <c r="E2792" t="s">
        <v>10</v>
      </c>
      <c r="F2792" t="s">
        <v>69</v>
      </c>
      <c r="G2792" t="s">
        <v>12</v>
      </c>
      <c r="H2792">
        <v>3</v>
      </c>
    </row>
    <row r="2793" spans="1:8">
      <c r="A2793" t="s">
        <v>5113</v>
      </c>
      <c r="B2793" t="s">
        <v>5114</v>
      </c>
      <c r="C2793" t="s">
        <v>5018</v>
      </c>
      <c r="D2793" t="s">
        <v>87</v>
      </c>
      <c r="E2793" t="s">
        <v>10</v>
      </c>
      <c r="F2793" t="s">
        <v>19</v>
      </c>
      <c r="G2793" t="s">
        <v>12</v>
      </c>
      <c r="H2793">
        <v>3</v>
      </c>
    </row>
    <row r="2794" spans="1:8">
      <c r="A2794" t="s">
        <v>5115</v>
      </c>
      <c r="B2794" t="s">
        <v>5116</v>
      </c>
      <c r="C2794" t="s">
        <v>5018</v>
      </c>
      <c r="D2794" t="s">
        <v>3794</v>
      </c>
      <c r="E2794" t="s">
        <v>10</v>
      </c>
      <c r="F2794" t="s">
        <v>69</v>
      </c>
      <c r="G2794" t="s">
        <v>12</v>
      </c>
      <c r="H2794">
        <v>3</v>
      </c>
    </row>
    <row r="2795" spans="1:8">
      <c r="A2795" t="s">
        <v>1887</v>
      </c>
      <c r="B2795" t="s">
        <v>5117</v>
      </c>
      <c r="C2795" t="s">
        <v>5018</v>
      </c>
      <c r="D2795" t="s">
        <v>87</v>
      </c>
      <c r="E2795" t="s">
        <v>10</v>
      </c>
      <c r="F2795" t="s">
        <v>19</v>
      </c>
      <c r="G2795" t="s">
        <v>12</v>
      </c>
      <c r="H2795">
        <v>3</v>
      </c>
    </row>
    <row r="2796" spans="1:8">
      <c r="A2796" t="s">
        <v>5118</v>
      </c>
      <c r="B2796" t="s">
        <v>4894</v>
      </c>
      <c r="C2796" t="s">
        <v>5018</v>
      </c>
      <c r="D2796" t="s">
        <v>662</v>
      </c>
      <c r="E2796" t="s">
        <v>10</v>
      </c>
      <c r="F2796" t="s">
        <v>11</v>
      </c>
      <c r="G2796" t="s">
        <v>12</v>
      </c>
      <c r="H2796">
        <v>3</v>
      </c>
    </row>
    <row r="2797" spans="1:8">
      <c r="A2797" t="s">
        <v>5119</v>
      </c>
      <c r="B2797" t="s">
        <v>5120</v>
      </c>
      <c r="C2797" t="s">
        <v>5018</v>
      </c>
      <c r="D2797" t="s">
        <v>3794</v>
      </c>
      <c r="E2797" t="s">
        <v>10</v>
      </c>
      <c r="F2797" t="s">
        <v>116</v>
      </c>
      <c r="G2797" t="s">
        <v>12</v>
      </c>
      <c r="H2797">
        <v>3</v>
      </c>
    </row>
    <row r="2798" spans="1:8">
      <c r="A2798" t="s">
        <v>5121</v>
      </c>
      <c r="B2798" t="s">
        <v>5122</v>
      </c>
      <c r="C2798" t="s">
        <v>5018</v>
      </c>
      <c r="D2798" t="s">
        <v>2863</v>
      </c>
      <c r="E2798" t="s">
        <v>10</v>
      </c>
      <c r="F2798" t="s">
        <v>23</v>
      </c>
      <c r="G2798" t="s">
        <v>12</v>
      </c>
      <c r="H2798">
        <v>2</v>
      </c>
    </row>
    <row r="2799" spans="1:8">
      <c r="A2799" t="s">
        <v>5123</v>
      </c>
      <c r="B2799" t="s">
        <v>5114</v>
      </c>
      <c r="C2799" t="s">
        <v>5018</v>
      </c>
      <c r="D2799" t="s">
        <v>87</v>
      </c>
      <c r="E2799" t="s">
        <v>10</v>
      </c>
      <c r="F2799" t="s">
        <v>23</v>
      </c>
      <c r="G2799" t="s">
        <v>12</v>
      </c>
      <c r="H2799">
        <v>4</v>
      </c>
    </row>
    <row r="2800" spans="1:8">
      <c r="A2800" t="s">
        <v>5124</v>
      </c>
      <c r="B2800" t="s">
        <v>5125</v>
      </c>
      <c r="C2800" t="s">
        <v>5018</v>
      </c>
      <c r="D2800" t="s">
        <v>3794</v>
      </c>
      <c r="E2800" t="s">
        <v>10</v>
      </c>
      <c r="F2800" t="s">
        <v>23</v>
      </c>
      <c r="G2800" t="s">
        <v>12</v>
      </c>
      <c r="H2800">
        <v>4</v>
      </c>
    </row>
    <row r="2801" spans="1:8">
      <c r="A2801" t="s">
        <v>5126</v>
      </c>
      <c r="B2801" t="s">
        <v>538</v>
      </c>
      <c r="C2801" t="s">
        <v>5018</v>
      </c>
      <c r="D2801" t="s">
        <v>500</v>
      </c>
      <c r="E2801" t="s">
        <v>179</v>
      </c>
      <c r="F2801" t="s">
        <v>180</v>
      </c>
      <c r="G2801" t="s">
        <v>12</v>
      </c>
      <c r="H2801">
        <v>4</v>
      </c>
    </row>
    <row r="2802" spans="1:8">
      <c r="A2802" t="s">
        <v>5127</v>
      </c>
      <c r="B2802" t="s">
        <v>5128</v>
      </c>
      <c r="C2802" t="s">
        <v>5018</v>
      </c>
      <c r="D2802" t="s">
        <v>5104</v>
      </c>
      <c r="E2802" t="s">
        <v>202</v>
      </c>
      <c r="F2802" t="s">
        <v>23</v>
      </c>
      <c r="G2802" t="s">
        <v>12</v>
      </c>
    </row>
    <row r="2803" spans="1:8">
      <c r="A2803" t="s">
        <v>5129</v>
      </c>
      <c r="B2803" t="s">
        <v>5130</v>
      </c>
      <c r="C2803" t="s">
        <v>5018</v>
      </c>
      <c r="D2803" t="s">
        <v>166</v>
      </c>
      <c r="E2803" t="s">
        <v>212</v>
      </c>
      <c r="F2803" t="s">
        <v>11</v>
      </c>
      <c r="G2803" t="s">
        <v>12</v>
      </c>
    </row>
    <row r="2804" spans="1:8">
      <c r="A2804" t="s">
        <v>5131</v>
      </c>
      <c r="B2804" t="s">
        <v>5132</v>
      </c>
      <c r="C2804" t="s">
        <v>5018</v>
      </c>
      <c r="D2804" t="s">
        <v>60</v>
      </c>
      <c r="E2804" t="s">
        <v>212</v>
      </c>
      <c r="F2804" t="s">
        <v>69</v>
      </c>
      <c r="G2804" t="s">
        <v>12</v>
      </c>
    </row>
    <row r="2805" spans="1:8">
      <c r="A2805" t="s">
        <v>5133</v>
      </c>
      <c r="B2805" t="s">
        <v>5134</v>
      </c>
      <c r="C2805" t="s">
        <v>5018</v>
      </c>
      <c r="D2805" t="s">
        <v>3525</v>
      </c>
      <c r="E2805" t="s">
        <v>212</v>
      </c>
      <c r="F2805" t="s">
        <v>23</v>
      </c>
      <c r="G2805" t="s">
        <v>12</v>
      </c>
      <c r="H2805">
        <v>3</v>
      </c>
    </row>
    <row r="2806" spans="1:8">
      <c r="A2806" t="s">
        <v>5135</v>
      </c>
      <c r="B2806" t="s">
        <v>5136</v>
      </c>
      <c r="C2806" t="s">
        <v>5018</v>
      </c>
      <c r="D2806" t="s">
        <v>1517</v>
      </c>
      <c r="E2806" t="s">
        <v>212</v>
      </c>
      <c r="F2806" t="s">
        <v>98</v>
      </c>
      <c r="G2806" t="s">
        <v>12</v>
      </c>
    </row>
    <row r="2807" spans="1:8">
      <c r="A2807" t="s">
        <v>5137</v>
      </c>
      <c r="B2807" t="s">
        <v>5138</v>
      </c>
      <c r="C2807" t="s">
        <v>5018</v>
      </c>
      <c r="D2807" t="s">
        <v>2985</v>
      </c>
      <c r="E2807" t="s">
        <v>212</v>
      </c>
      <c r="F2807" t="s">
        <v>98</v>
      </c>
      <c r="G2807" t="s">
        <v>12</v>
      </c>
    </row>
    <row r="2808" spans="1:8">
      <c r="A2808" t="s">
        <v>5139</v>
      </c>
      <c r="B2808" t="s">
        <v>5140</v>
      </c>
      <c r="C2808" t="s">
        <v>5018</v>
      </c>
      <c r="D2808" t="s">
        <v>3063</v>
      </c>
      <c r="E2808" t="s">
        <v>212</v>
      </c>
      <c r="F2808" t="s">
        <v>23</v>
      </c>
      <c r="G2808" t="s">
        <v>12</v>
      </c>
      <c r="H2808">
        <v>3</v>
      </c>
    </row>
    <row r="2809" spans="1:8">
      <c r="A2809" t="s">
        <v>5141</v>
      </c>
      <c r="B2809" t="s">
        <v>5142</v>
      </c>
      <c r="C2809" t="s">
        <v>5018</v>
      </c>
      <c r="D2809" t="s">
        <v>211</v>
      </c>
      <c r="E2809" t="s">
        <v>212</v>
      </c>
      <c r="F2809" t="s">
        <v>98</v>
      </c>
      <c r="G2809" t="s">
        <v>12</v>
      </c>
    </row>
    <row r="2810" spans="1:8">
      <c r="A2810" t="s">
        <v>5143</v>
      </c>
      <c r="B2810" t="s">
        <v>4413</v>
      </c>
      <c r="C2810" t="s">
        <v>5018</v>
      </c>
      <c r="D2810" t="s">
        <v>2543</v>
      </c>
      <c r="E2810" t="s">
        <v>212</v>
      </c>
      <c r="F2810" t="s">
        <v>23</v>
      </c>
      <c r="G2810" t="s">
        <v>12</v>
      </c>
      <c r="H2810">
        <v>4</v>
      </c>
    </row>
    <row r="2811" spans="1:8">
      <c r="A2811" t="s">
        <v>5144</v>
      </c>
      <c r="B2811" t="s">
        <v>5145</v>
      </c>
      <c r="C2811" t="s">
        <v>5018</v>
      </c>
      <c r="D2811" t="s">
        <v>5146</v>
      </c>
      <c r="E2811" t="s">
        <v>212</v>
      </c>
      <c r="F2811" t="s">
        <v>11</v>
      </c>
      <c r="G2811" t="s">
        <v>12</v>
      </c>
      <c r="H2811">
        <v>2</v>
      </c>
    </row>
    <row r="2812" spans="1:8">
      <c r="A2812" t="s">
        <v>5147</v>
      </c>
      <c r="B2812" t="s">
        <v>5148</v>
      </c>
      <c r="C2812" t="s">
        <v>5018</v>
      </c>
      <c r="D2812" t="s">
        <v>1959</v>
      </c>
      <c r="E2812" t="s">
        <v>212</v>
      </c>
      <c r="F2812" t="s">
        <v>23</v>
      </c>
      <c r="G2812" t="s">
        <v>12</v>
      </c>
      <c r="H2812">
        <v>2</v>
      </c>
    </row>
    <row r="2813" spans="1:8">
      <c r="A2813" t="s">
        <v>5149</v>
      </c>
      <c r="B2813" t="s">
        <v>5150</v>
      </c>
      <c r="C2813" t="s">
        <v>5018</v>
      </c>
      <c r="D2813" t="s">
        <v>499</v>
      </c>
      <c r="E2813" t="s">
        <v>212</v>
      </c>
      <c r="F2813" t="s">
        <v>11</v>
      </c>
      <c r="G2813" t="s">
        <v>12</v>
      </c>
      <c r="H2813">
        <v>3</v>
      </c>
    </row>
    <row r="2814" spans="1:8">
      <c r="A2814" t="s">
        <v>5151</v>
      </c>
      <c r="B2814" t="s">
        <v>2127</v>
      </c>
      <c r="C2814" t="s">
        <v>5018</v>
      </c>
      <c r="D2814" t="s">
        <v>2127</v>
      </c>
      <c r="E2814" t="s">
        <v>212</v>
      </c>
      <c r="F2814" t="s">
        <v>98</v>
      </c>
      <c r="G2814" t="s">
        <v>12</v>
      </c>
      <c r="H2814">
        <v>2</v>
      </c>
    </row>
    <row r="2815" spans="1:8">
      <c r="A2815" t="s">
        <v>5152</v>
      </c>
      <c r="B2815" t="s">
        <v>5153</v>
      </c>
      <c r="C2815" t="s">
        <v>5018</v>
      </c>
      <c r="D2815" t="s">
        <v>5154</v>
      </c>
      <c r="E2815" t="s">
        <v>212</v>
      </c>
      <c r="F2815" t="s">
        <v>11</v>
      </c>
      <c r="G2815" t="s">
        <v>12</v>
      </c>
    </row>
    <row r="2816" spans="1:8">
      <c r="A2816" t="s">
        <v>5155</v>
      </c>
      <c r="B2816" t="s">
        <v>1355</v>
      </c>
      <c r="C2816" t="s">
        <v>5018</v>
      </c>
      <c r="D2816" t="s">
        <v>611</v>
      </c>
      <c r="E2816" t="s">
        <v>212</v>
      </c>
      <c r="F2816" t="s">
        <v>116</v>
      </c>
      <c r="G2816" t="s">
        <v>12</v>
      </c>
    </row>
    <row r="2817" spans="1:8">
      <c r="A2817" t="s">
        <v>5156</v>
      </c>
      <c r="B2817" t="s">
        <v>5157</v>
      </c>
      <c r="C2817" t="s">
        <v>5018</v>
      </c>
      <c r="D2817" t="s">
        <v>4537</v>
      </c>
      <c r="E2817" t="s">
        <v>212</v>
      </c>
      <c r="F2817" t="s">
        <v>116</v>
      </c>
      <c r="G2817" t="s">
        <v>12</v>
      </c>
    </row>
    <row r="2818" spans="1:8">
      <c r="A2818" t="s">
        <v>5158</v>
      </c>
      <c r="B2818" t="s">
        <v>634</v>
      </c>
      <c r="C2818" t="s">
        <v>5018</v>
      </c>
      <c r="D2818" t="s">
        <v>5159</v>
      </c>
      <c r="E2818" t="s">
        <v>212</v>
      </c>
      <c r="F2818" t="s">
        <v>11</v>
      </c>
      <c r="G2818" t="s">
        <v>12</v>
      </c>
      <c r="H2818">
        <v>4</v>
      </c>
    </row>
    <row r="2819" spans="1:8">
      <c r="A2819" t="s">
        <v>5160</v>
      </c>
      <c r="B2819" t="s">
        <v>158</v>
      </c>
      <c r="C2819" t="s">
        <v>5018</v>
      </c>
      <c r="D2819" t="s">
        <v>1434</v>
      </c>
      <c r="E2819" t="s">
        <v>212</v>
      </c>
      <c r="F2819" t="s">
        <v>98</v>
      </c>
      <c r="G2819" t="s">
        <v>12</v>
      </c>
    </row>
    <row r="2820" spans="1:8">
      <c r="A2820" t="s">
        <v>5161</v>
      </c>
      <c r="B2820" t="s">
        <v>3556</v>
      </c>
      <c r="C2820" t="s">
        <v>5018</v>
      </c>
      <c r="D2820" t="s">
        <v>1402</v>
      </c>
      <c r="E2820" t="s">
        <v>212</v>
      </c>
      <c r="F2820" t="s">
        <v>19</v>
      </c>
      <c r="G2820" t="s">
        <v>12</v>
      </c>
      <c r="H2820">
        <v>2</v>
      </c>
    </row>
    <row r="2821" spans="1:8">
      <c r="A2821" t="s">
        <v>5162</v>
      </c>
      <c r="B2821" t="s">
        <v>5163</v>
      </c>
      <c r="C2821" t="s">
        <v>5018</v>
      </c>
      <c r="D2821" t="s">
        <v>2582</v>
      </c>
      <c r="E2821" t="s">
        <v>212</v>
      </c>
      <c r="F2821" t="s">
        <v>23</v>
      </c>
      <c r="G2821" t="s">
        <v>12</v>
      </c>
      <c r="H2821">
        <v>4</v>
      </c>
    </row>
    <row r="2822" spans="1:8">
      <c r="A2822" t="s">
        <v>5164</v>
      </c>
      <c r="B2822" t="s">
        <v>5165</v>
      </c>
      <c r="C2822" t="s">
        <v>5018</v>
      </c>
      <c r="D2822" t="s">
        <v>94</v>
      </c>
      <c r="E2822" t="s">
        <v>212</v>
      </c>
      <c r="F2822" t="s">
        <v>98</v>
      </c>
      <c r="G2822" t="s">
        <v>12</v>
      </c>
    </row>
    <row r="2823" spans="1:8">
      <c r="A2823" t="s">
        <v>5166</v>
      </c>
      <c r="B2823" t="s">
        <v>470</v>
      </c>
      <c r="C2823" t="s">
        <v>5018</v>
      </c>
      <c r="D2823" t="s">
        <v>5167</v>
      </c>
      <c r="E2823" t="s">
        <v>212</v>
      </c>
      <c r="F2823" t="s">
        <v>98</v>
      </c>
      <c r="G2823" t="s">
        <v>12</v>
      </c>
    </row>
    <row r="2824" spans="1:8">
      <c r="A2824" t="s">
        <v>5168</v>
      </c>
      <c r="B2824" t="s">
        <v>5169</v>
      </c>
      <c r="C2824" t="s">
        <v>5018</v>
      </c>
      <c r="D2824" t="s">
        <v>2863</v>
      </c>
      <c r="E2824" t="s">
        <v>212</v>
      </c>
      <c r="F2824" t="s">
        <v>98</v>
      </c>
      <c r="G2824" t="s">
        <v>12</v>
      </c>
      <c r="H2824">
        <v>4</v>
      </c>
    </row>
    <row r="2825" spans="1:8">
      <c r="A2825" t="s">
        <v>5170</v>
      </c>
      <c r="B2825" t="s">
        <v>1477</v>
      </c>
      <c r="C2825" t="s">
        <v>5018</v>
      </c>
      <c r="D2825" t="s">
        <v>3342</v>
      </c>
      <c r="E2825" t="s">
        <v>212</v>
      </c>
      <c r="F2825" t="s">
        <v>98</v>
      </c>
      <c r="G2825" t="s">
        <v>12</v>
      </c>
    </row>
    <row r="2826" spans="1:8">
      <c r="A2826" t="s">
        <v>5171</v>
      </c>
      <c r="B2826" t="s">
        <v>2041</v>
      </c>
      <c r="C2826" t="s">
        <v>5018</v>
      </c>
      <c r="D2826" t="s">
        <v>5172</v>
      </c>
      <c r="E2826" t="s">
        <v>212</v>
      </c>
      <c r="F2826" t="s">
        <v>98</v>
      </c>
      <c r="G2826" t="s">
        <v>12</v>
      </c>
    </row>
    <row r="2827" spans="1:8">
      <c r="A2827" t="s">
        <v>5173</v>
      </c>
      <c r="B2827" t="s">
        <v>2014</v>
      </c>
      <c r="C2827" t="s">
        <v>5018</v>
      </c>
      <c r="D2827" t="s">
        <v>5174</v>
      </c>
      <c r="E2827" t="s">
        <v>212</v>
      </c>
      <c r="F2827" t="s">
        <v>23</v>
      </c>
      <c r="G2827" t="s">
        <v>12</v>
      </c>
    </row>
    <row r="2828" spans="1:8">
      <c r="A2828" t="s">
        <v>5175</v>
      </c>
      <c r="B2828" t="s">
        <v>5176</v>
      </c>
      <c r="C2828" t="s">
        <v>5018</v>
      </c>
      <c r="D2828" t="s">
        <v>4537</v>
      </c>
      <c r="E2828" t="s">
        <v>212</v>
      </c>
      <c r="F2828" t="s">
        <v>23</v>
      </c>
      <c r="G2828" t="s">
        <v>12</v>
      </c>
      <c r="H2828">
        <v>3</v>
      </c>
    </row>
    <row r="2829" spans="1:8">
      <c r="A2829" t="s">
        <v>5177</v>
      </c>
      <c r="B2829" t="s">
        <v>5178</v>
      </c>
      <c r="C2829" t="s">
        <v>5018</v>
      </c>
      <c r="D2829" t="s">
        <v>5179</v>
      </c>
      <c r="E2829" t="s">
        <v>212</v>
      </c>
      <c r="F2829" t="s">
        <v>11</v>
      </c>
      <c r="G2829" t="s">
        <v>12</v>
      </c>
      <c r="H2829">
        <v>4</v>
      </c>
    </row>
    <row r="2830" spans="1:8">
      <c r="A2830" t="s">
        <v>5180</v>
      </c>
      <c r="B2830" t="s">
        <v>3522</v>
      </c>
      <c r="C2830" t="s">
        <v>5018</v>
      </c>
      <c r="D2830" t="s">
        <v>2028</v>
      </c>
      <c r="E2830" t="s">
        <v>212</v>
      </c>
      <c r="F2830" t="s">
        <v>23</v>
      </c>
      <c r="G2830" t="s">
        <v>12</v>
      </c>
      <c r="H2830">
        <v>4</v>
      </c>
    </row>
    <row r="2831" spans="1:8">
      <c r="A2831" t="s">
        <v>3676</v>
      </c>
      <c r="B2831" t="s">
        <v>2021</v>
      </c>
      <c r="C2831" t="s">
        <v>5018</v>
      </c>
      <c r="D2831" t="s">
        <v>584</v>
      </c>
      <c r="E2831" t="s">
        <v>212</v>
      </c>
      <c r="F2831" t="s">
        <v>23</v>
      </c>
      <c r="G2831" t="s">
        <v>12</v>
      </c>
    </row>
    <row r="2832" spans="1:8">
      <c r="A2832" t="s">
        <v>5181</v>
      </c>
      <c r="B2832" t="s">
        <v>5182</v>
      </c>
      <c r="C2832" t="s">
        <v>5018</v>
      </c>
      <c r="D2832" t="s">
        <v>159</v>
      </c>
      <c r="E2832" t="s">
        <v>212</v>
      </c>
      <c r="F2832" t="s">
        <v>98</v>
      </c>
      <c r="G2832" t="s">
        <v>12</v>
      </c>
    </row>
    <row r="2833" spans="1:8">
      <c r="A2833" t="s">
        <v>5183</v>
      </c>
      <c r="B2833" t="s">
        <v>613</v>
      </c>
      <c r="C2833" t="s">
        <v>5018</v>
      </c>
      <c r="D2833" t="s">
        <v>4343</v>
      </c>
      <c r="E2833" t="s">
        <v>212</v>
      </c>
      <c r="F2833" t="s">
        <v>23</v>
      </c>
      <c r="G2833" t="s">
        <v>12</v>
      </c>
    </row>
    <row r="2834" spans="1:8">
      <c r="A2834" t="s">
        <v>5184</v>
      </c>
      <c r="B2834" t="s">
        <v>5185</v>
      </c>
      <c r="C2834" t="s">
        <v>5018</v>
      </c>
      <c r="D2834" t="s">
        <v>4499</v>
      </c>
      <c r="E2834" t="s">
        <v>212</v>
      </c>
      <c r="F2834" t="s">
        <v>11</v>
      </c>
      <c r="G2834" t="s">
        <v>12</v>
      </c>
    </row>
    <row r="2835" spans="1:8">
      <c r="A2835" t="s">
        <v>5186</v>
      </c>
      <c r="B2835" t="s">
        <v>2985</v>
      </c>
      <c r="C2835" t="s">
        <v>5018</v>
      </c>
      <c r="D2835" t="s">
        <v>188</v>
      </c>
      <c r="E2835" t="s">
        <v>212</v>
      </c>
      <c r="F2835" t="s">
        <v>23</v>
      </c>
      <c r="G2835" t="s">
        <v>12</v>
      </c>
      <c r="H2835">
        <v>2</v>
      </c>
    </row>
    <row r="2836" spans="1:8">
      <c r="A2836" t="s">
        <v>5187</v>
      </c>
      <c r="B2836" t="s">
        <v>2676</v>
      </c>
      <c r="C2836" t="s">
        <v>5018</v>
      </c>
      <c r="D2836" t="s">
        <v>113</v>
      </c>
      <c r="E2836" t="s">
        <v>212</v>
      </c>
      <c r="F2836" t="s">
        <v>23</v>
      </c>
      <c r="G2836" t="s">
        <v>12</v>
      </c>
      <c r="H2836">
        <v>4</v>
      </c>
    </row>
    <row r="2837" spans="1:8">
      <c r="A2837" t="s">
        <v>5188</v>
      </c>
      <c r="B2837" t="s">
        <v>2651</v>
      </c>
      <c r="C2837" t="s">
        <v>5018</v>
      </c>
      <c r="D2837" t="s">
        <v>5189</v>
      </c>
      <c r="E2837" t="s">
        <v>212</v>
      </c>
      <c r="F2837" t="s">
        <v>23</v>
      </c>
      <c r="G2837" t="s">
        <v>12</v>
      </c>
    </row>
    <row r="2838" spans="1:8">
      <c r="A2838" t="s">
        <v>5190</v>
      </c>
      <c r="B2838" t="s">
        <v>5033</v>
      </c>
      <c r="C2838" t="s">
        <v>5018</v>
      </c>
      <c r="D2838" t="s">
        <v>5046</v>
      </c>
      <c r="E2838" t="s">
        <v>230</v>
      </c>
      <c r="F2838" t="s">
        <v>69</v>
      </c>
      <c r="G2838" t="s">
        <v>12</v>
      </c>
    </row>
    <row r="2839" spans="1:8">
      <c r="A2839" t="s">
        <v>5191</v>
      </c>
      <c r="B2839" t="s">
        <v>3299</v>
      </c>
      <c r="C2839" t="s">
        <v>5018</v>
      </c>
      <c r="D2839" t="s">
        <v>87</v>
      </c>
      <c r="E2839" t="s">
        <v>230</v>
      </c>
      <c r="F2839" t="s">
        <v>23</v>
      </c>
      <c r="G2839" t="s">
        <v>12</v>
      </c>
    </row>
    <row r="2840" spans="1:8">
      <c r="A2840" t="s">
        <v>5192</v>
      </c>
      <c r="B2840" t="s">
        <v>5193</v>
      </c>
      <c r="C2840" t="s">
        <v>5018</v>
      </c>
      <c r="D2840" t="s">
        <v>4567</v>
      </c>
      <c r="E2840" t="s">
        <v>230</v>
      </c>
      <c r="F2840" t="s">
        <v>69</v>
      </c>
      <c r="G2840" t="s">
        <v>201</v>
      </c>
    </row>
    <row r="2841" spans="1:8">
      <c r="A2841" t="s">
        <v>5194</v>
      </c>
      <c r="B2841" t="s">
        <v>5033</v>
      </c>
      <c r="C2841" t="s">
        <v>5018</v>
      </c>
      <c r="D2841" t="s">
        <v>5046</v>
      </c>
      <c r="E2841" t="s">
        <v>230</v>
      </c>
      <c r="F2841" t="s">
        <v>23</v>
      </c>
      <c r="G2841" t="s">
        <v>201</v>
      </c>
    </row>
    <row r="2842" spans="1:8">
      <c r="A2842" t="s">
        <v>5195</v>
      </c>
      <c r="B2842" t="s">
        <v>635</v>
      </c>
      <c r="C2842" t="s">
        <v>5018</v>
      </c>
      <c r="D2842" t="s">
        <v>5196</v>
      </c>
      <c r="E2842" t="s">
        <v>233</v>
      </c>
      <c r="F2842" t="s">
        <v>50</v>
      </c>
      <c r="G2842" t="s">
        <v>201</v>
      </c>
    </row>
    <row r="2843" spans="1:8">
      <c r="A2843" t="s">
        <v>5197</v>
      </c>
      <c r="B2843" t="s">
        <v>1563</v>
      </c>
      <c r="C2843" t="s">
        <v>5018</v>
      </c>
      <c r="D2843" t="s">
        <v>5104</v>
      </c>
      <c r="E2843" t="s">
        <v>233</v>
      </c>
      <c r="F2843" t="s">
        <v>50</v>
      </c>
      <c r="G2843" t="s">
        <v>201</v>
      </c>
    </row>
    <row r="2844" spans="1:8">
      <c r="A2844" t="s">
        <v>5198</v>
      </c>
      <c r="B2844" t="s">
        <v>5022</v>
      </c>
      <c r="C2844" t="s">
        <v>5018</v>
      </c>
      <c r="D2844" t="s">
        <v>3173</v>
      </c>
      <c r="E2844" t="s">
        <v>233</v>
      </c>
      <c r="F2844" t="s">
        <v>50</v>
      </c>
      <c r="G2844" t="s">
        <v>201</v>
      </c>
    </row>
    <row r="2845" spans="1:8">
      <c r="A2845" t="s">
        <v>5195</v>
      </c>
      <c r="B2845" t="s">
        <v>3299</v>
      </c>
      <c r="C2845" t="s">
        <v>5018</v>
      </c>
      <c r="D2845" t="s">
        <v>87</v>
      </c>
      <c r="E2845" t="s">
        <v>233</v>
      </c>
      <c r="F2845" t="s">
        <v>50</v>
      </c>
      <c r="G2845" t="s">
        <v>201</v>
      </c>
    </row>
    <row r="2846" spans="1:8">
      <c r="A2846" t="s">
        <v>5199</v>
      </c>
      <c r="B2846" t="s">
        <v>5033</v>
      </c>
      <c r="C2846" t="s">
        <v>5018</v>
      </c>
      <c r="D2846" t="s">
        <v>4567</v>
      </c>
      <c r="E2846" t="s">
        <v>233</v>
      </c>
      <c r="F2846" t="s">
        <v>50</v>
      </c>
      <c r="G2846" t="s">
        <v>201</v>
      </c>
    </row>
    <row r="2847" spans="1:8">
      <c r="A2847" t="s">
        <v>5200</v>
      </c>
      <c r="B2847" t="s">
        <v>5020</v>
      </c>
      <c r="C2847" t="s">
        <v>5018</v>
      </c>
      <c r="D2847" t="s">
        <v>3794</v>
      </c>
      <c r="E2847" t="s">
        <v>233</v>
      </c>
      <c r="F2847" t="s">
        <v>19</v>
      </c>
      <c r="G2847" t="s">
        <v>201</v>
      </c>
    </row>
    <row r="2848" spans="1:8">
      <c r="A2848" t="s">
        <v>5201</v>
      </c>
      <c r="B2848" t="s">
        <v>5202</v>
      </c>
      <c r="C2848" t="s">
        <v>5018</v>
      </c>
      <c r="D2848" t="s">
        <v>2175</v>
      </c>
      <c r="E2848" t="s">
        <v>233</v>
      </c>
      <c r="F2848" t="s">
        <v>23</v>
      </c>
      <c r="G2848" t="s">
        <v>201</v>
      </c>
    </row>
    <row r="2849" spans="1:8">
      <c r="A2849" t="s">
        <v>5203</v>
      </c>
      <c r="B2849" t="s">
        <v>1447</v>
      </c>
      <c r="C2849" t="s">
        <v>5018</v>
      </c>
      <c r="D2849" t="s">
        <v>76</v>
      </c>
      <c r="E2849" t="s">
        <v>233</v>
      </c>
      <c r="F2849" t="s">
        <v>19</v>
      </c>
      <c r="G2849" t="s">
        <v>12</v>
      </c>
    </row>
    <row r="2850" spans="1:8">
      <c r="A2850" t="s">
        <v>5204</v>
      </c>
      <c r="B2850" t="s">
        <v>5112</v>
      </c>
      <c r="C2850" t="s">
        <v>5018</v>
      </c>
      <c r="D2850" t="s">
        <v>207</v>
      </c>
      <c r="E2850" t="s">
        <v>233</v>
      </c>
      <c r="F2850" t="s">
        <v>19</v>
      </c>
      <c r="G2850" t="s">
        <v>201</v>
      </c>
    </row>
    <row r="2851" spans="1:8">
      <c r="A2851" t="s">
        <v>5205</v>
      </c>
      <c r="B2851" t="s">
        <v>538</v>
      </c>
      <c r="C2851" t="s">
        <v>5018</v>
      </c>
      <c r="D2851" t="s">
        <v>500</v>
      </c>
      <c r="E2851" t="s">
        <v>233</v>
      </c>
      <c r="F2851" t="s">
        <v>19</v>
      </c>
      <c r="G2851" t="s">
        <v>201</v>
      </c>
    </row>
    <row r="2852" spans="1:8">
      <c r="A2852" t="s">
        <v>5206</v>
      </c>
      <c r="B2852" t="s">
        <v>1447</v>
      </c>
      <c r="C2852" t="s">
        <v>5018</v>
      </c>
      <c r="D2852" t="s">
        <v>76</v>
      </c>
      <c r="E2852" t="s">
        <v>233</v>
      </c>
      <c r="F2852" t="s">
        <v>19</v>
      </c>
      <c r="G2852" t="s">
        <v>201</v>
      </c>
    </row>
    <row r="2853" spans="1:8">
      <c r="A2853" t="s">
        <v>5207</v>
      </c>
      <c r="B2853" t="s">
        <v>5090</v>
      </c>
      <c r="C2853" t="s">
        <v>5018</v>
      </c>
      <c r="D2853" t="s">
        <v>5090</v>
      </c>
      <c r="E2853" t="s">
        <v>233</v>
      </c>
      <c r="F2853" t="s">
        <v>19</v>
      </c>
      <c r="G2853" t="s">
        <v>201</v>
      </c>
    </row>
    <row r="2854" spans="1:8">
      <c r="A2854" t="s">
        <v>5208</v>
      </c>
      <c r="B2854" t="s">
        <v>5193</v>
      </c>
      <c r="C2854" t="s">
        <v>5018</v>
      </c>
      <c r="D2854" t="s">
        <v>4567</v>
      </c>
      <c r="E2854" t="s">
        <v>233</v>
      </c>
      <c r="F2854" t="s">
        <v>69</v>
      </c>
      <c r="G2854" t="s">
        <v>201</v>
      </c>
    </row>
    <row r="2855" spans="1:8">
      <c r="A2855" t="s">
        <v>5209</v>
      </c>
      <c r="B2855" t="s">
        <v>586</v>
      </c>
      <c r="C2855" t="s">
        <v>5210</v>
      </c>
      <c r="D2855" t="s">
        <v>5211</v>
      </c>
      <c r="E2855" t="s">
        <v>10</v>
      </c>
      <c r="F2855" t="s">
        <v>23</v>
      </c>
      <c r="G2855" t="s">
        <v>12</v>
      </c>
      <c r="H2855">
        <v>3</v>
      </c>
    </row>
    <row r="2856" spans="1:8">
      <c r="A2856" t="s">
        <v>5212</v>
      </c>
      <c r="B2856" t="s">
        <v>5213</v>
      </c>
      <c r="C2856" t="s">
        <v>5210</v>
      </c>
      <c r="D2856" t="s">
        <v>5214</v>
      </c>
      <c r="E2856" t="s">
        <v>10</v>
      </c>
      <c r="F2856" t="s">
        <v>23</v>
      </c>
      <c r="G2856" t="s">
        <v>12</v>
      </c>
      <c r="H2856">
        <v>4</v>
      </c>
    </row>
    <row r="2857" spans="1:8">
      <c r="A2857" t="s">
        <v>5215</v>
      </c>
      <c r="B2857" t="s">
        <v>5216</v>
      </c>
      <c r="C2857" t="s">
        <v>5210</v>
      </c>
      <c r="D2857" t="s">
        <v>2396</v>
      </c>
      <c r="E2857" t="s">
        <v>10</v>
      </c>
      <c r="F2857" t="s">
        <v>23</v>
      </c>
      <c r="G2857" t="s">
        <v>12</v>
      </c>
      <c r="H2857">
        <v>2</v>
      </c>
    </row>
    <row r="2858" spans="1:8">
      <c r="A2858" t="s">
        <v>5217</v>
      </c>
      <c r="B2858" t="s">
        <v>5218</v>
      </c>
      <c r="C2858" t="s">
        <v>5210</v>
      </c>
      <c r="D2858" t="s">
        <v>5218</v>
      </c>
      <c r="E2858" t="s">
        <v>10</v>
      </c>
      <c r="F2858" t="s">
        <v>116</v>
      </c>
      <c r="G2858" t="s">
        <v>12</v>
      </c>
      <c r="H2858">
        <v>5</v>
      </c>
    </row>
    <row r="2859" spans="1:8">
      <c r="A2859" t="s">
        <v>5219</v>
      </c>
      <c r="B2859" t="s">
        <v>712</v>
      </c>
      <c r="C2859" t="s">
        <v>5210</v>
      </c>
      <c r="D2859" t="s">
        <v>5220</v>
      </c>
      <c r="E2859" t="s">
        <v>10</v>
      </c>
      <c r="F2859" t="s">
        <v>23</v>
      </c>
      <c r="G2859" t="s">
        <v>12</v>
      </c>
      <c r="H2859">
        <v>2</v>
      </c>
    </row>
    <row r="2860" spans="1:8">
      <c r="A2860" t="s">
        <v>5221</v>
      </c>
      <c r="B2860" t="s">
        <v>5218</v>
      </c>
      <c r="C2860" t="s">
        <v>5210</v>
      </c>
      <c r="D2860" t="s">
        <v>5218</v>
      </c>
      <c r="E2860" t="s">
        <v>10</v>
      </c>
      <c r="F2860" t="s">
        <v>23</v>
      </c>
      <c r="G2860" t="s">
        <v>12</v>
      </c>
      <c r="H2860">
        <v>3</v>
      </c>
    </row>
    <row r="2861" spans="1:8">
      <c r="A2861" t="s">
        <v>5222</v>
      </c>
      <c r="B2861" t="s">
        <v>5223</v>
      </c>
      <c r="C2861" t="s">
        <v>5210</v>
      </c>
      <c r="D2861" t="s">
        <v>5211</v>
      </c>
      <c r="E2861" t="s">
        <v>179</v>
      </c>
      <c r="F2861" t="s">
        <v>180</v>
      </c>
      <c r="G2861" t="s">
        <v>12</v>
      </c>
      <c r="H2861">
        <v>5</v>
      </c>
    </row>
    <row r="2862" spans="1:8">
      <c r="A2862" t="s">
        <v>5224</v>
      </c>
      <c r="B2862" t="s">
        <v>5213</v>
      </c>
      <c r="C2862" t="s">
        <v>5210</v>
      </c>
      <c r="D2862" t="s">
        <v>5214</v>
      </c>
      <c r="E2862" t="s">
        <v>10</v>
      </c>
      <c r="F2862" t="s">
        <v>116</v>
      </c>
      <c r="G2862" t="s">
        <v>12</v>
      </c>
      <c r="H2862">
        <v>4</v>
      </c>
    </row>
    <row r="2863" spans="1:8">
      <c r="A2863" t="s">
        <v>5225</v>
      </c>
      <c r="B2863" t="s">
        <v>5226</v>
      </c>
      <c r="C2863" t="s">
        <v>5210</v>
      </c>
      <c r="D2863" t="s">
        <v>5227</v>
      </c>
      <c r="E2863" t="s">
        <v>10</v>
      </c>
      <c r="F2863" t="s">
        <v>23</v>
      </c>
      <c r="G2863" t="s">
        <v>12</v>
      </c>
      <c r="H2863">
        <v>3</v>
      </c>
    </row>
    <row r="2864" spans="1:8">
      <c r="A2864" t="s">
        <v>5228</v>
      </c>
      <c r="B2864" t="s">
        <v>5229</v>
      </c>
      <c r="C2864" t="s">
        <v>5210</v>
      </c>
      <c r="D2864" t="s">
        <v>5230</v>
      </c>
      <c r="E2864" t="s">
        <v>10</v>
      </c>
      <c r="F2864" t="s">
        <v>23</v>
      </c>
      <c r="G2864" t="s">
        <v>12</v>
      </c>
      <c r="H2864">
        <v>4</v>
      </c>
    </row>
    <row r="2865" spans="1:8">
      <c r="A2865" t="s">
        <v>5231</v>
      </c>
      <c r="B2865" t="s">
        <v>5232</v>
      </c>
      <c r="C2865" t="s">
        <v>5210</v>
      </c>
      <c r="D2865" t="s">
        <v>5233</v>
      </c>
      <c r="E2865" t="s">
        <v>10</v>
      </c>
      <c r="F2865" t="s">
        <v>160</v>
      </c>
      <c r="G2865" t="s">
        <v>12</v>
      </c>
    </row>
    <row r="2866" spans="1:8">
      <c r="A2866" t="s">
        <v>5234</v>
      </c>
      <c r="B2866" t="s">
        <v>5216</v>
      </c>
      <c r="C2866" t="s">
        <v>5210</v>
      </c>
      <c r="D2866" t="s">
        <v>2396</v>
      </c>
      <c r="E2866" t="s">
        <v>10</v>
      </c>
      <c r="F2866" t="s">
        <v>19</v>
      </c>
      <c r="G2866" t="s">
        <v>12</v>
      </c>
      <c r="H2866">
        <v>2</v>
      </c>
    </row>
    <row r="2867" spans="1:8">
      <c r="A2867" t="s">
        <v>5235</v>
      </c>
      <c r="B2867" t="s">
        <v>5236</v>
      </c>
      <c r="C2867" t="s">
        <v>5210</v>
      </c>
      <c r="D2867" t="s">
        <v>5237</v>
      </c>
      <c r="E2867" t="s">
        <v>212</v>
      </c>
      <c r="F2867" t="s">
        <v>23</v>
      </c>
      <c r="G2867" t="s">
        <v>12</v>
      </c>
    </row>
    <row r="2868" spans="1:8">
      <c r="A2868" t="s">
        <v>5238</v>
      </c>
      <c r="B2868" t="s">
        <v>1768</v>
      </c>
      <c r="C2868" t="s">
        <v>5210</v>
      </c>
      <c r="D2868" t="s">
        <v>5239</v>
      </c>
      <c r="E2868" t="s">
        <v>212</v>
      </c>
      <c r="F2868" t="s">
        <v>23</v>
      </c>
      <c r="G2868" t="s">
        <v>12</v>
      </c>
    </row>
    <row r="2869" spans="1:8">
      <c r="A2869" t="s">
        <v>5240</v>
      </c>
      <c r="B2869" t="s">
        <v>5241</v>
      </c>
      <c r="C2869" t="s">
        <v>5210</v>
      </c>
      <c r="D2869" t="s">
        <v>5242</v>
      </c>
      <c r="E2869" t="s">
        <v>212</v>
      </c>
      <c r="F2869" t="s">
        <v>23</v>
      </c>
      <c r="G2869" t="s">
        <v>12</v>
      </c>
    </row>
    <row r="2870" spans="1:8">
      <c r="A2870" t="s">
        <v>5243</v>
      </c>
      <c r="B2870" t="s">
        <v>5244</v>
      </c>
      <c r="C2870" t="s">
        <v>5210</v>
      </c>
      <c r="D2870" t="s">
        <v>5245</v>
      </c>
      <c r="E2870" t="s">
        <v>212</v>
      </c>
      <c r="F2870" t="s">
        <v>11</v>
      </c>
      <c r="G2870" t="s">
        <v>12</v>
      </c>
    </row>
    <row r="2871" spans="1:8">
      <c r="A2871" t="s">
        <v>5246</v>
      </c>
      <c r="B2871" t="s">
        <v>5247</v>
      </c>
      <c r="C2871" t="s">
        <v>5210</v>
      </c>
      <c r="D2871" t="s">
        <v>5248</v>
      </c>
      <c r="E2871" t="s">
        <v>212</v>
      </c>
      <c r="F2871" t="s">
        <v>11</v>
      </c>
      <c r="G2871" t="s">
        <v>12</v>
      </c>
    </row>
    <row r="2872" spans="1:8">
      <c r="A2872" t="s">
        <v>5249</v>
      </c>
      <c r="B2872" t="s">
        <v>5250</v>
      </c>
      <c r="C2872" t="s">
        <v>5210</v>
      </c>
      <c r="D2872" t="s">
        <v>5251</v>
      </c>
      <c r="E2872" t="s">
        <v>212</v>
      </c>
      <c r="F2872" t="s">
        <v>69</v>
      </c>
      <c r="G2872" t="s">
        <v>12</v>
      </c>
    </row>
    <row r="2873" spans="1:8">
      <c r="A2873" t="s">
        <v>5252</v>
      </c>
      <c r="B2873" t="s">
        <v>5253</v>
      </c>
      <c r="C2873" t="s">
        <v>5210</v>
      </c>
      <c r="D2873" t="s">
        <v>5254</v>
      </c>
      <c r="E2873" t="s">
        <v>212</v>
      </c>
      <c r="F2873" t="s">
        <v>23</v>
      </c>
      <c r="G2873" t="s">
        <v>12</v>
      </c>
    </row>
    <row r="2874" spans="1:8">
      <c r="A2874" t="s">
        <v>5255</v>
      </c>
      <c r="B2874" t="s">
        <v>5256</v>
      </c>
      <c r="C2874" t="s">
        <v>5210</v>
      </c>
      <c r="D2874" t="s">
        <v>2423</v>
      </c>
      <c r="E2874" t="s">
        <v>212</v>
      </c>
      <c r="F2874" t="s">
        <v>23</v>
      </c>
      <c r="G2874" t="s">
        <v>12</v>
      </c>
    </row>
    <row r="2875" spans="1:8">
      <c r="A2875" t="s">
        <v>5257</v>
      </c>
      <c r="B2875" t="s">
        <v>5258</v>
      </c>
      <c r="C2875" t="s">
        <v>5210</v>
      </c>
      <c r="D2875" t="s">
        <v>5237</v>
      </c>
      <c r="E2875" t="s">
        <v>212</v>
      </c>
      <c r="F2875" t="s">
        <v>23</v>
      </c>
      <c r="G2875" t="s">
        <v>12</v>
      </c>
    </row>
    <row r="2876" spans="1:8">
      <c r="A2876" t="s">
        <v>5259</v>
      </c>
      <c r="B2876" t="s">
        <v>5260</v>
      </c>
      <c r="C2876" t="s">
        <v>5210</v>
      </c>
      <c r="D2876" t="s">
        <v>5261</v>
      </c>
      <c r="E2876" t="s">
        <v>212</v>
      </c>
      <c r="F2876" t="s">
        <v>11</v>
      </c>
      <c r="G2876" t="s">
        <v>12</v>
      </c>
    </row>
    <row r="2877" spans="1:8">
      <c r="A2877" t="s">
        <v>5262</v>
      </c>
      <c r="B2877" t="s">
        <v>5263</v>
      </c>
      <c r="C2877" t="s">
        <v>5210</v>
      </c>
      <c r="D2877" t="s">
        <v>1381</v>
      </c>
      <c r="E2877" t="s">
        <v>212</v>
      </c>
      <c r="F2877" t="s">
        <v>98</v>
      </c>
      <c r="G2877" t="s">
        <v>12</v>
      </c>
    </row>
    <row r="2878" spans="1:8">
      <c r="A2878" t="s">
        <v>5264</v>
      </c>
      <c r="B2878" t="s">
        <v>5265</v>
      </c>
      <c r="C2878" t="s">
        <v>5210</v>
      </c>
      <c r="D2878" t="s">
        <v>5248</v>
      </c>
      <c r="E2878" t="s">
        <v>212</v>
      </c>
      <c r="F2878" t="s">
        <v>23</v>
      </c>
      <c r="G2878" t="s">
        <v>12</v>
      </c>
    </row>
    <row r="2879" spans="1:8">
      <c r="A2879" t="s">
        <v>5266</v>
      </c>
      <c r="B2879" t="s">
        <v>5267</v>
      </c>
      <c r="C2879" t="s">
        <v>5210</v>
      </c>
      <c r="D2879" t="s">
        <v>587</v>
      </c>
      <c r="E2879" t="s">
        <v>212</v>
      </c>
      <c r="F2879" t="s">
        <v>23</v>
      </c>
      <c r="G2879" t="s">
        <v>12</v>
      </c>
    </row>
    <row r="2880" spans="1:8">
      <c r="A2880" t="s">
        <v>5268</v>
      </c>
      <c r="B2880" t="s">
        <v>5269</v>
      </c>
      <c r="C2880" t="s">
        <v>5210</v>
      </c>
      <c r="D2880" t="s">
        <v>5270</v>
      </c>
      <c r="E2880" t="s">
        <v>212</v>
      </c>
      <c r="F2880" t="s">
        <v>23</v>
      </c>
      <c r="G2880" t="s">
        <v>12</v>
      </c>
    </row>
    <row r="2881" spans="1:8">
      <c r="A2881" t="s">
        <v>5271</v>
      </c>
      <c r="B2881" t="s">
        <v>5272</v>
      </c>
      <c r="C2881" t="s">
        <v>5210</v>
      </c>
      <c r="D2881" t="s">
        <v>5273</v>
      </c>
      <c r="E2881" t="s">
        <v>212</v>
      </c>
      <c r="F2881" t="s">
        <v>23</v>
      </c>
      <c r="G2881" t="s">
        <v>12</v>
      </c>
    </row>
    <row r="2882" spans="1:8">
      <c r="A2882" t="s">
        <v>5274</v>
      </c>
      <c r="B2882" t="s">
        <v>5275</v>
      </c>
      <c r="C2882" t="s">
        <v>5210</v>
      </c>
      <c r="D2882" t="s">
        <v>2448</v>
      </c>
      <c r="E2882" t="s">
        <v>212</v>
      </c>
      <c r="F2882" t="s">
        <v>160</v>
      </c>
      <c r="G2882" t="s">
        <v>12</v>
      </c>
    </row>
    <row r="2883" spans="1:8">
      <c r="A2883" t="s">
        <v>5276</v>
      </c>
      <c r="B2883" t="s">
        <v>3566</v>
      </c>
      <c r="C2883" t="s">
        <v>5210</v>
      </c>
      <c r="D2883" t="s">
        <v>204</v>
      </c>
      <c r="E2883" t="s">
        <v>212</v>
      </c>
      <c r="F2883" t="s">
        <v>23</v>
      </c>
      <c r="G2883" t="s">
        <v>12</v>
      </c>
    </row>
    <row r="2884" spans="1:8">
      <c r="A2884" t="s">
        <v>5277</v>
      </c>
      <c r="B2884" t="s">
        <v>2582</v>
      </c>
      <c r="C2884" t="s">
        <v>5210</v>
      </c>
      <c r="D2884" t="s">
        <v>5278</v>
      </c>
      <c r="E2884" t="s">
        <v>212</v>
      </c>
      <c r="F2884" t="s">
        <v>330</v>
      </c>
      <c r="G2884" t="s">
        <v>12</v>
      </c>
      <c r="H2884">
        <v>3</v>
      </c>
    </row>
    <row r="2885" spans="1:8">
      <c r="A2885" t="s">
        <v>5279</v>
      </c>
      <c r="B2885" t="s">
        <v>5280</v>
      </c>
      <c r="C2885" t="s">
        <v>5210</v>
      </c>
      <c r="D2885" t="s">
        <v>5281</v>
      </c>
      <c r="E2885" t="s">
        <v>212</v>
      </c>
      <c r="F2885" t="s">
        <v>11</v>
      </c>
      <c r="G2885" t="s">
        <v>12</v>
      </c>
      <c r="H2885">
        <v>2</v>
      </c>
    </row>
    <row r="2886" spans="1:8">
      <c r="A2886" t="s">
        <v>5282</v>
      </c>
      <c r="B2886" t="s">
        <v>3459</v>
      </c>
      <c r="C2886" t="s">
        <v>5210</v>
      </c>
      <c r="D2886" t="s">
        <v>60</v>
      </c>
      <c r="E2886" t="s">
        <v>212</v>
      </c>
      <c r="F2886" t="s">
        <v>11</v>
      </c>
      <c r="G2886" t="s">
        <v>12</v>
      </c>
    </row>
    <row r="2887" spans="1:8">
      <c r="A2887" t="s">
        <v>5283</v>
      </c>
      <c r="B2887" t="s">
        <v>5284</v>
      </c>
      <c r="C2887" t="s">
        <v>5210</v>
      </c>
      <c r="D2887" t="s">
        <v>1434</v>
      </c>
      <c r="E2887" t="s">
        <v>212</v>
      </c>
      <c r="F2887" t="s">
        <v>23</v>
      </c>
      <c r="G2887" t="s">
        <v>12</v>
      </c>
      <c r="H2887">
        <v>2</v>
      </c>
    </row>
    <row r="2888" spans="1:8">
      <c r="A2888" t="s">
        <v>5285</v>
      </c>
      <c r="B2888" t="s">
        <v>5286</v>
      </c>
      <c r="C2888" t="s">
        <v>5210</v>
      </c>
      <c r="D2888" t="s">
        <v>5287</v>
      </c>
      <c r="E2888" t="s">
        <v>212</v>
      </c>
      <c r="F2888" t="s">
        <v>23</v>
      </c>
      <c r="G2888" t="s">
        <v>12</v>
      </c>
    </row>
    <row r="2889" spans="1:8">
      <c r="A2889" t="s">
        <v>5288</v>
      </c>
      <c r="B2889" t="s">
        <v>5289</v>
      </c>
      <c r="C2889" t="s">
        <v>5210</v>
      </c>
      <c r="D2889" t="s">
        <v>3459</v>
      </c>
      <c r="E2889" t="s">
        <v>212</v>
      </c>
      <c r="F2889" t="s">
        <v>23</v>
      </c>
      <c r="G2889" t="s">
        <v>12</v>
      </c>
    </row>
    <row r="2890" spans="1:8">
      <c r="A2890" t="s">
        <v>5290</v>
      </c>
      <c r="B2890" t="s">
        <v>5291</v>
      </c>
      <c r="C2890" t="s">
        <v>5210</v>
      </c>
      <c r="D2890" t="s">
        <v>5292</v>
      </c>
      <c r="E2890" t="s">
        <v>212</v>
      </c>
      <c r="F2890" t="s">
        <v>23</v>
      </c>
      <c r="G2890" t="s">
        <v>12</v>
      </c>
    </row>
    <row r="2891" spans="1:8">
      <c r="A2891" t="s">
        <v>5293</v>
      </c>
      <c r="B2891" t="s">
        <v>5294</v>
      </c>
      <c r="C2891" t="s">
        <v>5210</v>
      </c>
      <c r="D2891" t="s">
        <v>5295</v>
      </c>
      <c r="E2891" t="s">
        <v>212</v>
      </c>
      <c r="F2891" t="s">
        <v>23</v>
      </c>
      <c r="G2891" t="s">
        <v>12</v>
      </c>
    </row>
    <row r="2892" spans="1:8">
      <c r="A2892" t="s">
        <v>5296</v>
      </c>
      <c r="B2892" t="s">
        <v>5297</v>
      </c>
      <c r="C2892" t="s">
        <v>5210</v>
      </c>
      <c r="D2892" t="s">
        <v>1220</v>
      </c>
      <c r="E2892" t="s">
        <v>212</v>
      </c>
      <c r="F2892" t="s">
        <v>23</v>
      </c>
      <c r="G2892" t="s">
        <v>12</v>
      </c>
    </row>
    <row r="2893" spans="1:8">
      <c r="A2893" t="s">
        <v>5298</v>
      </c>
      <c r="B2893" t="s">
        <v>5299</v>
      </c>
      <c r="C2893" t="s">
        <v>5210</v>
      </c>
      <c r="D2893" t="s">
        <v>5300</v>
      </c>
      <c r="E2893" t="s">
        <v>212</v>
      </c>
      <c r="F2893" t="s">
        <v>23</v>
      </c>
      <c r="G2893" t="s">
        <v>201</v>
      </c>
    </row>
    <row r="2894" spans="1:8">
      <c r="A2894" t="s">
        <v>5301</v>
      </c>
      <c r="B2894" t="s">
        <v>2011</v>
      </c>
      <c r="C2894" t="s">
        <v>5210</v>
      </c>
      <c r="D2894" t="s">
        <v>5302</v>
      </c>
      <c r="E2894" t="s">
        <v>212</v>
      </c>
      <c r="F2894" t="s">
        <v>23</v>
      </c>
      <c r="G2894" t="s">
        <v>12</v>
      </c>
    </row>
    <row r="2895" spans="1:8">
      <c r="A2895" t="s">
        <v>5303</v>
      </c>
      <c r="B2895" t="s">
        <v>32</v>
      </c>
      <c r="C2895" t="s">
        <v>5210</v>
      </c>
      <c r="D2895" t="s">
        <v>5304</v>
      </c>
      <c r="E2895" t="s">
        <v>212</v>
      </c>
      <c r="F2895" t="s">
        <v>23</v>
      </c>
      <c r="G2895" t="s">
        <v>12</v>
      </c>
    </row>
    <row r="2896" spans="1:8">
      <c r="A2896" t="s">
        <v>5305</v>
      </c>
      <c r="B2896" t="s">
        <v>5306</v>
      </c>
      <c r="C2896" t="s">
        <v>5210</v>
      </c>
      <c r="D2896" t="s">
        <v>60</v>
      </c>
      <c r="E2896" t="s">
        <v>212</v>
      </c>
      <c r="F2896" t="s">
        <v>23</v>
      </c>
      <c r="G2896" t="s">
        <v>12</v>
      </c>
    </row>
    <row r="2897" spans="1:8">
      <c r="A2897" t="s">
        <v>5307</v>
      </c>
      <c r="B2897" t="s">
        <v>2081</v>
      </c>
      <c r="C2897" t="s">
        <v>5210</v>
      </c>
      <c r="D2897" t="s">
        <v>4613</v>
      </c>
      <c r="E2897" t="s">
        <v>212</v>
      </c>
      <c r="F2897" t="s">
        <v>23</v>
      </c>
      <c r="G2897" t="s">
        <v>12</v>
      </c>
    </row>
    <row r="2898" spans="1:8">
      <c r="A2898" t="s">
        <v>5308</v>
      </c>
      <c r="B2898" t="s">
        <v>5309</v>
      </c>
      <c r="C2898" t="s">
        <v>5210</v>
      </c>
      <c r="D2898" t="s">
        <v>5310</v>
      </c>
      <c r="E2898" t="s">
        <v>212</v>
      </c>
      <c r="F2898" t="s">
        <v>11</v>
      </c>
      <c r="G2898" t="s">
        <v>12</v>
      </c>
    </row>
    <row r="2899" spans="1:8">
      <c r="A2899" t="s">
        <v>5311</v>
      </c>
      <c r="B2899" t="s">
        <v>5312</v>
      </c>
      <c r="C2899" t="s">
        <v>5210</v>
      </c>
      <c r="D2899" t="s">
        <v>4686</v>
      </c>
      <c r="E2899" t="s">
        <v>212</v>
      </c>
      <c r="F2899" t="s">
        <v>23</v>
      </c>
      <c r="G2899" t="s">
        <v>12</v>
      </c>
      <c r="H2899">
        <v>1</v>
      </c>
    </row>
    <row r="2900" spans="1:8">
      <c r="A2900" t="s">
        <v>5313</v>
      </c>
      <c r="B2900" t="s">
        <v>5314</v>
      </c>
      <c r="C2900" t="s">
        <v>5210</v>
      </c>
      <c r="D2900" t="s">
        <v>5315</v>
      </c>
      <c r="E2900" t="s">
        <v>212</v>
      </c>
      <c r="F2900" t="s">
        <v>23</v>
      </c>
      <c r="G2900" t="s">
        <v>12</v>
      </c>
    </row>
    <row r="2901" spans="1:8">
      <c r="A2901" t="s">
        <v>5316</v>
      </c>
      <c r="B2901" t="s">
        <v>1239</v>
      </c>
      <c r="C2901" t="s">
        <v>5210</v>
      </c>
      <c r="D2901" t="s">
        <v>2218</v>
      </c>
      <c r="E2901" t="s">
        <v>212</v>
      </c>
      <c r="F2901" t="s">
        <v>23</v>
      </c>
      <c r="G2901" t="s">
        <v>12</v>
      </c>
    </row>
    <row r="2902" spans="1:8">
      <c r="A2902" t="s">
        <v>5317</v>
      </c>
      <c r="B2902" t="s">
        <v>5318</v>
      </c>
      <c r="C2902" t="s">
        <v>5210</v>
      </c>
      <c r="D2902" t="s">
        <v>5272</v>
      </c>
      <c r="E2902" t="s">
        <v>212</v>
      </c>
      <c r="F2902" t="s">
        <v>23</v>
      </c>
      <c r="G2902" t="s">
        <v>12</v>
      </c>
      <c r="H2902">
        <v>5</v>
      </c>
    </row>
    <row r="2903" spans="1:8">
      <c r="A2903" t="s">
        <v>5319</v>
      </c>
      <c r="B2903" t="s">
        <v>5320</v>
      </c>
      <c r="C2903" t="s">
        <v>5210</v>
      </c>
      <c r="D2903" t="s">
        <v>5227</v>
      </c>
      <c r="E2903" t="s">
        <v>212</v>
      </c>
      <c r="F2903" t="s">
        <v>23</v>
      </c>
      <c r="G2903" t="s">
        <v>12</v>
      </c>
      <c r="H2903">
        <v>3</v>
      </c>
    </row>
    <row r="2904" spans="1:8">
      <c r="A2904" t="s">
        <v>5321</v>
      </c>
      <c r="B2904" t="s">
        <v>5322</v>
      </c>
      <c r="C2904" t="s">
        <v>5210</v>
      </c>
      <c r="D2904" t="s">
        <v>5233</v>
      </c>
      <c r="E2904" t="s">
        <v>212</v>
      </c>
      <c r="F2904" t="s">
        <v>23</v>
      </c>
      <c r="G2904" t="s">
        <v>201</v>
      </c>
    </row>
    <row r="2905" spans="1:8">
      <c r="A2905" t="s">
        <v>5323</v>
      </c>
      <c r="B2905" t="s">
        <v>2723</v>
      </c>
      <c r="C2905" t="s">
        <v>5210</v>
      </c>
      <c r="D2905" t="s">
        <v>5324</v>
      </c>
      <c r="E2905" t="s">
        <v>212</v>
      </c>
      <c r="F2905" t="s">
        <v>23</v>
      </c>
      <c r="G2905" t="s">
        <v>12</v>
      </c>
    </row>
    <row r="2906" spans="1:8">
      <c r="A2906" t="s">
        <v>5325</v>
      </c>
      <c r="B2906" t="s">
        <v>5326</v>
      </c>
      <c r="C2906" t="s">
        <v>5210</v>
      </c>
      <c r="D2906" t="s">
        <v>5324</v>
      </c>
      <c r="E2906" t="s">
        <v>212</v>
      </c>
      <c r="F2906" t="s">
        <v>160</v>
      </c>
      <c r="G2906" t="s">
        <v>12</v>
      </c>
    </row>
    <row r="2907" spans="1:8">
      <c r="A2907" t="s">
        <v>5327</v>
      </c>
      <c r="B2907" t="s">
        <v>65</v>
      </c>
      <c r="C2907" t="s">
        <v>5210</v>
      </c>
      <c r="D2907" t="s">
        <v>5328</v>
      </c>
      <c r="E2907" t="s">
        <v>212</v>
      </c>
      <c r="F2907" t="s">
        <v>23</v>
      </c>
      <c r="G2907" t="s">
        <v>12</v>
      </c>
      <c r="H2907">
        <v>4</v>
      </c>
    </row>
    <row r="2908" spans="1:8">
      <c r="A2908" t="s">
        <v>1212</v>
      </c>
      <c r="B2908" t="s">
        <v>5329</v>
      </c>
      <c r="C2908" t="s">
        <v>5210</v>
      </c>
      <c r="D2908" t="s">
        <v>5237</v>
      </c>
      <c r="E2908" t="s">
        <v>212</v>
      </c>
      <c r="F2908" t="s">
        <v>23</v>
      </c>
      <c r="G2908" t="s">
        <v>12</v>
      </c>
    </row>
    <row r="2909" spans="1:8">
      <c r="A2909" t="s">
        <v>5330</v>
      </c>
      <c r="B2909" t="s">
        <v>5331</v>
      </c>
      <c r="C2909" t="s">
        <v>5210</v>
      </c>
      <c r="D2909" t="s">
        <v>5332</v>
      </c>
      <c r="E2909" t="s">
        <v>212</v>
      </c>
      <c r="F2909" t="s">
        <v>23</v>
      </c>
      <c r="G2909" t="s">
        <v>12</v>
      </c>
    </row>
    <row r="2910" spans="1:8">
      <c r="A2910" t="s">
        <v>5333</v>
      </c>
      <c r="B2910" t="s">
        <v>5334</v>
      </c>
      <c r="C2910" t="s">
        <v>5210</v>
      </c>
      <c r="D2910" t="s">
        <v>1220</v>
      </c>
      <c r="E2910" t="s">
        <v>212</v>
      </c>
      <c r="F2910" t="s">
        <v>23</v>
      </c>
      <c r="G2910" t="s">
        <v>12</v>
      </c>
    </row>
    <row r="2911" spans="1:8">
      <c r="A2911" t="s">
        <v>5335</v>
      </c>
      <c r="B2911" t="s">
        <v>5336</v>
      </c>
      <c r="C2911" t="s">
        <v>5210</v>
      </c>
      <c r="D2911" t="s">
        <v>2773</v>
      </c>
      <c r="E2911" t="s">
        <v>212</v>
      </c>
      <c r="F2911" t="s">
        <v>23</v>
      </c>
      <c r="G2911" t="s">
        <v>12</v>
      </c>
      <c r="H2911">
        <v>3</v>
      </c>
    </row>
    <row r="2912" spans="1:8">
      <c r="A2912" t="s">
        <v>5337</v>
      </c>
      <c r="B2912" t="s">
        <v>5338</v>
      </c>
      <c r="C2912" t="s">
        <v>5210</v>
      </c>
      <c r="D2912" t="s">
        <v>5339</v>
      </c>
      <c r="E2912" t="s">
        <v>212</v>
      </c>
      <c r="F2912" t="s">
        <v>23</v>
      </c>
      <c r="G2912" t="s">
        <v>12</v>
      </c>
    </row>
    <row r="2913" spans="1:8">
      <c r="A2913" t="s">
        <v>5340</v>
      </c>
      <c r="B2913" t="s">
        <v>5341</v>
      </c>
      <c r="C2913" t="s">
        <v>5210</v>
      </c>
      <c r="D2913" t="s">
        <v>5342</v>
      </c>
      <c r="E2913" t="s">
        <v>212</v>
      </c>
      <c r="F2913" t="s">
        <v>23</v>
      </c>
      <c r="G2913" t="s">
        <v>12</v>
      </c>
    </row>
    <row r="2914" spans="1:8">
      <c r="A2914" t="s">
        <v>5343</v>
      </c>
      <c r="B2914" t="s">
        <v>5344</v>
      </c>
      <c r="C2914" t="s">
        <v>5210</v>
      </c>
      <c r="D2914" t="s">
        <v>5345</v>
      </c>
      <c r="E2914" t="s">
        <v>212</v>
      </c>
      <c r="F2914" t="s">
        <v>23</v>
      </c>
      <c r="G2914" t="s">
        <v>12</v>
      </c>
      <c r="H2914">
        <v>5</v>
      </c>
    </row>
    <row r="2915" spans="1:8">
      <c r="A2915" t="s">
        <v>5346</v>
      </c>
      <c r="B2915" t="s">
        <v>5347</v>
      </c>
      <c r="C2915" t="s">
        <v>5210</v>
      </c>
      <c r="D2915" t="s">
        <v>5348</v>
      </c>
      <c r="E2915" t="s">
        <v>212</v>
      </c>
      <c r="F2915" t="s">
        <v>23</v>
      </c>
      <c r="G2915" t="s">
        <v>12</v>
      </c>
    </row>
    <row r="2916" spans="1:8">
      <c r="A2916" t="s">
        <v>5349</v>
      </c>
      <c r="B2916" t="s">
        <v>5350</v>
      </c>
      <c r="C2916" t="s">
        <v>5210</v>
      </c>
      <c r="D2916" t="s">
        <v>5230</v>
      </c>
      <c r="E2916" t="s">
        <v>212</v>
      </c>
      <c r="F2916" t="s">
        <v>23</v>
      </c>
      <c r="G2916" t="s">
        <v>12</v>
      </c>
    </row>
    <row r="2917" spans="1:8">
      <c r="A2917" t="s">
        <v>5351</v>
      </c>
      <c r="B2917" t="s">
        <v>586</v>
      </c>
      <c r="C2917" t="s">
        <v>5210</v>
      </c>
      <c r="D2917" t="s">
        <v>5211</v>
      </c>
      <c r="E2917" t="s">
        <v>233</v>
      </c>
      <c r="F2917" t="s">
        <v>23</v>
      </c>
      <c r="G2917" t="s">
        <v>201</v>
      </c>
    </row>
    <row r="2918" spans="1:8">
      <c r="A2918" t="s">
        <v>5352</v>
      </c>
      <c r="B2918" t="s">
        <v>1434</v>
      </c>
      <c r="C2918" t="s">
        <v>5353</v>
      </c>
      <c r="D2918" t="s">
        <v>737</v>
      </c>
      <c r="E2918" t="s">
        <v>10</v>
      </c>
      <c r="F2918" t="s">
        <v>23</v>
      </c>
      <c r="G2918" t="s">
        <v>12</v>
      </c>
      <c r="H2918">
        <v>3</v>
      </c>
    </row>
    <row r="2919" spans="1:8">
      <c r="A2919" t="s">
        <v>5354</v>
      </c>
      <c r="B2919" t="s">
        <v>5355</v>
      </c>
      <c r="C2919" t="s">
        <v>5353</v>
      </c>
      <c r="D2919" t="s">
        <v>4623</v>
      </c>
      <c r="E2919" t="s">
        <v>10</v>
      </c>
      <c r="F2919" t="s">
        <v>116</v>
      </c>
      <c r="G2919" t="s">
        <v>12</v>
      </c>
      <c r="H2919">
        <v>4</v>
      </c>
    </row>
    <row r="2920" spans="1:8">
      <c r="A2920" t="s">
        <v>5356</v>
      </c>
      <c r="B2920" t="s">
        <v>5357</v>
      </c>
      <c r="C2920" t="s">
        <v>5353</v>
      </c>
      <c r="D2920" t="s">
        <v>1397</v>
      </c>
      <c r="E2920" t="s">
        <v>10</v>
      </c>
      <c r="F2920" t="s">
        <v>23</v>
      </c>
      <c r="G2920" t="s">
        <v>12</v>
      </c>
      <c r="H2920">
        <v>4</v>
      </c>
    </row>
    <row r="2921" spans="1:8">
      <c r="A2921" t="s">
        <v>5358</v>
      </c>
      <c r="B2921" t="s">
        <v>1434</v>
      </c>
      <c r="C2921" t="s">
        <v>5353</v>
      </c>
      <c r="D2921" t="s">
        <v>737</v>
      </c>
      <c r="E2921" t="s">
        <v>10</v>
      </c>
      <c r="F2921" t="s">
        <v>23</v>
      </c>
      <c r="G2921" t="s">
        <v>12</v>
      </c>
      <c r="H2921">
        <v>4</v>
      </c>
    </row>
    <row r="2922" spans="1:8">
      <c r="A2922" t="s">
        <v>5359</v>
      </c>
      <c r="B2922" t="s">
        <v>5360</v>
      </c>
      <c r="C2922" t="s">
        <v>5353</v>
      </c>
      <c r="D2922" t="s">
        <v>2043</v>
      </c>
      <c r="E2922" t="s">
        <v>10</v>
      </c>
      <c r="F2922" t="s">
        <v>116</v>
      </c>
      <c r="G2922" t="s">
        <v>12</v>
      </c>
      <c r="H2922">
        <v>4</v>
      </c>
    </row>
    <row r="2923" spans="1:8">
      <c r="A2923" t="s">
        <v>5361</v>
      </c>
      <c r="B2923" t="s">
        <v>4536</v>
      </c>
      <c r="C2923" t="s">
        <v>5353</v>
      </c>
      <c r="D2923" t="s">
        <v>1329</v>
      </c>
      <c r="E2923" t="s">
        <v>10</v>
      </c>
      <c r="F2923" t="s">
        <v>69</v>
      </c>
      <c r="G2923" t="s">
        <v>12</v>
      </c>
      <c r="H2923">
        <v>2</v>
      </c>
    </row>
    <row r="2924" spans="1:8">
      <c r="A2924" t="s">
        <v>5362</v>
      </c>
      <c r="B2924" t="s">
        <v>5357</v>
      </c>
      <c r="C2924" t="s">
        <v>5353</v>
      </c>
      <c r="D2924" t="s">
        <v>1397</v>
      </c>
      <c r="E2924" t="s">
        <v>10</v>
      </c>
      <c r="F2924" t="s">
        <v>23</v>
      </c>
      <c r="G2924" t="s">
        <v>12</v>
      </c>
      <c r="H2924">
        <v>4</v>
      </c>
    </row>
    <row r="2925" spans="1:8">
      <c r="A2925" t="s">
        <v>5363</v>
      </c>
      <c r="B2925" t="s">
        <v>2628</v>
      </c>
      <c r="C2925" t="s">
        <v>5353</v>
      </c>
      <c r="D2925" t="s">
        <v>5364</v>
      </c>
      <c r="E2925" t="s">
        <v>10</v>
      </c>
      <c r="F2925" t="s">
        <v>257</v>
      </c>
      <c r="G2925" t="s">
        <v>12</v>
      </c>
    </row>
    <row r="2926" spans="1:8">
      <c r="A2926" t="s">
        <v>5365</v>
      </c>
      <c r="B2926" t="s">
        <v>5357</v>
      </c>
      <c r="C2926" t="s">
        <v>5353</v>
      </c>
      <c r="D2926" t="s">
        <v>1397</v>
      </c>
      <c r="E2926" t="s">
        <v>10</v>
      </c>
      <c r="F2926" t="s">
        <v>23</v>
      </c>
      <c r="G2926" t="s">
        <v>12</v>
      </c>
      <c r="H2926">
        <v>4</v>
      </c>
    </row>
    <row r="2927" spans="1:8">
      <c r="A2927" t="s">
        <v>5366</v>
      </c>
      <c r="B2927" t="s">
        <v>5367</v>
      </c>
      <c r="C2927" t="s">
        <v>5353</v>
      </c>
      <c r="D2927" t="s">
        <v>5368</v>
      </c>
      <c r="E2927" t="s">
        <v>10</v>
      </c>
      <c r="F2927" t="s">
        <v>23</v>
      </c>
      <c r="G2927" t="s">
        <v>12</v>
      </c>
      <c r="H2927">
        <v>2</v>
      </c>
    </row>
    <row r="2928" spans="1:8">
      <c r="A2928" t="s">
        <v>5369</v>
      </c>
      <c r="B2928" t="s">
        <v>5370</v>
      </c>
      <c r="C2928" t="s">
        <v>5353</v>
      </c>
      <c r="D2928" t="s">
        <v>1434</v>
      </c>
      <c r="E2928" t="s">
        <v>10</v>
      </c>
      <c r="F2928" t="s">
        <v>23</v>
      </c>
      <c r="G2928" t="s">
        <v>12</v>
      </c>
      <c r="H2928">
        <v>3</v>
      </c>
    </row>
    <row r="2929" spans="1:8">
      <c r="A2929" t="s">
        <v>5371</v>
      </c>
      <c r="B2929" t="s">
        <v>5357</v>
      </c>
      <c r="C2929" t="s">
        <v>5353</v>
      </c>
      <c r="D2929" t="s">
        <v>1397</v>
      </c>
      <c r="E2929" t="s">
        <v>179</v>
      </c>
      <c r="F2929" t="s">
        <v>180</v>
      </c>
      <c r="G2929" t="s">
        <v>12</v>
      </c>
      <c r="H2929">
        <v>4</v>
      </c>
    </row>
    <row r="2930" spans="1:8">
      <c r="A2930" t="s">
        <v>5372</v>
      </c>
      <c r="B2930" t="s">
        <v>863</v>
      </c>
      <c r="C2930" t="s">
        <v>5353</v>
      </c>
      <c r="D2930" t="s">
        <v>2112</v>
      </c>
      <c r="E2930" t="s">
        <v>10</v>
      </c>
      <c r="F2930" t="s">
        <v>23</v>
      </c>
      <c r="G2930" t="s">
        <v>12</v>
      </c>
      <c r="H2930">
        <v>2</v>
      </c>
    </row>
    <row r="2931" spans="1:8">
      <c r="A2931" t="s">
        <v>5373</v>
      </c>
      <c r="B2931" t="s">
        <v>5357</v>
      </c>
      <c r="C2931" t="s">
        <v>5353</v>
      </c>
      <c r="D2931" t="s">
        <v>1397</v>
      </c>
      <c r="E2931" t="s">
        <v>10</v>
      </c>
      <c r="F2931" t="s">
        <v>23</v>
      </c>
      <c r="G2931" t="s">
        <v>12</v>
      </c>
      <c r="H2931">
        <v>3</v>
      </c>
    </row>
    <row r="2932" spans="1:8">
      <c r="A2932" t="s">
        <v>5374</v>
      </c>
      <c r="B2932" t="s">
        <v>5375</v>
      </c>
      <c r="C2932" t="s">
        <v>5353</v>
      </c>
      <c r="D2932" t="s">
        <v>5376</v>
      </c>
      <c r="E2932" t="s">
        <v>10</v>
      </c>
      <c r="F2932" t="s">
        <v>116</v>
      </c>
      <c r="G2932" t="s">
        <v>12</v>
      </c>
      <c r="H2932">
        <v>4</v>
      </c>
    </row>
    <row r="2933" spans="1:8">
      <c r="A2933" t="s">
        <v>5377</v>
      </c>
      <c r="B2933" t="s">
        <v>2081</v>
      </c>
      <c r="C2933" t="s">
        <v>5353</v>
      </c>
      <c r="D2933" t="s">
        <v>5059</v>
      </c>
      <c r="E2933" t="s">
        <v>10</v>
      </c>
      <c r="F2933" t="s">
        <v>69</v>
      </c>
      <c r="G2933" t="s">
        <v>12</v>
      </c>
      <c r="H2933">
        <v>3</v>
      </c>
    </row>
    <row r="2934" spans="1:8">
      <c r="A2934" t="s">
        <v>5378</v>
      </c>
      <c r="B2934" t="s">
        <v>4217</v>
      </c>
      <c r="C2934" t="s">
        <v>5353</v>
      </c>
      <c r="D2934" t="s">
        <v>60</v>
      </c>
      <c r="E2934" t="s">
        <v>10</v>
      </c>
      <c r="F2934" t="s">
        <v>116</v>
      </c>
      <c r="G2934" t="s">
        <v>12</v>
      </c>
      <c r="H2934">
        <v>3</v>
      </c>
    </row>
    <row r="2935" spans="1:8">
      <c r="A2935" t="s">
        <v>5379</v>
      </c>
      <c r="B2935" t="s">
        <v>1434</v>
      </c>
      <c r="C2935" t="s">
        <v>5353</v>
      </c>
      <c r="D2935" t="s">
        <v>737</v>
      </c>
      <c r="E2935" t="s">
        <v>10</v>
      </c>
      <c r="F2935" t="s">
        <v>19</v>
      </c>
      <c r="G2935" t="s">
        <v>201</v>
      </c>
    </row>
    <row r="2936" spans="1:8">
      <c r="A2936" t="s">
        <v>5380</v>
      </c>
      <c r="B2936" t="s">
        <v>1434</v>
      </c>
      <c r="C2936" t="s">
        <v>5353</v>
      </c>
      <c r="D2936" t="s">
        <v>737</v>
      </c>
      <c r="E2936" t="s">
        <v>10</v>
      </c>
      <c r="F2936" t="s">
        <v>23</v>
      </c>
      <c r="G2936" t="s">
        <v>201</v>
      </c>
      <c r="H2936">
        <v>4</v>
      </c>
    </row>
    <row r="2937" spans="1:8">
      <c r="A2937" t="s">
        <v>5381</v>
      </c>
      <c r="B2937" t="s">
        <v>5357</v>
      </c>
      <c r="C2937" t="s">
        <v>5353</v>
      </c>
      <c r="D2937" t="s">
        <v>1397</v>
      </c>
      <c r="E2937" t="s">
        <v>10</v>
      </c>
      <c r="F2937" t="s">
        <v>330</v>
      </c>
      <c r="G2937" t="s">
        <v>12</v>
      </c>
    </row>
    <row r="2938" spans="1:8">
      <c r="A2938" t="s">
        <v>5382</v>
      </c>
      <c r="B2938" t="s">
        <v>5357</v>
      </c>
      <c r="C2938" t="s">
        <v>5353</v>
      </c>
      <c r="D2938" t="s">
        <v>1397</v>
      </c>
      <c r="E2938" t="s">
        <v>10</v>
      </c>
      <c r="F2938" t="s">
        <v>116</v>
      </c>
      <c r="G2938" t="s">
        <v>12</v>
      </c>
      <c r="H2938">
        <v>4</v>
      </c>
    </row>
    <row r="2939" spans="1:8">
      <c r="A2939" t="s">
        <v>5383</v>
      </c>
      <c r="B2939" t="s">
        <v>5357</v>
      </c>
      <c r="C2939" t="s">
        <v>5353</v>
      </c>
      <c r="D2939" t="s">
        <v>1397</v>
      </c>
      <c r="E2939" t="s">
        <v>10</v>
      </c>
      <c r="F2939" t="s">
        <v>330</v>
      </c>
      <c r="G2939" t="s">
        <v>201</v>
      </c>
    </row>
    <row r="2940" spans="1:8">
      <c r="A2940" t="s">
        <v>5384</v>
      </c>
      <c r="B2940" t="s">
        <v>5385</v>
      </c>
      <c r="C2940" t="s">
        <v>5353</v>
      </c>
      <c r="D2940" t="s">
        <v>5376</v>
      </c>
      <c r="E2940" t="s">
        <v>10</v>
      </c>
      <c r="F2940" t="s">
        <v>19</v>
      </c>
      <c r="G2940" t="s">
        <v>12</v>
      </c>
      <c r="H2940">
        <v>4</v>
      </c>
    </row>
    <row r="2941" spans="1:8">
      <c r="A2941" t="s">
        <v>5386</v>
      </c>
      <c r="B2941" t="s">
        <v>5357</v>
      </c>
      <c r="C2941" t="s">
        <v>5353</v>
      </c>
      <c r="D2941" t="s">
        <v>1397</v>
      </c>
      <c r="E2941" t="s">
        <v>10</v>
      </c>
      <c r="F2941" t="s">
        <v>19</v>
      </c>
      <c r="G2941" t="s">
        <v>201</v>
      </c>
    </row>
    <row r="2942" spans="1:8">
      <c r="A2942" t="s">
        <v>5387</v>
      </c>
      <c r="B2942" t="s">
        <v>5355</v>
      </c>
      <c r="C2942" t="s">
        <v>5353</v>
      </c>
      <c r="D2942" t="s">
        <v>4623</v>
      </c>
      <c r="E2942" t="s">
        <v>10</v>
      </c>
      <c r="F2942" t="s">
        <v>19</v>
      </c>
      <c r="G2942" t="s">
        <v>12</v>
      </c>
      <c r="H2942">
        <v>4</v>
      </c>
    </row>
    <row r="2943" spans="1:8">
      <c r="A2943" t="s">
        <v>5388</v>
      </c>
      <c r="B2943" t="s">
        <v>5360</v>
      </c>
      <c r="C2943" t="s">
        <v>5353</v>
      </c>
      <c r="D2943" t="s">
        <v>2043</v>
      </c>
      <c r="E2943" t="s">
        <v>10</v>
      </c>
      <c r="F2943" t="s">
        <v>23</v>
      </c>
      <c r="G2943" t="s">
        <v>12</v>
      </c>
      <c r="H2943">
        <v>2</v>
      </c>
    </row>
    <row r="2944" spans="1:8">
      <c r="A2944" t="s">
        <v>5389</v>
      </c>
      <c r="B2944" t="s">
        <v>5390</v>
      </c>
      <c r="C2944" t="s">
        <v>5353</v>
      </c>
      <c r="D2944" t="s">
        <v>552</v>
      </c>
      <c r="E2944" t="s">
        <v>202</v>
      </c>
      <c r="F2944" t="s">
        <v>98</v>
      </c>
      <c r="G2944" t="s">
        <v>12</v>
      </c>
    </row>
    <row r="2945" spans="1:8">
      <c r="A2945" t="s">
        <v>5391</v>
      </c>
      <c r="B2945" t="s">
        <v>2266</v>
      </c>
      <c r="C2945" t="s">
        <v>5353</v>
      </c>
      <c r="D2945" t="s">
        <v>3247</v>
      </c>
      <c r="E2945" t="s">
        <v>212</v>
      </c>
      <c r="F2945" t="s">
        <v>98</v>
      </c>
      <c r="G2945" t="s">
        <v>201</v>
      </c>
    </row>
    <row r="2946" spans="1:8">
      <c r="A2946" t="s">
        <v>5392</v>
      </c>
      <c r="B2946" t="s">
        <v>89</v>
      </c>
      <c r="C2946" t="s">
        <v>5353</v>
      </c>
      <c r="D2946" t="s">
        <v>5393</v>
      </c>
      <c r="E2946" t="s">
        <v>212</v>
      </c>
      <c r="F2946" t="s">
        <v>98</v>
      </c>
      <c r="G2946" t="s">
        <v>12</v>
      </c>
      <c r="H2946">
        <v>4</v>
      </c>
    </row>
    <row r="2947" spans="1:8">
      <c r="A2947" t="s">
        <v>5394</v>
      </c>
      <c r="B2947" t="s">
        <v>5395</v>
      </c>
      <c r="C2947" t="s">
        <v>5353</v>
      </c>
      <c r="D2947" t="s">
        <v>3453</v>
      </c>
      <c r="E2947" t="s">
        <v>212</v>
      </c>
      <c r="F2947" t="s">
        <v>98</v>
      </c>
      <c r="G2947" t="s">
        <v>12</v>
      </c>
    </row>
    <row r="2948" spans="1:8">
      <c r="A2948" t="s">
        <v>5396</v>
      </c>
      <c r="B2948" t="s">
        <v>5397</v>
      </c>
      <c r="C2948" t="s">
        <v>5353</v>
      </c>
      <c r="D2948" t="s">
        <v>3555</v>
      </c>
      <c r="E2948" t="s">
        <v>212</v>
      </c>
      <c r="F2948" t="s">
        <v>23</v>
      </c>
      <c r="G2948" t="s">
        <v>12</v>
      </c>
    </row>
    <row r="2949" spans="1:8">
      <c r="A2949" t="s">
        <v>5398</v>
      </c>
      <c r="B2949" t="s">
        <v>5399</v>
      </c>
      <c r="C2949" t="s">
        <v>5353</v>
      </c>
      <c r="D2949" t="s">
        <v>5400</v>
      </c>
      <c r="E2949" t="s">
        <v>212</v>
      </c>
      <c r="F2949" t="s">
        <v>98</v>
      </c>
      <c r="G2949" t="s">
        <v>12</v>
      </c>
    </row>
    <row r="2950" spans="1:8">
      <c r="A2950" t="s">
        <v>5401</v>
      </c>
      <c r="B2950" t="s">
        <v>5402</v>
      </c>
      <c r="C2950" t="s">
        <v>5353</v>
      </c>
      <c r="D2950" t="s">
        <v>5402</v>
      </c>
      <c r="E2950" t="s">
        <v>212</v>
      </c>
      <c r="F2950" t="s">
        <v>98</v>
      </c>
      <c r="G2950" t="s">
        <v>12</v>
      </c>
    </row>
    <row r="2951" spans="1:8">
      <c r="A2951" t="s">
        <v>5403</v>
      </c>
      <c r="B2951" t="s">
        <v>3822</v>
      </c>
      <c r="C2951" t="s">
        <v>5353</v>
      </c>
      <c r="D2951" t="s">
        <v>5355</v>
      </c>
      <c r="E2951" t="s">
        <v>212</v>
      </c>
      <c r="F2951" t="s">
        <v>98</v>
      </c>
      <c r="G2951" t="s">
        <v>12</v>
      </c>
    </row>
    <row r="2952" spans="1:8">
      <c r="A2952" t="s">
        <v>5404</v>
      </c>
      <c r="B2952" t="s">
        <v>5405</v>
      </c>
      <c r="C2952" t="s">
        <v>5353</v>
      </c>
      <c r="D2952" t="s">
        <v>5406</v>
      </c>
      <c r="E2952" t="s">
        <v>212</v>
      </c>
      <c r="F2952" t="s">
        <v>98</v>
      </c>
      <c r="G2952" t="s">
        <v>12</v>
      </c>
    </row>
    <row r="2953" spans="1:8">
      <c r="A2953" t="s">
        <v>5407</v>
      </c>
      <c r="B2953" t="s">
        <v>3605</v>
      </c>
      <c r="C2953" t="s">
        <v>5353</v>
      </c>
      <c r="D2953" t="s">
        <v>169</v>
      </c>
      <c r="E2953" t="s">
        <v>212</v>
      </c>
      <c r="F2953" t="s">
        <v>23</v>
      </c>
      <c r="G2953" t="s">
        <v>12</v>
      </c>
    </row>
    <row r="2954" spans="1:8">
      <c r="A2954" t="s">
        <v>5408</v>
      </c>
      <c r="B2954" t="s">
        <v>3407</v>
      </c>
      <c r="C2954" t="s">
        <v>5353</v>
      </c>
      <c r="D2954" t="s">
        <v>5409</v>
      </c>
      <c r="E2954" t="s">
        <v>212</v>
      </c>
      <c r="F2954" t="s">
        <v>11</v>
      </c>
      <c r="G2954" t="s">
        <v>201</v>
      </c>
    </row>
    <row r="2955" spans="1:8">
      <c r="A2955" t="s">
        <v>5410</v>
      </c>
      <c r="B2955" t="s">
        <v>5411</v>
      </c>
      <c r="C2955" t="s">
        <v>5353</v>
      </c>
      <c r="D2955" t="s">
        <v>5412</v>
      </c>
      <c r="E2955" t="s">
        <v>212</v>
      </c>
      <c r="F2955" t="s">
        <v>23</v>
      </c>
      <c r="G2955" t="s">
        <v>12</v>
      </c>
    </row>
    <row r="2956" spans="1:8">
      <c r="A2956" t="s">
        <v>4987</v>
      </c>
      <c r="B2956" t="s">
        <v>188</v>
      </c>
      <c r="C2956" t="s">
        <v>5353</v>
      </c>
      <c r="D2956" t="s">
        <v>188</v>
      </c>
      <c r="E2956" t="s">
        <v>212</v>
      </c>
      <c r="F2956" t="s">
        <v>98</v>
      </c>
      <c r="G2956" t="s">
        <v>12</v>
      </c>
    </row>
    <row r="2957" spans="1:8">
      <c r="A2957" t="s">
        <v>5413</v>
      </c>
      <c r="B2957" t="s">
        <v>5414</v>
      </c>
      <c r="C2957" t="s">
        <v>5353</v>
      </c>
      <c r="D2957" t="s">
        <v>5059</v>
      </c>
      <c r="E2957" t="s">
        <v>212</v>
      </c>
      <c r="F2957" t="s">
        <v>98</v>
      </c>
      <c r="G2957" t="s">
        <v>12</v>
      </c>
    </row>
    <row r="2958" spans="1:8">
      <c r="A2958" t="s">
        <v>5415</v>
      </c>
      <c r="B2958" t="s">
        <v>5416</v>
      </c>
      <c r="C2958" t="s">
        <v>5353</v>
      </c>
      <c r="D2958" t="s">
        <v>4686</v>
      </c>
      <c r="E2958" t="s">
        <v>212</v>
      </c>
      <c r="F2958" t="s">
        <v>11</v>
      </c>
      <c r="G2958" t="s">
        <v>12</v>
      </c>
    </row>
    <row r="2959" spans="1:8">
      <c r="A2959" t="s">
        <v>5417</v>
      </c>
      <c r="B2959" t="s">
        <v>589</v>
      </c>
      <c r="C2959" t="s">
        <v>5353</v>
      </c>
      <c r="D2959" t="s">
        <v>662</v>
      </c>
      <c r="E2959" t="s">
        <v>212</v>
      </c>
      <c r="F2959" t="s">
        <v>98</v>
      </c>
      <c r="G2959" t="s">
        <v>12</v>
      </c>
    </row>
    <row r="2960" spans="1:8">
      <c r="A2960" t="s">
        <v>5418</v>
      </c>
      <c r="B2960" t="s">
        <v>5309</v>
      </c>
      <c r="C2960" t="s">
        <v>5353</v>
      </c>
      <c r="D2960" t="s">
        <v>5419</v>
      </c>
      <c r="E2960" t="s">
        <v>212</v>
      </c>
      <c r="F2960" t="s">
        <v>23</v>
      </c>
      <c r="G2960" t="s">
        <v>12</v>
      </c>
      <c r="H2960">
        <v>4</v>
      </c>
    </row>
    <row r="2961" spans="1:8">
      <c r="A2961" t="s">
        <v>5420</v>
      </c>
      <c r="B2961" t="s">
        <v>5421</v>
      </c>
      <c r="C2961" t="s">
        <v>5353</v>
      </c>
      <c r="D2961" t="s">
        <v>3045</v>
      </c>
      <c r="E2961" t="s">
        <v>212</v>
      </c>
      <c r="F2961" t="s">
        <v>98</v>
      </c>
      <c r="G2961" t="s">
        <v>12</v>
      </c>
    </row>
    <row r="2962" spans="1:8">
      <c r="A2962" t="s">
        <v>5422</v>
      </c>
      <c r="B2962" t="s">
        <v>1533</v>
      </c>
      <c r="C2962" t="s">
        <v>5353</v>
      </c>
      <c r="D2962" t="s">
        <v>5423</v>
      </c>
      <c r="E2962" t="s">
        <v>212</v>
      </c>
      <c r="F2962" t="s">
        <v>98</v>
      </c>
      <c r="G2962" t="s">
        <v>12</v>
      </c>
    </row>
    <row r="2963" spans="1:8">
      <c r="A2963" t="s">
        <v>5424</v>
      </c>
      <c r="B2963" t="s">
        <v>5425</v>
      </c>
      <c r="C2963" t="s">
        <v>5353</v>
      </c>
      <c r="D2963" t="s">
        <v>26</v>
      </c>
      <c r="E2963" t="s">
        <v>212</v>
      </c>
      <c r="F2963" t="s">
        <v>23</v>
      </c>
      <c r="G2963" t="s">
        <v>12</v>
      </c>
    </row>
    <row r="2964" spans="1:8">
      <c r="A2964" t="s">
        <v>2598</v>
      </c>
      <c r="B2964" t="s">
        <v>1355</v>
      </c>
      <c r="C2964" t="s">
        <v>5353</v>
      </c>
      <c r="D2964" t="s">
        <v>65</v>
      </c>
      <c r="E2964" t="s">
        <v>212</v>
      </c>
      <c r="F2964" t="s">
        <v>23</v>
      </c>
      <c r="G2964" t="s">
        <v>12</v>
      </c>
    </row>
    <row r="2965" spans="1:8">
      <c r="A2965" t="s">
        <v>5426</v>
      </c>
      <c r="B2965" t="s">
        <v>4881</v>
      </c>
      <c r="C2965" t="s">
        <v>5353</v>
      </c>
      <c r="D2965" t="s">
        <v>5427</v>
      </c>
      <c r="E2965" t="s">
        <v>212</v>
      </c>
      <c r="F2965" t="s">
        <v>23</v>
      </c>
      <c r="G2965" t="s">
        <v>12</v>
      </c>
      <c r="H2965">
        <v>2</v>
      </c>
    </row>
    <row r="2966" spans="1:8">
      <c r="A2966" t="s">
        <v>5428</v>
      </c>
      <c r="B2966" t="s">
        <v>2734</v>
      </c>
      <c r="C2966" t="s">
        <v>5353</v>
      </c>
      <c r="D2966" t="s">
        <v>5429</v>
      </c>
      <c r="E2966" t="s">
        <v>212</v>
      </c>
      <c r="F2966" t="s">
        <v>23</v>
      </c>
      <c r="G2966" t="s">
        <v>12</v>
      </c>
    </row>
    <row r="2967" spans="1:8">
      <c r="A2967" t="s">
        <v>5430</v>
      </c>
      <c r="B2967" t="s">
        <v>1031</v>
      </c>
      <c r="C2967" t="s">
        <v>5353</v>
      </c>
      <c r="D2967" t="s">
        <v>3393</v>
      </c>
      <c r="E2967" t="s">
        <v>212</v>
      </c>
      <c r="F2967" t="s">
        <v>98</v>
      </c>
      <c r="G2967" t="s">
        <v>12</v>
      </c>
    </row>
    <row r="2968" spans="1:8">
      <c r="A2968" t="s">
        <v>5431</v>
      </c>
      <c r="B2968" t="s">
        <v>5432</v>
      </c>
      <c r="C2968" t="s">
        <v>5353</v>
      </c>
      <c r="D2968" t="s">
        <v>3445</v>
      </c>
      <c r="E2968" t="s">
        <v>212</v>
      </c>
      <c r="F2968" t="s">
        <v>98</v>
      </c>
      <c r="G2968" t="s">
        <v>12</v>
      </c>
    </row>
    <row r="2969" spans="1:8">
      <c r="A2969" t="s">
        <v>5433</v>
      </c>
      <c r="B2969" t="s">
        <v>5434</v>
      </c>
      <c r="C2969" t="s">
        <v>5353</v>
      </c>
      <c r="D2969" t="s">
        <v>5435</v>
      </c>
      <c r="E2969" t="s">
        <v>212</v>
      </c>
      <c r="F2969" t="s">
        <v>23</v>
      </c>
      <c r="G2969" t="s">
        <v>12</v>
      </c>
    </row>
    <row r="2970" spans="1:8">
      <c r="A2970" t="s">
        <v>5436</v>
      </c>
      <c r="B2970" t="s">
        <v>5437</v>
      </c>
      <c r="C2970" t="s">
        <v>5353</v>
      </c>
      <c r="D2970" t="s">
        <v>4686</v>
      </c>
      <c r="E2970" t="s">
        <v>212</v>
      </c>
      <c r="F2970" t="s">
        <v>11</v>
      </c>
      <c r="G2970" t="s">
        <v>12</v>
      </c>
    </row>
    <row r="2971" spans="1:8">
      <c r="A2971" t="s">
        <v>5438</v>
      </c>
      <c r="B2971" t="s">
        <v>5439</v>
      </c>
      <c r="C2971" t="s">
        <v>5353</v>
      </c>
      <c r="D2971" t="s">
        <v>5440</v>
      </c>
      <c r="E2971" t="s">
        <v>212</v>
      </c>
      <c r="F2971" t="s">
        <v>23</v>
      </c>
      <c r="G2971" t="s">
        <v>12</v>
      </c>
    </row>
    <row r="2972" spans="1:8">
      <c r="A2972" t="s">
        <v>5441</v>
      </c>
      <c r="B2972" t="s">
        <v>5442</v>
      </c>
      <c r="C2972" t="s">
        <v>5353</v>
      </c>
      <c r="D2972" t="s">
        <v>5443</v>
      </c>
      <c r="E2972" t="s">
        <v>212</v>
      </c>
      <c r="F2972" t="s">
        <v>116</v>
      </c>
      <c r="G2972" t="s">
        <v>12</v>
      </c>
      <c r="H2972">
        <v>4</v>
      </c>
    </row>
    <row r="2973" spans="1:8">
      <c r="A2973" t="s">
        <v>5444</v>
      </c>
      <c r="B2973" t="s">
        <v>5445</v>
      </c>
      <c r="C2973" t="s">
        <v>5353</v>
      </c>
      <c r="D2973" t="s">
        <v>2517</v>
      </c>
      <c r="E2973" t="s">
        <v>212</v>
      </c>
      <c r="F2973" t="s">
        <v>23</v>
      </c>
      <c r="G2973" t="s">
        <v>12</v>
      </c>
    </row>
    <row r="2974" spans="1:8">
      <c r="A2974" t="s">
        <v>5446</v>
      </c>
      <c r="B2974" t="s">
        <v>5447</v>
      </c>
      <c r="C2974" t="s">
        <v>5353</v>
      </c>
      <c r="D2974" t="s">
        <v>183</v>
      </c>
      <c r="E2974" t="s">
        <v>212</v>
      </c>
      <c r="F2974" t="s">
        <v>98</v>
      </c>
      <c r="G2974" t="s">
        <v>12</v>
      </c>
    </row>
    <row r="2975" spans="1:8">
      <c r="A2975" t="s">
        <v>5448</v>
      </c>
      <c r="B2975" t="s">
        <v>5449</v>
      </c>
      <c r="C2975" t="s">
        <v>5353</v>
      </c>
      <c r="D2975" t="s">
        <v>5443</v>
      </c>
      <c r="E2975" t="s">
        <v>212</v>
      </c>
      <c r="F2975" t="s">
        <v>98</v>
      </c>
      <c r="G2975" t="s">
        <v>12</v>
      </c>
    </row>
    <row r="2976" spans="1:8">
      <c r="A2976" t="s">
        <v>5450</v>
      </c>
      <c r="B2976" t="s">
        <v>5451</v>
      </c>
      <c r="C2976" t="s">
        <v>5353</v>
      </c>
      <c r="D2976" t="s">
        <v>500</v>
      </c>
      <c r="E2976" t="s">
        <v>212</v>
      </c>
      <c r="F2976" t="s">
        <v>98</v>
      </c>
      <c r="G2976" t="s">
        <v>12</v>
      </c>
      <c r="H2976">
        <v>4</v>
      </c>
    </row>
    <row r="2977" spans="1:8">
      <c r="A2977" t="s">
        <v>5452</v>
      </c>
      <c r="B2977" t="s">
        <v>5196</v>
      </c>
      <c r="C2977" t="s">
        <v>5353</v>
      </c>
      <c r="D2977" t="s">
        <v>5345</v>
      </c>
      <c r="E2977" t="s">
        <v>212</v>
      </c>
      <c r="F2977" t="s">
        <v>11</v>
      </c>
      <c r="G2977" t="s">
        <v>12</v>
      </c>
    </row>
    <row r="2978" spans="1:8">
      <c r="A2978" t="s">
        <v>5453</v>
      </c>
      <c r="B2978" t="s">
        <v>169</v>
      </c>
      <c r="C2978" t="s">
        <v>5353</v>
      </c>
      <c r="D2978" t="s">
        <v>169</v>
      </c>
      <c r="E2978" t="s">
        <v>212</v>
      </c>
      <c r="F2978" t="s">
        <v>23</v>
      </c>
      <c r="G2978" t="s">
        <v>12</v>
      </c>
      <c r="H2978">
        <v>4</v>
      </c>
    </row>
    <row r="2979" spans="1:8">
      <c r="A2979" t="s">
        <v>5454</v>
      </c>
      <c r="B2979" t="s">
        <v>5455</v>
      </c>
      <c r="C2979" t="s">
        <v>5353</v>
      </c>
      <c r="D2979" t="s">
        <v>617</v>
      </c>
      <c r="E2979" t="s">
        <v>212</v>
      </c>
      <c r="F2979" t="s">
        <v>69</v>
      </c>
      <c r="G2979" t="s">
        <v>12</v>
      </c>
    </row>
    <row r="2980" spans="1:8">
      <c r="A2980" t="s">
        <v>5456</v>
      </c>
      <c r="B2980" t="s">
        <v>272</v>
      </c>
      <c r="C2980" t="s">
        <v>5353</v>
      </c>
      <c r="D2980" t="s">
        <v>272</v>
      </c>
      <c r="E2980" t="s">
        <v>212</v>
      </c>
      <c r="F2980" t="s">
        <v>23</v>
      </c>
      <c r="G2980" t="s">
        <v>12</v>
      </c>
      <c r="H2980">
        <v>3</v>
      </c>
    </row>
    <row r="2981" spans="1:8">
      <c r="A2981" t="s">
        <v>5457</v>
      </c>
      <c r="B2981" t="s">
        <v>5458</v>
      </c>
      <c r="C2981" t="s">
        <v>5353</v>
      </c>
      <c r="D2981" t="s">
        <v>5459</v>
      </c>
      <c r="E2981" t="s">
        <v>212</v>
      </c>
      <c r="F2981" t="s">
        <v>98</v>
      </c>
      <c r="G2981" t="s">
        <v>12</v>
      </c>
    </row>
    <row r="2982" spans="1:8">
      <c r="A2982" t="s">
        <v>5460</v>
      </c>
      <c r="B2982" t="s">
        <v>5461</v>
      </c>
      <c r="C2982" t="s">
        <v>5353</v>
      </c>
      <c r="D2982" t="s">
        <v>5462</v>
      </c>
      <c r="E2982" t="s">
        <v>212</v>
      </c>
      <c r="F2982" t="s">
        <v>23</v>
      </c>
      <c r="G2982" t="s">
        <v>12</v>
      </c>
      <c r="H2982">
        <v>3</v>
      </c>
    </row>
    <row r="2983" spans="1:8">
      <c r="A2983" t="s">
        <v>5463</v>
      </c>
      <c r="B2983" t="s">
        <v>5464</v>
      </c>
      <c r="C2983" t="s">
        <v>5353</v>
      </c>
      <c r="D2983" t="s">
        <v>5409</v>
      </c>
      <c r="E2983" t="s">
        <v>212</v>
      </c>
      <c r="F2983" t="s">
        <v>116</v>
      </c>
      <c r="G2983" t="s">
        <v>12</v>
      </c>
      <c r="H2983">
        <v>4</v>
      </c>
    </row>
    <row r="2984" spans="1:8">
      <c r="A2984" t="s">
        <v>5465</v>
      </c>
      <c r="B2984" t="s">
        <v>2106</v>
      </c>
      <c r="C2984" t="s">
        <v>5353</v>
      </c>
      <c r="D2984" t="s">
        <v>5443</v>
      </c>
      <c r="E2984" t="s">
        <v>212</v>
      </c>
      <c r="F2984" t="s">
        <v>23</v>
      </c>
      <c r="G2984" t="s">
        <v>12</v>
      </c>
    </row>
    <row r="2985" spans="1:8">
      <c r="A2985" t="s">
        <v>5466</v>
      </c>
      <c r="B2985" t="s">
        <v>5467</v>
      </c>
      <c r="C2985" t="s">
        <v>5353</v>
      </c>
      <c r="D2985" t="s">
        <v>5468</v>
      </c>
      <c r="E2985" t="s">
        <v>212</v>
      </c>
      <c r="F2985" t="s">
        <v>98</v>
      </c>
      <c r="G2985" t="s">
        <v>12</v>
      </c>
    </row>
    <row r="2986" spans="1:8">
      <c r="A2986" t="s">
        <v>3327</v>
      </c>
      <c r="B2986" t="s">
        <v>2144</v>
      </c>
      <c r="C2986" t="s">
        <v>5353</v>
      </c>
      <c r="D2986" t="s">
        <v>2144</v>
      </c>
      <c r="E2986" t="s">
        <v>212</v>
      </c>
      <c r="F2986" t="s">
        <v>23</v>
      </c>
      <c r="G2986" t="s">
        <v>12</v>
      </c>
    </row>
    <row r="2987" spans="1:8">
      <c r="A2987" t="s">
        <v>5469</v>
      </c>
      <c r="B2987" t="s">
        <v>5470</v>
      </c>
      <c r="C2987" t="s">
        <v>5353</v>
      </c>
      <c r="D2987" t="s">
        <v>5471</v>
      </c>
      <c r="E2987" t="s">
        <v>212</v>
      </c>
      <c r="F2987" t="s">
        <v>116</v>
      </c>
      <c r="G2987" t="s">
        <v>12</v>
      </c>
    </row>
    <row r="2988" spans="1:8">
      <c r="A2988" t="s">
        <v>5472</v>
      </c>
      <c r="B2988" t="s">
        <v>5473</v>
      </c>
      <c r="C2988" t="s">
        <v>5353</v>
      </c>
      <c r="D2988" t="s">
        <v>5471</v>
      </c>
      <c r="E2988" t="s">
        <v>212</v>
      </c>
      <c r="F2988" t="s">
        <v>23</v>
      </c>
      <c r="G2988" t="s">
        <v>12</v>
      </c>
    </row>
    <row r="2989" spans="1:8">
      <c r="A2989" t="s">
        <v>5474</v>
      </c>
      <c r="B2989" t="s">
        <v>4147</v>
      </c>
      <c r="C2989" t="s">
        <v>5353</v>
      </c>
      <c r="D2989" t="s">
        <v>5475</v>
      </c>
      <c r="E2989" t="s">
        <v>212</v>
      </c>
      <c r="F2989" t="s">
        <v>23</v>
      </c>
      <c r="G2989" t="s">
        <v>12</v>
      </c>
    </row>
    <row r="2990" spans="1:8">
      <c r="A2990" t="s">
        <v>5476</v>
      </c>
      <c r="B2990" t="s">
        <v>5477</v>
      </c>
      <c r="C2990" t="s">
        <v>5353</v>
      </c>
      <c r="D2990" t="s">
        <v>5364</v>
      </c>
      <c r="E2990" t="s">
        <v>212</v>
      </c>
      <c r="F2990" t="s">
        <v>98</v>
      </c>
      <c r="G2990" t="s">
        <v>12</v>
      </c>
    </row>
    <row r="2991" spans="1:8">
      <c r="A2991" t="s">
        <v>5478</v>
      </c>
      <c r="B2991" t="s">
        <v>5479</v>
      </c>
      <c r="C2991" t="s">
        <v>5353</v>
      </c>
      <c r="D2991" t="s">
        <v>483</v>
      </c>
      <c r="E2991" t="s">
        <v>212</v>
      </c>
      <c r="F2991" t="s">
        <v>98</v>
      </c>
      <c r="G2991" t="s">
        <v>12</v>
      </c>
    </row>
    <row r="2992" spans="1:8">
      <c r="A2992" t="s">
        <v>5480</v>
      </c>
      <c r="B2992" t="s">
        <v>731</v>
      </c>
      <c r="C2992" t="s">
        <v>5353</v>
      </c>
      <c r="D2992" t="s">
        <v>5481</v>
      </c>
      <c r="E2992" t="s">
        <v>212</v>
      </c>
      <c r="F2992" t="s">
        <v>98</v>
      </c>
      <c r="G2992" t="s">
        <v>12</v>
      </c>
    </row>
    <row r="2993" spans="1:8">
      <c r="A2993" t="s">
        <v>5482</v>
      </c>
      <c r="B2993" t="s">
        <v>5483</v>
      </c>
      <c r="C2993" t="s">
        <v>5353</v>
      </c>
      <c r="D2993" t="s">
        <v>5484</v>
      </c>
      <c r="E2993" t="s">
        <v>212</v>
      </c>
      <c r="F2993" t="s">
        <v>23</v>
      </c>
      <c r="G2993" t="s">
        <v>12</v>
      </c>
      <c r="H2993">
        <v>4</v>
      </c>
    </row>
    <row r="2994" spans="1:8">
      <c r="A2994" t="s">
        <v>5485</v>
      </c>
      <c r="B2994" t="s">
        <v>5486</v>
      </c>
      <c r="C2994" t="s">
        <v>5353</v>
      </c>
      <c r="D2994" t="s">
        <v>204</v>
      </c>
      <c r="E2994" t="s">
        <v>212</v>
      </c>
      <c r="F2994" t="s">
        <v>98</v>
      </c>
      <c r="G2994" t="s">
        <v>12</v>
      </c>
    </row>
    <row r="2995" spans="1:8">
      <c r="A2995" t="s">
        <v>5487</v>
      </c>
      <c r="B2995" t="s">
        <v>5488</v>
      </c>
      <c r="C2995" t="s">
        <v>5353</v>
      </c>
      <c r="D2995" t="s">
        <v>552</v>
      </c>
      <c r="E2995" t="s">
        <v>212</v>
      </c>
      <c r="F2995" t="s">
        <v>23</v>
      </c>
      <c r="G2995" t="s">
        <v>12</v>
      </c>
    </row>
    <row r="2996" spans="1:8">
      <c r="A2996" t="s">
        <v>5489</v>
      </c>
      <c r="B2996" t="s">
        <v>5490</v>
      </c>
      <c r="C2996" t="s">
        <v>5353</v>
      </c>
      <c r="D2996" t="s">
        <v>5491</v>
      </c>
      <c r="E2996" t="s">
        <v>212</v>
      </c>
      <c r="F2996" t="s">
        <v>11</v>
      </c>
      <c r="G2996" t="s">
        <v>12</v>
      </c>
    </row>
    <row r="2997" spans="1:8">
      <c r="A2997" t="s">
        <v>5492</v>
      </c>
      <c r="B2997" t="s">
        <v>2811</v>
      </c>
      <c r="C2997" t="s">
        <v>5353</v>
      </c>
      <c r="D2997" t="s">
        <v>5493</v>
      </c>
      <c r="E2997" t="s">
        <v>212</v>
      </c>
      <c r="F2997" t="s">
        <v>11</v>
      </c>
      <c r="G2997" t="s">
        <v>12</v>
      </c>
    </row>
    <row r="2998" spans="1:8">
      <c r="A2998" t="s">
        <v>5494</v>
      </c>
      <c r="B2998" t="s">
        <v>5336</v>
      </c>
      <c r="C2998" t="s">
        <v>5353</v>
      </c>
      <c r="D2998" t="s">
        <v>1498</v>
      </c>
      <c r="E2998" t="s">
        <v>212</v>
      </c>
      <c r="F2998" t="s">
        <v>23</v>
      </c>
      <c r="G2998" t="s">
        <v>12</v>
      </c>
    </row>
    <row r="2999" spans="1:8">
      <c r="A2999" t="s">
        <v>5495</v>
      </c>
      <c r="B2999" t="s">
        <v>2030</v>
      </c>
      <c r="C2999" t="s">
        <v>5353</v>
      </c>
      <c r="D2999" t="s">
        <v>3459</v>
      </c>
      <c r="E2999" t="s">
        <v>212</v>
      </c>
      <c r="F2999" t="s">
        <v>11</v>
      </c>
      <c r="G2999" t="s">
        <v>12</v>
      </c>
    </row>
    <row r="3000" spans="1:8">
      <c r="A3000" t="s">
        <v>5496</v>
      </c>
      <c r="B3000" t="s">
        <v>5497</v>
      </c>
      <c r="C3000" t="s">
        <v>5353</v>
      </c>
      <c r="D3000" t="s">
        <v>211</v>
      </c>
      <c r="E3000" t="s">
        <v>212</v>
      </c>
      <c r="F3000" t="s">
        <v>23</v>
      </c>
      <c r="G3000" t="s">
        <v>12</v>
      </c>
    </row>
    <row r="3001" spans="1:8">
      <c r="A3001" t="s">
        <v>5498</v>
      </c>
      <c r="B3001" t="s">
        <v>5499</v>
      </c>
      <c r="C3001" t="s">
        <v>5353</v>
      </c>
      <c r="D3001" t="s">
        <v>5500</v>
      </c>
      <c r="E3001" t="s">
        <v>212</v>
      </c>
      <c r="F3001" t="s">
        <v>98</v>
      </c>
      <c r="G3001" t="s">
        <v>12</v>
      </c>
      <c r="H3001">
        <v>4</v>
      </c>
    </row>
    <row r="3002" spans="1:8">
      <c r="A3002" t="s">
        <v>5501</v>
      </c>
      <c r="B3002" t="s">
        <v>3556</v>
      </c>
      <c r="C3002" t="s">
        <v>5353</v>
      </c>
      <c r="D3002" t="s">
        <v>4686</v>
      </c>
      <c r="E3002" t="s">
        <v>212</v>
      </c>
      <c r="F3002" t="s">
        <v>11</v>
      </c>
      <c r="G3002" t="s">
        <v>12</v>
      </c>
    </row>
    <row r="3003" spans="1:8">
      <c r="A3003" t="s">
        <v>5502</v>
      </c>
      <c r="B3003" t="s">
        <v>5503</v>
      </c>
      <c r="C3003" t="s">
        <v>5353</v>
      </c>
      <c r="D3003" t="s">
        <v>5031</v>
      </c>
      <c r="E3003" t="s">
        <v>212</v>
      </c>
      <c r="F3003" t="s">
        <v>23</v>
      </c>
      <c r="G3003" t="s">
        <v>12</v>
      </c>
      <c r="H3003">
        <v>4</v>
      </c>
    </row>
    <row r="3004" spans="1:8">
      <c r="A3004" t="s">
        <v>1372</v>
      </c>
      <c r="B3004" t="s">
        <v>5504</v>
      </c>
      <c r="C3004" t="s">
        <v>5353</v>
      </c>
      <c r="D3004" t="s">
        <v>5505</v>
      </c>
      <c r="E3004" t="s">
        <v>212</v>
      </c>
      <c r="F3004" t="s">
        <v>69</v>
      </c>
      <c r="G3004" t="s">
        <v>12</v>
      </c>
      <c r="H3004">
        <v>3</v>
      </c>
    </row>
    <row r="3005" spans="1:8">
      <c r="A3005" t="s">
        <v>5506</v>
      </c>
      <c r="B3005" t="s">
        <v>5507</v>
      </c>
      <c r="C3005" t="s">
        <v>5353</v>
      </c>
      <c r="D3005" t="s">
        <v>5508</v>
      </c>
      <c r="E3005" t="s">
        <v>212</v>
      </c>
      <c r="F3005" t="s">
        <v>23</v>
      </c>
      <c r="G3005" t="s">
        <v>12</v>
      </c>
      <c r="H3005">
        <v>4</v>
      </c>
    </row>
    <row r="3006" spans="1:8">
      <c r="A3006" t="s">
        <v>5509</v>
      </c>
      <c r="B3006" t="s">
        <v>5510</v>
      </c>
      <c r="C3006" t="s">
        <v>5353</v>
      </c>
      <c r="D3006" t="s">
        <v>5345</v>
      </c>
      <c r="E3006" t="s">
        <v>212</v>
      </c>
      <c r="F3006" t="s">
        <v>23</v>
      </c>
      <c r="G3006" t="s">
        <v>12</v>
      </c>
      <c r="H3006">
        <v>4</v>
      </c>
    </row>
    <row r="3007" spans="1:8">
      <c r="A3007" t="s">
        <v>5511</v>
      </c>
      <c r="B3007" t="s">
        <v>5512</v>
      </c>
      <c r="C3007" t="s">
        <v>5353</v>
      </c>
      <c r="D3007" t="s">
        <v>1397</v>
      </c>
      <c r="E3007" t="s">
        <v>230</v>
      </c>
      <c r="F3007" t="s">
        <v>23</v>
      </c>
      <c r="G3007" t="s">
        <v>201</v>
      </c>
    </row>
    <row r="3008" spans="1:8">
      <c r="A3008" t="s">
        <v>5513</v>
      </c>
      <c r="B3008" t="s">
        <v>5357</v>
      </c>
      <c r="C3008" t="s">
        <v>5353</v>
      </c>
      <c r="D3008" t="s">
        <v>1397</v>
      </c>
      <c r="E3008" t="s">
        <v>230</v>
      </c>
      <c r="F3008" t="s">
        <v>23</v>
      </c>
      <c r="G3008" t="s">
        <v>12</v>
      </c>
    </row>
    <row r="3009" spans="1:8">
      <c r="A3009" t="s">
        <v>5514</v>
      </c>
      <c r="B3009" t="s">
        <v>1434</v>
      </c>
      <c r="C3009" t="s">
        <v>5353</v>
      </c>
      <c r="D3009" t="s">
        <v>737</v>
      </c>
      <c r="E3009" t="s">
        <v>233</v>
      </c>
      <c r="F3009" t="s">
        <v>50</v>
      </c>
      <c r="G3009" t="s">
        <v>201</v>
      </c>
    </row>
    <row r="3010" spans="1:8">
      <c r="A3010" t="s">
        <v>5515</v>
      </c>
      <c r="B3010" t="s">
        <v>5357</v>
      </c>
      <c r="C3010" t="s">
        <v>5353</v>
      </c>
      <c r="D3010" t="s">
        <v>1397</v>
      </c>
      <c r="E3010" t="s">
        <v>233</v>
      </c>
      <c r="F3010" t="s">
        <v>98</v>
      </c>
      <c r="G3010" t="s">
        <v>201</v>
      </c>
    </row>
    <row r="3011" spans="1:8">
      <c r="A3011" t="s">
        <v>5516</v>
      </c>
      <c r="B3011" t="s">
        <v>3289</v>
      </c>
      <c r="C3011" t="s">
        <v>5517</v>
      </c>
      <c r="D3011" t="s">
        <v>5518</v>
      </c>
      <c r="E3011" t="s">
        <v>10</v>
      </c>
      <c r="F3011" t="s">
        <v>23</v>
      </c>
      <c r="G3011" t="s">
        <v>12</v>
      </c>
      <c r="H3011">
        <v>3</v>
      </c>
    </row>
    <row r="3012" spans="1:8">
      <c r="A3012" t="s">
        <v>5519</v>
      </c>
      <c r="B3012" t="s">
        <v>5520</v>
      </c>
      <c r="C3012" t="s">
        <v>5517</v>
      </c>
      <c r="D3012" t="s">
        <v>632</v>
      </c>
      <c r="E3012" t="s">
        <v>10</v>
      </c>
      <c r="F3012" t="s">
        <v>19</v>
      </c>
      <c r="G3012" t="s">
        <v>12</v>
      </c>
      <c r="H3012">
        <v>2</v>
      </c>
    </row>
    <row r="3013" spans="1:8">
      <c r="A3013" t="s">
        <v>5521</v>
      </c>
      <c r="B3013" t="s">
        <v>5522</v>
      </c>
      <c r="C3013" t="s">
        <v>5517</v>
      </c>
      <c r="D3013" t="s">
        <v>632</v>
      </c>
      <c r="E3013" t="s">
        <v>10</v>
      </c>
      <c r="F3013" t="s">
        <v>23</v>
      </c>
      <c r="G3013" t="s">
        <v>12</v>
      </c>
      <c r="H3013">
        <v>3</v>
      </c>
    </row>
    <row r="3014" spans="1:8">
      <c r="A3014" t="s">
        <v>5523</v>
      </c>
      <c r="B3014" t="s">
        <v>5520</v>
      </c>
      <c r="C3014" t="s">
        <v>5517</v>
      </c>
      <c r="D3014" t="s">
        <v>632</v>
      </c>
      <c r="E3014" t="s">
        <v>10</v>
      </c>
      <c r="F3014" t="s">
        <v>69</v>
      </c>
      <c r="G3014" t="s">
        <v>12</v>
      </c>
      <c r="H3014">
        <v>2</v>
      </c>
    </row>
    <row r="3015" spans="1:8">
      <c r="A3015" t="s">
        <v>5524</v>
      </c>
      <c r="B3015" t="s">
        <v>5525</v>
      </c>
      <c r="C3015" t="s">
        <v>5517</v>
      </c>
      <c r="D3015" t="s">
        <v>5525</v>
      </c>
      <c r="E3015" t="s">
        <v>10</v>
      </c>
      <c r="F3015" t="s">
        <v>19</v>
      </c>
      <c r="G3015" t="s">
        <v>12</v>
      </c>
      <c r="H3015">
        <v>3</v>
      </c>
    </row>
    <row r="3016" spans="1:8">
      <c r="A3016" t="s">
        <v>5526</v>
      </c>
      <c r="B3016" t="s">
        <v>3289</v>
      </c>
      <c r="C3016" t="s">
        <v>5517</v>
      </c>
      <c r="D3016" t="s">
        <v>5518</v>
      </c>
      <c r="E3016" t="s">
        <v>10</v>
      </c>
      <c r="F3016" t="s">
        <v>19</v>
      </c>
      <c r="G3016" t="s">
        <v>12</v>
      </c>
      <c r="H3016">
        <v>4</v>
      </c>
    </row>
    <row r="3017" spans="1:8">
      <c r="A3017" t="s">
        <v>5527</v>
      </c>
      <c r="B3017" t="s">
        <v>3605</v>
      </c>
      <c r="C3017" t="s">
        <v>5517</v>
      </c>
      <c r="D3017" t="s">
        <v>632</v>
      </c>
      <c r="E3017" t="s">
        <v>10</v>
      </c>
      <c r="F3017" t="s">
        <v>23</v>
      </c>
      <c r="G3017" t="s">
        <v>12</v>
      </c>
    </row>
    <row r="3018" spans="1:8">
      <c r="A3018" t="s">
        <v>5528</v>
      </c>
      <c r="B3018" t="s">
        <v>4423</v>
      </c>
      <c r="C3018" t="s">
        <v>5517</v>
      </c>
      <c r="D3018" t="s">
        <v>4423</v>
      </c>
      <c r="E3018" t="s">
        <v>10</v>
      </c>
      <c r="F3018" t="s">
        <v>23</v>
      </c>
      <c r="G3018" t="s">
        <v>12</v>
      </c>
      <c r="H3018">
        <v>2</v>
      </c>
    </row>
    <row r="3019" spans="1:8">
      <c r="A3019" t="s">
        <v>5529</v>
      </c>
      <c r="B3019" t="s">
        <v>5530</v>
      </c>
      <c r="C3019" t="s">
        <v>5517</v>
      </c>
      <c r="D3019" t="s">
        <v>632</v>
      </c>
      <c r="E3019" t="s">
        <v>264</v>
      </c>
      <c r="F3019" t="s">
        <v>265</v>
      </c>
      <c r="G3019" t="s">
        <v>12</v>
      </c>
    </row>
    <row r="3020" spans="1:8">
      <c r="A3020" t="s">
        <v>5531</v>
      </c>
      <c r="B3020" t="s">
        <v>5520</v>
      </c>
      <c r="C3020" t="s">
        <v>5517</v>
      </c>
      <c r="D3020" t="s">
        <v>632</v>
      </c>
      <c r="E3020" t="s">
        <v>10</v>
      </c>
      <c r="F3020" t="s">
        <v>19</v>
      </c>
      <c r="G3020" t="s">
        <v>12</v>
      </c>
      <c r="H3020">
        <v>2</v>
      </c>
    </row>
    <row r="3021" spans="1:8">
      <c r="A3021" t="s">
        <v>5532</v>
      </c>
      <c r="B3021" t="s">
        <v>3289</v>
      </c>
      <c r="C3021" t="s">
        <v>5517</v>
      </c>
      <c r="D3021" t="s">
        <v>5518</v>
      </c>
      <c r="E3021" t="s">
        <v>179</v>
      </c>
      <c r="F3021" t="s">
        <v>180</v>
      </c>
      <c r="G3021" t="s">
        <v>12</v>
      </c>
      <c r="H3021">
        <v>5</v>
      </c>
    </row>
    <row r="3022" spans="1:8">
      <c r="A3022" t="s">
        <v>5533</v>
      </c>
      <c r="B3022" t="s">
        <v>5534</v>
      </c>
      <c r="C3022" t="s">
        <v>5517</v>
      </c>
      <c r="D3022" t="s">
        <v>5518</v>
      </c>
      <c r="E3022" t="s">
        <v>10</v>
      </c>
      <c r="F3022" t="s">
        <v>23</v>
      </c>
      <c r="G3022" t="s">
        <v>12</v>
      </c>
      <c r="H3022">
        <v>3</v>
      </c>
    </row>
    <row r="3023" spans="1:8">
      <c r="A3023" t="s">
        <v>5535</v>
      </c>
      <c r="B3023" t="s">
        <v>5520</v>
      </c>
      <c r="C3023" t="s">
        <v>5517</v>
      </c>
      <c r="D3023" t="s">
        <v>632</v>
      </c>
      <c r="E3023" t="s">
        <v>10</v>
      </c>
      <c r="F3023" t="s">
        <v>19</v>
      </c>
      <c r="G3023" t="s">
        <v>12</v>
      </c>
      <c r="H3023">
        <v>4</v>
      </c>
    </row>
    <row r="3024" spans="1:8">
      <c r="A3024" t="s">
        <v>5536</v>
      </c>
      <c r="B3024" t="s">
        <v>5520</v>
      </c>
      <c r="C3024" t="s">
        <v>5517</v>
      </c>
      <c r="D3024" t="s">
        <v>632</v>
      </c>
      <c r="E3024" t="s">
        <v>10</v>
      </c>
      <c r="F3024" t="s">
        <v>19</v>
      </c>
      <c r="G3024" t="s">
        <v>12</v>
      </c>
      <c r="H3024">
        <v>3</v>
      </c>
    </row>
    <row r="3025" spans="1:8">
      <c r="A3025" t="s">
        <v>5537</v>
      </c>
      <c r="B3025" t="s">
        <v>5520</v>
      </c>
      <c r="C3025" t="s">
        <v>5517</v>
      </c>
      <c r="D3025" t="s">
        <v>632</v>
      </c>
      <c r="E3025" t="s">
        <v>10</v>
      </c>
      <c r="F3025" t="s">
        <v>19</v>
      </c>
      <c r="G3025" t="s">
        <v>201</v>
      </c>
    </row>
    <row r="3026" spans="1:8">
      <c r="A3026" t="s">
        <v>5538</v>
      </c>
      <c r="B3026" t="s">
        <v>3605</v>
      </c>
      <c r="C3026" t="s">
        <v>5517</v>
      </c>
      <c r="D3026" t="s">
        <v>632</v>
      </c>
      <c r="E3026" t="s">
        <v>10</v>
      </c>
      <c r="F3026" t="s">
        <v>23</v>
      </c>
      <c r="G3026" t="s">
        <v>12</v>
      </c>
      <c r="H3026">
        <v>3</v>
      </c>
    </row>
    <row r="3027" spans="1:8">
      <c r="A3027" t="s">
        <v>5539</v>
      </c>
      <c r="B3027" t="s">
        <v>5520</v>
      </c>
      <c r="C3027" t="s">
        <v>5517</v>
      </c>
      <c r="D3027" t="s">
        <v>632</v>
      </c>
      <c r="E3027" t="s">
        <v>10</v>
      </c>
      <c r="F3027" t="s">
        <v>19</v>
      </c>
      <c r="G3027" t="s">
        <v>12</v>
      </c>
      <c r="H3027">
        <v>3</v>
      </c>
    </row>
    <row r="3028" spans="1:8">
      <c r="A3028" t="s">
        <v>5540</v>
      </c>
      <c r="B3028" t="s">
        <v>5520</v>
      </c>
      <c r="C3028" t="s">
        <v>5517</v>
      </c>
      <c r="D3028" t="s">
        <v>632</v>
      </c>
      <c r="E3028" t="s">
        <v>10</v>
      </c>
      <c r="F3028" t="s">
        <v>19</v>
      </c>
      <c r="G3028" t="s">
        <v>12</v>
      </c>
      <c r="H3028">
        <v>4</v>
      </c>
    </row>
    <row r="3029" spans="1:8">
      <c r="A3029" t="s">
        <v>5541</v>
      </c>
      <c r="B3029" t="s">
        <v>3289</v>
      </c>
      <c r="C3029" t="s">
        <v>5517</v>
      </c>
      <c r="D3029" t="s">
        <v>5518</v>
      </c>
      <c r="E3029" t="s">
        <v>10</v>
      </c>
      <c r="F3029" t="s">
        <v>23</v>
      </c>
      <c r="G3029" t="s">
        <v>12</v>
      </c>
      <c r="H3029">
        <v>3</v>
      </c>
    </row>
    <row r="3030" spans="1:8">
      <c r="A3030" t="s">
        <v>5542</v>
      </c>
      <c r="B3030" t="s">
        <v>5543</v>
      </c>
      <c r="C3030" t="s">
        <v>5517</v>
      </c>
      <c r="D3030" t="s">
        <v>632</v>
      </c>
      <c r="E3030" t="s">
        <v>179</v>
      </c>
      <c r="F3030" t="s">
        <v>180</v>
      </c>
      <c r="G3030" t="s">
        <v>12</v>
      </c>
      <c r="H3030">
        <v>5</v>
      </c>
    </row>
    <row r="3031" spans="1:8">
      <c r="A3031" t="s">
        <v>5544</v>
      </c>
      <c r="B3031" t="s">
        <v>5520</v>
      </c>
      <c r="C3031" t="s">
        <v>5517</v>
      </c>
      <c r="D3031" t="s">
        <v>632</v>
      </c>
      <c r="E3031" t="s">
        <v>10</v>
      </c>
      <c r="F3031" t="s">
        <v>23</v>
      </c>
      <c r="G3031" t="s">
        <v>12</v>
      </c>
      <c r="H3031">
        <v>4</v>
      </c>
    </row>
    <row r="3032" spans="1:8">
      <c r="A3032" t="s">
        <v>5545</v>
      </c>
      <c r="B3032" t="s">
        <v>5520</v>
      </c>
      <c r="C3032" t="s">
        <v>5517</v>
      </c>
      <c r="D3032" t="s">
        <v>632</v>
      </c>
      <c r="E3032" t="s">
        <v>10</v>
      </c>
      <c r="F3032" t="s">
        <v>19</v>
      </c>
      <c r="G3032" t="s">
        <v>12</v>
      </c>
      <c r="H3032">
        <v>2</v>
      </c>
    </row>
    <row r="3033" spans="1:8">
      <c r="A3033" t="s">
        <v>5546</v>
      </c>
      <c r="B3033" t="s">
        <v>3605</v>
      </c>
      <c r="C3033" t="s">
        <v>5517</v>
      </c>
      <c r="D3033" t="s">
        <v>632</v>
      </c>
      <c r="E3033" t="s">
        <v>10</v>
      </c>
      <c r="F3033" t="s">
        <v>19</v>
      </c>
      <c r="G3033" t="s">
        <v>12</v>
      </c>
      <c r="H3033">
        <v>2</v>
      </c>
    </row>
    <row r="3034" spans="1:8">
      <c r="A3034" t="s">
        <v>5547</v>
      </c>
      <c r="B3034" t="s">
        <v>5522</v>
      </c>
      <c r="C3034" t="s">
        <v>5517</v>
      </c>
      <c r="D3034" t="s">
        <v>632</v>
      </c>
      <c r="E3034" t="s">
        <v>10</v>
      </c>
      <c r="F3034" t="s">
        <v>19</v>
      </c>
      <c r="G3034" t="s">
        <v>12</v>
      </c>
    </row>
    <row r="3035" spans="1:8">
      <c r="A3035" t="s">
        <v>5548</v>
      </c>
      <c r="B3035" t="s">
        <v>3605</v>
      </c>
      <c r="C3035" t="s">
        <v>5517</v>
      </c>
      <c r="D3035" t="s">
        <v>632</v>
      </c>
      <c r="E3035" t="s">
        <v>10</v>
      </c>
      <c r="F3035" t="s">
        <v>19</v>
      </c>
      <c r="G3035" t="s">
        <v>12</v>
      </c>
    </row>
    <row r="3036" spans="1:8">
      <c r="A3036" t="s">
        <v>5549</v>
      </c>
      <c r="B3036" t="s">
        <v>5550</v>
      </c>
      <c r="C3036" t="s">
        <v>5517</v>
      </c>
      <c r="D3036" t="s">
        <v>5310</v>
      </c>
      <c r="E3036" t="s">
        <v>212</v>
      </c>
      <c r="F3036" t="s">
        <v>11</v>
      </c>
      <c r="G3036" t="s">
        <v>12</v>
      </c>
    </row>
    <row r="3037" spans="1:8">
      <c r="A3037" t="s">
        <v>5551</v>
      </c>
      <c r="B3037" t="s">
        <v>5552</v>
      </c>
      <c r="C3037" t="s">
        <v>5517</v>
      </c>
      <c r="D3037" t="s">
        <v>5518</v>
      </c>
      <c r="E3037" t="s">
        <v>212</v>
      </c>
      <c r="F3037" t="s">
        <v>11</v>
      </c>
      <c r="G3037" t="s">
        <v>12</v>
      </c>
    </row>
    <row r="3038" spans="1:8">
      <c r="A3038" t="s">
        <v>5553</v>
      </c>
      <c r="B3038" t="s">
        <v>4694</v>
      </c>
      <c r="C3038" t="s">
        <v>5517</v>
      </c>
      <c r="D3038" t="s">
        <v>5554</v>
      </c>
      <c r="E3038" t="s">
        <v>212</v>
      </c>
      <c r="F3038" t="s">
        <v>11</v>
      </c>
      <c r="G3038" t="s">
        <v>12</v>
      </c>
    </row>
    <row r="3039" spans="1:8">
      <c r="A3039" t="s">
        <v>5555</v>
      </c>
      <c r="B3039" t="s">
        <v>5556</v>
      </c>
      <c r="C3039" t="s">
        <v>5517</v>
      </c>
      <c r="D3039" t="s">
        <v>5557</v>
      </c>
      <c r="E3039" t="s">
        <v>212</v>
      </c>
      <c r="F3039" t="s">
        <v>11</v>
      </c>
      <c r="G3039" t="s">
        <v>12</v>
      </c>
    </row>
    <row r="3040" spans="1:8">
      <c r="A3040" t="s">
        <v>5558</v>
      </c>
      <c r="B3040" t="s">
        <v>5559</v>
      </c>
      <c r="C3040" t="s">
        <v>5517</v>
      </c>
      <c r="D3040" t="s">
        <v>5560</v>
      </c>
      <c r="E3040" t="s">
        <v>212</v>
      </c>
      <c r="F3040" t="s">
        <v>11</v>
      </c>
      <c r="G3040" t="s">
        <v>12</v>
      </c>
    </row>
    <row r="3041" spans="1:8">
      <c r="A3041" t="s">
        <v>5561</v>
      </c>
      <c r="B3041" t="s">
        <v>5562</v>
      </c>
      <c r="C3041" t="s">
        <v>5517</v>
      </c>
      <c r="D3041" t="s">
        <v>1397</v>
      </c>
      <c r="E3041" t="s">
        <v>212</v>
      </c>
      <c r="F3041" t="s">
        <v>23</v>
      </c>
      <c r="G3041" t="s">
        <v>12</v>
      </c>
      <c r="H3041">
        <v>5</v>
      </c>
    </row>
    <row r="3042" spans="1:8">
      <c r="A3042" t="s">
        <v>5563</v>
      </c>
      <c r="B3042" t="s">
        <v>5564</v>
      </c>
      <c r="C3042" t="s">
        <v>5517</v>
      </c>
      <c r="D3042" t="s">
        <v>632</v>
      </c>
      <c r="E3042" t="s">
        <v>212</v>
      </c>
      <c r="F3042" t="s">
        <v>19</v>
      </c>
      <c r="G3042" t="s">
        <v>12</v>
      </c>
      <c r="H3042">
        <v>2</v>
      </c>
    </row>
    <row r="3043" spans="1:8">
      <c r="A3043" t="s">
        <v>5565</v>
      </c>
      <c r="B3043" t="s">
        <v>5566</v>
      </c>
      <c r="C3043" t="s">
        <v>5517</v>
      </c>
      <c r="D3043" t="s">
        <v>686</v>
      </c>
      <c r="E3043" t="s">
        <v>212</v>
      </c>
      <c r="F3043" t="s">
        <v>11</v>
      </c>
      <c r="G3043" t="s">
        <v>12</v>
      </c>
      <c r="H3043">
        <v>2</v>
      </c>
    </row>
    <row r="3044" spans="1:8">
      <c r="A3044" t="s">
        <v>5567</v>
      </c>
      <c r="B3044" t="s">
        <v>5568</v>
      </c>
      <c r="C3044" t="s">
        <v>5517</v>
      </c>
      <c r="D3044" t="s">
        <v>632</v>
      </c>
      <c r="E3044" t="s">
        <v>212</v>
      </c>
      <c r="F3044" t="s">
        <v>23</v>
      </c>
      <c r="G3044" t="s">
        <v>12</v>
      </c>
    </row>
    <row r="3045" spans="1:8">
      <c r="A3045" t="s">
        <v>5569</v>
      </c>
      <c r="B3045" t="s">
        <v>5570</v>
      </c>
      <c r="C3045" t="s">
        <v>5517</v>
      </c>
      <c r="D3045" t="s">
        <v>5571</v>
      </c>
      <c r="E3045" t="s">
        <v>212</v>
      </c>
      <c r="F3045" t="s">
        <v>19</v>
      </c>
      <c r="G3045" t="s">
        <v>12</v>
      </c>
      <c r="H3045">
        <v>2</v>
      </c>
    </row>
    <row r="3046" spans="1:8">
      <c r="A3046" t="s">
        <v>5572</v>
      </c>
      <c r="B3046" t="s">
        <v>5573</v>
      </c>
      <c r="C3046" t="s">
        <v>5517</v>
      </c>
      <c r="D3046" t="s">
        <v>1434</v>
      </c>
      <c r="E3046" t="s">
        <v>212</v>
      </c>
      <c r="F3046" t="s">
        <v>23</v>
      </c>
      <c r="G3046" t="s">
        <v>12</v>
      </c>
    </row>
    <row r="3047" spans="1:8">
      <c r="A3047" t="s">
        <v>5574</v>
      </c>
      <c r="B3047" t="s">
        <v>5239</v>
      </c>
      <c r="C3047" t="s">
        <v>5517</v>
      </c>
      <c r="D3047" t="s">
        <v>5575</v>
      </c>
      <c r="E3047" t="s">
        <v>212</v>
      </c>
      <c r="F3047" t="s">
        <v>23</v>
      </c>
      <c r="G3047" t="s">
        <v>12</v>
      </c>
      <c r="H3047">
        <v>2</v>
      </c>
    </row>
    <row r="3048" spans="1:8">
      <c r="A3048" t="s">
        <v>5576</v>
      </c>
      <c r="B3048" t="s">
        <v>5577</v>
      </c>
      <c r="C3048" t="s">
        <v>5517</v>
      </c>
      <c r="D3048" t="s">
        <v>3148</v>
      </c>
      <c r="E3048" t="s">
        <v>212</v>
      </c>
      <c r="F3048" t="s">
        <v>23</v>
      </c>
      <c r="G3048" t="s">
        <v>12</v>
      </c>
    </row>
    <row r="3049" spans="1:8">
      <c r="A3049" t="s">
        <v>5578</v>
      </c>
      <c r="B3049" t="s">
        <v>5534</v>
      </c>
      <c r="C3049" t="s">
        <v>5517</v>
      </c>
      <c r="D3049" t="s">
        <v>5518</v>
      </c>
      <c r="E3049" t="s">
        <v>233</v>
      </c>
      <c r="F3049" t="s">
        <v>50</v>
      </c>
      <c r="G3049" t="s">
        <v>201</v>
      </c>
    </row>
    <row r="3050" spans="1:8">
      <c r="A3050" t="s">
        <v>5579</v>
      </c>
      <c r="B3050" t="s">
        <v>5520</v>
      </c>
      <c r="C3050" t="s">
        <v>5517</v>
      </c>
      <c r="D3050" t="s">
        <v>632</v>
      </c>
      <c r="E3050" t="s">
        <v>233</v>
      </c>
      <c r="F3050" t="s">
        <v>50</v>
      </c>
      <c r="G3050" t="s">
        <v>201</v>
      </c>
    </row>
    <row r="3051" spans="1:8">
      <c r="A3051" t="s">
        <v>5580</v>
      </c>
      <c r="B3051" t="s">
        <v>5520</v>
      </c>
      <c r="C3051" t="s">
        <v>5517</v>
      </c>
      <c r="D3051" t="s">
        <v>632</v>
      </c>
      <c r="E3051" t="s">
        <v>233</v>
      </c>
      <c r="F3051" t="s">
        <v>19</v>
      </c>
      <c r="G3051" t="s">
        <v>201</v>
      </c>
    </row>
    <row r="3052" spans="1:8">
      <c r="A3052" t="s">
        <v>5581</v>
      </c>
      <c r="B3052" t="s">
        <v>5520</v>
      </c>
      <c r="C3052" t="s">
        <v>5517</v>
      </c>
      <c r="D3052" t="s">
        <v>632</v>
      </c>
      <c r="E3052" t="s">
        <v>233</v>
      </c>
      <c r="F3052" t="s">
        <v>19</v>
      </c>
      <c r="G3052" t="s">
        <v>201</v>
      </c>
    </row>
    <row r="3053" spans="1:8">
      <c r="A3053" t="s">
        <v>5582</v>
      </c>
      <c r="B3053" t="s">
        <v>3605</v>
      </c>
      <c r="C3053" t="s">
        <v>5517</v>
      </c>
      <c r="D3053" t="s">
        <v>632</v>
      </c>
      <c r="E3053" t="s">
        <v>233</v>
      </c>
      <c r="F3053" t="s">
        <v>19</v>
      </c>
      <c r="G3053" t="s">
        <v>201</v>
      </c>
    </row>
    <row r="3054" spans="1:8">
      <c r="A3054" t="s">
        <v>5583</v>
      </c>
      <c r="B3054" t="s">
        <v>5520</v>
      </c>
      <c r="C3054" t="s">
        <v>5517</v>
      </c>
      <c r="D3054" t="s">
        <v>632</v>
      </c>
      <c r="E3054" t="s">
        <v>233</v>
      </c>
      <c r="F3054" t="s">
        <v>19</v>
      </c>
      <c r="G3054" t="s">
        <v>201</v>
      </c>
    </row>
    <row r="3055" spans="1:8">
      <c r="A3055" t="s">
        <v>5584</v>
      </c>
      <c r="B3055" t="s">
        <v>3289</v>
      </c>
      <c r="C3055" t="s">
        <v>5517</v>
      </c>
      <c r="D3055" t="s">
        <v>5518</v>
      </c>
      <c r="E3055" t="s">
        <v>233</v>
      </c>
      <c r="F3055" t="s">
        <v>19</v>
      </c>
      <c r="G3055" t="s">
        <v>201</v>
      </c>
    </row>
    <row r="3056" spans="1:8">
      <c r="A3056" t="s">
        <v>5585</v>
      </c>
      <c r="B3056" t="s">
        <v>5520</v>
      </c>
      <c r="C3056" t="s">
        <v>5517</v>
      </c>
      <c r="D3056" t="s">
        <v>632</v>
      </c>
      <c r="E3056" t="s">
        <v>233</v>
      </c>
      <c r="F3056" t="s">
        <v>19</v>
      </c>
      <c r="G3056" t="s">
        <v>201</v>
      </c>
    </row>
    <row r="3057" spans="1:8">
      <c r="A3057" t="s">
        <v>5586</v>
      </c>
      <c r="B3057" t="s">
        <v>1029</v>
      </c>
      <c r="C3057" t="s">
        <v>5587</v>
      </c>
      <c r="D3057" t="s">
        <v>5588</v>
      </c>
      <c r="E3057" t="s">
        <v>10</v>
      </c>
      <c r="F3057" t="s">
        <v>23</v>
      </c>
      <c r="G3057" t="s">
        <v>201</v>
      </c>
      <c r="H3057">
        <v>3</v>
      </c>
    </row>
    <row r="3058" spans="1:8">
      <c r="A3058" t="s">
        <v>5589</v>
      </c>
      <c r="B3058" t="s">
        <v>2894</v>
      </c>
      <c r="C3058" t="s">
        <v>5587</v>
      </c>
      <c r="D3058" t="s">
        <v>5590</v>
      </c>
      <c r="E3058" t="s">
        <v>10</v>
      </c>
      <c r="F3058" t="s">
        <v>23</v>
      </c>
      <c r="G3058" t="s">
        <v>12</v>
      </c>
      <c r="H3058">
        <v>3</v>
      </c>
    </row>
    <row r="3059" spans="1:8">
      <c r="A3059" t="s">
        <v>5591</v>
      </c>
      <c r="B3059" t="s">
        <v>5592</v>
      </c>
      <c r="C3059" t="s">
        <v>5587</v>
      </c>
      <c r="D3059" t="s">
        <v>5593</v>
      </c>
      <c r="E3059" t="s">
        <v>10</v>
      </c>
      <c r="F3059" t="s">
        <v>23</v>
      </c>
      <c r="G3059" t="s">
        <v>12</v>
      </c>
      <c r="H3059">
        <v>3</v>
      </c>
    </row>
    <row r="3060" spans="1:8">
      <c r="A3060" t="s">
        <v>3997</v>
      </c>
      <c r="B3060" t="s">
        <v>5594</v>
      </c>
      <c r="C3060" t="s">
        <v>5587</v>
      </c>
      <c r="D3060" t="s">
        <v>1704</v>
      </c>
      <c r="E3060" t="s">
        <v>10</v>
      </c>
      <c r="F3060" t="s">
        <v>69</v>
      </c>
      <c r="G3060" t="s">
        <v>12</v>
      </c>
      <c r="H3060">
        <v>4</v>
      </c>
    </row>
    <row r="3061" spans="1:8">
      <c r="A3061" t="s">
        <v>5595</v>
      </c>
      <c r="B3061" t="s">
        <v>1551</v>
      </c>
      <c r="C3061" t="s">
        <v>5587</v>
      </c>
      <c r="D3061" t="s">
        <v>1704</v>
      </c>
      <c r="E3061" t="s">
        <v>10</v>
      </c>
      <c r="F3061" t="s">
        <v>23</v>
      </c>
      <c r="G3061" t="s">
        <v>12</v>
      </c>
      <c r="H3061">
        <v>2</v>
      </c>
    </row>
    <row r="3062" spans="1:8">
      <c r="A3062" t="s">
        <v>5596</v>
      </c>
      <c r="B3062" t="s">
        <v>2961</v>
      </c>
      <c r="C3062" t="s">
        <v>5587</v>
      </c>
      <c r="D3062" t="s">
        <v>5597</v>
      </c>
      <c r="E3062" t="s">
        <v>10</v>
      </c>
      <c r="F3062" t="s">
        <v>19</v>
      </c>
      <c r="G3062" t="s">
        <v>12</v>
      </c>
      <c r="H3062">
        <v>3</v>
      </c>
    </row>
    <row r="3063" spans="1:8">
      <c r="A3063" t="s">
        <v>5598</v>
      </c>
      <c r="B3063" t="s">
        <v>5599</v>
      </c>
      <c r="C3063" t="s">
        <v>5587</v>
      </c>
      <c r="D3063" t="s">
        <v>5600</v>
      </c>
      <c r="E3063" t="s">
        <v>10</v>
      </c>
      <c r="F3063" t="s">
        <v>19</v>
      </c>
      <c r="G3063" t="s">
        <v>12</v>
      </c>
      <c r="H3063">
        <v>4</v>
      </c>
    </row>
    <row r="3064" spans="1:8">
      <c r="A3064" t="s">
        <v>5601</v>
      </c>
      <c r="B3064" t="s">
        <v>1588</v>
      </c>
      <c r="C3064" t="s">
        <v>5587</v>
      </c>
      <c r="D3064" t="s">
        <v>5597</v>
      </c>
      <c r="E3064" t="s">
        <v>10</v>
      </c>
      <c r="F3064" t="s">
        <v>23</v>
      </c>
      <c r="G3064" t="s">
        <v>12</v>
      </c>
      <c r="H3064">
        <v>4</v>
      </c>
    </row>
    <row r="3065" spans="1:8">
      <c r="A3065" t="s">
        <v>5602</v>
      </c>
      <c r="B3065" t="s">
        <v>5603</v>
      </c>
      <c r="C3065" t="s">
        <v>5587</v>
      </c>
      <c r="D3065" t="s">
        <v>5604</v>
      </c>
      <c r="E3065" t="s">
        <v>10</v>
      </c>
      <c r="F3065" t="s">
        <v>23</v>
      </c>
      <c r="G3065" t="s">
        <v>12</v>
      </c>
      <c r="H3065">
        <v>4</v>
      </c>
    </row>
    <row r="3066" spans="1:8">
      <c r="A3066" t="s">
        <v>5605</v>
      </c>
      <c r="B3066" t="s">
        <v>5594</v>
      </c>
      <c r="C3066" t="s">
        <v>5587</v>
      </c>
      <c r="D3066" t="s">
        <v>1704</v>
      </c>
      <c r="E3066" t="s">
        <v>10</v>
      </c>
      <c r="F3066" t="s">
        <v>23</v>
      </c>
      <c r="G3066" t="s">
        <v>12</v>
      </c>
      <c r="H3066">
        <v>2</v>
      </c>
    </row>
    <row r="3067" spans="1:8">
      <c r="A3067" t="s">
        <v>5606</v>
      </c>
      <c r="B3067" t="s">
        <v>5607</v>
      </c>
      <c r="C3067" t="s">
        <v>5587</v>
      </c>
      <c r="D3067" t="s">
        <v>5600</v>
      </c>
      <c r="E3067" t="s">
        <v>10</v>
      </c>
      <c r="F3067" t="s">
        <v>23</v>
      </c>
      <c r="G3067" t="s">
        <v>12</v>
      </c>
      <c r="H3067">
        <v>4</v>
      </c>
    </row>
    <row r="3068" spans="1:8">
      <c r="A3068" t="s">
        <v>5608</v>
      </c>
      <c r="B3068" t="s">
        <v>5609</v>
      </c>
      <c r="C3068" t="s">
        <v>5587</v>
      </c>
      <c r="D3068" t="s">
        <v>5600</v>
      </c>
      <c r="E3068" t="s">
        <v>10</v>
      </c>
      <c r="F3068" t="s">
        <v>19</v>
      </c>
      <c r="G3068" t="s">
        <v>12</v>
      </c>
      <c r="H3068">
        <v>3</v>
      </c>
    </row>
    <row r="3069" spans="1:8">
      <c r="A3069" t="s">
        <v>5610</v>
      </c>
      <c r="B3069" t="s">
        <v>1551</v>
      </c>
      <c r="C3069" t="s">
        <v>5587</v>
      </c>
      <c r="D3069" t="s">
        <v>1704</v>
      </c>
      <c r="E3069" t="s">
        <v>10</v>
      </c>
      <c r="F3069" t="s">
        <v>23</v>
      </c>
      <c r="G3069" t="s">
        <v>12</v>
      </c>
      <c r="H3069">
        <v>4</v>
      </c>
    </row>
    <row r="3070" spans="1:8">
      <c r="A3070" t="s">
        <v>5611</v>
      </c>
      <c r="B3070" t="s">
        <v>5612</v>
      </c>
      <c r="C3070" t="s">
        <v>5587</v>
      </c>
      <c r="D3070" t="s">
        <v>5613</v>
      </c>
      <c r="E3070" t="s">
        <v>212</v>
      </c>
      <c r="F3070" t="s">
        <v>23</v>
      </c>
      <c r="G3070" t="s">
        <v>12</v>
      </c>
    </row>
    <row r="3071" spans="1:8">
      <c r="A3071" t="s">
        <v>5614</v>
      </c>
      <c r="B3071" t="s">
        <v>5615</v>
      </c>
      <c r="C3071" t="s">
        <v>5587</v>
      </c>
      <c r="D3071" t="s">
        <v>5590</v>
      </c>
      <c r="E3071" t="s">
        <v>212</v>
      </c>
      <c r="F3071" t="s">
        <v>23</v>
      </c>
      <c r="G3071" t="s">
        <v>12</v>
      </c>
      <c r="H3071">
        <v>4</v>
      </c>
    </row>
    <row r="3072" spans="1:8">
      <c r="A3072" t="s">
        <v>5616</v>
      </c>
      <c r="B3072" t="s">
        <v>1399</v>
      </c>
      <c r="C3072" t="s">
        <v>5587</v>
      </c>
      <c r="D3072" t="s">
        <v>5590</v>
      </c>
      <c r="E3072" t="s">
        <v>212</v>
      </c>
      <c r="F3072" t="s">
        <v>23</v>
      </c>
      <c r="G3072" t="s">
        <v>12</v>
      </c>
      <c r="H3072">
        <v>1</v>
      </c>
    </row>
    <row r="3073" spans="1:8">
      <c r="A3073" t="s">
        <v>5617</v>
      </c>
      <c r="B3073" t="s">
        <v>737</v>
      </c>
      <c r="C3073" t="s">
        <v>5587</v>
      </c>
      <c r="D3073" t="s">
        <v>5613</v>
      </c>
      <c r="E3073" t="s">
        <v>212</v>
      </c>
      <c r="F3073" t="s">
        <v>23</v>
      </c>
      <c r="G3073" t="s">
        <v>12</v>
      </c>
    </row>
    <row r="3074" spans="1:8">
      <c r="A3074" t="s">
        <v>5618</v>
      </c>
      <c r="B3074" t="s">
        <v>1528</v>
      </c>
      <c r="C3074" t="s">
        <v>5587</v>
      </c>
      <c r="D3074" t="s">
        <v>5588</v>
      </c>
      <c r="E3074" t="s">
        <v>212</v>
      </c>
      <c r="F3074" t="s">
        <v>23</v>
      </c>
      <c r="G3074" t="s">
        <v>12</v>
      </c>
      <c r="H3074">
        <v>3</v>
      </c>
    </row>
    <row r="3075" spans="1:8">
      <c r="A3075" t="s">
        <v>5619</v>
      </c>
      <c r="B3075" t="s">
        <v>2894</v>
      </c>
      <c r="C3075" t="s">
        <v>5587</v>
      </c>
      <c r="D3075" t="s">
        <v>5590</v>
      </c>
      <c r="E3075" t="s">
        <v>212</v>
      </c>
      <c r="F3075" t="s">
        <v>23</v>
      </c>
      <c r="G3075" t="s">
        <v>12</v>
      </c>
      <c r="H3075">
        <v>4</v>
      </c>
    </row>
    <row r="3076" spans="1:8">
      <c r="A3076" t="s">
        <v>5620</v>
      </c>
      <c r="B3076" t="s">
        <v>188</v>
      </c>
      <c r="C3076" t="s">
        <v>5587</v>
      </c>
      <c r="D3076" t="s">
        <v>5588</v>
      </c>
      <c r="E3076" t="s">
        <v>212</v>
      </c>
      <c r="F3076" t="s">
        <v>23</v>
      </c>
      <c r="G3076" t="s">
        <v>12</v>
      </c>
    </row>
    <row r="3077" spans="1:8">
      <c r="A3077" t="s">
        <v>1454</v>
      </c>
      <c r="B3077" t="s">
        <v>5621</v>
      </c>
      <c r="C3077" t="s">
        <v>5587</v>
      </c>
      <c r="D3077" t="s">
        <v>584</v>
      </c>
      <c r="E3077" t="s">
        <v>212</v>
      </c>
      <c r="F3077" t="s">
        <v>23</v>
      </c>
      <c r="G3077" t="s">
        <v>12</v>
      </c>
      <c r="H3077">
        <v>4</v>
      </c>
    </row>
    <row r="3078" spans="1:8">
      <c r="A3078" t="s">
        <v>5622</v>
      </c>
      <c r="B3078" t="s">
        <v>5623</v>
      </c>
      <c r="C3078" t="s">
        <v>5587</v>
      </c>
      <c r="D3078" t="s">
        <v>2985</v>
      </c>
      <c r="E3078" t="s">
        <v>212</v>
      </c>
      <c r="F3078" t="s">
        <v>23</v>
      </c>
      <c r="G3078" t="s">
        <v>12</v>
      </c>
      <c r="H3078">
        <v>3</v>
      </c>
    </row>
    <row r="3079" spans="1:8">
      <c r="A3079" t="s">
        <v>5624</v>
      </c>
      <c r="B3079" t="s">
        <v>5625</v>
      </c>
      <c r="C3079" t="s">
        <v>5587</v>
      </c>
      <c r="D3079" t="s">
        <v>1704</v>
      </c>
      <c r="E3079" t="s">
        <v>212</v>
      </c>
      <c r="F3079" t="s">
        <v>23</v>
      </c>
      <c r="G3079" t="s">
        <v>12</v>
      </c>
      <c r="H3079">
        <v>2</v>
      </c>
    </row>
    <row r="3080" spans="1:8">
      <c r="A3080" t="s">
        <v>5626</v>
      </c>
      <c r="B3080" t="s">
        <v>4130</v>
      </c>
      <c r="C3080" t="s">
        <v>5587</v>
      </c>
      <c r="D3080" t="s">
        <v>5613</v>
      </c>
      <c r="E3080" t="s">
        <v>212</v>
      </c>
      <c r="F3080" t="s">
        <v>23</v>
      </c>
      <c r="G3080" t="s">
        <v>12</v>
      </c>
      <c r="H3080">
        <v>2</v>
      </c>
    </row>
    <row r="3081" spans="1:8">
      <c r="A3081" t="s">
        <v>5627</v>
      </c>
      <c r="B3081" t="s">
        <v>2869</v>
      </c>
      <c r="C3081" t="s">
        <v>5587</v>
      </c>
      <c r="D3081" t="s">
        <v>5590</v>
      </c>
      <c r="E3081" t="s">
        <v>212</v>
      </c>
      <c r="F3081" t="s">
        <v>23</v>
      </c>
      <c r="G3081" t="s">
        <v>12</v>
      </c>
      <c r="H3081">
        <v>3</v>
      </c>
    </row>
    <row r="3082" spans="1:8">
      <c r="A3082" t="s">
        <v>5628</v>
      </c>
      <c r="B3082" t="s">
        <v>5629</v>
      </c>
      <c r="C3082" t="s">
        <v>5587</v>
      </c>
      <c r="D3082" t="s">
        <v>584</v>
      </c>
      <c r="E3082" t="s">
        <v>212</v>
      </c>
      <c r="F3082" t="s">
        <v>23</v>
      </c>
      <c r="G3082" t="s">
        <v>12</v>
      </c>
      <c r="H3082">
        <v>4</v>
      </c>
    </row>
    <row r="3083" spans="1:8">
      <c r="A3083" t="s">
        <v>5630</v>
      </c>
      <c r="B3083" t="s">
        <v>1029</v>
      </c>
      <c r="C3083" t="s">
        <v>5587</v>
      </c>
      <c r="D3083" t="s">
        <v>5588</v>
      </c>
      <c r="E3083" t="s">
        <v>233</v>
      </c>
      <c r="F3083" t="s">
        <v>50</v>
      </c>
      <c r="G3083" t="s">
        <v>12</v>
      </c>
    </row>
    <row r="3084" spans="1:8">
      <c r="A3084" t="s">
        <v>5631</v>
      </c>
      <c r="B3084" t="s">
        <v>5632</v>
      </c>
      <c r="C3084" t="s">
        <v>5587</v>
      </c>
      <c r="D3084" t="s">
        <v>5600</v>
      </c>
      <c r="E3084" t="s">
        <v>233</v>
      </c>
      <c r="F3084" t="s">
        <v>19</v>
      </c>
      <c r="G3084" t="s">
        <v>201</v>
      </c>
    </row>
    <row r="3085" spans="1:8">
      <c r="A3085" t="s">
        <v>5633</v>
      </c>
      <c r="B3085" t="s">
        <v>5634</v>
      </c>
      <c r="C3085" t="s">
        <v>5635</v>
      </c>
      <c r="D3085" t="s">
        <v>5636</v>
      </c>
      <c r="E3085" t="s">
        <v>10</v>
      </c>
      <c r="F3085" t="s">
        <v>23</v>
      </c>
      <c r="G3085" t="s">
        <v>12</v>
      </c>
      <c r="H3085">
        <v>5</v>
      </c>
    </row>
    <row r="3086" spans="1:8">
      <c r="A3086" t="s">
        <v>5637</v>
      </c>
      <c r="B3086" t="s">
        <v>1582</v>
      </c>
      <c r="C3086" t="s">
        <v>5635</v>
      </c>
      <c r="D3086" t="s">
        <v>4165</v>
      </c>
      <c r="E3086" t="s">
        <v>10</v>
      </c>
      <c r="F3086" t="s">
        <v>23</v>
      </c>
      <c r="G3086" t="s">
        <v>12</v>
      </c>
      <c r="H3086">
        <v>2</v>
      </c>
    </row>
    <row r="3087" spans="1:8">
      <c r="A3087" t="s">
        <v>5638</v>
      </c>
      <c r="B3087" t="s">
        <v>5639</v>
      </c>
      <c r="C3087" t="s">
        <v>5635</v>
      </c>
      <c r="D3087" t="s">
        <v>1859</v>
      </c>
      <c r="E3087" t="s">
        <v>10</v>
      </c>
      <c r="F3087" t="s">
        <v>23</v>
      </c>
      <c r="G3087" t="s">
        <v>12</v>
      </c>
      <c r="H3087">
        <v>2</v>
      </c>
    </row>
    <row r="3088" spans="1:8">
      <c r="A3088" t="s">
        <v>5640</v>
      </c>
      <c r="B3088" t="s">
        <v>5641</v>
      </c>
      <c r="C3088" t="s">
        <v>5635</v>
      </c>
      <c r="D3088" t="s">
        <v>5642</v>
      </c>
      <c r="E3088" t="s">
        <v>10</v>
      </c>
      <c r="F3088" t="s">
        <v>23</v>
      </c>
      <c r="G3088" t="s">
        <v>201</v>
      </c>
      <c r="H3088">
        <v>4</v>
      </c>
    </row>
    <row r="3089" spans="1:8">
      <c r="A3089" t="s">
        <v>5643</v>
      </c>
      <c r="B3089" t="s">
        <v>5644</v>
      </c>
      <c r="C3089" t="s">
        <v>5635</v>
      </c>
      <c r="D3089" t="s">
        <v>5644</v>
      </c>
      <c r="E3089" t="s">
        <v>10</v>
      </c>
      <c r="F3089" t="s">
        <v>19</v>
      </c>
      <c r="G3089" t="s">
        <v>12</v>
      </c>
      <c r="H3089">
        <v>3</v>
      </c>
    </row>
    <row r="3090" spans="1:8">
      <c r="A3090" t="s">
        <v>5645</v>
      </c>
      <c r="B3090" t="s">
        <v>5646</v>
      </c>
      <c r="C3090" t="s">
        <v>5635</v>
      </c>
      <c r="D3090" t="s">
        <v>5636</v>
      </c>
      <c r="E3090" t="s">
        <v>10</v>
      </c>
      <c r="F3090" t="s">
        <v>23</v>
      </c>
      <c r="G3090" t="s">
        <v>12</v>
      </c>
      <c r="H3090">
        <v>5</v>
      </c>
    </row>
    <row r="3091" spans="1:8">
      <c r="A3091" t="s">
        <v>5647</v>
      </c>
      <c r="B3091" t="s">
        <v>2599</v>
      </c>
      <c r="C3091" t="s">
        <v>5635</v>
      </c>
      <c r="D3091" t="s">
        <v>4165</v>
      </c>
      <c r="E3091" t="s">
        <v>10</v>
      </c>
      <c r="F3091" t="s">
        <v>23</v>
      </c>
      <c r="G3091" t="s">
        <v>12</v>
      </c>
      <c r="H3091">
        <v>3</v>
      </c>
    </row>
    <row r="3092" spans="1:8">
      <c r="A3092" t="s">
        <v>5648</v>
      </c>
      <c r="B3092" t="s">
        <v>5649</v>
      </c>
      <c r="C3092" t="s">
        <v>5635</v>
      </c>
      <c r="D3092" t="s">
        <v>1543</v>
      </c>
      <c r="E3092" t="s">
        <v>10</v>
      </c>
      <c r="F3092" t="s">
        <v>23</v>
      </c>
      <c r="G3092" t="s">
        <v>12</v>
      </c>
      <c r="H3092">
        <v>4</v>
      </c>
    </row>
    <row r="3093" spans="1:8">
      <c r="A3093" t="s">
        <v>5650</v>
      </c>
      <c r="B3093" t="s">
        <v>5651</v>
      </c>
      <c r="C3093" t="s">
        <v>5635</v>
      </c>
      <c r="D3093" t="s">
        <v>5652</v>
      </c>
      <c r="E3093" t="s">
        <v>10</v>
      </c>
      <c r="F3093" t="s">
        <v>23</v>
      </c>
      <c r="G3093" t="s">
        <v>12</v>
      </c>
      <c r="H3093">
        <v>3</v>
      </c>
    </row>
    <row r="3094" spans="1:8">
      <c r="A3094" t="s">
        <v>460</v>
      </c>
      <c r="B3094" t="s">
        <v>5653</v>
      </c>
      <c r="C3094" t="s">
        <v>5635</v>
      </c>
      <c r="D3094" t="s">
        <v>5636</v>
      </c>
      <c r="E3094" t="s">
        <v>10</v>
      </c>
      <c r="F3094" t="s">
        <v>23</v>
      </c>
      <c r="G3094" t="s">
        <v>12</v>
      </c>
      <c r="H3094">
        <v>4</v>
      </c>
    </row>
    <row r="3095" spans="1:8">
      <c r="A3095" t="s">
        <v>5654</v>
      </c>
      <c r="B3095" t="s">
        <v>207</v>
      </c>
      <c r="C3095" t="s">
        <v>5635</v>
      </c>
      <c r="D3095" t="s">
        <v>207</v>
      </c>
      <c r="E3095" t="s">
        <v>10</v>
      </c>
      <c r="F3095" t="s">
        <v>23</v>
      </c>
      <c r="G3095" t="s">
        <v>12</v>
      </c>
      <c r="H3095">
        <v>2</v>
      </c>
    </row>
    <row r="3096" spans="1:8">
      <c r="A3096" t="s">
        <v>5655</v>
      </c>
      <c r="B3096" t="s">
        <v>5656</v>
      </c>
      <c r="C3096" t="s">
        <v>5635</v>
      </c>
      <c r="D3096" t="s">
        <v>2542</v>
      </c>
      <c r="E3096" t="s">
        <v>10</v>
      </c>
      <c r="F3096" t="s">
        <v>23</v>
      </c>
      <c r="G3096" t="s">
        <v>12</v>
      </c>
      <c r="H3096">
        <v>5</v>
      </c>
    </row>
    <row r="3097" spans="1:8">
      <c r="A3097" t="s">
        <v>5657</v>
      </c>
      <c r="B3097" t="s">
        <v>5658</v>
      </c>
      <c r="C3097" t="s">
        <v>5635</v>
      </c>
      <c r="D3097" t="s">
        <v>1859</v>
      </c>
      <c r="E3097" t="s">
        <v>10</v>
      </c>
      <c r="F3097" t="s">
        <v>116</v>
      </c>
      <c r="G3097" t="s">
        <v>201</v>
      </c>
      <c r="H3097">
        <v>2</v>
      </c>
    </row>
    <row r="3098" spans="1:8">
      <c r="A3098" t="s">
        <v>5659</v>
      </c>
      <c r="B3098" t="s">
        <v>5660</v>
      </c>
      <c r="C3098" t="s">
        <v>5635</v>
      </c>
      <c r="D3098" t="s">
        <v>2542</v>
      </c>
      <c r="E3098" t="s">
        <v>10</v>
      </c>
      <c r="F3098" t="s">
        <v>23</v>
      </c>
      <c r="G3098" t="s">
        <v>12</v>
      </c>
      <c r="H3098">
        <v>5</v>
      </c>
    </row>
    <row r="3099" spans="1:8">
      <c r="A3099" t="s">
        <v>5661</v>
      </c>
      <c r="B3099" t="s">
        <v>5662</v>
      </c>
      <c r="C3099" t="s">
        <v>5635</v>
      </c>
      <c r="D3099" t="s">
        <v>5644</v>
      </c>
      <c r="E3099" t="s">
        <v>10</v>
      </c>
      <c r="F3099" t="s">
        <v>116</v>
      </c>
      <c r="G3099" t="s">
        <v>201</v>
      </c>
      <c r="H3099">
        <v>3</v>
      </c>
    </row>
    <row r="3100" spans="1:8">
      <c r="A3100" t="s">
        <v>5663</v>
      </c>
      <c r="B3100" t="s">
        <v>5664</v>
      </c>
      <c r="C3100" t="s">
        <v>5635</v>
      </c>
      <c r="D3100" t="s">
        <v>4165</v>
      </c>
      <c r="E3100" t="s">
        <v>179</v>
      </c>
      <c r="F3100" t="s">
        <v>180</v>
      </c>
      <c r="G3100" t="s">
        <v>12</v>
      </c>
      <c r="H3100">
        <v>2</v>
      </c>
    </row>
    <row r="3101" spans="1:8">
      <c r="A3101" t="s">
        <v>5665</v>
      </c>
      <c r="B3101" t="s">
        <v>5666</v>
      </c>
      <c r="C3101" t="s">
        <v>5635</v>
      </c>
      <c r="D3101" t="s">
        <v>207</v>
      </c>
      <c r="E3101" t="s">
        <v>10</v>
      </c>
      <c r="F3101" t="s">
        <v>23</v>
      </c>
      <c r="G3101" t="s">
        <v>12</v>
      </c>
      <c r="H3101">
        <v>3</v>
      </c>
    </row>
    <row r="3102" spans="1:8">
      <c r="A3102" t="s">
        <v>5667</v>
      </c>
      <c r="B3102" t="s">
        <v>5668</v>
      </c>
      <c r="C3102" t="s">
        <v>5635</v>
      </c>
      <c r="D3102" t="s">
        <v>555</v>
      </c>
      <c r="E3102" t="s">
        <v>10</v>
      </c>
      <c r="F3102" t="s">
        <v>23</v>
      </c>
      <c r="G3102" t="s">
        <v>12</v>
      </c>
      <c r="H3102">
        <v>4</v>
      </c>
    </row>
    <row r="3103" spans="1:8">
      <c r="A3103" t="s">
        <v>5669</v>
      </c>
      <c r="B3103" t="s">
        <v>5670</v>
      </c>
      <c r="C3103" t="s">
        <v>5635</v>
      </c>
      <c r="D3103" t="s">
        <v>1859</v>
      </c>
      <c r="E3103" t="s">
        <v>10</v>
      </c>
      <c r="F3103" t="s">
        <v>23</v>
      </c>
      <c r="G3103" t="s">
        <v>201</v>
      </c>
      <c r="H3103">
        <v>1</v>
      </c>
    </row>
    <row r="3104" spans="1:8">
      <c r="A3104" t="s">
        <v>5671</v>
      </c>
      <c r="B3104" t="s">
        <v>5672</v>
      </c>
      <c r="C3104" t="s">
        <v>5635</v>
      </c>
      <c r="D3104" t="s">
        <v>555</v>
      </c>
      <c r="E3104" t="s">
        <v>10</v>
      </c>
      <c r="F3104" t="s">
        <v>23</v>
      </c>
      <c r="G3104" t="s">
        <v>12</v>
      </c>
      <c r="H3104">
        <v>3</v>
      </c>
    </row>
    <row r="3105" spans="1:8">
      <c r="A3105" t="s">
        <v>5673</v>
      </c>
      <c r="B3105" t="s">
        <v>2028</v>
      </c>
      <c r="C3105" t="s">
        <v>5635</v>
      </c>
      <c r="D3105" t="s">
        <v>1592</v>
      </c>
      <c r="E3105" t="s">
        <v>10</v>
      </c>
      <c r="F3105" t="s">
        <v>23</v>
      </c>
      <c r="G3105" t="s">
        <v>12</v>
      </c>
      <c r="H3105">
        <v>4</v>
      </c>
    </row>
    <row r="3106" spans="1:8">
      <c r="A3106" t="s">
        <v>5674</v>
      </c>
      <c r="B3106" t="s">
        <v>207</v>
      </c>
      <c r="C3106" t="s">
        <v>5635</v>
      </c>
      <c r="D3106" t="s">
        <v>207</v>
      </c>
      <c r="E3106" t="s">
        <v>10</v>
      </c>
      <c r="F3106" t="s">
        <v>50</v>
      </c>
      <c r="G3106" t="s">
        <v>12</v>
      </c>
      <c r="H3106">
        <v>2</v>
      </c>
    </row>
    <row r="3107" spans="1:8">
      <c r="A3107" t="s">
        <v>5675</v>
      </c>
      <c r="B3107" t="s">
        <v>5676</v>
      </c>
      <c r="C3107" t="s">
        <v>5635</v>
      </c>
      <c r="D3107" t="s">
        <v>1452</v>
      </c>
      <c r="E3107" t="s">
        <v>10</v>
      </c>
      <c r="F3107" t="s">
        <v>23</v>
      </c>
      <c r="G3107" t="s">
        <v>201</v>
      </c>
      <c r="H3107">
        <v>3</v>
      </c>
    </row>
    <row r="3108" spans="1:8">
      <c r="A3108" t="s">
        <v>5677</v>
      </c>
      <c r="B3108" t="s">
        <v>5678</v>
      </c>
      <c r="C3108" t="s">
        <v>5635</v>
      </c>
      <c r="D3108" t="s">
        <v>3688</v>
      </c>
      <c r="E3108" t="s">
        <v>10</v>
      </c>
      <c r="F3108" t="s">
        <v>23</v>
      </c>
      <c r="G3108" t="s">
        <v>12</v>
      </c>
      <c r="H3108">
        <v>3</v>
      </c>
    </row>
    <row r="3109" spans="1:8">
      <c r="A3109" t="s">
        <v>5679</v>
      </c>
      <c r="B3109" t="s">
        <v>5680</v>
      </c>
      <c r="C3109" t="s">
        <v>5635</v>
      </c>
      <c r="D3109" t="s">
        <v>2702</v>
      </c>
      <c r="E3109" t="s">
        <v>10</v>
      </c>
      <c r="F3109" t="s">
        <v>23</v>
      </c>
      <c r="G3109" t="s">
        <v>12</v>
      </c>
      <c r="H3109">
        <v>3</v>
      </c>
    </row>
    <row r="3110" spans="1:8">
      <c r="A3110" t="s">
        <v>5681</v>
      </c>
      <c r="B3110" t="s">
        <v>5682</v>
      </c>
      <c r="C3110" t="s">
        <v>5635</v>
      </c>
      <c r="D3110" t="s">
        <v>1543</v>
      </c>
      <c r="E3110" t="s">
        <v>10</v>
      </c>
      <c r="F3110" t="s">
        <v>23</v>
      </c>
      <c r="G3110" t="s">
        <v>12</v>
      </c>
      <c r="H3110">
        <v>2</v>
      </c>
    </row>
    <row r="3111" spans="1:8">
      <c r="A3111" t="s">
        <v>5683</v>
      </c>
      <c r="B3111" t="s">
        <v>5684</v>
      </c>
      <c r="C3111" t="s">
        <v>5635</v>
      </c>
      <c r="D3111" t="s">
        <v>1543</v>
      </c>
      <c r="E3111" t="s">
        <v>10</v>
      </c>
      <c r="F3111" t="s">
        <v>23</v>
      </c>
      <c r="G3111" t="s">
        <v>12</v>
      </c>
      <c r="H3111">
        <v>4</v>
      </c>
    </row>
    <row r="3112" spans="1:8">
      <c r="A3112" t="s">
        <v>5685</v>
      </c>
      <c r="B3112" t="s">
        <v>5686</v>
      </c>
      <c r="C3112" t="s">
        <v>5635</v>
      </c>
      <c r="D3112" t="s">
        <v>1859</v>
      </c>
      <c r="E3112" t="s">
        <v>10</v>
      </c>
      <c r="F3112" t="s">
        <v>116</v>
      </c>
      <c r="G3112" t="s">
        <v>201</v>
      </c>
      <c r="H3112">
        <v>1</v>
      </c>
    </row>
    <row r="3113" spans="1:8">
      <c r="A3113" t="s">
        <v>5221</v>
      </c>
      <c r="B3113" t="s">
        <v>5687</v>
      </c>
      <c r="C3113" t="s">
        <v>5635</v>
      </c>
      <c r="D3113" t="s">
        <v>5688</v>
      </c>
      <c r="E3113" t="s">
        <v>10</v>
      </c>
      <c r="F3113" t="s">
        <v>23</v>
      </c>
      <c r="G3113" t="s">
        <v>12</v>
      </c>
      <c r="H3113">
        <v>1</v>
      </c>
    </row>
    <row r="3114" spans="1:8">
      <c r="A3114" t="s">
        <v>5689</v>
      </c>
      <c r="B3114" t="s">
        <v>4815</v>
      </c>
      <c r="C3114" t="s">
        <v>5635</v>
      </c>
      <c r="D3114" t="s">
        <v>2675</v>
      </c>
      <c r="E3114" t="s">
        <v>10</v>
      </c>
      <c r="F3114" t="s">
        <v>23</v>
      </c>
      <c r="G3114" t="s">
        <v>12</v>
      </c>
      <c r="H3114">
        <v>2</v>
      </c>
    </row>
    <row r="3115" spans="1:8">
      <c r="A3115" t="s">
        <v>5690</v>
      </c>
      <c r="B3115" t="s">
        <v>1363</v>
      </c>
      <c r="C3115" t="s">
        <v>5635</v>
      </c>
      <c r="D3115" t="s">
        <v>5636</v>
      </c>
      <c r="E3115" t="s">
        <v>10</v>
      </c>
      <c r="F3115" t="s">
        <v>23</v>
      </c>
      <c r="G3115" t="s">
        <v>12</v>
      </c>
      <c r="H3115">
        <v>4</v>
      </c>
    </row>
    <row r="3116" spans="1:8">
      <c r="A3116" t="s">
        <v>5691</v>
      </c>
      <c r="B3116" t="s">
        <v>5692</v>
      </c>
      <c r="C3116" t="s">
        <v>5635</v>
      </c>
      <c r="D3116" t="s">
        <v>3252</v>
      </c>
      <c r="E3116" t="s">
        <v>10</v>
      </c>
      <c r="F3116" t="s">
        <v>23</v>
      </c>
      <c r="G3116" t="s">
        <v>12</v>
      </c>
      <c r="H3116">
        <v>3</v>
      </c>
    </row>
    <row r="3117" spans="1:8">
      <c r="A3117" t="s">
        <v>5693</v>
      </c>
      <c r="B3117" t="s">
        <v>5694</v>
      </c>
      <c r="C3117" t="s">
        <v>5635</v>
      </c>
      <c r="D3117" t="s">
        <v>3648</v>
      </c>
      <c r="E3117" t="s">
        <v>10</v>
      </c>
      <c r="F3117" t="s">
        <v>23</v>
      </c>
      <c r="G3117" t="s">
        <v>12</v>
      </c>
      <c r="H3117">
        <v>3</v>
      </c>
    </row>
    <row r="3118" spans="1:8">
      <c r="A3118" t="s">
        <v>5695</v>
      </c>
      <c r="B3118" t="s">
        <v>5696</v>
      </c>
      <c r="C3118" t="s">
        <v>5635</v>
      </c>
      <c r="D3118" t="s">
        <v>2542</v>
      </c>
      <c r="E3118" t="s">
        <v>10</v>
      </c>
      <c r="F3118" t="s">
        <v>19</v>
      </c>
      <c r="G3118" t="s">
        <v>12</v>
      </c>
      <c r="H3118">
        <v>2</v>
      </c>
    </row>
    <row r="3119" spans="1:8">
      <c r="A3119" t="s">
        <v>5697</v>
      </c>
      <c r="B3119" t="s">
        <v>1406</v>
      </c>
      <c r="C3119" t="s">
        <v>5635</v>
      </c>
      <c r="D3119" t="s">
        <v>555</v>
      </c>
      <c r="E3119" t="s">
        <v>10</v>
      </c>
      <c r="F3119" t="s">
        <v>23</v>
      </c>
      <c r="G3119" t="s">
        <v>12</v>
      </c>
      <c r="H3119">
        <v>5</v>
      </c>
    </row>
    <row r="3120" spans="1:8">
      <c r="A3120" t="s">
        <v>5698</v>
      </c>
      <c r="B3120" t="s">
        <v>5699</v>
      </c>
      <c r="C3120" t="s">
        <v>5635</v>
      </c>
      <c r="D3120" t="s">
        <v>5688</v>
      </c>
      <c r="E3120" t="s">
        <v>10</v>
      </c>
      <c r="F3120" t="s">
        <v>69</v>
      </c>
      <c r="G3120" t="s">
        <v>12</v>
      </c>
      <c r="H3120">
        <v>4</v>
      </c>
    </row>
    <row r="3121" spans="1:8">
      <c r="A3121" t="s">
        <v>5700</v>
      </c>
      <c r="B3121" t="s">
        <v>1138</v>
      </c>
      <c r="C3121" t="s">
        <v>5635</v>
      </c>
      <c r="D3121" t="s">
        <v>4165</v>
      </c>
      <c r="E3121" t="s">
        <v>10</v>
      </c>
      <c r="F3121" t="s">
        <v>19</v>
      </c>
      <c r="G3121" t="s">
        <v>12</v>
      </c>
      <c r="H3121">
        <v>4</v>
      </c>
    </row>
    <row r="3122" spans="1:8">
      <c r="A3122" t="s">
        <v>5701</v>
      </c>
      <c r="B3122" t="s">
        <v>5702</v>
      </c>
      <c r="C3122" t="s">
        <v>5635</v>
      </c>
      <c r="D3122" t="s">
        <v>1452</v>
      </c>
      <c r="E3122" t="s">
        <v>10</v>
      </c>
      <c r="F3122" t="s">
        <v>23</v>
      </c>
      <c r="G3122" t="s">
        <v>12</v>
      </c>
      <c r="H3122">
        <v>3</v>
      </c>
    </row>
    <row r="3123" spans="1:8">
      <c r="A3123" t="s">
        <v>5703</v>
      </c>
      <c r="B3123" t="s">
        <v>5653</v>
      </c>
      <c r="C3123" t="s">
        <v>5635</v>
      </c>
      <c r="D3123" t="s">
        <v>5636</v>
      </c>
      <c r="E3123" t="s">
        <v>10</v>
      </c>
      <c r="F3123" t="s">
        <v>23</v>
      </c>
      <c r="G3123" t="s">
        <v>12</v>
      </c>
    </row>
    <row r="3124" spans="1:8">
      <c r="A3124" t="s">
        <v>5704</v>
      </c>
      <c r="B3124" t="s">
        <v>3469</v>
      </c>
      <c r="C3124" t="s">
        <v>5635</v>
      </c>
      <c r="D3124" t="s">
        <v>644</v>
      </c>
      <c r="E3124" t="s">
        <v>10</v>
      </c>
      <c r="F3124" t="s">
        <v>23</v>
      </c>
      <c r="G3124" t="s">
        <v>12</v>
      </c>
      <c r="H3124">
        <v>5</v>
      </c>
    </row>
    <row r="3125" spans="1:8">
      <c r="A3125" t="s">
        <v>5705</v>
      </c>
      <c r="B3125" t="s">
        <v>5706</v>
      </c>
      <c r="C3125" t="s">
        <v>5635</v>
      </c>
      <c r="D3125" t="s">
        <v>1452</v>
      </c>
      <c r="E3125" t="s">
        <v>10</v>
      </c>
      <c r="F3125" t="s">
        <v>23</v>
      </c>
      <c r="G3125" t="s">
        <v>12</v>
      </c>
      <c r="H3125">
        <v>3</v>
      </c>
    </row>
    <row r="3126" spans="1:8">
      <c r="A3126" t="s">
        <v>5707</v>
      </c>
      <c r="B3126" t="s">
        <v>5708</v>
      </c>
      <c r="C3126" t="s">
        <v>5635</v>
      </c>
      <c r="D3126" t="s">
        <v>3252</v>
      </c>
      <c r="E3126" t="s">
        <v>10</v>
      </c>
      <c r="F3126" t="s">
        <v>23</v>
      </c>
      <c r="G3126" t="s">
        <v>12</v>
      </c>
      <c r="H3126">
        <v>4</v>
      </c>
    </row>
    <row r="3127" spans="1:8">
      <c r="A3127" t="s">
        <v>5709</v>
      </c>
      <c r="B3127" t="s">
        <v>5710</v>
      </c>
      <c r="C3127" t="s">
        <v>5635</v>
      </c>
      <c r="D3127" t="s">
        <v>634</v>
      </c>
      <c r="E3127" t="s">
        <v>10</v>
      </c>
      <c r="F3127" t="s">
        <v>23</v>
      </c>
      <c r="G3127" t="s">
        <v>12</v>
      </c>
      <c r="H3127">
        <v>3</v>
      </c>
    </row>
    <row r="3128" spans="1:8">
      <c r="A3128" t="s">
        <v>5711</v>
      </c>
      <c r="B3128" t="s">
        <v>5682</v>
      </c>
      <c r="C3128" t="s">
        <v>5635</v>
      </c>
      <c r="D3128" t="s">
        <v>1543</v>
      </c>
      <c r="E3128" t="s">
        <v>10</v>
      </c>
      <c r="F3128" t="s">
        <v>23</v>
      </c>
      <c r="G3128" t="s">
        <v>12</v>
      </c>
      <c r="H3128">
        <v>3</v>
      </c>
    </row>
    <row r="3129" spans="1:8">
      <c r="A3129" t="s">
        <v>5712</v>
      </c>
      <c r="B3129" t="s">
        <v>5713</v>
      </c>
      <c r="C3129" t="s">
        <v>5635</v>
      </c>
      <c r="D3129" t="s">
        <v>2702</v>
      </c>
      <c r="E3129" t="s">
        <v>10</v>
      </c>
      <c r="F3129" t="s">
        <v>23</v>
      </c>
      <c r="G3129" t="s">
        <v>12</v>
      </c>
      <c r="H3129">
        <v>4</v>
      </c>
    </row>
    <row r="3130" spans="1:8">
      <c r="A3130" t="s">
        <v>5714</v>
      </c>
      <c r="B3130" t="s">
        <v>5658</v>
      </c>
      <c r="C3130" t="s">
        <v>5635</v>
      </c>
      <c r="D3130" t="s">
        <v>1859</v>
      </c>
      <c r="E3130" t="s">
        <v>10</v>
      </c>
      <c r="F3130" t="s">
        <v>23</v>
      </c>
      <c r="G3130" t="s">
        <v>12</v>
      </c>
      <c r="H3130">
        <v>3</v>
      </c>
    </row>
    <row r="3131" spans="1:8">
      <c r="A3131" t="s">
        <v>5715</v>
      </c>
      <c r="B3131" t="s">
        <v>5716</v>
      </c>
      <c r="C3131" t="s">
        <v>5635</v>
      </c>
      <c r="D3131" t="s">
        <v>2702</v>
      </c>
      <c r="E3131" t="s">
        <v>10</v>
      </c>
      <c r="F3131" t="s">
        <v>23</v>
      </c>
      <c r="G3131" t="s">
        <v>12</v>
      </c>
      <c r="H3131">
        <v>3</v>
      </c>
    </row>
    <row r="3132" spans="1:8">
      <c r="A3132" t="s">
        <v>5717</v>
      </c>
      <c r="B3132" t="s">
        <v>2582</v>
      </c>
      <c r="C3132" t="s">
        <v>5635</v>
      </c>
      <c r="D3132" t="s">
        <v>4165</v>
      </c>
      <c r="E3132" t="s">
        <v>10</v>
      </c>
      <c r="F3132" t="s">
        <v>23</v>
      </c>
      <c r="G3132" t="s">
        <v>12</v>
      </c>
      <c r="H3132">
        <v>3</v>
      </c>
    </row>
    <row r="3133" spans="1:8">
      <c r="A3133" t="s">
        <v>5718</v>
      </c>
      <c r="B3133" t="s">
        <v>5664</v>
      </c>
      <c r="C3133" t="s">
        <v>5635</v>
      </c>
      <c r="D3133" t="s">
        <v>4165</v>
      </c>
      <c r="E3133" t="s">
        <v>10</v>
      </c>
      <c r="F3133" t="s">
        <v>19</v>
      </c>
      <c r="G3133" t="s">
        <v>12</v>
      </c>
      <c r="H3133">
        <v>1</v>
      </c>
    </row>
    <row r="3134" spans="1:8">
      <c r="A3134" t="s">
        <v>5719</v>
      </c>
      <c r="B3134" t="s">
        <v>1072</v>
      </c>
      <c r="C3134" t="s">
        <v>5635</v>
      </c>
      <c r="D3134" t="s">
        <v>5688</v>
      </c>
      <c r="E3134" t="s">
        <v>10</v>
      </c>
      <c r="F3134" t="s">
        <v>23</v>
      </c>
      <c r="G3134" t="s">
        <v>12</v>
      </c>
      <c r="H3134">
        <v>3</v>
      </c>
    </row>
    <row r="3135" spans="1:8">
      <c r="A3135" t="s">
        <v>5720</v>
      </c>
      <c r="B3135" t="s">
        <v>5721</v>
      </c>
      <c r="C3135" t="s">
        <v>5635</v>
      </c>
      <c r="D3135" t="s">
        <v>207</v>
      </c>
      <c r="E3135" t="s">
        <v>10</v>
      </c>
      <c r="F3135" t="s">
        <v>23</v>
      </c>
      <c r="G3135" t="s">
        <v>12</v>
      </c>
      <c r="H3135">
        <v>2</v>
      </c>
    </row>
    <row r="3136" spans="1:8">
      <c r="A3136" t="s">
        <v>5722</v>
      </c>
      <c r="B3136" t="s">
        <v>4413</v>
      </c>
      <c r="C3136" t="s">
        <v>5635</v>
      </c>
      <c r="D3136" t="s">
        <v>2675</v>
      </c>
      <c r="E3136" t="s">
        <v>10</v>
      </c>
      <c r="F3136" t="s">
        <v>23</v>
      </c>
      <c r="G3136" t="s">
        <v>12</v>
      </c>
      <c r="H3136">
        <v>2</v>
      </c>
    </row>
    <row r="3137" spans="1:8">
      <c r="A3137" t="s">
        <v>5723</v>
      </c>
      <c r="B3137" t="s">
        <v>1582</v>
      </c>
      <c r="C3137" t="s">
        <v>5635</v>
      </c>
      <c r="D3137" t="s">
        <v>4165</v>
      </c>
      <c r="E3137" t="s">
        <v>10</v>
      </c>
      <c r="F3137" t="s">
        <v>23</v>
      </c>
      <c r="G3137" t="s">
        <v>12</v>
      </c>
      <c r="H3137">
        <v>4</v>
      </c>
    </row>
    <row r="3138" spans="1:8">
      <c r="A3138" t="s">
        <v>5724</v>
      </c>
      <c r="B3138" t="s">
        <v>5725</v>
      </c>
      <c r="C3138" t="s">
        <v>5635</v>
      </c>
      <c r="D3138" t="s">
        <v>1543</v>
      </c>
      <c r="E3138" t="s">
        <v>10</v>
      </c>
      <c r="F3138" t="s">
        <v>23</v>
      </c>
      <c r="G3138" t="s">
        <v>12</v>
      </c>
      <c r="H3138">
        <v>3</v>
      </c>
    </row>
    <row r="3139" spans="1:8">
      <c r="A3139" t="s">
        <v>5726</v>
      </c>
      <c r="B3139" t="s">
        <v>65</v>
      </c>
      <c r="C3139" t="s">
        <v>5635</v>
      </c>
      <c r="D3139" t="s">
        <v>2675</v>
      </c>
      <c r="E3139" t="s">
        <v>10</v>
      </c>
      <c r="F3139" t="s">
        <v>23</v>
      </c>
      <c r="G3139" t="s">
        <v>12</v>
      </c>
      <c r="H3139">
        <v>4</v>
      </c>
    </row>
    <row r="3140" spans="1:8">
      <c r="A3140" t="s">
        <v>5727</v>
      </c>
      <c r="B3140" t="s">
        <v>5728</v>
      </c>
      <c r="C3140" t="s">
        <v>5635</v>
      </c>
      <c r="D3140" t="s">
        <v>2702</v>
      </c>
      <c r="E3140" t="s">
        <v>10</v>
      </c>
      <c r="F3140" t="s">
        <v>23</v>
      </c>
      <c r="G3140" t="s">
        <v>12</v>
      </c>
      <c r="H3140">
        <v>4</v>
      </c>
    </row>
    <row r="3141" spans="1:8">
      <c r="A3141" t="s">
        <v>5729</v>
      </c>
      <c r="B3141" t="s">
        <v>5730</v>
      </c>
      <c r="C3141" t="s">
        <v>5635</v>
      </c>
      <c r="D3141" t="s">
        <v>2702</v>
      </c>
      <c r="E3141" t="s">
        <v>10</v>
      </c>
      <c r="F3141" t="s">
        <v>23</v>
      </c>
      <c r="G3141" t="s">
        <v>12</v>
      </c>
      <c r="H3141">
        <v>4</v>
      </c>
    </row>
    <row r="3142" spans="1:8">
      <c r="A3142" t="s">
        <v>5731</v>
      </c>
      <c r="B3142" t="s">
        <v>5732</v>
      </c>
      <c r="C3142" t="s">
        <v>5635</v>
      </c>
      <c r="D3142" t="s">
        <v>5688</v>
      </c>
      <c r="E3142" t="s">
        <v>10</v>
      </c>
      <c r="F3142" t="s">
        <v>23</v>
      </c>
      <c r="G3142" t="s">
        <v>12</v>
      </c>
      <c r="H3142">
        <v>4</v>
      </c>
    </row>
    <row r="3143" spans="1:8">
      <c r="A3143" t="s">
        <v>5733</v>
      </c>
      <c r="B3143" t="s">
        <v>5734</v>
      </c>
      <c r="C3143" t="s">
        <v>5635</v>
      </c>
      <c r="D3143" t="s">
        <v>644</v>
      </c>
      <c r="E3143" t="s">
        <v>10</v>
      </c>
      <c r="F3143" t="s">
        <v>23</v>
      </c>
      <c r="G3143" t="s">
        <v>12</v>
      </c>
      <c r="H3143">
        <v>4</v>
      </c>
    </row>
    <row r="3144" spans="1:8">
      <c r="A3144" t="s">
        <v>5735</v>
      </c>
      <c r="B3144" t="s">
        <v>5736</v>
      </c>
      <c r="C3144" t="s">
        <v>5635</v>
      </c>
      <c r="D3144" t="s">
        <v>1859</v>
      </c>
      <c r="E3144" t="s">
        <v>10</v>
      </c>
      <c r="F3144" t="s">
        <v>19</v>
      </c>
      <c r="G3144" t="s">
        <v>12</v>
      </c>
      <c r="H3144">
        <v>2</v>
      </c>
    </row>
    <row r="3145" spans="1:8">
      <c r="A3145" t="s">
        <v>5737</v>
      </c>
      <c r="B3145" t="s">
        <v>1582</v>
      </c>
      <c r="C3145" t="s">
        <v>5635</v>
      </c>
      <c r="D3145" t="s">
        <v>4165</v>
      </c>
      <c r="E3145" t="s">
        <v>10</v>
      </c>
      <c r="F3145" t="s">
        <v>50</v>
      </c>
      <c r="G3145" t="s">
        <v>12</v>
      </c>
      <c r="H3145">
        <v>1</v>
      </c>
    </row>
    <row r="3146" spans="1:8">
      <c r="A3146" t="s">
        <v>5738</v>
      </c>
      <c r="B3146" t="s">
        <v>4271</v>
      </c>
      <c r="C3146" t="s">
        <v>5635</v>
      </c>
      <c r="D3146" t="s">
        <v>5636</v>
      </c>
      <c r="E3146" t="s">
        <v>10</v>
      </c>
      <c r="F3146" t="s">
        <v>19</v>
      </c>
      <c r="G3146" t="s">
        <v>12</v>
      </c>
      <c r="H3146">
        <v>5</v>
      </c>
    </row>
    <row r="3147" spans="1:8">
      <c r="A3147" t="s">
        <v>5739</v>
      </c>
      <c r="B3147" t="s">
        <v>1582</v>
      </c>
      <c r="C3147" t="s">
        <v>5635</v>
      </c>
      <c r="D3147" t="s">
        <v>4165</v>
      </c>
      <c r="E3147" t="s">
        <v>3939</v>
      </c>
      <c r="F3147" t="s">
        <v>116</v>
      </c>
      <c r="G3147" t="s">
        <v>201</v>
      </c>
    </row>
    <row r="3148" spans="1:8">
      <c r="A3148" t="s">
        <v>5740</v>
      </c>
      <c r="B3148" t="s">
        <v>5682</v>
      </c>
      <c r="C3148" t="s">
        <v>5635</v>
      </c>
      <c r="D3148" t="s">
        <v>1543</v>
      </c>
      <c r="E3148" t="s">
        <v>230</v>
      </c>
      <c r="F3148" t="s">
        <v>23</v>
      </c>
      <c r="G3148" t="s">
        <v>201</v>
      </c>
    </row>
    <row r="3149" spans="1:8">
      <c r="A3149" t="s">
        <v>5741</v>
      </c>
      <c r="B3149" t="s">
        <v>5742</v>
      </c>
      <c r="C3149" t="s">
        <v>5635</v>
      </c>
      <c r="D3149" t="s">
        <v>1452</v>
      </c>
      <c r="E3149" t="s">
        <v>230</v>
      </c>
      <c r="F3149" t="s">
        <v>19</v>
      </c>
      <c r="G3149" t="s">
        <v>201</v>
      </c>
    </row>
    <row r="3150" spans="1:8">
      <c r="A3150" t="s">
        <v>5743</v>
      </c>
      <c r="B3150" t="s">
        <v>1406</v>
      </c>
      <c r="C3150" t="s">
        <v>5635</v>
      </c>
      <c r="D3150" t="s">
        <v>555</v>
      </c>
      <c r="E3150" t="s">
        <v>233</v>
      </c>
      <c r="F3150" t="s">
        <v>69</v>
      </c>
      <c r="G3150" t="s">
        <v>201</v>
      </c>
    </row>
    <row r="3151" spans="1:8">
      <c r="A3151" t="s">
        <v>5744</v>
      </c>
      <c r="B3151" t="s">
        <v>5745</v>
      </c>
      <c r="C3151" t="s">
        <v>5635</v>
      </c>
      <c r="D3151" t="s">
        <v>3252</v>
      </c>
      <c r="E3151" t="s">
        <v>233</v>
      </c>
      <c r="F3151" t="s">
        <v>69</v>
      </c>
      <c r="G3151" t="s">
        <v>201</v>
      </c>
    </row>
    <row r="3152" spans="1:8">
      <c r="A3152" t="s">
        <v>5746</v>
      </c>
      <c r="B3152" t="s">
        <v>5747</v>
      </c>
      <c r="C3152" t="s">
        <v>5635</v>
      </c>
      <c r="D3152" t="s">
        <v>1543</v>
      </c>
      <c r="E3152" t="s">
        <v>233</v>
      </c>
      <c r="F3152" t="s">
        <v>50</v>
      </c>
      <c r="G3152" t="s">
        <v>12</v>
      </c>
    </row>
    <row r="3153" spans="1:8">
      <c r="A3153" t="s">
        <v>5748</v>
      </c>
      <c r="B3153" t="s">
        <v>5749</v>
      </c>
      <c r="C3153" t="s">
        <v>5635</v>
      </c>
      <c r="D3153" t="s">
        <v>3648</v>
      </c>
      <c r="E3153" t="s">
        <v>233</v>
      </c>
      <c r="F3153" t="s">
        <v>23</v>
      </c>
      <c r="G3153" t="s">
        <v>201</v>
      </c>
    </row>
    <row r="3154" spans="1:8">
      <c r="A3154" t="s">
        <v>5750</v>
      </c>
      <c r="B3154" t="s">
        <v>4413</v>
      </c>
      <c r="C3154" t="s">
        <v>5635</v>
      </c>
      <c r="D3154" t="s">
        <v>2675</v>
      </c>
      <c r="E3154" t="s">
        <v>233</v>
      </c>
      <c r="F3154" t="s">
        <v>50</v>
      </c>
      <c r="G3154" t="s">
        <v>201</v>
      </c>
    </row>
    <row r="3155" spans="1:8">
      <c r="A3155" t="s">
        <v>5751</v>
      </c>
      <c r="B3155" t="s">
        <v>5752</v>
      </c>
      <c r="C3155" t="s">
        <v>5635</v>
      </c>
      <c r="D3155" t="s">
        <v>2542</v>
      </c>
      <c r="E3155" t="s">
        <v>233</v>
      </c>
      <c r="F3155" t="s">
        <v>50</v>
      </c>
      <c r="G3155" t="s">
        <v>201</v>
      </c>
    </row>
    <row r="3156" spans="1:8">
      <c r="A3156" t="s">
        <v>5753</v>
      </c>
      <c r="B3156" t="s">
        <v>5754</v>
      </c>
      <c r="C3156" t="s">
        <v>5635</v>
      </c>
      <c r="D3156" t="s">
        <v>207</v>
      </c>
      <c r="E3156" t="s">
        <v>233</v>
      </c>
      <c r="F3156" t="s">
        <v>19</v>
      </c>
      <c r="G3156" t="s">
        <v>201</v>
      </c>
    </row>
    <row r="3157" spans="1:8">
      <c r="A3157" t="s">
        <v>5755</v>
      </c>
      <c r="B3157" t="s">
        <v>5756</v>
      </c>
      <c r="C3157" t="s">
        <v>5635</v>
      </c>
      <c r="D3157" t="s">
        <v>5636</v>
      </c>
      <c r="E3157" t="s">
        <v>233</v>
      </c>
      <c r="F3157" t="s">
        <v>23</v>
      </c>
      <c r="G3157" t="s">
        <v>201</v>
      </c>
    </row>
    <row r="3158" spans="1:8">
      <c r="A3158" t="s">
        <v>5757</v>
      </c>
      <c r="B3158" t="s">
        <v>5758</v>
      </c>
      <c r="C3158" t="s">
        <v>5635</v>
      </c>
      <c r="D3158" t="s">
        <v>4165</v>
      </c>
      <c r="E3158" t="s">
        <v>233</v>
      </c>
      <c r="F3158" t="s">
        <v>98</v>
      </c>
      <c r="G3158" t="s">
        <v>201</v>
      </c>
    </row>
    <row r="3159" spans="1:8">
      <c r="A3159" t="s">
        <v>5759</v>
      </c>
      <c r="B3159" t="s">
        <v>5760</v>
      </c>
      <c r="C3159" t="s">
        <v>5635</v>
      </c>
      <c r="D3159" t="s">
        <v>1452</v>
      </c>
      <c r="E3159" t="s">
        <v>233</v>
      </c>
      <c r="F3159" t="s">
        <v>19</v>
      </c>
      <c r="G3159" t="s">
        <v>201</v>
      </c>
    </row>
    <row r="3160" spans="1:8">
      <c r="A3160" t="s">
        <v>5761</v>
      </c>
      <c r="B3160" t="s">
        <v>5687</v>
      </c>
      <c r="C3160" t="s">
        <v>5635</v>
      </c>
      <c r="D3160" t="s">
        <v>5688</v>
      </c>
      <c r="E3160" t="s">
        <v>233</v>
      </c>
      <c r="F3160" t="s">
        <v>23</v>
      </c>
      <c r="G3160" t="s">
        <v>201</v>
      </c>
    </row>
    <row r="3161" spans="1:8">
      <c r="A3161" t="s">
        <v>5762</v>
      </c>
      <c r="B3161" t="s">
        <v>5763</v>
      </c>
      <c r="C3161" t="s">
        <v>5635</v>
      </c>
      <c r="D3161" t="s">
        <v>1452</v>
      </c>
      <c r="E3161" t="s">
        <v>233</v>
      </c>
      <c r="F3161" t="s">
        <v>19</v>
      </c>
      <c r="G3161" t="s">
        <v>201</v>
      </c>
    </row>
    <row r="3162" spans="1:8">
      <c r="A3162" t="s">
        <v>5764</v>
      </c>
      <c r="B3162" t="s">
        <v>5736</v>
      </c>
      <c r="C3162" t="s">
        <v>5635</v>
      </c>
      <c r="D3162" t="s">
        <v>1859</v>
      </c>
      <c r="E3162" t="s">
        <v>233</v>
      </c>
      <c r="F3162" t="s">
        <v>98</v>
      </c>
      <c r="G3162" t="s">
        <v>201</v>
      </c>
    </row>
    <row r="3163" spans="1:8">
      <c r="A3163" t="s">
        <v>5765</v>
      </c>
      <c r="B3163" t="s">
        <v>5766</v>
      </c>
      <c r="C3163" t="s">
        <v>5635</v>
      </c>
      <c r="D3163" t="s">
        <v>555</v>
      </c>
      <c r="E3163" t="s">
        <v>233</v>
      </c>
      <c r="F3163" t="s">
        <v>19</v>
      </c>
      <c r="G3163" t="s">
        <v>201</v>
      </c>
    </row>
    <row r="3164" spans="1:8">
      <c r="A3164" t="s">
        <v>5767</v>
      </c>
      <c r="B3164" t="s">
        <v>5768</v>
      </c>
      <c r="C3164" t="s">
        <v>5769</v>
      </c>
      <c r="D3164" t="s">
        <v>5770</v>
      </c>
      <c r="E3164" t="s">
        <v>10</v>
      </c>
      <c r="F3164" t="s">
        <v>50</v>
      </c>
      <c r="G3164" t="s">
        <v>12</v>
      </c>
      <c r="H3164">
        <v>2</v>
      </c>
    </row>
    <row r="3165" spans="1:8">
      <c r="A3165" t="s">
        <v>5771</v>
      </c>
      <c r="B3165" t="s">
        <v>5772</v>
      </c>
      <c r="C3165" t="s">
        <v>5769</v>
      </c>
      <c r="D3165" t="s">
        <v>5772</v>
      </c>
      <c r="E3165" t="s">
        <v>10</v>
      </c>
      <c r="F3165" t="s">
        <v>23</v>
      </c>
      <c r="G3165" t="s">
        <v>12</v>
      </c>
      <c r="H3165">
        <v>4</v>
      </c>
    </row>
    <row r="3166" spans="1:8">
      <c r="A3166" t="s">
        <v>5773</v>
      </c>
      <c r="B3166" t="s">
        <v>5774</v>
      </c>
      <c r="C3166" t="s">
        <v>5769</v>
      </c>
      <c r="D3166" t="s">
        <v>1495</v>
      </c>
      <c r="E3166" t="s">
        <v>10</v>
      </c>
      <c r="F3166" t="s">
        <v>23</v>
      </c>
      <c r="G3166" t="s">
        <v>12</v>
      </c>
      <c r="H3166">
        <v>3</v>
      </c>
    </row>
    <row r="3167" spans="1:8">
      <c r="A3167" t="s">
        <v>5775</v>
      </c>
      <c r="B3167" t="s">
        <v>1563</v>
      </c>
      <c r="C3167" t="s">
        <v>5769</v>
      </c>
      <c r="D3167" t="s">
        <v>5776</v>
      </c>
      <c r="E3167" t="s">
        <v>10</v>
      </c>
      <c r="F3167" t="s">
        <v>23</v>
      </c>
      <c r="G3167" t="s">
        <v>12</v>
      </c>
      <c r="H3167">
        <v>2</v>
      </c>
    </row>
    <row r="3168" spans="1:8">
      <c r="A3168" t="s">
        <v>5777</v>
      </c>
      <c r="B3168" t="s">
        <v>2181</v>
      </c>
      <c r="C3168" t="s">
        <v>5769</v>
      </c>
      <c r="D3168" t="s">
        <v>5778</v>
      </c>
      <c r="E3168" t="s">
        <v>10</v>
      </c>
      <c r="F3168" t="s">
        <v>19</v>
      </c>
      <c r="G3168" t="s">
        <v>12</v>
      </c>
      <c r="H3168">
        <v>1</v>
      </c>
    </row>
    <row r="3169" spans="1:8">
      <c r="A3169" t="s">
        <v>5779</v>
      </c>
      <c r="B3169" t="s">
        <v>5768</v>
      </c>
      <c r="C3169" t="s">
        <v>5769</v>
      </c>
      <c r="D3169" t="s">
        <v>5770</v>
      </c>
      <c r="E3169" t="s">
        <v>10</v>
      </c>
      <c r="F3169" t="s">
        <v>19</v>
      </c>
      <c r="G3169" t="s">
        <v>12</v>
      </c>
      <c r="H3169">
        <v>2</v>
      </c>
    </row>
    <row r="3170" spans="1:8">
      <c r="A3170" t="s">
        <v>5780</v>
      </c>
      <c r="B3170" t="s">
        <v>5781</v>
      </c>
      <c r="C3170" t="s">
        <v>5769</v>
      </c>
      <c r="D3170" t="s">
        <v>5782</v>
      </c>
      <c r="E3170" t="s">
        <v>10</v>
      </c>
      <c r="F3170" t="s">
        <v>23</v>
      </c>
      <c r="G3170" t="s">
        <v>12</v>
      </c>
    </row>
    <row r="3171" spans="1:8">
      <c r="A3171" t="s">
        <v>5783</v>
      </c>
      <c r="B3171" t="s">
        <v>5768</v>
      </c>
      <c r="C3171" t="s">
        <v>5769</v>
      </c>
      <c r="D3171" t="s">
        <v>5770</v>
      </c>
      <c r="E3171" t="s">
        <v>10</v>
      </c>
      <c r="F3171" t="s">
        <v>19</v>
      </c>
      <c r="G3171" t="s">
        <v>12</v>
      </c>
      <c r="H3171">
        <v>4</v>
      </c>
    </row>
    <row r="3172" spans="1:8">
      <c r="A3172" t="s">
        <v>1061</v>
      </c>
      <c r="B3172" t="s">
        <v>5784</v>
      </c>
      <c r="C3172" t="s">
        <v>5769</v>
      </c>
      <c r="D3172" t="s">
        <v>5785</v>
      </c>
      <c r="E3172" t="s">
        <v>10</v>
      </c>
      <c r="F3172" t="s">
        <v>19</v>
      </c>
      <c r="G3172" t="s">
        <v>12</v>
      </c>
      <c r="H3172">
        <v>2</v>
      </c>
    </row>
    <row r="3173" spans="1:8">
      <c r="A3173" t="s">
        <v>5786</v>
      </c>
      <c r="B3173" t="s">
        <v>5768</v>
      </c>
      <c r="C3173" t="s">
        <v>5769</v>
      </c>
      <c r="D3173" t="s">
        <v>5770</v>
      </c>
      <c r="E3173" t="s">
        <v>10</v>
      </c>
      <c r="F3173" t="s">
        <v>23</v>
      </c>
      <c r="G3173" t="s">
        <v>12</v>
      </c>
      <c r="H3173">
        <v>2</v>
      </c>
    </row>
    <row r="3174" spans="1:8">
      <c r="A3174" t="s">
        <v>5787</v>
      </c>
      <c r="B3174" t="s">
        <v>1027</v>
      </c>
      <c r="C3174" t="s">
        <v>5769</v>
      </c>
      <c r="D3174" t="s">
        <v>5788</v>
      </c>
      <c r="E3174" t="s">
        <v>10</v>
      </c>
      <c r="F3174" t="s">
        <v>23</v>
      </c>
      <c r="G3174" t="s">
        <v>12</v>
      </c>
      <c r="H3174">
        <v>2</v>
      </c>
    </row>
    <row r="3175" spans="1:8">
      <c r="A3175" t="s">
        <v>5789</v>
      </c>
      <c r="B3175" t="s">
        <v>5790</v>
      </c>
      <c r="C3175" t="s">
        <v>5769</v>
      </c>
      <c r="D3175" t="s">
        <v>5791</v>
      </c>
      <c r="E3175" t="s">
        <v>10</v>
      </c>
      <c r="F3175" t="s">
        <v>23</v>
      </c>
      <c r="G3175" t="s">
        <v>12</v>
      </c>
    </row>
    <row r="3176" spans="1:8">
      <c r="A3176" t="s">
        <v>5792</v>
      </c>
      <c r="B3176" t="s">
        <v>5793</v>
      </c>
      <c r="C3176" t="s">
        <v>5769</v>
      </c>
      <c r="D3176" t="s">
        <v>5793</v>
      </c>
      <c r="E3176" t="s">
        <v>10</v>
      </c>
      <c r="F3176" t="s">
        <v>19</v>
      </c>
      <c r="G3176" t="s">
        <v>12</v>
      </c>
    </row>
    <row r="3177" spans="1:8">
      <c r="A3177" t="s">
        <v>5794</v>
      </c>
      <c r="B3177" t="s">
        <v>5772</v>
      </c>
      <c r="C3177" t="s">
        <v>5769</v>
      </c>
      <c r="D3177" t="s">
        <v>5772</v>
      </c>
      <c r="E3177" t="s">
        <v>10</v>
      </c>
      <c r="F3177" t="s">
        <v>160</v>
      </c>
      <c r="G3177" t="s">
        <v>201</v>
      </c>
    </row>
    <row r="3178" spans="1:8">
      <c r="A3178" t="s">
        <v>5795</v>
      </c>
      <c r="B3178" t="s">
        <v>5796</v>
      </c>
      <c r="C3178" t="s">
        <v>5769</v>
      </c>
      <c r="D3178" t="s">
        <v>5776</v>
      </c>
      <c r="E3178" t="s">
        <v>10</v>
      </c>
      <c r="F3178" t="s">
        <v>160</v>
      </c>
      <c r="G3178" t="s">
        <v>12</v>
      </c>
      <c r="H3178">
        <v>3</v>
      </c>
    </row>
    <row r="3179" spans="1:8">
      <c r="A3179" t="s">
        <v>5797</v>
      </c>
      <c r="B3179" t="s">
        <v>5768</v>
      </c>
      <c r="C3179" t="s">
        <v>5769</v>
      </c>
      <c r="D3179" t="s">
        <v>5770</v>
      </c>
      <c r="E3179" t="s">
        <v>179</v>
      </c>
      <c r="F3179" t="s">
        <v>180</v>
      </c>
      <c r="G3179" t="s">
        <v>12</v>
      </c>
      <c r="H3179">
        <v>3</v>
      </c>
    </row>
    <row r="3180" spans="1:8">
      <c r="A3180" t="s">
        <v>5798</v>
      </c>
      <c r="B3180" t="s">
        <v>5799</v>
      </c>
      <c r="C3180" t="s">
        <v>5769</v>
      </c>
      <c r="D3180" t="s">
        <v>5800</v>
      </c>
      <c r="E3180" t="s">
        <v>10</v>
      </c>
      <c r="F3180" t="s">
        <v>160</v>
      </c>
      <c r="G3180" t="s">
        <v>201</v>
      </c>
    </row>
    <row r="3181" spans="1:8">
      <c r="A3181" t="s">
        <v>5801</v>
      </c>
      <c r="B3181" t="s">
        <v>5802</v>
      </c>
      <c r="C3181" t="s">
        <v>5769</v>
      </c>
      <c r="D3181" t="s">
        <v>5800</v>
      </c>
      <c r="E3181" t="s">
        <v>10</v>
      </c>
      <c r="F3181" t="s">
        <v>160</v>
      </c>
      <c r="G3181" t="s">
        <v>12</v>
      </c>
      <c r="H3181">
        <v>2</v>
      </c>
    </row>
    <row r="3182" spans="1:8">
      <c r="A3182" t="s">
        <v>5803</v>
      </c>
      <c r="B3182" t="s">
        <v>5804</v>
      </c>
      <c r="C3182" t="s">
        <v>5769</v>
      </c>
      <c r="D3182" t="s">
        <v>5800</v>
      </c>
      <c r="E3182" t="s">
        <v>10</v>
      </c>
      <c r="F3182" t="s">
        <v>160</v>
      </c>
      <c r="G3182" t="s">
        <v>12</v>
      </c>
    </row>
    <row r="3183" spans="1:8">
      <c r="A3183" t="s">
        <v>5805</v>
      </c>
      <c r="B3183" t="s">
        <v>5806</v>
      </c>
      <c r="C3183" t="s">
        <v>5769</v>
      </c>
      <c r="D3183" t="s">
        <v>5791</v>
      </c>
      <c r="E3183" t="s">
        <v>10</v>
      </c>
      <c r="F3183" t="s">
        <v>69</v>
      </c>
      <c r="G3183" t="s">
        <v>12</v>
      </c>
      <c r="H3183">
        <v>1</v>
      </c>
    </row>
    <row r="3184" spans="1:8">
      <c r="A3184" t="s">
        <v>5807</v>
      </c>
      <c r="B3184" t="s">
        <v>5808</v>
      </c>
      <c r="C3184" t="s">
        <v>5769</v>
      </c>
      <c r="D3184" t="s">
        <v>5809</v>
      </c>
      <c r="E3184" t="s">
        <v>10</v>
      </c>
      <c r="F3184" t="s">
        <v>23</v>
      </c>
      <c r="G3184" t="s">
        <v>12</v>
      </c>
      <c r="H3184">
        <v>3</v>
      </c>
    </row>
    <row r="3185" spans="1:8">
      <c r="A3185" t="s">
        <v>5810</v>
      </c>
      <c r="B3185" t="s">
        <v>5768</v>
      </c>
      <c r="C3185" t="s">
        <v>5769</v>
      </c>
      <c r="D3185" t="s">
        <v>5770</v>
      </c>
      <c r="E3185" t="s">
        <v>10</v>
      </c>
      <c r="F3185" t="s">
        <v>19</v>
      </c>
      <c r="G3185" t="s">
        <v>12</v>
      </c>
      <c r="H3185">
        <v>4</v>
      </c>
    </row>
    <row r="3186" spans="1:8">
      <c r="A3186" t="s">
        <v>5811</v>
      </c>
      <c r="B3186" t="s">
        <v>5812</v>
      </c>
      <c r="C3186" t="s">
        <v>5769</v>
      </c>
      <c r="D3186" t="s">
        <v>5237</v>
      </c>
      <c r="E3186" t="s">
        <v>10</v>
      </c>
      <c r="F3186" t="s">
        <v>11</v>
      </c>
      <c r="G3186" t="s">
        <v>12</v>
      </c>
    </row>
    <row r="3187" spans="1:8">
      <c r="A3187" t="s">
        <v>5813</v>
      </c>
      <c r="B3187" t="s">
        <v>5784</v>
      </c>
      <c r="C3187" t="s">
        <v>5769</v>
      </c>
      <c r="D3187" t="s">
        <v>5785</v>
      </c>
      <c r="E3187" t="s">
        <v>10</v>
      </c>
      <c r="F3187" t="s">
        <v>19</v>
      </c>
      <c r="G3187" t="s">
        <v>12</v>
      </c>
      <c r="H3187">
        <v>2</v>
      </c>
    </row>
    <row r="3188" spans="1:8">
      <c r="A3188" t="s">
        <v>5814</v>
      </c>
      <c r="B3188" t="s">
        <v>2181</v>
      </c>
      <c r="C3188" t="s">
        <v>5769</v>
      </c>
      <c r="D3188" t="s">
        <v>5778</v>
      </c>
      <c r="E3188" t="s">
        <v>10</v>
      </c>
      <c r="F3188" t="s">
        <v>19</v>
      </c>
      <c r="G3188" t="s">
        <v>12</v>
      </c>
      <c r="H3188">
        <v>2</v>
      </c>
    </row>
    <row r="3189" spans="1:8">
      <c r="A3189" t="s">
        <v>5815</v>
      </c>
      <c r="B3189" t="s">
        <v>5772</v>
      </c>
      <c r="C3189" t="s">
        <v>5769</v>
      </c>
      <c r="D3189" t="s">
        <v>5772</v>
      </c>
      <c r="E3189" t="s">
        <v>10</v>
      </c>
      <c r="F3189" t="s">
        <v>23</v>
      </c>
      <c r="G3189" t="s">
        <v>12</v>
      </c>
      <c r="H3189">
        <v>5</v>
      </c>
    </row>
    <row r="3190" spans="1:8">
      <c r="A3190" t="s">
        <v>5816</v>
      </c>
      <c r="B3190" t="s">
        <v>5784</v>
      </c>
      <c r="C3190" t="s">
        <v>5769</v>
      </c>
      <c r="D3190" t="s">
        <v>5785</v>
      </c>
      <c r="E3190" t="s">
        <v>10</v>
      </c>
      <c r="F3190" t="s">
        <v>19</v>
      </c>
      <c r="G3190" t="s">
        <v>12</v>
      </c>
      <c r="H3190">
        <v>3</v>
      </c>
    </row>
    <row r="3191" spans="1:8">
      <c r="A3191" t="s">
        <v>5817</v>
      </c>
      <c r="B3191" t="s">
        <v>852</v>
      </c>
      <c r="C3191" t="s">
        <v>5769</v>
      </c>
      <c r="D3191" t="s">
        <v>5818</v>
      </c>
      <c r="E3191" t="s">
        <v>202</v>
      </c>
      <c r="F3191" t="s">
        <v>98</v>
      </c>
      <c r="G3191" t="s">
        <v>12</v>
      </c>
    </row>
    <row r="3192" spans="1:8">
      <c r="A3192" t="s">
        <v>5819</v>
      </c>
      <c r="B3192" t="s">
        <v>5820</v>
      </c>
      <c r="C3192" t="s">
        <v>5769</v>
      </c>
      <c r="D3192" t="s">
        <v>5821</v>
      </c>
      <c r="E3192" t="s">
        <v>212</v>
      </c>
      <c r="F3192" t="s">
        <v>98</v>
      </c>
      <c r="G3192" t="s">
        <v>201</v>
      </c>
    </row>
    <row r="3193" spans="1:8">
      <c r="A3193" t="s">
        <v>5822</v>
      </c>
      <c r="B3193" t="s">
        <v>5823</v>
      </c>
      <c r="C3193" t="s">
        <v>5769</v>
      </c>
      <c r="D3193" t="s">
        <v>5823</v>
      </c>
      <c r="E3193" t="s">
        <v>212</v>
      </c>
      <c r="F3193" t="s">
        <v>23</v>
      </c>
      <c r="G3193" t="s">
        <v>12</v>
      </c>
    </row>
    <row r="3194" spans="1:8">
      <c r="A3194" t="s">
        <v>5824</v>
      </c>
      <c r="B3194" t="s">
        <v>5825</v>
      </c>
      <c r="C3194" t="s">
        <v>5769</v>
      </c>
      <c r="D3194" t="s">
        <v>5826</v>
      </c>
      <c r="E3194" t="s">
        <v>212</v>
      </c>
      <c r="F3194" t="s">
        <v>23</v>
      </c>
      <c r="G3194" t="s">
        <v>12</v>
      </c>
    </row>
    <row r="3195" spans="1:8">
      <c r="A3195" t="s">
        <v>5827</v>
      </c>
      <c r="B3195" t="s">
        <v>2167</v>
      </c>
      <c r="C3195" t="s">
        <v>5769</v>
      </c>
      <c r="D3195" t="s">
        <v>555</v>
      </c>
      <c r="E3195" t="s">
        <v>212</v>
      </c>
      <c r="F3195" t="s">
        <v>98</v>
      </c>
      <c r="G3195" t="s">
        <v>12</v>
      </c>
    </row>
    <row r="3196" spans="1:8">
      <c r="A3196" t="s">
        <v>5828</v>
      </c>
      <c r="B3196" t="s">
        <v>5829</v>
      </c>
      <c r="C3196" t="s">
        <v>5769</v>
      </c>
      <c r="D3196" t="s">
        <v>5809</v>
      </c>
      <c r="E3196" t="s">
        <v>212</v>
      </c>
      <c r="F3196" t="s">
        <v>11</v>
      </c>
      <c r="G3196" t="s">
        <v>12</v>
      </c>
    </row>
    <row r="3197" spans="1:8">
      <c r="A3197" t="s">
        <v>5830</v>
      </c>
      <c r="B3197" t="s">
        <v>5831</v>
      </c>
      <c r="C3197" t="s">
        <v>5769</v>
      </c>
      <c r="D3197" t="s">
        <v>1434</v>
      </c>
      <c r="E3197" t="s">
        <v>212</v>
      </c>
      <c r="F3197" t="s">
        <v>23</v>
      </c>
      <c r="G3197" t="s">
        <v>12</v>
      </c>
      <c r="H3197">
        <v>2</v>
      </c>
    </row>
    <row r="3198" spans="1:8">
      <c r="A3198" t="s">
        <v>5832</v>
      </c>
      <c r="B3198" t="s">
        <v>5833</v>
      </c>
      <c r="C3198" t="s">
        <v>5769</v>
      </c>
      <c r="D3198" t="s">
        <v>5429</v>
      </c>
      <c r="E3198" t="s">
        <v>212</v>
      </c>
      <c r="F3198" t="s">
        <v>50</v>
      </c>
      <c r="G3198" t="s">
        <v>12</v>
      </c>
    </row>
    <row r="3199" spans="1:8">
      <c r="A3199" t="s">
        <v>5834</v>
      </c>
      <c r="B3199" t="s">
        <v>5835</v>
      </c>
      <c r="C3199" t="s">
        <v>5769</v>
      </c>
      <c r="D3199" t="s">
        <v>5836</v>
      </c>
      <c r="E3199" t="s">
        <v>212</v>
      </c>
      <c r="F3199" t="s">
        <v>23</v>
      </c>
      <c r="G3199" t="s">
        <v>12</v>
      </c>
    </row>
    <row r="3200" spans="1:8">
      <c r="A3200" t="s">
        <v>5837</v>
      </c>
      <c r="B3200" t="s">
        <v>5838</v>
      </c>
      <c r="C3200" t="s">
        <v>5769</v>
      </c>
      <c r="D3200" t="s">
        <v>5839</v>
      </c>
      <c r="E3200" t="s">
        <v>212</v>
      </c>
      <c r="F3200" t="s">
        <v>19</v>
      </c>
      <c r="G3200" t="s">
        <v>12</v>
      </c>
    </row>
    <row r="3201" spans="1:8">
      <c r="A3201" t="s">
        <v>5840</v>
      </c>
      <c r="B3201" t="s">
        <v>5841</v>
      </c>
      <c r="C3201" t="s">
        <v>5769</v>
      </c>
      <c r="D3201" t="s">
        <v>5841</v>
      </c>
      <c r="E3201" t="s">
        <v>212</v>
      </c>
      <c r="F3201" t="s">
        <v>23</v>
      </c>
      <c r="G3201" t="s">
        <v>12</v>
      </c>
      <c r="H3201">
        <v>1</v>
      </c>
    </row>
    <row r="3202" spans="1:8">
      <c r="A3202" t="s">
        <v>5842</v>
      </c>
      <c r="B3202" t="s">
        <v>5843</v>
      </c>
      <c r="C3202" t="s">
        <v>5769</v>
      </c>
      <c r="D3202" t="s">
        <v>2811</v>
      </c>
      <c r="E3202" t="s">
        <v>212</v>
      </c>
      <c r="F3202" t="s">
        <v>98</v>
      </c>
      <c r="G3202" t="s">
        <v>12</v>
      </c>
      <c r="H3202">
        <v>2</v>
      </c>
    </row>
    <row r="3203" spans="1:8">
      <c r="A3203" t="s">
        <v>5844</v>
      </c>
      <c r="B3203" t="s">
        <v>5520</v>
      </c>
      <c r="C3203" t="s">
        <v>5769</v>
      </c>
      <c r="D3203" t="s">
        <v>5845</v>
      </c>
      <c r="E3203" t="s">
        <v>212</v>
      </c>
      <c r="F3203" t="s">
        <v>19</v>
      </c>
      <c r="G3203" t="s">
        <v>12</v>
      </c>
    </row>
    <row r="3204" spans="1:8">
      <c r="A3204" t="s">
        <v>5846</v>
      </c>
      <c r="B3204" t="s">
        <v>5802</v>
      </c>
      <c r="C3204" t="s">
        <v>5769</v>
      </c>
      <c r="D3204" t="s">
        <v>5800</v>
      </c>
      <c r="E3204" t="s">
        <v>212</v>
      </c>
      <c r="F3204" t="s">
        <v>23</v>
      </c>
      <c r="G3204" t="s">
        <v>12</v>
      </c>
    </row>
    <row r="3205" spans="1:8">
      <c r="A3205" t="s">
        <v>5847</v>
      </c>
      <c r="B3205" t="s">
        <v>5784</v>
      </c>
      <c r="C3205" t="s">
        <v>5769</v>
      </c>
      <c r="D3205" t="s">
        <v>5785</v>
      </c>
      <c r="E3205" t="s">
        <v>233</v>
      </c>
      <c r="F3205" t="s">
        <v>19</v>
      </c>
      <c r="G3205" t="s">
        <v>201</v>
      </c>
    </row>
    <row r="3206" spans="1:8">
      <c r="A3206" t="s">
        <v>5848</v>
      </c>
      <c r="B3206" t="s">
        <v>5849</v>
      </c>
      <c r="C3206" t="s">
        <v>5769</v>
      </c>
      <c r="D3206" t="s">
        <v>5785</v>
      </c>
      <c r="E3206" t="s">
        <v>233</v>
      </c>
      <c r="F3206" t="s">
        <v>19</v>
      </c>
      <c r="G3206" t="s">
        <v>201</v>
      </c>
    </row>
    <row r="3207" spans="1:8">
      <c r="A3207" t="s">
        <v>5850</v>
      </c>
      <c r="B3207" t="s">
        <v>5768</v>
      </c>
      <c r="C3207" t="s">
        <v>5769</v>
      </c>
      <c r="D3207" t="s">
        <v>5770</v>
      </c>
      <c r="E3207" t="s">
        <v>233</v>
      </c>
      <c r="F3207" t="s">
        <v>19</v>
      </c>
      <c r="G3207" t="s">
        <v>201</v>
      </c>
    </row>
    <row r="3208" spans="1:8">
      <c r="A3208" t="s">
        <v>5851</v>
      </c>
      <c r="B3208" t="s">
        <v>5768</v>
      </c>
      <c r="C3208" t="s">
        <v>5769</v>
      </c>
      <c r="D3208" t="s">
        <v>5770</v>
      </c>
      <c r="E3208" t="s">
        <v>233</v>
      </c>
      <c r="F3208" t="s">
        <v>19</v>
      </c>
      <c r="G3208" t="s">
        <v>201</v>
      </c>
    </row>
    <row r="3209" spans="1:8">
      <c r="A3209" t="s">
        <v>5852</v>
      </c>
      <c r="B3209" t="s">
        <v>4623</v>
      </c>
      <c r="C3209" t="s">
        <v>5853</v>
      </c>
      <c r="D3209" t="s">
        <v>5854</v>
      </c>
      <c r="E3209" t="s">
        <v>10</v>
      </c>
      <c r="F3209" t="s">
        <v>23</v>
      </c>
      <c r="G3209" t="s">
        <v>12</v>
      </c>
      <c r="H3209">
        <v>3</v>
      </c>
    </row>
    <row r="3210" spans="1:8">
      <c r="A3210" t="s">
        <v>5855</v>
      </c>
      <c r="B3210" t="s">
        <v>5856</v>
      </c>
      <c r="C3210" t="s">
        <v>5853</v>
      </c>
      <c r="D3210" t="s">
        <v>5857</v>
      </c>
      <c r="E3210" t="s">
        <v>10</v>
      </c>
      <c r="F3210" t="s">
        <v>23</v>
      </c>
      <c r="G3210" t="s">
        <v>12</v>
      </c>
      <c r="H3210">
        <v>1</v>
      </c>
    </row>
    <row r="3211" spans="1:8">
      <c r="A3211" t="s">
        <v>5858</v>
      </c>
      <c r="B3211" t="s">
        <v>5859</v>
      </c>
      <c r="C3211" t="s">
        <v>5853</v>
      </c>
      <c r="D3211" t="s">
        <v>5859</v>
      </c>
      <c r="E3211" t="s">
        <v>10</v>
      </c>
      <c r="F3211" t="s">
        <v>23</v>
      </c>
      <c r="G3211" t="s">
        <v>12</v>
      </c>
      <c r="H3211">
        <v>1</v>
      </c>
    </row>
    <row r="3212" spans="1:8">
      <c r="A3212" t="s">
        <v>5860</v>
      </c>
      <c r="B3212" t="s">
        <v>5861</v>
      </c>
      <c r="C3212" t="s">
        <v>5853</v>
      </c>
      <c r="D3212" t="s">
        <v>5862</v>
      </c>
      <c r="E3212" t="s">
        <v>10</v>
      </c>
      <c r="F3212" t="s">
        <v>23</v>
      </c>
      <c r="G3212" t="s">
        <v>12</v>
      </c>
      <c r="H3212">
        <v>3</v>
      </c>
    </row>
    <row r="3213" spans="1:8">
      <c r="A3213" t="s">
        <v>5863</v>
      </c>
      <c r="B3213" t="s">
        <v>2014</v>
      </c>
      <c r="C3213" t="s">
        <v>5853</v>
      </c>
      <c r="D3213" t="s">
        <v>2014</v>
      </c>
      <c r="E3213" t="s">
        <v>10</v>
      </c>
      <c r="F3213" t="s">
        <v>23</v>
      </c>
      <c r="G3213" t="s">
        <v>12</v>
      </c>
      <c r="H3213">
        <v>1</v>
      </c>
    </row>
    <row r="3214" spans="1:8">
      <c r="A3214" t="s">
        <v>5864</v>
      </c>
      <c r="B3214" t="s">
        <v>5865</v>
      </c>
      <c r="C3214" t="s">
        <v>5853</v>
      </c>
      <c r="D3214" t="s">
        <v>5866</v>
      </c>
      <c r="E3214" t="s">
        <v>10</v>
      </c>
      <c r="F3214" t="s">
        <v>23</v>
      </c>
      <c r="G3214" t="s">
        <v>12</v>
      </c>
      <c r="H3214">
        <v>1</v>
      </c>
    </row>
    <row r="3215" spans="1:8">
      <c r="A3215" t="s">
        <v>5867</v>
      </c>
      <c r="B3215" t="s">
        <v>5868</v>
      </c>
      <c r="C3215" t="s">
        <v>5853</v>
      </c>
      <c r="D3215" t="s">
        <v>802</v>
      </c>
      <c r="E3215" t="s">
        <v>10</v>
      </c>
      <c r="F3215" t="s">
        <v>23</v>
      </c>
      <c r="G3215" t="s">
        <v>12</v>
      </c>
      <c r="H3215">
        <v>1</v>
      </c>
    </row>
    <row r="3216" spans="1:8">
      <c r="A3216" t="s">
        <v>5869</v>
      </c>
      <c r="B3216" t="s">
        <v>5870</v>
      </c>
      <c r="C3216" t="s">
        <v>5853</v>
      </c>
      <c r="D3216" t="s">
        <v>5871</v>
      </c>
      <c r="E3216" t="s">
        <v>10</v>
      </c>
      <c r="F3216" t="s">
        <v>23</v>
      </c>
      <c r="G3216" t="s">
        <v>12</v>
      </c>
      <c r="H3216">
        <v>3</v>
      </c>
    </row>
    <row r="3217" spans="1:8">
      <c r="A3217" t="s">
        <v>5872</v>
      </c>
      <c r="B3217" t="s">
        <v>5873</v>
      </c>
      <c r="C3217" t="s">
        <v>5853</v>
      </c>
      <c r="D3217" t="s">
        <v>5873</v>
      </c>
      <c r="E3217" t="s">
        <v>10</v>
      </c>
      <c r="F3217" t="s">
        <v>23</v>
      </c>
      <c r="G3217" t="s">
        <v>12</v>
      </c>
      <c r="H3217">
        <v>4</v>
      </c>
    </row>
    <row r="3218" spans="1:8">
      <c r="A3218" t="s">
        <v>5874</v>
      </c>
      <c r="B3218" t="s">
        <v>5875</v>
      </c>
      <c r="C3218" t="s">
        <v>5853</v>
      </c>
      <c r="D3218" t="s">
        <v>1778</v>
      </c>
      <c r="E3218" t="s">
        <v>10</v>
      </c>
      <c r="F3218" t="s">
        <v>50</v>
      </c>
      <c r="G3218" t="s">
        <v>12</v>
      </c>
      <c r="H3218">
        <v>1</v>
      </c>
    </row>
    <row r="3219" spans="1:8">
      <c r="A3219" t="s">
        <v>5876</v>
      </c>
      <c r="B3219" t="s">
        <v>5877</v>
      </c>
      <c r="C3219" t="s">
        <v>5853</v>
      </c>
      <c r="D3219" t="s">
        <v>2041</v>
      </c>
      <c r="E3219" t="s">
        <v>10</v>
      </c>
      <c r="F3219" t="s">
        <v>23</v>
      </c>
      <c r="G3219" t="s">
        <v>12</v>
      </c>
      <c r="H3219">
        <v>1</v>
      </c>
    </row>
    <row r="3220" spans="1:8">
      <c r="A3220" t="s">
        <v>5878</v>
      </c>
      <c r="B3220" t="s">
        <v>1582</v>
      </c>
      <c r="C3220" t="s">
        <v>5853</v>
      </c>
      <c r="D3220" t="s">
        <v>2144</v>
      </c>
      <c r="E3220" t="s">
        <v>10</v>
      </c>
      <c r="F3220" t="s">
        <v>23</v>
      </c>
      <c r="G3220" t="s">
        <v>12</v>
      </c>
      <c r="H3220">
        <v>2</v>
      </c>
    </row>
    <row r="3221" spans="1:8">
      <c r="A3221" t="s">
        <v>5879</v>
      </c>
      <c r="B3221" t="s">
        <v>1548</v>
      </c>
      <c r="C3221" t="s">
        <v>5853</v>
      </c>
      <c r="D3221" t="s">
        <v>5880</v>
      </c>
      <c r="E3221" t="s">
        <v>10</v>
      </c>
      <c r="F3221" t="s">
        <v>23</v>
      </c>
      <c r="G3221" t="s">
        <v>12</v>
      </c>
      <c r="H3221">
        <v>2</v>
      </c>
    </row>
    <row r="3222" spans="1:8">
      <c r="A3222" t="s">
        <v>5881</v>
      </c>
      <c r="B3222" t="s">
        <v>5882</v>
      </c>
      <c r="C3222" t="s">
        <v>5853</v>
      </c>
      <c r="D3222" t="s">
        <v>4176</v>
      </c>
      <c r="E3222" t="s">
        <v>10</v>
      </c>
      <c r="F3222" t="s">
        <v>23</v>
      </c>
      <c r="G3222" t="s">
        <v>12</v>
      </c>
      <c r="H3222">
        <v>3</v>
      </c>
    </row>
    <row r="3223" spans="1:8">
      <c r="A3223" t="s">
        <v>5883</v>
      </c>
      <c r="B3223" t="s">
        <v>5884</v>
      </c>
      <c r="C3223" t="s">
        <v>5853</v>
      </c>
      <c r="D3223" t="s">
        <v>2404</v>
      </c>
      <c r="E3223" t="s">
        <v>10</v>
      </c>
      <c r="F3223" t="s">
        <v>23</v>
      </c>
      <c r="G3223" t="s">
        <v>12</v>
      </c>
      <c r="H3223">
        <v>1</v>
      </c>
    </row>
    <row r="3224" spans="1:8">
      <c r="A3224" t="s">
        <v>5885</v>
      </c>
      <c r="B3224" t="s">
        <v>2885</v>
      </c>
      <c r="C3224" t="s">
        <v>5853</v>
      </c>
      <c r="D3224" t="s">
        <v>4176</v>
      </c>
      <c r="E3224" t="s">
        <v>10</v>
      </c>
      <c r="F3224" t="s">
        <v>23</v>
      </c>
      <c r="G3224" t="s">
        <v>12</v>
      </c>
      <c r="H3224">
        <v>5</v>
      </c>
    </row>
    <row r="3225" spans="1:8">
      <c r="A3225" t="s">
        <v>5886</v>
      </c>
      <c r="B3225" t="s">
        <v>5873</v>
      </c>
      <c r="C3225" t="s">
        <v>5853</v>
      </c>
      <c r="D3225" t="s">
        <v>5873</v>
      </c>
      <c r="E3225" t="s">
        <v>10</v>
      </c>
      <c r="F3225" t="s">
        <v>116</v>
      </c>
      <c r="G3225" t="s">
        <v>12</v>
      </c>
      <c r="H3225">
        <v>4</v>
      </c>
    </row>
    <row r="3226" spans="1:8">
      <c r="A3226" t="s">
        <v>5887</v>
      </c>
      <c r="B3226" t="s">
        <v>5888</v>
      </c>
      <c r="C3226" t="s">
        <v>5853</v>
      </c>
      <c r="D3226" t="s">
        <v>44</v>
      </c>
      <c r="E3226" t="s">
        <v>10</v>
      </c>
      <c r="F3226" t="s">
        <v>23</v>
      </c>
      <c r="G3226" t="s">
        <v>12</v>
      </c>
      <c r="H3226">
        <v>3</v>
      </c>
    </row>
    <row r="3227" spans="1:8">
      <c r="A3227" t="s">
        <v>5889</v>
      </c>
      <c r="B3227" t="s">
        <v>5890</v>
      </c>
      <c r="C3227" t="s">
        <v>5853</v>
      </c>
      <c r="D3227" t="s">
        <v>5871</v>
      </c>
      <c r="E3227" t="s">
        <v>10</v>
      </c>
      <c r="F3227" t="s">
        <v>23</v>
      </c>
      <c r="G3227" t="s">
        <v>12</v>
      </c>
      <c r="H3227">
        <v>4</v>
      </c>
    </row>
    <row r="3228" spans="1:8">
      <c r="A3228" t="s">
        <v>5891</v>
      </c>
      <c r="B3228" t="s">
        <v>5892</v>
      </c>
      <c r="C3228" t="s">
        <v>5853</v>
      </c>
      <c r="D3228" t="s">
        <v>5866</v>
      </c>
      <c r="E3228" t="s">
        <v>10</v>
      </c>
      <c r="F3228" t="s">
        <v>23</v>
      </c>
      <c r="G3228" t="s">
        <v>12</v>
      </c>
      <c r="H3228">
        <v>5</v>
      </c>
    </row>
    <row r="3229" spans="1:8">
      <c r="A3229" t="s">
        <v>5893</v>
      </c>
      <c r="B3229" t="s">
        <v>5868</v>
      </c>
      <c r="C3229" t="s">
        <v>5853</v>
      </c>
      <c r="D3229" t="s">
        <v>802</v>
      </c>
      <c r="E3229" t="s">
        <v>10</v>
      </c>
      <c r="F3229" t="s">
        <v>69</v>
      </c>
      <c r="G3229" t="s">
        <v>12</v>
      </c>
      <c r="H3229">
        <v>2</v>
      </c>
    </row>
    <row r="3230" spans="1:8">
      <c r="A3230" t="s">
        <v>5894</v>
      </c>
      <c r="B3230" t="s">
        <v>2014</v>
      </c>
      <c r="C3230" t="s">
        <v>5853</v>
      </c>
      <c r="D3230" t="s">
        <v>2014</v>
      </c>
      <c r="E3230" t="s">
        <v>10</v>
      </c>
      <c r="F3230" t="s">
        <v>23</v>
      </c>
      <c r="G3230" t="s">
        <v>12</v>
      </c>
      <c r="H3230">
        <v>2</v>
      </c>
    </row>
    <row r="3231" spans="1:8">
      <c r="A3231" t="s">
        <v>5895</v>
      </c>
      <c r="B3231" t="s">
        <v>89</v>
      </c>
      <c r="C3231" t="s">
        <v>5853</v>
      </c>
      <c r="D3231" t="s">
        <v>5896</v>
      </c>
      <c r="E3231" t="s">
        <v>10</v>
      </c>
      <c r="F3231" t="s">
        <v>69</v>
      </c>
      <c r="G3231" t="s">
        <v>12</v>
      </c>
      <c r="H3231">
        <v>2</v>
      </c>
    </row>
    <row r="3232" spans="1:8">
      <c r="A3232" t="s">
        <v>5897</v>
      </c>
      <c r="B3232" t="s">
        <v>5859</v>
      </c>
      <c r="C3232" t="s">
        <v>5853</v>
      </c>
      <c r="D3232" t="s">
        <v>5859</v>
      </c>
      <c r="E3232" t="s">
        <v>10</v>
      </c>
      <c r="F3232" t="s">
        <v>23</v>
      </c>
      <c r="G3232" t="s">
        <v>12</v>
      </c>
      <c r="H3232">
        <v>3</v>
      </c>
    </row>
    <row r="3233" spans="1:8">
      <c r="A3233" t="s">
        <v>5898</v>
      </c>
      <c r="B3233" t="s">
        <v>2676</v>
      </c>
      <c r="C3233" t="s">
        <v>5853</v>
      </c>
      <c r="D3233" t="s">
        <v>26</v>
      </c>
      <c r="E3233" t="s">
        <v>10</v>
      </c>
      <c r="F3233" t="s">
        <v>23</v>
      </c>
      <c r="G3233" t="s">
        <v>12</v>
      </c>
    </row>
    <row r="3234" spans="1:8">
      <c r="A3234" t="s">
        <v>5899</v>
      </c>
      <c r="B3234" t="s">
        <v>5900</v>
      </c>
      <c r="C3234" t="s">
        <v>5853</v>
      </c>
      <c r="D3234" t="s">
        <v>5901</v>
      </c>
      <c r="E3234" t="s">
        <v>10</v>
      </c>
      <c r="F3234" t="s">
        <v>23</v>
      </c>
      <c r="G3234" t="s">
        <v>12</v>
      </c>
      <c r="H3234">
        <v>1</v>
      </c>
    </row>
    <row r="3235" spans="1:8">
      <c r="A3235" t="s">
        <v>5902</v>
      </c>
      <c r="B3235" t="s">
        <v>5903</v>
      </c>
      <c r="C3235" t="s">
        <v>5853</v>
      </c>
      <c r="D3235" t="s">
        <v>4394</v>
      </c>
      <c r="E3235" t="s">
        <v>10</v>
      </c>
      <c r="F3235" t="s">
        <v>23</v>
      </c>
      <c r="G3235" t="s">
        <v>12</v>
      </c>
      <c r="H3235">
        <v>2</v>
      </c>
    </row>
    <row r="3236" spans="1:8">
      <c r="A3236" t="s">
        <v>5904</v>
      </c>
      <c r="B3236" t="s">
        <v>5905</v>
      </c>
      <c r="C3236" t="s">
        <v>5853</v>
      </c>
      <c r="D3236" t="s">
        <v>5896</v>
      </c>
      <c r="E3236" t="s">
        <v>10</v>
      </c>
      <c r="F3236" t="s">
        <v>23</v>
      </c>
      <c r="G3236" t="s">
        <v>12</v>
      </c>
      <c r="H3236">
        <v>2</v>
      </c>
    </row>
    <row r="3237" spans="1:8">
      <c r="A3237" t="s">
        <v>5906</v>
      </c>
      <c r="B3237" t="s">
        <v>4623</v>
      </c>
      <c r="C3237" t="s">
        <v>5853</v>
      </c>
      <c r="D3237" t="s">
        <v>5854</v>
      </c>
      <c r="E3237" t="s">
        <v>10</v>
      </c>
      <c r="F3237" t="s">
        <v>23</v>
      </c>
      <c r="G3237" t="s">
        <v>12</v>
      </c>
      <c r="H3237">
        <v>3</v>
      </c>
    </row>
    <row r="3238" spans="1:8">
      <c r="A3238" t="s">
        <v>5907</v>
      </c>
      <c r="B3238" t="s">
        <v>5908</v>
      </c>
      <c r="C3238" t="s">
        <v>5853</v>
      </c>
      <c r="D3238" t="s">
        <v>188</v>
      </c>
      <c r="E3238" t="s">
        <v>10</v>
      </c>
      <c r="F3238" t="s">
        <v>69</v>
      </c>
      <c r="G3238" t="s">
        <v>12</v>
      </c>
      <c r="H3238">
        <v>4</v>
      </c>
    </row>
    <row r="3239" spans="1:8">
      <c r="A3239" t="s">
        <v>5909</v>
      </c>
      <c r="B3239" t="s">
        <v>5859</v>
      </c>
      <c r="C3239" t="s">
        <v>5853</v>
      </c>
      <c r="D3239" t="s">
        <v>5859</v>
      </c>
      <c r="E3239" t="s">
        <v>10</v>
      </c>
      <c r="F3239" t="s">
        <v>98</v>
      </c>
      <c r="G3239" t="s">
        <v>12</v>
      </c>
      <c r="H3239">
        <v>2</v>
      </c>
    </row>
    <row r="3240" spans="1:8">
      <c r="A3240" t="s">
        <v>5910</v>
      </c>
      <c r="B3240" t="s">
        <v>218</v>
      </c>
      <c r="C3240" t="s">
        <v>5853</v>
      </c>
      <c r="D3240" t="s">
        <v>4397</v>
      </c>
      <c r="E3240" t="s">
        <v>10</v>
      </c>
      <c r="F3240" t="s">
        <v>23</v>
      </c>
      <c r="G3240" t="s">
        <v>12</v>
      </c>
      <c r="H3240">
        <v>3</v>
      </c>
    </row>
    <row r="3241" spans="1:8">
      <c r="A3241" t="s">
        <v>5911</v>
      </c>
      <c r="B3241" t="s">
        <v>2499</v>
      </c>
      <c r="C3241" t="s">
        <v>5853</v>
      </c>
      <c r="D3241" t="s">
        <v>5857</v>
      </c>
      <c r="E3241" t="s">
        <v>10</v>
      </c>
      <c r="F3241" t="s">
        <v>23</v>
      </c>
      <c r="G3241" t="s">
        <v>12</v>
      </c>
      <c r="H3241">
        <v>3</v>
      </c>
    </row>
    <row r="3242" spans="1:8">
      <c r="A3242" t="s">
        <v>5912</v>
      </c>
      <c r="B3242" t="s">
        <v>5913</v>
      </c>
      <c r="C3242" t="s">
        <v>5853</v>
      </c>
      <c r="D3242" t="s">
        <v>5914</v>
      </c>
      <c r="E3242" t="s">
        <v>10</v>
      </c>
      <c r="F3242" t="s">
        <v>23</v>
      </c>
      <c r="G3242" t="s">
        <v>12</v>
      </c>
      <c r="H3242">
        <v>2</v>
      </c>
    </row>
    <row r="3243" spans="1:8">
      <c r="A3243" t="s">
        <v>5915</v>
      </c>
      <c r="B3243" t="s">
        <v>1859</v>
      </c>
      <c r="C3243" t="s">
        <v>5853</v>
      </c>
      <c r="D3243" t="s">
        <v>538</v>
      </c>
      <c r="E3243" t="s">
        <v>10</v>
      </c>
      <c r="F3243" t="s">
        <v>23</v>
      </c>
      <c r="G3243" t="s">
        <v>12</v>
      </c>
      <c r="H3243">
        <v>1</v>
      </c>
    </row>
    <row r="3244" spans="1:8">
      <c r="A3244" t="s">
        <v>5916</v>
      </c>
      <c r="B3244" t="s">
        <v>5917</v>
      </c>
      <c r="C3244" t="s">
        <v>5853</v>
      </c>
      <c r="D3244" t="s">
        <v>4091</v>
      </c>
      <c r="E3244" t="s">
        <v>10</v>
      </c>
      <c r="F3244" t="s">
        <v>23</v>
      </c>
      <c r="G3244" t="s">
        <v>12</v>
      </c>
      <c r="H3244">
        <v>4</v>
      </c>
    </row>
    <row r="3245" spans="1:8">
      <c r="A3245" t="s">
        <v>5918</v>
      </c>
      <c r="B3245" t="s">
        <v>2014</v>
      </c>
      <c r="C3245" t="s">
        <v>5853</v>
      </c>
      <c r="D3245" t="s">
        <v>2014</v>
      </c>
      <c r="E3245" t="s">
        <v>179</v>
      </c>
      <c r="F3245" t="s">
        <v>180</v>
      </c>
      <c r="G3245" t="s">
        <v>12</v>
      </c>
      <c r="H3245">
        <v>2</v>
      </c>
    </row>
    <row r="3246" spans="1:8">
      <c r="A3246" t="s">
        <v>5919</v>
      </c>
      <c r="B3246" t="s">
        <v>5873</v>
      </c>
      <c r="C3246" t="s">
        <v>5853</v>
      </c>
      <c r="D3246" t="s">
        <v>5873</v>
      </c>
      <c r="E3246" t="s">
        <v>10</v>
      </c>
      <c r="F3246" t="s">
        <v>23</v>
      </c>
      <c r="G3246" t="s">
        <v>201</v>
      </c>
    </row>
    <row r="3247" spans="1:8">
      <c r="A3247" t="s">
        <v>5920</v>
      </c>
      <c r="B3247" t="s">
        <v>5873</v>
      </c>
      <c r="C3247" t="s">
        <v>5853</v>
      </c>
      <c r="D3247" t="s">
        <v>5873</v>
      </c>
      <c r="E3247" t="s">
        <v>10</v>
      </c>
      <c r="F3247" t="s">
        <v>23</v>
      </c>
      <c r="G3247" t="s">
        <v>12</v>
      </c>
      <c r="H3247">
        <v>5</v>
      </c>
    </row>
    <row r="3248" spans="1:8">
      <c r="A3248" t="s">
        <v>5921</v>
      </c>
      <c r="B3248" t="s">
        <v>5922</v>
      </c>
      <c r="C3248" t="s">
        <v>5853</v>
      </c>
      <c r="D3248" t="s">
        <v>5854</v>
      </c>
      <c r="E3248" t="s">
        <v>10</v>
      </c>
      <c r="F3248" t="s">
        <v>23</v>
      </c>
      <c r="G3248" t="s">
        <v>12</v>
      </c>
      <c r="H3248">
        <v>3</v>
      </c>
    </row>
    <row r="3249" spans="1:8">
      <c r="A3249" t="s">
        <v>5923</v>
      </c>
      <c r="B3249" t="s">
        <v>5924</v>
      </c>
      <c r="C3249" t="s">
        <v>5853</v>
      </c>
      <c r="D3249" t="s">
        <v>5925</v>
      </c>
      <c r="E3249" t="s">
        <v>10</v>
      </c>
      <c r="F3249" t="s">
        <v>19</v>
      </c>
      <c r="G3249" t="s">
        <v>12</v>
      </c>
      <c r="H3249">
        <v>1</v>
      </c>
    </row>
    <row r="3250" spans="1:8">
      <c r="A3250" t="s">
        <v>5926</v>
      </c>
      <c r="B3250" t="s">
        <v>5927</v>
      </c>
      <c r="C3250" t="s">
        <v>5853</v>
      </c>
      <c r="D3250" t="s">
        <v>5928</v>
      </c>
      <c r="E3250" t="s">
        <v>10</v>
      </c>
      <c r="F3250" t="s">
        <v>23</v>
      </c>
      <c r="G3250" t="s">
        <v>12</v>
      </c>
      <c r="H3250">
        <v>2</v>
      </c>
    </row>
    <row r="3251" spans="1:8">
      <c r="A3251" t="s">
        <v>5929</v>
      </c>
      <c r="B3251" t="s">
        <v>5930</v>
      </c>
      <c r="C3251" t="s">
        <v>5853</v>
      </c>
      <c r="D3251" t="s">
        <v>1778</v>
      </c>
      <c r="E3251" t="s">
        <v>10</v>
      </c>
      <c r="F3251" t="s">
        <v>23</v>
      </c>
      <c r="G3251" t="s">
        <v>12</v>
      </c>
      <c r="H3251">
        <v>5</v>
      </c>
    </row>
    <row r="3252" spans="1:8">
      <c r="A3252" t="s">
        <v>5931</v>
      </c>
      <c r="B3252" t="s">
        <v>5932</v>
      </c>
      <c r="C3252" t="s">
        <v>5853</v>
      </c>
      <c r="D3252" t="s">
        <v>4176</v>
      </c>
      <c r="E3252" t="s">
        <v>10</v>
      </c>
      <c r="F3252" t="s">
        <v>69</v>
      </c>
      <c r="G3252" t="s">
        <v>12</v>
      </c>
      <c r="H3252">
        <v>2</v>
      </c>
    </row>
    <row r="3253" spans="1:8">
      <c r="A3253" t="s">
        <v>5933</v>
      </c>
      <c r="B3253" t="s">
        <v>5934</v>
      </c>
      <c r="C3253" t="s">
        <v>5853</v>
      </c>
      <c r="D3253" t="s">
        <v>5854</v>
      </c>
      <c r="E3253" t="s">
        <v>10</v>
      </c>
      <c r="F3253" t="s">
        <v>23</v>
      </c>
      <c r="G3253" t="s">
        <v>12</v>
      </c>
    </row>
    <row r="3254" spans="1:8">
      <c r="A3254" t="s">
        <v>5935</v>
      </c>
      <c r="B3254" t="s">
        <v>2404</v>
      </c>
      <c r="C3254" t="s">
        <v>5853</v>
      </c>
      <c r="D3254" t="s">
        <v>60</v>
      </c>
      <c r="E3254" t="s">
        <v>10</v>
      </c>
      <c r="F3254" t="s">
        <v>23</v>
      </c>
      <c r="G3254" t="s">
        <v>12</v>
      </c>
      <c r="H3254">
        <v>2</v>
      </c>
    </row>
    <row r="3255" spans="1:8">
      <c r="A3255" t="s">
        <v>5936</v>
      </c>
      <c r="B3255" t="s">
        <v>5873</v>
      </c>
      <c r="C3255" t="s">
        <v>5853</v>
      </c>
      <c r="D3255" t="s">
        <v>5873</v>
      </c>
      <c r="E3255" t="s">
        <v>10</v>
      </c>
      <c r="F3255" t="s">
        <v>23</v>
      </c>
      <c r="G3255" t="s">
        <v>12</v>
      </c>
      <c r="H3255">
        <v>5</v>
      </c>
    </row>
    <row r="3256" spans="1:8">
      <c r="A3256" t="s">
        <v>5937</v>
      </c>
      <c r="B3256" t="s">
        <v>5938</v>
      </c>
      <c r="C3256" t="s">
        <v>5853</v>
      </c>
      <c r="D3256" t="s">
        <v>2965</v>
      </c>
      <c r="E3256" t="s">
        <v>179</v>
      </c>
      <c r="F3256" t="s">
        <v>180</v>
      </c>
      <c r="G3256" t="s">
        <v>201</v>
      </c>
    </row>
    <row r="3257" spans="1:8">
      <c r="A3257" t="s">
        <v>5939</v>
      </c>
      <c r="B3257" t="s">
        <v>2961</v>
      </c>
      <c r="C3257" t="s">
        <v>5853</v>
      </c>
      <c r="D3257" t="s">
        <v>153</v>
      </c>
      <c r="E3257" t="s">
        <v>10</v>
      </c>
      <c r="F3257" t="s">
        <v>23</v>
      </c>
      <c r="G3257" t="s">
        <v>12</v>
      </c>
      <c r="H3257">
        <v>2</v>
      </c>
    </row>
    <row r="3258" spans="1:8">
      <c r="A3258" t="s">
        <v>5940</v>
      </c>
      <c r="B3258" t="s">
        <v>1542</v>
      </c>
      <c r="C3258" t="s">
        <v>5853</v>
      </c>
      <c r="D3258" t="s">
        <v>749</v>
      </c>
      <c r="E3258" t="s">
        <v>10</v>
      </c>
      <c r="F3258" t="s">
        <v>23</v>
      </c>
      <c r="G3258" t="s">
        <v>12</v>
      </c>
      <c r="H3258">
        <v>4</v>
      </c>
    </row>
    <row r="3259" spans="1:8">
      <c r="A3259" t="s">
        <v>5941</v>
      </c>
      <c r="B3259" t="s">
        <v>5859</v>
      </c>
      <c r="C3259" t="s">
        <v>5853</v>
      </c>
      <c r="D3259" t="s">
        <v>5859</v>
      </c>
      <c r="E3259" t="s">
        <v>10</v>
      </c>
      <c r="F3259" t="s">
        <v>98</v>
      </c>
      <c r="G3259" t="s">
        <v>12</v>
      </c>
      <c r="H3259">
        <v>2</v>
      </c>
    </row>
    <row r="3260" spans="1:8">
      <c r="A3260" t="s">
        <v>5942</v>
      </c>
      <c r="B3260" t="s">
        <v>2610</v>
      </c>
      <c r="C3260" t="s">
        <v>5853</v>
      </c>
      <c r="D3260" t="s">
        <v>5866</v>
      </c>
      <c r="E3260" t="s">
        <v>10</v>
      </c>
      <c r="F3260" t="s">
        <v>98</v>
      </c>
      <c r="G3260" t="s">
        <v>12</v>
      </c>
      <c r="H3260">
        <v>2</v>
      </c>
    </row>
    <row r="3261" spans="1:8">
      <c r="A3261" t="s">
        <v>5943</v>
      </c>
      <c r="B3261" t="s">
        <v>4623</v>
      </c>
      <c r="C3261" t="s">
        <v>5853</v>
      </c>
      <c r="D3261" t="s">
        <v>5854</v>
      </c>
      <c r="E3261" t="s">
        <v>179</v>
      </c>
      <c r="F3261" t="s">
        <v>180</v>
      </c>
      <c r="G3261" t="s">
        <v>12</v>
      </c>
      <c r="H3261">
        <v>5</v>
      </c>
    </row>
    <row r="3262" spans="1:8">
      <c r="A3262" t="s">
        <v>5944</v>
      </c>
      <c r="B3262" t="s">
        <v>5945</v>
      </c>
      <c r="C3262" t="s">
        <v>5853</v>
      </c>
      <c r="D3262" t="s">
        <v>749</v>
      </c>
      <c r="E3262" t="s">
        <v>10</v>
      </c>
      <c r="F3262" t="s">
        <v>23</v>
      </c>
      <c r="G3262" t="s">
        <v>12</v>
      </c>
      <c r="H3262">
        <v>2</v>
      </c>
    </row>
    <row r="3263" spans="1:8">
      <c r="A3263" t="s">
        <v>5946</v>
      </c>
      <c r="B3263" t="s">
        <v>5947</v>
      </c>
      <c r="C3263" t="s">
        <v>5853</v>
      </c>
      <c r="D3263" t="s">
        <v>4397</v>
      </c>
      <c r="E3263" t="s">
        <v>10</v>
      </c>
      <c r="F3263" t="s">
        <v>23</v>
      </c>
      <c r="G3263" t="s">
        <v>12</v>
      </c>
      <c r="H3263">
        <v>2</v>
      </c>
    </row>
    <row r="3264" spans="1:8">
      <c r="A3264" t="s">
        <v>5948</v>
      </c>
      <c r="B3264" t="s">
        <v>3407</v>
      </c>
      <c r="C3264" t="s">
        <v>5853</v>
      </c>
      <c r="D3264" t="s">
        <v>5949</v>
      </c>
      <c r="E3264" t="s">
        <v>10</v>
      </c>
      <c r="F3264" t="s">
        <v>116</v>
      </c>
      <c r="G3264" t="s">
        <v>12</v>
      </c>
      <c r="H3264">
        <v>2</v>
      </c>
    </row>
    <row r="3265" spans="1:8">
      <c r="A3265" t="s">
        <v>5950</v>
      </c>
      <c r="B3265" t="s">
        <v>5951</v>
      </c>
      <c r="C3265" t="s">
        <v>5853</v>
      </c>
      <c r="D3265" t="s">
        <v>4176</v>
      </c>
      <c r="E3265" t="s">
        <v>10</v>
      </c>
      <c r="F3265" t="s">
        <v>23</v>
      </c>
      <c r="G3265" t="s">
        <v>12</v>
      </c>
      <c r="H3265">
        <v>4</v>
      </c>
    </row>
    <row r="3266" spans="1:8">
      <c r="A3266" t="s">
        <v>5219</v>
      </c>
      <c r="B3266" t="s">
        <v>5952</v>
      </c>
      <c r="C3266" t="s">
        <v>5853</v>
      </c>
      <c r="D3266" t="s">
        <v>2965</v>
      </c>
      <c r="E3266" t="s">
        <v>10</v>
      </c>
      <c r="F3266" t="s">
        <v>23</v>
      </c>
      <c r="G3266" t="s">
        <v>12</v>
      </c>
      <c r="H3266">
        <v>3</v>
      </c>
    </row>
    <row r="3267" spans="1:8">
      <c r="A3267" t="s">
        <v>5953</v>
      </c>
      <c r="B3267" t="s">
        <v>5954</v>
      </c>
      <c r="C3267" t="s">
        <v>5853</v>
      </c>
      <c r="D3267" t="s">
        <v>5954</v>
      </c>
      <c r="E3267" t="s">
        <v>10</v>
      </c>
      <c r="F3267" t="s">
        <v>23</v>
      </c>
      <c r="G3267" t="s">
        <v>12</v>
      </c>
      <c r="H3267">
        <v>3</v>
      </c>
    </row>
    <row r="3268" spans="1:8">
      <c r="A3268" t="s">
        <v>5955</v>
      </c>
      <c r="B3268" t="s">
        <v>5956</v>
      </c>
      <c r="C3268" t="s">
        <v>5853</v>
      </c>
      <c r="D3268" t="s">
        <v>26</v>
      </c>
      <c r="E3268" t="s">
        <v>10</v>
      </c>
      <c r="F3268" t="s">
        <v>23</v>
      </c>
      <c r="G3268" t="s">
        <v>12</v>
      </c>
      <c r="H3268">
        <v>2</v>
      </c>
    </row>
    <row r="3269" spans="1:8">
      <c r="A3269" t="s">
        <v>5957</v>
      </c>
      <c r="B3269" t="s">
        <v>5958</v>
      </c>
      <c r="C3269" t="s">
        <v>5853</v>
      </c>
      <c r="D3269" t="s">
        <v>5928</v>
      </c>
      <c r="E3269" t="s">
        <v>10</v>
      </c>
      <c r="F3269" t="s">
        <v>23</v>
      </c>
      <c r="G3269" t="s">
        <v>12</v>
      </c>
      <c r="H3269">
        <v>3</v>
      </c>
    </row>
    <row r="3270" spans="1:8">
      <c r="A3270" t="s">
        <v>5959</v>
      </c>
      <c r="B3270" t="s">
        <v>1331</v>
      </c>
      <c r="C3270" t="s">
        <v>5853</v>
      </c>
      <c r="D3270" t="s">
        <v>5857</v>
      </c>
      <c r="E3270" t="s">
        <v>179</v>
      </c>
      <c r="F3270" t="s">
        <v>180</v>
      </c>
      <c r="G3270" t="s">
        <v>201</v>
      </c>
      <c r="H3270">
        <v>5</v>
      </c>
    </row>
    <row r="3271" spans="1:8">
      <c r="A3271" t="s">
        <v>5960</v>
      </c>
      <c r="B3271" t="s">
        <v>5877</v>
      </c>
      <c r="C3271" t="s">
        <v>5853</v>
      </c>
      <c r="D3271" t="s">
        <v>2041</v>
      </c>
      <c r="E3271" t="s">
        <v>10</v>
      </c>
      <c r="F3271" t="s">
        <v>23</v>
      </c>
      <c r="G3271" t="s">
        <v>12</v>
      </c>
      <c r="H3271">
        <v>3</v>
      </c>
    </row>
    <row r="3272" spans="1:8">
      <c r="A3272" t="s">
        <v>5961</v>
      </c>
      <c r="B3272" t="s">
        <v>5962</v>
      </c>
      <c r="C3272" t="s">
        <v>5853</v>
      </c>
      <c r="D3272" t="s">
        <v>5857</v>
      </c>
      <c r="E3272" t="s">
        <v>10</v>
      </c>
      <c r="F3272" t="s">
        <v>23</v>
      </c>
      <c r="G3272" t="s">
        <v>12</v>
      </c>
      <c r="H3272">
        <v>5</v>
      </c>
    </row>
    <row r="3273" spans="1:8">
      <c r="A3273" t="s">
        <v>952</v>
      </c>
      <c r="B3273" t="s">
        <v>2961</v>
      </c>
      <c r="C3273" t="s">
        <v>5853</v>
      </c>
      <c r="D3273" t="s">
        <v>153</v>
      </c>
      <c r="E3273" t="s">
        <v>10</v>
      </c>
      <c r="F3273" t="s">
        <v>23</v>
      </c>
      <c r="G3273" t="s">
        <v>12</v>
      </c>
      <c r="H3273">
        <v>3</v>
      </c>
    </row>
    <row r="3274" spans="1:8">
      <c r="A3274" t="s">
        <v>5963</v>
      </c>
      <c r="B3274" t="s">
        <v>4203</v>
      </c>
      <c r="C3274" t="s">
        <v>5853</v>
      </c>
      <c r="D3274" t="s">
        <v>3401</v>
      </c>
      <c r="E3274" t="s">
        <v>10</v>
      </c>
      <c r="F3274" t="s">
        <v>23</v>
      </c>
      <c r="G3274" t="s">
        <v>12</v>
      </c>
    </row>
    <row r="3275" spans="1:8">
      <c r="A3275" t="s">
        <v>5964</v>
      </c>
      <c r="B3275" t="s">
        <v>5873</v>
      </c>
      <c r="C3275" t="s">
        <v>5853</v>
      </c>
      <c r="D3275" t="s">
        <v>5873</v>
      </c>
      <c r="E3275" t="s">
        <v>10</v>
      </c>
      <c r="F3275" t="s">
        <v>23</v>
      </c>
      <c r="G3275" t="s">
        <v>12</v>
      </c>
      <c r="H3275">
        <v>3</v>
      </c>
    </row>
    <row r="3276" spans="1:8">
      <c r="A3276" t="s">
        <v>5965</v>
      </c>
      <c r="B3276" t="s">
        <v>5859</v>
      </c>
      <c r="C3276" t="s">
        <v>5853</v>
      </c>
      <c r="D3276" t="s">
        <v>5859</v>
      </c>
      <c r="E3276" t="s">
        <v>179</v>
      </c>
      <c r="F3276" t="s">
        <v>180</v>
      </c>
      <c r="G3276" t="s">
        <v>12</v>
      </c>
      <c r="H3276">
        <v>4</v>
      </c>
    </row>
    <row r="3277" spans="1:8">
      <c r="A3277" t="s">
        <v>5966</v>
      </c>
      <c r="B3277" t="s">
        <v>5967</v>
      </c>
      <c r="C3277" t="s">
        <v>5853</v>
      </c>
      <c r="D3277" t="s">
        <v>5967</v>
      </c>
      <c r="E3277" t="s">
        <v>10</v>
      </c>
      <c r="F3277" t="s">
        <v>23</v>
      </c>
      <c r="G3277" t="s">
        <v>12</v>
      </c>
      <c r="H3277">
        <v>3</v>
      </c>
    </row>
    <row r="3278" spans="1:8">
      <c r="A3278" t="s">
        <v>5968</v>
      </c>
      <c r="B3278" t="s">
        <v>5873</v>
      </c>
      <c r="C3278" t="s">
        <v>5853</v>
      </c>
      <c r="D3278" t="s">
        <v>5873</v>
      </c>
      <c r="E3278" t="s">
        <v>179</v>
      </c>
      <c r="F3278" t="s">
        <v>180</v>
      </c>
      <c r="G3278" t="s">
        <v>12</v>
      </c>
      <c r="H3278">
        <v>3</v>
      </c>
    </row>
    <row r="3279" spans="1:8">
      <c r="A3279" t="s">
        <v>5969</v>
      </c>
      <c r="B3279" t="s">
        <v>158</v>
      </c>
      <c r="C3279" t="s">
        <v>5853</v>
      </c>
      <c r="D3279" t="s">
        <v>2979</v>
      </c>
      <c r="E3279" t="s">
        <v>10</v>
      </c>
      <c r="F3279" t="s">
        <v>23</v>
      </c>
      <c r="G3279" t="s">
        <v>12</v>
      </c>
      <c r="H3279">
        <v>3</v>
      </c>
    </row>
    <row r="3280" spans="1:8">
      <c r="A3280" t="s">
        <v>5970</v>
      </c>
      <c r="B3280" t="s">
        <v>5971</v>
      </c>
      <c r="C3280" t="s">
        <v>5853</v>
      </c>
      <c r="D3280" t="s">
        <v>1778</v>
      </c>
      <c r="E3280" t="s">
        <v>10</v>
      </c>
      <c r="F3280" t="s">
        <v>23</v>
      </c>
      <c r="G3280" t="s">
        <v>12</v>
      </c>
      <c r="H3280">
        <v>5</v>
      </c>
    </row>
    <row r="3281" spans="1:8">
      <c r="A3281" t="s">
        <v>5972</v>
      </c>
      <c r="B3281" t="s">
        <v>5973</v>
      </c>
      <c r="C3281" t="s">
        <v>5853</v>
      </c>
      <c r="D3281" t="s">
        <v>1778</v>
      </c>
      <c r="E3281" t="s">
        <v>10</v>
      </c>
      <c r="F3281" t="s">
        <v>116</v>
      </c>
      <c r="G3281" t="s">
        <v>12</v>
      </c>
      <c r="H3281">
        <v>5</v>
      </c>
    </row>
    <row r="3282" spans="1:8">
      <c r="A3282" t="s">
        <v>5974</v>
      </c>
      <c r="B3282" t="s">
        <v>5975</v>
      </c>
      <c r="C3282" t="s">
        <v>5853</v>
      </c>
      <c r="D3282" t="s">
        <v>5857</v>
      </c>
      <c r="E3282" t="s">
        <v>10</v>
      </c>
      <c r="F3282" t="s">
        <v>23</v>
      </c>
      <c r="G3282" t="s">
        <v>12</v>
      </c>
      <c r="H3282">
        <v>1</v>
      </c>
    </row>
    <row r="3283" spans="1:8">
      <c r="A3283" t="s">
        <v>5976</v>
      </c>
      <c r="B3283" t="s">
        <v>5977</v>
      </c>
      <c r="C3283" t="s">
        <v>5853</v>
      </c>
      <c r="D3283" t="s">
        <v>4176</v>
      </c>
      <c r="E3283" t="s">
        <v>10</v>
      </c>
      <c r="F3283" t="s">
        <v>23</v>
      </c>
      <c r="G3283" t="s">
        <v>12</v>
      </c>
      <c r="H3283">
        <v>5</v>
      </c>
    </row>
    <row r="3284" spans="1:8">
      <c r="A3284" t="s">
        <v>5978</v>
      </c>
      <c r="B3284" t="s">
        <v>2364</v>
      </c>
      <c r="C3284" t="s">
        <v>5853</v>
      </c>
      <c r="D3284" t="s">
        <v>5901</v>
      </c>
      <c r="E3284" t="s">
        <v>10</v>
      </c>
      <c r="F3284" t="s">
        <v>23</v>
      </c>
      <c r="G3284" t="s">
        <v>12</v>
      </c>
      <c r="H3284">
        <v>2</v>
      </c>
    </row>
    <row r="3285" spans="1:8">
      <c r="A3285" t="s">
        <v>5979</v>
      </c>
      <c r="B3285" t="s">
        <v>5980</v>
      </c>
      <c r="C3285" t="s">
        <v>5853</v>
      </c>
      <c r="D3285" t="s">
        <v>644</v>
      </c>
      <c r="E3285" t="s">
        <v>10</v>
      </c>
      <c r="F3285" t="s">
        <v>23</v>
      </c>
      <c r="G3285" t="s">
        <v>12</v>
      </c>
      <c r="H3285">
        <v>3</v>
      </c>
    </row>
    <row r="3286" spans="1:8">
      <c r="A3286" t="s">
        <v>5981</v>
      </c>
      <c r="B3286" t="s">
        <v>5892</v>
      </c>
      <c r="C3286" t="s">
        <v>5853</v>
      </c>
      <c r="D3286" t="s">
        <v>5866</v>
      </c>
      <c r="E3286" t="s">
        <v>10</v>
      </c>
      <c r="F3286" t="s">
        <v>23</v>
      </c>
      <c r="G3286" t="s">
        <v>12</v>
      </c>
      <c r="H3286">
        <v>2</v>
      </c>
    </row>
    <row r="3287" spans="1:8">
      <c r="A3287" t="s">
        <v>5982</v>
      </c>
      <c r="B3287" t="s">
        <v>5868</v>
      </c>
      <c r="C3287" t="s">
        <v>5853</v>
      </c>
      <c r="D3287" t="s">
        <v>802</v>
      </c>
      <c r="E3287" t="s">
        <v>10</v>
      </c>
      <c r="F3287" t="s">
        <v>23</v>
      </c>
      <c r="G3287" t="s">
        <v>12</v>
      </c>
      <c r="H3287">
        <v>2</v>
      </c>
    </row>
    <row r="3288" spans="1:8">
      <c r="A3288" t="s">
        <v>5983</v>
      </c>
      <c r="B3288" t="s">
        <v>5984</v>
      </c>
      <c r="C3288" t="s">
        <v>5853</v>
      </c>
      <c r="D3288" t="s">
        <v>1778</v>
      </c>
      <c r="E3288" t="s">
        <v>10</v>
      </c>
      <c r="F3288" t="s">
        <v>23</v>
      </c>
      <c r="G3288" t="s">
        <v>12</v>
      </c>
      <c r="H3288">
        <v>4</v>
      </c>
    </row>
    <row r="3289" spans="1:8">
      <c r="A3289" t="s">
        <v>5985</v>
      </c>
      <c r="B3289" t="s">
        <v>5868</v>
      </c>
      <c r="C3289" t="s">
        <v>5853</v>
      </c>
      <c r="D3289" t="s">
        <v>802</v>
      </c>
      <c r="E3289" t="s">
        <v>10</v>
      </c>
      <c r="F3289" t="s">
        <v>69</v>
      </c>
      <c r="G3289" t="s">
        <v>12</v>
      </c>
      <c r="H3289">
        <v>2</v>
      </c>
    </row>
    <row r="3290" spans="1:8">
      <c r="A3290" t="s">
        <v>5986</v>
      </c>
      <c r="B3290" t="s">
        <v>5987</v>
      </c>
      <c r="C3290" t="s">
        <v>5853</v>
      </c>
      <c r="D3290" t="s">
        <v>5988</v>
      </c>
      <c r="E3290" t="s">
        <v>10</v>
      </c>
      <c r="F3290" t="s">
        <v>23</v>
      </c>
      <c r="G3290" t="s">
        <v>12</v>
      </c>
      <c r="H3290">
        <v>2</v>
      </c>
    </row>
    <row r="3291" spans="1:8">
      <c r="A3291" t="s">
        <v>5989</v>
      </c>
      <c r="B3291" t="s">
        <v>812</v>
      </c>
      <c r="C3291" t="s">
        <v>5853</v>
      </c>
      <c r="D3291" t="s">
        <v>1778</v>
      </c>
      <c r="E3291" t="s">
        <v>10</v>
      </c>
      <c r="F3291" t="s">
        <v>23</v>
      </c>
      <c r="G3291" t="s">
        <v>12</v>
      </c>
      <c r="H3291">
        <v>3</v>
      </c>
    </row>
    <row r="3292" spans="1:8">
      <c r="A3292" t="s">
        <v>5990</v>
      </c>
      <c r="B3292" t="s">
        <v>5873</v>
      </c>
      <c r="C3292" t="s">
        <v>5853</v>
      </c>
      <c r="D3292" t="s">
        <v>5873</v>
      </c>
      <c r="E3292" t="s">
        <v>10</v>
      </c>
      <c r="F3292" t="s">
        <v>98</v>
      </c>
      <c r="G3292" t="s">
        <v>12</v>
      </c>
      <c r="H3292">
        <v>3</v>
      </c>
    </row>
    <row r="3293" spans="1:8">
      <c r="A3293" t="s">
        <v>5991</v>
      </c>
      <c r="B3293" t="s">
        <v>5992</v>
      </c>
      <c r="C3293" t="s">
        <v>5853</v>
      </c>
      <c r="D3293" t="s">
        <v>4176</v>
      </c>
      <c r="E3293" t="s">
        <v>179</v>
      </c>
      <c r="F3293" t="s">
        <v>180</v>
      </c>
      <c r="G3293" t="s">
        <v>12</v>
      </c>
      <c r="H3293">
        <v>5</v>
      </c>
    </row>
    <row r="3294" spans="1:8">
      <c r="A3294" t="s">
        <v>5993</v>
      </c>
      <c r="B3294" t="s">
        <v>5868</v>
      </c>
      <c r="C3294" t="s">
        <v>5853</v>
      </c>
      <c r="D3294" t="s">
        <v>802</v>
      </c>
      <c r="E3294" t="s">
        <v>10</v>
      </c>
      <c r="F3294" t="s">
        <v>98</v>
      </c>
      <c r="G3294" t="s">
        <v>12</v>
      </c>
      <c r="H3294">
        <v>1</v>
      </c>
    </row>
    <row r="3295" spans="1:8">
      <c r="A3295" t="s">
        <v>5994</v>
      </c>
      <c r="B3295" t="s">
        <v>3407</v>
      </c>
      <c r="C3295" t="s">
        <v>5853</v>
      </c>
      <c r="D3295" t="s">
        <v>5949</v>
      </c>
      <c r="E3295" t="s">
        <v>10</v>
      </c>
      <c r="F3295" t="s">
        <v>23</v>
      </c>
      <c r="G3295" t="s">
        <v>12</v>
      </c>
      <c r="H3295">
        <v>2</v>
      </c>
    </row>
    <row r="3296" spans="1:8">
      <c r="A3296" t="s">
        <v>5995</v>
      </c>
      <c r="B3296" t="s">
        <v>5873</v>
      </c>
      <c r="C3296" t="s">
        <v>5853</v>
      </c>
      <c r="D3296" t="s">
        <v>5873</v>
      </c>
      <c r="E3296" t="s">
        <v>10</v>
      </c>
      <c r="F3296" t="s">
        <v>98</v>
      </c>
      <c r="G3296" t="s">
        <v>12</v>
      </c>
      <c r="H3296">
        <v>2</v>
      </c>
    </row>
    <row r="3297" spans="1:8">
      <c r="A3297" t="s">
        <v>5996</v>
      </c>
      <c r="B3297" t="s">
        <v>5997</v>
      </c>
      <c r="C3297" t="s">
        <v>5853</v>
      </c>
      <c r="D3297" t="s">
        <v>749</v>
      </c>
      <c r="E3297" t="s">
        <v>10</v>
      </c>
      <c r="F3297" t="s">
        <v>116</v>
      </c>
      <c r="G3297" t="s">
        <v>201</v>
      </c>
      <c r="H3297">
        <v>4</v>
      </c>
    </row>
    <row r="3298" spans="1:8">
      <c r="A3298" t="s">
        <v>5998</v>
      </c>
      <c r="B3298" t="s">
        <v>5856</v>
      </c>
      <c r="C3298" t="s">
        <v>5853</v>
      </c>
      <c r="D3298" t="s">
        <v>5857</v>
      </c>
      <c r="E3298" t="s">
        <v>10</v>
      </c>
      <c r="F3298" t="s">
        <v>23</v>
      </c>
      <c r="G3298" t="s">
        <v>12</v>
      </c>
      <c r="H3298">
        <v>3</v>
      </c>
    </row>
    <row r="3299" spans="1:8">
      <c r="A3299" t="s">
        <v>5999</v>
      </c>
      <c r="B3299" t="s">
        <v>5868</v>
      </c>
      <c r="C3299" t="s">
        <v>5853</v>
      </c>
      <c r="D3299" t="s">
        <v>802</v>
      </c>
      <c r="E3299" t="s">
        <v>179</v>
      </c>
      <c r="F3299" t="s">
        <v>180</v>
      </c>
      <c r="G3299" t="s">
        <v>12</v>
      </c>
      <c r="H3299">
        <v>4</v>
      </c>
    </row>
    <row r="3300" spans="1:8">
      <c r="A3300" t="s">
        <v>6000</v>
      </c>
      <c r="B3300" t="s">
        <v>5873</v>
      </c>
      <c r="C3300" t="s">
        <v>5853</v>
      </c>
      <c r="D3300" t="s">
        <v>5873</v>
      </c>
      <c r="E3300" t="s">
        <v>10</v>
      </c>
      <c r="F3300" t="s">
        <v>23</v>
      </c>
      <c r="G3300" t="s">
        <v>12</v>
      </c>
      <c r="H3300">
        <v>5</v>
      </c>
    </row>
    <row r="3301" spans="1:8">
      <c r="A3301" t="s">
        <v>6001</v>
      </c>
      <c r="B3301" t="s">
        <v>2078</v>
      </c>
      <c r="C3301" t="s">
        <v>5853</v>
      </c>
      <c r="D3301" t="s">
        <v>2404</v>
      </c>
      <c r="E3301" t="s">
        <v>10</v>
      </c>
      <c r="F3301" t="s">
        <v>23</v>
      </c>
      <c r="G3301" t="s">
        <v>12</v>
      </c>
      <c r="H3301">
        <v>2</v>
      </c>
    </row>
    <row r="3302" spans="1:8">
      <c r="A3302" t="s">
        <v>6002</v>
      </c>
      <c r="B3302" t="s">
        <v>6003</v>
      </c>
      <c r="C3302" t="s">
        <v>5853</v>
      </c>
      <c r="D3302" t="s">
        <v>6003</v>
      </c>
      <c r="E3302" t="s">
        <v>10</v>
      </c>
      <c r="F3302" t="s">
        <v>23</v>
      </c>
      <c r="G3302" t="s">
        <v>12</v>
      </c>
      <c r="H3302">
        <v>3</v>
      </c>
    </row>
    <row r="3303" spans="1:8">
      <c r="A3303" t="s">
        <v>6004</v>
      </c>
      <c r="B3303" t="s">
        <v>4623</v>
      </c>
      <c r="C3303" t="s">
        <v>5853</v>
      </c>
      <c r="D3303" t="s">
        <v>5854</v>
      </c>
      <c r="E3303" t="s">
        <v>10</v>
      </c>
      <c r="F3303" t="s">
        <v>69</v>
      </c>
      <c r="G3303" t="s">
        <v>12</v>
      </c>
      <c r="H3303">
        <v>2</v>
      </c>
    </row>
    <row r="3304" spans="1:8">
      <c r="A3304" t="s">
        <v>6005</v>
      </c>
      <c r="B3304" t="s">
        <v>5868</v>
      </c>
      <c r="C3304" t="s">
        <v>5853</v>
      </c>
      <c r="D3304" t="s">
        <v>802</v>
      </c>
      <c r="E3304" t="s">
        <v>10</v>
      </c>
      <c r="F3304" t="s">
        <v>23</v>
      </c>
      <c r="G3304" t="s">
        <v>12</v>
      </c>
      <c r="H3304">
        <v>2</v>
      </c>
    </row>
    <row r="3305" spans="1:8">
      <c r="A3305" t="s">
        <v>6006</v>
      </c>
      <c r="B3305" t="s">
        <v>6007</v>
      </c>
      <c r="C3305" t="s">
        <v>5853</v>
      </c>
      <c r="D3305" t="s">
        <v>6008</v>
      </c>
      <c r="E3305" t="s">
        <v>10</v>
      </c>
      <c r="F3305" t="s">
        <v>23</v>
      </c>
      <c r="G3305" t="s">
        <v>12</v>
      </c>
      <c r="H3305">
        <v>3</v>
      </c>
    </row>
    <row r="3306" spans="1:8">
      <c r="A3306" t="s">
        <v>6009</v>
      </c>
      <c r="B3306" t="s">
        <v>6010</v>
      </c>
      <c r="C3306" t="s">
        <v>5853</v>
      </c>
      <c r="D3306" t="s">
        <v>6011</v>
      </c>
      <c r="E3306" t="s">
        <v>10</v>
      </c>
      <c r="F3306" t="s">
        <v>23</v>
      </c>
      <c r="G3306" t="s">
        <v>12</v>
      </c>
      <c r="H3306">
        <v>1</v>
      </c>
    </row>
    <row r="3307" spans="1:8">
      <c r="A3307" t="s">
        <v>6012</v>
      </c>
      <c r="B3307" t="s">
        <v>2961</v>
      </c>
      <c r="C3307" t="s">
        <v>5853</v>
      </c>
      <c r="D3307" t="s">
        <v>153</v>
      </c>
      <c r="E3307" t="s">
        <v>10</v>
      </c>
      <c r="F3307" t="s">
        <v>23</v>
      </c>
      <c r="G3307" t="s">
        <v>12</v>
      </c>
      <c r="H3307">
        <v>2</v>
      </c>
    </row>
    <row r="3308" spans="1:8">
      <c r="A3308" t="s">
        <v>6013</v>
      </c>
      <c r="B3308" t="s">
        <v>6014</v>
      </c>
      <c r="C3308" t="s">
        <v>5853</v>
      </c>
      <c r="D3308" t="s">
        <v>3401</v>
      </c>
      <c r="E3308" t="s">
        <v>10</v>
      </c>
      <c r="F3308" t="s">
        <v>23</v>
      </c>
      <c r="G3308" t="s">
        <v>12</v>
      </c>
      <c r="H3308">
        <v>1</v>
      </c>
    </row>
    <row r="3309" spans="1:8">
      <c r="A3309" t="s">
        <v>6015</v>
      </c>
      <c r="B3309" t="s">
        <v>5865</v>
      </c>
      <c r="C3309" t="s">
        <v>5853</v>
      </c>
      <c r="D3309" t="s">
        <v>5866</v>
      </c>
      <c r="E3309" t="s">
        <v>10</v>
      </c>
      <c r="F3309" t="s">
        <v>69</v>
      </c>
      <c r="G3309" t="s">
        <v>12</v>
      </c>
      <c r="H3309">
        <v>2</v>
      </c>
    </row>
    <row r="3310" spans="1:8">
      <c r="A3310" t="s">
        <v>6016</v>
      </c>
      <c r="B3310" t="s">
        <v>5868</v>
      </c>
      <c r="C3310" t="s">
        <v>5853</v>
      </c>
      <c r="D3310" t="s">
        <v>802</v>
      </c>
      <c r="E3310" t="s">
        <v>10</v>
      </c>
      <c r="F3310" t="s">
        <v>23</v>
      </c>
      <c r="G3310" t="s">
        <v>12</v>
      </c>
      <c r="H3310">
        <v>1</v>
      </c>
    </row>
    <row r="3311" spans="1:8">
      <c r="A3311" t="s">
        <v>6017</v>
      </c>
      <c r="B3311" t="s">
        <v>6018</v>
      </c>
      <c r="C3311" t="s">
        <v>5853</v>
      </c>
      <c r="D3311" t="s">
        <v>5857</v>
      </c>
      <c r="E3311" t="s">
        <v>10</v>
      </c>
      <c r="F3311" t="s">
        <v>69</v>
      </c>
      <c r="G3311" t="s">
        <v>12</v>
      </c>
      <c r="H3311">
        <v>2</v>
      </c>
    </row>
    <row r="3312" spans="1:8">
      <c r="A3312" t="s">
        <v>6019</v>
      </c>
      <c r="B3312" t="s">
        <v>1031</v>
      </c>
      <c r="C3312" t="s">
        <v>5853</v>
      </c>
      <c r="D3312" t="s">
        <v>6020</v>
      </c>
      <c r="E3312" t="s">
        <v>10</v>
      </c>
      <c r="F3312" t="s">
        <v>23</v>
      </c>
      <c r="G3312" t="s">
        <v>12</v>
      </c>
      <c r="H3312">
        <v>2</v>
      </c>
    </row>
    <row r="3313" spans="1:8">
      <c r="A3313" t="s">
        <v>6021</v>
      </c>
      <c r="B3313" t="s">
        <v>6022</v>
      </c>
      <c r="C3313" t="s">
        <v>5853</v>
      </c>
      <c r="D3313" t="s">
        <v>2582</v>
      </c>
      <c r="E3313" t="s">
        <v>10</v>
      </c>
      <c r="F3313" t="s">
        <v>23</v>
      </c>
      <c r="G3313" t="s">
        <v>12</v>
      </c>
      <c r="H3313">
        <v>3</v>
      </c>
    </row>
    <row r="3314" spans="1:8">
      <c r="A3314" t="s">
        <v>6023</v>
      </c>
      <c r="B3314" t="s">
        <v>6024</v>
      </c>
      <c r="C3314" t="s">
        <v>5853</v>
      </c>
      <c r="D3314" t="s">
        <v>3401</v>
      </c>
      <c r="E3314" t="s">
        <v>10</v>
      </c>
      <c r="F3314" t="s">
        <v>23</v>
      </c>
      <c r="G3314" t="s">
        <v>12</v>
      </c>
      <c r="H3314">
        <v>2</v>
      </c>
    </row>
    <row r="3315" spans="1:8">
      <c r="A3315" t="s">
        <v>6025</v>
      </c>
      <c r="B3315" t="s">
        <v>5873</v>
      </c>
      <c r="C3315" t="s">
        <v>5853</v>
      </c>
      <c r="D3315" t="s">
        <v>5873</v>
      </c>
      <c r="E3315" t="s">
        <v>10</v>
      </c>
      <c r="F3315" t="s">
        <v>69</v>
      </c>
      <c r="G3315" t="s">
        <v>12</v>
      </c>
      <c r="H3315">
        <v>2</v>
      </c>
    </row>
    <row r="3316" spans="1:8">
      <c r="A3316" t="s">
        <v>6026</v>
      </c>
      <c r="B3316" t="s">
        <v>3407</v>
      </c>
      <c r="C3316" t="s">
        <v>5853</v>
      </c>
      <c r="D3316" t="s">
        <v>5949</v>
      </c>
      <c r="E3316" t="s">
        <v>10</v>
      </c>
      <c r="F3316" t="s">
        <v>50</v>
      </c>
      <c r="G3316" t="s">
        <v>12</v>
      </c>
      <c r="H3316">
        <v>3</v>
      </c>
    </row>
    <row r="3317" spans="1:8">
      <c r="A3317" t="s">
        <v>6027</v>
      </c>
      <c r="B3317" t="s">
        <v>5977</v>
      </c>
      <c r="C3317" t="s">
        <v>5853</v>
      </c>
      <c r="D3317" t="s">
        <v>4176</v>
      </c>
      <c r="E3317" t="s">
        <v>10</v>
      </c>
      <c r="F3317" t="s">
        <v>116</v>
      </c>
      <c r="G3317" t="s">
        <v>12</v>
      </c>
      <c r="H3317">
        <v>5</v>
      </c>
    </row>
    <row r="3318" spans="1:8">
      <c r="A3318" t="s">
        <v>6028</v>
      </c>
      <c r="B3318" t="s">
        <v>3407</v>
      </c>
      <c r="C3318" t="s">
        <v>5853</v>
      </c>
      <c r="D3318" t="s">
        <v>5949</v>
      </c>
      <c r="E3318" t="s">
        <v>179</v>
      </c>
      <c r="F3318" t="s">
        <v>180</v>
      </c>
      <c r="G3318" t="s">
        <v>12</v>
      </c>
      <c r="H3318">
        <v>3</v>
      </c>
    </row>
    <row r="3319" spans="1:8">
      <c r="A3319" t="s">
        <v>6029</v>
      </c>
      <c r="B3319" t="s">
        <v>6030</v>
      </c>
      <c r="C3319" t="s">
        <v>5853</v>
      </c>
      <c r="D3319" t="s">
        <v>622</v>
      </c>
      <c r="E3319" t="s">
        <v>10</v>
      </c>
      <c r="F3319" t="s">
        <v>23</v>
      </c>
      <c r="G3319" t="s">
        <v>12</v>
      </c>
      <c r="H3319">
        <v>2</v>
      </c>
    </row>
    <row r="3320" spans="1:8">
      <c r="A3320" t="s">
        <v>1011</v>
      </c>
      <c r="B3320" t="s">
        <v>6031</v>
      </c>
      <c r="C3320" t="s">
        <v>5853</v>
      </c>
      <c r="D3320" t="s">
        <v>1778</v>
      </c>
      <c r="E3320" t="s">
        <v>10</v>
      </c>
      <c r="F3320" t="s">
        <v>116</v>
      </c>
      <c r="G3320" t="s">
        <v>12</v>
      </c>
      <c r="H3320">
        <v>5</v>
      </c>
    </row>
    <row r="3321" spans="1:8">
      <c r="A3321" t="s">
        <v>6032</v>
      </c>
      <c r="B3321" t="s">
        <v>6033</v>
      </c>
      <c r="C3321" t="s">
        <v>5853</v>
      </c>
      <c r="D3321" t="s">
        <v>749</v>
      </c>
      <c r="E3321" t="s">
        <v>264</v>
      </c>
      <c r="F3321" t="s">
        <v>265</v>
      </c>
      <c r="G3321" t="s">
        <v>12</v>
      </c>
    </row>
    <row r="3322" spans="1:8">
      <c r="A3322" t="s">
        <v>6034</v>
      </c>
      <c r="B3322" t="s">
        <v>6035</v>
      </c>
      <c r="C3322" t="s">
        <v>5853</v>
      </c>
      <c r="D3322" t="s">
        <v>5857</v>
      </c>
      <c r="E3322" t="s">
        <v>10</v>
      </c>
      <c r="F3322" t="s">
        <v>23</v>
      </c>
      <c r="G3322" t="s">
        <v>12</v>
      </c>
      <c r="H3322">
        <v>4</v>
      </c>
    </row>
    <row r="3323" spans="1:8">
      <c r="A3323" t="s">
        <v>6036</v>
      </c>
      <c r="B3323" t="s">
        <v>2913</v>
      </c>
      <c r="C3323" t="s">
        <v>5853</v>
      </c>
      <c r="D3323" t="s">
        <v>749</v>
      </c>
      <c r="E3323" t="s">
        <v>10</v>
      </c>
      <c r="F3323" t="s">
        <v>23</v>
      </c>
      <c r="G3323" t="s">
        <v>12</v>
      </c>
      <c r="H3323">
        <v>2</v>
      </c>
    </row>
    <row r="3324" spans="1:8">
      <c r="A3324" t="s">
        <v>6037</v>
      </c>
      <c r="B3324" t="s">
        <v>6038</v>
      </c>
      <c r="C3324" t="s">
        <v>5853</v>
      </c>
      <c r="D3324" t="s">
        <v>5896</v>
      </c>
      <c r="E3324" t="s">
        <v>10</v>
      </c>
      <c r="F3324" t="s">
        <v>23</v>
      </c>
      <c r="G3324" t="s">
        <v>12</v>
      </c>
      <c r="H3324">
        <v>2</v>
      </c>
    </row>
    <row r="3325" spans="1:8">
      <c r="A3325" t="s">
        <v>6039</v>
      </c>
      <c r="B3325" t="s">
        <v>6040</v>
      </c>
      <c r="C3325" t="s">
        <v>5853</v>
      </c>
      <c r="D3325" t="s">
        <v>5857</v>
      </c>
      <c r="E3325" t="s">
        <v>10</v>
      </c>
      <c r="F3325" t="s">
        <v>23</v>
      </c>
      <c r="G3325" t="s">
        <v>12</v>
      </c>
      <c r="H3325">
        <v>5</v>
      </c>
    </row>
    <row r="3326" spans="1:8">
      <c r="A3326" t="s">
        <v>6041</v>
      </c>
      <c r="B3326" t="s">
        <v>5873</v>
      </c>
      <c r="C3326" t="s">
        <v>5853</v>
      </c>
      <c r="D3326" t="s">
        <v>5873</v>
      </c>
      <c r="E3326" t="s">
        <v>10</v>
      </c>
      <c r="F3326" t="s">
        <v>23</v>
      </c>
      <c r="G3326" t="s">
        <v>201</v>
      </c>
      <c r="H3326">
        <v>5</v>
      </c>
    </row>
    <row r="3327" spans="1:8">
      <c r="A3327" t="s">
        <v>6042</v>
      </c>
      <c r="B3327" t="s">
        <v>2917</v>
      </c>
      <c r="C3327" t="s">
        <v>5853</v>
      </c>
      <c r="D3327" t="s">
        <v>1517</v>
      </c>
      <c r="E3327" t="s">
        <v>10</v>
      </c>
      <c r="F3327" t="s">
        <v>23</v>
      </c>
      <c r="G3327" t="s">
        <v>12</v>
      </c>
      <c r="H3327">
        <v>3</v>
      </c>
    </row>
    <row r="3328" spans="1:8">
      <c r="A3328" t="s">
        <v>6043</v>
      </c>
      <c r="B3328" t="s">
        <v>6044</v>
      </c>
      <c r="C3328" t="s">
        <v>5853</v>
      </c>
      <c r="D3328" t="s">
        <v>635</v>
      </c>
      <c r="E3328" t="s">
        <v>10</v>
      </c>
      <c r="F3328" t="s">
        <v>23</v>
      </c>
      <c r="G3328" t="s">
        <v>12</v>
      </c>
      <c r="H3328">
        <v>2</v>
      </c>
    </row>
    <row r="3329" spans="1:8">
      <c r="A3329" t="s">
        <v>6045</v>
      </c>
      <c r="B3329" t="s">
        <v>3108</v>
      </c>
      <c r="C3329" t="s">
        <v>5853</v>
      </c>
      <c r="D3329" t="s">
        <v>2965</v>
      </c>
      <c r="E3329" t="s">
        <v>10</v>
      </c>
      <c r="F3329" t="s">
        <v>23</v>
      </c>
      <c r="G3329" t="s">
        <v>12</v>
      </c>
      <c r="H3329">
        <v>3</v>
      </c>
    </row>
    <row r="3330" spans="1:8">
      <c r="A3330" t="s">
        <v>6046</v>
      </c>
      <c r="B3330" t="s">
        <v>4623</v>
      </c>
      <c r="C3330" t="s">
        <v>5853</v>
      </c>
      <c r="D3330" t="s">
        <v>5854</v>
      </c>
      <c r="E3330" t="s">
        <v>10</v>
      </c>
      <c r="F3330" t="s">
        <v>23</v>
      </c>
      <c r="G3330" t="s">
        <v>12</v>
      </c>
      <c r="H3330">
        <v>2</v>
      </c>
    </row>
    <row r="3331" spans="1:8">
      <c r="A3331" t="s">
        <v>6047</v>
      </c>
      <c r="B3331" t="s">
        <v>2961</v>
      </c>
      <c r="C3331" t="s">
        <v>5853</v>
      </c>
      <c r="D3331" t="s">
        <v>153</v>
      </c>
      <c r="E3331" t="s">
        <v>10</v>
      </c>
      <c r="F3331" t="s">
        <v>23</v>
      </c>
      <c r="G3331" t="s">
        <v>12</v>
      </c>
      <c r="H3331">
        <v>3</v>
      </c>
    </row>
    <row r="3332" spans="1:8">
      <c r="A3332" t="s">
        <v>6048</v>
      </c>
      <c r="B3332" t="s">
        <v>6049</v>
      </c>
      <c r="C3332" t="s">
        <v>5853</v>
      </c>
      <c r="D3332" t="s">
        <v>4176</v>
      </c>
      <c r="E3332" t="s">
        <v>10</v>
      </c>
      <c r="F3332" t="s">
        <v>23</v>
      </c>
      <c r="G3332" t="s">
        <v>12</v>
      </c>
      <c r="H3332">
        <v>3</v>
      </c>
    </row>
    <row r="3333" spans="1:8">
      <c r="A3333" t="s">
        <v>6050</v>
      </c>
      <c r="B3333" t="s">
        <v>6051</v>
      </c>
      <c r="C3333" t="s">
        <v>5853</v>
      </c>
      <c r="D3333" t="s">
        <v>5857</v>
      </c>
      <c r="E3333" t="s">
        <v>10</v>
      </c>
      <c r="F3333" t="s">
        <v>23</v>
      </c>
      <c r="G3333" t="s">
        <v>12</v>
      </c>
      <c r="H3333">
        <v>5</v>
      </c>
    </row>
    <row r="3334" spans="1:8">
      <c r="A3334" t="s">
        <v>6052</v>
      </c>
      <c r="B3334" t="s">
        <v>6053</v>
      </c>
      <c r="C3334" t="s">
        <v>5853</v>
      </c>
      <c r="D3334" t="s">
        <v>6054</v>
      </c>
      <c r="E3334" t="s">
        <v>10</v>
      </c>
      <c r="F3334" t="s">
        <v>23</v>
      </c>
      <c r="G3334" t="s">
        <v>12</v>
      </c>
      <c r="H3334">
        <v>3</v>
      </c>
    </row>
    <row r="3335" spans="1:8">
      <c r="A3335" t="s">
        <v>6055</v>
      </c>
      <c r="B3335" t="s">
        <v>5470</v>
      </c>
      <c r="C3335" t="s">
        <v>5853</v>
      </c>
      <c r="D3335" t="s">
        <v>1778</v>
      </c>
      <c r="E3335" t="s">
        <v>10</v>
      </c>
      <c r="F3335" t="s">
        <v>23</v>
      </c>
      <c r="G3335" t="s">
        <v>12</v>
      </c>
      <c r="H3335">
        <v>4</v>
      </c>
    </row>
    <row r="3336" spans="1:8">
      <c r="A3336" t="s">
        <v>6056</v>
      </c>
      <c r="B3336" t="s">
        <v>6057</v>
      </c>
      <c r="C3336" t="s">
        <v>5853</v>
      </c>
      <c r="D3336" t="s">
        <v>1778</v>
      </c>
      <c r="E3336" t="s">
        <v>10</v>
      </c>
      <c r="F3336" t="s">
        <v>23</v>
      </c>
      <c r="G3336" t="s">
        <v>12</v>
      </c>
      <c r="H3336">
        <v>3</v>
      </c>
    </row>
    <row r="3337" spans="1:8">
      <c r="A3337" t="s">
        <v>6058</v>
      </c>
      <c r="B3337" t="s">
        <v>5868</v>
      </c>
      <c r="C3337" t="s">
        <v>5853</v>
      </c>
      <c r="D3337" t="s">
        <v>802</v>
      </c>
      <c r="E3337" t="s">
        <v>10</v>
      </c>
      <c r="F3337" t="s">
        <v>50</v>
      </c>
      <c r="G3337" t="s">
        <v>12</v>
      </c>
      <c r="H3337">
        <v>1</v>
      </c>
    </row>
    <row r="3338" spans="1:8">
      <c r="A3338" t="s">
        <v>6059</v>
      </c>
      <c r="B3338" t="s">
        <v>6060</v>
      </c>
      <c r="C3338" t="s">
        <v>5853</v>
      </c>
      <c r="D3338" t="s">
        <v>2985</v>
      </c>
      <c r="E3338" t="s">
        <v>10</v>
      </c>
      <c r="F3338" t="s">
        <v>23</v>
      </c>
      <c r="G3338" t="s">
        <v>12</v>
      </c>
      <c r="H3338">
        <v>2</v>
      </c>
    </row>
    <row r="3339" spans="1:8">
      <c r="A3339" t="s">
        <v>6061</v>
      </c>
      <c r="B3339" t="s">
        <v>6062</v>
      </c>
      <c r="C3339" t="s">
        <v>5853</v>
      </c>
      <c r="D3339" t="s">
        <v>4176</v>
      </c>
      <c r="E3339" t="s">
        <v>10</v>
      </c>
      <c r="F3339" t="s">
        <v>50</v>
      </c>
      <c r="G3339" t="s">
        <v>12</v>
      </c>
      <c r="H3339">
        <v>5</v>
      </c>
    </row>
    <row r="3340" spans="1:8">
      <c r="A3340" t="s">
        <v>6063</v>
      </c>
      <c r="B3340" t="s">
        <v>5861</v>
      </c>
      <c r="C3340" t="s">
        <v>5853</v>
      </c>
      <c r="D3340" t="s">
        <v>5862</v>
      </c>
      <c r="E3340" t="s">
        <v>10</v>
      </c>
      <c r="F3340" t="s">
        <v>23</v>
      </c>
      <c r="G3340" t="s">
        <v>12</v>
      </c>
      <c r="H3340">
        <v>2</v>
      </c>
    </row>
    <row r="3341" spans="1:8">
      <c r="A3341" t="s">
        <v>6064</v>
      </c>
      <c r="B3341" t="s">
        <v>6065</v>
      </c>
      <c r="C3341" t="s">
        <v>5853</v>
      </c>
      <c r="D3341" t="s">
        <v>5866</v>
      </c>
      <c r="E3341" t="s">
        <v>10</v>
      </c>
      <c r="F3341" t="s">
        <v>23</v>
      </c>
      <c r="G3341" t="s">
        <v>12</v>
      </c>
      <c r="H3341">
        <v>1</v>
      </c>
    </row>
    <row r="3342" spans="1:8">
      <c r="A3342" t="s">
        <v>6066</v>
      </c>
      <c r="B3342" t="s">
        <v>5868</v>
      </c>
      <c r="C3342" t="s">
        <v>5853</v>
      </c>
      <c r="D3342" t="s">
        <v>802</v>
      </c>
      <c r="E3342" t="s">
        <v>10</v>
      </c>
      <c r="F3342" t="s">
        <v>98</v>
      </c>
      <c r="G3342" t="s">
        <v>12</v>
      </c>
      <c r="H3342">
        <v>2</v>
      </c>
    </row>
    <row r="3343" spans="1:8">
      <c r="A3343" t="s">
        <v>6067</v>
      </c>
      <c r="B3343" t="s">
        <v>5859</v>
      </c>
      <c r="C3343" t="s">
        <v>5853</v>
      </c>
      <c r="D3343" t="s">
        <v>5859</v>
      </c>
      <c r="E3343" t="s">
        <v>10</v>
      </c>
      <c r="F3343" t="s">
        <v>23</v>
      </c>
      <c r="G3343" t="s">
        <v>12</v>
      </c>
      <c r="H3343">
        <v>1</v>
      </c>
    </row>
    <row r="3344" spans="1:8">
      <c r="A3344" t="s">
        <v>6068</v>
      </c>
      <c r="B3344" t="s">
        <v>6069</v>
      </c>
      <c r="C3344" t="s">
        <v>5853</v>
      </c>
      <c r="D3344" t="s">
        <v>4176</v>
      </c>
      <c r="E3344" t="s">
        <v>10</v>
      </c>
      <c r="F3344" t="s">
        <v>116</v>
      </c>
      <c r="G3344" t="s">
        <v>12</v>
      </c>
      <c r="H3344">
        <v>5</v>
      </c>
    </row>
    <row r="3345" spans="1:8">
      <c r="A3345" t="s">
        <v>6070</v>
      </c>
      <c r="B3345" t="s">
        <v>6071</v>
      </c>
      <c r="C3345" t="s">
        <v>5853</v>
      </c>
      <c r="D3345" t="s">
        <v>5928</v>
      </c>
      <c r="E3345" t="s">
        <v>10</v>
      </c>
      <c r="F3345" t="s">
        <v>50</v>
      </c>
      <c r="G3345" t="s">
        <v>201</v>
      </c>
    </row>
    <row r="3346" spans="1:8">
      <c r="A3346" t="s">
        <v>6072</v>
      </c>
      <c r="B3346" t="s">
        <v>5954</v>
      </c>
      <c r="C3346" t="s">
        <v>5853</v>
      </c>
      <c r="D3346" t="s">
        <v>5954</v>
      </c>
      <c r="E3346" t="s">
        <v>10</v>
      </c>
      <c r="F3346" t="s">
        <v>23</v>
      </c>
      <c r="G3346" t="s">
        <v>201</v>
      </c>
    </row>
    <row r="3347" spans="1:8">
      <c r="A3347" t="s">
        <v>6073</v>
      </c>
      <c r="B3347" t="s">
        <v>2961</v>
      </c>
      <c r="C3347" t="s">
        <v>5853</v>
      </c>
      <c r="D3347" t="s">
        <v>153</v>
      </c>
      <c r="E3347" t="s">
        <v>10</v>
      </c>
      <c r="F3347" t="s">
        <v>23</v>
      </c>
      <c r="G3347" t="s">
        <v>201</v>
      </c>
    </row>
    <row r="3348" spans="1:8">
      <c r="A3348" t="s">
        <v>6074</v>
      </c>
      <c r="B3348" t="s">
        <v>6075</v>
      </c>
      <c r="C3348" t="s">
        <v>5853</v>
      </c>
      <c r="D3348" t="s">
        <v>5988</v>
      </c>
      <c r="E3348" t="s">
        <v>202</v>
      </c>
      <c r="F3348" t="s">
        <v>69</v>
      </c>
      <c r="G3348" t="s">
        <v>12</v>
      </c>
    </row>
    <row r="3349" spans="1:8">
      <c r="A3349" t="s">
        <v>6076</v>
      </c>
      <c r="B3349" t="s">
        <v>5938</v>
      </c>
      <c r="C3349" t="s">
        <v>5853</v>
      </c>
      <c r="D3349" t="s">
        <v>2965</v>
      </c>
      <c r="E3349" t="s">
        <v>202</v>
      </c>
      <c r="F3349" t="s">
        <v>23</v>
      </c>
      <c r="G3349" t="s">
        <v>12</v>
      </c>
    </row>
    <row r="3350" spans="1:8">
      <c r="A3350" t="s">
        <v>6077</v>
      </c>
      <c r="B3350" t="s">
        <v>6078</v>
      </c>
      <c r="C3350" t="s">
        <v>5853</v>
      </c>
      <c r="D3350" t="s">
        <v>4091</v>
      </c>
      <c r="E3350" t="s">
        <v>212</v>
      </c>
      <c r="F3350" t="s">
        <v>23</v>
      </c>
      <c r="G3350" t="s">
        <v>201</v>
      </c>
    </row>
    <row r="3351" spans="1:8">
      <c r="A3351" t="s">
        <v>6079</v>
      </c>
      <c r="B3351" t="s">
        <v>3561</v>
      </c>
      <c r="C3351" t="s">
        <v>5853</v>
      </c>
      <c r="D3351" t="s">
        <v>4165</v>
      </c>
      <c r="E3351" t="s">
        <v>212</v>
      </c>
      <c r="F3351" t="s">
        <v>23</v>
      </c>
      <c r="G3351" t="s">
        <v>12</v>
      </c>
      <c r="H3351">
        <v>4</v>
      </c>
    </row>
    <row r="3352" spans="1:8">
      <c r="A3352" t="s">
        <v>6080</v>
      </c>
      <c r="B3352" t="s">
        <v>6081</v>
      </c>
      <c r="C3352" t="s">
        <v>5853</v>
      </c>
      <c r="D3352" t="s">
        <v>2985</v>
      </c>
      <c r="E3352" t="s">
        <v>212</v>
      </c>
      <c r="F3352" t="s">
        <v>23</v>
      </c>
      <c r="G3352" t="s">
        <v>12</v>
      </c>
    </row>
    <row r="3353" spans="1:8">
      <c r="A3353" t="s">
        <v>6082</v>
      </c>
      <c r="B3353" t="s">
        <v>6083</v>
      </c>
      <c r="C3353" t="s">
        <v>5853</v>
      </c>
      <c r="D3353" t="s">
        <v>2881</v>
      </c>
      <c r="E3353" t="s">
        <v>212</v>
      </c>
      <c r="F3353" t="s">
        <v>23</v>
      </c>
      <c r="G3353" t="s">
        <v>12</v>
      </c>
    </row>
    <row r="3354" spans="1:8">
      <c r="A3354" t="s">
        <v>6084</v>
      </c>
      <c r="B3354" t="s">
        <v>3927</v>
      </c>
      <c r="C3354" t="s">
        <v>5853</v>
      </c>
      <c r="D3354" t="s">
        <v>2881</v>
      </c>
      <c r="E3354" t="s">
        <v>212</v>
      </c>
      <c r="F3354" t="s">
        <v>23</v>
      </c>
      <c r="G3354" t="s">
        <v>12</v>
      </c>
    </row>
    <row r="3355" spans="1:8">
      <c r="A3355" t="s">
        <v>6085</v>
      </c>
      <c r="B3355" t="s">
        <v>6086</v>
      </c>
      <c r="C3355" t="s">
        <v>5853</v>
      </c>
      <c r="D3355" t="s">
        <v>26</v>
      </c>
      <c r="E3355" t="s">
        <v>212</v>
      </c>
      <c r="F3355" t="s">
        <v>23</v>
      </c>
      <c r="G3355" t="s">
        <v>12</v>
      </c>
    </row>
    <row r="3356" spans="1:8">
      <c r="A3356" t="s">
        <v>6087</v>
      </c>
      <c r="B3356" t="s">
        <v>6088</v>
      </c>
      <c r="C3356" t="s">
        <v>5853</v>
      </c>
      <c r="D3356" t="s">
        <v>6011</v>
      </c>
      <c r="E3356" t="s">
        <v>212</v>
      </c>
      <c r="F3356" t="s">
        <v>23</v>
      </c>
      <c r="G3356" t="s">
        <v>12</v>
      </c>
    </row>
    <row r="3357" spans="1:8">
      <c r="A3357" t="s">
        <v>6089</v>
      </c>
      <c r="B3357" t="s">
        <v>4792</v>
      </c>
      <c r="C3357" t="s">
        <v>5853</v>
      </c>
      <c r="D3357" t="s">
        <v>6090</v>
      </c>
      <c r="E3357" t="s">
        <v>212</v>
      </c>
      <c r="F3357" t="s">
        <v>23</v>
      </c>
      <c r="G3357" t="s">
        <v>12</v>
      </c>
      <c r="H3357">
        <v>2</v>
      </c>
    </row>
    <row r="3358" spans="1:8">
      <c r="A3358" t="s">
        <v>6091</v>
      </c>
      <c r="B3358" t="s">
        <v>1895</v>
      </c>
      <c r="C3358" t="s">
        <v>5853</v>
      </c>
      <c r="D3358" t="s">
        <v>2881</v>
      </c>
      <c r="E3358" t="s">
        <v>212</v>
      </c>
      <c r="F3358" t="s">
        <v>23</v>
      </c>
      <c r="G3358" t="s">
        <v>12</v>
      </c>
      <c r="H3358">
        <v>1</v>
      </c>
    </row>
    <row r="3359" spans="1:8">
      <c r="A3359" t="s">
        <v>6092</v>
      </c>
      <c r="B3359" t="s">
        <v>6093</v>
      </c>
      <c r="C3359" t="s">
        <v>5853</v>
      </c>
      <c r="D3359" t="s">
        <v>2734</v>
      </c>
      <c r="E3359" t="s">
        <v>212</v>
      </c>
      <c r="F3359" t="s">
        <v>23</v>
      </c>
      <c r="G3359" t="s">
        <v>12</v>
      </c>
    </row>
    <row r="3360" spans="1:8">
      <c r="A3360" t="s">
        <v>6094</v>
      </c>
      <c r="B3360" t="s">
        <v>6095</v>
      </c>
      <c r="C3360" t="s">
        <v>5853</v>
      </c>
      <c r="D3360" t="s">
        <v>6096</v>
      </c>
      <c r="E3360" t="s">
        <v>212</v>
      </c>
      <c r="F3360" t="s">
        <v>23</v>
      </c>
      <c r="G3360" t="s">
        <v>12</v>
      </c>
    </row>
    <row r="3361" spans="1:8">
      <c r="A3361" t="s">
        <v>6097</v>
      </c>
      <c r="B3361" t="s">
        <v>6098</v>
      </c>
      <c r="C3361" t="s">
        <v>5853</v>
      </c>
      <c r="D3361" t="s">
        <v>5988</v>
      </c>
      <c r="E3361" t="s">
        <v>212</v>
      </c>
      <c r="F3361" t="s">
        <v>23</v>
      </c>
      <c r="G3361" t="s">
        <v>12</v>
      </c>
    </row>
    <row r="3362" spans="1:8">
      <c r="A3362" t="s">
        <v>6099</v>
      </c>
      <c r="B3362" t="s">
        <v>65</v>
      </c>
      <c r="C3362" t="s">
        <v>5853</v>
      </c>
      <c r="D3362" t="s">
        <v>60</v>
      </c>
      <c r="E3362" t="s">
        <v>212</v>
      </c>
      <c r="F3362" t="s">
        <v>23</v>
      </c>
      <c r="G3362" t="s">
        <v>12</v>
      </c>
      <c r="H3362">
        <v>4</v>
      </c>
    </row>
    <row r="3363" spans="1:8">
      <c r="A3363" t="s">
        <v>6100</v>
      </c>
      <c r="B3363" t="s">
        <v>6101</v>
      </c>
      <c r="C3363" t="s">
        <v>5853</v>
      </c>
      <c r="D3363" t="s">
        <v>6102</v>
      </c>
      <c r="E3363" t="s">
        <v>212</v>
      </c>
      <c r="F3363" t="s">
        <v>98</v>
      </c>
      <c r="G3363" t="s">
        <v>12</v>
      </c>
    </row>
    <row r="3364" spans="1:8">
      <c r="A3364" t="s">
        <v>5898</v>
      </c>
      <c r="B3364" t="s">
        <v>2676</v>
      </c>
      <c r="C3364" t="s">
        <v>5853</v>
      </c>
      <c r="D3364" t="s">
        <v>26</v>
      </c>
      <c r="E3364" t="s">
        <v>212</v>
      </c>
      <c r="F3364" t="s">
        <v>23</v>
      </c>
      <c r="G3364" t="s">
        <v>12</v>
      </c>
    </row>
    <row r="3365" spans="1:8">
      <c r="A3365" t="s">
        <v>6103</v>
      </c>
      <c r="B3365" t="s">
        <v>6104</v>
      </c>
      <c r="C3365" t="s">
        <v>5853</v>
      </c>
      <c r="D3365" t="s">
        <v>3732</v>
      </c>
      <c r="E3365" t="s">
        <v>212</v>
      </c>
      <c r="F3365" t="s">
        <v>23</v>
      </c>
      <c r="G3365" t="s">
        <v>12</v>
      </c>
    </row>
    <row r="3366" spans="1:8">
      <c r="A3366" t="s">
        <v>6105</v>
      </c>
      <c r="B3366" t="s">
        <v>6106</v>
      </c>
      <c r="C3366" t="s">
        <v>5853</v>
      </c>
      <c r="D3366" t="s">
        <v>6107</v>
      </c>
      <c r="E3366" t="s">
        <v>212</v>
      </c>
      <c r="F3366" t="s">
        <v>23</v>
      </c>
      <c r="G3366" t="s">
        <v>12</v>
      </c>
      <c r="H3366">
        <v>4</v>
      </c>
    </row>
    <row r="3367" spans="1:8">
      <c r="A3367" t="s">
        <v>6108</v>
      </c>
      <c r="B3367" t="s">
        <v>6109</v>
      </c>
      <c r="C3367" t="s">
        <v>5853</v>
      </c>
      <c r="D3367" t="s">
        <v>188</v>
      </c>
      <c r="E3367" t="s">
        <v>212</v>
      </c>
      <c r="F3367" t="s">
        <v>23</v>
      </c>
      <c r="G3367" t="s">
        <v>12</v>
      </c>
      <c r="H3367">
        <v>1</v>
      </c>
    </row>
    <row r="3368" spans="1:8">
      <c r="A3368" t="s">
        <v>6110</v>
      </c>
      <c r="B3368" t="s">
        <v>6111</v>
      </c>
      <c r="C3368" t="s">
        <v>5853</v>
      </c>
      <c r="D3368" t="s">
        <v>5988</v>
      </c>
      <c r="E3368" t="s">
        <v>212</v>
      </c>
      <c r="F3368" t="s">
        <v>23</v>
      </c>
      <c r="G3368" t="s">
        <v>12</v>
      </c>
    </row>
    <row r="3369" spans="1:8">
      <c r="A3369" t="s">
        <v>6112</v>
      </c>
      <c r="B3369" t="s">
        <v>2907</v>
      </c>
      <c r="C3369" t="s">
        <v>5853</v>
      </c>
      <c r="D3369" t="s">
        <v>4432</v>
      </c>
      <c r="E3369" t="s">
        <v>212</v>
      </c>
      <c r="F3369" t="s">
        <v>98</v>
      </c>
      <c r="G3369" t="s">
        <v>12</v>
      </c>
    </row>
    <row r="3370" spans="1:8">
      <c r="A3370" t="s">
        <v>6113</v>
      </c>
      <c r="B3370" t="s">
        <v>6018</v>
      </c>
      <c r="C3370" t="s">
        <v>5853</v>
      </c>
      <c r="D3370" t="s">
        <v>5857</v>
      </c>
      <c r="E3370" t="s">
        <v>230</v>
      </c>
      <c r="F3370" t="s">
        <v>23</v>
      </c>
      <c r="G3370" t="s">
        <v>201</v>
      </c>
    </row>
    <row r="3371" spans="1:8">
      <c r="A3371" t="s">
        <v>6114</v>
      </c>
      <c r="B3371" t="s">
        <v>3407</v>
      </c>
      <c r="C3371" t="s">
        <v>5853</v>
      </c>
      <c r="D3371" t="s">
        <v>5949</v>
      </c>
      <c r="E3371" t="s">
        <v>233</v>
      </c>
      <c r="F3371" t="s">
        <v>50</v>
      </c>
      <c r="G3371" t="s">
        <v>12</v>
      </c>
    </row>
    <row r="3372" spans="1:8">
      <c r="A3372" t="s">
        <v>6115</v>
      </c>
      <c r="B3372" t="s">
        <v>6116</v>
      </c>
      <c r="C3372" t="s">
        <v>5853</v>
      </c>
      <c r="D3372" t="s">
        <v>5857</v>
      </c>
      <c r="E3372" t="s">
        <v>233</v>
      </c>
      <c r="F3372" t="s">
        <v>19</v>
      </c>
      <c r="G3372" t="s">
        <v>201</v>
      </c>
    </row>
    <row r="3373" spans="1:8">
      <c r="A3373" t="s">
        <v>6117</v>
      </c>
      <c r="B3373" t="s">
        <v>6118</v>
      </c>
      <c r="C3373" t="s">
        <v>5853</v>
      </c>
      <c r="D3373" t="s">
        <v>5988</v>
      </c>
      <c r="E3373" t="s">
        <v>233</v>
      </c>
      <c r="F3373" t="s">
        <v>50</v>
      </c>
      <c r="G3373" t="s">
        <v>201</v>
      </c>
    </row>
    <row r="3374" spans="1:8">
      <c r="A3374" t="s">
        <v>6119</v>
      </c>
      <c r="B3374" t="s">
        <v>6120</v>
      </c>
      <c r="C3374" t="s">
        <v>5853</v>
      </c>
      <c r="D3374" t="s">
        <v>5866</v>
      </c>
      <c r="E3374" t="s">
        <v>233</v>
      </c>
      <c r="F3374" t="s">
        <v>50</v>
      </c>
      <c r="G3374" t="s">
        <v>201</v>
      </c>
    </row>
    <row r="3375" spans="1:8">
      <c r="A3375" t="s">
        <v>6121</v>
      </c>
      <c r="B3375" t="s">
        <v>5873</v>
      </c>
      <c r="C3375" t="s">
        <v>5853</v>
      </c>
      <c r="D3375" t="s">
        <v>5873</v>
      </c>
      <c r="E3375" t="s">
        <v>233</v>
      </c>
      <c r="F3375" t="s">
        <v>50</v>
      </c>
      <c r="G3375" t="s">
        <v>201</v>
      </c>
    </row>
    <row r="3376" spans="1:8">
      <c r="A3376" t="s">
        <v>6122</v>
      </c>
      <c r="B3376" t="s">
        <v>5861</v>
      </c>
      <c r="C3376" t="s">
        <v>5853</v>
      </c>
      <c r="D3376" t="s">
        <v>5862</v>
      </c>
      <c r="E3376" t="s">
        <v>233</v>
      </c>
      <c r="F3376" t="s">
        <v>50</v>
      </c>
      <c r="G3376" t="s">
        <v>12</v>
      </c>
    </row>
    <row r="3377" spans="1:7">
      <c r="A3377" t="s">
        <v>6123</v>
      </c>
      <c r="B3377" t="s">
        <v>6124</v>
      </c>
      <c r="C3377" t="s">
        <v>5853</v>
      </c>
      <c r="D3377" t="s">
        <v>4176</v>
      </c>
      <c r="E3377" t="s">
        <v>233</v>
      </c>
      <c r="F3377" t="s">
        <v>50</v>
      </c>
      <c r="G3377" t="s">
        <v>201</v>
      </c>
    </row>
    <row r="3378" spans="1:7">
      <c r="A3378" t="s">
        <v>6125</v>
      </c>
      <c r="B3378" t="s">
        <v>6126</v>
      </c>
      <c r="C3378" t="s">
        <v>5853</v>
      </c>
      <c r="D3378" t="s">
        <v>5928</v>
      </c>
      <c r="E3378" t="s">
        <v>233</v>
      </c>
      <c r="F3378" t="s">
        <v>50</v>
      </c>
      <c r="G3378" t="s">
        <v>201</v>
      </c>
    </row>
    <row r="3379" spans="1:7">
      <c r="A3379" t="s">
        <v>6127</v>
      </c>
      <c r="B3379" t="s">
        <v>2961</v>
      </c>
      <c r="C3379" t="s">
        <v>5853</v>
      </c>
      <c r="D3379" t="s">
        <v>153</v>
      </c>
      <c r="E3379" t="s">
        <v>233</v>
      </c>
      <c r="F3379" t="s">
        <v>50</v>
      </c>
      <c r="G3379" t="s">
        <v>12</v>
      </c>
    </row>
    <row r="3380" spans="1:7">
      <c r="A3380" t="s">
        <v>6128</v>
      </c>
      <c r="B3380" t="s">
        <v>5884</v>
      </c>
      <c r="C3380" t="s">
        <v>5853</v>
      </c>
      <c r="D3380" t="s">
        <v>2404</v>
      </c>
      <c r="E3380" t="s">
        <v>233</v>
      </c>
      <c r="F3380" t="s">
        <v>50</v>
      </c>
      <c r="G3380" t="s">
        <v>12</v>
      </c>
    </row>
    <row r="3381" spans="1:7">
      <c r="A3381" t="s">
        <v>6129</v>
      </c>
      <c r="B3381" t="s">
        <v>4623</v>
      </c>
      <c r="C3381" t="s">
        <v>5853</v>
      </c>
      <c r="D3381" t="s">
        <v>5854</v>
      </c>
      <c r="E3381" t="s">
        <v>233</v>
      </c>
      <c r="F3381" t="s">
        <v>19</v>
      </c>
      <c r="G3381" t="s">
        <v>201</v>
      </c>
    </row>
    <row r="3382" spans="1:7">
      <c r="A3382" t="s">
        <v>6130</v>
      </c>
      <c r="B3382" t="s">
        <v>6131</v>
      </c>
      <c r="C3382" t="s">
        <v>5853</v>
      </c>
      <c r="D3382" t="s">
        <v>4176</v>
      </c>
      <c r="E3382" t="s">
        <v>233</v>
      </c>
      <c r="F3382" t="s">
        <v>19</v>
      </c>
      <c r="G3382" t="s">
        <v>201</v>
      </c>
    </row>
    <row r="3383" spans="1:7">
      <c r="A3383" t="s">
        <v>6132</v>
      </c>
      <c r="B3383" t="s">
        <v>6131</v>
      </c>
      <c r="C3383" t="s">
        <v>5853</v>
      </c>
      <c r="D3383" t="s">
        <v>4176</v>
      </c>
      <c r="E3383" t="s">
        <v>233</v>
      </c>
      <c r="F3383" t="s">
        <v>23</v>
      </c>
      <c r="G3383" t="s">
        <v>201</v>
      </c>
    </row>
    <row r="3384" spans="1:7">
      <c r="A3384" t="s">
        <v>6133</v>
      </c>
      <c r="B3384" t="s">
        <v>5877</v>
      </c>
      <c r="C3384" t="s">
        <v>5853</v>
      </c>
      <c r="D3384" t="s">
        <v>2041</v>
      </c>
      <c r="E3384" t="s">
        <v>233</v>
      </c>
      <c r="F3384" t="s">
        <v>50</v>
      </c>
      <c r="G3384" t="s">
        <v>201</v>
      </c>
    </row>
    <row r="3385" spans="1:7">
      <c r="A3385" t="s">
        <v>6134</v>
      </c>
      <c r="B3385" t="s">
        <v>5913</v>
      </c>
      <c r="C3385" t="s">
        <v>5853</v>
      </c>
      <c r="D3385" t="s">
        <v>5914</v>
      </c>
      <c r="E3385" t="s">
        <v>233</v>
      </c>
      <c r="F3385" t="s">
        <v>50</v>
      </c>
      <c r="G3385" t="s">
        <v>201</v>
      </c>
    </row>
    <row r="3386" spans="1:7">
      <c r="A3386" t="s">
        <v>6135</v>
      </c>
      <c r="B3386" t="s">
        <v>2014</v>
      </c>
      <c r="C3386" t="s">
        <v>5853</v>
      </c>
      <c r="D3386" t="s">
        <v>2014</v>
      </c>
      <c r="E3386" t="s">
        <v>233</v>
      </c>
      <c r="F3386" t="s">
        <v>50</v>
      </c>
      <c r="G3386" t="s">
        <v>201</v>
      </c>
    </row>
    <row r="3387" spans="1:7">
      <c r="A3387" t="s">
        <v>6136</v>
      </c>
      <c r="B3387" t="s">
        <v>5873</v>
      </c>
      <c r="C3387" t="s">
        <v>5853</v>
      </c>
      <c r="D3387" t="s">
        <v>5873</v>
      </c>
      <c r="E3387" t="s">
        <v>233</v>
      </c>
      <c r="F3387" t="s">
        <v>23</v>
      </c>
      <c r="G3387" t="s">
        <v>201</v>
      </c>
    </row>
    <row r="3388" spans="1:7">
      <c r="A3388" t="s">
        <v>6137</v>
      </c>
      <c r="B3388" t="s">
        <v>6007</v>
      </c>
      <c r="C3388" t="s">
        <v>5853</v>
      </c>
      <c r="D3388" t="s">
        <v>6008</v>
      </c>
      <c r="E3388" t="s">
        <v>233</v>
      </c>
      <c r="F3388" t="s">
        <v>19</v>
      </c>
      <c r="G3388" t="s">
        <v>12</v>
      </c>
    </row>
    <row r="3389" spans="1:7">
      <c r="A3389" t="s">
        <v>6138</v>
      </c>
      <c r="B3389" t="s">
        <v>4623</v>
      </c>
      <c r="C3389" t="s">
        <v>5853</v>
      </c>
      <c r="D3389" t="s">
        <v>5854</v>
      </c>
      <c r="E3389" t="s">
        <v>233</v>
      </c>
      <c r="F3389" t="s">
        <v>50</v>
      </c>
      <c r="G3389" t="s">
        <v>201</v>
      </c>
    </row>
    <row r="3390" spans="1:7">
      <c r="A3390" t="s">
        <v>6139</v>
      </c>
      <c r="B3390" t="s">
        <v>5859</v>
      </c>
      <c r="C3390" t="s">
        <v>5853</v>
      </c>
      <c r="D3390" t="s">
        <v>5859</v>
      </c>
      <c r="E3390" t="s">
        <v>233</v>
      </c>
      <c r="F3390" t="s">
        <v>50</v>
      </c>
      <c r="G3390" t="s">
        <v>201</v>
      </c>
    </row>
    <row r="3391" spans="1:7">
      <c r="A3391" t="s">
        <v>6140</v>
      </c>
      <c r="B3391" t="s">
        <v>5873</v>
      </c>
      <c r="C3391" t="s">
        <v>5853</v>
      </c>
      <c r="D3391" t="s">
        <v>5873</v>
      </c>
      <c r="E3391" t="s">
        <v>233</v>
      </c>
      <c r="F3391" t="s">
        <v>50</v>
      </c>
      <c r="G3391" t="s">
        <v>201</v>
      </c>
    </row>
    <row r="3392" spans="1:7">
      <c r="A3392" t="s">
        <v>6141</v>
      </c>
      <c r="B3392" t="s">
        <v>5873</v>
      </c>
      <c r="C3392" t="s">
        <v>5853</v>
      </c>
      <c r="D3392" t="s">
        <v>5873</v>
      </c>
      <c r="E3392" t="s">
        <v>233</v>
      </c>
      <c r="F3392" t="s">
        <v>50</v>
      </c>
      <c r="G3392" t="s">
        <v>201</v>
      </c>
    </row>
    <row r="3393" spans="1:8">
      <c r="A3393" t="s">
        <v>6142</v>
      </c>
      <c r="B3393" t="s">
        <v>3166</v>
      </c>
      <c r="C3393" t="s">
        <v>5853</v>
      </c>
      <c r="D3393" t="s">
        <v>749</v>
      </c>
      <c r="E3393" t="s">
        <v>233</v>
      </c>
      <c r="F3393" t="s">
        <v>50</v>
      </c>
      <c r="G3393" t="s">
        <v>201</v>
      </c>
    </row>
    <row r="3394" spans="1:8">
      <c r="A3394" t="s">
        <v>6143</v>
      </c>
      <c r="B3394" t="s">
        <v>5868</v>
      </c>
      <c r="C3394" t="s">
        <v>5853</v>
      </c>
      <c r="D3394" t="s">
        <v>802</v>
      </c>
      <c r="E3394" t="s">
        <v>233</v>
      </c>
      <c r="F3394" t="s">
        <v>50</v>
      </c>
      <c r="G3394" t="s">
        <v>201</v>
      </c>
    </row>
    <row r="3395" spans="1:8">
      <c r="A3395" t="s">
        <v>6144</v>
      </c>
      <c r="B3395" t="s">
        <v>6145</v>
      </c>
      <c r="C3395" t="s">
        <v>5853</v>
      </c>
      <c r="D3395" t="s">
        <v>4176</v>
      </c>
      <c r="E3395" t="s">
        <v>233</v>
      </c>
      <c r="F3395" t="s">
        <v>50</v>
      </c>
      <c r="G3395" t="s">
        <v>201</v>
      </c>
    </row>
    <row r="3396" spans="1:8">
      <c r="A3396" t="s">
        <v>6146</v>
      </c>
      <c r="B3396" t="s">
        <v>6147</v>
      </c>
      <c r="C3396" t="s">
        <v>5853</v>
      </c>
      <c r="D3396" t="s">
        <v>5854</v>
      </c>
      <c r="E3396" t="s">
        <v>233</v>
      </c>
      <c r="F3396" t="s">
        <v>50</v>
      </c>
      <c r="G3396" t="s">
        <v>12</v>
      </c>
    </row>
    <row r="3397" spans="1:8">
      <c r="A3397" t="s">
        <v>6148</v>
      </c>
      <c r="B3397" t="s">
        <v>6126</v>
      </c>
      <c r="C3397" t="s">
        <v>5853</v>
      </c>
      <c r="D3397" t="s">
        <v>5928</v>
      </c>
      <c r="E3397" t="s">
        <v>233</v>
      </c>
      <c r="F3397" t="s">
        <v>50</v>
      </c>
      <c r="G3397" t="s">
        <v>201</v>
      </c>
    </row>
    <row r="3398" spans="1:8">
      <c r="A3398" t="s">
        <v>6149</v>
      </c>
      <c r="B3398" t="s">
        <v>6150</v>
      </c>
      <c r="C3398" t="s">
        <v>5853</v>
      </c>
      <c r="D3398" t="s">
        <v>5866</v>
      </c>
      <c r="E3398" t="s">
        <v>233</v>
      </c>
      <c r="F3398" t="s">
        <v>50</v>
      </c>
      <c r="G3398" t="s">
        <v>201</v>
      </c>
    </row>
    <row r="3399" spans="1:8">
      <c r="A3399" t="s">
        <v>6151</v>
      </c>
      <c r="B3399" t="s">
        <v>6118</v>
      </c>
      <c r="C3399" t="s">
        <v>5853</v>
      </c>
      <c r="D3399" t="s">
        <v>5988</v>
      </c>
      <c r="E3399" t="s">
        <v>233</v>
      </c>
      <c r="F3399" t="s">
        <v>23</v>
      </c>
      <c r="G3399" t="s">
        <v>201</v>
      </c>
    </row>
    <row r="3400" spans="1:8">
      <c r="A3400" t="s">
        <v>6152</v>
      </c>
      <c r="B3400" t="s">
        <v>1029</v>
      </c>
      <c r="C3400" t="s">
        <v>6153</v>
      </c>
      <c r="D3400" t="s">
        <v>6154</v>
      </c>
      <c r="E3400" t="s">
        <v>10</v>
      </c>
      <c r="F3400" t="s">
        <v>11</v>
      </c>
      <c r="G3400" t="s">
        <v>12</v>
      </c>
      <c r="H3400">
        <v>4</v>
      </c>
    </row>
    <row r="3401" spans="1:8">
      <c r="A3401" t="s">
        <v>6155</v>
      </c>
      <c r="B3401" t="s">
        <v>6156</v>
      </c>
      <c r="C3401" t="s">
        <v>6153</v>
      </c>
      <c r="D3401" t="s">
        <v>6157</v>
      </c>
      <c r="E3401" t="s">
        <v>10</v>
      </c>
      <c r="F3401" t="s">
        <v>23</v>
      </c>
      <c r="G3401" t="s">
        <v>12</v>
      </c>
      <c r="H3401">
        <v>3</v>
      </c>
    </row>
    <row r="3402" spans="1:8">
      <c r="A3402" t="s">
        <v>6158</v>
      </c>
      <c r="B3402" t="s">
        <v>6159</v>
      </c>
      <c r="C3402" t="s">
        <v>6153</v>
      </c>
      <c r="D3402" t="s">
        <v>6160</v>
      </c>
      <c r="E3402" t="s">
        <v>10</v>
      </c>
      <c r="F3402" t="s">
        <v>11</v>
      </c>
      <c r="G3402" t="s">
        <v>12</v>
      </c>
      <c r="H3402">
        <v>4</v>
      </c>
    </row>
    <row r="3403" spans="1:8">
      <c r="A3403" t="s">
        <v>6161</v>
      </c>
      <c r="B3403" t="s">
        <v>6162</v>
      </c>
      <c r="C3403" t="s">
        <v>6153</v>
      </c>
      <c r="D3403" t="s">
        <v>6163</v>
      </c>
      <c r="E3403" t="s">
        <v>10</v>
      </c>
      <c r="F3403" t="s">
        <v>23</v>
      </c>
      <c r="G3403" t="s">
        <v>12</v>
      </c>
      <c r="H3403">
        <v>2</v>
      </c>
    </row>
    <row r="3404" spans="1:8">
      <c r="A3404" t="s">
        <v>6164</v>
      </c>
      <c r="B3404" t="s">
        <v>6165</v>
      </c>
      <c r="C3404" t="s">
        <v>6153</v>
      </c>
      <c r="D3404" t="s">
        <v>5146</v>
      </c>
      <c r="E3404" t="s">
        <v>10</v>
      </c>
      <c r="F3404" t="s">
        <v>23</v>
      </c>
      <c r="G3404" t="s">
        <v>12</v>
      </c>
      <c r="H3404">
        <v>3</v>
      </c>
    </row>
    <row r="3405" spans="1:8">
      <c r="A3405" t="s">
        <v>6166</v>
      </c>
      <c r="B3405" t="s">
        <v>6167</v>
      </c>
      <c r="C3405" t="s">
        <v>6153</v>
      </c>
      <c r="D3405" t="s">
        <v>2144</v>
      </c>
      <c r="E3405" t="s">
        <v>10</v>
      </c>
      <c r="F3405" t="s">
        <v>23</v>
      </c>
      <c r="G3405" t="s">
        <v>12</v>
      </c>
      <c r="H3405">
        <v>3</v>
      </c>
    </row>
    <row r="3406" spans="1:8">
      <c r="A3406" t="s">
        <v>6168</v>
      </c>
      <c r="B3406" t="s">
        <v>6169</v>
      </c>
      <c r="C3406" t="s">
        <v>6153</v>
      </c>
      <c r="D3406" t="s">
        <v>6170</v>
      </c>
      <c r="E3406" t="s">
        <v>10</v>
      </c>
      <c r="F3406" t="s">
        <v>19</v>
      </c>
      <c r="G3406" t="s">
        <v>12</v>
      </c>
      <c r="H3406">
        <v>2</v>
      </c>
    </row>
    <row r="3407" spans="1:8">
      <c r="A3407" t="s">
        <v>6171</v>
      </c>
      <c r="B3407" t="s">
        <v>6172</v>
      </c>
      <c r="C3407" t="s">
        <v>6153</v>
      </c>
      <c r="D3407" t="s">
        <v>2011</v>
      </c>
      <c r="E3407" t="s">
        <v>10</v>
      </c>
      <c r="F3407" t="s">
        <v>23</v>
      </c>
      <c r="G3407" t="s">
        <v>12</v>
      </c>
      <c r="H3407">
        <v>4</v>
      </c>
    </row>
    <row r="3408" spans="1:8">
      <c r="A3408" t="s">
        <v>6173</v>
      </c>
      <c r="B3408" t="s">
        <v>4082</v>
      </c>
      <c r="C3408" t="s">
        <v>6153</v>
      </c>
      <c r="D3408" t="s">
        <v>3570</v>
      </c>
      <c r="E3408" t="s">
        <v>10</v>
      </c>
      <c r="F3408" t="s">
        <v>23</v>
      </c>
      <c r="G3408" t="s">
        <v>12</v>
      </c>
      <c r="H3408">
        <v>4</v>
      </c>
    </row>
    <row r="3409" spans="1:8">
      <c r="A3409" t="s">
        <v>6174</v>
      </c>
      <c r="B3409" t="s">
        <v>6175</v>
      </c>
      <c r="C3409" t="s">
        <v>6153</v>
      </c>
      <c r="D3409" t="s">
        <v>87</v>
      </c>
      <c r="E3409" t="s">
        <v>10</v>
      </c>
      <c r="F3409" t="s">
        <v>19</v>
      </c>
      <c r="G3409" t="s">
        <v>12</v>
      </c>
      <c r="H3409">
        <v>3</v>
      </c>
    </row>
    <row r="3410" spans="1:8">
      <c r="A3410" t="s">
        <v>6176</v>
      </c>
      <c r="B3410" t="s">
        <v>6177</v>
      </c>
      <c r="C3410" t="s">
        <v>6153</v>
      </c>
      <c r="D3410" t="s">
        <v>3605</v>
      </c>
      <c r="E3410" t="s">
        <v>10</v>
      </c>
      <c r="F3410" t="s">
        <v>98</v>
      </c>
      <c r="G3410" t="s">
        <v>12</v>
      </c>
      <c r="H3410">
        <v>5</v>
      </c>
    </row>
    <row r="3411" spans="1:8">
      <c r="A3411" t="s">
        <v>6178</v>
      </c>
      <c r="B3411" t="s">
        <v>1791</v>
      </c>
      <c r="C3411" t="s">
        <v>6153</v>
      </c>
      <c r="D3411" t="s">
        <v>48</v>
      </c>
      <c r="E3411" t="s">
        <v>10</v>
      </c>
      <c r="F3411" t="s">
        <v>23</v>
      </c>
      <c r="G3411" t="s">
        <v>12</v>
      </c>
      <c r="H3411">
        <v>2</v>
      </c>
    </row>
    <row r="3412" spans="1:8">
      <c r="A3412" t="s">
        <v>6179</v>
      </c>
      <c r="B3412" t="s">
        <v>32</v>
      </c>
      <c r="C3412" t="s">
        <v>6153</v>
      </c>
      <c r="D3412" t="s">
        <v>4893</v>
      </c>
      <c r="E3412" t="s">
        <v>10</v>
      </c>
      <c r="F3412" t="s">
        <v>11</v>
      </c>
      <c r="G3412" t="s">
        <v>12</v>
      </c>
      <c r="H3412">
        <v>3</v>
      </c>
    </row>
    <row r="3413" spans="1:8">
      <c r="A3413" t="s">
        <v>6180</v>
      </c>
      <c r="B3413" t="s">
        <v>6177</v>
      </c>
      <c r="C3413" t="s">
        <v>6153</v>
      </c>
      <c r="D3413" t="s">
        <v>3605</v>
      </c>
      <c r="E3413" t="s">
        <v>10</v>
      </c>
      <c r="F3413" t="s">
        <v>23</v>
      </c>
      <c r="G3413" t="s">
        <v>12</v>
      </c>
      <c r="H3413">
        <v>5</v>
      </c>
    </row>
    <row r="3414" spans="1:8">
      <c r="A3414" t="s">
        <v>6181</v>
      </c>
      <c r="B3414" t="s">
        <v>622</v>
      </c>
      <c r="C3414" t="s">
        <v>6153</v>
      </c>
      <c r="D3414" t="s">
        <v>6182</v>
      </c>
      <c r="E3414" t="s">
        <v>10</v>
      </c>
      <c r="F3414" t="s">
        <v>98</v>
      </c>
      <c r="G3414" t="s">
        <v>12</v>
      </c>
      <c r="H3414">
        <v>2</v>
      </c>
    </row>
    <row r="3415" spans="1:8">
      <c r="A3415" t="s">
        <v>6183</v>
      </c>
      <c r="B3415" t="s">
        <v>6184</v>
      </c>
      <c r="C3415" t="s">
        <v>6153</v>
      </c>
      <c r="D3415" t="s">
        <v>6185</v>
      </c>
      <c r="E3415" t="s">
        <v>10</v>
      </c>
      <c r="F3415" t="s">
        <v>23</v>
      </c>
      <c r="G3415" t="s">
        <v>12</v>
      </c>
      <c r="H3415">
        <v>4</v>
      </c>
    </row>
    <row r="3416" spans="1:8">
      <c r="A3416" t="s">
        <v>6186</v>
      </c>
      <c r="B3416" t="s">
        <v>485</v>
      </c>
      <c r="C3416" t="s">
        <v>6153</v>
      </c>
      <c r="D3416" t="s">
        <v>3688</v>
      </c>
      <c r="E3416" t="s">
        <v>10</v>
      </c>
      <c r="F3416" t="s">
        <v>23</v>
      </c>
      <c r="G3416" t="s">
        <v>12</v>
      </c>
      <c r="H3416">
        <v>2</v>
      </c>
    </row>
    <row r="3417" spans="1:8">
      <c r="A3417" t="s">
        <v>6187</v>
      </c>
      <c r="B3417" t="s">
        <v>6188</v>
      </c>
      <c r="C3417" t="s">
        <v>6153</v>
      </c>
      <c r="D3417" t="s">
        <v>6188</v>
      </c>
      <c r="E3417" t="s">
        <v>10</v>
      </c>
      <c r="F3417" t="s">
        <v>19</v>
      </c>
      <c r="G3417" t="s">
        <v>12</v>
      </c>
      <c r="H3417">
        <v>5</v>
      </c>
    </row>
    <row r="3418" spans="1:8">
      <c r="A3418" t="s">
        <v>6189</v>
      </c>
      <c r="B3418" t="s">
        <v>6190</v>
      </c>
      <c r="C3418" t="s">
        <v>6153</v>
      </c>
      <c r="D3418" t="s">
        <v>6191</v>
      </c>
      <c r="E3418" t="s">
        <v>10</v>
      </c>
      <c r="F3418" t="s">
        <v>23</v>
      </c>
      <c r="G3418" t="s">
        <v>12</v>
      </c>
      <c r="H3418">
        <v>4</v>
      </c>
    </row>
    <row r="3419" spans="1:8">
      <c r="A3419" t="s">
        <v>6192</v>
      </c>
      <c r="B3419" t="s">
        <v>6193</v>
      </c>
      <c r="C3419" t="s">
        <v>6153</v>
      </c>
      <c r="D3419" t="s">
        <v>6194</v>
      </c>
      <c r="E3419" t="s">
        <v>10</v>
      </c>
      <c r="F3419" t="s">
        <v>23</v>
      </c>
      <c r="G3419" t="s">
        <v>12</v>
      </c>
      <c r="H3419">
        <v>3</v>
      </c>
    </row>
    <row r="3420" spans="1:8">
      <c r="A3420" t="s">
        <v>6195</v>
      </c>
      <c r="B3420" t="s">
        <v>182</v>
      </c>
      <c r="C3420" t="s">
        <v>6153</v>
      </c>
      <c r="D3420" t="s">
        <v>6196</v>
      </c>
      <c r="E3420" t="s">
        <v>10</v>
      </c>
      <c r="F3420" t="s">
        <v>23</v>
      </c>
      <c r="G3420" t="s">
        <v>12</v>
      </c>
      <c r="H3420">
        <v>2</v>
      </c>
    </row>
    <row r="3421" spans="1:8">
      <c r="A3421" t="s">
        <v>6197</v>
      </c>
      <c r="B3421" t="s">
        <v>6185</v>
      </c>
      <c r="C3421" t="s">
        <v>6153</v>
      </c>
      <c r="D3421" t="s">
        <v>2374</v>
      </c>
      <c r="E3421" t="s">
        <v>10</v>
      </c>
      <c r="F3421" t="s">
        <v>69</v>
      </c>
      <c r="G3421" t="s">
        <v>12</v>
      </c>
      <c r="H3421">
        <v>3</v>
      </c>
    </row>
    <row r="3422" spans="1:8">
      <c r="A3422" t="s">
        <v>6198</v>
      </c>
      <c r="B3422" t="s">
        <v>579</v>
      </c>
      <c r="C3422" t="s">
        <v>6153</v>
      </c>
      <c r="D3422" t="s">
        <v>6199</v>
      </c>
      <c r="E3422" t="s">
        <v>10</v>
      </c>
      <c r="F3422" t="s">
        <v>11</v>
      </c>
      <c r="G3422" t="s">
        <v>12</v>
      </c>
      <c r="H3422">
        <v>1</v>
      </c>
    </row>
    <row r="3423" spans="1:8">
      <c r="A3423" t="s">
        <v>6200</v>
      </c>
      <c r="B3423" t="s">
        <v>6172</v>
      </c>
      <c r="C3423" t="s">
        <v>6153</v>
      </c>
      <c r="D3423" t="s">
        <v>2011</v>
      </c>
      <c r="E3423" t="s">
        <v>10</v>
      </c>
      <c r="F3423" t="s">
        <v>23</v>
      </c>
      <c r="G3423" t="s">
        <v>12</v>
      </c>
      <c r="H3423">
        <v>4</v>
      </c>
    </row>
    <row r="3424" spans="1:8">
      <c r="A3424" t="s">
        <v>6201</v>
      </c>
      <c r="B3424" t="s">
        <v>6188</v>
      </c>
      <c r="C3424" t="s">
        <v>6153</v>
      </c>
      <c r="D3424" t="s">
        <v>6188</v>
      </c>
      <c r="E3424" t="s">
        <v>10</v>
      </c>
      <c r="F3424" t="s">
        <v>19</v>
      </c>
      <c r="G3424" t="s">
        <v>201</v>
      </c>
    </row>
    <row r="3425" spans="1:8">
      <c r="A3425" t="s">
        <v>6202</v>
      </c>
      <c r="B3425" t="s">
        <v>6203</v>
      </c>
      <c r="C3425" t="s">
        <v>6153</v>
      </c>
      <c r="D3425" t="s">
        <v>6204</v>
      </c>
      <c r="E3425" t="s">
        <v>10</v>
      </c>
      <c r="F3425" t="s">
        <v>23</v>
      </c>
      <c r="G3425" t="s">
        <v>12</v>
      </c>
      <c r="H3425">
        <v>2</v>
      </c>
    </row>
    <row r="3426" spans="1:8">
      <c r="A3426" t="s">
        <v>6205</v>
      </c>
      <c r="B3426" t="s">
        <v>500</v>
      </c>
      <c r="C3426" t="s">
        <v>6153</v>
      </c>
      <c r="D3426" t="s">
        <v>6206</v>
      </c>
      <c r="E3426" t="s">
        <v>10</v>
      </c>
      <c r="F3426" t="s">
        <v>98</v>
      </c>
      <c r="G3426" t="s">
        <v>12</v>
      </c>
      <c r="H3426">
        <v>3</v>
      </c>
    </row>
    <row r="3427" spans="1:8">
      <c r="A3427" t="s">
        <v>6207</v>
      </c>
      <c r="B3427" t="s">
        <v>1714</v>
      </c>
      <c r="C3427" t="s">
        <v>6153</v>
      </c>
      <c r="D3427" t="s">
        <v>6208</v>
      </c>
      <c r="E3427" t="s">
        <v>10</v>
      </c>
      <c r="F3427" t="s">
        <v>23</v>
      </c>
      <c r="G3427" t="s">
        <v>12</v>
      </c>
      <c r="H3427">
        <v>5</v>
      </c>
    </row>
    <row r="3428" spans="1:8">
      <c r="A3428" t="s">
        <v>6209</v>
      </c>
      <c r="B3428" t="s">
        <v>6210</v>
      </c>
      <c r="C3428" t="s">
        <v>6153</v>
      </c>
      <c r="D3428" t="s">
        <v>5600</v>
      </c>
      <c r="E3428" t="s">
        <v>10</v>
      </c>
      <c r="F3428" t="s">
        <v>23</v>
      </c>
      <c r="G3428" t="s">
        <v>12</v>
      </c>
      <c r="H3428">
        <v>4</v>
      </c>
    </row>
    <row r="3429" spans="1:8">
      <c r="A3429" t="s">
        <v>6211</v>
      </c>
      <c r="B3429" t="s">
        <v>6212</v>
      </c>
      <c r="C3429" t="s">
        <v>6153</v>
      </c>
      <c r="D3429" t="s">
        <v>749</v>
      </c>
      <c r="E3429" t="s">
        <v>10</v>
      </c>
      <c r="F3429" t="s">
        <v>50</v>
      </c>
      <c r="G3429" t="s">
        <v>12</v>
      </c>
      <c r="H3429">
        <v>5</v>
      </c>
    </row>
    <row r="3430" spans="1:8">
      <c r="A3430" t="s">
        <v>6213</v>
      </c>
      <c r="B3430" t="s">
        <v>6214</v>
      </c>
      <c r="C3430" t="s">
        <v>6153</v>
      </c>
      <c r="D3430" t="s">
        <v>2262</v>
      </c>
      <c r="E3430" t="s">
        <v>10</v>
      </c>
      <c r="F3430" t="s">
        <v>98</v>
      </c>
      <c r="G3430" t="s">
        <v>12</v>
      </c>
      <c r="H3430">
        <v>3</v>
      </c>
    </row>
    <row r="3431" spans="1:8">
      <c r="A3431" t="s">
        <v>6215</v>
      </c>
      <c r="B3431" t="s">
        <v>6216</v>
      </c>
      <c r="C3431" t="s">
        <v>6153</v>
      </c>
      <c r="D3431" t="s">
        <v>2081</v>
      </c>
      <c r="E3431" t="s">
        <v>10</v>
      </c>
      <c r="F3431" t="s">
        <v>69</v>
      </c>
      <c r="G3431" t="s">
        <v>12</v>
      </c>
      <c r="H3431">
        <v>1</v>
      </c>
    </row>
    <row r="3432" spans="1:8">
      <c r="A3432" t="s">
        <v>6217</v>
      </c>
      <c r="B3432" t="s">
        <v>4948</v>
      </c>
      <c r="C3432" t="s">
        <v>6153</v>
      </c>
      <c r="D3432" t="s">
        <v>6218</v>
      </c>
      <c r="E3432" t="s">
        <v>10</v>
      </c>
      <c r="F3432" t="s">
        <v>23</v>
      </c>
      <c r="G3432" t="s">
        <v>12</v>
      </c>
      <c r="H3432">
        <v>4</v>
      </c>
    </row>
    <row r="3433" spans="1:8">
      <c r="A3433" t="s">
        <v>6219</v>
      </c>
      <c r="B3433" t="s">
        <v>1452</v>
      </c>
      <c r="C3433" t="s">
        <v>6153</v>
      </c>
      <c r="D3433" t="s">
        <v>6220</v>
      </c>
      <c r="E3433" t="s">
        <v>10</v>
      </c>
      <c r="F3433" t="s">
        <v>23</v>
      </c>
      <c r="G3433" t="s">
        <v>12</v>
      </c>
      <c r="H3433">
        <v>3</v>
      </c>
    </row>
    <row r="3434" spans="1:8">
      <c r="A3434" t="s">
        <v>6221</v>
      </c>
      <c r="B3434" t="s">
        <v>6222</v>
      </c>
      <c r="C3434" t="s">
        <v>6153</v>
      </c>
      <c r="D3434" t="s">
        <v>6223</v>
      </c>
      <c r="E3434" t="s">
        <v>10</v>
      </c>
      <c r="F3434" t="s">
        <v>23</v>
      </c>
      <c r="G3434" t="s">
        <v>12</v>
      </c>
      <c r="H3434">
        <v>3</v>
      </c>
    </row>
    <row r="3435" spans="1:8">
      <c r="A3435" t="s">
        <v>6224</v>
      </c>
      <c r="B3435" t="s">
        <v>6225</v>
      </c>
      <c r="C3435" t="s">
        <v>6153</v>
      </c>
      <c r="D3435" t="s">
        <v>2135</v>
      </c>
      <c r="E3435" t="s">
        <v>10</v>
      </c>
      <c r="F3435" t="s">
        <v>19</v>
      </c>
      <c r="G3435" t="s">
        <v>12</v>
      </c>
      <c r="H3435">
        <v>4</v>
      </c>
    </row>
    <row r="3436" spans="1:8">
      <c r="A3436" t="s">
        <v>6226</v>
      </c>
      <c r="B3436" t="s">
        <v>6227</v>
      </c>
      <c r="C3436" t="s">
        <v>6153</v>
      </c>
      <c r="D3436" t="s">
        <v>6228</v>
      </c>
      <c r="E3436" t="s">
        <v>10</v>
      </c>
      <c r="F3436" t="s">
        <v>11</v>
      </c>
      <c r="G3436" t="s">
        <v>12</v>
      </c>
    </row>
    <row r="3437" spans="1:8">
      <c r="A3437" t="s">
        <v>6229</v>
      </c>
      <c r="B3437" t="s">
        <v>2058</v>
      </c>
      <c r="C3437" t="s">
        <v>6153</v>
      </c>
      <c r="D3437" t="s">
        <v>6230</v>
      </c>
      <c r="E3437" t="s">
        <v>10</v>
      </c>
      <c r="F3437" t="s">
        <v>23</v>
      </c>
      <c r="G3437" t="s">
        <v>12</v>
      </c>
      <c r="H3437">
        <v>3</v>
      </c>
    </row>
    <row r="3438" spans="1:8">
      <c r="A3438" t="s">
        <v>6231</v>
      </c>
      <c r="B3438" t="s">
        <v>66</v>
      </c>
      <c r="C3438" t="s">
        <v>6153</v>
      </c>
      <c r="D3438" t="s">
        <v>3710</v>
      </c>
      <c r="E3438" t="s">
        <v>10</v>
      </c>
      <c r="F3438" t="s">
        <v>23</v>
      </c>
      <c r="G3438" t="s">
        <v>12</v>
      </c>
      <c r="H3438">
        <v>3</v>
      </c>
    </row>
    <row r="3439" spans="1:8">
      <c r="A3439" t="s">
        <v>6232</v>
      </c>
      <c r="B3439" t="s">
        <v>6233</v>
      </c>
      <c r="C3439" t="s">
        <v>6153</v>
      </c>
      <c r="D3439" t="s">
        <v>6234</v>
      </c>
      <c r="E3439" t="s">
        <v>10</v>
      </c>
      <c r="F3439" t="s">
        <v>11</v>
      </c>
      <c r="G3439" t="s">
        <v>12</v>
      </c>
      <c r="H3439">
        <v>4</v>
      </c>
    </row>
    <row r="3440" spans="1:8">
      <c r="A3440" t="s">
        <v>6235</v>
      </c>
      <c r="B3440" t="s">
        <v>123</v>
      </c>
      <c r="C3440" t="s">
        <v>6153</v>
      </c>
      <c r="D3440" t="s">
        <v>6163</v>
      </c>
      <c r="E3440" t="s">
        <v>10</v>
      </c>
      <c r="F3440" t="s">
        <v>23</v>
      </c>
      <c r="G3440" t="s">
        <v>12</v>
      </c>
      <c r="H3440">
        <v>3</v>
      </c>
    </row>
    <row r="3441" spans="1:8">
      <c r="A3441" t="s">
        <v>6236</v>
      </c>
      <c r="B3441" t="s">
        <v>3556</v>
      </c>
      <c r="C3441" t="s">
        <v>6153</v>
      </c>
      <c r="D3441" t="s">
        <v>6230</v>
      </c>
      <c r="E3441" t="s">
        <v>10</v>
      </c>
      <c r="F3441" t="s">
        <v>23</v>
      </c>
      <c r="G3441" t="s">
        <v>12</v>
      </c>
      <c r="H3441">
        <v>2</v>
      </c>
    </row>
    <row r="3442" spans="1:8">
      <c r="A3442" t="s">
        <v>6237</v>
      </c>
      <c r="B3442" t="s">
        <v>6238</v>
      </c>
      <c r="C3442" t="s">
        <v>6153</v>
      </c>
      <c r="D3442" t="s">
        <v>6160</v>
      </c>
      <c r="E3442" t="s">
        <v>10</v>
      </c>
      <c r="F3442" t="s">
        <v>23</v>
      </c>
      <c r="G3442" t="s">
        <v>12</v>
      </c>
      <c r="H3442">
        <v>3</v>
      </c>
    </row>
    <row r="3443" spans="1:8">
      <c r="A3443" t="s">
        <v>6239</v>
      </c>
      <c r="B3443" t="s">
        <v>1714</v>
      </c>
      <c r="C3443" t="s">
        <v>6153</v>
      </c>
      <c r="D3443" t="s">
        <v>6208</v>
      </c>
      <c r="E3443" t="s">
        <v>10</v>
      </c>
      <c r="F3443" t="s">
        <v>11</v>
      </c>
      <c r="G3443" t="s">
        <v>12</v>
      </c>
      <c r="H3443">
        <v>3</v>
      </c>
    </row>
    <row r="3444" spans="1:8">
      <c r="A3444" t="s">
        <v>6240</v>
      </c>
      <c r="B3444" t="s">
        <v>6241</v>
      </c>
      <c r="C3444" t="s">
        <v>6153</v>
      </c>
      <c r="D3444" t="s">
        <v>6242</v>
      </c>
      <c r="E3444" t="s">
        <v>10</v>
      </c>
      <c r="F3444" t="s">
        <v>23</v>
      </c>
      <c r="G3444" t="s">
        <v>12</v>
      </c>
      <c r="H3444">
        <v>2</v>
      </c>
    </row>
    <row r="3445" spans="1:8">
      <c r="A3445" t="s">
        <v>6243</v>
      </c>
      <c r="B3445" t="s">
        <v>6244</v>
      </c>
      <c r="C3445" t="s">
        <v>6153</v>
      </c>
      <c r="D3445" t="s">
        <v>6245</v>
      </c>
      <c r="E3445" t="s">
        <v>10</v>
      </c>
      <c r="F3445" t="s">
        <v>98</v>
      </c>
      <c r="G3445" t="s">
        <v>12</v>
      </c>
      <c r="H3445">
        <v>3</v>
      </c>
    </row>
    <row r="3446" spans="1:8">
      <c r="A3446" t="s">
        <v>6246</v>
      </c>
      <c r="B3446" t="s">
        <v>6247</v>
      </c>
      <c r="C3446" t="s">
        <v>6153</v>
      </c>
      <c r="D3446" t="s">
        <v>6248</v>
      </c>
      <c r="E3446" t="s">
        <v>10</v>
      </c>
      <c r="F3446" t="s">
        <v>11</v>
      </c>
      <c r="G3446" t="s">
        <v>12</v>
      </c>
      <c r="H3446">
        <v>3</v>
      </c>
    </row>
    <row r="3447" spans="1:8">
      <c r="A3447" t="s">
        <v>6249</v>
      </c>
      <c r="B3447" t="s">
        <v>1714</v>
      </c>
      <c r="C3447" t="s">
        <v>6153</v>
      </c>
      <c r="D3447" t="s">
        <v>6208</v>
      </c>
      <c r="E3447" t="s">
        <v>10</v>
      </c>
      <c r="F3447" t="s">
        <v>11</v>
      </c>
      <c r="G3447" t="s">
        <v>12</v>
      </c>
      <c r="H3447">
        <v>4</v>
      </c>
    </row>
    <row r="3448" spans="1:8">
      <c r="A3448" t="s">
        <v>6250</v>
      </c>
      <c r="B3448" t="s">
        <v>4948</v>
      </c>
      <c r="C3448" t="s">
        <v>6153</v>
      </c>
      <c r="D3448" t="s">
        <v>6218</v>
      </c>
      <c r="E3448" t="s">
        <v>10</v>
      </c>
      <c r="F3448" t="s">
        <v>50</v>
      </c>
      <c r="G3448" t="s">
        <v>12</v>
      </c>
      <c r="H3448">
        <v>5</v>
      </c>
    </row>
    <row r="3449" spans="1:8">
      <c r="A3449" t="s">
        <v>6251</v>
      </c>
      <c r="B3449" t="s">
        <v>6252</v>
      </c>
      <c r="C3449" t="s">
        <v>6153</v>
      </c>
      <c r="D3449" t="s">
        <v>6253</v>
      </c>
      <c r="E3449" t="s">
        <v>10</v>
      </c>
      <c r="F3449" t="s">
        <v>23</v>
      </c>
      <c r="G3449" t="s">
        <v>12</v>
      </c>
      <c r="H3449">
        <v>4</v>
      </c>
    </row>
    <row r="3450" spans="1:8">
      <c r="A3450" t="s">
        <v>6254</v>
      </c>
      <c r="B3450" t="s">
        <v>6255</v>
      </c>
      <c r="C3450" t="s">
        <v>6153</v>
      </c>
      <c r="D3450" t="s">
        <v>6256</v>
      </c>
      <c r="E3450" t="s">
        <v>10</v>
      </c>
      <c r="F3450" t="s">
        <v>19</v>
      </c>
      <c r="G3450" t="s">
        <v>12</v>
      </c>
      <c r="H3450">
        <v>2</v>
      </c>
    </row>
    <row r="3451" spans="1:8">
      <c r="A3451" t="s">
        <v>6257</v>
      </c>
      <c r="B3451" t="s">
        <v>6258</v>
      </c>
      <c r="C3451" t="s">
        <v>6153</v>
      </c>
      <c r="D3451" t="s">
        <v>6259</v>
      </c>
      <c r="E3451" t="s">
        <v>10</v>
      </c>
      <c r="F3451" t="s">
        <v>23</v>
      </c>
      <c r="G3451" t="s">
        <v>12</v>
      </c>
      <c r="H3451">
        <v>3</v>
      </c>
    </row>
    <row r="3452" spans="1:8">
      <c r="A3452" t="s">
        <v>6260</v>
      </c>
      <c r="B3452" t="s">
        <v>6261</v>
      </c>
      <c r="C3452" t="s">
        <v>6153</v>
      </c>
      <c r="D3452" t="s">
        <v>6199</v>
      </c>
      <c r="E3452" t="s">
        <v>264</v>
      </c>
      <c r="F3452" t="s">
        <v>265</v>
      </c>
      <c r="G3452" t="s">
        <v>12</v>
      </c>
    </row>
    <row r="3453" spans="1:8">
      <c r="A3453" t="s">
        <v>6262</v>
      </c>
      <c r="B3453" t="s">
        <v>6263</v>
      </c>
      <c r="C3453" t="s">
        <v>6153</v>
      </c>
      <c r="D3453" t="s">
        <v>6264</v>
      </c>
      <c r="E3453" t="s">
        <v>10</v>
      </c>
      <c r="F3453" t="s">
        <v>98</v>
      </c>
      <c r="G3453" t="s">
        <v>12</v>
      </c>
      <c r="H3453">
        <v>3</v>
      </c>
    </row>
    <row r="3454" spans="1:8">
      <c r="A3454" t="s">
        <v>6265</v>
      </c>
      <c r="B3454" t="s">
        <v>6266</v>
      </c>
      <c r="C3454" t="s">
        <v>6153</v>
      </c>
      <c r="D3454" t="s">
        <v>222</v>
      </c>
      <c r="E3454" t="s">
        <v>10</v>
      </c>
      <c r="F3454" t="s">
        <v>23</v>
      </c>
      <c r="G3454" t="s">
        <v>12</v>
      </c>
      <c r="H3454">
        <v>4</v>
      </c>
    </row>
    <row r="3455" spans="1:8">
      <c r="A3455" t="s">
        <v>3448</v>
      </c>
      <c r="B3455" t="s">
        <v>3450</v>
      </c>
      <c r="C3455" t="s">
        <v>6153</v>
      </c>
      <c r="D3455" t="s">
        <v>3450</v>
      </c>
      <c r="E3455" t="s">
        <v>10</v>
      </c>
      <c r="F3455" t="s">
        <v>23</v>
      </c>
      <c r="G3455" t="s">
        <v>12</v>
      </c>
      <c r="H3455">
        <v>1</v>
      </c>
    </row>
    <row r="3456" spans="1:8">
      <c r="A3456" t="s">
        <v>6267</v>
      </c>
      <c r="B3456" t="s">
        <v>4032</v>
      </c>
      <c r="C3456" t="s">
        <v>6153</v>
      </c>
      <c r="D3456" t="s">
        <v>6268</v>
      </c>
      <c r="E3456" t="s">
        <v>10</v>
      </c>
      <c r="F3456" t="s">
        <v>98</v>
      </c>
      <c r="G3456" t="s">
        <v>12</v>
      </c>
      <c r="H3456">
        <v>2</v>
      </c>
    </row>
    <row r="3457" spans="1:8">
      <c r="A3457" t="s">
        <v>6269</v>
      </c>
      <c r="B3457" t="s">
        <v>2852</v>
      </c>
      <c r="C3457" t="s">
        <v>6153</v>
      </c>
      <c r="D3457" t="s">
        <v>6194</v>
      </c>
      <c r="E3457" t="s">
        <v>10</v>
      </c>
      <c r="F3457" t="s">
        <v>19</v>
      </c>
      <c r="G3457" t="s">
        <v>12</v>
      </c>
      <c r="H3457">
        <v>1</v>
      </c>
    </row>
    <row r="3458" spans="1:8">
      <c r="A3458" t="s">
        <v>6270</v>
      </c>
      <c r="B3458" t="s">
        <v>6188</v>
      </c>
      <c r="C3458" t="s">
        <v>6153</v>
      </c>
      <c r="D3458" t="s">
        <v>6188</v>
      </c>
      <c r="E3458" t="s">
        <v>179</v>
      </c>
      <c r="F3458" t="s">
        <v>180</v>
      </c>
      <c r="G3458" t="s">
        <v>12</v>
      </c>
      <c r="H3458">
        <v>4</v>
      </c>
    </row>
    <row r="3459" spans="1:8">
      <c r="A3459" t="s">
        <v>6271</v>
      </c>
      <c r="B3459" t="s">
        <v>153</v>
      </c>
      <c r="C3459" t="s">
        <v>6153</v>
      </c>
      <c r="D3459" t="s">
        <v>555</v>
      </c>
      <c r="E3459" t="s">
        <v>10</v>
      </c>
      <c r="F3459" t="s">
        <v>11</v>
      </c>
      <c r="G3459" t="s">
        <v>12</v>
      </c>
      <c r="H3459">
        <v>4</v>
      </c>
    </row>
    <row r="3460" spans="1:8">
      <c r="A3460" t="s">
        <v>6272</v>
      </c>
      <c r="B3460" t="s">
        <v>6273</v>
      </c>
      <c r="C3460" t="s">
        <v>6153</v>
      </c>
      <c r="D3460" t="s">
        <v>6274</v>
      </c>
      <c r="E3460" t="s">
        <v>10</v>
      </c>
      <c r="F3460" t="s">
        <v>11</v>
      </c>
      <c r="G3460" t="s">
        <v>12</v>
      </c>
      <c r="H3460">
        <v>4</v>
      </c>
    </row>
    <row r="3461" spans="1:8">
      <c r="A3461" t="s">
        <v>6275</v>
      </c>
      <c r="B3461" t="s">
        <v>3605</v>
      </c>
      <c r="C3461" t="s">
        <v>6153</v>
      </c>
      <c r="D3461" t="s">
        <v>6276</v>
      </c>
      <c r="E3461" t="s">
        <v>10</v>
      </c>
      <c r="F3461" t="s">
        <v>19</v>
      </c>
      <c r="G3461" t="s">
        <v>12</v>
      </c>
      <c r="H3461">
        <v>2</v>
      </c>
    </row>
    <row r="3462" spans="1:8">
      <c r="A3462" t="s">
        <v>6277</v>
      </c>
      <c r="B3462" t="s">
        <v>485</v>
      </c>
      <c r="C3462" t="s">
        <v>6153</v>
      </c>
      <c r="D3462" t="s">
        <v>3688</v>
      </c>
      <c r="E3462" t="s">
        <v>179</v>
      </c>
      <c r="F3462" t="s">
        <v>180</v>
      </c>
      <c r="G3462" t="s">
        <v>201</v>
      </c>
      <c r="H3462">
        <v>5</v>
      </c>
    </row>
    <row r="3463" spans="1:8">
      <c r="A3463" t="s">
        <v>6278</v>
      </c>
      <c r="B3463" t="s">
        <v>1586</v>
      </c>
      <c r="C3463" t="s">
        <v>6153</v>
      </c>
      <c r="D3463" t="s">
        <v>6279</v>
      </c>
      <c r="E3463" t="s">
        <v>10</v>
      </c>
      <c r="F3463" t="s">
        <v>98</v>
      </c>
      <c r="G3463" t="s">
        <v>12</v>
      </c>
      <c r="H3463">
        <v>3</v>
      </c>
    </row>
    <row r="3464" spans="1:8">
      <c r="A3464" t="s">
        <v>6280</v>
      </c>
      <c r="B3464" t="s">
        <v>6281</v>
      </c>
      <c r="C3464" t="s">
        <v>6153</v>
      </c>
      <c r="D3464" t="s">
        <v>6282</v>
      </c>
      <c r="E3464" t="s">
        <v>10</v>
      </c>
      <c r="F3464" t="s">
        <v>19</v>
      </c>
      <c r="G3464" t="s">
        <v>12</v>
      </c>
      <c r="H3464">
        <v>2</v>
      </c>
    </row>
    <row r="3465" spans="1:8">
      <c r="A3465" t="s">
        <v>6283</v>
      </c>
      <c r="B3465" t="s">
        <v>6255</v>
      </c>
      <c r="C3465" t="s">
        <v>6153</v>
      </c>
      <c r="D3465" t="s">
        <v>6256</v>
      </c>
      <c r="E3465" t="s">
        <v>10</v>
      </c>
      <c r="F3465" t="s">
        <v>69</v>
      </c>
      <c r="G3465" t="s">
        <v>12</v>
      </c>
      <c r="H3465">
        <v>2</v>
      </c>
    </row>
    <row r="3466" spans="1:8">
      <c r="A3466" t="s">
        <v>6284</v>
      </c>
      <c r="B3466" t="s">
        <v>6285</v>
      </c>
      <c r="C3466" t="s">
        <v>6153</v>
      </c>
      <c r="D3466" t="s">
        <v>1434</v>
      </c>
      <c r="E3466" t="s">
        <v>10</v>
      </c>
      <c r="F3466" t="s">
        <v>11</v>
      </c>
      <c r="G3466" t="s">
        <v>12</v>
      </c>
      <c r="H3466">
        <v>3</v>
      </c>
    </row>
    <row r="3467" spans="1:8">
      <c r="A3467" t="s">
        <v>6286</v>
      </c>
      <c r="B3467" t="s">
        <v>6287</v>
      </c>
      <c r="C3467" t="s">
        <v>6153</v>
      </c>
      <c r="D3467" t="s">
        <v>6288</v>
      </c>
      <c r="E3467" t="s">
        <v>10</v>
      </c>
      <c r="F3467" t="s">
        <v>11</v>
      </c>
      <c r="G3467" t="s">
        <v>12</v>
      </c>
      <c r="H3467">
        <v>4</v>
      </c>
    </row>
    <row r="3468" spans="1:8">
      <c r="A3468" t="s">
        <v>6289</v>
      </c>
      <c r="B3468" t="s">
        <v>6172</v>
      </c>
      <c r="C3468" t="s">
        <v>6153</v>
      </c>
      <c r="D3468" t="s">
        <v>2011</v>
      </c>
      <c r="E3468" t="s">
        <v>10</v>
      </c>
      <c r="F3468" t="s">
        <v>69</v>
      </c>
      <c r="G3468" t="s">
        <v>201</v>
      </c>
      <c r="H3468">
        <v>5</v>
      </c>
    </row>
    <row r="3469" spans="1:8">
      <c r="A3469" t="s">
        <v>6290</v>
      </c>
      <c r="B3469" t="s">
        <v>6291</v>
      </c>
      <c r="C3469" t="s">
        <v>6153</v>
      </c>
      <c r="D3469" t="s">
        <v>3688</v>
      </c>
      <c r="E3469" t="s">
        <v>264</v>
      </c>
      <c r="F3469" t="s">
        <v>265</v>
      </c>
      <c r="G3469" t="s">
        <v>12</v>
      </c>
    </row>
    <row r="3470" spans="1:8">
      <c r="A3470" t="s">
        <v>6292</v>
      </c>
      <c r="B3470" t="s">
        <v>6293</v>
      </c>
      <c r="C3470" t="s">
        <v>6153</v>
      </c>
      <c r="D3470" t="s">
        <v>6294</v>
      </c>
      <c r="E3470" t="s">
        <v>10</v>
      </c>
      <c r="F3470" t="s">
        <v>23</v>
      </c>
      <c r="G3470" t="s">
        <v>12</v>
      </c>
      <c r="H3470">
        <v>2</v>
      </c>
    </row>
    <row r="3471" spans="1:8">
      <c r="A3471" t="s">
        <v>6295</v>
      </c>
      <c r="B3471" t="s">
        <v>6188</v>
      </c>
      <c r="C3471" t="s">
        <v>6153</v>
      </c>
      <c r="D3471" t="s">
        <v>6188</v>
      </c>
      <c r="E3471" t="s">
        <v>10</v>
      </c>
      <c r="F3471" t="s">
        <v>98</v>
      </c>
      <c r="G3471" t="s">
        <v>12</v>
      </c>
      <c r="H3471">
        <v>5</v>
      </c>
    </row>
    <row r="3472" spans="1:8">
      <c r="A3472" t="s">
        <v>6296</v>
      </c>
      <c r="B3472" t="s">
        <v>42</v>
      </c>
      <c r="C3472" t="s">
        <v>6153</v>
      </c>
      <c r="D3472" t="s">
        <v>6297</v>
      </c>
      <c r="E3472" t="s">
        <v>10</v>
      </c>
      <c r="F3472" t="s">
        <v>160</v>
      </c>
      <c r="G3472" t="s">
        <v>12</v>
      </c>
    </row>
    <row r="3473" spans="1:8">
      <c r="A3473" t="s">
        <v>6298</v>
      </c>
      <c r="B3473" t="s">
        <v>6299</v>
      </c>
      <c r="C3473" t="s">
        <v>6153</v>
      </c>
      <c r="D3473" t="s">
        <v>2035</v>
      </c>
      <c r="E3473" t="s">
        <v>10</v>
      </c>
      <c r="F3473" t="s">
        <v>69</v>
      </c>
      <c r="G3473" t="s">
        <v>12</v>
      </c>
      <c r="H3473">
        <v>4</v>
      </c>
    </row>
    <row r="3474" spans="1:8">
      <c r="A3474" t="s">
        <v>6300</v>
      </c>
      <c r="B3474" t="s">
        <v>6301</v>
      </c>
      <c r="C3474" t="s">
        <v>6153</v>
      </c>
      <c r="D3474" t="s">
        <v>6302</v>
      </c>
      <c r="E3474" t="s">
        <v>10</v>
      </c>
      <c r="F3474" t="s">
        <v>19</v>
      </c>
      <c r="G3474" t="s">
        <v>12</v>
      </c>
      <c r="H3474">
        <v>3</v>
      </c>
    </row>
    <row r="3475" spans="1:8">
      <c r="A3475" t="s">
        <v>6303</v>
      </c>
      <c r="B3475" t="s">
        <v>1714</v>
      </c>
      <c r="C3475" t="s">
        <v>6153</v>
      </c>
      <c r="D3475" t="s">
        <v>6208</v>
      </c>
      <c r="E3475" t="s">
        <v>10</v>
      </c>
      <c r="F3475" t="s">
        <v>11</v>
      </c>
      <c r="G3475" t="s">
        <v>12</v>
      </c>
      <c r="H3475">
        <v>3</v>
      </c>
    </row>
    <row r="3476" spans="1:8">
      <c r="A3476" t="s">
        <v>6304</v>
      </c>
      <c r="B3476" t="s">
        <v>1586</v>
      </c>
      <c r="C3476" t="s">
        <v>6153</v>
      </c>
      <c r="D3476" t="s">
        <v>6279</v>
      </c>
      <c r="E3476" t="s">
        <v>10</v>
      </c>
      <c r="F3476" t="s">
        <v>23</v>
      </c>
      <c r="G3476" t="s">
        <v>201</v>
      </c>
    </row>
    <row r="3477" spans="1:8">
      <c r="A3477" t="s">
        <v>6305</v>
      </c>
      <c r="B3477" t="s">
        <v>6306</v>
      </c>
      <c r="C3477" t="s">
        <v>6153</v>
      </c>
      <c r="D3477" t="s">
        <v>6208</v>
      </c>
      <c r="E3477" t="s">
        <v>10</v>
      </c>
      <c r="F3477" t="s">
        <v>69</v>
      </c>
      <c r="G3477" t="s">
        <v>12</v>
      </c>
      <c r="H3477">
        <v>5</v>
      </c>
    </row>
    <row r="3478" spans="1:8">
      <c r="A3478" t="s">
        <v>6307</v>
      </c>
      <c r="B3478" t="s">
        <v>6308</v>
      </c>
      <c r="C3478" t="s">
        <v>6153</v>
      </c>
      <c r="D3478" t="s">
        <v>6218</v>
      </c>
      <c r="E3478" t="s">
        <v>10</v>
      </c>
      <c r="F3478" t="s">
        <v>23</v>
      </c>
      <c r="G3478" t="s">
        <v>12</v>
      </c>
      <c r="H3478">
        <v>5</v>
      </c>
    </row>
    <row r="3479" spans="1:8">
      <c r="A3479" t="s">
        <v>6309</v>
      </c>
      <c r="B3479" t="s">
        <v>4082</v>
      </c>
      <c r="C3479" t="s">
        <v>6153</v>
      </c>
      <c r="D3479" t="s">
        <v>3570</v>
      </c>
      <c r="E3479" t="s">
        <v>179</v>
      </c>
      <c r="F3479" t="s">
        <v>180</v>
      </c>
      <c r="G3479" t="s">
        <v>12</v>
      </c>
      <c r="H3479">
        <v>4</v>
      </c>
    </row>
    <row r="3480" spans="1:8">
      <c r="A3480" t="s">
        <v>6310</v>
      </c>
      <c r="B3480" t="s">
        <v>6311</v>
      </c>
      <c r="C3480" t="s">
        <v>6153</v>
      </c>
      <c r="D3480" t="s">
        <v>6208</v>
      </c>
      <c r="E3480" t="s">
        <v>10</v>
      </c>
      <c r="F3480" t="s">
        <v>23</v>
      </c>
      <c r="G3480" t="s">
        <v>12</v>
      </c>
      <c r="H3480">
        <v>4</v>
      </c>
    </row>
    <row r="3481" spans="1:8">
      <c r="A3481" t="s">
        <v>6312</v>
      </c>
      <c r="B3481" t="s">
        <v>6313</v>
      </c>
      <c r="C3481" t="s">
        <v>6153</v>
      </c>
      <c r="D3481" t="s">
        <v>6314</v>
      </c>
      <c r="E3481" t="s">
        <v>10</v>
      </c>
      <c r="F3481" t="s">
        <v>11</v>
      </c>
      <c r="G3481" t="s">
        <v>12</v>
      </c>
      <c r="H3481">
        <v>3</v>
      </c>
    </row>
    <row r="3482" spans="1:8">
      <c r="A3482" t="s">
        <v>6315</v>
      </c>
      <c r="B3482" t="s">
        <v>6316</v>
      </c>
      <c r="C3482" t="s">
        <v>6153</v>
      </c>
      <c r="D3482" t="s">
        <v>6317</v>
      </c>
      <c r="E3482" t="s">
        <v>10</v>
      </c>
      <c r="F3482" t="s">
        <v>23</v>
      </c>
      <c r="G3482" t="s">
        <v>12</v>
      </c>
      <c r="H3482">
        <v>4</v>
      </c>
    </row>
    <row r="3483" spans="1:8">
      <c r="A3483" t="s">
        <v>6318</v>
      </c>
      <c r="B3483" t="s">
        <v>1714</v>
      </c>
      <c r="C3483" t="s">
        <v>6153</v>
      </c>
      <c r="D3483" t="s">
        <v>6208</v>
      </c>
      <c r="E3483" t="s">
        <v>10</v>
      </c>
      <c r="F3483" t="s">
        <v>23</v>
      </c>
      <c r="G3483" t="s">
        <v>12</v>
      </c>
      <c r="H3483">
        <v>5</v>
      </c>
    </row>
    <row r="3484" spans="1:8">
      <c r="A3484" t="s">
        <v>6319</v>
      </c>
      <c r="B3484" t="s">
        <v>1714</v>
      </c>
      <c r="C3484" t="s">
        <v>6153</v>
      </c>
      <c r="D3484" t="s">
        <v>6208</v>
      </c>
      <c r="E3484" t="s">
        <v>10</v>
      </c>
      <c r="F3484" t="s">
        <v>23</v>
      </c>
      <c r="G3484" t="s">
        <v>12</v>
      </c>
    </row>
    <row r="3485" spans="1:8">
      <c r="A3485" t="s">
        <v>6320</v>
      </c>
      <c r="B3485" t="s">
        <v>6156</v>
      </c>
      <c r="C3485" t="s">
        <v>6153</v>
      </c>
      <c r="D3485" t="s">
        <v>6157</v>
      </c>
      <c r="E3485" t="s">
        <v>179</v>
      </c>
      <c r="F3485" t="s">
        <v>180</v>
      </c>
      <c r="G3485" t="s">
        <v>12</v>
      </c>
      <c r="H3485">
        <v>4</v>
      </c>
    </row>
    <row r="3486" spans="1:8">
      <c r="A3486" t="s">
        <v>6321</v>
      </c>
      <c r="B3486" t="s">
        <v>158</v>
      </c>
      <c r="C3486" t="s">
        <v>6153</v>
      </c>
      <c r="D3486" t="s">
        <v>44</v>
      </c>
      <c r="E3486" t="s">
        <v>212</v>
      </c>
      <c r="F3486" t="s">
        <v>23</v>
      </c>
      <c r="G3486" t="s">
        <v>12</v>
      </c>
    </row>
    <row r="3487" spans="1:8">
      <c r="A3487" t="s">
        <v>6322</v>
      </c>
      <c r="B3487" t="s">
        <v>5202</v>
      </c>
      <c r="C3487" t="s">
        <v>6153</v>
      </c>
      <c r="D3487" t="s">
        <v>6323</v>
      </c>
      <c r="E3487" t="s">
        <v>212</v>
      </c>
      <c r="F3487" t="s">
        <v>23</v>
      </c>
      <c r="G3487" t="s">
        <v>12</v>
      </c>
      <c r="H3487">
        <v>4</v>
      </c>
    </row>
    <row r="3488" spans="1:8">
      <c r="A3488" t="s">
        <v>6324</v>
      </c>
      <c r="B3488" t="s">
        <v>6325</v>
      </c>
      <c r="C3488" t="s">
        <v>6153</v>
      </c>
      <c r="D3488" t="s">
        <v>6297</v>
      </c>
      <c r="E3488" t="s">
        <v>212</v>
      </c>
      <c r="F3488" t="s">
        <v>23</v>
      </c>
      <c r="G3488" t="s">
        <v>12</v>
      </c>
    </row>
    <row r="3489" spans="1:8">
      <c r="A3489" t="s">
        <v>6326</v>
      </c>
      <c r="B3489" t="s">
        <v>6327</v>
      </c>
      <c r="C3489" t="s">
        <v>6153</v>
      </c>
      <c r="D3489" t="s">
        <v>5477</v>
      </c>
      <c r="E3489" t="s">
        <v>212</v>
      </c>
      <c r="F3489" t="s">
        <v>98</v>
      </c>
      <c r="G3489" t="s">
        <v>12</v>
      </c>
    </row>
    <row r="3490" spans="1:8">
      <c r="A3490" t="s">
        <v>6328</v>
      </c>
      <c r="B3490" t="s">
        <v>6329</v>
      </c>
      <c r="C3490" t="s">
        <v>6153</v>
      </c>
      <c r="D3490" t="s">
        <v>2033</v>
      </c>
      <c r="E3490" t="s">
        <v>212</v>
      </c>
      <c r="F3490" t="s">
        <v>23</v>
      </c>
      <c r="G3490" t="s">
        <v>12</v>
      </c>
      <c r="H3490">
        <v>4</v>
      </c>
    </row>
    <row r="3491" spans="1:8">
      <c r="A3491" t="s">
        <v>6330</v>
      </c>
      <c r="B3491" t="s">
        <v>2869</v>
      </c>
      <c r="C3491" t="s">
        <v>6153</v>
      </c>
      <c r="D3491" t="s">
        <v>211</v>
      </c>
      <c r="E3491" t="s">
        <v>212</v>
      </c>
      <c r="F3491" t="s">
        <v>19</v>
      </c>
      <c r="G3491" t="s">
        <v>12</v>
      </c>
    </row>
    <row r="3492" spans="1:8">
      <c r="A3492" t="s">
        <v>6331</v>
      </c>
      <c r="B3492" t="s">
        <v>3561</v>
      </c>
      <c r="C3492" t="s">
        <v>6153</v>
      </c>
      <c r="D3492" t="s">
        <v>6332</v>
      </c>
      <c r="E3492" t="s">
        <v>212</v>
      </c>
      <c r="F3492" t="s">
        <v>23</v>
      </c>
      <c r="G3492" t="s">
        <v>12</v>
      </c>
    </row>
    <row r="3493" spans="1:8">
      <c r="A3493" t="s">
        <v>6333</v>
      </c>
      <c r="B3493" t="s">
        <v>1681</v>
      </c>
      <c r="C3493" t="s">
        <v>6153</v>
      </c>
      <c r="D3493" t="s">
        <v>2127</v>
      </c>
      <c r="E3493" t="s">
        <v>212</v>
      </c>
      <c r="F3493" t="s">
        <v>23</v>
      </c>
      <c r="G3493" t="s">
        <v>12</v>
      </c>
    </row>
    <row r="3494" spans="1:8">
      <c r="A3494" t="s">
        <v>6334</v>
      </c>
      <c r="B3494" t="s">
        <v>1558</v>
      </c>
      <c r="C3494" t="s">
        <v>6153</v>
      </c>
      <c r="D3494" t="s">
        <v>6335</v>
      </c>
      <c r="E3494" t="s">
        <v>212</v>
      </c>
      <c r="F3494" t="s">
        <v>19</v>
      </c>
      <c r="G3494" t="s">
        <v>12</v>
      </c>
    </row>
    <row r="3495" spans="1:8">
      <c r="A3495" t="s">
        <v>6336</v>
      </c>
      <c r="B3495" t="s">
        <v>6337</v>
      </c>
      <c r="C3495" t="s">
        <v>6153</v>
      </c>
      <c r="D3495" t="s">
        <v>6338</v>
      </c>
      <c r="E3495" t="s">
        <v>212</v>
      </c>
      <c r="F3495" t="s">
        <v>98</v>
      </c>
      <c r="G3495" t="s">
        <v>12</v>
      </c>
      <c r="H3495">
        <v>3</v>
      </c>
    </row>
    <row r="3496" spans="1:8">
      <c r="A3496" t="s">
        <v>6339</v>
      </c>
      <c r="B3496" t="s">
        <v>1641</v>
      </c>
      <c r="C3496" t="s">
        <v>6153</v>
      </c>
      <c r="D3496" t="s">
        <v>6340</v>
      </c>
      <c r="E3496" t="s">
        <v>212</v>
      </c>
      <c r="F3496" t="s">
        <v>23</v>
      </c>
      <c r="G3496" t="s">
        <v>12</v>
      </c>
      <c r="H3496">
        <v>2</v>
      </c>
    </row>
    <row r="3497" spans="1:8">
      <c r="A3497" t="s">
        <v>6341</v>
      </c>
      <c r="B3497" t="s">
        <v>2763</v>
      </c>
      <c r="C3497" t="s">
        <v>6153</v>
      </c>
      <c r="D3497" t="s">
        <v>6342</v>
      </c>
      <c r="E3497" t="s">
        <v>212</v>
      </c>
      <c r="F3497" t="s">
        <v>23</v>
      </c>
      <c r="G3497" t="s">
        <v>12</v>
      </c>
    </row>
    <row r="3498" spans="1:8">
      <c r="A3498" t="s">
        <v>6343</v>
      </c>
      <c r="B3498" t="s">
        <v>2081</v>
      </c>
      <c r="C3498" t="s">
        <v>6153</v>
      </c>
      <c r="D3498" t="s">
        <v>662</v>
      </c>
      <c r="E3498" t="s">
        <v>212</v>
      </c>
      <c r="F3498" t="s">
        <v>23</v>
      </c>
      <c r="G3498" t="s">
        <v>12</v>
      </c>
      <c r="H3498">
        <v>4</v>
      </c>
    </row>
    <row r="3499" spans="1:8">
      <c r="A3499" t="s">
        <v>6344</v>
      </c>
      <c r="B3499" t="s">
        <v>6345</v>
      </c>
      <c r="C3499" t="s">
        <v>6153</v>
      </c>
      <c r="D3499" t="s">
        <v>6346</v>
      </c>
      <c r="E3499" t="s">
        <v>212</v>
      </c>
      <c r="F3499" t="s">
        <v>23</v>
      </c>
      <c r="G3499" t="s">
        <v>12</v>
      </c>
    </row>
    <row r="3500" spans="1:8">
      <c r="A3500" t="s">
        <v>6347</v>
      </c>
      <c r="B3500" t="s">
        <v>6348</v>
      </c>
      <c r="C3500" t="s">
        <v>6153</v>
      </c>
      <c r="D3500" t="s">
        <v>6349</v>
      </c>
      <c r="E3500" t="s">
        <v>212</v>
      </c>
      <c r="F3500" t="s">
        <v>23</v>
      </c>
      <c r="G3500" t="s">
        <v>12</v>
      </c>
      <c r="H3500">
        <v>4</v>
      </c>
    </row>
    <row r="3501" spans="1:8">
      <c r="A3501" t="s">
        <v>6350</v>
      </c>
      <c r="B3501" t="s">
        <v>26</v>
      </c>
      <c r="C3501" t="s">
        <v>6153</v>
      </c>
      <c r="D3501" t="s">
        <v>6351</v>
      </c>
      <c r="E3501" t="s">
        <v>212</v>
      </c>
      <c r="F3501" t="s">
        <v>23</v>
      </c>
      <c r="G3501" t="s">
        <v>12</v>
      </c>
      <c r="H3501">
        <v>3</v>
      </c>
    </row>
    <row r="3502" spans="1:8">
      <c r="A3502" t="s">
        <v>6352</v>
      </c>
      <c r="B3502" t="s">
        <v>188</v>
      </c>
      <c r="C3502" t="s">
        <v>6153</v>
      </c>
      <c r="D3502" t="s">
        <v>2127</v>
      </c>
      <c r="E3502" t="s">
        <v>212</v>
      </c>
      <c r="F3502" t="s">
        <v>23</v>
      </c>
      <c r="G3502" t="s">
        <v>12</v>
      </c>
      <c r="H3502">
        <v>2</v>
      </c>
    </row>
    <row r="3503" spans="1:8">
      <c r="A3503" t="s">
        <v>6353</v>
      </c>
      <c r="B3503" t="s">
        <v>6354</v>
      </c>
      <c r="C3503" t="s">
        <v>6153</v>
      </c>
      <c r="D3503" t="s">
        <v>2035</v>
      </c>
      <c r="E3503" t="s">
        <v>212</v>
      </c>
      <c r="F3503" t="s">
        <v>69</v>
      </c>
      <c r="G3503" t="s">
        <v>12</v>
      </c>
      <c r="H3503">
        <v>3</v>
      </c>
    </row>
    <row r="3504" spans="1:8">
      <c r="A3504" t="s">
        <v>6355</v>
      </c>
      <c r="B3504" t="s">
        <v>6356</v>
      </c>
      <c r="C3504" t="s">
        <v>6153</v>
      </c>
      <c r="D3504" t="s">
        <v>42</v>
      </c>
      <c r="E3504" t="s">
        <v>212</v>
      </c>
      <c r="F3504" t="s">
        <v>23</v>
      </c>
      <c r="G3504" t="s">
        <v>12</v>
      </c>
      <c r="H3504">
        <v>4</v>
      </c>
    </row>
    <row r="3505" spans="1:8">
      <c r="A3505" t="s">
        <v>6357</v>
      </c>
      <c r="B3505" t="s">
        <v>6358</v>
      </c>
      <c r="C3505" t="s">
        <v>6153</v>
      </c>
      <c r="D3505" t="s">
        <v>2276</v>
      </c>
      <c r="E3505" t="s">
        <v>212</v>
      </c>
      <c r="F3505" t="s">
        <v>23</v>
      </c>
      <c r="G3505" t="s">
        <v>12</v>
      </c>
      <c r="H3505">
        <v>3</v>
      </c>
    </row>
    <row r="3506" spans="1:8">
      <c r="A3506" t="s">
        <v>6359</v>
      </c>
      <c r="B3506" t="s">
        <v>6360</v>
      </c>
      <c r="C3506" t="s">
        <v>6153</v>
      </c>
      <c r="D3506" t="s">
        <v>6268</v>
      </c>
      <c r="E3506" t="s">
        <v>233</v>
      </c>
      <c r="F3506" t="s">
        <v>116</v>
      </c>
      <c r="G3506" t="s">
        <v>12</v>
      </c>
    </row>
    <row r="3507" spans="1:8">
      <c r="A3507" t="s">
        <v>6361</v>
      </c>
      <c r="B3507" t="s">
        <v>6362</v>
      </c>
      <c r="C3507" t="s">
        <v>6153</v>
      </c>
      <c r="D3507" t="s">
        <v>2011</v>
      </c>
      <c r="E3507" t="s">
        <v>233</v>
      </c>
      <c r="F3507" t="s">
        <v>19</v>
      </c>
      <c r="G3507" t="s">
        <v>201</v>
      </c>
    </row>
    <row r="3508" spans="1:8">
      <c r="A3508" t="s">
        <v>6363</v>
      </c>
      <c r="B3508" t="s">
        <v>4948</v>
      </c>
      <c r="C3508" t="s">
        <v>6153</v>
      </c>
      <c r="D3508" t="s">
        <v>6218</v>
      </c>
      <c r="E3508" t="s">
        <v>233</v>
      </c>
      <c r="F3508" t="s">
        <v>19</v>
      </c>
      <c r="G3508" t="s">
        <v>201</v>
      </c>
    </row>
    <row r="3509" spans="1:8">
      <c r="A3509" t="s">
        <v>6364</v>
      </c>
      <c r="B3509" t="s">
        <v>579</v>
      </c>
      <c r="C3509" t="s">
        <v>6153</v>
      </c>
      <c r="D3509" t="s">
        <v>6199</v>
      </c>
      <c r="E3509" t="s">
        <v>233</v>
      </c>
      <c r="F3509" t="s">
        <v>160</v>
      </c>
      <c r="G3509" t="s">
        <v>12</v>
      </c>
    </row>
    <row r="3510" spans="1:8">
      <c r="A3510" t="s">
        <v>6365</v>
      </c>
      <c r="B3510" t="s">
        <v>6366</v>
      </c>
      <c r="C3510" t="s">
        <v>6153</v>
      </c>
      <c r="D3510" t="s">
        <v>6157</v>
      </c>
      <c r="E3510" t="s">
        <v>233</v>
      </c>
      <c r="F3510" t="s">
        <v>50</v>
      </c>
      <c r="G3510" t="s">
        <v>201</v>
      </c>
    </row>
    <row r="3511" spans="1:8">
      <c r="A3511" t="s">
        <v>6367</v>
      </c>
      <c r="B3511" t="s">
        <v>6225</v>
      </c>
      <c r="C3511" t="s">
        <v>6153</v>
      </c>
      <c r="D3511" t="s">
        <v>2135</v>
      </c>
      <c r="E3511" t="s">
        <v>233</v>
      </c>
      <c r="F3511" t="s">
        <v>50</v>
      </c>
      <c r="G3511" t="s">
        <v>201</v>
      </c>
    </row>
    <row r="3512" spans="1:8">
      <c r="A3512" t="s">
        <v>6368</v>
      </c>
      <c r="B3512" t="s">
        <v>6167</v>
      </c>
      <c r="C3512" t="s">
        <v>6153</v>
      </c>
      <c r="D3512" t="s">
        <v>2144</v>
      </c>
      <c r="E3512" t="s">
        <v>233</v>
      </c>
      <c r="F3512" t="s">
        <v>50</v>
      </c>
      <c r="G3512" t="s">
        <v>201</v>
      </c>
    </row>
    <row r="3513" spans="1:8">
      <c r="A3513" t="s">
        <v>6369</v>
      </c>
      <c r="B3513" t="s">
        <v>6370</v>
      </c>
      <c r="C3513" t="s">
        <v>6153</v>
      </c>
      <c r="D3513" t="s">
        <v>6223</v>
      </c>
      <c r="E3513" t="s">
        <v>233</v>
      </c>
      <c r="F3513" t="s">
        <v>23</v>
      </c>
      <c r="G3513" t="s">
        <v>201</v>
      </c>
    </row>
    <row r="3514" spans="1:8">
      <c r="A3514" t="s">
        <v>6371</v>
      </c>
      <c r="B3514" t="s">
        <v>6372</v>
      </c>
      <c r="C3514" t="s">
        <v>6153</v>
      </c>
      <c r="D3514" t="s">
        <v>2035</v>
      </c>
      <c r="E3514" t="s">
        <v>233</v>
      </c>
      <c r="F3514" t="s">
        <v>19</v>
      </c>
      <c r="G3514" t="s">
        <v>201</v>
      </c>
    </row>
    <row r="3515" spans="1:8">
      <c r="A3515" t="s">
        <v>6373</v>
      </c>
      <c r="B3515" t="s">
        <v>4948</v>
      </c>
      <c r="C3515" t="s">
        <v>6153</v>
      </c>
      <c r="D3515" t="s">
        <v>6218</v>
      </c>
      <c r="E3515" t="s">
        <v>233</v>
      </c>
      <c r="F3515" t="s">
        <v>19</v>
      </c>
      <c r="G3515" t="s">
        <v>201</v>
      </c>
    </row>
    <row r="3516" spans="1:8">
      <c r="A3516" t="s">
        <v>6374</v>
      </c>
      <c r="B3516" t="s">
        <v>182</v>
      </c>
      <c r="C3516" t="s">
        <v>6153</v>
      </c>
      <c r="D3516" t="s">
        <v>6196</v>
      </c>
      <c r="E3516" t="s">
        <v>233</v>
      </c>
      <c r="F3516" t="s">
        <v>50</v>
      </c>
      <c r="G3516" t="s">
        <v>201</v>
      </c>
    </row>
    <row r="3517" spans="1:8">
      <c r="A3517" t="s">
        <v>6375</v>
      </c>
      <c r="B3517" t="s">
        <v>6345</v>
      </c>
      <c r="C3517" t="s">
        <v>6153</v>
      </c>
      <c r="D3517" t="s">
        <v>6346</v>
      </c>
      <c r="E3517" t="s">
        <v>233</v>
      </c>
      <c r="F3517" t="s">
        <v>23</v>
      </c>
      <c r="G3517" t="s">
        <v>201</v>
      </c>
    </row>
    <row r="3518" spans="1:8">
      <c r="A3518" t="s">
        <v>6376</v>
      </c>
      <c r="B3518" t="s">
        <v>6377</v>
      </c>
      <c r="C3518" t="s">
        <v>6153</v>
      </c>
      <c r="D3518" t="s">
        <v>6218</v>
      </c>
      <c r="E3518" t="s">
        <v>233</v>
      </c>
      <c r="F3518" t="s">
        <v>19</v>
      </c>
      <c r="G3518" t="s">
        <v>201</v>
      </c>
    </row>
    <row r="3519" spans="1:8">
      <c r="A3519" t="s">
        <v>6378</v>
      </c>
      <c r="B3519" t="s">
        <v>6193</v>
      </c>
      <c r="C3519" t="s">
        <v>6153</v>
      </c>
      <c r="D3519" t="s">
        <v>6194</v>
      </c>
      <c r="E3519" t="s">
        <v>233</v>
      </c>
      <c r="F3519" t="s">
        <v>19</v>
      </c>
      <c r="G3519" t="s">
        <v>12</v>
      </c>
    </row>
    <row r="3520" spans="1:8">
      <c r="A3520" t="s">
        <v>6379</v>
      </c>
      <c r="B3520" t="s">
        <v>6380</v>
      </c>
      <c r="C3520" t="s">
        <v>6381</v>
      </c>
      <c r="D3520" t="s">
        <v>6382</v>
      </c>
      <c r="E3520" t="s">
        <v>10</v>
      </c>
      <c r="F3520" t="s">
        <v>116</v>
      </c>
      <c r="G3520" t="s">
        <v>12</v>
      </c>
      <c r="H3520">
        <v>4</v>
      </c>
    </row>
    <row r="3521" spans="1:8">
      <c r="A3521" t="s">
        <v>6383</v>
      </c>
      <c r="B3521" t="s">
        <v>6384</v>
      </c>
      <c r="C3521" t="s">
        <v>6381</v>
      </c>
      <c r="D3521" t="s">
        <v>6385</v>
      </c>
      <c r="E3521" t="s">
        <v>10</v>
      </c>
      <c r="F3521" t="s">
        <v>23</v>
      </c>
      <c r="G3521" t="s">
        <v>12</v>
      </c>
      <c r="H3521">
        <v>3</v>
      </c>
    </row>
    <row r="3522" spans="1:8">
      <c r="A3522" t="s">
        <v>6386</v>
      </c>
      <c r="B3522" t="s">
        <v>6387</v>
      </c>
      <c r="C3522" t="s">
        <v>6381</v>
      </c>
      <c r="D3522" t="s">
        <v>2863</v>
      </c>
      <c r="E3522" t="s">
        <v>10</v>
      </c>
      <c r="F3522" t="s">
        <v>23</v>
      </c>
      <c r="G3522" t="s">
        <v>12</v>
      </c>
      <c r="H3522">
        <v>4</v>
      </c>
    </row>
    <row r="3523" spans="1:8">
      <c r="A3523" t="s">
        <v>6388</v>
      </c>
      <c r="B3523" t="s">
        <v>6380</v>
      </c>
      <c r="C3523" t="s">
        <v>6381</v>
      </c>
      <c r="D3523" t="s">
        <v>6382</v>
      </c>
      <c r="E3523" t="s">
        <v>10</v>
      </c>
      <c r="F3523" t="s">
        <v>23</v>
      </c>
      <c r="G3523" t="s">
        <v>12</v>
      </c>
      <c r="H3523">
        <v>4</v>
      </c>
    </row>
    <row r="3524" spans="1:8">
      <c r="A3524" t="s">
        <v>6389</v>
      </c>
      <c r="B3524" t="s">
        <v>6390</v>
      </c>
      <c r="C3524" t="s">
        <v>6381</v>
      </c>
      <c r="D3524" t="s">
        <v>6390</v>
      </c>
      <c r="E3524" t="s">
        <v>10</v>
      </c>
      <c r="F3524" t="s">
        <v>98</v>
      </c>
      <c r="G3524" t="s">
        <v>12</v>
      </c>
      <c r="H3524">
        <v>3</v>
      </c>
    </row>
    <row r="3525" spans="1:8">
      <c r="A3525" t="s">
        <v>6391</v>
      </c>
      <c r="B3525" t="s">
        <v>6387</v>
      </c>
      <c r="C3525" t="s">
        <v>6381</v>
      </c>
      <c r="D3525" t="s">
        <v>2863</v>
      </c>
      <c r="E3525" t="s">
        <v>179</v>
      </c>
      <c r="F3525" t="s">
        <v>180</v>
      </c>
      <c r="G3525" t="s">
        <v>12</v>
      </c>
      <c r="H3525">
        <v>5</v>
      </c>
    </row>
    <row r="3526" spans="1:8">
      <c r="A3526" t="s">
        <v>6392</v>
      </c>
      <c r="B3526" t="s">
        <v>6393</v>
      </c>
      <c r="C3526" t="s">
        <v>6381</v>
      </c>
      <c r="D3526" t="s">
        <v>6394</v>
      </c>
      <c r="E3526" t="s">
        <v>10</v>
      </c>
      <c r="F3526" t="s">
        <v>160</v>
      </c>
      <c r="G3526" t="s">
        <v>12</v>
      </c>
      <c r="H3526">
        <v>3</v>
      </c>
    </row>
    <row r="3527" spans="1:8">
      <c r="A3527" t="s">
        <v>6395</v>
      </c>
      <c r="B3527" t="s">
        <v>6387</v>
      </c>
      <c r="C3527" t="s">
        <v>6381</v>
      </c>
      <c r="D3527" t="s">
        <v>2863</v>
      </c>
      <c r="E3527" t="s">
        <v>10</v>
      </c>
      <c r="F3527" t="s">
        <v>23</v>
      </c>
      <c r="G3527" t="s">
        <v>12</v>
      </c>
      <c r="H3527">
        <v>3</v>
      </c>
    </row>
    <row r="3528" spans="1:8">
      <c r="A3528" t="s">
        <v>6396</v>
      </c>
      <c r="B3528" t="s">
        <v>6397</v>
      </c>
      <c r="C3528" t="s">
        <v>6381</v>
      </c>
      <c r="D3528" t="s">
        <v>6398</v>
      </c>
      <c r="E3528" t="s">
        <v>212</v>
      </c>
      <c r="F3528" t="s">
        <v>23</v>
      </c>
      <c r="G3528" t="s">
        <v>12</v>
      </c>
    </row>
    <row r="3529" spans="1:8">
      <c r="A3529" t="s">
        <v>6399</v>
      </c>
      <c r="B3529" t="s">
        <v>6400</v>
      </c>
      <c r="C3529" t="s">
        <v>6381</v>
      </c>
      <c r="D3529" t="s">
        <v>6401</v>
      </c>
      <c r="E3529" t="s">
        <v>212</v>
      </c>
      <c r="F3529" t="s">
        <v>23</v>
      </c>
      <c r="G3529" t="s">
        <v>12</v>
      </c>
    </row>
    <row r="3530" spans="1:8">
      <c r="A3530" t="s">
        <v>6402</v>
      </c>
      <c r="B3530" t="s">
        <v>6403</v>
      </c>
      <c r="C3530" t="s">
        <v>6381</v>
      </c>
      <c r="D3530" t="s">
        <v>6404</v>
      </c>
      <c r="E3530" t="s">
        <v>212</v>
      </c>
      <c r="F3530" t="s">
        <v>23</v>
      </c>
      <c r="G3530" t="s">
        <v>12</v>
      </c>
    </row>
    <row r="3531" spans="1:8">
      <c r="A3531" t="s">
        <v>6405</v>
      </c>
      <c r="B3531" t="s">
        <v>6406</v>
      </c>
      <c r="C3531" t="s">
        <v>6381</v>
      </c>
      <c r="D3531" t="s">
        <v>6407</v>
      </c>
      <c r="E3531" t="s">
        <v>212</v>
      </c>
      <c r="F3531" t="s">
        <v>116</v>
      </c>
      <c r="G3531" t="s">
        <v>12</v>
      </c>
    </row>
    <row r="3532" spans="1:8">
      <c r="A3532" t="s">
        <v>6408</v>
      </c>
      <c r="B3532" t="s">
        <v>6409</v>
      </c>
      <c r="C3532" t="s">
        <v>6381</v>
      </c>
      <c r="D3532" t="s">
        <v>6407</v>
      </c>
      <c r="E3532" t="s">
        <v>212</v>
      </c>
      <c r="F3532" t="s">
        <v>116</v>
      </c>
      <c r="G3532" t="s">
        <v>12</v>
      </c>
    </row>
    <row r="3533" spans="1:8">
      <c r="A3533" t="s">
        <v>6410</v>
      </c>
      <c r="B3533" t="s">
        <v>6411</v>
      </c>
      <c r="C3533" t="s">
        <v>6381</v>
      </c>
      <c r="D3533" t="s">
        <v>6385</v>
      </c>
      <c r="E3533" t="s">
        <v>212</v>
      </c>
      <c r="F3533" t="s">
        <v>23</v>
      </c>
      <c r="G3533" t="s">
        <v>12</v>
      </c>
    </row>
    <row r="3534" spans="1:8">
      <c r="A3534" t="s">
        <v>6412</v>
      </c>
      <c r="B3534" t="s">
        <v>5947</v>
      </c>
      <c r="C3534" t="s">
        <v>6381</v>
      </c>
      <c r="D3534" t="s">
        <v>6413</v>
      </c>
      <c r="E3534" t="s">
        <v>212</v>
      </c>
      <c r="F3534" t="s">
        <v>23</v>
      </c>
      <c r="G3534" t="s">
        <v>12</v>
      </c>
    </row>
    <row r="3535" spans="1:8">
      <c r="A3535" t="s">
        <v>6414</v>
      </c>
      <c r="B3535" t="s">
        <v>6415</v>
      </c>
      <c r="C3535" t="s">
        <v>6381</v>
      </c>
      <c r="D3535" t="s">
        <v>6415</v>
      </c>
      <c r="E3535" t="s">
        <v>212</v>
      </c>
      <c r="F3535" t="s">
        <v>116</v>
      </c>
      <c r="G3535" t="s">
        <v>12</v>
      </c>
    </row>
    <row r="3536" spans="1:8">
      <c r="A3536" t="s">
        <v>6416</v>
      </c>
      <c r="B3536" t="s">
        <v>6417</v>
      </c>
      <c r="C3536" t="s">
        <v>6381</v>
      </c>
      <c r="D3536" t="s">
        <v>3579</v>
      </c>
      <c r="E3536" t="s">
        <v>212</v>
      </c>
      <c r="F3536" t="s">
        <v>23</v>
      </c>
      <c r="G3536" t="s">
        <v>12</v>
      </c>
    </row>
    <row r="3537" spans="1:8">
      <c r="A3537" t="s">
        <v>6418</v>
      </c>
      <c r="B3537" t="s">
        <v>6419</v>
      </c>
      <c r="C3537" t="s">
        <v>6381</v>
      </c>
      <c r="D3537" t="s">
        <v>6420</v>
      </c>
      <c r="E3537" t="s">
        <v>212</v>
      </c>
      <c r="F3537" t="s">
        <v>23</v>
      </c>
      <c r="G3537" t="s">
        <v>12</v>
      </c>
    </row>
    <row r="3538" spans="1:8">
      <c r="A3538" t="s">
        <v>6421</v>
      </c>
      <c r="B3538" t="s">
        <v>6422</v>
      </c>
      <c r="C3538" t="s">
        <v>6381</v>
      </c>
      <c r="D3538" t="s">
        <v>2675</v>
      </c>
      <c r="E3538" t="s">
        <v>212</v>
      </c>
      <c r="F3538" t="s">
        <v>23</v>
      </c>
      <c r="G3538" t="s">
        <v>12</v>
      </c>
    </row>
    <row r="3539" spans="1:8">
      <c r="A3539" t="s">
        <v>6423</v>
      </c>
      <c r="B3539" t="s">
        <v>6424</v>
      </c>
      <c r="C3539" t="s">
        <v>6381</v>
      </c>
      <c r="D3539" t="s">
        <v>3362</v>
      </c>
      <c r="E3539" t="s">
        <v>212</v>
      </c>
      <c r="F3539" t="s">
        <v>23</v>
      </c>
      <c r="G3539" t="s">
        <v>12</v>
      </c>
    </row>
    <row r="3540" spans="1:8">
      <c r="A3540" t="s">
        <v>6425</v>
      </c>
      <c r="B3540" t="s">
        <v>6426</v>
      </c>
      <c r="C3540" t="s">
        <v>6381</v>
      </c>
      <c r="D3540" t="s">
        <v>6390</v>
      </c>
      <c r="E3540" t="s">
        <v>212</v>
      </c>
      <c r="F3540" t="s">
        <v>116</v>
      </c>
      <c r="G3540" t="s">
        <v>12</v>
      </c>
    </row>
    <row r="3541" spans="1:8">
      <c r="A3541" t="s">
        <v>6427</v>
      </c>
      <c r="B3541" t="s">
        <v>6428</v>
      </c>
      <c r="C3541" t="s">
        <v>6381</v>
      </c>
      <c r="D3541" t="s">
        <v>6428</v>
      </c>
      <c r="E3541" t="s">
        <v>212</v>
      </c>
      <c r="F3541" t="s">
        <v>23</v>
      </c>
      <c r="G3541" t="s">
        <v>12</v>
      </c>
    </row>
    <row r="3542" spans="1:8">
      <c r="A3542" t="s">
        <v>6429</v>
      </c>
      <c r="B3542" t="s">
        <v>2491</v>
      </c>
      <c r="C3542" t="s">
        <v>6381</v>
      </c>
      <c r="D3542" t="s">
        <v>2811</v>
      </c>
      <c r="E3542" t="s">
        <v>212</v>
      </c>
      <c r="F3542" t="s">
        <v>23</v>
      </c>
      <c r="G3542" t="s">
        <v>12</v>
      </c>
    </row>
    <row r="3543" spans="1:8">
      <c r="A3543" t="s">
        <v>6430</v>
      </c>
      <c r="B3543" t="s">
        <v>6431</v>
      </c>
      <c r="C3543" t="s">
        <v>6381</v>
      </c>
      <c r="D3543" t="s">
        <v>6432</v>
      </c>
      <c r="E3543" t="s">
        <v>212</v>
      </c>
      <c r="F3543" t="s">
        <v>116</v>
      </c>
      <c r="G3543" t="s">
        <v>12</v>
      </c>
    </row>
    <row r="3544" spans="1:8">
      <c r="A3544" t="s">
        <v>6433</v>
      </c>
      <c r="B3544" t="s">
        <v>5030</v>
      </c>
      <c r="C3544" t="s">
        <v>6381</v>
      </c>
      <c r="D3544" t="s">
        <v>6394</v>
      </c>
      <c r="E3544" t="s">
        <v>212</v>
      </c>
      <c r="F3544" t="s">
        <v>23</v>
      </c>
      <c r="G3544" t="s">
        <v>12</v>
      </c>
    </row>
    <row r="3545" spans="1:8">
      <c r="A3545" t="s">
        <v>6434</v>
      </c>
      <c r="B3545" t="s">
        <v>6435</v>
      </c>
      <c r="C3545" t="s">
        <v>6381</v>
      </c>
      <c r="D3545" t="s">
        <v>6436</v>
      </c>
      <c r="E3545" t="s">
        <v>212</v>
      </c>
      <c r="F3545" t="s">
        <v>23</v>
      </c>
      <c r="G3545" t="s">
        <v>12</v>
      </c>
    </row>
    <row r="3546" spans="1:8">
      <c r="A3546" t="s">
        <v>6437</v>
      </c>
      <c r="B3546" t="s">
        <v>6438</v>
      </c>
      <c r="C3546" t="s">
        <v>6381</v>
      </c>
      <c r="D3546" t="s">
        <v>6439</v>
      </c>
      <c r="E3546" t="s">
        <v>212</v>
      </c>
      <c r="F3546" t="s">
        <v>23</v>
      </c>
      <c r="G3546" t="s">
        <v>12</v>
      </c>
    </row>
    <row r="3547" spans="1:8">
      <c r="A3547" t="s">
        <v>6440</v>
      </c>
      <c r="B3547" t="s">
        <v>5590</v>
      </c>
      <c r="C3547" t="s">
        <v>6381</v>
      </c>
      <c r="D3547" t="s">
        <v>6441</v>
      </c>
      <c r="E3547" t="s">
        <v>212</v>
      </c>
      <c r="F3547" t="s">
        <v>23</v>
      </c>
      <c r="G3547" t="s">
        <v>12</v>
      </c>
    </row>
    <row r="3548" spans="1:8">
      <c r="A3548" t="s">
        <v>6442</v>
      </c>
      <c r="B3548" t="s">
        <v>6443</v>
      </c>
      <c r="C3548" t="s">
        <v>6381</v>
      </c>
      <c r="D3548" t="s">
        <v>6444</v>
      </c>
      <c r="E3548" t="s">
        <v>212</v>
      </c>
      <c r="F3548" t="s">
        <v>98</v>
      </c>
      <c r="G3548" t="s">
        <v>12</v>
      </c>
    </row>
    <row r="3549" spans="1:8">
      <c r="A3549" t="s">
        <v>6445</v>
      </c>
      <c r="B3549" t="s">
        <v>638</v>
      </c>
      <c r="C3549" t="s">
        <v>6381</v>
      </c>
      <c r="D3549" t="s">
        <v>6444</v>
      </c>
      <c r="E3549" t="s">
        <v>212</v>
      </c>
      <c r="F3549" t="s">
        <v>23</v>
      </c>
      <c r="G3549" t="s">
        <v>12</v>
      </c>
    </row>
    <row r="3550" spans="1:8">
      <c r="A3550" t="s">
        <v>6446</v>
      </c>
      <c r="B3550" t="s">
        <v>6447</v>
      </c>
      <c r="C3550" t="s">
        <v>6381</v>
      </c>
      <c r="D3550" t="s">
        <v>6438</v>
      </c>
      <c r="E3550" t="s">
        <v>212</v>
      </c>
      <c r="F3550" t="s">
        <v>23</v>
      </c>
      <c r="G3550" t="s">
        <v>12</v>
      </c>
    </row>
    <row r="3551" spans="1:8">
      <c r="A3551" t="s">
        <v>6448</v>
      </c>
      <c r="B3551" t="s">
        <v>6449</v>
      </c>
      <c r="C3551" t="s">
        <v>6381</v>
      </c>
      <c r="D3551" t="s">
        <v>6450</v>
      </c>
      <c r="E3551" t="s">
        <v>212</v>
      </c>
      <c r="F3551" t="s">
        <v>116</v>
      </c>
      <c r="G3551" t="s">
        <v>12</v>
      </c>
      <c r="H3551">
        <v>5</v>
      </c>
    </row>
    <row r="3552" spans="1:8">
      <c r="A3552" t="s">
        <v>6451</v>
      </c>
      <c r="B3552" t="s">
        <v>4763</v>
      </c>
      <c r="C3552" t="s">
        <v>6381</v>
      </c>
      <c r="D3552" t="s">
        <v>6452</v>
      </c>
      <c r="E3552" t="s">
        <v>212</v>
      </c>
      <c r="F3552" t="s">
        <v>23</v>
      </c>
      <c r="G3552" t="s">
        <v>12</v>
      </c>
    </row>
    <row r="3553" spans="1:8">
      <c r="A3553" t="s">
        <v>6453</v>
      </c>
      <c r="B3553" t="s">
        <v>6454</v>
      </c>
      <c r="C3553" t="s">
        <v>6381</v>
      </c>
      <c r="D3553" t="s">
        <v>6441</v>
      </c>
      <c r="E3553" t="s">
        <v>212</v>
      </c>
      <c r="F3553" t="s">
        <v>23</v>
      </c>
      <c r="G3553" t="s">
        <v>12</v>
      </c>
    </row>
    <row r="3554" spans="1:8">
      <c r="A3554" t="s">
        <v>6455</v>
      </c>
      <c r="B3554" t="s">
        <v>2607</v>
      </c>
      <c r="C3554" t="s">
        <v>6381</v>
      </c>
      <c r="D3554" t="s">
        <v>2867</v>
      </c>
      <c r="E3554" t="s">
        <v>212</v>
      </c>
      <c r="F3554" t="s">
        <v>23</v>
      </c>
      <c r="G3554" t="s">
        <v>12</v>
      </c>
      <c r="H3554">
        <v>1</v>
      </c>
    </row>
    <row r="3555" spans="1:8">
      <c r="A3555" t="s">
        <v>6456</v>
      </c>
      <c r="B3555" t="s">
        <v>2969</v>
      </c>
      <c r="C3555" t="s">
        <v>6381</v>
      </c>
      <c r="D3555" t="s">
        <v>6457</v>
      </c>
      <c r="E3555" t="s">
        <v>212</v>
      </c>
      <c r="F3555" t="s">
        <v>23</v>
      </c>
      <c r="G3555" t="s">
        <v>12</v>
      </c>
    </row>
    <row r="3556" spans="1:8">
      <c r="A3556" t="s">
        <v>6458</v>
      </c>
      <c r="B3556" t="s">
        <v>2731</v>
      </c>
      <c r="C3556" t="s">
        <v>6381</v>
      </c>
      <c r="D3556" t="s">
        <v>6420</v>
      </c>
      <c r="E3556" t="s">
        <v>212</v>
      </c>
      <c r="F3556" t="s">
        <v>23</v>
      </c>
      <c r="G3556" t="s">
        <v>12</v>
      </c>
    </row>
    <row r="3557" spans="1:8">
      <c r="A3557" t="s">
        <v>6459</v>
      </c>
      <c r="B3557" t="s">
        <v>6460</v>
      </c>
      <c r="C3557" t="s">
        <v>6381</v>
      </c>
      <c r="D3557" t="s">
        <v>1329</v>
      </c>
      <c r="E3557" t="s">
        <v>212</v>
      </c>
      <c r="F3557" t="s">
        <v>23</v>
      </c>
      <c r="G3557" t="s">
        <v>12</v>
      </c>
      <c r="H3557">
        <v>4</v>
      </c>
    </row>
    <row r="3558" spans="1:8">
      <c r="A3558" t="s">
        <v>6461</v>
      </c>
      <c r="B3558" t="s">
        <v>6462</v>
      </c>
      <c r="C3558" t="s">
        <v>6381</v>
      </c>
      <c r="D3558" t="s">
        <v>6463</v>
      </c>
      <c r="E3558" t="s">
        <v>212</v>
      </c>
      <c r="F3558" t="s">
        <v>23</v>
      </c>
      <c r="G3558" t="s">
        <v>12</v>
      </c>
    </row>
    <row r="3559" spans="1:8">
      <c r="A3559" t="s">
        <v>6464</v>
      </c>
      <c r="B3559" t="s">
        <v>6465</v>
      </c>
      <c r="C3559" t="s">
        <v>6381</v>
      </c>
      <c r="D3559" t="s">
        <v>5471</v>
      </c>
      <c r="E3559" t="s">
        <v>212</v>
      </c>
      <c r="F3559" t="s">
        <v>23</v>
      </c>
      <c r="G3559" t="s">
        <v>12</v>
      </c>
      <c r="H3559">
        <v>2</v>
      </c>
    </row>
    <row r="3560" spans="1:8">
      <c r="A3560" t="s">
        <v>6466</v>
      </c>
      <c r="B3560" t="s">
        <v>6467</v>
      </c>
      <c r="C3560" t="s">
        <v>6381</v>
      </c>
      <c r="D3560" t="s">
        <v>4590</v>
      </c>
      <c r="E3560" t="s">
        <v>212</v>
      </c>
      <c r="F3560" t="s">
        <v>23</v>
      </c>
      <c r="G3560" t="s">
        <v>12</v>
      </c>
      <c r="H3560">
        <v>2</v>
      </c>
    </row>
    <row r="3561" spans="1:8">
      <c r="A3561" t="s">
        <v>6468</v>
      </c>
      <c r="B3561" t="s">
        <v>6469</v>
      </c>
      <c r="C3561" t="s">
        <v>6381</v>
      </c>
      <c r="D3561" t="s">
        <v>6398</v>
      </c>
      <c r="E3561" t="s">
        <v>212</v>
      </c>
      <c r="F3561" t="s">
        <v>116</v>
      </c>
      <c r="G3561" t="s">
        <v>12</v>
      </c>
      <c r="H3561">
        <v>3</v>
      </c>
    </row>
    <row r="3562" spans="1:8">
      <c r="A3562" t="s">
        <v>6470</v>
      </c>
      <c r="B3562" t="s">
        <v>6024</v>
      </c>
      <c r="C3562" t="s">
        <v>6381</v>
      </c>
      <c r="D3562" t="s">
        <v>6471</v>
      </c>
      <c r="E3562" t="s">
        <v>212</v>
      </c>
      <c r="F3562" t="s">
        <v>23</v>
      </c>
      <c r="G3562" t="s">
        <v>12</v>
      </c>
      <c r="H3562">
        <v>4</v>
      </c>
    </row>
    <row r="3563" spans="1:8">
      <c r="A3563" t="s">
        <v>6472</v>
      </c>
      <c r="B3563" t="s">
        <v>3092</v>
      </c>
      <c r="C3563" t="s">
        <v>6381</v>
      </c>
      <c r="D3563" t="s">
        <v>6473</v>
      </c>
      <c r="E3563" t="s">
        <v>212</v>
      </c>
      <c r="F3563" t="s">
        <v>116</v>
      </c>
      <c r="G3563" t="s">
        <v>12</v>
      </c>
      <c r="H3563">
        <v>2</v>
      </c>
    </row>
    <row r="3564" spans="1:8">
      <c r="A3564" t="s">
        <v>6474</v>
      </c>
      <c r="B3564" t="s">
        <v>6475</v>
      </c>
      <c r="C3564" t="s">
        <v>6381</v>
      </c>
      <c r="D3564" t="s">
        <v>3123</v>
      </c>
      <c r="E3564" t="s">
        <v>212</v>
      </c>
      <c r="F3564" t="s">
        <v>160</v>
      </c>
      <c r="G3564" t="s">
        <v>12</v>
      </c>
    </row>
    <row r="3565" spans="1:8">
      <c r="A3565" t="s">
        <v>6476</v>
      </c>
      <c r="B3565" t="s">
        <v>6024</v>
      </c>
      <c r="C3565" t="s">
        <v>6381</v>
      </c>
      <c r="D3565" t="s">
        <v>6471</v>
      </c>
      <c r="E3565" t="s">
        <v>233</v>
      </c>
      <c r="F3565" t="s">
        <v>50</v>
      </c>
      <c r="G3565" t="s">
        <v>201</v>
      </c>
    </row>
    <row r="3566" spans="1:8">
      <c r="A3566" t="s">
        <v>6477</v>
      </c>
      <c r="B3566" t="s">
        <v>6387</v>
      </c>
      <c r="C3566" t="s">
        <v>6381</v>
      </c>
      <c r="D3566" t="s">
        <v>2863</v>
      </c>
      <c r="E3566" t="s">
        <v>233</v>
      </c>
      <c r="F3566" t="s">
        <v>19</v>
      </c>
      <c r="G3566" t="s">
        <v>201</v>
      </c>
    </row>
    <row r="3567" spans="1:8">
      <c r="A3567" t="s">
        <v>6478</v>
      </c>
      <c r="B3567" t="s">
        <v>6479</v>
      </c>
      <c r="C3567" t="s">
        <v>6480</v>
      </c>
      <c r="D3567" t="s">
        <v>65</v>
      </c>
      <c r="E3567" t="s">
        <v>10</v>
      </c>
      <c r="F3567" t="s">
        <v>23</v>
      </c>
      <c r="G3567" t="s">
        <v>12</v>
      </c>
      <c r="H3567">
        <v>4</v>
      </c>
    </row>
    <row r="3568" spans="1:8">
      <c r="A3568" t="s">
        <v>6481</v>
      </c>
      <c r="B3568" t="s">
        <v>93</v>
      </c>
      <c r="C3568" t="s">
        <v>6480</v>
      </c>
      <c r="D3568" t="s">
        <v>93</v>
      </c>
      <c r="E3568" t="s">
        <v>10</v>
      </c>
      <c r="F3568" t="s">
        <v>69</v>
      </c>
      <c r="G3568" t="s">
        <v>201</v>
      </c>
      <c r="H3568">
        <v>4</v>
      </c>
    </row>
    <row r="3569" spans="1:8">
      <c r="A3569" t="s">
        <v>6482</v>
      </c>
      <c r="B3569" t="s">
        <v>6479</v>
      </c>
      <c r="C3569" t="s">
        <v>6480</v>
      </c>
      <c r="D3569" t="s">
        <v>65</v>
      </c>
      <c r="E3569" t="s">
        <v>10</v>
      </c>
      <c r="F3569" t="s">
        <v>23</v>
      </c>
      <c r="G3569" t="s">
        <v>12</v>
      </c>
      <c r="H3569">
        <v>3</v>
      </c>
    </row>
    <row r="3570" spans="1:8">
      <c r="A3570" t="s">
        <v>6483</v>
      </c>
      <c r="B3570" t="s">
        <v>2081</v>
      </c>
      <c r="C3570" t="s">
        <v>6480</v>
      </c>
      <c r="D3570" t="s">
        <v>188</v>
      </c>
      <c r="E3570" t="s">
        <v>10</v>
      </c>
      <c r="F3570" t="s">
        <v>23</v>
      </c>
      <c r="G3570" t="s">
        <v>12</v>
      </c>
      <c r="H3570">
        <v>4</v>
      </c>
    </row>
    <row r="3571" spans="1:8">
      <c r="A3571" t="s">
        <v>6484</v>
      </c>
      <c r="B3571" t="s">
        <v>5609</v>
      </c>
      <c r="C3571" t="s">
        <v>6480</v>
      </c>
      <c r="D3571" t="s">
        <v>6485</v>
      </c>
      <c r="E3571" t="s">
        <v>10</v>
      </c>
      <c r="F3571" t="s">
        <v>69</v>
      </c>
      <c r="G3571" t="s">
        <v>12</v>
      </c>
      <c r="H3571">
        <v>4</v>
      </c>
    </row>
    <row r="3572" spans="1:8">
      <c r="A3572" t="s">
        <v>6486</v>
      </c>
      <c r="B3572" t="s">
        <v>6487</v>
      </c>
      <c r="C3572" t="s">
        <v>6480</v>
      </c>
      <c r="D3572" t="s">
        <v>2819</v>
      </c>
      <c r="E3572" t="s">
        <v>10</v>
      </c>
      <c r="F3572" t="s">
        <v>69</v>
      </c>
      <c r="G3572" t="s">
        <v>12</v>
      </c>
      <c r="H3572">
        <v>3</v>
      </c>
    </row>
    <row r="3573" spans="1:8">
      <c r="A3573" t="s">
        <v>6488</v>
      </c>
      <c r="B3573" t="s">
        <v>1588</v>
      </c>
      <c r="C3573" t="s">
        <v>6480</v>
      </c>
      <c r="D3573" t="s">
        <v>6489</v>
      </c>
      <c r="E3573" t="s">
        <v>10</v>
      </c>
      <c r="F3573" t="s">
        <v>69</v>
      </c>
      <c r="G3573" t="s">
        <v>12</v>
      </c>
      <c r="H3573">
        <v>3</v>
      </c>
    </row>
    <row r="3574" spans="1:8">
      <c r="A3574" t="s">
        <v>2810</v>
      </c>
      <c r="B3574" t="s">
        <v>66</v>
      </c>
      <c r="C3574" t="s">
        <v>6480</v>
      </c>
      <c r="D3574" t="s">
        <v>66</v>
      </c>
      <c r="E3574" t="s">
        <v>10</v>
      </c>
      <c r="F3574" t="s">
        <v>23</v>
      </c>
      <c r="G3574" t="s">
        <v>12</v>
      </c>
      <c r="H3574">
        <v>4</v>
      </c>
    </row>
    <row r="3575" spans="1:8">
      <c r="A3575" t="s">
        <v>6490</v>
      </c>
      <c r="B3575" t="s">
        <v>6491</v>
      </c>
      <c r="C3575" t="s">
        <v>6480</v>
      </c>
      <c r="D3575" t="s">
        <v>188</v>
      </c>
      <c r="E3575" t="s">
        <v>10</v>
      </c>
      <c r="F3575" t="s">
        <v>23</v>
      </c>
      <c r="G3575" t="s">
        <v>12</v>
      </c>
      <c r="H3575">
        <v>3</v>
      </c>
    </row>
    <row r="3576" spans="1:8">
      <c r="A3576" t="s">
        <v>6492</v>
      </c>
      <c r="B3576" t="s">
        <v>5336</v>
      </c>
      <c r="C3576" t="s">
        <v>6480</v>
      </c>
      <c r="D3576" t="s">
        <v>32</v>
      </c>
      <c r="E3576" t="s">
        <v>10</v>
      </c>
      <c r="F3576" t="s">
        <v>23</v>
      </c>
      <c r="G3576" t="s">
        <v>12</v>
      </c>
      <c r="H3576">
        <v>2</v>
      </c>
    </row>
    <row r="3577" spans="1:8">
      <c r="A3577" t="s">
        <v>6493</v>
      </c>
      <c r="B3577" t="s">
        <v>100</v>
      </c>
      <c r="C3577" t="s">
        <v>6480</v>
      </c>
      <c r="D3577" t="s">
        <v>100</v>
      </c>
      <c r="E3577" t="s">
        <v>10</v>
      </c>
      <c r="F3577" t="s">
        <v>69</v>
      </c>
      <c r="G3577" t="s">
        <v>12</v>
      </c>
      <c r="H3577">
        <v>3</v>
      </c>
    </row>
    <row r="3578" spans="1:8">
      <c r="A3578" t="s">
        <v>6494</v>
      </c>
      <c r="B3578" t="s">
        <v>6479</v>
      </c>
      <c r="C3578" t="s">
        <v>6480</v>
      </c>
      <c r="D3578" t="s">
        <v>65</v>
      </c>
      <c r="E3578" t="s">
        <v>10</v>
      </c>
      <c r="F3578" t="s">
        <v>23</v>
      </c>
      <c r="G3578" t="s">
        <v>12</v>
      </c>
      <c r="H3578">
        <v>4</v>
      </c>
    </row>
    <row r="3579" spans="1:8">
      <c r="A3579" t="s">
        <v>6495</v>
      </c>
      <c r="B3579" t="s">
        <v>2081</v>
      </c>
      <c r="C3579" t="s">
        <v>6480</v>
      </c>
      <c r="D3579" t="s">
        <v>188</v>
      </c>
      <c r="E3579" t="s">
        <v>10</v>
      </c>
      <c r="F3579" t="s">
        <v>116</v>
      </c>
      <c r="G3579" t="s">
        <v>12</v>
      </c>
      <c r="H3579">
        <v>2</v>
      </c>
    </row>
    <row r="3580" spans="1:8">
      <c r="A3580" t="s">
        <v>6496</v>
      </c>
      <c r="B3580" t="s">
        <v>4893</v>
      </c>
      <c r="C3580" t="s">
        <v>6480</v>
      </c>
      <c r="D3580" t="s">
        <v>6497</v>
      </c>
      <c r="E3580" t="s">
        <v>179</v>
      </c>
      <c r="F3580" t="s">
        <v>180</v>
      </c>
      <c r="G3580" t="s">
        <v>12</v>
      </c>
      <c r="H3580">
        <v>4</v>
      </c>
    </row>
    <row r="3581" spans="1:8">
      <c r="A3581" t="s">
        <v>6498</v>
      </c>
      <c r="B3581" t="s">
        <v>6499</v>
      </c>
      <c r="C3581" t="s">
        <v>6480</v>
      </c>
      <c r="D3581" t="s">
        <v>1406</v>
      </c>
      <c r="E3581" t="s">
        <v>10</v>
      </c>
      <c r="F3581" t="s">
        <v>23</v>
      </c>
      <c r="G3581" t="s">
        <v>12</v>
      </c>
      <c r="H3581">
        <v>3</v>
      </c>
    </row>
    <row r="3582" spans="1:8">
      <c r="A3582" t="s">
        <v>6500</v>
      </c>
      <c r="B3582" t="s">
        <v>4491</v>
      </c>
      <c r="C3582" t="s">
        <v>6480</v>
      </c>
      <c r="D3582" t="s">
        <v>5854</v>
      </c>
      <c r="E3582" t="s">
        <v>10</v>
      </c>
      <c r="F3582" t="s">
        <v>23</v>
      </c>
      <c r="G3582" t="s">
        <v>12</v>
      </c>
      <c r="H3582">
        <v>4</v>
      </c>
    </row>
    <row r="3583" spans="1:8">
      <c r="A3583" t="s">
        <v>6501</v>
      </c>
      <c r="B3583" t="s">
        <v>6502</v>
      </c>
      <c r="C3583" t="s">
        <v>6480</v>
      </c>
      <c r="D3583" t="s">
        <v>76</v>
      </c>
      <c r="E3583" t="s">
        <v>10</v>
      </c>
      <c r="F3583" t="s">
        <v>23</v>
      </c>
      <c r="G3583" t="s">
        <v>12</v>
      </c>
      <c r="H3583">
        <v>5</v>
      </c>
    </row>
    <row r="3584" spans="1:8">
      <c r="A3584" t="s">
        <v>6503</v>
      </c>
      <c r="B3584" t="s">
        <v>6499</v>
      </c>
      <c r="C3584" t="s">
        <v>6480</v>
      </c>
      <c r="D3584" t="s">
        <v>1406</v>
      </c>
      <c r="E3584" t="s">
        <v>10</v>
      </c>
      <c r="F3584" t="s">
        <v>23</v>
      </c>
      <c r="G3584" t="s">
        <v>12</v>
      </c>
      <c r="H3584">
        <v>5</v>
      </c>
    </row>
    <row r="3585" spans="1:8">
      <c r="A3585" t="s">
        <v>6504</v>
      </c>
      <c r="B3585" t="s">
        <v>3563</v>
      </c>
      <c r="C3585" t="s">
        <v>6480</v>
      </c>
      <c r="D3585" t="s">
        <v>6505</v>
      </c>
      <c r="E3585" t="s">
        <v>10</v>
      </c>
      <c r="F3585" t="s">
        <v>23</v>
      </c>
      <c r="G3585" t="s">
        <v>12</v>
      </c>
      <c r="H3585">
        <v>4</v>
      </c>
    </row>
    <row r="3586" spans="1:8">
      <c r="A3586" t="s">
        <v>6506</v>
      </c>
      <c r="B3586" t="s">
        <v>2160</v>
      </c>
      <c r="C3586" t="s">
        <v>6480</v>
      </c>
      <c r="D3586" t="s">
        <v>6507</v>
      </c>
      <c r="E3586" t="s">
        <v>10</v>
      </c>
      <c r="F3586" t="s">
        <v>23</v>
      </c>
      <c r="G3586" t="s">
        <v>12</v>
      </c>
      <c r="H3586">
        <v>4</v>
      </c>
    </row>
    <row r="3587" spans="1:8">
      <c r="A3587" t="s">
        <v>6508</v>
      </c>
      <c r="B3587" t="s">
        <v>2081</v>
      </c>
      <c r="C3587" t="s">
        <v>6480</v>
      </c>
      <c r="D3587" t="s">
        <v>188</v>
      </c>
      <c r="E3587" t="s">
        <v>10</v>
      </c>
      <c r="F3587" t="s">
        <v>23</v>
      </c>
      <c r="G3587" t="s">
        <v>12</v>
      </c>
      <c r="H3587">
        <v>2</v>
      </c>
    </row>
    <row r="3588" spans="1:8">
      <c r="A3588" t="s">
        <v>6509</v>
      </c>
      <c r="B3588" t="s">
        <v>6510</v>
      </c>
      <c r="C3588" t="s">
        <v>6480</v>
      </c>
      <c r="D3588" t="s">
        <v>2144</v>
      </c>
      <c r="E3588" t="s">
        <v>10</v>
      </c>
      <c r="F3588" t="s">
        <v>98</v>
      </c>
      <c r="G3588" t="s">
        <v>12</v>
      </c>
      <c r="H3588">
        <v>4</v>
      </c>
    </row>
    <row r="3589" spans="1:8">
      <c r="A3589" t="s">
        <v>6511</v>
      </c>
      <c r="B3589" t="s">
        <v>6512</v>
      </c>
      <c r="C3589" t="s">
        <v>6480</v>
      </c>
      <c r="D3589" t="s">
        <v>6513</v>
      </c>
      <c r="E3589" t="s">
        <v>10</v>
      </c>
      <c r="F3589" t="s">
        <v>23</v>
      </c>
      <c r="G3589" t="s">
        <v>12</v>
      </c>
      <c r="H3589">
        <v>5</v>
      </c>
    </row>
    <row r="3590" spans="1:8">
      <c r="A3590" t="s">
        <v>6514</v>
      </c>
      <c r="B3590" t="s">
        <v>6479</v>
      </c>
      <c r="C3590" t="s">
        <v>6480</v>
      </c>
      <c r="D3590" t="s">
        <v>65</v>
      </c>
      <c r="E3590" t="s">
        <v>179</v>
      </c>
      <c r="F3590" t="s">
        <v>180</v>
      </c>
      <c r="G3590" t="s">
        <v>12</v>
      </c>
      <c r="H3590">
        <v>4</v>
      </c>
    </row>
    <row r="3591" spans="1:8">
      <c r="A3591" t="s">
        <v>6515</v>
      </c>
      <c r="B3591" t="s">
        <v>2499</v>
      </c>
      <c r="C3591" t="s">
        <v>6480</v>
      </c>
      <c r="D3591" t="s">
        <v>2517</v>
      </c>
      <c r="E3591" t="s">
        <v>10</v>
      </c>
      <c r="F3591" t="s">
        <v>69</v>
      </c>
      <c r="G3591" t="s">
        <v>12</v>
      </c>
      <c r="H3591">
        <v>3</v>
      </c>
    </row>
    <row r="3592" spans="1:8">
      <c r="A3592" t="s">
        <v>6516</v>
      </c>
      <c r="B3592" t="s">
        <v>6517</v>
      </c>
      <c r="C3592" t="s">
        <v>6480</v>
      </c>
      <c r="D3592" t="s">
        <v>6497</v>
      </c>
      <c r="E3592" t="s">
        <v>10</v>
      </c>
      <c r="F3592" t="s">
        <v>23</v>
      </c>
      <c r="G3592" t="s">
        <v>201</v>
      </c>
      <c r="H3592">
        <v>4</v>
      </c>
    </row>
    <row r="3593" spans="1:8">
      <c r="A3593" t="s">
        <v>6518</v>
      </c>
      <c r="B3593" t="s">
        <v>4032</v>
      </c>
      <c r="C3593" t="s">
        <v>6480</v>
      </c>
      <c r="D3593" t="s">
        <v>183</v>
      </c>
      <c r="E3593" t="s">
        <v>10</v>
      </c>
      <c r="F3593" t="s">
        <v>23</v>
      </c>
      <c r="G3593" t="s">
        <v>12</v>
      </c>
      <c r="H3593">
        <v>3</v>
      </c>
    </row>
    <row r="3594" spans="1:8">
      <c r="A3594" t="s">
        <v>6519</v>
      </c>
      <c r="B3594" t="s">
        <v>6520</v>
      </c>
      <c r="C3594" t="s">
        <v>6480</v>
      </c>
      <c r="D3594" t="s">
        <v>3185</v>
      </c>
      <c r="E3594" t="s">
        <v>10</v>
      </c>
      <c r="F3594" t="s">
        <v>50</v>
      </c>
      <c r="G3594" t="s">
        <v>12</v>
      </c>
      <c r="H3594">
        <v>3</v>
      </c>
    </row>
    <row r="3595" spans="1:8">
      <c r="A3595" t="s">
        <v>6521</v>
      </c>
      <c r="B3595" t="s">
        <v>6522</v>
      </c>
      <c r="C3595" t="s">
        <v>6480</v>
      </c>
      <c r="D3595" t="s">
        <v>44</v>
      </c>
      <c r="E3595" t="s">
        <v>10</v>
      </c>
      <c r="F3595" t="s">
        <v>23</v>
      </c>
      <c r="G3595" t="s">
        <v>12</v>
      </c>
      <c r="H3595">
        <v>3</v>
      </c>
    </row>
    <row r="3596" spans="1:8">
      <c r="A3596" t="s">
        <v>6523</v>
      </c>
      <c r="B3596" t="s">
        <v>6524</v>
      </c>
      <c r="C3596" t="s">
        <v>6480</v>
      </c>
      <c r="D3596" t="s">
        <v>6525</v>
      </c>
      <c r="E3596" t="s">
        <v>10</v>
      </c>
      <c r="F3596" t="s">
        <v>23</v>
      </c>
      <c r="G3596" t="s">
        <v>12</v>
      </c>
      <c r="H3596">
        <v>4</v>
      </c>
    </row>
    <row r="3597" spans="1:8">
      <c r="A3597" t="s">
        <v>6526</v>
      </c>
      <c r="B3597" t="s">
        <v>644</v>
      </c>
      <c r="C3597" t="s">
        <v>6480</v>
      </c>
      <c r="D3597" t="s">
        <v>6527</v>
      </c>
      <c r="E3597" t="s">
        <v>10</v>
      </c>
      <c r="F3597" t="s">
        <v>19</v>
      </c>
      <c r="G3597" t="s">
        <v>12</v>
      </c>
      <c r="H3597">
        <v>2</v>
      </c>
    </row>
    <row r="3598" spans="1:8">
      <c r="A3598" t="s">
        <v>6528</v>
      </c>
      <c r="B3598" t="s">
        <v>979</v>
      </c>
      <c r="C3598" t="s">
        <v>6480</v>
      </c>
      <c r="D3598" t="s">
        <v>183</v>
      </c>
      <c r="E3598" t="s">
        <v>10</v>
      </c>
      <c r="F3598" t="s">
        <v>23</v>
      </c>
      <c r="G3598" t="s">
        <v>12</v>
      </c>
      <c r="H3598">
        <v>3</v>
      </c>
    </row>
    <row r="3599" spans="1:8">
      <c r="A3599" t="s">
        <v>6529</v>
      </c>
      <c r="B3599" t="s">
        <v>3385</v>
      </c>
      <c r="C3599" t="s">
        <v>6480</v>
      </c>
      <c r="D3599" t="s">
        <v>2675</v>
      </c>
      <c r="E3599" t="s">
        <v>10</v>
      </c>
      <c r="F3599" t="s">
        <v>11</v>
      </c>
      <c r="G3599" t="s">
        <v>201</v>
      </c>
      <c r="H3599">
        <v>3</v>
      </c>
    </row>
    <row r="3600" spans="1:8">
      <c r="A3600" t="s">
        <v>6530</v>
      </c>
      <c r="B3600" t="s">
        <v>4893</v>
      </c>
      <c r="C3600" t="s">
        <v>6480</v>
      </c>
      <c r="D3600" t="s">
        <v>6497</v>
      </c>
      <c r="E3600" t="s">
        <v>10</v>
      </c>
      <c r="F3600" t="s">
        <v>69</v>
      </c>
      <c r="G3600" t="s">
        <v>12</v>
      </c>
      <c r="H3600">
        <v>3</v>
      </c>
    </row>
    <row r="3601" spans="1:8">
      <c r="A3601" t="s">
        <v>6531</v>
      </c>
      <c r="B3601" t="s">
        <v>6532</v>
      </c>
      <c r="C3601" t="s">
        <v>6480</v>
      </c>
      <c r="D3601" t="s">
        <v>6533</v>
      </c>
      <c r="E3601" t="s">
        <v>10</v>
      </c>
      <c r="F3601" t="s">
        <v>116</v>
      </c>
      <c r="G3601" t="s">
        <v>12</v>
      </c>
      <c r="H3601">
        <v>3</v>
      </c>
    </row>
    <row r="3602" spans="1:8">
      <c r="A3602" t="s">
        <v>6534</v>
      </c>
      <c r="B3602" t="s">
        <v>1154</v>
      </c>
      <c r="C3602" t="s">
        <v>6480</v>
      </c>
      <c r="D3602" t="s">
        <v>4483</v>
      </c>
      <c r="E3602" t="s">
        <v>10</v>
      </c>
      <c r="F3602" t="s">
        <v>23</v>
      </c>
      <c r="G3602" t="s">
        <v>12</v>
      </c>
      <c r="H3602">
        <v>4</v>
      </c>
    </row>
    <row r="3603" spans="1:8">
      <c r="A3603" t="s">
        <v>6535</v>
      </c>
      <c r="B3603" t="s">
        <v>6487</v>
      </c>
      <c r="C3603" t="s">
        <v>6480</v>
      </c>
      <c r="D3603" t="s">
        <v>2819</v>
      </c>
      <c r="E3603" t="s">
        <v>10</v>
      </c>
      <c r="F3603" t="s">
        <v>23</v>
      </c>
      <c r="G3603" t="s">
        <v>12</v>
      </c>
      <c r="H3603">
        <v>4</v>
      </c>
    </row>
    <row r="3604" spans="1:8">
      <c r="A3604" t="s">
        <v>6536</v>
      </c>
      <c r="B3604" t="s">
        <v>6520</v>
      </c>
      <c r="C3604" t="s">
        <v>6480</v>
      </c>
      <c r="D3604" t="s">
        <v>3185</v>
      </c>
      <c r="E3604" t="s">
        <v>10</v>
      </c>
      <c r="F3604" t="s">
        <v>23</v>
      </c>
      <c r="G3604" t="s">
        <v>12</v>
      </c>
      <c r="H3604">
        <v>4</v>
      </c>
    </row>
    <row r="3605" spans="1:8">
      <c r="A3605" t="s">
        <v>6537</v>
      </c>
      <c r="B3605" t="s">
        <v>6538</v>
      </c>
      <c r="C3605" t="s">
        <v>6480</v>
      </c>
      <c r="D3605" t="s">
        <v>76</v>
      </c>
      <c r="E3605" t="s">
        <v>264</v>
      </c>
      <c r="F3605" t="s">
        <v>265</v>
      </c>
      <c r="G3605" t="s">
        <v>12</v>
      </c>
    </row>
    <row r="3606" spans="1:8">
      <c r="A3606" t="s">
        <v>1011</v>
      </c>
      <c r="B3606" t="s">
        <v>2017</v>
      </c>
      <c r="C3606" t="s">
        <v>6480</v>
      </c>
      <c r="D3606" t="s">
        <v>6473</v>
      </c>
      <c r="E3606" t="s">
        <v>10</v>
      </c>
      <c r="F3606" t="s">
        <v>23</v>
      </c>
      <c r="G3606" t="s">
        <v>12</v>
      </c>
      <c r="H3606">
        <v>3</v>
      </c>
    </row>
    <row r="3607" spans="1:8">
      <c r="A3607" t="s">
        <v>6539</v>
      </c>
      <c r="B3607" t="s">
        <v>6540</v>
      </c>
      <c r="C3607" t="s">
        <v>6480</v>
      </c>
      <c r="D3607" t="s">
        <v>6540</v>
      </c>
      <c r="E3607" t="s">
        <v>10</v>
      </c>
      <c r="F3607" t="s">
        <v>23</v>
      </c>
      <c r="G3607" t="s">
        <v>201</v>
      </c>
      <c r="H3607">
        <v>5</v>
      </c>
    </row>
    <row r="3608" spans="1:8">
      <c r="A3608" t="s">
        <v>6541</v>
      </c>
      <c r="B3608" t="s">
        <v>737</v>
      </c>
      <c r="C3608" t="s">
        <v>6480</v>
      </c>
      <c r="D3608" t="s">
        <v>979</v>
      </c>
      <c r="E3608" t="s">
        <v>10</v>
      </c>
      <c r="F3608" t="s">
        <v>69</v>
      </c>
      <c r="G3608" t="s">
        <v>12</v>
      </c>
      <c r="H3608">
        <v>2</v>
      </c>
    </row>
    <row r="3609" spans="1:8">
      <c r="A3609" t="s">
        <v>6542</v>
      </c>
      <c r="B3609" t="s">
        <v>6543</v>
      </c>
      <c r="C3609" t="s">
        <v>6480</v>
      </c>
      <c r="D3609" t="s">
        <v>6544</v>
      </c>
      <c r="E3609" t="s">
        <v>10</v>
      </c>
      <c r="F3609" t="s">
        <v>19</v>
      </c>
      <c r="G3609" t="s">
        <v>12</v>
      </c>
      <c r="H3609">
        <v>4</v>
      </c>
    </row>
    <row r="3610" spans="1:8">
      <c r="A3610" t="s">
        <v>6545</v>
      </c>
      <c r="B3610" t="s">
        <v>188</v>
      </c>
      <c r="C3610" t="s">
        <v>6480</v>
      </c>
      <c r="D3610" t="s">
        <v>644</v>
      </c>
      <c r="E3610" t="s">
        <v>10</v>
      </c>
      <c r="F3610" t="s">
        <v>23</v>
      </c>
      <c r="G3610" t="s">
        <v>12</v>
      </c>
      <c r="H3610">
        <v>4</v>
      </c>
    </row>
    <row r="3611" spans="1:8">
      <c r="A3611" t="s">
        <v>4252</v>
      </c>
      <c r="B3611" t="s">
        <v>4893</v>
      </c>
      <c r="C3611" t="s">
        <v>6480</v>
      </c>
      <c r="D3611" t="s">
        <v>6497</v>
      </c>
      <c r="E3611" t="s">
        <v>10</v>
      </c>
      <c r="F3611" t="s">
        <v>23</v>
      </c>
      <c r="G3611" t="s">
        <v>12</v>
      </c>
      <c r="H3611">
        <v>5</v>
      </c>
    </row>
    <row r="3612" spans="1:8">
      <c r="A3612" t="s">
        <v>6546</v>
      </c>
      <c r="B3612" t="s">
        <v>6547</v>
      </c>
      <c r="C3612" t="s">
        <v>6480</v>
      </c>
      <c r="D3612" t="s">
        <v>6548</v>
      </c>
      <c r="E3612" t="s">
        <v>10</v>
      </c>
      <c r="F3612" t="s">
        <v>23</v>
      </c>
      <c r="G3612" t="s">
        <v>12</v>
      </c>
      <c r="H3612">
        <v>3</v>
      </c>
    </row>
    <row r="3613" spans="1:8">
      <c r="A3613" t="s">
        <v>6549</v>
      </c>
      <c r="B3613" t="s">
        <v>6550</v>
      </c>
      <c r="C3613" t="s">
        <v>6480</v>
      </c>
      <c r="D3613" t="s">
        <v>44</v>
      </c>
      <c r="E3613" t="s">
        <v>10</v>
      </c>
      <c r="F3613" t="s">
        <v>116</v>
      </c>
      <c r="G3613" t="s">
        <v>12</v>
      </c>
      <c r="H3613">
        <v>3</v>
      </c>
    </row>
    <row r="3614" spans="1:8">
      <c r="A3614" t="s">
        <v>6551</v>
      </c>
      <c r="B3614" t="s">
        <v>6522</v>
      </c>
      <c r="C3614" t="s">
        <v>6480</v>
      </c>
      <c r="D3614" t="s">
        <v>44</v>
      </c>
      <c r="E3614" t="s">
        <v>179</v>
      </c>
      <c r="F3614" t="s">
        <v>180</v>
      </c>
      <c r="G3614" t="s">
        <v>12</v>
      </c>
      <c r="H3614">
        <v>5</v>
      </c>
    </row>
    <row r="3615" spans="1:8">
      <c r="A3615" t="s">
        <v>6552</v>
      </c>
      <c r="B3615" t="s">
        <v>6553</v>
      </c>
      <c r="C3615" t="s">
        <v>6480</v>
      </c>
      <c r="D3615" t="s">
        <v>4263</v>
      </c>
      <c r="E3615" t="s">
        <v>10</v>
      </c>
      <c r="F3615" t="s">
        <v>69</v>
      </c>
      <c r="G3615" t="s">
        <v>201</v>
      </c>
      <c r="H3615">
        <v>2</v>
      </c>
    </row>
    <row r="3616" spans="1:8">
      <c r="A3616" t="s">
        <v>6554</v>
      </c>
      <c r="B3616" t="s">
        <v>6555</v>
      </c>
      <c r="C3616" t="s">
        <v>6480</v>
      </c>
      <c r="D3616" t="s">
        <v>6497</v>
      </c>
      <c r="E3616" t="s">
        <v>10</v>
      </c>
      <c r="F3616" t="s">
        <v>69</v>
      </c>
      <c r="G3616" t="s">
        <v>201</v>
      </c>
      <c r="H3616">
        <v>4</v>
      </c>
    </row>
    <row r="3617" spans="1:8">
      <c r="A3617" t="s">
        <v>6556</v>
      </c>
      <c r="B3617" t="s">
        <v>2017</v>
      </c>
      <c r="C3617" t="s">
        <v>6480</v>
      </c>
      <c r="D3617" t="s">
        <v>6473</v>
      </c>
      <c r="E3617" t="s">
        <v>10</v>
      </c>
      <c r="F3617" t="s">
        <v>69</v>
      </c>
      <c r="G3617" t="s">
        <v>12</v>
      </c>
      <c r="H3617">
        <v>4</v>
      </c>
    </row>
    <row r="3618" spans="1:8">
      <c r="A3618" t="s">
        <v>6557</v>
      </c>
      <c r="B3618" t="s">
        <v>2081</v>
      </c>
      <c r="C3618" t="s">
        <v>6480</v>
      </c>
      <c r="D3618" t="s">
        <v>188</v>
      </c>
      <c r="E3618" t="s">
        <v>10</v>
      </c>
      <c r="F3618" t="s">
        <v>50</v>
      </c>
      <c r="G3618" t="s">
        <v>12</v>
      </c>
      <c r="H3618">
        <v>3</v>
      </c>
    </row>
    <row r="3619" spans="1:8">
      <c r="A3619" t="s">
        <v>6558</v>
      </c>
      <c r="B3619" t="s">
        <v>1447</v>
      </c>
      <c r="C3619" t="s">
        <v>6480</v>
      </c>
      <c r="D3619" t="s">
        <v>632</v>
      </c>
      <c r="E3619" t="s">
        <v>10</v>
      </c>
      <c r="F3619" t="s">
        <v>23</v>
      </c>
      <c r="G3619" t="s">
        <v>12</v>
      </c>
      <c r="H3619">
        <v>4</v>
      </c>
    </row>
    <row r="3620" spans="1:8">
      <c r="A3620" t="s">
        <v>6559</v>
      </c>
      <c r="B3620" t="s">
        <v>4893</v>
      </c>
      <c r="C3620" t="s">
        <v>6480</v>
      </c>
      <c r="D3620" t="s">
        <v>6497</v>
      </c>
      <c r="E3620" t="s">
        <v>10</v>
      </c>
      <c r="F3620" t="s">
        <v>23</v>
      </c>
      <c r="G3620" t="s">
        <v>12</v>
      </c>
      <c r="H3620">
        <v>3</v>
      </c>
    </row>
    <row r="3621" spans="1:8">
      <c r="A3621" t="s">
        <v>6560</v>
      </c>
      <c r="B3621" t="s">
        <v>6561</v>
      </c>
      <c r="C3621" t="s">
        <v>6480</v>
      </c>
      <c r="D3621" t="s">
        <v>3392</v>
      </c>
      <c r="E3621" t="s">
        <v>10</v>
      </c>
      <c r="F3621" t="s">
        <v>116</v>
      </c>
      <c r="G3621" t="s">
        <v>12</v>
      </c>
      <c r="H3621">
        <v>3</v>
      </c>
    </row>
    <row r="3622" spans="1:8">
      <c r="A3622" t="s">
        <v>6562</v>
      </c>
      <c r="B3622" t="s">
        <v>5163</v>
      </c>
      <c r="C3622" t="s">
        <v>6480</v>
      </c>
      <c r="D3622" t="s">
        <v>6563</v>
      </c>
      <c r="E3622" t="s">
        <v>179</v>
      </c>
      <c r="F3622" t="s">
        <v>180</v>
      </c>
      <c r="G3622" t="s">
        <v>201</v>
      </c>
    </row>
    <row r="3623" spans="1:8">
      <c r="A3623" t="s">
        <v>6564</v>
      </c>
      <c r="B3623" t="s">
        <v>6104</v>
      </c>
      <c r="C3623" t="s">
        <v>6480</v>
      </c>
      <c r="D3623" t="s">
        <v>6104</v>
      </c>
      <c r="E3623" t="s">
        <v>10</v>
      </c>
      <c r="F3623" t="s">
        <v>23</v>
      </c>
      <c r="G3623" t="s">
        <v>12</v>
      </c>
      <c r="H3623">
        <v>5</v>
      </c>
    </row>
    <row r="3624" spans="1:8">
      <c r="A3624" t="s">
        <v>2598</v>
      </c>
      <c r="B3624" t="s">
        <v>820</v>
      </c>
      <c r="C3624" t="s">
        <v>6480</v>
      </c>
      <c r="D3624" t="s">
        <v>555</v>
      </c>
      <c r="E3624" t="s">
        <v>10</v>
      </c>
      <c r="F3624" t="s">
        <v>98</v>
      </c>
      <c r="G3624" t="s">
        <v>12</v>
      </c>
      <c r="H3624">
        <v>5</v>
      </c>
    </row>
    <row r="3625" spans="1:8">
      <c r="A3625" t="s">
        <v>6565</v>
      </c>
      <c r="B3625" t="s">
        <v>6566</v>
      </c>
      <c r="C3625" t="s">
        <v>6480</v>
      </c>
      <c r="D3625" t="s">
        <v>2677</v>
      </c>
      <c r="E3625" t="s">
        <v>10</v>
      </c>
      <c r="F3625" t="s">
        <v>69</v>
      </c>
      <c r="G3625" t="s">
        <v>201</v>
      </c>
      <c r="H3625">
        <v>3</v>
      </c>
    </row>
    <row r="3626" spans="1:8">
      <c r="A3626" t="s">
        <v>6567</v>
      </c>
      <c r="B3626" t="s">
        <v>6568</v>
      </c>
      <c r="C3626" t="s">
        <v>6480</v>
      </c>
      <c r="D3626" t="s">
        <v>6569</v>
      </c>
      <c r="E3626" t="s">
        <v>10</v>
      </c>
      <c r="F3626" t="s">
        <v>23</v>
      </c>
      <c r="G3626" t="s">
        <v>12</v>
      </c>
      <c r="H3626">
        <v>3</v>
      </c>
    </row>
    <row r="3627" spans="1:8">
      <c r="A3627" t="s">
        <v>6570</v>
      </c>
      <c r="B3627" t="s">
        <v>1029</v>
      </c>
      <c r="C3627" t="s">
        <v>6480</v>
      </c>
      <c r="D3627" t="s">
        <v>1220</v>
      </c>
      <c r="E3627" t="s">
        <v>10</v>
      </c>
      <c r="F3627" t="s">
        <v>23</v>
      </c>
      <c r="G3627" t="s">
        <v>12</v>
      </c>
      <c r="H3627">
        <v>3</v>
      </c>
    </row>
    <row r="3628" spans="1:8">
      <c r="A3628" t="s">
        <v>6571</v>
      </c>
      <c r="B3628" t="s">
        <v>5385</v>
      </c>
      <c r="C3628" t="s">
        <v>6480</v>
      </c>
      <c r="D3628" t="s">
        <v>4491</v>
      </c>
      <c r="E3628" t="s">
        <v>10</v>
      </c>
      <c r="F3628" t="s">
        <v>69</v>
      </c>
      <c r="G3628" t="s">
        <v>201</v>
      </c>
      <c r="H3628">
        <v>4</v>
      </c>
    </row>
    <row r="3629" spans="1:8">
      <c r="A3629" t="s">
        <v>6572</v>
      </c>
      <c r="B3629" t="s">
        <v>6573</v>
      </c>
      <c r="C3629" t="s">
        <v>6480</v>
      </c>
      <c r="D3629" t="s">
        <v>6573</v>
      </c>
      <c r="E3629" t="s">
        <v>10</v>
      </c>
      <c r="F3629" t="s">
        <v>23</v>
      </c>
      <c r="G3629" t="s">
        <v>12</v>
      </c>
      <c r="H3629">
        <v>4</v>
      </c>
    </row>
    <row r="3630" spans="1:8">
      <c r="A3630" t="s">
        <v>6574</v>
      </c>
      <c r="B3630" t="s">
        <v>6520</v>
      </c>
      <c r="C3630" t="s">
        <v>6480</v>
      </c>
      <c r="D3630" t="s">
        <v>3185</v>
      </c>
      <c r="E3630" t="s">
        <v>10</v>
      </c>
      <c r="F3630" t="s">
        <v>116</v>
      </c>
      <c r="G3630" t="s">
        <v>12</v>
      </c>
      <c r="H3630">
        <v>3</v>
      </c>
    </row>
    <row r="3631" spans="1:8">
      <c r="A3631" t="s">
        <v>6575</v>
      </c>
      <c r="B3631" t="s">
        <v>3814</v>
      </c>
      <c r="C3631" t="s">
        <v>6480</v>
      </c>
      <c r="D3631" t="s">
        <v>2773</v>
      </c>
      <c r="E3631" t="s">
        <v>10</v>
      </c>
      <c r="F3631" t="s">
        <v>23</v>
      </c>
      <c r="G3631" t="s">
        <v>12</v>
      </c>
      <c r="H3631">
        <v>3</v>
      </c>
    </row>
    <row r="3632" spans="1:8">
      <c r="A3632" t="s">
        <v>6576</v>
      </c>
      <c r="B3632" t="s">
        <v>6577</v>
      </c>
      <c r="C3632" t="s">
        <v>6480</v>
      </c>
      <c r="D3632" t="s">
        <v>6398</v>
      </c>
      <c r="E3632" t="s">
        <v>10</v>
      </c>
      <c r="F3632" t="s">
        <v>69</v>
      </c>
      <c r="G3632" t="s">
        <v>201</v>
      </c>
      <c r="H3632">
        <v>3</v>
      </c>
    </row>
    <row r="3633" spans="1:8">
      <c r="A3633" t="s">
        <v>6578</v>
      </c>
      <c r="B3633" t="s">
        <v>6579</v>
      </c>
      <c r="C3633" t="s">
        <v>6480</v>
      </c>
      <c r="D3633" t="s">
        <v>6497</v>
      </c>
      <c r="E3633" t="s">
        <v>10</v>
      </c>
      <c r="F3633" t="s">
        <v>23</v>
      </c>
      <c r="G3633" t="s">
        <v>12</v>
      </c>
      <c r="H3633">
        <v>4</v>
      </c>
    </row>
    <row r="3634" spans="1:8">
      <c r="A3634" t="s">
        <v>6580</v>
      </c>
      <c r="B3634" t="s">
        <v>6581</v>
      </c>
      <c r="C3634" t="s">
        <v>6480</v>
      </c>
      <c r="D3634" t="s">
        <v>6581</v>
      </c>
      <c r="E3634" t="s">
        <v>10</v>
      </c>
      <c r="F3634" t="s">
        <v>23</v>
      </c>
      <c r="G3634" t="s">
        <v>12</v>
      </c>
      <c r="H3634">
        <v>3</v>
      </c>
    </row>
    <row r="3635" spans="1:8">
      <c r="A3635" t="s">
        <v>6582</v>
      </c>
      <c r="B3635" t="s">
        <v>5499</v>
      </c>
      <c r="C3635" t="s">
        <v>6480</v>
      </c>
      <c r="D3635" t="s">
        <v>6473</v>
      </c>
      <c r="E3635" t="s">
        <v>10</v>
      </c>
      <c r="F3635" t="s">
        <v>23</v>
      </c>
      <c r="G3635" t="s">
        <v>12</v>
      </c>
      <c r="H3635">
        <v>4</v>
      </c>
    </row>
    <row r="3636" spans="1:8">
      <c r="A3636" t="s">
        <v>6583</v>
      </c>
      <c r="B3636" t="s">
        <v>65</v>
      </c>
      <c r="C3636" t="s">
        <v>6480</v>
      </c>
      <c r="D3636" t="s">
        <v>183</v>
      </c>
      <c r="E3636" t="s">
        <v>10</v>
      </c>
      <c r="F3636" t="s">
        <v>23</v>
      </c>
      <c r="G3636" t="s">
        <v>12</v>
      </c>
      <c r="H3636">
        <v>3</v>
      </c>
    </row>
    <row r="3637" spans="1:8">
      <c r="A3637" t="s">
        <v>6584</v>
      </c>
      <c r="B3637" t="s">
        <v>6522</v>
      </c>
      <c r="C3637" t="s">
        <v>6480</v>
      </c>
      <c r="D3637" t="s">
        <v>44</v>
      </c>
      <c r="E3637" t="s">
        <v>10</v>
      </c>
      <c r="F3637" t="s">
        <v>69</v>
      </c>
      <c r="G3637" t="s">
        <v>201</v>
      </c>
      <c r="H3637">
        <v>4</v>
      </c>
    </row>
    <row r="3638" spans="1:8">
      <c r="A3638" t="s">
        <v>984</v>
      </c>
      <c r="B3638" t="s">
        <v>6479</v>
      </c>
      <c r="C3638" t="s">
        <v>6480</v>
      </c>
      <c r="D3638" t="s">
        <v>65</v>
      </c>
      <c r="E3638" t="s">
        <v>10</v>
      </c>
      <c r="F3638" t="s">
        <v>23</v>
      </c>
      <c r="G3638" t="s">
        <v>12</v>
      </c>
      <c r="H3638">
        <v>4</v>
      </c>
    </row>
    <row r="3639" spans="1:8">
      <c r="A3639" t="s">
        <v>6585</v>
      </c>
      <c r="B3639" t="s">
        <v>4893</v>
      </c>
      <c r="C3639" t="s">
        <v>6480</v>
      </c>
      <c r="D3639" t="s">
        <v>6497</v>
      </c>
      <c r="E3639" t="s">
        <v>10</v>
      </c>
      <c r="F3639" t="s">
        <v>23</v>
      </c>
      <c r="G3639" t="s">
        <v>12</v>
      </c>
      <c r="H3639">
        <v>3</v>
      </c>
    </row>
    <row r="3640" spans="1:8">
      <c r="A3640" t="s">
        <v>6586</v>
      </c>
      <c r="B3640" t="s">
        <v>6587</v>
      </c>
      <c r="C3640" t="s">
        <v>6480</v>
      </c>
      <c r="D3640" t="s">
        <v>6497</v>
      </c>
      <c r="E3640" t="s">
        <v>10</v>
      </c>
      <c r="F3640" t="s">
        <v>23</v>
      </c>
      <c r="G3640" t="s">
        <v>12</v>
      </c>
      <c r="H3640">
        <v>5</v>
      </c>
    </row>
    <row r="3641" spans="1:8">
      <c r="A3641" t="s">
        <v>6588</v>
      </c>
      <c r="B3641" t="s">
        <v>6589</v>
      </c>
      <c r="C3641" t="s">
        <v>6480</v>
      </c>
      <c r="D3641" t="s">
        <v>6497</v>
      </c>
      <c r="E3641" t="s">
        <v>10</v>
      </c>
      <c r="F3641" t="s">
        <v>69</v>
      </c>
      <c r="G3641" t="s">
        <v>201</v>
      </c>
      <c r="H3641">
        <v>5</v>
      </c>
    </row>
    <row r="3642" spans="1:8">
      <c r="A3642" t="s">
        <v>6590</v>
      </c>
      <c r="B3642" t="s">
        <v>6591</v>
      </c>
      <c r="C3642" t="s">
        <v>6480</v>
      </c>
      <c r="D3642" t="s">
        <v>6592</v>
      </c>
      <c r="E3642" t="s">
        <v>10</v>
      </c>
      <c r="F3642" t="s">
        <v>23</v>
      </c>
      <c r="G3642" t="s">
        <v>201</v>
      </c>
      <c r="H3642">
        <v>4</v>
      </c>
    </row>
    <row r="3643" spans="1:8">
      <c r="A3643" t="s">
        <v>6593</v>
      </c>
      <c r="B3643" t="s">
        <v>2054</v>
      </c>
      <c r="C3643" t="s">
        <v>6480</v>
      </c>
      <c r="D3643" t="s">
        <v>211</v>
      </c>
      <c r="E3643" t="s">
        <v>10</v>
      </c>
      <c r="F3643" t="s">
        <v>69</v>
      </c>
      <c r="G3643" t="s">
        <v>12</v>
      </c>
      <c r="H3643">
        <v>3</v>
      </c>
    </row>
    <row r="3644" spans="1:8">
      <c r="A3644" t="s">
        <v>6594</v>
      </c>
      <c r="B3644" t="s">
        <v>6595</v>
      </c>
      <c r="C3644" t="s">
        <v>6480</v>
      </c>
      <c r="D3644" t="s">
        <v>1947</v>
      </c>
      <c r="E3644" t="s">
        <v>10</v>
      </c>
      <c r="F3644" t="s">
        <v>23</v>
      </c>
      <c r="G3644" t="s">
        <v>12</v>
      </c>
      <c r="H3644">
        <v>3</v>
      </c>
    </row>
    <row r="3645" spans="1:8">
      <c r="A3645" t="s">
        <v>6596</v>
      </c>
      <c r="B3645" t="s">
        <v>6597</v>
      </c>
      <c r="C3645" t="s">
        <v>6480</v>
      </c>
      <c r="D3645" t="s">
        <v>1406</v>
      </c>
      <c r="E3645" t="s">
        <v>10</v>
      </c>
      <c r="F3645" t="s">
        <v>69</v>
      </c>
      <c r="G3645" t="s">
        <v>12</v>
      </c>
      <c r="H3645">
        <v>3</v>
      </c>
    </row>
    <row r="3646" spans="1:8">
      <c r="A3646" t="s">
        <v>1896</v>
      </c>
      <c r="B3646" t="s">
        <v>2081</v>
      </c>
      <c r="C3646" t="s">
        <v>6480</v>
      </c>
      <c r="D3646" t="s">
        <v>188</v>
      </c>
      <c r="E3646" t="s">
        <v>10</v>
      </c>
      <c r="F3646" t="s">
        <v>116</v>
      </c>
      <c r="G3646" t="s">
        <v>12</v>
      </c>
      <c r="H3646">
        <v>4</v>
      </c>
    </row>
    <row r="3647" spans="1:8">
      <c r="A3647" t="s">
        <v>6598</v>
      </c>
      <c r="B3647" t="s">
        <v>6599</v>
      </c>
      <c r="C3647" t="s">
        <v>6480</v>
      </c>
      <c r="D3647" t="s">
        <v>6497</v>
      </c>
      <c r="E3647" t="s">
        <v>10</v>
      </c>
      <c r="F3647" t="s">
        <v>23</v>
      </c>
      <c r="G3647" t="s">
        <v>12</v>
      </c>
      <c r="H3647">
        <v>4</v>
      </c>
    </row>
    <row r="3648" spans="1:8">
      <c r="A3648" t="s">
        <v>2598</v>
      </c>
      <c r="B3648" t="s">
        <v>863</v>
      </c>
      <c r="C3648" t="s">
        <v>6480</v>
      </c>
      <c r="D3648" t="s">
        <v>4491</v>
      </c>
      <c r="E3648" t="s">
        <v>10</v>
      </c>
      <c r="F3648" t="s">
        <v>69</v>
      </c>
      <c r="G3648" t="s">
        <v>201</v>
      </c>
      <c r="H3648">
        <v>4</v>
      </c>
    </row>
    <row r="3649" spans="1:8">
      <c r="A3649" t="s">
        <v>6600</v>
      </c>
      <c r="B3649" t="s">
        <v>5163</v>
      </c>
      <c r="C3649" t="s">
        <v>6480</v>
      </c>
      <c r="D3649" t="s">
        <v>6563</v>
      </c>
      <c r="E3649" t="s">
        <v>10</v>
      </c>
      <c r="F3649" t="s">
        <v>23</v>
      </c>
      <c r="G3649" t="s">
        <v>12</v>
      </c>
      <c r="H3649">
        <v>3</v>
      </c>
    </row>
    <row r="3650" spans="1:8">
      <c r="A3650" t="s">
        <v>6601</v>
      </c>
      <c r="B3650" t="s">
        <v>644</v>
      </c>
      <c r="C3650" t="s">
        <v>6480</v>
      </c>
      <c r="D3650" t="s">
        <v>6527</v>
      </c>
      <c r="E3650" t="s">
        <v>10</v>
      </c>
      <c r="F3650" t="s">
        <v>23</v>
      </c>
      <c r="G3650" t="s">
        <v>12</v>
      </c>
      <c r="H3650">
        <v>3</v>
      </c>
    </row>
    <row r="3651" spans="1:8">
      <c r="A3651" t="s">
        <v>6602</v>
      </c>
      <c r="B3651" t="s">
        <v>6479</v>
      </c>
      <c r="C3651" t="s">
        <v>6480</v>
      </c>
      <c r="D3651" t="s">
        <v>65</v>
      </c>
      <c r="E3651" t="s">
        <v>10</v>
      </c>
      <c r="F3651" t="s">
        <v>23</v>
      </c>
      <c r="G3651" t="s">
        <v>12</v>
      </c>
      <c r="H3651">
        <v>5</v>
      </c>
    </row>
    <row r="3652" spans="1:8">
      <c r="A3652" t="s">
        <v>6603</v>
      </c>
      <c r="B3652" t="s">
        <v>6604</v>
      </c>
      <c r="C3652" t="s">
        <v>6480</v>
      </c>
      <c r="D3652" t="s">
        <v>6605</v>
      </c>
      <c r="E3652" t="s">
        <v>10</v>
      </c>
      <c r="F3652" t="s">
        <v>98</v>
      </c>
      <c r="G3652" t="s">
        <v>12</v>
      </c>
      <c r="H3652">
        <v>3</v>
      </c>
    </row>
    <row r="3653" spans="1:8">
      <c r="A3653" t="s">
        <v>1343</v>
      </c>
      <c r="B3653" t="s">
        <v>6592</v>
      </c>
      <c r="C3653" t="s">
        <v>6480</v>
      </c>
      <c r="D3653" t="s">
        <v>6592</v>
      </c>
      <c r="E3653" t="s">
        <v>10</v>
      </c>
      <c r="F3653" t="s">
        <v>23</v>
      </c>
      <c r="G3653" t="s">
        <v>12</v>
      </c>
      <c r="H3653">
        <v>2</v>
      </c>
    </row>
    <row r="3654" spans="1:8">
      <c r="A3654" t="s">
        <v>6606</v>
      </c>
      <c r="B3654" t="s">
        <v>158</v>
      </c>
      <c r="C3654" t="s">
        <v>6480</v>
      </c>
      <c r="D3654" t="s">
        <v>1627</v>
      </c>
      <c r="E3654" t="s">
        <v>10</v>
      </c>
      <c r="F3654" t="s">
        <v>23</v>
      </c>
      <c r="G3654" t="s">
        <v>12</v>
      </c>
      <c r="H3654">
        <v>4</v>
      </c>
    </row>
    <row r="3655" spans="1:8">
      <c r="A3655" t="s">
        <v>6607</v>
      </c>
      <c r="B3655" t="s">
        <v>1586</v>
      </c>
      <c r="C3655" t="s">
        <v>6480</v>
      </c>
      <c r="D3655" t="s">
        <v>622</v>
      </c>
      <c r="E3655" t="s">
        <v>10</v>
      </c>
      <c r="F3655" t="s">
        <v>98</v>
      </c>
      <c r="G3655" t="s">
        <v>201</v>
      </c>
      <c r="H3655">
        <v>2</v>
      </c>
    </row>
    <row r="3656" spans="1:8">
      <c r="A3656" t="s">
        <v>6608</v>
      </c>
      <c r="B3656" t="s">
        <v>6479</v>
      </c>
      <c r="C3656" t="s">
        <v>6480</v>
      </c>
      <c r="D3656" t="s">
        <v>65</v>
      </c>
      <c r="E3656" t="s">
        <v>10</v>
      </c>
      <c r="F3656" t="s">
        <v>116</v>
      </c>
      <c r="G3656" t="s">
        <v>12</v>
      </c>
      <c r="H3656">
        <v>3</v>
      </c>
    </row>
    <row r="3657" spans="1:8">
      <c r="A3657" t="s">
        <v>6609</v>
      </c>
      <c r="B3657" t="s">
        <v>4893</v>
      </c>
      <c r="C3657" t="s">
        <v>6480</v>
      </c>
      <c r="D3657" t="s">
        <v>6497</v>
      </c>
      <c r="E3657" t="s">
        <v>10</v>
      </c>
      <c r="F3657" t="s">
        <v>23</v>
      </c>
      <c r="G3657" t="s">
        <v>12</v>
      </c>
      <c r="H3657">
        <v>4</v>
      </c>
    </row>
    <row r="3658" spans="1:8">
      <c r="A3658" t="s">
        <v>6610</v>
      </c>
      <c r="B3658" t="s">
        <v>634</v>
      </c>
      <c r="C3658" t="s">
        <v>6480</v>
      </c>
      <c r="D3658" t="s">
        <v>6569</v>
      </c>
      <c r="E3658" t="s">
        <v>10</v>
      </c>
      <c r="F3658" t="s">
        <v>23</v>
      </c>
      <c r="G3658" t="s">
        <v>12</v>
      </c>
      <c r="H3658">
        <v>3</v>
      </c>
    </row>
    <row r="3659" spans="1:8">
      <c r="A3659" t="s">
        <v>6611</v>
      </c>
      <c r="B3659" t="s">
        <v>3558</v>
      </c>
      <c r="C3659" t="s">
        <v>6480</v>
      </c>
      <c r="D3659" t="s">
        <v>60</v>
      </c>
      <c r="E3659" t="s">
        <v>10</v>
      </c>
      <c r="F3659" t="s">
        <v>23</v>
      </c>
      <c r="G3659" t="s">
        <v>12</v>
      </c>
      <c r="H3659">
        <v>3</v>
      </c>
    </row>
    <row r="3660" spans="1:8">
      <c r="A3660" t="s">
        <v>6612</v>
      </c>
      <c r="B3660" t="s">
        <v>6613</v>
      </c>
      <c r="C3660" t="s">
        <v>6480</v>
      </c>
      <c r="D3660" t="s">
        <v>594</v>
      </c>
      <c r="E3660" t="s">
        <v>10</v>
      </c>
      <c r="F3660" t="s">
        <v>23</v>
      </c>
      <c r="G3660" t="s">
        <v>12</v>
      </c>
      <c r="H3660">
        <v>4</v>
      </c>
    </row>
    <row r="3661" spans="1:8">
      <c r="A3661" t="s">
        <v>6614</v>
      </c>
      <c r="B3661" t="s">
        <v>4147</v>
      </c>
      <c r="C3661" t="s">
        <v>6480</v>
      </c>
      <c r="D3661" t="s">
        <v>6615</v>
      </c>
      <c r="E3661" t="s">
        <v>10</v>
      </c>
      <c r="F3661" t="s">
        <v>23</v>
      </c>
      <c r="G3661" t="s">
        <v>12</v>
      </c>
      <c r="H3661">
        <v>4</v>
      </c>
    </row>
    <row r="3662" spans="1:8">
      <c r="A3662" t="s">
        <v>2097</v>
      </c>
      <c r="B3662" t="s">
        <v>2881</v>
      </c>
      <c r="C3662" t="s">
        <v>6480</v>
      </c>
      <c r="D3662" t="s">
        <v>2881</v>
      </c>
      <c r="E3662" t="s">
        <v>10</v>
      </c>
      <c r="F3662" t="s">
        <v>23</v>
      </c>
      <c r="G3662" t="s">
        <v>12</v>
      </c>
      <c r="H3662">
        <v>4</v>
      </c>
    </row>
    <row r="3663" spans="1:8">
      <c r="A3663" t="s">
        <v>6616</v>
      </c>
      <c r="B3663" t="s">
        <v>6617</v>
      </c>
      <c r="C3663" t="s">
        <v>6480</v>
      </c>
      <c r="D3663" t="s">
        <v>26</v>
      </c>
      <c r="E3663" t="s">
        <v>10</v>
      </c>
      <c r="F3663" t="s">
        <v>69</v>
      </c>
      <c r="G3663" t="s">
        <v>12</v>
      </c>
      <c r="H3663">
        <v>2</v>
      </c>
    </row>
    <row r="3664" spans="1:8">
      <c r="A3664" t="s">
        <v>6618</v>
      </c>
      <c r="B3664" t="s">
        <v>1582</v>
      </c>
      <c r="C3664" t="s">
        <v>6480</v>
      </c>
      <c r="D3664" t="s">
        <v>6619</v>
      </c>
      <c r="E3664" t="s">
        <v>10</v>
      </c>
      <c r="F3664" t="s">
        <v>23</v>
      </c>
      <c r="G3664" t="s">
        <v>12</v>
      </c>
      <c r="H3664">
        <v>2</v>
      </c>
    </row>
    <row r="3665" spans="1:8">
      <c r="A3665" t="s">
        <v>6620</v>
      </c>
      <c r="B3665" t="s">
        <v>6621</v>
      </c>
      <c r="C3665" t="s">
        <v>6480</v>
      </c>
      <c r="D3665" t="s">
        <v>6497</v>
      </c>
      <c r="E3665" t="s">
        <v>10</v>
      </c>
      <c r="F3665" t="s">
        <v>23</v>
      </c>
      <c r="G3665" t="s">
        <v>201</v>
      </c>
      <c r="H3665">
        <v>5</v>
      </c>
    </row>
    <row r="3666" spans="1:8">
      <c r="A3666" t="s">
        <v>6622</v>
      </c>
      <c r="B3666" t="s">
        <v>6479</v>
      </c>
      <c r="C3666" t="s">
        <v>6480</v>
      </c>
      <c r="D3666" t="s">
        <v>65</v>
      </c>
      <c r="E3666" t="s">
        <v>10</v>
      </c>
      <c r="F3666" t="s">
        <v>23</v>
      </c>
      <c r="G3666" t="s">
        <v>12</v>
      </c>
      <c r="H3666">
        <v>4</v>
      </c>
    </row>
    <row r="3667" spans="1:8">
      <c r="A3667" t="s">
        <v>6623</v>
      </c>
      <c r="B3667" t="s">
        <v>5903</v>
      </c>
      <c r="C3667" t="s">
        <v>6480</v>
      </c>
      <c r="D3667" t="s">
        <v>1685</v>
      </c>
      <c r="E3667" t="s">
        <v>10</v>
      </c>
      <c r="F3667" t="s">
        <v>116</v>
      </c>
      <c r="G3667" t="s">
        <v>12</v>
      </c>
      <c r="H3667">
        <v>4</v>
      </c>
    </row>
    <row r="3668" spans="1:8">
      <c r="A3668" t="s">
        <v>6624</v>
      </c>
      <c r="B3668" t="s">
        <v>6625</v>
      </c>
      <c r="C3668" t="s">
        <v>6480</v>
      </c>
      <c r="D3668" t="s">
        <v>44</v>
      </c>
      <c r="E3668" t="s">
        <v>10</v>
      </c>
      <c r="F3668" t="s">
        <v>116</v>
      </c>
      <c r="G3668" t="s">
        <v>12</v>
      </c>
      <c r="H3668">
        <v>4</v>
      </c>
    </row>
    <row r="3669" spans="1:8">
      <c r="A3669" t="s">
        <v>6626</v>
      </c>
      <c r="B3669" t="s">
        <v>6627</v>
      </c>
      <c r="C3669" t="s">
        <v>6480</v>
      </c>
      <c r="D3669" t="s">
        <v>6581</v>
      </c>
      <c r="E3669" t="s">
        <v>10</v>
      </c>
      <c r="F3669" t="s">
        <v>19</v>
      </c>
      <c r="G3669" t="s">
        <v>201</v>
      </c>
    </row>
    <row r="3670" spans="1:8">
      <c r="A3670" t="s">
        <v>6628</v>
      </c>
      <c r="B3670" t="s">
        <v>6629</v>
      </c>
      <c r="C3670" t="s">
        <v>6480</v>
      </c>
      <c r="D3670" t="s">
        <v>3185</v>
      </c>
      <c r="E3670" t="s">
        <v>10</v>
      </c>
      <c r="F3670" t="s">
        <v>69</v>
      </c>
      <c r="G3670" t="s">
        <v>12</v>
      </c>
      <c r="H3670">
        <v>3</v>
      </c>
    </row>
    <row r="3671" spans="1:8">
      <c r="A3671" t="s">
        <v>6630</v>
      </c>
      <c r="B3671" t="s">
        <v>6487</v>
      </c>
      <c r="C3671" t="s">
        <v>6480</v>
      </c>
      <c r="D3671" t="s">
        <v>2819</v>
      </c>
      <c r="E3671" t="s">
        <v>10</v>
      </c>
      <c r="F3671" t="s">
        <v>19</v>
      </c>
      <c r="G3671" t="s">
        <v>201</v>
      </c>
    </row>
    <row r="3672" spans="1:8">
      <c r="A3672" t="s">
        <v>6631</v>
      </c>
      <c r="B3672" t="s">
        <v>2843</v>
      </c>
      <c r="C3672" t="s">
        <v>6480</v>
      </c>
      <c r="D3672" t="s">
        <v>188</v>
      </c>
      <c r="E3672" t="s">
        <v>10</v>
      </c>
      <c r="F3672" t="s">
        <v>19</v>
      </c>
      <c r="G3672" t="s">
        <v>201</v>
      </c>
    </row>
    <row r="3673" spans="1:8">
      <c r="A3673" t="s">
        <v>6632</v>
      </c>
      <c r="B3673" t="s">
        <v>6633</v>
      </c>
      <c r="C3673" t="s">
        <v>6480</v>
      </c>
      <c r="D3673" t="s">
        <v>6633</v>
      </c>
      <c r="E3673" t="s">
        <v>10</v>
      </c>
      <c r="F3673" t="s">
        <v>19</v>
      </c>
      <c r="G3673" t="s">
        <v>12</v>
      </c>
      <c r="H3673">
        <v>4</v>
      </c>
    </row>
    <row r="3674" spans="1:8">
      <c r="A3674" t="s">
        <v>6634</v>
      </c>
      <c r="B3674" t="s">
        <v>6635</v>
      </c>
      <c r="C3674" t="s">
        <v>6480</v>
      </c>
      <c r="D3674" t="s">
        <v>6533</v>
      </c>
      <c r="E3674" t="s">
        <v>10</v>
      </c>
      <c r="F3674" t="s">
        <v>116</v>
      </c>
      <c r="G3674" t="s">
        <v>12</v>
      </c>
      <c r="H3674">
        <v>2</v>
      </c>
    </row>
    <row r="3675" spans="1:8">
      <c r="A3675" t="s">
        <v>6636</v>
      </c>
      <c r="B3675" t="s">
        <v>2146</v>
      </c>
      <c r="C3675" t="s">
        <v>6480</v>
      </c>
      <c r="D3675" t="s">
        <v>188</v>
      </c>
      <c r="E3675" t="s">
        <v>10</v>
      </c>
      <c r="F3675" t="s">
        <v>23</v>
      </c>
      <c r="G3675" t="s">
        <v>12</v>
      </c>
      <c r="H3675">
        <v>4</v>
      </c>
    </row>
    <row r="3676" spans="1:8">
      <c r="A3676" t="s">
        <v>6637</v>
      </c>
      <c r="B3676" t="s">
        <v>6499</v>
      </c>
      <c r="C3676" t="s">
        <v>6480</v>
      </c>
      <c r="D3676" t="s">
        <v>1406</v>
      </c>
      <c r="E3676" t="s">
        <v>10</v>
      </c>
      <c r="F3676" t="s">
        <v>19</v>
      </c>
      <c r="G3676" t="s">
        <v>201</v>
      </c>
      <c r="H3676">
        <v>5</v>
      </c>
    </row>
    <row r="3677" spans="1:8">
      <c r="A3677" t="s">
        <v>6638</v>
      </c>
      <c r="B3677" t="s">
        <v>6532</v>
      </c>
      <c r="C3677" t="s">
        <v>6480</v>
      </c>
      <c r="D3677" t="s">
        <v>6533</v>
      </c>
      <c r="E3677" t="s">
        <v>10</v>
      </c>
      <c r="F3677" t="s">
        <v>19</v>
      </c>
      <c r="G3677" t="s">
        <v>201</v>
      </c>
      <c r="H3677">
        <v>4</v>
      </c>
    </row>
    <row r="3678" spans="1:8">
      <c r="A3678" t="s">
        <v>6639</v>
      </c>
      <c r="B3678" t="s">
        <v>6640</v>
      </c>
      <c r="C3678" t="s">
        <v>6480</v>
      </c>
      <c r="D3678" t="s">
        <v>183</v>
      </c>
      <c r="E3678" t="s">
        <v>10</v>
      </c>
      <c r="F3678" t="s">
        <v>23</v>
      </c>
      <c r="G3678" t="s">
        <v>12</v>
      </c>
      <c r="H3678">
        <v>3</v>
      </c>
    </row>
    <row r="3679" spans="1:8">
      <c r="A3679" t="s">
        <v>6641</v>
      </c>
      <c r="B3679" t="s">
        <v>1447</v>
      </c>
      <c r="C3679" t="s">
        <v>6480</v>
      </c>
      <c r="D3679" t="s">
        <v>632</v>
      </c>
      <c r="E3679" t="s">
        <v>10</v>
      </c>
      <c r="F3679" t="s">
        <v>23</v>
      </c>
      <c r="G3679" t="s">
        <v>201</v>
      </c>
    </row>
    <row r="3680" spans="1:8">
      <c r="A3680" t="s">
        <v>6642</v>
      </c>
      <c r="B3680" t="s">
        <v>6643</v>
      </c>
      <c r="C3680" t="s">
        <v>6480</v>
      </c>
      <c r="D3680" t="s">
        <v>188</v>
      </c>
      <c r="E3680" t="s">
        <v>10</v>
      </c>
      <c r="F3680" t="s">
        <v>23</v>
      </c>
      <c r="G3680" t="s">
        <v>12</v>
      </c>
    </row>
    <row r="3681" spans="1:8">
      <c r="A3681" t="s">
        <v>6644</v>
      </c>
      <c r="B3681" t="s">
        <v>6645</v>
      </c>
      <c r="C3681" t="s">
        <v>6480</v>
      </c>
      <c r="D3681" t="s">
        <v>6497</v>
      </c>
      <c r="E3681" t="s">
        <v>10</v>
      </c>
      <c r="F3681" t="s">
        <v>23</v>
      </c>
      <c r="G3681" t="s">
        <v>12</v>
      </c>
      <c r="H3681">
        <v>3</v>
      </c>
    </row>
    <row r="3682" spans="1:8">
      <c r="A3682" t="s">
        <v>6646</v>
      </c>
      <c r="B3682" t="s">
        <v>6647</v>
      </c>
      <c r="C3682" t="s">
        <v>6480</v>
      </c>
      <c r="D3682" t="s">
        <v>76</v>
      </c>
      <c r="E3682" t="s">
        <v>10</v>
      </c>
      <c r="F3682" t="s">
        <v>23</v>
      </c>
      <c r="G3682" t="s">
        <v>12</v>
      </c>
      <c r="H3682">
        <v>4</v>
      </c>
    </row>
    <row r="3683" spans="1:8">
      <c r="A3683" t="s">
        <v>6648</v>
      </c>
      <c r="B3683" t="s">
        <v>5609</v>
      </c>
      <c r="C3683" t="s">
        <v>6480</v>
      </c>
      <c r="D3683" t="s">
        <v>6485</v>
      </c>
      <c r="E3683" t="s">
        <v>10</v>
      </c>
      <c r="F3683" t="s">
        <v>23</v>
      </c>
      <c r="G3683" t="s">
        <v>12</v>
      </c>
    </row>
    <row r="3684" spans="1:8">
      <c r="A3684" t="s">
        <v>6649</v>
      </c>
      <c r="B3684" t="s">
        <v>2920</v>
      </c>
      <c r="C3684" t="s">
        <v>6480</v>
      </c>
      <c r="D3684" t="s">
        <v>6592</v>
      </c>
      <c r="E3684" t="s">
        <v>10</v>
      </c>
      <c r="F3684" t="s">
        <v>23</v>
      </c>
      <c r="G3684" t="s">
        <v>12</v>
      </c>
      <c r="H3684">
        <v>5</v>
      </c>
    </row>
    <row r="3685" spans="1:8">
      <c r="A3685" t="s">
        <v>6650</v>
      </c>
      <c r="B3685" t="s">
        <v>5896</v>
      </c>
      <c r="C3685" t="s">
        <v>6480</v>
      </c>
      <c r="D3685" t="s">
        <v>2773</v>
      </c>
      <c r="E3685" t="s">
        <v>10</v>
      </c>
      <c r="F3685" t="s">
        <v>23</v>
      </c>
      <c r="G3685" t="s">
        <v>12</v>
      </c>
      <c r="H3685">
        <v>4</v>
      </c>
    </row>
    <row r="3686" spans="1:8">
      <c r="A3686" t="s">
        <v>6651</v>
      </c>
      <c r="B3686" t="s">
        <v>6645</v>
      </c>
      <c r="C3686" t="s">
        <v>6480</v>
      </c>
      <c r="D3686" t="s">
        <v>6497</v>
      </c>
      <c r="E3686" t="s">
        <v>10</v>
      </c>
      <c r="F3686" t="s">
        <v>19</v>
      </c>
      <c r="G3686" t="s">
        <v>12</v>
      </c>
    </row>
    <row r="3687" spans="1:8">
      <c r="A3687" t="s">
        <v>6652</v>
      </c>
      <c r="B3687" t="s">
        <v>158</v>
      </c>
      <c r="C3687" t="s">
        <v>6480</v>
      </c>
      <c r="D3687" t="s">
        <v>1627</v>
      </c>
      <c r="E3687" t="s">
        <v>10</v>
      </c>
      <c r="F3687" t="s">
        <v>23</v>
      </c>
      <c r="G3687" t="s">
        <v>12</v>
      </c>
      <c r="H3687">
        <v>5</v>
      </c>
    </row>
    <row r="3688" spans="1:8">
      <c r="A3688" t="s">
        <v>6653</v>
      </c>
      <c r="B3688" t="s">
        <v>2693</v>
      </c>
      <c r="C3688" t="s">
        <v>6480</v>
      </c>
      <c r="D3688" t="s">
        <v>644</v>
      </c>
      <c r="E3688" t="s">
        <v>10</v>
      </c>
      <c r="F3688" t="s">
        <v>23</v>
      </c>
      <c r="G3688" t="s">
        <v>12</v>
      </c>
    </row>
    <row r="3689" spans="1:8">
      <c r="A3689" t="s">
        <v>6654</v>
      </c>
      <c r="B3689" t="s">
        <v>2146</v>
      </c>
      <c r="C3689" t="s">
        <v>6480</v>
      </c>
      <c r="D3689" t="s">
        <v>188</v>
      </c>
      <c r="E3689" t="s">
        <v>10</v>
      </c>
      <c r="F3689" t="s">
        <v>116</v>
      </c>
      <c r="G3689" t="s">
        <v>12</v>
      </c>
    </row>
    <row r="3690" spans="1:8">
      <c r="A3690" t="s">
        <v>6655</v>
      </c>
      <c r="B3690" t="s">
        <v>2065</v>
      </c>
      <c r="C3690" t="s">
        <v>6480</v>
      </c>
      <c r="D3690" t="s">
        <v>2065</v>
      </c>
      <c r="E3690" t="s">
        <v>212</v>
      </c>
      <c r="F3690" t="s">
        <v>98</v>
      </c>
      <c r="G3690" t="s">
        <v>12</v>
      </c>
    </row>
    <row r="3691" spans="1:8">
      <c r="A3691" t="s">
        <v>6656</v>
      </c>
      <c r="B3691" t="s">
        <v>6657</v>
      </c>
      <c r="C3691" t="s">
        <v>6480</v>
      </c>
      <c r="D3691" t="s">
        <v>6489</v>
      </c>
      <c r="E3691" t="s">
        <v>212</v>
      </c>
      <c r="F3691" t="s">
        <v>116</v>
      </c>
      <c r="G3691" t="s">
        <v>12</v>
      </c>
    </row>
    <row r="3692" spans="1:8">
      <c r="A3692" t="s">
        <v>6658</v>
      </c>
      <c r="B3692" t="s">
        <v>964</v>
      </c>
      <c r="C3692" t="s">
        <v>6480</v>
      </c>
      <c r="D3692" t="s">
        <v>6104</v>
      </c>
      <c r="E3692" t="s">
        <v>212</v>
      </c>
      <c r="F3692" t="s">
        <v>23</v>
      </c>
      <c r="G3692" t="s">
        <v>12</v>
      </c>
    </row>
    <row r="3693" spans="1:8">
      <c r="A3693" t="s">
        <v>6659</v>
      </c>
      <c r="B3693" t="s">
        <v>2839</v>
      </c>
      <c r="C3693" t="s">
        <v>6480</v>
      </c>
      <c r="D3693" t="s">
        <v>2739</v>
      </c>
      <c r="E3693" t="s">
        <v>212</v>
      </c>
      <c r="F3693" t="s">
        <v>23</v>
      </c>
      <c r="G3693" t="s">
        <v>12</v>
      </c>
    </row>
    <row r="3694" spans="1:8">
      <c r="A3694" t="s">
        <v>6660</v>
      </c>
      <c r="B3694" t="s">
        <v>3467</v>
      </c>
      <c r="C3694" t="s">
        <v>6480</v>
      </c>
      <c r="D3694" t="s">
        <v>6592</v>
      </c>
      <c r="E3694" t="s">
        <v>212</v>
      </c>
      <c r="F3694" t="s">
        <v>23</v>
      </c>
      <c r="G3694" t="s">
        <v>12</v>
      </c>
      <c r="H3694">
        <v>5</v>
      </c>
    </row>
    <row r="3695" spans="1:8">
      <c r="A3695" t="s">
        <v>6661</v>
      </c>
      <c r="B3695" t="s">
        <v>89</v>
      </c>
      <c r="C3695" t="s">
        <v>6480</v>
      </c>
      <c r="D3695" t="s">
        <v>6581</v>
      </c>
      <c r="E3695" t="s">
        <v>212</v>
      </c>
      <c r="F3695" t="s">
        <v>23</v>
      </c>
      <c r="G3695" t="s">
        <v>12</v>
      </c>
      <c r="H3695">
        <v>4</v>
      </c>
    </row>
    <row r="3696" spans="1:8">
      <c r="A3696" t="s">
        <v>6662</v>
      </c>
      <c r="B3696" t="s">
        <v>6663</v>
      </c>
      <c r="C3696" t="s">
        <v>6480</v>
      </c>
      <c r="D3696" t="s">
        <v>6581</v>
      </c>
      <c r="E3696" t="s">
        <v>212</v>
      </c>
      <c r="F3696" t="s">
        <v>69</v>
      </c>
      <c r="G3696" t="s">
        <v>12</v>
      </c>
      <c r="H3696">
        <v>4</v>
      </c>
    </row>
    <row r="3697" spans="1:8">
      <c r="A3697" t="s">
        <v>6664</v>
      </c>
      <c r="B3697" t="s">
        <v>6665</v>
      </c>
      <c r="C3697" t="s">
        <v>6480</v>
      </c>
      <c r="D3697" t="s">
        <v>2175</v>
      </c>
      <c r="E3697" t="s">
        <v>212</v>
      </c>
      <c r="F3697" t="s">
        <v>23</v>
      </c>
      <c r="G3697" t="s">
        <v>12</v>
      </c>
      <c r="H3697">
        <v>2</v>
      </c>
    </row>
    <row r="3698" spans="1:8">
      <c r="A3698" t="s">
        <v>6666</v>
      </c>
      <c r="B3698" t="s">
        <v>6667</v>
      </c>
      <c r="C3698" t="s">
        <v>6480</v>
      </c>
      <c r="D3698" t="s">
        <v>4483</v>
      </c>
      <c r="E3698" t="s">
        <v>212</v>
      </c>
      <c r="F3698" t="s">
        <v>23</v>
      </c>
      <c r="G3698" t="s">
        <v>12</v>
      </c>
    </row>
    <row r="3699" spans="1:8">
      <c r="A3699" t="s">
        <v>6668</v>
      </c>
      <c r="B3699" t="s">
        <v>3665</v>
      </c>
      <c r="C3699" t="s">
        <v>6480</v>
      </c>
      <c r="D3699" t="s">
        <v>499</v>
      </c>
      <c r="E3699" t="s">
        <v>212</v>
      </c>
      <c r="F3699" t="s">
        <v>23</v>
      </c>
      <c r="G3699" t="s">
        <v>12</v>
      </c>
    </row>
    <row r="3700" spans="1:8">
      <c r="A3700" t="s">
        <v>6669</v>
      </c>
      <c r="B3700" t="s">
        <v>2535</v>
      </c>
      <c r="C3700" t="s">
        <v>6480</v>
      </c>
      <c r="D3700" t="s">
        <v>2536</v>
      </c>
      <c r="E3700" t="s">
        <v>212</v>
      </c>
      <c r="F3700" t="s">
        <v>23</v>
      </c>
      <c r="G3700" t="s">
        <v>12</v>
      </c>
      <c r="H3700">
        <v>4</v>
      </c>
    </row>
    <row r="3701" spans="1:8">
      <c r="A3701" t="s">
        <v>6670</v>
      </c>
      <c r="B3701" t="s">
        <v>6671</v>
      </c>
      <c r="C3701" t="s">
        <v>6480</v>
      </c>
      <c r="D3701" t="s">
        <v>6672</v>
      </c>
      <c r="E3701" t="s">
        <v>212</v>
      </c>
      <c r="F3701" t="s">
        <v>98</v>
      </c>
      <c r="G3701" t="s">
        <v>12</v>
      </c>
    </row>
    <row r="3702" spans="1:8">
      <c r="A3702" t="s">
        <v>6673</v>
      </c>
      <c r="B3702" t="s">
        <v>6674</v>
      </c>
      <c r="C3702" t="s">
        <v>6480</v>
      </c>
      <c r="D3702" t="s">
        <v>3282</v>
      </c>
      <c r="E3702" t="s">
        <v>212</v>
      </c>
      <c r="F3702" t="s">
        <v>23</v>
      </c>
      <c r="G3702" t="s">
        <v>12</v>
      </c>
      <c r="H3702">
        <v>3</v>
      </c>
    </row>
    <row r="3703" spans="1:8">
      <c r="A3703" t="s">
        <v>6675</v>
      </c>
      <c r="B3703" t="s">
        <v>3586</v>
      </c>
      <c r="C3703" t="s">
        <v>6480</v>
      </c>
      <c r="D3703" t="s">
        <v>2723</v>
      </c>
      <c r="E3703" t="s">
        <v>212</v>
      </c>
      <c r="F3703" t="s">
        <v>23</v>
      </c>
      <c r="G3703" t="s">
        <v>12</v>
      </c>
    </row>
    <row r="3704" spans="1:8">
      <c r="A3704" t="s">
        <v>6676</v>
      </c>
      <c r="B3704" t="s">
        <v>6677</v>
      </c>
      <c r="C3704" t="s">
        <v>6480</v>
      </c>
      <c r="D3704" t="s">
        <v>503</v>
      </c>
      <c r="E3704" t="s">
        <v>212</v>
      </c>
      <c r="F3704" t="s">
        <v>69</v>
      </c>
      <c r="G3704" t="s">
        <v>12</v>
      </c>
    </row>
    <row r="3705" spans="1:8">
      <c r="A3705" t="s">
        <v>6678</v>
      </c>
      <c r="B3705" t="s">
        <v>6679</v>
      </c>
      <c r="C3705" t="s">
        <v>6480</v>
      </c>
      <c r="D3705" t="s">
        <v>3392</v>
      </c>
      <c r="E3705" t="s">
        <v>212</v>
      </c>
      <c r="F3705" t="s">
        <v>23</v>
      </c>
      <c r="G3705" t="s">
        <v>201</v>
      </c>
      <c r="H3705">
        <v>4</v>
      </c>
    </row>
    <row r="3706" spans="1:8">
      <c r="A3706" t="s">
        <v>6680</v>
      </c>
      <c r="B3706" t="s">
        <v>2054</v>
      </c>
      <c r="C3706" t="s">
        <v>6480</v>
      </c>
      <c r="D3706" t="s">
        <v>211</v>
      </c>
      <c r="E3706" t="s">
        <v>212</v>
      </c>
      <c r="F3706" t="s">
        <v>23</v>
      </c>
      <c r="G3706" t="s">
        <v>12</v>
      </c>
    </row>
    <row r="3707" spans="1:8">
      <c r="A3707" t="s">
        <v>6681</v>
      </c>
      <c r="B3707" t="s">
        <v>87</v>
      </c>
      <c r="C3707" t="s">
        <v>6480</v>
      </c>
      <c r="D3707" t="s">
        <v>87</v>
      </c>
      <c r="E3707" t="s">
        <v>212</v>
      </c>
      <c r="F3707" t="s">
        <v>23</v>
      </c>
      <c r="G3707" t="s">
        <v>12</v>
      </c>
      <c r="H3707">
        <v>3</v>
      </c>
    </row>
    <row r="3708" spans="1:8">
      <c r="A3708" t="s">
        <v>6682</v>
      </c>
      <c r="B3708" t="s">
        <v>6683</v>
      </c>
      <c r="C3708" t="s">
        <v>6480</v>
      </c>
      <c r="D3708" t="s">
        <v>4263</v>
      </c>
      <c r="E3708" t="s">
        <v>212</v>
      </c>
      <c r="F3708" t="s">
        <v>23</v>
      </c>
      <c r="G3708" t="s">
        <v>12</v>
      </c>
    </row>
    <row r="3709" spans="1:8">
      <c r="A3709" t="s">
        <v>6684</v>
      </c>
      <c r="B3709" t="s">
        <v>2866</v>
      </c>
      <c r="C3709" t="s">
        <v>6480</v>
      </c>
      <c r="D3709" t="s">
        <v>2819</v>
      </c>
      <c r="E3709" t="s">
        <v>212</v>
      </c>
      <c r="F3709" t="s">
        <v>23</v>
      </c>
      <c r="G3709" t="s">
        <v>12</v>
      </c>
    </row>
    <row r="3710" spans="1:8">
      <c r="A3710" t="s">
        <v>6685</v>
      </c>
      <c r="B3710" t="s">
        <v>6686</v>
      </c>
      <c r="C3710" t="s">
        <v>6480</v>
      </c>
      <c r="D3710" t="s">
        <v>2144</v>
      </c>
      <c r="E3710" t="s">
        <v>212</v>
      </c>
      <c r="F3710" t="s">
        <v>23</v>
      </c>
      <c r="G3710" t="s">
        <v>12</v>
      </c>
    </row>
    <row r="3711" spans="1:8">
      <c r="A3711" t="s">
        <v>6687</v>
      </c>
      <c r="B3711" t="s">
        <v>32</v>
      </c>
      <c r="C3711" t="s">
        <v>6480</v>
      </c>
      <c r="D3711" t="s">
        <v>2773</v>
      </c>
      <c r="E3711" t="s">
        <v>212</v>
      </c>
      <c r="F3711" t="s">
        <v>23</v>
      </c>
      <c r="G3711" t="s">
        <v>12</v>
      </c>
      <c r="H3711">
        <v>4</v>
      </c>
    </row>
    <row r="3712" spans="1:8">
      <c r="A3712" t="s">
        <v>6688</v>
      </c>
      <c r="B3712" t="s">
        <v>6689</v>
      </c>
      <c r="C3712" t="s">
        <v>6480</v>
      </c>
      <c r="D3712" t="s">
        <v>503</v>
      </c>
      <c r="E3712" t="s">
        <v>212</v>
      </c>
      <c r="F3712" t="s">
        <v>116</v>
      </c>
      <c r="G3712" t="s">
        <v>201</v>
      </c>
      <c r="H3712">
        <v>3</v>
      </c>
    </row>
    <row r="3713" spans="1:8">
      <c r="A3713" t="s">
        <v>6690</v>
      </c>
      <c r="B3713" t="s">
        <v>6691</v>
      </c>
      <c r="C3713" t="s">
        <v>6480</v>
      </c>
      <c r="D3713" t="s">
        <v>1329</v>
      </c>
      <c r="E3713" t="s">
        <v>212</v>
      </c>
      <c r="F3713" t="s">
        <v>98</v>
      </c>
      <c r="G3713" t="s">
        <v>12</v>
      </c>
      <c r="H3713">
        <v>3</v>
      </c>
    </row>
    <row r="3714" spans="1:8">
      <c r="A3714" t="s">
        <v>6576</v>
      </c>
      <c r="B3714" t="s">
        <v>2431</v>
      </c>
      <c r="C3714" t="s">
        <v>6480</v>
      </c>
      <c r="D3714" t="s">
        <v>6398</v>
      </c>
      <c r="E3714" t="s">
        <v>212</v>
      </c>
      <c r="F3714" t="s">
        <v>23</v>
      </c>
      <c r="G3714" t="s">
        <v>12</v>
      </c>
    </row>
    <row r="3715" spans="1:8">
      <c r="A3715" t="s">
        <v>6692</v>
      </c>
      <c r="B3715" t="s">
        <v>6633</v>
      </c>
      <c r="C3715" t="s">
        <v>6480</v>
      </c>
      <c r="D3715" t="s">
        <v>6633</v>
      </c>
      <c r="E3715" t="s">
        <v>212</v>
      </c>
      <c r="F3715" t="s">
        <v>23</v>
      </c>
      <c r="G3715" t="s">
        <v>12</v>
      </c>
      <c r="H3715">
        <v>5</v>
      </c>
    </row>
    <row r="3716" spans="1:8">
      <c r="A3716" t="s">
        <v>6693</v>
      </c>
      <c r="B3716" t="s">
        <v>6694</v>
      </c>
      <c r="C3716" t="s">
        <v>6480</v>
      </c>
      <c r="D3716" t="s">
        <v>6695</v>
      </c>
      <c r="E3716" t="s">
        <v>212</v>
      </c>
      <c r="F3716" t="s">
        <v>11</v>
      </c>
      <c r="G3716" t="s">
        <v>12</v>
      </c>
      <c r="H3716">
        <v>5</v>
      </c>
    </row>
    <row r="3717" spans="1:8">
      <c r="A3717" t="s">
        <v>6696</v>
      </c>
      <c r="B3717" t="s">
        <v>594</v>
      </c>
      <c r="C3717" t="s">
        <v>6480</v>
      </c>
      <c r="D3717" t="s">
        <v>6697</v>
      </c>
      <c r="E3717" t="s">
        <v>212</v>
      </c>
      <c r="F3717" t="s">
        <v>69</v>
      </c>
      <c r="G3717" t="s">
        <v>12</v>
      </c>
    </row>
    <row r="3718" spans="1:8">
      <c r="A3718" t="s">
        <v>6698</v>
      </c>
      <c r="B3718" t="s">
        <v>6699</v>
      </c>
      <c r="C3718" t="s">
        <v>6480</v>
      </c>
      <c r="D3718" t="s">
        <v>68</v>
      </c>
      <c r="E3718" t="s">
        <v>212</v>
      </c>
      <c r="F3718" t="s">
        <v>98</v>
      </c>
      <c r="G3718" t="s">
        <v>12</v>
      </c>
      <c r="H3718">
        <v>3</v>
      </c>
    </row>
    <row r="3719" spans="1:8">
      <c r="A3719" t="s">
        <v>6700</v>
      </c>
      <c r="B3719" t="s">
        <v>2731</v>
      </c>
      <c r="C3719" t="s">
        <v>6480</v>
      </c>
      <c r="D3719" t="s">
        <v>2739</v>
      </c>
      <c r="E3719" t="s">
        <v>212</v>
      </c>
      <c r="F3719" t="s">
        <v>11</v>
      </c>
      <c r="G3719" t="s">
        <v>12</v>
      </c>
      <c r="H3719">
        <v>3</v>
      </c>
    </row>
    <row r="3720" spans="1:8">
      <c r="A3720" t="s">
        <v>6701</v>
      </c>
      <c r="B3720" t="s">
        <v>6702</v>
      </c>
      <c r="C3720" t="s">
        <v>6480</v>
      </c>
      <c r="D3720" t="s">
        <v>635</v>
      </c>
      <c r="E3720" t="s">
        <v>212</v>
      </c>
      <c r="F3720" t="s">
        <v>23</v>
      </c>
      <c r="G3720" t="s">
        <v>12</v>
      </c>
      <c r="H3720">
        <v>3</v>
      </c>
    </row>
    <row r="3721" spans="1:8">
      <c r="A3721" t="s">
        <v>6703</v>
      </c>
      <c r="B3721" t="s">
        <v>3181</v>
      </c>
      <c r="C3721" t="s">
        <v>6480</v>
      </c>
      <c r="D3721" t="s">
        <v>159</v>
      </c>
      <c r="E3721" t="s">
        <v>212</v>
      </c>
      <c r="F3721" t="s">
        <v>23</v>
      </c>
      <c r="G3721" t="s">
        <v>12</v>
      </c>
    </row>
    <row r="3722" spans="1:8">
      <c r="A3722" t="s">
        <v>6704</v>
      </c>
      <c r="B3722" t="s">
        <v>182</v>
      </c>
      <c r="C3722" t="s">
        <v>6480</v>
      </c>
      <c r="D3722" t="s">
        <v>6705</v>
      </c>
      <c r="E3722" t="s">
        <v>212</v>
      </c>
      <c r="F3722" t="s">
        <v>23</v>
      </c>
      <c r="G3722" t="s">
        <v>12</v>
      </c>
    </row>
    <row r="3723" spans="1:8">
      <c r="A3723" t="s">
        <v>6706</v>
      </c>
      <c r="B3723" t="s">
        <v>6479</v>
      </c>
      <c r="C3723" t="s">
        <v>6480</v>
      </c>
      <c r="D3723" t="s">
        <v>65</v>
      </c>
      <c r="E3723" t="s">
        <v>230</v>
      </c>
      <c r="F3723" t="s">
        <v>23</v>
      </c>
      <c r="G3723" t="s">
        <v>12</v>
      </c>
    </row>
    <row r="3724" spans="1:8">
      <c r="A3724" t="s">
        <v>6707</v>
      </c>
      <c r="B3724" t="s">
        <v>4893</v>
      </c>
      <c r="C3724" t="s">
        <v>6480</v>
      </c>
      <c r="D3724" t="s">
        <v>6497</v>
      </c>
      <c r="E3724" t="s">
        <v>230</v>
      </c>
      <c r="F3724" t="s">
        <v>69</v>
      </c>
      <c r="G3724" t="s">
        <v>201</v>
      </c>
    </row>
    <row r="3725" spans="1:8">
      <c r="A3725" t="s">
        <v>6708</v>
      </c>
      <c r="B3725" t="s">
        <v>6499</v>
      </c>
      <c r="C3725" t="s">
        <v>6480</v>
      </c>
      <c r="D3725" t="s">
        <v>1406</v>
      </c>
      <c r="E3725" t="s">
        <v>230</v>
      </c>
      <c r="F3725" t="s">
        <v>23</v>
      </c>
      <c r="G3725" t="s">
        <v>201</v>
      </c>
    </row>
    <row r="3726" spans="1:8">
      <c r="A3726" t="s">
        <v>6709</v>
      </c>
      <c r="B3726" t="s">
        <v>4893</v>
      </c>
      <c r="C3726" t="s">
        <v>6480</v>
      </c>
      <c r="D3726" t="s">
        <v>6497</v>
      </c>
      <c r="E3726" t="s">
        <v>230</v>
      </c>
      <c r="F3726" t="s">
        <v>23</v>
      </c>
      <c r="G3726" t="s">
        <v>201</v>
      </c>
    </row>
    <row r="3727" spans="1:8">
      <c r="A3727" t="s">
        <v>6710</v>
      </c>
      <c r="B3727" t="s">
        <v>2081</v>
      </c>
      <c r="C3727" t="s">
        <v>6480</v>
      </c>
      <c r="D3727" t="s">
        <v>188</v>
      </c>
      <c r="E3727" t="s">
        <v>230</v>
      </c>
      <c r="F3727" t="s">
        <v>23</v>
      </c>
      <c r="G3727" t="s">
        <v>12</v>
      </c>
    </row>
    <row r="3728" spans="1:8">
      <c r="A3728" t="s">
        <v>6711</v>
      </c>
      <c r="B3728" t="s">
        <v>6522</v>
      </c>
      <c r="C3728" t="s">
        <v>6480</v>
      </c>
      <c r="D3728" t="s">
        <v>44</v>
      </c>
      <c r="E3728" t="s">
        <v>230</v>
      </c>
      <c r="F3728" t="s">
        <v>23</v>
      </c>
      <c r="G3728" t="s">
        <v>12</v>
      </c>
    </row>
    <row r="3729" spans="1:7">
      <c r="A3729" t="s">
        <v>5194</v>
      </c>
      <c r="B3729" t="s">
        <v>6522</v>
      </c>
      <c r="C3729" t="s">
        <v>6480</v>
      </c>
      <c r="D3729" t="s">
        <v>44</v>
      </c>
      <c r="E3729" t="s">
        <v>230</v>
      </c>
      <c r="F3729" t="s">
        <v>23</v>
      </c>
      <c r="G3729" t="s">
        <v>201</v>
      </c>
    </row>
    <row r="3730" spans="1:7">
      <c r="A3730" t="s">
        <v>6712</v>
      </c>
      <c r="B3730" t="s">
        <v>6520</v>
      </c>
      <c r="C3730" t="s">
        <v>6480</v>
      </c>
      <c r="D3730" t="s">
        <v>3185</v>
      </c>
      <c r="E3730" t="s">
        <v>230</v>
      </c>
      <c r="F3730" t="s">
        <v>23</v>
      </c>
      <c r="G3730" t="s">
        <v>201</v>
      </c>
    </row>
    <row r="3731" spans="1:7">
      <c r="A3731" t="s">
        <v>6713</v>
      </c>
      <c r="B3731" t="s">
        <v>2081</v>
      </c>
      <c r="C3731" t="s">
        <v>6480</v>
      </c>
      <c r="D3731" t="s">
        <v>188</v>
      </c>
      <c r="E3731" t="s">
        <v>233</v>
      </c>
      <c r="F3731" t="s">
        <v>98</v>
      </c>
      <c r="G3731" t="s">
        <v>12</v>
      </c>
    </row>
    <row r="3732" spans="1:7">
      <c r="A3732" t="s">
        <v>6714</v>
      </c>
      <c r="B3732" t="s">
        <v>4573</v>
      </c>
      <c r="C3732" t="s">
        <v>6480</v>
      </c>
      <c r="D3732" t="s">
        <v>1406</v>
      </c>
      <c r="E3732" t="s">
        <v>233</v>
      </c>
      <c r="F3732" t="s">
        <v>50</v>
      </c>
      <c r="G3732" t="s">
        <v>201</v>
      </c>
    </row>
    <row r="3733" spans="1:7">
      <c r="A3733" t="s">
        <v>6715</v>
      </c>
      <c r="B3733" t="s">
        <v>6520</v>
      </c>
      <c r="C3733" t="s">
        <v>6480</v>
      </c>
      <c r="D3733" t="s">
        <v>3185</v>
      </c>
      <c r="E3733" t="s">
        <v>233</v>
      </c>
      <c r="F3733" t="s">
        <v>50</v>
      </c>
      <c r="G3733" t="s">
        <v>12</v>
      </c>
    </row>
    <row r="3734" spans="1:7">
      <c r="A3734" t="s">
        <v>6716</v>
      </c>
      <c r="B3734" t="s">
        <v>100</v>
      </c>
      <c r="C3734" t="s">
        <v>6480</v>
      </c>
      <c r="D3734" t="s">
        <v>100</v>
      </c>
      <c r="E3734" t="s">
        <v>233</v>
      </c>
      <c r="F3734" t="s">
        <v>19</v>
      </c>
      <c r="G3734" t="s">
        <v>201</v>
      </c>
    </row>
    <row r="3735" spans="1:7">
      <c r="A3735" t="s">
        <v>6717</v>
      </c>
      <c r="B3735" t="s">
        <v>6718</v>
      </c>
      <c r="C3735" t="s">
        <v>6480</v>
      </c>
      <c r="D3735" t="s">
        <v>1220</v>
      </c>
      <c r="E3735" t="s">
        <v>233</v>
      </c>
      <c r="F3735" t="s">
        <v>19</v>
      </c>
      <c r="G3735" t="s">
        <v>201</v>
      </c>
    </row>
    <row r="3736" spans="1:7">
      <c r="A3736" t="s">
        <v>6719</v>
      </c>
      <c r="B3736" t="s">
        <v>6720</v>
      </c>
      <c r="C3736" t="s">
        <v>6480</v>
      </c>
      <c r="D3736" t="s">
        <v>6473</v>
      </c>
      <c r="E3736" t="s">
        <v>233</v>
      </c>
      <c r="F3736" t="s">
        <v>50</v>
      </c>
      <c r="G3736" t="s">
        <v>201</v>
      </c>
    </row>
    <row r="3737" spans="1:7">
      <c r="A3737" t="s">
        <v>6721</v>
      </c>
      <c r="B3737" t="s">
        <v>6479</v>
      </c>
      <c r="C3737" t="s">
        <v>6480</v>
      </c>
      <c r="D3737" t="s">
        <v>65</v>
      </c>
      <c r="E3737" t="s">
        <v>233</v>
      </c>
      <c r="F3737" t="s">
        <v>50</v>
      </c>
      <c r="G3737" t="s">
        <v>201</v>
      </c>
    </row>
    <row r="3738" spans="1:7">
      <c r="A3738" t="s">
        <v>6722</v>
      </c>
      <c r="B3738" t="s">
        <v>6723</v>
      </c>
      <c r="C3738" t="s">
        <v>6480</v>
      </c>
      <c r="D3738" t="s">
        <v>3185</v>
      </c>
      <c r="E3738" t="s">
        <v>233</v>
      </c>
      <c r="F3738" t="s">
        <v>19</v>
      </c>
      <c r="G3738" t="s">
        <v>201</v>
      </c>
    </row>
    <row r="3739" spans="1:7">
      <c r="A3739" t="s">
        <v>6724</v>
      </c>
      <c r="B3739" t="s">
        <v>6532</v>
      </c>
      <c r="C3739" t="s">
        <v>6480</v>
      </c>
      <c r="D3739" t="s">
        <v>6533</v>
      </c>
      <c r="E3739" t="s">
        <v>233</v>
      </c>
      <c r="F3739" t="s">
        <v>19</v>
      </c>
      <c r="G3739" t="s">
        <v>201</v>
      </c>
    </row>
    <row r="3740" spans="1:7">
      <c r="A3740" t="s">
        <v>6725</v>
      </c>
      <c r="B3740" t="s">
        <v>1447</v>
      </c>
      <c r="C3740" t="s">
        <v>6480</v>
      </c>
      <c r="D3740" t="s">
        <v>632</v>
      </c>
      <c r="E3740" t="s">
        <v>233</v>
      </c>
      <c r="F3740" t="s">
        <v>19</v>
      </c>
      <c r="G3740" t="s">
        <v>201</v>
      </c>
    </row>
    <row r="3741" spans="1:7">
      <c r="A3741" t="s">
        <v>6726</v>
      </c>
      <c r="B3741" t="s">
        <v>2081</v>
      </c>
      <c r="C3741" t="s">
        <v>6480</v>
      </c>
      <c r="D3741" t="s">
        <v>188</v>
      </c>
      <c r="E3741" t="s">
        <v>233</v>
      </c>
      <c r="F3741" t="s">
        <v>19</v>
      </c>
      <c r="G3741" t="s">
        <v>201</v>
      </c>
    </row>
    <row r="3742" spans="1:7">
      <c r="A3742" t="s">
        <v>6727</v>
      </c>
      <c r="B3742" t="s">
        <v>2693</v>
      </c>
      <c r="C3742" t="s">
        <v>6480</v>
      </c>
      <c r="D3742" t="s">
        <v>644</v>
      </c>
      <c r="E3742" t="s">
        <v>233</v>
      </c>
      <c r="F3742" t="s">
        <v>23</v>
      </c>
      <c r="G3742" t="s">
        <v>201</v>
      </c>
    </row>
    <row r="3743" spans="1:7">
      <c r="A3743" t="s">
        <v>6728</v>
      </c>
      <c r="B3743" t="s">
        <v>6729</v>
      </c>
      <c r="C3743" t="s">
        <v>6480</v>
      </c>
      <c r="D3743" t="s">
        <v>6540</v>
      </c>
      <c r="E3743" t="s">
        <v>233</v>
      </c>
      <c r="F3743" t="s">
        <v>19</v>
      </c>
      <c r="G3743" t="s">
        <v>12</v>
      </c>
    </row>
    <row r="3744" spans="1:7">
      <c r="A3744" t="s">
        <v>6730</v>
      </c>
      <c r="B3744" t="s">
        <v>6522</v>
      </c>
      <c r="C3744" t="s">
        <v>6480</v>
      </c>
      <c r="D3744" t="s">
        <v>44</v>
      </c>
      <c r="E3744" t="s">
        <v>233</v>
      </c>
      <c r="F3744" t="s">
        <v>19</v>
      </c>
      <c r="G3744" t="s">
        <v>201</v>
      </c>
    </row>
    <row r="3745" spans="1:7">
      <c r="A3745" t="s">
        <v>6731</v>
      </c>
      <c r="B3745" t="s">
        <v>2146</v>
      </c>
      <c r="C3745" t="s">
        <v>6480</v>
      </c>
      <c r="D3745" t="s">
        <v>188</v>
      </c>
      <c r="E3745" t="s">
        <v>233</v>
      </c>
      <c r="F3745" t="s">
        <v>19</v>
      </c>
      <c r="G3745" t="s">
        <v>201</v>
      </c>
    </row>
    <row r="3746" spans="1:7">
      <c r="A3746" t="s">
        <v>6732</v>
      </c>
      <c r="B3746" t="s">
        <v>6522</v>
      </c>
      <c r="C3746" t="s">
        <v>6480</v>
      </c>
      <c r="D3746" t="s">
        <v>44</v>
      </c>
      <c r="E3746" t="s">
        <v>233</v>
      </c>
      <c r="F3746" t="s">
        <v>23</v>
      </c>
      <c r="G3746" t="s">
        <v>201</v>
      </c>
    </row>
    <row r="3747" spans="1:7">
      <c r="A3747" t="s">
        <v>6733</v>
      </c>
      <c r="B3747" t="s">
        <v>6640</v>
      </c>
      <c r="C3747" t="s">
        <v>6480</v>
      </c>
      <c r="D3747" t="s">
        <v>183</v>
      </c>
      <c r="E3747" t="s">
        <v>233</v>
      </c>
      <c r="F3747" t="s">
        <v>19</v>
      </c>
      <c r="G3747" t="s">
        <v>201</v>
      </c>
    </row>
    <row r="3748" spans="1:7">
      <c r="A3748" t="s">
        <v>6734</v>
      </c>
      <c r="B3748" t="s">
        <v>6592</v>
      </c>
      <c r="C3748" t="s">
        <v>6480</v>
      </c>
      <c r="D3748" t="s">
        <v>6592</v>
      </c>
      <c r="E3748" t="s">
        <v>233</v>
      </c>
      <c r="F3748" t="s">
        <v>19</v>
      </c>
      <c r="G3748" t="s">
        <v>201</v>
      </c>
    </row>
    <row r="3749" spans="1:7">
      <c r="A3749" t="s">
        <v>6735</v>
      </c>
      <c r="B3749" t="s">
        <v>6645</v>
      </c>
      <c r="C3749" t="s">
        <v>6480</v>
      </c>
      <c r="D3749" t="s">
        <v>6497</v>
      </c>
      <c r="E3749" t="s">
        <v>233</v>
      </c>
      <c r="F3749" t="s">
        <v>19</v>
      </c>
      <c r="G3749" t="s">
        <v>201</v>
      </c>
    </row>
    <row r="3750" spans="1:7">
      <c r="A3750" t="s">
        <v>6736</v>
      </c>
      <c r="B3750" t="s">
        <v>89</v>
      </c>
      <c r="C3750" t="s">
        <v>6480</v>
      </c>
      <c r="D3750" t="s">
        <v>6581</v>
      </c>
      <c r="E3750" t="s">
        <v>233</v>
      </c>
      <c r="F3750" t="s">
        <v>19</v>
      </c>
      <c r="G3750" t="s">
        <v>201</v>
      </c>
    </row>
    <row r="3751" spans="1:7">
      <c r="A3751" t="s">
        <v>6737</v>
      </c>
      <c r="B3751" t="s">
        <v>6561</v>
      </c>
      <c r="C3751" t="s">
        <v>6480</v>
      </c>
      <c r="D3751" t="s">
        <v>3392</v>
      </c>
      <c r="E3751" t="s">
        <v>233</v>
      </c>
      <c r="F3751" t="s">
        <v>23</v>
      </c>
      <c r="G3751" t="s">
        <v>201</v>
      </c>
    </row>
    <row r="3752" spans="1:7">
      <c r="A3752" t="s">
        <v>6738</v>
      </c>
      <c r="B3752" t="s">
        <v>6479</v>
      </c>
      <c r="C3752" t="s">
        <v>6480</v>
      </c>
      <c r="D3752" t="s">
        <v>65</v>
      </c>
      <c r="E3752" t="s">
        <v>233</v>
      </c>
      <c r="F3752" t="s">
        <v>23</v>
      </c>
      <c r="G3752" t="s">
        <v>12</v>
      </c>
    </row>
    <row r="3753" spans="1:7">
      <c r="A3753" t="s">
        <v>6739</v>
      </c>
      <c r="B3753" t="s">
        <v>6479</v>
      </c>
      <c r="C3753" t="s">
        <v>6480</v>
      </c>
      <c r="D3753" t="s">
        <v>65</v>
      </c>
      <c r="E3753" t="s">
        <v>233</v>
      </c>
      <c r="F3753" t="s">
        <v>19</v>
      </c>
      <c r="G3753" t="s">
        <v>201</v>
      </c>
    </row>
    <row r="3754" spans="1:7">
      <c r="A3754" t="s">
        <v>6740</v>
      </c>
      <c r="B3754" t="s">
        <v>2081</v>
      </c>
      <c r="C3754" t="s">
        <v>6480</v>
      </c>
      <c r="D3754" t="s">
        <v>188</v>
      </c>
      <c r="E3754" t="s">
        <v>233</v>
      </c>
      <c r="F3754" t="s">
        <v>23</v>
      </c>
      <c r="G3754" t="s">
        <v>201</v>
      </c>
    </row>
    <row r="3755" spans="1:7">
      <c r="A3755" t="s">
        <v>6741</v>
      </c>
      <c r="B3755" t="s">
        <v>1859</v>
      </c>
      <c r="C3755" t="s">
        <v>6480</v>
      </c>
      <c r="D3755" t="s">
        <v>1406</v>
      </c>
      <c r="E3755" t="s">
        <v>233</v>
      </c>
      <c r="F3755" t="s">
        <v>19</v>
      </c>
      <c r="G3755" t="s">
        <v>201</v>
      </c>
    </row>
    <row r="3756" spans="1:7">
      <c r="A3756" t="s">
        <v>6742</v>
      </c>
      <c r="B3756" t="s">
        <v>6532</v>
      </c>
      <c r="C3756" t="s">
        <v>6480</v>
      </c>
      <c r="D3756" t="s">
        <v>6533</v>
      </c>
      <c r="E3756" t="s">
        <v>233</v>
      </c>
      <c r="F3756" t="s">
        <v>19</v>
      </c>
      <c r="G3756" t="s">
        <v>201</v>
      </c>
    </row>
    <row r="3757" spans="1:7">
      <c r="A3757" t="s">
        <v>6743</v>
      </c>
      <c r="B3757" t="s">
        <v>2081</v>
      </c>
      <c r="C3757" t="s">
        <v>6480</v>
      </c>
      <c r="D3757" t="s">
        <v>188</v>
      </c>
      <c r="E3757" t="s">
        <v>233</v>
      </c>
      <c r="F3757" t="s">
        <v>19</v>
      </c>
      <c r="G3757" t="s">
        <v>201</v>
      </c>
    </row>
    <row r="3758" spans="1:7">
      <c r="A3758" t="s">
        <v>6744</v>
      </c>
      <c r="B3758" t="s">
        <v>2081</v>
      </c>
      <c r="C3758" t="s">
        <v>6480</v>
      </c>
      <c r="D3758" t="s">
        <v>188</v>
      </c>
      <c r="E3758" t="s">
        <v>233</v>
      </c>
      <c r="F3758" t="s">
        <v>19</v>
      </c>
      <c r="G3758" t="s">
        <v>201</v>
      </c>
    </row>
    <row r="3759" spans="1:7">
      <c r="A3759" t="s">
        <v>6745</v>
      </c>
      <c r="B3759" t="s">
        <v>1604</v>
      </c>
      <c r="C3759" t="s">
        <v>6480</v>
      </c>
      <c r="D3759" t="s">
        <v>3445</v>
      </c>
      <c r="E3759" t="s">
        <v>233</v>
      </c>
      <c r="F3759" t="s">
        <v>19</v>
      </c>
      <c r="G3759" t="s">
        <v>201</v>
      </c>
    </row>
    <row r="3760" spans="1:7">
      <c r="A3760" t="s">
        <v>6746</v>
      </c>
      <c r="B3760" t="s">
        <v>2017</v>
      </c>
      <c r="C3760" t="s">
        <v>6480</v>
      </c>
      <c r="D3760" t="s">
        <v>6473</v>
      </c>
      <c r="E3760" t="s">
        <v>233</v>
      </c>
      <c r="F3760" t="s">
        <v>19</v>
      </c>
      <c r="G3760" t="s">
        <v>201</v>
      </c>
    </row>
    <row r="3761" spans="1:8">
      <c r="A3761" t="s">
        <v>6747</v>
      </c>
      <c r="B3761" t="s">
        <v>6479</v>
      </c>
      <c r="C3761" t="s">
        <v>6480</v>
      </c>
      <c r="D3761" t="s">
        <v>65</v>
      </c>
      <c r="E3761" t="s">
        <v>233</v>
      </c>
      <c r="F3761" t="s">
        <v>19</v>
      </c>
      <c r="G3761" t="s">
        <v>201</v>
      </c>
    </row>
    <row r="3762" spans="1:8">
      <c r="A3762" t="s">
        <v>6748</v>
      </c>
      <c r="B3762" t="s">
        <v>2240</v>
      </c>
      <c r="C3762" t="s">
        <v>6480</v>
      </c>
      <c r="D3762" t="s">
        <v>3185</v>
      </c>
      <c r="E3762" t="s">
        <v>233</v>
      </c>
      <c r="F3762" t="s">
        <v>19</v>
      </c>
      <c r="G3762" t="s">
        <v>201</v>
      </c>
    </row>
    <row r="3763" spans="1:8">
      <c r="A3763" t="s">
        <v>6749</v>
      </c>
      <c r="B3763" t="s">
        <v>6750</v>
      </c>
      <c r="C3763" t="s">
        <v>6751</v>
      </c>
      <c r="D3763" t="s">
        <v>6750</v>
      </c>
      <c r="E3763" t="s">
        <v>10</v>
      </c>
      <c r="F3763" t="s">
        <v>19</v>
      </c>
      <c r="G3763" t="s">
        <v>12</v>
      </c>
      <c r="H3763">
        <v>3</v>
      </c>
    </row>
    <row r="3764" spans="1:8">
      <c r="A3764" t="s">
        <v>6752</v>
      </c>
      <c r="B3764" t="s">
        <v>6753</v>
      </c>
      <c r="C3764" t="s">
        <v>6751</v>
      </c>
      <c r="D3764" t="s">
        <v>6753</v>
      </c>
      <c r="E3764" t="s">
        <v>10</v>
      </c>
      <c r="F3764" t="s">
        <v>19</v>
      </c>
      <c r="G3764" t="s">
        <v>12</v>
      </c>
      <c r="H3764">
        <v>3</v>
      </c>
    </row>
    <row r="3765" spans="1:8">
      <c r="A3765" t="s">
        <v>6754</v>
      </c>
      <c r="B3765" t="s">
        <v>1627</v>
      </c>
      <c r="C3765" t="s">
        <v>6751</v>
      </c>
      <c r="D3765" t="s">
        <v>3282</v>
      </c>
      <c r="E3765" t="s">
        <v>10</v>
      </c>
      <c r="F3765" t="s">
        <v>69</v>
      </c>
      <c r="G3765" t="s">
        <v>12</v>
      </c>
      <c r="H3765">
        <v>4</v>
      </c>
    </row>
    <row r="3766" spans="1:8">
      <c r="A3766" t="s">
        <v>6755</v>
      </c>
      <c r="B3766" t="s">
        <v>6756</v>
      </c>
      <c r="C3766" t="s">
        <v>6751</v>
      </c>
      <c r="D3766" t="s">
        <v>6757</v>
      </c>
      <c r="E3766" t="s">
        <v>10</v>
      </c>
      <c r="F3766" t="s">
        <v>69</v>
      </c>
      <c r="G3766" t="s">
        <v>12</v>
      </c>
      <c r="H3766">
        <v>2</v>
      </c>
    </row>
    <row r="3767" spans="1:8">
      <c r="A3767" t="s">
        <v>6758</v>
      </c>
      <c r="B3767" t="s">
        <v>4685</v>
      </c>
      <c r="C3767" t="s">
        <v>6751</v>
      </c>
      <c r="D3767" t="s">
        <v>4893</v>
      </c>
      <c r="E3767" t="s">
        <v>10</v>
      </c>
      <c r="F3767" t="s">
        <v>11</v>
      </c>
      <c r="G3767" t="s">
        <v>12</v>
      </c>
      <c r="H3767">
        <v>2</v>
      </c>
    </row>
    <row r="3768" spans="1:8">
      <c r="A3768" t="s">
        <v>6759</v>
      </c>
      <c r="B3768" t="s">
        <v>6760</v>
      </c>
      <c r="C3768" t="s">
        <v>6751</v>
      </c>
      <c r="D3768" t="s">
        <v>6761</v>
      </c>
      <c r="E3768" t="s">
        <v>10</v>
      </c>
      <c r="F3768" t="s">
        <v>116</v>
      </c>
      <c r="G3768" t="s">
        <v>12</v>
      </c>
      <c r="H3768">
        <v>4</v>
      </c>
    </row>
    <row r="3769" spans="1:8">
      <c r="A3769" t="s">
        <v>6762</v>
      </c>
      <c r="B3769" t="s">
        <v>6763</v>
      </c>
      <c r="C3769" t="s">
        <v>6751</v>
      </c>
      <c r="D3769" t="s">
        <v>6577</v>
      </c>
      <c r="E3769" t="s">
        <v>10</v>
      </c>
      <c r="F3769" t="s">
        <v>19</v>
      </c>
      <c r="G3769" t="s">
        <v>12</v>
      </c>
      <c r="H3769">
        <v>1</v>
      </c>
    </row>
    <row r="3770" spans="1:8">
      <c r="A3770" t="s">
        <v>6764</v>
      </c>
      <c r="B3770" t="s">
        <v>6765</v>
      </c>
      <c r="C3770" t="s">
        <v>6751</v>
      </c>
      <c r="D3770" t="s">
        <v>6766</v>
      </c>
      <c r="E3770" t="s">
        <v>10</v>
      </c>
      <c r="F3770" t="s">
        <v>19</v>
      </c>
      <c r="G3770" t="s">
        <v>12</v>
      </c>
      <c r="H3770">
        <v>4</v>
      </c>
    </row>
    <row r="3771" spans="1:8">
      <c r="A3771" t="s">
        <v>6767</v>
      </c>
      <c r="B3771" t="s">
        <v>6768</v>
      </c>
      <c r="C3771" t="s">
        <v>6751</v>
      </c>
      <c r="D3771" t="s">
        <v>1381</v>
      </c>
      <c r="E3771" t="s">
        <v>10</v>
      </c>
      <c r="F3771" t="s">
        <v>23</v>
      </c>
      <c r="G3771" t="s">
        <v>12</v>
      </c>
      <c r="H3771">
        <v>3</v>
      </c>
    </row>
    <row r="3772" spans="1:8">
      <c r="A3772" t="s">
        <v>6769</v>
      </c>
      <c r="B3772" t="s">
        <v>6770</v>
      </c>
      <c r="C3772" t="s">
        <v>6751</v>
      </c>
      <c r="D3772" t="s">
        <v>211</v>
      </c>
      <c r="E3772" t="s">
        <v>10</v>
      </c>
      <c r="F3772" t="s">
        <v>23</v>
      </c>
      <c r="G3772" t="s">
        <v>12</v>
      </c>
      <c r="H3772">
        <v>3</v>
      </c>
    </row>
    <row r="3773" spans="1:8">
      <c r="A3773" t="s">
        <v>6771</v>
      </c>
      <c r="B3773" t="s">
        <v>6772</v>
      </c>
      <c r="C3773" t="s">
        <v>6751</v>
      </c>
      <c r="D3773" t="s">
        <v>6773</v>
      </c>
      <c r="E3773" t="s">
        <v>10</v>
      </c>
      <c r="F3773" t="s">
        <v>23</v>
      </c>
      <c r="G3773" t="s">
        <v>12</v>
      </c>
      <c r="H3773">
        <v>2</v>
      </c>
    </row>
    <row r="3774" spans="1:8">
      <c r="A3774" t="s">
        <v>6774</v>
      </c>
      <c r="B3774" t="s">
        <v>2368</v>
      </c>
      <c r="C3774" t="s">
        <v>6751</v>
      </c>
      <c r="D3774" t="s">
        <v>4959</v>
      </c>
      <c r="E3774" t="s">
        <v>10</v>
      </c>
      <c r="F3774" t="s">
        <v>23</v>
      </c>
      <c r="G3774" t="s">
        <v>12</v>
      </c>
      <c r="H3774">
        <v>4</v>
      </c>
    </row>
    <row r="3775" spans="1:8">
      <c r="A3775" t="s">
        <v>6775</v>
      </c>
      <c r="B3775" t="s">
        <v>6776</v>
      </c>
      <c r="C3775" t="s">
        <v>6751</v>
      </c>
      <c r="D3775" t="s">
        <v>87</v>
      </c>
      <c r="E3775" t="s">
        <v>10</v>
      </c>
      <c r="F3775" t="s">
        <v>69</v>
      </c>
      <c r="G3775" t="s">
        <v>12</v>
      </c>
      <c r="H3775">
        <v>3</v>
      </c>
    </row>
    <row r="3776" spans="1:8">
      <c r="A3776" t="s">
        <v>6777</v>
      </c>
      <c r="B3776" t="s">
        <v>6778</v>
      </c>
      <c r="C3776" t="s">
        <v>6751</v>
      </c>
      <c r="D3776" t="s">
        <v>2051</v>
      </c>
      <c r="E3776" t="s">
        <v>10</v>
      </c>
      <c r="F3776" t="s">
        <v>23</v>
      </c>
      <c r="G3776" t="s">
        <v>12</v>
      </c>
      <c r="H3776">
        <v>3</v>
      </c>
    </row>
    <row r="3777" spans="1:8">
      <c r="A3777" t="s">
        <v>6779</v>
      </c>
      <c r="B3777" t="s">
        <v>6780</v>
      </c>
      <c r="C3777" t="s">
        <v>6751</v>
      </c>
      <c r="D3777" t="s">
        <v>6780</v>
      </c>
      <c r="E3777" t="s">
        <v>10</v>
      </c>
      <c r="F3777" t="s">
        <v>23</v>
      </c>
      <c r="G3777" t="s">
        <v>12</v>
      </c>
      <c r="H3777">
        <v>3</v>
      </c>
    </row>
    <row r="3778" spans="1:8">
      <c r="A3778" t="s">
        <v>4012</v>
      </c>
      <c r="B3778" t="s">
        <v>6768</v>
      </c>
      <c r="C3778" t="s">
        <v>6751</v>
      </c>
      <c r="D3778" t="s">
        <v>1381</v>
      </c>
      <c r="E3778" t="s">
        <v>10</v>
      </c>
      <c r="F3778" t="s">
        <v>19</v>
      </c>
      <c r="G3778" t="s">
        <v>12</v>
      </c>
      <c r="H3778">
        <v>3</v>
      </c>
    </row>
    <row r="3779" spans="1:8">
      <c r="A3779" t="s">
        <v>6781</v>
      </c>
      <c r="B3779" t="s">
        <v>6760</v>
      </c>
      <c r="C3779" t="s">
        <v>6751</v>
      </c>
      <c r="D3779" t="s">
        <v>6761</v>
      </c>
      <c r="E3779" t="s">
        <v>10</v>
      </c>
      <c r="F3779" t="s">
        <v>23</v>
      </c>
      <c r="G3779" t="s">
        <v>12</v>
      </c>
      <c r="H3779">
        <v>3</v>
      </c>
    </row>
    <row r="3780" spans="1:8">
      <c r="A3780" t="s">
        <v>6782</v>
      </c>
      <c r="B3780" t="s">
        <v>6783</v>
      </c>
      <c r="C3780" t="s">
        <v>6751</v>
      </c>
      <c r="D3780" t="s">
        <v>3272</v>
      </c>
      <c r="E3780" t="s">
        <v>10</v>
      </c>
      <c r="F3780" t="s">
        <v>11</v>
      </c>
      <c r="G3780" t="s">
        <v>12</v>
      </c>
      <c r="H3780">
        <v>3</v>
      </c>
    </row>
    <row r="3781" spans="1:8">
      <c r="A3781" t="s">
        <v>6784</v>
      </c>
      <c r="B3781" t="s">
        <v>6760</v>
      </c>
      <c r="C3781" t="s">
        <v>6751</v>
      </c>
      <c r="D3781" t="s">
        <v>6761</v>
      </c>
      <c r="E3781" t="s">
        <v>10</v>
      </c>
      <c r="F3781" t="s">
        <v>116</v>
      </c>
      <c r="G3781" t="s">
        <v>12</v>
      </c>
      <c r="H3781">
        <v>4</v>
      </c>
    </row>
    <row r="3782" spans="1:8">
      <c r="A3782" t="s">
        <v>6785</v>
      </c>
      <c r="B3782" t="s">
        <v>6786</v>
      </c>
      <c r="C3782" t="s">
        <v>6751</v>
      </c>
      <c r="D3782" t="s">
        <v>490</v>
      </c>
      <c r="E3782" t="s">
        <v>10</v>
      </c>
      <c r="F3782" t="s">
        <v>19</v>
      </c>
      <c r="G3782" t="s">
        <v>12</v>
      </c>
      <c r="H3782">
        <v>4</v>
      </c>
    </row>
    <row r="3783" spans="1:8">
      <c r="A3783" t="s">
        <v>6787</v>
      </c>
      <c r="B3783" t="s">
        <v>6788</v>
      </c>
      <c r="C3783" t="s">
        <v>6751</v>
      </c>
      <c r="D3783" t="s">
        <v>5242</v>
      </c>
      <c r="E3783" t="s">
        <v>10</v>
      </c>
      <c r="F3783" t="s">
        <v>116</v>
      </c>
      <c r="G3783" t="s">
        <v>12</v>
      </c>
      <c r="H3783">
        <v>4</v>
      </c>
    </row>
    <row r="3784" spans="1:8">
      <c r="A3784" t="s">
        <v>6789</v>
      </c>
      <c r="B3784" t="s">
        <v>4613</v>
      </c>
      <c r="C3784" t="s">
        <v>6751</v>
      </c>
      <c r="D3784" t="s">
        <v>6790</v>
      </c>
      <c r="E3784" t="s">
        <v>10</v>
      </c>
      <c r="F3784" t="s">
        <v>11</v>
      </c>
      <c r="G3784" t="s">
        <v>12</v>
      </c>
      <c r="H3784">
        <v>4</v>
      </c>
    </row>
    <row r="3785" spans="1:8">
      <c r="A3785" t="s">
        <v>2097</v>
      </c>
      <c r="B3785" t="s">
        <v>6791</v>
      </c>
      <c r="C3785" t="s">
        <v>6751</v>
      </c>
      <c r="D3785" t="s">
        <v>2138</v>
      </c>
      <c r="E3785" t="s">
        <v>10</v>
      </c>
      <c r="F3785" t="s">
        <v>11</v>
      </c>
      <c r="G3785" t="s">
        <v>12</v>
      </c>
      <c r="H3785">
        <v>2</v>
      </c>
    </row>
    <row r="3786" spans="1:8">
      <c r="A3786" t="s">
        <v>6792</v>
      </c>
      <c r="B3786" t="s">
        <v>6793</v>
      </c>
      <c r="C3786" t="s">
        <v>6751</v>
      </c>
      <c r="D3786" t="s">
        <v>3386</v>
      </c>
      <c r="E3786" t="s">
        <v>10</v>
      </c>
      <c r="F3786" t="s">
        <v>11</v>
      </c>
      <c r="G3786" t="s">
        <v>12</v>
      </c>
      <c r="H3786">
        <v>2</v>
      </c>
    </row>
    <row r="3787" spans="1:8">
      <c r="A3787" t="s">
        <v>6794</v>
      </c>
      <c r="B3787" t="s">
        <v>6795</v>
      </c>
      <c r="C3787" t="s">
        <v>6751</v>
      </c>
      <c r="D3787" t="s">
        <v>6795</v>
      </c>
      <c r="E3787" t="s">
        <v>10</v>
      </c>
      <c r="F3787" t="s">
        <v>257</v>
      </c>
      <c r="G3787" t="s">
        <v>12</v>
      </c>
    </row>
    <row r="3788" spans="1:8">
      <c r="A3788" t="s">
        <v>6796</v>
      </c>
      <c r="B3788" t="s">
        <v>6750</v>
      </c>
      <c r="C3788" t="s">
        <v>6751</v>
      </c>
      <c r="D3788" t="s">
        <v>6750</v>
      </c>
      <c r="E3788" t="s">
        <v>10</v>
      </c>
      <c r="F3788" t="s">
        <v>11</v>
      </c>
      <c r="G3788" t="s">
        <v>12</v>
      </c>
      <c r="H3788">
        <v>2</v>
      </c>
    </row>
    <row r="3789" spans="1:8">
      <c r="A3789" t="s">
        <v>6797</v>
      </c>
      <c r="B3789" t="s">
        <v>6798</v>
      </c>
      <c r="C3789" t="s">
        <v>6751</v>
      </c>
      <c r="D3789" t="s">
        <v>6799</v>
      </c>
      <c r="E3789" t="s">
        <v>10</v>
      </c>
      <c r="F3789" t="s">
        <v>11</v>
      </c>
      <c r="G3789" t="s">
        <v>12</v>
      </c>
      <c r="H3789">
        <v>3</v>
      </c>
    </row>
    <row r="3790" spans="1:8">
      <c r="A3790" t="s">
        <v>6800</v>
      </c>
      <c r="B3790" t="s">
        <v>6801</v>
      </c>
      <c r="C3790" t="s">
        <v>6751</v>
      </c>
      <c r="D3790" t="s">
        <v>42</v>
      </c>
      <c r="E3790" t="s">
        <v>10</v>
      </c>
      <c r="F3790" t="s">
        <v>11</v>
      </c>
      <c r="G3790" t="s">
        <v>12</v>
      </c>
      <c r="H3790">
        <v>2</v>
      </c>
    </row>
    <row r="3791" spans="1:8">
      <c r="A3791" t="s">
        <v>6802</v>
      </c>
      <c r="B3791" t="s">
        <v>6750</v>
      </c>
      <c r="C3791" t="s">
        <v>6751</v>
      </c>
      <c r="D3791" t="s">
        <v>6750</v>
      </c>
      <c r="E3791" t="s">
        <v>10</v>
      </c>
      <c r="F3791" t="s">
        <v>23</v>
      </c>
      <c r="G3791" t="s">
        <v>12</v>
      </c>
      <c r="H3791">
        <v>5</v>
      </c>
    </row>
    <row r="3792" spans="1:8">
      <c r="A3792" t="s">
        <v>6803</v>
      </c>
      <c r="B3792" t="s">
        <v>6760</v>
      </c>
      <c r="C3792" t="s">
        <v>6751</v>
      </c>
      <c r="D3792" t="s">
        <v>6761</v>
      </c>
      <c r="E3792" t="s">
        <v>10</v>
      </c>
      <c r="F3792" t="s">
        <v>23</v>
      </c>
      <c r="G3792" t="s">
        <v>12</v>
      </c>
      <c r="H3792">
        <v>2</v>
      </c>
    </row>
    <row r="3793" spans="1:8">
      <c r="A3793" t="s">
        <v>6804</v>
      </c>
      <c r="B3793" t="s">
        <v>6805</v>
      </c>
      <c r="C3793" t="s">
        <v>6751</v>
      </c>
      <c r="D3793" t="s">
        <v>6761</v>
      </c>
      <c r="E3793" t="s">
        <v>10</v>
      </c>
      <c r="F3793" t="s">
        <v>23</v>
      </c>
      <c r="G3793" t="s">
        <v>12</v>
      </c>
      <c r="H3793">
        <v>2</v>
      </c>
    </row>
    <row r="3794" spans="1:8">
      <c r="A3794" t="s">
        <v>6806</v>
      </c>
      <c r="B3794" t="s">
        <v>6793</v>
      </c>
      <c r="C3794" t="s">
        <v>6751</v>
      </c>
      <c r="D3794" t="s">
        <v>3386</v>
      </c>
      <c r="E3794" t="s">
        <v>10</v>
      </c>
      <c r="F3794" t="s">
        <v>19</v>
      </c>
      <c r="G3794" t="s">
        <v>12</v>
      </c>
      <c r="H3794">
        <v>2</v>
      </c>
    </row>
    <row r="3795" spans="1:8">
      <c r="A3795" t="s">
        <v>6807</v>
      </c>
      <c r="B3795" t="s">
        <v>6808</v>
      </c>
      <c r="C3795" t="s">
        <v>6751</v>
      </c>
      <c r="D3795" t="s">
        <v>6790</v>
      </c>
      <c r="E3795" t="s">
        <v>10</v>
      </c>
      <c r="F3795" t="s">
        <v>19</v>
      </c>
      <c r="G3795" t="s">
        <v>12</v>
      </c>
      <c r="H3795">
        <v>4</v>
      </c>
    </row>
    <row r="3796" spans="1:8">
      <c r="A3796" t="s">
        <v>6809</v>
      </c>
      <c r="B3796" t="s">
        <v>1433</v>
      </c>
      <c r="C3796" t="s">
        <v>6751</v>
      </c>
      <c r="D3796" t="s">
        <v>216</v>
      </c>
      <c r="E3796" t="s">
        <v>10</v>
      </c>
      <c r="F3796" t="s">
        <v>69</v>
      </c>
      <c r="G3796" t="s">
        <v>12</v>
      </c>
      <c r="H3796">
        <v>1</v>
      </c>
    </row>
    <row r="3797" spans="1:8">
      <c r="A3797" t="s">
        <v>6810</v>
      </c>
      <c r="B3797" t="s">
        <v>6760</v>
      </c>
      <c r="C3797" t="s">
        <v>6751</v>
      </c>
      <c r="D3797" t="s">
        <v>6761</v>
      </c>
      <c r="E3797" t="s">
        <v>10</v>
      </c>
      <c r="F3797" t="s">
        <v>23</v>
      </c>
      <c r="G3797" t="s">
        <v>12</v>
      </c>
      <c r="H3797">
        <v>2</v>
      </c>
    </row>
    <row r="3798" spans="1:8">
      <c r="A3798" t="s">
        <v>6811</v>
      </c>
      <c r="B3798" t="s">
        <v>6812</v>
      </c>
      <c r="C3798" t="s">
        <v>6751</v>
      </c>
      <c r="D3798" t="s">
        <v>6813</v>
      </c>
      <c r="E3798" t="s">
        <v>10</v>
      </c>
      <c r="F3798" t="s">
        <v>98</v>
      </c>
      <c r="G3798" t="s">
        <v>12</v>
      </c>
      <c r="H3798">
        <v>3</v>
      </c>
    </row>
    <row r="3799" spans="1:8">
      <c r="A3799" t="s">
        <v>6814</v>
      </c>
      <c r="B3799" t="s">
        <v>6815</v>
      </c>
      <c r="C3799" t="s">
        <v>6751</v>
      </c>
      <c r="D3799" t="s">
        <v>2881</v>
      </c>
      <c r="E3799" t="s">
        <v>10</v>
      </c>
      <c r="F3799" t="s">
        <v>23</v>
      </c>
      <c r="G3799" t="s">
        <v>12</v>
      </c>
      <c r="H3799">
        <v>4</v>
      </c>
    </row>
    <row r="3800" spans="1:8">
      <c r="A3800" t="s">
        <v>6816</v>
      </c>
      <c r="B3800" t="s">
        <v>6750</v>
      </c>
      <c r="C3800" t="s">
        <v>6751</v>
      </c>
      <c r="D3800" t="s">
        <v>6750</v>
      </c>
      <c r="E3800" t="s">
        <v>10</v>
      </c>
      <c r="F3800" t="s">
        <v>23</v>
      </c>
      <c r="G3800" t="s">
        <v>12</v>
      </c>
      <c r="H3800">
        <v>3</v>
      </c>
    </row>
    <row r="3801" spans="1:8">
      <c r="A3801" t="s">
        <v>6817</v>
      </c>
      <c r="B3801" t="s">
        <v>6780</v>
      </c>
      <c r="C3801" t="s">
        <v>6751</v>
      </c>
      <c r="D3801" t="s">
        <v>6780</v>
      </c>
      <c r="E3801" t="s">
        <v>179</v>
      </c>
      <c r="F3801" t="s">
        <v>180</v>
      </c>
      <c r="G3801" t="s">
        <v>12</v>
      </c>
      <c r="H3801">
        <v>5</v>
      </c>
    </row>
    <row r="3802" spans="1:8">
      <c r="A3802" t="s">
        <v>6818</v>
      </c>
      <c r="B3802" t="s">
        <v>3285</v>
      </c>
      <c r="C3802" t="s">
        <v>6751</v>
      </c>
      <c r="D3802" t="s">
        <v>3439</v>
      </c>
      <c r="E3802" t="s">
        <v>10</v>
      </c>
      <c r="F3802" t="s">
        <v>23</v>
      </c>
      <c r="G3802" t="s">
        <v>12</v>
      </c>
      <c r="H3802">
        <v>3</v>
      </c>
    </row>
    <row r="3803" spans="1:8">
      <c r="A3803" t="s">
        <v>6819</v>
      </c>
      <c r="B3803" t="s">
        <v>6760</v>
      </c>
      <c r="C3803" t="s">
        <v>6751</v>
      </c>
      <c r="D3803" t="s">
        <v>6761</v>
      </c>
      <c r="E3803" t="s">
        <v>179</v>
      </c>
      <c r="F3803" t="s">
        <v>180</v>
      </c>
      <c r="G3803" t="s">
        <v>12</v>
      </c>
      <c r="H3803">
        <v>2</v>
      </c>
    </row>
    <row r="3804" spans="1:8">
      <c r="A3804" t="s">
        <v>6820</v>
      </c>
      <c r="B3804" t="s">
        <v>6821</v>
      </c>
      <c r="C3804" t="s">
        <v>6751</v>
      </c>
      <c r="D3804" t="s">
        <v>6822</v>
      </c>
      <c r="E3804" t="s">
        <v>10</v>
      </c>
      <c r="F3804" t="s">
        <v>98</v>
      </c>
      <c r="G3804" t="s">
        <v>12</v>
      </c>
      <c r="H3804">
        <v>3</v>
      </c>
    </row>
    <row r="3805" spans="1:8">
      <c r="A3805" t="s">
        <v>6823</v>
      </c>
      <c r="B3805" t="s">
        <v>6824</v>
      </c>
      <c r="C3805" t="s">
        <v>6751</v>
      </c>
      <c r="D3805" t="s">
        <v>6824</v>
      </c>
      <c r="E3805" t="s">
        <v>10</v>
      </c>
      <c r="F3805" t="s">
        <v>11</v>
      </c>
      <c r="G3805" t="s">
        <v>12</v>
      </c>
      <c r="H3805">
        <v>2</v>
      </c>
    </row>
    <row r="3806" spans="1:8">
      <c r="A3806" t="s">
        <v>6825</v>
      </c>
      <c r="B3806" t="s">
        <v>6793</v>
      </c>
      <c r="C3806" t="s">
        <v>6751</v>
      </c>
      <c r="D3806" t="s">
        <v>3386</v>
      </c>
      <c r="E3806" t="s">
        <v>10</v>
      </c>
      <c r="F3806" t="s">
        <v>257</v>
      </c>
      <c r="G3806" t="s">
        <v>201</v>
      </c>
    </row>
    <row r="3807" spans="1:8">
      <c r="A3807" t="s">
        <v>6826</v>
      </c>
      <c r="B3807" t="s">
        <v>6801</v>
      </c>
      <c r="C3807" t="s">
        <v>6751</v>
      </c>
      <c r="D3807" t="s">
        <v>42</v>
      </c>
      <c r="E3807" t="s">
        <v>10</v>
      </c>
      <c r="F3807" t="s">
        <v>69</v>
      </c>
      <c r="G3807" t="s">
        <v>12</v>
      </c>
      <c r="H3807">
        <v>3</v>
      </c>
    </row>
    <row r="3808" spans="1:8">
      <c r="A3808" t="s">
        <v>6827</v>
      </c>
      <c r="B3808" t="s">
        <v>6828</v>
      </c>
      <c r="C3808" t="s">
        <v>6751</v>
      </c>
      <c r="D3808" t="s">
        <v>6829</v>
      </c>
      <c r="E3808" t="s">
        <v>10</v>
      </c>
      <c r="F3808" t="s">
        <v>257</v>
      </c>
      <c r="G3808" t="s">
        <v>12</v>
      </c>
    </row>
    <row r="3809" spans="1:8">
      <c r="A3809" t="s">
        <v>6830</v>
      </c>
      <c r="B3809" t="s">
        <v>6786</v>
      </c>
      <c r="C3809" t="s">
        <v>6751</v>
      </c>
      <c r="D3809" t="s">
        <v>490</v>
      </c>
      <c r="E3809" t="s">
        <v>10</v>
      </c>
      <c r="F3809" t="s">
        <v>160</v>
      </c>
      <c r="G3809" t="s">
        <v>12</v>
      </c>
    </row>
    <row r="3810" spans="1:8">
      <c r="A3810" t="s">
        <v>2598</v>
      </c>
      <c r="B3810" t="s">
        <v>6831</v>
      </c>
      <c r="C3810" t="s">
        <v>6751</v>
      </c>
      <c r="D3810" t="s">
        <v>3120</v>
      </c>
      <c r="E3810" t="s">
        <v>10</v>
      </c>
      <c r="F3810" t="s">
        <v>23</v>
      </c>
      <c r="G3810" t="s">
        <v>12</v>
      </c>
      <c r="H3810">
        <v>4</v>
      </c>
    </row>
    <row r="3811" spans="1:8">
      <c r="A3811" t="s">
        <v>6832</v>
      </c>
      <c r="B3811" t="s">
        <v>2368</v>
      </c>
      <c r="C3811" t="s">
        <v>6751</v>
      </c>
      <c r="D3811" t="s">
        <v>4959</v>
      </c>
      <c r="E3811" t="s">
        <v>10</v>
      </c>
      <c r="F3811" t="s">
        <v>69</v>
      </c>
      <c r="G3811" t="s">
        <v>12</v>
      </c>
      <c r="H3811">
        <v>5</v>
      </c>
    </row>
    <row r="3812" spans="1:8">
      <c r="A3812" t="s">
        <v>6833</v>
      </c>
      <c r="B3812" t="s">
        <v>6834</v>
      </c>
      <c r="C3812" t="s">
        <v>6751</v>
      </c>
      <c r="D3812" t="s">
        <v>6795</v>
      </c>
      <c r="E3812" t="s">
        <v>10</v>
      </c>
      <c r="F3812" t="s">
        <v>19</v>
      </c>
      <c r="G3812" t="s">
        <v>12</v>
      </c>
    </row>
    <row r="3813" spans="1:8">
      <c r="A3813" t="s">
        <v>6835</v>
      </c>
      <c r="B3813" t="s">
        <v>6760</v>
      </c>
      <c r="C3813" t="s">
        <v>6751</v>
      </c>
      <c r="D3813" t="s">
        <v>6761</v>
      </c>
      <c r="E3813" t="s">
        <v>10</v>
      </c>
      <c r="F3813" t="s">
        <v>330</v>
      </c>
      <c r="G3813" t="s">
        <v>12</v>
      </c>
    </row>
    <row r="3814" spans="1:8">
      <c r="A3814" t="s">
        <v>6836</v>
      </c>
      <c r="B3814" t="s">
        <v>6760</v>
      </c>
      <c r="C3814" t="s">
        <v>6751</v>
      </c>
      <c r="D3814" t="s">
        <v>6761</v>
      </c>
      <c r="E3814" t="s">
        <v>10</v>
      </c>
      <c r="F3814" t="s">
        <v>23</v>
      </c>
      <c r="G3814" t="s">
        <v>12</v>
      </c>
    </row>
    <row r="3815" spans="1:8">
      <c r="A3815" t="s">
        <v>6837</v>
      </c>
      <c r="B3815" t="s">
        <v>6760</v>
      </c>
      <c r="C3815" t="s">
        <v>6751</v>
      </c>
      <c r="D3815" t="s">
        <v>6761</v>
      </c>
      <c r="E3815" t="s">
        <v>10</v>
      </c>
      <c r="F3815" t="s">
        <v>330</v>
      </c>
      <c r="G3815" t="s">
        <v>12</v>
      </c>
    </row>
    <row r="3816" spans="1:8">
      <c r="A3816" t="s">
        <v>6838</v>
      </c>
      <c r="B3816" t="s">
        <v>6750</v>
      </c>
      <c r="C3816" t="s">
        <v>6751</v>
      </c>
      <c r="D3816" t="s">
        <v>6750</v>
      </c>
      <c r="E3816" t="s">
        <v>10</v>
      </c>
      <c r="F3816" t="s">
        <v>19</v>
      </c>
      <c r="G3816" t="s">
        <v>12</v>
      </c>
      <c r="H3816">
        <v>3</v>
      </c>
    </row>
    <row r="3817" spans="1:8">
      <c r="A3817" t="s">
        <v>6839</v>
      </c>
      <c r="B3817" t="s">
        <v>6760</v>
      </c>
      <c r="C3817" t="s">
        <v>6751</v>
      </c>
      <c r="D3817" t="s">
        <v>6761</v>
      </c>
      <c r="E3817" t="s">
        <v>10</v>
      </c>
      <c r="F3817" t="s">
        <v>330</v>
      </c>
      <c r="G3817" t="s">
        <v>12</v>
      </c>
      <c r="H3817">
        <v>4</v>
      </c>
    </row>
    <row r="3818" spans="1:8">
      <c r="A3818" t="s">
        <v>6840</v>
      </c>
      <c r="B3818" t="s">
        <v>6760</v>
      </c>
      <c r="C3818" t="s">
        <v>6751</v>
      </c>
      <c r="D3818" t="s">
        <v>6761</v>
      </c>
      <c r="E3818" t="s">
        <v>10</v>
      </c>
      <c r="F3818" t="s">
        <v>330</v>
      </c>
      <c r="G3818" t="s">
        <v>12</v>
      </c>
    </row>
    <row r="3819" spans="1:8">
      <c r="A3819" t="s">
        <v>6841</v>
      </c>
      <c r="B3819" t="s">
        <v>6750</v>
      </c>
      <c r="C3819" t="s">
        <v>6751</v>
      </c>
      <c r="D3819" t="s">
        <v>6750</v>
      </c>
      <c r="E3819" t="s">
        <v>10</v>
      </c>
      <c r="F3819" t="s">
        <v>330</v>
      </c>
      <c r="G3819" t="s">
        <v>12</v>
      </c>
      <c r="H3819">
        <v>5</v>
      </c>
    </row>
    <row r="3820" spans="1:8">
      <c r="A3820" t="s">
        <v>6842</v>
      </c>
      <c r="B3820" t="s">
        <v>6843</v>
      </c>
      <c r="C3820" t="s">
        <v>6751</v>
      </c>
      <c r="D3820" t="s">
        <v>6844</v>
      </c>
      <c r="E3820" t="s">
        <v>10</v>
      </c>
      <c r="F3820" t="s">
        <v>23</v>
      </c>
      <c r="G3820" t="s">
        <v>12</v>
      </c>
      <c r="H3820">
        <v>4</v>
      </c>
    </row>
    <row r="3821" spans="1:8">
      <c r="A3821" t="s">
        <v>6845</v>
      </c>
      <c r="B3821" t="s">
        <v>6760</v>
      </c>
      <c r="C3821" t="s">
        <v>6751</v>
      </c>
      <c r="D3821" t="s">
        <v>6761</v>
      </c>
      <c r="E3821" t="s">
        <v>10</v>
      </c>
      <c r="F3821" t="s">
        <v>330</v>
      </c>
      <c r="G3821" t="s">
        <v>12</v>
      </c>
    </row>
    <row r="3822" spans="1:8">
      <c r="A3822" t="s">
        <v>6846</v>
      </c>
      <c r="B3822" t="s">
        <v>6847</v>
      </c>
      <c r="C3822" t="s">
        <v>6751</v>
      </c>
      <c r="D3822" t="s">
        <v>6848</v>
      </c>
      <c r="E3822" t="s">
        <v>10</v>
      </c>
      <c r="F3822" t="s">
        <v>11</v>
      </c>
      <c r="G3822" t="s">
        <v>12</v>
      </c>
    </row>
    <row r="3823" spans="1:8">
      <c r="A3823" t="s">
        <v>6849</v>
      </c>
      <c r="B3823" t="s">
        <v>6760</v>
      </c>
      <c r="C3823" t="s">
        <v>6751</v>
      </c>
      <c r="D3823" t="s">
        <v>6761</v>
      </c>
      <c r="E3823" t="s">
        <v>10</v>
      </c>
      <c r="F3823" t="s">
        <v>330</v>
      </c>
      <c r="G3823" t="s">
        <v>12</v>
      </c>
      <c r="H3823">
        <v>4</v>
      </c>
    </row>
    <row r="3824" spans="1:8">
      <c r="A3824" t="s">
        <v>6850</v>
      </c>
      <c r="B3824" t="s">
        <v>6750</v>
      </c>
      <c r="C3824" t="s">
        <v>6751</v>
      </c>
      <c r="D3824" t="s">
        <v>6750</v>
      </c>
      <c r="E3824" t="s">
        <v>10</v>
      </c>
      <c r="F3824" t="s">
        <v>19</v>
      </c>
      <c r="G3824" t="s">
        <v>12</v>
      </c>
    </row>
    <row r="3825" spans="1:8">
      <c r="A3825" t="s">
        <v>6851</v>
      </c>
      <c r="B3825" t="s">
        <v>6750</v>
      </c>
      <c r="C3825" t="s">
        <v>6751</v>
      </c>
      <c r="D3825" t="s">
        <v>6750</v>
      </c>
      <c r="E3825" t="s">
        <v>10</v>
      </c>
      <c r="F3825" t="s">
        <v>23</v>
      </c>
      <c r="G3825" t="s">
        <v>12</v>
      </c>
      <c r="H3825">
        <v>5</v>
      </c>
    </row>
    <row r="3826" spans="1:8">
      <c r="A3826" t="s">
        <v>6852</v>
      </c>
      <c r="B3826" t="s">
        <v>6760</v>
      </c>
      <c r="C3826" t="s">
        <v>6751</v>
      </c>
      <c r="D3826" t="s">
        <v>6761</v>
      </c>
      <c r="E3826" t="s">
        <v>10</v>
      </c>
      <c r="F3826" t="s">
        <v>19</v>
      </c>
      <c r="G3826" t="s">
        <v>12</v>
      </c>
    </row>
    <row r="3827" spans="1:8">
      <c r="A3827" t="s">
        <v>6853</v>
      </c>
      <c r="B3827" t="s">
        <v>6760</v>
      </c>
      <c r="C3827" t="s">
        <v>6751</v>
      </c>
      <c r="D3827" t="s">
        <v>6761</v>
      </c>
      <c r="E3827" t="s">
        <v>10</v>
      </c>
      <c r="F3827" t="s">
        <v>330</v>
      </c>
      <c r="G3827" t="s">
        <v>12</v>
      </c>
    </row>
    <row r="3828" spans="1:8">
      <c r="A3828" t="s">
        <v>6854</v>
      </c>
      <c r="B3828" t="s">
        <v>6855</v>
      </c>
      <c r="C3828" t="s">
        <v>6751</v>
      </c>
      <c r="D3828" t="s">
        <v>6761</v>
      </c>
      <c r="E3828" t="s">
        <v>10</v>
      </c>
      <c r="F3828" t="s">
        <v>330</v>
      </c>
      <c r="G3828" t="s">
        <v>12</v>
      </c>
    </row>
    <row r="3829" spans="1:8">
      <c r="A3829" t="s">
        <v>6856</v>
      </c>
      <c r="B3829" t="s">
        <v>6857</v>
      </c>
      <c r="C3829" t="s">
        <v>6751</v>
      </c>
      <c r="D3829" t="s">
        <v>6750</v>
      </c>
      <c r="E3829" t="s">
        <v>10</v>
      </c>
      <c r="F3829" t="s">
        <v>23</v>
      </c>
      <c r="G3829" t="s">
        <v>12</v>
      </c>
      <c r="H3829">
        <v>5</v>
      </c>
    </row>
    <row r="3830" spans="1:8">
      <c r="A3830" t="s">
        <v>6858</v>
      </c>
      <c r="B3830" t="s">
        <v>6857</v>
      </c>
      <c r="C3830" t="s">
        <v>6751</v>
      </c>
      <c r="D3830" t="s">
        <v>6750</v>
      </c>
      <c r="E3830" t="s">
        <v>10</v>
      </c>
      <c r="F3830" t="s">
        <v>19</v>
      </c>
      <c r="G3830" t="s">
        <v>12</v>
      </c>
      <c r="H3830">
        <v>5</v>
      </c>
    </row>
    <row r="3831" spans="1:8">
      <c r="A3831" t="s">
        <v>6859</v>
      </c>
      <c r="B3831" t="s">
        <v>6760</v>
      </c>
      <c r="C3831" t="s">
        <v>6751</v>
      </c>
      <c r="D3831" t="s">
        <v>6761</v>
      </c>
      <c r="E3831" t="s">
        <v>10</v>
      </c>
      <c r="F3831" t="s">
        <v>330</v>
      </c>
      <c r="G3831" t="s">
        <v>12</v>
      </c>
      <c r="H3831">
        <v>5</v>
      </c>
    </row>
    <row r="3832" spans="1:8">
      <c r="A3832" t="s">
        <v>6860</v>
      </c>
      <c r="B3832" t="s">
        <v>6861</v>
      </c>
      <c r="C3832" t="s">
        <v>6751</v>
      </c>
      <c r="D3832" t="s">
        <v>6750</v>
      </c>
      <c r="E3832" t="s">
        <v>10</v>
      </c>
      <c r="F3832" t="s">
        <v>23</v>
      </c>
      <c r="G3832" t="s">
        <v>12</v>
      </c>
      <c r="H3832">
        <v>4</v>
      </c>
    </row>
    <row r="3833" spans="1:8">
      <c r="A3833" t="s">
        <v>6862</v>
      </c>
      <c r="B3833" t="s">
        <v>6855</v>
      </c>
      <c r="C3833" t="s">
        <v>6751</v>
      </c>
      <c r="D3833" t="s">
        <v>6761</v>
      </c>
      <c r="E3833" t="s">
        <v>10</v>
      </c>
      <c r="F3833" t="s">
        <v>23</v>
      </c>
      <c r="G3833" t="s">
        <v>12</v>
      </c>
      <c r="H3833">
        <v>2</v>
      </c>
    </row>
    <row r="3834" spans="1:8">
      <c r="A3834" t="s">
        <v>6863</v>
      </c>
      <c r="B3834" t="s">
        <v>6864</v>
      </c>
      <c r="C3834" t="s">
        <v>6751</v>
      </c>
      <c r="D3834" t="s">
        <v>1455</v>
      </c>
      <c r="E3834" t="s">
        <v>10</v>
      </c>
      <c r="F3834" t="s">
        <v>23</v>
      </c>
      <c r="G3834" t="s">
        <v>12</v>
      </c>
      <c r="H3834">
        <v>3</v>
      </c>
    </row>
    <row r="3835" spans="1:8">
      <c r="A3835" t="s">
        <v>6865</v>
      </c>
      <c r="B3835" t="s">
        <v>6760</v>
      </c>
      <c r="C3835" t="s">
        <v>6751</v>
      </c>
      <c r="D3835" t="s">
        <v>6761</v>
      </c>
      <c r="E3835" t="s">
        <v>10</v>
      </c>
      <c r="F3835" t="s">
        <v>19</v>
      </c>
      <c r="G3835" t="s">
        <v>201</v>
      </c>
    </row>
    <row r="3836" spans="1:8">
      <c r="A3836" t="s">
        <v>6866</v>
      </c>
      <c r="B3836" t="s">
        <v>6867</v>
      </c>
      <c r="C3836" t="s">
        <v>6751</v>
      </c>
      <c r="D3836" t="s">
        <v>6848</v>
      </c>
      <c r="E3836" t="s">
        <v>10</v>
      </c>
      <c r="F3836" t="s">
        <v>19</v>
      </c>
      <c r="G3836" t="s">
        <v>12</v>
      </c>
    </row>
    <row r="3837" spans="1:8">
      <c r="A3837" t="s">
        <v>6868</v>
      </c>
      <c r="B3837" t="s">
        <v>6750</v>
      </c>
      <c r="C3837" t="s">
        <v>6751</v>
      </c>
      <c r="D3837" t="s">
        <v>6750</v>
      </c>
      <c r="E3837" t="s">
        <v>10</v>
      </c>
      <c r="F3837" t="s">
        <v>257</v>
      </c>
      <c r="G3837" t="s">
        <v>201</v>
      </c>
    </row>
    <row r="3838" spans="1:8">
      <c r="A3838" t="s">
        <v>6869</v>
      </c>
      <c r="B3838" t="s">
        <v>622</v>
      </c>
      <c r="C3838" t="s">
        <v>6751</v>
      </c>
      <c r="D3838" t="s">
        <v>5345</v>
      </c>
      <c r="E3838" t="s">
        <v>10</v>
      </c>
      <c r="F3838" t="s">
        <v>98</v>
      </c>
      <c r="G3838" t="s">
        <v>12</v>
      </c>
    </row>
    <row r="3839" spans="1:8">
      <c r="A3839" t="s">
        <v>6870</v>
      </c>
      <c r="B3839" t="s">
        <v>6871</v>
      </c>
      <c r="C3839" t="s">
        <v>6751</v>
      </c>
      <c r="D3839" t="s">
        <v>6872</v>
      </c>
      <c r="E3839" t="s">
        <v>10</v>
      </c>
      <c r="F3839" t="s">
        <v>19</v>
      </c>
      <c r="G3839" t="s">
        <v>12</v>
      </c>
    </row>
    <row r="3840" spans="1:8">
      <c r="A3840" t="s">
        <v>6873</v>
      </c>
      <c r="B3840" t="s">
        <v>6788</v>
      </c>
      <c r="C3840" t="s">
        <v>6751</v>
      </c>
      <c r="D3840" t="s">
        <v>5242</v>
      </c>
      <c r="E3840" t="s">
        <v>10</v>
      </c>
      <c r="F3840" t="s">
        <v>19</v>
      </c>
      <c r="G3840" t="s">
        <v>12</v>
      </c>
    </row>
    <row r="3841" spans="1:8">
      <c r="A3841" t="s">
        <v>6874</v>
      </c>
      <c r="B3841" t="s">
        <v>1959</v>
      </c>
      <c r="C3841" t="s">
        <v>6751</v>
      </c>
      <c r="D3841" t="s">
        <v>2911</v>
      </c>
      <c r="E3841" t="s">
        <v>202</v>
      </c>
      <c r="F3841" t="s">
        <v>11</v>
      </c>
      <c r="G3841" t="s">
        <v>12</v>
      </c>
    </row>
    <row r="3842" spans="1:8">
      <c r="A3842" t="s">
        <v>6875</v>
      </c>
      <c r="B3842" t="s">
        <v>6876</v>
      </c>
      <c r="C3842" t="s">
        <v>6751</v>
      </c>
      <c r="D3842" t="s">
        <v>6757</v>
      </c>
      <c r="E3842" t="s">
        <v>202</v>
      </c>
      <c r="F3842" t="s">
        <v>11</v>
      </c>
      <c r="G3842" t="s">
        <v>12</v>
      </c>
    </row>
    <row r="3843" spans="1:8">
      <c r="A3843" t="s">
        <v>6877</v>
      </c>
      <c r="B3843" t="s">
        <v>4623</v>
      </c>
      <c r="C3843" t="s">
        <v>6751</v>
      </c>
      <c r="D3843" t="s">
        <v>3456</v>
      </c>
      <c r="E3843" t="s">
        <v>202</v>
      </c>
      <c r="F3843" t="s">
        <v>98</v>
      </c>
      <c r="G3843" t="s">
        <v>12</v>
      </c>
    </row>
    <row r="3844" spans="1:8">
      <c r="A3844" t="s">
        <v>6878</v>
      </c>
      <c r="B3844" t="s">
        <v>2834</v>
      </c>
      <c r="C3844" t="s">
        <v>6751</v>
      </c>
      <c r="D3844" t="s">
        <v>1421</v>
      </c>
      <c r="E3844" t="s">
        <v>202</v>
      </c>
      <c r="F3844" t="s">
        <v>11</v>
      </c>
      <c r="G3844" t="s">
        <v>12</v>
      </c>
    </row>
    <row r="3845" spans="1:8">
      <c r="A3845" t="s">
        <v>6879</v>
      </c>
      <c r="B3845" t="s">
        <v>6880</v>
      </c>
      <c r="C3845" t="s">
        <v>6751</v>
      </c>
      <c r="D3845" t="s">
        <v>6880</v>
      </c>
      <c r="E3845" t="s">
        <v>212</v>
      </c>
      <c r="F3845" t="s">
        <v>98</v>
      </c>
      <c r="G3845" t="s">
        <v>12</v>
      </c>
      <c r="H3845">
        <v>4</v>
      </c>
    </row>
    <row r="3846" spans="1:8">
      <c r="A3846" t="s">
        <v>6881</v>
      </c>
      <c r="B3846" t="s">
        <v>6882</v>
      </c>
      <c r="C3846" t="s">
        <v>6751</v>
      </c>
      <c r="D3846" t="s">
        <v>1434</v>
      </c>
      <c r="E3846" t="s">
        <v>212</v>
      </c>
      <c r="F3846" t="s">
        <v>98</v>
      </c>
      <c r="G3846" t="s">
        <v>12</v>
      </c>
    </row>
    <row r="3847" spans="1:8">
      <c r="A3847" t="s">
        <v>6883</v>
      </c>
      <c r="B3847" t="s">
        <v>6884</v>
      </c>
      <c r="C3847" t="s">
        <v>6751</v>
      </c>
      <c r="D3847" t="s">
        <v>2448</v>
      </c>
      <c r="E3847" t="s">
        <v>212</v>
      </c>
      <c r="F3847" t="s">
        <v>19</v>
      </c>
      <c r="G3847" t="s">
        <v>12</v>
      </c>
    </row>
    <row r="3848" spans="1:8">
      <c r="A3848" t="s">
        <v>6885</v>
      </c>
      <c r="B3848" t="s">
        <v>1498</v>
      </c>
      <c r="C3848" t="s">
        <v>6751</v>
      </c>
      <c r="D3848" t="s">
        <v>6886</v>
      </c>
      <c r="E3848" t="s">
        <v>212</v>
      </c>
      <c r="F3848" t="s">
        <v>23</v>
      </c>
      <c r="G3848" t="s">
        <v>12</v>
      </c>
    </row>
    <row r="3849" spans="1:8">
      <c r="A3849" t="s">
        <v>6887</v>
      </c>
      <c r="B3849" t="s">
        <v>4833</v>
      </c>
      <c r="C3849" t="s">
        <v>6751</v>
      </c>
      <c r="D3849" t="s">
        <v>6234</v>
      </c>
      <c r="E3849" t="s">
        <v>212</v>
      </c>
      <c r="F3849" t="s">
        <v>116</v>
      </c>
      <c r="G3849" t="s">
        <v>12</v>
      </c>
    </row>
    <row r="3850" spans="1:8">
      <c r="A3850" t="s">
        <v>6888</v>
      </c>
      <c r="B3850" t="s">
        <v>6889</v>
      </c>
      <c r="C3850" t="s">
        <v>6751</v>
      </c>
      <c r="D3850" t="s">
        <v>6889</v>
      </c>
      <c r="E3850" t="s">
        <v>212</v>
      </c>
      <c r="F3850" t="s">
        <v>23</v>
      </c>
      <c r="G3850" t="s">
        <v>12</v>
      </c>
    </row>
    <row r="3851" spans="1:8">
      <c r="A3851" t="s">
        <v>6890</v>
      </c>
      <c r="B3851" t="s">
        <v>2054</v>
      </c>
      <c r="C3851" t="s">
        <v>6751</v>
      </c>
      <c r="D3851" t="s">
        <v>6891</v>
      </c>
      <c r="E3851" t="s">
        <v>212</v>
      </c>
      <c r="F3851" t="s">
        <v>98</v>
      </c>
      <c r="G3851" t="s">
        <v>12</v>
      </c>
    </row>
    <row r="3852" spans="1:8">
      <c r="A3852" t="s">
        <v>6892</v>
      </c>
      <c r="B3852" t="s">
        <v>6893</v>
      </c>
      <c r="C3852" t="s">
        <v>6751</v>
      </c>
      <c r="D3852" t="s">
        <v>6894</v>
      </c>
      <c r="E3852" t="s">
        <v>212</v>
      </c>
      <c r="F3852" t="s">
        <v>11</v>
      </c>
      <c r="G3852" t="s">
        <v>12</v>
      </c>
    </row>
    <row r="3853" spans="1:8">
      <c r="A3853" t="s">
        <v>6895</v>
      </c>
      <c r="B3853" t="s">
        <v>6896</v>
      </c>
      <c r="C3853" t="s">
        <v>6751</v>
      </c>
      <c r="D3853" t="s">
        <v>3151</v>
      </c>
      <c r="E3853" t="s">
        <v>212</v>
      </c>
      <c r="F3853" t="s">
        <v>23</v>
      </c>
      <c r="G3853" t="s">
        <v>12</v>
      </c>
    </row>
    <row r="3854" spans="1:8">
      <c r="A3854" t="s">
        <v>6897</v>
      </c>
      <c r="B3854" t="s">
        <v>6898</v>
      </c>
      <c r="C3854" t="s">
        <v>6751</v>
      </c>
      <c r="D3854" t="s">
        <v>5242</v>
      </c>
      <c r="E3854" t="s">
        <v>212</v>
      </c>
      <c r="F3854" t="s">
        <v>23</v>
      </c>
      <c r="G3854" t="s">
        <v>12</v>
      </c>
    </row>
    <row r="3855" spans="1:8">
      <c r="A3855" t="s">
        <v>4938</v>
      </c>
      <c r="B3855" t="s">
        <v>6899</v>
      </c>
      <c r="C3855" t="s">
        <v>6751</v>
      </c>
      <c r="D3855" t="s">
        <v>26</v>
      </c>
      <c r="E3855" t="s">
        <v>212</v>
      </c>
      <c r="F3855" t="s">
        <v>23</v>
      </c>
      <c r="G3855" t="s">
        <v>12</v>
      </c>
    </row>
    <row r="3856" spans="1:8">
      <c r="A3856" t="s">
        <v>6900</v>
      </c>
      <c r="B3856" t="s">
        <v>6901</v>
      </c>
      <c r="C3856" t="s">
        <v>6751</v>
      </c>
      <c r="D3856" t="s">
        <v>6872</v>
      </c>
      <c r="E3856" t="s">
        <v>212</v>
      </c>
      <c r="F3856" t="s">
        <v>23</v>
      </c>
      <c r="G3856" t="s">
        <v>12</v>
      </c>
    </row>
    <row r="3857" spans="1:8">
      <c r="A3857" t="s">
        <v>6902</v>
      </c>
      <c r="B3857" t="s">
        <v>6903</v>
      </c>
      <c r="C3857" t="s">
        <v>6751</v>
      </c>
      <c r="D3857" t="s">
        <v>6903</v>
      </c>
      <c r="E3857" t="s">
        <v>212</v>
      </c>
      <c r="F3857" t="s">
        <v>23</v>
      </c>
      <c r="G3857" t="s">
        <v>12</v>
      </c>
    </row>
    <row r="3858" spans="1:8">
      <c r="A3858" t="s">
        <v>6904</v>
      </c>
      <c r="B3858" t="s">
        <v>6905</v>
      </c>
      <c r="C3858" t="s">
        <v>6751</v>
      </c>
      <c r="D3858" t="s">
        <v>3774</v>
      </c>
      <c r="E3858" t="s">
        <v>212</v>
      </c>
      <c r="F3858" t="s">
        <v>19</v>
      </c>
      <c r="G3858" t="s">
        <v>12</v>
      </c>
    </row>
    <row r="3859" spans="1:8">
      <c r="A3859" t="s">
        <v>6906</v>
      </c>
      <c r="B3859" t="s">
        <v>6907</v>
      </c>
      <c r="C3859" t="s">
        <v>6751</v>
      </c>
      <c r="D3859" t="s">
        <v>1434</v>
      </c>
      <c r="E3859" t="s">
        <v>212</v>
      </c>
      <c r="F3859" t="s">
        <v>19</v>
      </c>
      <c r="G3859" t="s">
        <v>12</v>
      </c>
    </row>
    <row r="3860" spans="1:8">
      <c r="A3860" t="s">
        <v>6908</v>
      </c>
      <c r="B3860" t="s">
        <v>3130</v>
      </c>
      <c r="C3860" t="s">
        <v>6751</v>
      </c>
      <c r="D3860" t="s">
        <v>594</v>
      </c>
      <c r="E3860" t="s">
        <v>212</v>
      </c>
      <c r="F3860" t="s">
        <v>23</v>
      </c>
      <c r="G3860" t="s">
        <v>12</v>
      </c>
    </row>
    <row r="3861" spans="1:8">
      <c r="A3861" t="s">
        <v>6909</v>
      </c>
      <c r="B3861" t="s">
        <v>5134</v>
      </c>
      <c r="C3861" t="s">
        <v>6751</v>
      </c>
      <c r="D3861" t="s">
        <v>3151</v>
      </c>
      <c r="E3861" t="s">
        <v>212</v>
      </c>
      <c r="F3861" t="s">
        <v>19</v>
      </c>
      <c r="G3861" t="s">
        <v>12</v>
      </c>
    </row>
    <row r="3862" spans="1:8">
      <c r="A3862" t="s">
        <v>6910</v>
      </c>
      <c r="B3862" t="s">
        <v>6911</v>
      </c>
      <c r="C3862" t="s">
        <v>6751</v>
      </c>
      <c r="D3862" t="s">
        <v>6912</v>
      </c>
      <c r="E3862" t="s">
        <v>212</v>
      </c>
      <c r="F3862" t="s">
        <v>23</v>
      </c>
      <c r="G3862" t="s">
        <v>12</v>
      </c>
      <c r="H3862">
        <v>4</v>
      </c>
    </row>
    <row r="3863" spans="1:8">
      <c r="A3863" t="s">
        <v>6913</v>
      </c>
      <c r="B3863" t="s">
        <v>4893</v>
      </c>
      <c r="C3863" t="s">
        <v>6751</v>
      </c>
      <c r="D3863" t="s">
        <v>3453</v>
      </c>
      <c r="E3863" t="s">
        <v>212</v>
      </c>
      <c r="F3863" t="s">
        <v>11</v>
      </c>
      <c r="G3863" t="s">
        <v>12</v>
      </c>
    </row>
    <row r="3864" spans="1:8">
      <c r="A3864" t="s">
        <v>6914</v>
      </c>
      <c r="B3864" t="s">
        <v>6915</v>
      </c>
      <c r="C3864" t="s">
        <v>6751</v>
      </c>
      <c r="D3864" t="s">
        <v>6916</v>
      </c>
      <c r="E3864" t="s">
        <v>212</v>
      </c>
      <c r="F3864" t="s">
        <v>11</v>
      </c>
      <c r="G3864" t="s">
        <v>12</v>
      </c>
    </row>
    <row r="3865" spans="1:8">
      <c r="A3865" t="s">
        <v>6917</v>
      </c>
      <c r="B3865" t="s">
        <v>6918</v>
      </c>
      <c r="C3865" t="s">
        <v>6751</v>
      </c>
      <c r="D3865" t="s">
        <v>6918</v>
      </c>
      <c r="E3865" t="s">
        <v>212</v>
      </c>
      <c r="F3865" t="s">
        <v>11</v>
      </c>
      <c r="G3865" t="s">
        <v>12</v>
      </c>
    </row>
    <row r="3866" spans="1:8">
      <c r="A3866" t="s">
        <v>6919</v>
      </c>
      <c r="B3866" t="s">
        <v>6920</v>
      </c>
      <c r="C3866" t="s">
        <v>6751</v>
      </c>
      <c r="D3866" t="s">
        <v>5345</v>
      </c>
      <c r="E3866" t="s">
        <v>212</v>
      </c>
      <c r="F3866" t="s">
        <v>11</v>
      </c>
      <c r="G3866" t="s">
        <v>12</v>
      </c>
    </row>
    <row r="3867" spans="1:8">
      <c r="A3867" t="s">
        <v>6921</v>
      </c>
      <c r="B3867" t="s">
        <v>6922</v>
      </c>
      <c r="C3867" t="s">
        <v>6751</v>
      </c>
      <c r="D3867" t="s">
        <v>6923</v>
      </c>
      <c r="E3867" t="s">
        <v>212</v>
      </c>
      <c r="F3867" t="s">
        <v>11</v>
      </c>
      <c r="G3867" t="s">
        <v>12</v>
      </c>
    </row>
    <row r="3868" spans="1:8">
      <c r="A3868" t="s">
        <v>6924</v>
      </c>
      <c r="B3868" t="s">
        <v>6925</v>
      </c>
      <c r="C3868" t="s">
        <v>6751</v>
      </c>
      <c r="D3868" t="s">
        <v>15</v>
      </c>
      <c r="E3868" t="s">
        <v>212</v>
      </c>
      <c r="F3868" t="s">
        <v>69</v>
      </c>
      <c r="G3868" t="s">
        <v>12</v>
      </c>
    </row>
    <row r="3869" spans="1:8">
      <c r="A3869" t="s">
        <v>6926</v>
      </c>
      <c r="B3869" t="s">
        <v>6927</v>
      </c>
      <c r="C3869" t="s">
        <v>6751</v>
      </c>
      <c r="D3869" t="s">
        <v>2448</v>
      </c>
      <c r="E3869" t="s">
        <v>212</v>
      </c>
      <c r="F3869" t="s">
        <v>98</v>
      </c>
      <c r="G3869" t="s">
        <v>12</v>
      </c>
    </row>
    <row r="3870" spans="1:8">
      <c r="A3870" t="s">
        <v>6928</v>
      </c>
      <c r="B3870" t="s">
        <v>3741</v>
      </c>
      <c r="C3870" t="s">
        <v>6751</v>
      </c>
      <c r="D3870" t="s">
        <v>2074</v>
      </c>
      <c r="E3870" t="s">
        <v>212</v>
      </c>
      <c r="F3870" t="s">
        <v>98</v>
      </c>
      <c r="G3870" t="s">
        <v>12</v>
      </c>
      <c r="H3870">
        <v>4</v>
      </c>
    </row>
    <row r="3871" spans="1:8">
      <c r="A3871" t="s">
        <v>6929</v>
      </c>
      <c r="B3871" t="s">
        <v>6930</v>
      </c>
      <c r="C3871" t="s">
        <v>6751</v>
      </c>
      <c r="D3871" t="s">
        <v>6931</v>
      </c>
      <c r="E3871" t="s">
        <v>212</v>
      </c>
      <c r="F3871" t="s">
        <v>11</v>
      </c>
      <c r="G3871" t="s">
        <v>12</v>
      </c>
    </row>
    <row r="3872" spans="1:8">
      <c r="A3872" t="s">
        <v>6932</v>
      </c>
      <c r="B3872" t="s">
        <v>6933</v>
      </c>
      <c r="C3872" t="s">
        <v>6751</v>
      </c>
      <c r="D3872" t="s">
        <v>6934</v>
      </c>
      <c r="E3872" t="s">
        <v>212</v>
      </c>
      <c r="F3872" t="s">
        <v>11</v>
      </c>
      <c r="G3872" t="s">
        <v>12</v>
      </c>
    </row>
    <row r="3873" spans="1:8">
      <c r="A3873" t="s">
        <v>6935</v>
      </c>
      <c r="B3873" t="s">
        <v>6936</v>
      </c>
      <c r="C3873" t="s">
        <v>6751</v>
      </c>
      <c r="D3873" t="s">
        <v>6872</v>
      </c>
      <c r="E3873" t="s">
        <v>212</v>
      </c>
      <c r="F3873" t="s">
        <v>98</v>
      </c>
      <c r="G3873" t="s">
        <v>12</v>
      </c>
    </row>
    <row r="3874" spans="1:8">
      <c r="A3874" t="s">
        <v>6937</v>
      </c>
      <c r="B3874" t="s">
        <v>6938</v>
      </c>
      <c r="C3874" t="s">
        <v>6751</v>
      </c>
      <c r="D3874" t="s">
        <v>6939</v>
      </c>
      <c r="E3874" t="s">
        <v>212</v>
      </c>
      <c r="F3874" t="s">
        <v>11</v>
      </c>
      <c r="G3874" t="s">
        <v>12</v>
      </c>
    </row>
    <row r="3875" spans="1:8">
      <c r="A3875" t="s">
        <v>6940</v>
      </c>
      <c r="B3875" t="s">
        <v>6941</v>
      </c>
      <c r="C3875" t="s">
        <v>6751</v>
      </c>
      <c r="D3875" t="s">
        <v>6942</v>
      </c>
      <c r="E3875" t="s">
        <v>212</v>
      </c>
      <c r="F3875" t="s">
        <v>257</v>
      </c>
      <c r="G3875" t="s">
        <v>12</v>
      </c>
    </row>
    <row r="3876" spans="1:8">
      <c r="A3876" t="s">
        <v>6943</v>
      </c>
      <c r="B3876" t="s">
        <v>6944</v>
      </c>
      <c r="C3876" t="s">
        <v>6751</v>
      </c>
      <c r="D3876" t="s">
        <v>3774</v>
      </c>
      <c r="E3876" t="s">
        <v>212</v>
      </c>
      <c r="F3876" t="s">
        <v>11</v>
      </c>
      <c r="G3876" t="s">
        <v>12</v>
      </c>
    </row>
    <row r="3877" spans="1:8">
      <c r="A3877" t="s">
        <v>6945</v>
      </c>
      <c r="B3877" t="s">
        <v>6946</v>
      </c>
      <c r="C3877" t="s">
        <v>6751</v>
      </c>
      <c r="D3877" t="s">
        <v>3412</v>
      </c>
      <c r="E3877" t="s">
        <v>212</v>
      </c>
      <c r="F3877" t="s">
        <v>23</v>
      </c>
      <c r="G3877" t="s">
        <v>12</v>
      </c>
    </row>
    <row r="3878" spans="1:8">
      <c r="A3878" t="s">
        <v>6947</v>
      </c>
      <c r="B3878" t="s">
        <v>6948</v>
      </c>
      <c r="C3878" t="s">
        <v>6751</v>
      </c>
      <c r="D3878" t="s">
        <v>3280</v>
      </c>
      <c r="E3878" t="s">
        <v>212</v>
      </c>
      <c r="F3878" t="s">
        <v>11</v>
      </c>
      <c r="G3878" t="s">
        <v>12</v>
      </c>
    </row>
    <row r="3879" spans="1:8">
      <c r="A3879" t="s">
        <v>6949</v>
      </c>
      <c r="B3879" t="s">
        <v>6950</v>
      </c>
      <c r="C3879" t="s">
        <v>6751</v>
      </c>
      <c r="D3879" t="s">
        <v>6951</v>
      </c>
      <c r="E3879" t="s">
        <v>212</v>
      </c>
      <c r="F3879" t="s">
        <v>98</v>
      </c>
      <c r="G3879" t="s">
        <v>12</v>
      </c>
      <c r="H3879">
        <v>4</v>
      </c>
    </row>
    <row r="3880" spans="1:8">
      <c r="A3880" t="s">
        <v>6952</v>
      </c>
      <c r="B3880" t="s">
        <v>6953</v>
      </c>
      <c r="C3880" t="s">
        <v>6751</v>
      </c>
      <c r="D3880" t="s">
        <v>6954</v>
      </c>
      <c r="E3880" t="s">
        <v>212</v>
      </c>
      <c r="F3880" t="s">
        <v>69</v>
      </c>
      <c r="G3880" t="s">
        <v>12</v>
      </c>
    </row>
    <row r="3881" spans="1:8">
      <c r="A3881" t="s">
        <v>6955</v>
      </c>
      <c r="B3881" t="s">
        <v>6956</v>
      </c>
      <c r="C3881" t="s">
        <v>6751</v>
      </c>
      <c r="D3881" t="s">
        <v>5039</v>
      </c>
      <c r="E3881" t="s">
        <v>212</v>
      </c>
      <c r="F3881" t="s">
        <v>11</v>
      </c>
      <c r="G3881" t="s">
        <v>12</v>
      </c>
    </row>
    <row r="3882" spans="1:8">
      <c r="A3882" t="s">
        <v>6957</v>
      </c>
      <c r="B3882" t="s">
        <v>6958</v>
      </c>
      <c r="C3882" t="s">
        <v>6751</v>
      </c>
      <c r="D3882" t="s">
        <v>6959</v>
      </c>
      <c r="E3882" t="s">
        <v>212</v>
      </c>
      <c r="F3882" t="s">
        <v>11</v>
      </c>
      <c r="G3882" t="s">
        <v>12</v>
      </c>
    </row>
    <row r="3883" spans="1:8">
      <c r="A3883" t="s">
        <v>6960</v>
      </c>
      <c r="B3883" t="s">
        <v>6961</v>
      </c>
      <c r="C3883" t="s">
        <v>6751</v>
      </c>
      <c r="D3883" t="s">
        <v>6962</v>
      </c>
      <c r="E3883" t="s">
        <v>212</v>
      </c>
      <c r="F3883" t="s">
        <v>23</v>
      </c>
      <c r="G3883" t="s">
        <v>12</v>
      </c>
      <c r="H3883">
        <v>4</v>
      </c>
    </row>
    <row r="3884" spans="1:8">
      <c r="A3884" t="s">
        <v>6963</v>
      </c>
      <c r="B3884" t="s">
        <v>4685</v>
      </c>
      <c r="C3884" t="s">
        <v>6751</v>
      </c>
      <c r="D3884" t="s">
        <v>4893</v>
      </c>
      <c r="E3884" t="s">
        <v>230</v>
      </c>
      <c r="F3884" t="s">
        <v>50</v>
      </c>
      <c r="G3884" t="s">
        <v>201</v>
      </c>
    </row>
    <row r="3885" spans="1:8">
      <c r="A3885" t="s">
        <v>6964</v>
      </c>
      <c r="B3885" t="s">
        <v>5150</v>
      </c>
      <c r="C3885" t="s">
        <v>6751</v>
      </c>
      <c r="D3885" t="s">
        <v>6761</v>
      </c>
      <c r="E3885" t="s">
        <v>230</v>
      </c>
      <c r="F3885" t="s">
        <v>23</v>
      </c>
      <c r="G3885" t="s">
        <v>12</v>
      </c>
    </row>
    <row r="3886" spans="1:8">
      <c r="A3886" t="s">
        <v>6965</v>
      </c>
      <c r="B3886" t="s">
        <v>4685</v>
      </c>
      <c r="C3886" t="s">
        <v>6751</v>
      </c>
      <c r="D3886" t="s">
        <v>4893</v>
      </c>
      <c r="E3886" t="s">
        <v>233</v>
      </c>
      <c r="F3886" t="s">
        <v>50</v>
      </c>
      <c r="G3886" t="s">
        <v>201</v>
      </c>
    </row>
    <row r="3887" spans="1:8">
      <c r="A3887" t="s">
        <v>6966</v>
      </c>
      <c r="B3887" t="s">
        <v>6967</v>
      </c>
      <c r="C3887" t="s">
        <v>6751</v>
      </c>
      <c r="D3887" t="s">
        <v>6753</v>
      </c>
      <c r="E3887" t="s">
        <v>233</v>
      </c>
      <c r="F3887" t="s">
        <v>50</v>
      </c>
      <c r="G3887" t="s">
        <v>201</v>
      </c>
    </row>
    <row r="3888" spans="1:8">
      <c r="A3888" t="s">
        <v>6968</v>
      </c>
      <c r="B3888" t="s">
        <v>6783</v>
      </c>
      <c r="C3888" t="s">
        <v>6751</v>
      </c>
      <c r="D3888" t="s">
        <v>3272</v>
      </c>
      <c r="E3888" t="s">
        <v>233</v>
      </c>
      <c r="F3888" t="s">
        <v>50</v>
      </c>
      <c r="G3888" t="s">
        <v>201</v>
      </c>
    </row>
    <row r="3889" spans="1:8">
      <c r="A3889" t="s">
        <v>6969</v>
      </c>
      <c r="B3889" t="s">
        <v>6793</v>
      </c>
      <c r="C3889" t="s">
        <v>6751</v>
      </c>
      <c r="D3889" t="s">
        <v>3386</v>
      </c>
      <c r="E3889" t="s">
        <v>233</v>
      </c>
      <c r="F3889" t="s">
        <v>50</v>
      </c>
      <c r="G3889" t="s">
        <v>201</v>
      </c>
    </row>
    <row r="3890" spans="1:8">
      <c r="A3890" t="s">
        <v>6970</v>
      </c>
      <c r="B3890" t="s">
        <v>6750</v>
      </c>
      <c r="C3890" t="s">
        <v>6751</v>
      </c>
      <c r="D3890" t="s">
        <v>6750</v>
      </c>
      <c r="E3890" t="s">
        <v>233</v>
      </c>
      <c r="F3890" t="s">
        <v>19</v>
      </c>
      <c r="G3890" t="s">
        <v>201</v>
      </c>
    </row>
    <row r="3891" spans="1:8">
      <c r="A3891" t="s">
        <v>6971</v>
      </c>
      <c r="B3891" t="s">
        <v>2368</v>
      </c>
      <c r="C3891" t="s">
        <v>6751</v>
      </c>
      <c r="D3891" t="s">
        <v>4959</v>
      </c>
      <c r="E3891" t="s">
        <v>233</v>
      </c>
      <c r="F3891" t="s">
        <v>19</v>
      </c>
      <c r="G3891" t="s">
        <v>201</v>
      </c>
    </row>
    <row r="3892" spans="1:8">
      <c r="A3892" t="s">
        <v>6972</v>
      </c>
      <c r="B3892" t="s">
        <v>6750</v>
      </c>
      <c r="C3892" t="s">
        <v>6751</v>
      </c>
      <c r="D3892" t="s">
        <v>6750</v>
      </c>
      <c r="E3892" t="s">
        <v>233</v>
      </c>
      <c r="F3892" t="s">
        <v>23</v>
      </c>
      <c r="G3892" t="s">
        <v>201</v>
      </c>
    </row>
    <row r="3893" spans="1:8">
      <c r="A3893" t="s">
        <v>6973</v>
      </c>
      <c r="B3893" t="s">
        <v>6750</v>
      </c>
      <c r="C3893" t="s">
        <v>6751</v>
      </c>
      <c r="D3893" t="s">
        <v>6750</v>
      </c>
      <c r="E3893" t="s">
        <v>233</v>
      </c>
      <c r="F3893" t="s">
        <v>23</v>
      </c>
      <c r="G3893" t="s">
        <v>201</v>
      </c>
    </row>
    <row r="3894" spans="1:8">
      <c r="A3894" t="s">
        <v>6974</v>
      </c>
      <c r="B3894" t="s">
        <v>6760</v>
      </c>
      <c r="C3894" t="s">
        <v>6751</v>
      </c>
      <c r="D3894" t="s">
        <v>6761</v>
      </c>
      <c r="E3894" t="s">
        <v>233</v>
      </c>
      <c r="F3894" t="s">
        <v>19</v>
      </c>
      <c r="G3894" t="s">
        <v>201</v>
      </c>
    </row>
    <row r="3895" spans="1:8">
      <c r="A3895" t="s">
        <v>6975</v>
      </c>
      <c r="B3895" t="s">
        <v>6760</v>
      </c>
      <c r="C3895" t="s">
        <v>6751</v>
      </c>
      <c r="D3895" t="s">
        <v>6761</v>
      </c>
      <c r="E3895" t="s">
        <v>233</v>
      </c>
      <c r="F3895" t="s">
        <v>19</v>
      </c>
      <c r="G3895" t="s">
        <v>201</v>
      </c>
    </row>
    <row r="3896" spans="1:8">
      <c r="A3896" t="s">
        <v>6976</v>
      </c>
      <c r="B3896" t="s">
        <v>6750</v>
      </c>
      <c r="C3896" t="s">
        <v>6751</v>
      </c>
      <c r="D3896" t="s">
        <v>6750</v>
      </c>
      <c r="E3896" t="s">
        <v>233</v>
      </c>
      <c r="F3896" t="s">
        <v>50</v>
      </c>
      <c r="G3896" t="s">
        <v>201</v>
      </c>
    </row>
    <row r="3897" spans="1:8">
      <c r="A3897" t="s">
        <v>6977</v>
      </c>
      <c r="B3897" t="s">
        <v>4685</v>
      </c>
      <c r="C3897" t="s">
        <v>6751</v>
      </c>
      <c r="D3897" t="s">
        <v>4893</v>
      </c>
      <c r="E3897" t="s">
        <v>233</v>
      </c>
      <c r="F3897" t="s">
        <v>19</v>
      </c>
      <c r="G3897" t="s">
        <v>12</v>
      </c>
    </row>
    <row r="3898" spans="1:8">
      <c r="A3898" t="s">
        <v>6978</v>
      </c>
      <c r="B3898" t="s">
        <v>6979</v>
      </c>
      <c r="C3898" t="s">
        <v>6980</v>
      </c>
      <c r="D3898" t="s">
        <v>6981</v>
      </c>
      <c r="E3898" t="s">
        <v>10</v>
      </c>
      <c r="F3898" t="s">
        <v>69</v>
      </c>
      <c r="G3898" t="s">
        <v>12</v>
      </c>
      <c r="H3898">
        <v>4</v>
      </c>
    </row>
    <row r="3899" spans="1:8">
      <c r="A3899" t="s">
        <v>6982</v>
      </c>
      <c r="B3899" t="s">
        <v>6983</v>
      </c>
      <c r="C3899" t="s">
        <v>6980</v>
      </c>
      <c r="D3899" t="s">
        <v>6984</v>
      </c>
      <c r="E3899" t="s">
        <v>10</v>
      </c>
      <c r="F3899" t="s">
        <v>69</v>
      </c>
      <c r="G3899" t="s">
        <v>12</v>
      </c>
      <c r="H3899">
        <v>3</v>
      </c>
    </row>
    <row r="3900" spans="1:8">
      <c r="A3900" t="s">
        <v>6985</v>
      </c>
      <c r="B3900" t="s">
        <v>2974</v>
      </c>
      <c r="C3900" t="s">
        <v>6980</v>
      </c>
      <c r="D3900" t="s">
        <v>211</v>
      </c>
      <c r="E3900" t="s">
        <v>10</v>
      </c>
      <c r="F3900" t="s">
        <v>23</v>
      </c>
      <c r="G3900" t="s">
        <v>12</v>
      </c>
      <c r="H3900">
        <v>4</v>
      </c>
    </row>
    <row r="3901" spans="1:8">
      <c r="A3901" t="s">
        <v>6986</v>
      </c>
      <c r="B3901" t="s">
        <v>93</v>
      </c>
      <c r="C3901" t="s">
        <v>6980</v>
      </c>
      <c r="D3901" t="s">
        <v>87</v>
      </c>
      <c r="E3901" t="s">
        <v>10</v>
      </c>
      <c r="F3901" t="s">
        <v>98</v>
      </c>
      <c r="G3901" t="s">
        <v>12</v>
      </c>
    </row>
    <row r="3902" spans="1:8">
      <c r="A3902" t="s">
        <v>6987</v>
      </c>
      <c r="B3902" t="s">
        <v>2974</v>
      </c>
      <c r="C3902" t="s">
        <v>6980</v>
      </c>
      <c r="D3902" t="s">
        <v>6988</v>
      </c>
      <c r="E3902" t="s">
        <v>10</v>
      </c>
      <c r="F3902" t="s">
        <v>23</v>
      </c>
      <c r="G3902" t="s">
        <v>12</v>
      </c>
      <c r="H3902">
        <v>3</v>
      </c>
    </row>
    <row r="3903" spans="1:8">
      <c r="A3903" t="s">
        <v>6989</v>
      </c>
      <c r="B3903" t="s">
        <v>2974</v>
      </c>
      <c r="C3903" t="s">
        <v>6980</v>
      </c>
      <c r="D3903" t="s">
        <v>6988</v>
      </c>
      <c r="E3903" t="s">
        <v>10</v>
      </c>
      <c r="F3903" t="s">
        <v>69</v>
      </c>
      <c r="G3903" t="s">
        <v>12</v>
      </c>
      <c r="H3903">
        <v>3</v>
      </c>
    </row>
    <row r="3904" spans="1:8">
      <c r="A3904" t="s">
        <v>6990</v>
      </c>
      <c r="B3904" t="s">
        <v>6991</v>
      </c>
      <c r="C3904" t="s">
        <v>6980</v>
      </c>
      <c r="D3904" t="s">
        <v>480</v>
      </c>
      <c r="E3904" t="s">
        <v>10</v>
      </c>
      <c r="F3904" t="s">
        <v>23</v>
      </c>
      <c r="G3904" t="s">
        <v>12</v>
      </c>
      <c r="H3904">
        <v>3</v>
      </c>
    </row>
    <row r="3905" spans="1:8">
      <c r="A3905" t="s">
        <v>6992</v>
      </c>
      <c r="B3905" t="s">
        <v>2974</v>
      </c>
      <c r="C3905" t="s">
        <v>6980</v>
      </c>
      <c r="D3905" t="s">
        <v>6988</v>
      </c>
      <c r="E3905" t="s">
        <v>10</v>
      </c>
      <c r="F3905" t="s">
        <v>23</v>
      </c>
      <c r="G3905" t="s">
        <v>12</v>
      </c>
      <c r="H3905">
        <v>4</v>
      </c>
    </row>
    <row r="3906" spans="1:8">
      <c r="A3906" t="s">
        <v>6993</v>
      </c>
      <c r="B3906" t="s">
        <v>6994</v>
      </c>
      <c r="C3906" t="s">
        <v>6980</v>
      </c>
      <c r="D3906" t="s">
        <v>87</v>
      </c>
      <c r="E3906" t="s">
        <v>10</v>
      </c>
      <c r="F3906" t="s">
        <v>23</v>
      </c>
      <c r="G3906" t="s">
        <v>12</v>
      </c>
      <c r="H3906">
        <v>4</v>
      </c>
    </row>
    <row r="3907" spans="1:8">
      <c r="A3907" t="s">
        <v>6995</v>
      </c>
      <c r="B3907" t="s">
        <v>1447</v>
      </c>
      <c r="C3907" t="s">
        <v>6980</v>
      </c>
      <c r="D3907" t="s">
        <v>3368</v>
      </c>
      <c r="E3907" t="s">
        <v>10</v>
      </c>
      <c r="F3907" t="s">
        <v>23</v>
      </c>
      <c r="G3907" t="s">
        <v>12</v>
      </c>
      <c r="H3907">
        <v>4</v>
      </c>
    </row>
    <row r="3908" spans="1:8">
      <c r="A3908" t="s">
        <v>6996</v>
      </c>
      <c r="B3908" t="s">
        <v>2731</v>
      </c>
      <c r="C3908" t="s">
        <v>6980</v>
      </c>
      <c r="D3908" t="s">
        <v>211</v>
      </c>
      <c r="E3908" t="s">
        <v>10</v>
      </c>
      <c r="F3908" t="s">
        <v>23</v>
      </c>
      <c r="G3908" t="s">
        <v>12</v>
      </c>
      <c r="H3908">
        <v>3</v>
      </c>
    </row>
    <row r="3909" spans="1:8">
      <c r="A3909" t="s">
        <v>6997</v>
      </c>
      <c r="B3909" t="s">
        <v>2014</v>
      </c>
      <c r="C3909" t="s">
        <v>6980</v>
      </c>
      <c r="D3909" t="s">
        <v>3063</v>
      </c>
      <c r="E3909" t="s">
        <v>10</v>
      </c>
      <c r="F3909" t="s">
        <v>116</v>
      </c>
      <c r="G3909" t="s">
        <v>12</v>
      </c>
      <c r="H3909">
        <v>4</v>
      </c>
    </row>
    <row r="3910" spans="1:8">
      <c r="A3910" t="s">
        <v>6998</v>
      </c>
      <c r="B3910" t="s">
        <v>6999</v>
      </c>
      <c r="C3910" t="s">
        <v>6980</v>
      </c>
      <c r="D3910" t="s">
        <v>6988</v>
      </c>
      <c r="E3910" t="s">
        <v>10</v>
      </c>
      <c r="F3910" t="s">
        <v>23</v>
      </c>
      <c r="G3910" t="s">
        <v>12</v>
      </c>
      <c r="H3910">
        <v>3</v>
      </c>
    </row>
    <row r="3911" spans="1:8">
      <c r="A3911" t="s">
        <v>1011</v>
      </c>
      <c r="B3911" t="s">
        <v>7000</v>
      </c>
      <c r="C3911" t="s">
        <v>6980</v>
      </c>
      <c r="D3911" t="s">
        <v>1397</v>
      </c>
      <c r="E3911" t="s">
        <v>10</v>
      </c>
      <c r="F3911" t="s">
        <v>11</v>
      </c>
      <c r="G3911" t="s">
        <v>12</v>
      </c>
      <c r="H3911">
        <v>4</v>
      </c>
    </row>
    <row r="3912" spans="1:8">
      <c r="A3912" t="s">
        <v>7001</v>
      </c>
      <c r="B3912" t="s">
        <v>7002</v>
      </c>
      <c r="C3912" t="s">
        <v>6980</v>
      </c>
      <c r="D3912" t="s">
        <v>66</v>
      </c>
      <c r="E3912" t="s">
        <v>10</v>
      </c>
      <c r="F3912" t="s">
        <v>23</v>
      </c>
      <c r="G3912" t="s">
        <v>12</v>
      </c>
    </row>
    <row r="3913" spans="1:8">
      <c r="A3913" t="s">
        <v>7003</v>
      </c>
      <c r="B3913" t="s">
        <v>7004</v>
      </c>
      <c r="C3913" t="s">
        <v>6980</v>
      </c>
      <c r="D3913" t="s">
        <v>7005</v>
      </c>
      <c r="E3913" t="s">
        <v>10</v>
      </c>
      <c r="F3913" t="s">
        <v>116</v>
      </c>
      <c r="G3913" t="s">
        <v>12</v>
      </c>
      <c r="H3913">
        <v>4</v>
      </c>
    </row>
    <row r="3914" spans="1:8">
      <c r="A3914" t="s">
        <v>7006</v>
      </c>
      <c r="B3914" t="s">
        <v>7007</v>
      </c>
      <c r="C3914" t="s">
        <v>6980</v>
      </c>
      <c r="D3914" t="s">
        <v>7008</v>
      </c>
      <c r="E3914" t="s">
        <v>10</v>
      </c>
      <c r="F3914" t="s">
        <v>23</v>
      </c>
      <c r="G3914" t="s">
        <v>12</v>
      </c>
      <c r="H3914">
        <v>4</v>
      </c>
    </row>
    <row r="3915" spans="1:8">
      <c r="A3915" t="s">
        <v>7009</v>
      </c>
      <c r="B3915" t="s">
        <v>2974</v>
      </c>
      <c r="C3915" t="s">
        <v>6980</v>
      </c>
      <c r="D3915" t="s">
        <v>6988</v>
      </c>
      <c r="E3915" t="s">
        <v>179</v>
      </c>
      <c r="F3915" t="s">
        <v>180</v>
      </c>
      <c r="G3915" t="s">
        <v>12</v>
      </c>
      <c r="H3915">
        <v>5</v>
      </c>
    </row>
    <row r="3916" spans="1:8">
      <c r="A3916" t="s">
        <v>7010</v>
      </c>
      <c r="B3916" t="s">
        <v>7011</v>
      </c>
      <c r="C3916" t="s">
        <v>6980</v>
      </c>
      <c r="D3916" t="s">
        <v>7012</v>
      </c>
      <c r="E3916" t="s">
        <v>10</v>
      </c>
      <c r="F3916" t="s">
        <v>23</v>
      </c>
      <c r="G3916" t="s">
        <v>12</v>
      </c>
      <c r="H3916">
        <v>4</v>
      </c>
    </row>
    <row r="3917" spans="1:8">
      <c r="A3917" t="s">
        <v>7013</v>
      </c>
      <c r="B3917" t="s">
        <v>7000</v>
      </c>
      <c r="C3917" t="s">
        <v>6980</v>
      </c>
      <c r="D3917" t="s">
        <v>1397</v>
      </c>
      <c r="E3917" t="s">
        <v>179</v>
      </c>
      <c r="F3917" t="s">
        <v>180</v>
      </c>
      <c r="G3917" t="s">
        <v>12</v>
      </c>
    </row>
    <row r="3918" spans="1:8">
      <c r="A3918" t="s">
        <v>7014</v>
      </c>
      <c r="B3918" t="s">
        <v>7015</v>
      </c>
      <c r="C3918" t="s">
        <v>6980</v>
      </c>
      <c r="D3918" t="s">
        <v>7016</v>
      </c>
      <c r="E3918" t="s">
        <v>10</v>
      </c>
      <c r="F3918" t="s">
        <v>23</v>
      </c>
      <c r="G3918" t="s">
        <v>12</v>
      </c>
      <c r="H3918">
        <v>2</v>
      </c>
    </row>
    <row r="3919" spans="1:8">
      <c r="A3919" t="s">
        <v>7017</v>
      </c>
      <c r="B3919" t="s">
        <v>634</v>
      </c>
      <c r="C3919" t="s">
        <v>6980</v>
      </c>
      <c r="D3919" t="s">
        <v>66</v>
      </c>
      <c r="E3919" t="s">
        <v>10</v>
      </c>
      <c r="F3919" t="s">
        <v>69</v>
      </c>
      <c r="G3919" t="s">
        <v>12</v>
      </c>
      <c r="H3919">
        <v>3</v>
      </c>
    </row>
    <row r="3920" spans="1:8">
      <c r="A3920" t="s">
        <v>7018</v>
      </c>
      <c r="B3920" t="s">
        <v>5896</v>
      </c>
      <c r="C3920" t="s">
        <v>6980</v>
      </c>
      <c r="D3920" t="s">
        <v>7019</v>
      </c>
      <c r="E3920" t="s">
        <v>10</v>
      </c>
      <c r="F3920" t="s">
        <v>116</v>
      </c>
      <c r="G3920" t="s">
        <v>12</v>
      </c>
      <c r="H3920">
        <v>2</v>
      </c>
    </row>
    <row r="3921" spans="1:8">
      <c r="A3921" t="s">
        <v>7020</v>
      </c>
      <c r="B3921" t="s">
        <v>7021</v>
      </c>
      <c r="C3921" t="s">
        <v>6980</v>
      </c>
      <c r="D3921" t="s">
        <v>66</v>
      </c>
      <c r="E3921" t="s">
        <v>10</v>
      </c>
      <c r="F3921" t="s">
        <v>23</v>
      </c>
      <c r="G3921" t="s">
        <v>12</v>
      </c>
    </row>
    <row r="3922" spans="1:8">
      <c r="A3922" t="s">
        <v>7022</v>
      </c>
      <c r="B3922" t="s">
        <v>2974</v>
      </c>
      <c r="C3922" t="s">
        <v>6980</v>
      </c>
      <c r="D3922" t="s">
        <v>6988</v>
      </c>
      <c r="E3922" t="s">
        <v>10</v>
      </c>
      <c r="F3922" t="s">
        <v>116</v>
      </c>
      <c r="G3922" t="s">
        <v>12</v>
      </c>
      <c r="H3922">
        <v>4</v>
      </c>
    </row>
    <row r="3923" spans="1:8">
      <c r="A3923" t="s">
        <v>7023</v>
      </c>
      <c r="B3923" t="s">
        <v>2974</v>
      </c>
      <c r="C3923" t="s">
        <v>6980</v>
      </c>
      <c r="D3923" t="s">
        <v>6988</v>
      </c>
      <c r="E3923" t="s">
        <v>10</v>
      </c>
      <c r="F3923" t="s">
        <v>23</v>
      </c>
      <c r="G3923" t="s">
        <v>12</v>
      </c>
      <c r="H3923">
        <v>4</v>
      </c>
    </row>
    <row r="3924" spans="1:8">
      <c r="A3924" t="s">
        <v>7024</v>
      </c>
      <c r="B3924" t="s">
        <v>7025</v>
      </c>
      <c r="C3924" t="s">
        <v>6980</v>
      </c>
      <c r="D3924" t="s">
        <v>7005</v>
      </c>
      <c r="E3924" t="s">
        <v>10</v>
      </c>
      <c r="F3924" t="s">
        <v>23</v>
      </c>
      <c r="G3924" t="s">
        <v>12</v>
      </c>
      <c r="H3924">
        <v>2</v>
      </c>
    </row>
    <row r="3925" spans="1:8">
      <c r="A3925" t="s">
        <v>7026</v>
      </c>
      <c r="B3925" t="s">
        <v>6994</v>
      </c>
      <c r="C3925" t="s">
        <v>6980</v>
      </c>
      <c r="D3925" t="s">
        <v>87</v>
      </c>
      <c r="E3925" t="s">
        <v>10</v>
      </c>
      <c r="F3925" t="s">
        <v>116</v>
      </c>
      <c r="G3925" t="s">
        <v>12</v>
      </c>
      <c r="H3925">
        <v>2</v>
      </c>
    </row>
    <row r="3926" spans="1:8">
      <c r="A3926" t="s">
        <v>7027</v>
      </c>
      <c r="B3926" t="s">
        <v>7028</v>
      </c>
      <c r="C3926" t="s">
        <v>6980</v>
      </c>
      <c r="D3926" t="s">
        <v>7008</v>
      </c>
      <c r="E3926" t="s">
        <v>10</v>
      </c>
      <c r="F3926" t="s">
        <v>116</v>
      </c>
      <c r="G3926" t="s">
        <v>201</v>
      </c>
      <c r="H3926">
        <v>3</v>
      </c>
    </row>
    <row r="3927" spans="1:8">
      <c r="A3927" t="s">
        <v>7029</v>
      </c>
      <c r="B3927" t="s">
        <v>7030</v>
      </c>
      <c r="C3927" t="s">
        <v>6980</v>
      </c>
      <c r="D3927" t="s">
        <v>211</v>
      </c>
      <c r="E3927" t="s">
        <v>10</v>
      </c>
      <c r="F3927" t="s">
        <v>23</v>
      </c>
      <c r="G3927" t="s">
        <v>12</v>
      </c>
      <c r="H3927">
        <v>2</v>
      </c>
    </row>
    <row r="3928" spans="1:8">
      <c r="A3928" t="s">
        <v>7031</v>
      </c>
      <c r="B3928" t="s">
        <v>7032</v>
      </c>
      <c r="C3928" t="s">
        <v>6980</v>
      </c>
      <c r="D3928" t="s">
        <v>5613</v>
      </c>
      <c r="E3928" t="s">
        <v>10</v>
      </c>
      <c r="F3928" t="s">
        <v>11</v>
      </c>
      <c r="G3928" t="s">
        <v>12</v>
      </c>
      <c r="H3928">
        <v>2</v>
      </c>
    </row>
    <row r="3929" spans="1:8">
      <c r="A3929" t="s">
        <v>7033</v>
      </c>
      <c r="B3929" t="s">
        <v>7008</v>
      </c>
      <c r="C3929" t="s">
        <v>6980</v>
      </c>
      <c r="D3929" t="s">
        <v>7008</v>
      </c>
      <c r="E3929" t="s">
        <v>10</v>
      </c>
      <c r="F3929" t="s">
        <v>69</v>
      </c>
      <c r="G3929" t="s">
        <v>12</v>
      </c>
      <c r="H3929">
        <v>4</v>
      </c>
    </row>
    <row r="3930" spans="1:8">
      <c r="A3930" t="s">
        <v>7034</v>
      </c>
      <c r="B3930" t="s">
        <v>1447</v>
      </c>
      <c r="C3930" t="s">
        <v>6980</v>
      </c>
      <c r="D3930" t="s">
        <v>3368</v>
      </c>
      <c r="E3930" t="s">
        <v>10</v>
      </c>
      <c r="F3930" t="s">
        <v>23</v>
      </c>
      <c r="G3930" t="s">
        <v>12</v>
      </c>
      <c r="H3930">
        <v>4</v>
      </c>
    </row>
    <row r="3931" spans="1:8">
      <c r="A3931" t="s">
        <v>7035</v>
      </c>
      <c r="B3931" t="s">
        <v>2731</v>
      </c>
      <c r="C3931" t="s">
        <v>6980</v>
      </c>
      <c r="D3931" t="s">
        <v>211</v>
      </c>
      <c r="E3931" t="s">
        <v>10</v>
      </c>
      <c r="F3931" t="s">
        <v>23</v>
      </c>
      <c r="G3931" t="s">
        <v>12</v>
      </c>
      <c r="H3931">
        <v>4</v>
      </c>
    </row>
    <row r="3932" spans="1:8">
      <c r="A3932" t="s">
        <v>7036</v>
      </c>
      <c r="B3932" t="s">
        <v>7037</v>
      </c>
      <c r="C3932" t="s">
        <v>6980</v>
      </c>
      <c r="D3932" t="s">
        <v>3368</v>
      </c>
      <c r="E3932" t="s">
        <v>212</v>
      </c>
      <c r="F3932" t="s">
        <v>116</v>
      </c>
      <c r="G3932" t="s">
        <v>12</v>
      </c>
    </row>
    <row r="3933" spans="1:8">
      <c r="A3933" t="s">
        <v>7038</v>
      </c>
      <c r="B3933" t="s">
        <v>7039</v>
      </c>
      <c r="C3933" t="s">
        <v>6980</v>
      </c>
      <c r="D3933" t="s">
        <v>1434</v>
      </c>
      <c r="E3933" t="s">
        <v>212</v>
      </c>
      <c r="F3933" t="s">
        <v>23</v>
      </c>
      <c r="G3933" t="s">
        <v>12</v>
      </c>
      <c r="H3933">
        <v>3</v>
      </c>
    </row>
    <row r="3934" spans="1:8">
      <c r="A3934" t="s">
        <v>7040</v>
      </c>
      <c r="B3934" t="s">
        <v>7041</v>
      </c>
      <c r="C3934" t="s">
        <v>6980</v>
      </c>
      <c r="D3934" t="s">
        <v>7042</v>
      </c>
      <c r="E3934" t="s">
        <v>212</v>
      </c>
      <c r="F3934" t="s">
        <v>116</v>
      </c>
      <c r="G3934" t="s">
        <v>12</v>
      </c>
      <c r="H3934">
        <v>3</v>
      </c>
    </row>
    <row r="3935" spans="1:8">
      <c r="A3935" t="s">
        <v>7043</v>
      </c>
      <c r="B3935" t="s">
        <v>7044</v>
      </c>
      <c r="C3935" t="s">
        <v>6980</v>
      </c>
      <c r="D3935" t="s">
        <v>5613</v>
      </c>
      <c r="E3935" t="s">
        <v>212</v>
      </c>
      <c r="F3935" t="s">
        <v>11</v>
      </c>
      <c r="G3935" t="s">
        <v>12</v>
      </c>
      <c r="H3935">
        <v>2</v>
      </c>
    </row>
    <row r="3936" spans="1:8">
      <c r="A3936" t="s">
        <v>7045</v>
      </c>
      <c r="B3936" t="s">
        <v>7046</v>
      </c>
      <c r="C3936" t="s">
        <v>6980</v>
      </c>
      <c r="D3936" t="s">
        <v>2811</v>
      </c>
      <c r="E3936" t="s">
        <v>212</v>
      </c>
      <c r="F3936" t="s">
        <v>11</v>
      </c>
      <c r="G3936" t="s">
        <v>12</v>
      </c>
    </row>
    <row r="3937" spans="1:8">
      <c r="A3937" t="s">
        <v>7047</v>
      </c>
      <c r="B3937" t="s">
        <v>72</v>
      </c>
      <c r="C3937" t="s">
        <v>6980</v>
      </c>
      <c r="D3937" t="s">
        <v>7048</v>
      </c>
      <c r="E3937" t="s">
        <v>212</v>
      </c>
      <c r="F3937" t="s">
        <v>11</v>
      </c>
      <c r="G3937" t="s">
        <v>12</v>
      </c>
      <c r="H3937">
        <v>3</v>
      </c>
    </row>
    <row r="3938" spans="1:8">
      <c r="A3938" t="s">
        <v>7049</v>
      </c>
      <c r="B3938" t="s">
        <v>7050</v>
      </c>
      <c r="C3938" t="s">
        <v>6980</v>
      </c>
      <c r="D3938" t="s">
        <v>7051</v>
      </c>
      <c r="E3938" t="s">
        <v>212</v>
      </c>
      <c r="F3938" t="s">
        <v>11</v>
      </c>
      <c r="G3938" t="s">
        <v>12</v>
      </c>
    </row>
    <row r="3939" spans="1:8">
      <c r="A3939" t="s">
        <v>7052</v>
      </c>
      <c r="B3939" t="s">
        <v>150</v>
      </c>
      <c r="C3939" t="s">
        <v>6980</v>
      </c>
      <c r="D3939" t="s">
        <v>662</v>
      </c>
      <c r="E3939" t="s">
        <v>212</v>
      </c>
      <c r="F3939" t="s">
        <v>23</v>
      </c>
      <c r="G3939" t="s">
        <v>12</v>
      </c>
    </row>
    <row r="3940" spans="1:8">
      <c r="A3940" t="s">
        <v>7053</v>
      </c>
      <c r="B3940" t="s">
        <v>7054</v>
      </c>
      <c r="C3940" t="s">
        <v>6980</v>
      </c>
      <c r="D3940" t="s">
        <v>1220</v>
      </c>
      <c r="E3940" t="s">
        <v>212</v>
      </c>
      <c r="F3940" t="s">
        <v>11</v>
      </c>
      <c r="G3940" t="s">
        <v>12</v>
      </c>
    </row>
    <row r="3941" spans="1:8">
      <c r="A3941" t="s">
        <v>7055</v>
      </c>
      <c r="B3941" t="s">
        <v>7056</v>
      </c>
      <c r="C3941" t="s">
        <v>6980</v>
      </c>
      <c r="D3941" t="s">
        <v>6672</v>
      </c>
      <c r="E3941" t="s">
        <v>212</v>
      </c>
      <c r="F3941" t="s">
        <v>11</v>
      </c>
      <c r="G3941" t="s">
        <v>12</v>
      </c>
    </row>
    <row r="3942" spans="1:8">
      <c r="A3942" t="s">
        <v>7057</v>
      </c>
      <c r="B3942" t="s">
        <v>7058</v>
      </c>
      <c r="C3942" t="s">
        <v>6980</v>
      </c>
      <c r="D3942" t="s">
        <v>1397</v>
      </c>
      <c r="E3942" t="s">
        <v>212</v>
      </c>
      <c r="F3942" t="s">
        <v>11</v>
      </c>
      <c r="G3942" t="s">
        <v>12</v>
      </c>
    </row>
    <row r="3943" spans="1:8">
      <c r="A3943" t="s">
        <v>7059</v>
      </c>
      <c r="B3943" t="s">
        <v>7060</v>
      </c>
      <c r="C3943" t="s">
        <v>6980</v>
      </c>
      <c r="D3943" t="s">
        <v>5613</v>
      </c>
      <c r="E3943" t="s">
        <v>212</v>
      </c>
      <c r="F3943" t="s">
        <v>11</v>
      </c>
      <c r="G3943" t="s">
        <v>12</v>
      </c>
    </row>
    <row r="3944" spans="1:8">
      <c r="A3944" t="s">
        <v>7061</v>
      </c>
      <c r="B3944" t="s">
        <v>7062</v>
      </c>
      <c r="C3944" t="s">
        <v>6980</v>
      </c>
      <c r="D3944" t="s">
        <v>7063</v>
      </c>
      <c r="E3944" t="s">
        <v>212</v>
      </c>
      <c r="F3944" t="s">
        <v>23</v>
      </c>
      <c r="G3944" t="s">
        <v>12</v>
      </c>
      <c r="H3944">
        <v>3</v>
      </c>
    </row>
    <row r="3945" spans="1:8">
      <c r="A3945" t="s">
        <v>7064</v>
      </c>
      <c r="B3945" t="s">
        <v>656</v>
      </c>
      <c r="C3945" t="s">
        <v>6980</v>
      </c>
      <c r="D3945" t="s">
        <v>1434</v>
      </c>
      <c r="E3945" t="s">
        <v>212</v>
      </c>
      <c r="F3945" t="s">
        <v>23</v>
      </c>
      <c r="G3945" t="s">
        <v>12</v>
      </c>
      <c r="H3945">
        <v>1</v>
      </c>
    </row>
    <row r="3946" spans="1:8">
      <c r="A3946" t="s">
        <v>7065</v>
      </c>
      <c r="B3946" t="s">
        <v>7066</v>
      </c>
      <c r="C3946" t="s">
        <v>6980</v>
      </c>
      <c r="D3946" t="s">
        <v>1768</v>
      </c>
      <c r="E3946" t="s">
        <v>212</v>
      </c>
      <c r="F3946" t="s">
        <v>116</v>
      </c>
      <c r="G3946" t="s">
        <v>12</v>
      </c>
      <c r="H3946">
        <v>1</v>
      </c>
    </row>
    <row r="3947" spans="1:8">
      <c r="A3947" t="s">
        <v>7067</v>
      </c>
      <c r="B3947" t="s">
        <v>17</v>
      </c>
      <c r="C3947" t="s">
        <v>6980</v>
      </c>
      <c r="D3947" t="s">
        <v>3368</v>
      </c>
      <c r="E3947" t="s">
        <v>212</v>
      </c>
      <c r="F3947" t="s">
        <v>116</v>
      </c>
      <c r="G3947" t="s">
        <v>12</v>
      </c>
      <c r="H3947">
        <v>5</v>
      </c>
    </row>
    <row r="3948" spans="1:8">
      <c r="A3948" t="s">
        <v>7068</v>
      </c>
      <c r="B3948" t="s">
        <v>7069</v>
      </c>
      <c r="C3948" t="s">
        <v>6980</v>
      </c>
      <c r="D3948" t="s">
        <v>7069</v>
      </c>
      <c r="E3948" t="s">
        <v>212</v>
      </c>
      <c r="F3948" t="s">
        <v>116</v>
      </c>
      <c r="G3948" t="s">
        <v>12</v>
      </c>
      <c r="H3948">
        <v>4</v>
      </c>
    </row>
    <row r="3949" spans="1:8">
      <c r="A3949" t="s">
        <v>7070</v>
      </c>
      <c r="B3949" t="s">
        <v>7071</v>
      </c>
      <c r="C3949" t="s">
        <v>6980</v>
      </c>
      <c r="D3949" t="s">
        <v>7071</v>
      </c>
      <c r="E3949" t="s">
        <v>212</v>
      </c>
      <c r="F3949" t="s">
        <v>116</v>
      </c>
      <c r="G3949" t="s">
        <v>12</v>
      </c>
      <c r="H3949">
        <v>4</v>
      </c>
    </row>
    <row r="3950" spans="1:8">
      <c r="A3950" t="s">
        <v>7072</v>
      </c>
      <c r="B3950" t="s">
        <v>7073</v>
      </c>
      <c r="C3950" t="s">
        <v>6980</v>
      </c>
      <c r="D3950" t="s">
        <v>7074</v>
      </c>
      <c r="E3950" t="s">
        <v>212</v>
      </c>
      <c r="F3950" t="s">
        <v>116</v>
      </c>
      <c r="G3950" t="s">
        <v>12</v>
      </c>
      <c r="H3950">
        <v>3</v>
      </c>
    </row>
    <row r="3951" spans="1:8">
      <c r="A3951" t="s">
        <v>5915</v>
      </c>
      <c r="B3951" t="s">
        <v>7075</v>
      </c>
      <c r="C3951" t="s">
        <v>6980</v>
      </c>
      <c r="D3951" t="s">
        <v>7042</v>
      </c>
      <c r="E3951" t="s">
        <v>212</v>
      </c>
      <c r="F3951" t="s">
        <v>19</v>
      </c>
      <c r="G3951" t="s">
        <v>12</v>
      </c>
    </row>
    <row r="3952" spans="1:8">
      <c r="A3952" t="s">
        <v>7076</v>
      </c>
      <c r="B3952" t="s">
        <v>7077</v>
      </c>
      <c r="C3952" t="s">
        <v>6980</v>
      </c>
      <c r="D3952" t="s">
        <v>555</v>
      </c>
      <c r="E3952" t="s">
        <v>212</v>
      </c>
      <c r="F3952" t="s">
        <v>23</v>
      </c>
      <c r="G3952" t="s">
        <v>12</v>
      </c>
      <c r="H3952">
        <v>5</v>
      </c>
    </row>
    <row r="3953" spans="1:8">
      <c r="A3953" t="s">
        <v>7078</v>
      </c>
      <c r="B3953" t="s">
        <v>7079</v>
      </c>
      <c r="C3953" t="s">
        <v>6980</v>
      </c>
      <c r="D3953" t="s">
        <v>5788</v>
      </c>
      <c r="E3953" t="s">
        <v>212</v>
      </c>
      <c r="F3953" t="s">
        <v>11</v>
      </c>
      <c r="G3953" t="s">
        <v>12</v>
      </c>
      <c r="H3953">
        <v>2</v>
      </c>
    </row>
    <row r="3954" spans="1:8">
      <c r="A3954" t="s">
        <v>7080</v>
      </c>
      <c r="B3954" t="s">
        <v>2894</v>
      </c>
      <c r="C3954" t="s">
        <v>6980</v>
      </c>
      <c r="D3954" t="s">
        <v>3063</v>
      </c>
      <c r="E3954" t="s">
        <v>212</v>
      </c>
      <c r="F3954" t="s">
        <v>116</v>
      </c>
      <c r="G3954" t="s">
        <v>12</v>
      </c>
      <c r="H3954">
        <v>3</v>
      </c>
    </row>
    <row r="3955" spans="1:8">
      <c r="A3955" t="s">
        <v>7081</v>
      </c>
      <c r="B3955" t="s">
        <v>7082</v>
      </c>
      <c r="C3955" t="s">
        <v>6980</v>
      </c>
      <c r="D3955" t="s">
        <v>26</v>
      </c>
      <c r="E3955" t="s">
        <v>212</v>
      </c>
      <c r="F3955" t="s">
        <v>23</v>
      </c>
      <c r="G3955" t="s">
        <v>12</v>
      </c>
    </row>
    <row r="3956" spans="1:8">
      <c r="A3956" t="s">
        <v>7083</v>
      </c>
      <c r="B3956" t="s">
        <v>7084</v>
      </c>
      <c r="C3956" t="s">
        <v>6980</v>
      </c>
      <c r="D3956" t="s">
        <v>7074</v>
      </c>
      <c r="E3956" t="s">
        <v>212</v>
      </c>
      <c r="F3956" t="s">
        <v>23</v>
      </c>
      <c r="G3956" t="s">
        <v>12</v>
      </c>
    </row>
    <row r="3957" spans="1:8">
      <c r="A3957" t="s">
        <v>7085</v>
      </c>
      <c r="B3957" t="s">
        <v>2974</v>
      </c>
      <c r="C3957" t="s">
        <v>6980</v>
      </c>
      <c r="D3957" t="s">
        <v>6988</v>
      </c>
      <c r="E3957" t="s">
        <v>230</v>
      </c>
      <c r="F3957" t="s">
        <v>23</v>
      </c>
      <c r="G3957" t="s">
        <v>201</v>
      </c>
    </row>
    <row r="3958" spans="1:8">
      <c r="A3958" t="s">
        <v>7086</v>
      </c>
      <c r="B3958" t="s">
        <v>634</v>
      </c>
      <c r="C3958" t="s">
        <v>6980</v>
      </c>
      <c r="D3958" t="s">
        <v>66</v>
      </c>
      <c r="E3958" t="s">
        <v>233</v>
      </c>
      <c r="F3958" t="s">
        <v>50</v>
      </c>
      <c r="G3958" t="s">
        <v>201</v>
      </c>
    </row>
    <row r="3959" spans="1:8">
      <c r="A3959" t="s">
        <v>7087</v>
      </c>
      <c r="B3959" t="s">
        <v>2974</v>
      </c>
      <c r="C3959" t="s">
        <v>6980</v>
      </c>
      <c r="D3959" t="s">
        <v>211</v>
      </c>
      <c r="E3959" t="s">
        <v>233</v>
      </c>
      <c r="F3959" t="s">
        <v>19</v>
      </c>
      <c r="G3959" t="s">
        <v>201</v>
      </c>
    </row>
    <row r="3960" spans="1:8">
      <c r="A3960" t="s">
        <v>7088</v>
      </c>
      <c r="B3960" t="s">
        <v>7089</v>
      </c>
      <c r="C3960" t="s">
        <v>7090</v>
      </c>
      <c r="D3960" t="s">
        <v>7091</v>
      </c>
      <c r="E3960" t="s">
        <v>10</v>
      </c>
      <c r="F3960" t="s">
        <v>23</v>
      </c>
      <c r="G3960" t="s">
        <v>12</v>
      </c>
      <c r="H3960">
        <v>2</v>
      </c>
    </row>
    <row r="3961" spans="1:8">
      <c r="A3961" t="s">
        <v>7092</v>
      </c>
      <c r="B3961" t="s">
        <v>7093</v>
      </c>
      <c r="C3961" t="s">
        <v>7090</v>
      </c>
      <c r="D3961" t="s">
        <v>7094</v>
      </c>
      <c r="E3961" t="s">
        <v>10</v>
      </c>
      <c r="F3961" t="s">
        <v>23</v>
      </c>
      <c r="G3961" t="s">
        <v>12</v>
      </c>
      <c r="H3961">
        <v>3</v>
      </c>
    </row>
    <row r="3962" spans="1:8">
      <c r="A3962" t="s">
        <v>7095</v>
      </c>
      <c r="B3962" t="s">
        <v>7096</v>
      </c>
      <c r="C3962" t="s">
        <v>7090</v>
      </c>
      <c r="D3962" t="s">
        <v>538</v>
      </c>
      <c r="E3962" t="s">
        <v>10</v>
      </c>
      <c r="F3962" t="s">
        <v>23</v>
      </c>
      <c r="G3962" t="s">
        <v>12</v>
      </c>
      <c r="H3962">
        <v>4</v>
      </c>
    </row>
    <row r="3963" spans="1:8">
      <c r="A3963" t="s">
        <v>7097</v>
      </c>
      <c r="B3963" t="s">
        <v>7098</v>
      </c>
      <c r="C3963" t="s">
        <v>7090</v>
      </c>
      <c r="D3963" t="s">
        <v>3688</v>
      </c>
      <c r="E3963" t="s">
        <v>10</v>
      </c>
      <c r="F3963" t="s">
        <v>23</v>
      </c>
      <c r="G3963" t="s">
        <v>12</v>
      </c>
      <c r="H3963">
        <v>3</v>
      </c>
    </row>
    <row r="3964" spans="1:8">
      <c r="A3964" t="s">
        <v>7099</v>
      </c>
      <c r="B3964" t="s">
        <v>492</v>
      </c>
      <c r="C3964" t="s">
        <v>7090</v>
      </c>
      <c r="D3964" t="s">
        <v>7100</v>
      </c>
      <c r="E3964" t="s">
        <v>10</v>
      </c>
      <c r="F3964" t="s">
        <v>23</v>
      </c>
      <c r="G3964" t="s">
        <v>12</v>
      </c>
      <c r="H3964">
        <v>4</v>
      </c>
    </row>
    <row r="3965" spans="1:8">
      <c r="A3965" t="s">
        <v>7101</v>
      </c>
      <c r="B3965" t="s">
        <v>5854</v>
      </c>
      <c r="C3965" t="s">
        <v>7090</v>
      </c>
      <c r="D3965" t="s">
        <v>5854</v>
      </c>
      <c r="E3965" t="s">
        <v>10</v>
      </c>
      <c r="F3965" t="s">
        <v>23</v>
      </c>
      <c r="G3965" t="s">
        <v>12</v>
      </c>
      <c r="H3965">
        <v>4</v>
      </c>
    </row>
    <row r="3966" spans="1:8">
      <c r="A3966" t="s">
        <v>7102</v>
      </c>
      <c r="B3966" t="s">
        <v>7103</v>
      </c>
      <c r="C3966" t="s">
        <v>7090</v>
      </c>
      <c r="D3966" t="s">
        <v>44</v>
      </c>
      <c r="E3966" t="s">
        <v>10</v>
      </c>
      <c r="F3966" t="s">
        <v>23</v>
      </c>
      <c r="G3966" t="s">
        <v>12</v>
      </c>
      <c r="H3966">
        <v>3</v>
      </c>
    </row>
    <row r="3967" spans="1:8">
      <c r="A3967" t="s">
        <v>7104</v>
      </c>
      <c r="B3967" t="s">
        <v>7105</v>
      </c>
      <c r="C3967" t="s">
        <v>7090</v>
      </c>
      <c r="D3967" t="s">
        <v>555</v>
      </c>
      <c r="E3967" t="s">
        <v>10</v>
      </c>
      <c r="F3967" t="s">
        <v>23</v>
      </c>
      <c r="G3967" t="s">
        <v>12</v>
      </c>
      <c r="H3967">
        <v>4</v>
      </c>
    </row>
    <row r="3968" spans="1:8">
      <c r="A3968" t="s">
        <v>7106</v>
      </c>
      <c r="B3968" t="s">
        <v>1584</v>
      </c>
      <c r="C3968" t="s">
        <v>7090</v>
      </c>
      <c r="D3968" t="s">
        <v>611</v>
      </c>
      <c r="E3968" t="s">
        <v>10</v>
      </c>
      <c r="F3968" t="s">
        <v>69</v>
      </c>
      <c r="G3968" t="s">
        <v>12</v>
      </c>
      <c r="H3968">
        <v>3</v>
      </c>
    </row>
    <row r="3969" spans="1:8">
      <c r="A3969" t="s">
        <v>7107</v>
      </c>
      <c r="B3969" t="s">
        <v>7108</v>
      </c>
      <c r="C3969" t="s">
        <v>7090</v>
      </c>
      <c r="D3969" t="s">
        <v>5497</v>
      </c>
      <c r="E3969" t="s">
        <v>179</v>
      </c>
      <c r="F3969" t="s">
        <v>180</v>
      </c>
      <c r="G3969" t="s">
        <v>201</v>
      </c>
      <c r="H3969">
        <v>5</v>
      </c>
    </row>
    <row r="3970" spans="1:8">
      <c r="A3970" t="s">
        <v>7109</v>
      </c>
      <c r="B3970" t="s">
        <v>4865</v>
      </c>
      <c r="C3970" t="s">
        <v>7090</v>
      </c>
      <c r="D3970" t="s">
        <v>4865</v>
      </c>
      <c r="E3970" t="s">
        <v>10</v>
      </c>
      <c r="F3970" t="s">
        <v>69</v>
      </c>
      <c r="G3970" t="s">
        <v>201</v>
      </c>
    </row>
    <row r="3971" spans="1:8">
      <c r="A3971" t="s">
        <v>7110</v>
      </c>
      <c r="B3971" t="s">
        <v>4865</v>
      </c>
      <c r="C3971" t="s">
        <v>7090</v>
      </c>
      <c r="D3971" t="s">
        <v>4865</v>
      </c>
      <c r="E3971" t="s">
        <v>10</v>
      </c>
      <c r="F3971" t="s">
        <v>23</v>
      </c>
      <c r="G3971" t="s">
        <v>12</v>
      </c>
      <c r="H3971">
        <v>2</v>
      </c>
    </row>
    <row r="3972" spans="1:8">
      <c r="A3972" t="s">
        <v>7111</v>
      </c>
      <c r="B3972" t="s">
        <v>4865</v>
      </c>
      <c r="C3972" t="s">
        <v>7090</v>
      </c>
      <c r="D3972" t="s">
        <v>4865</v>
      </c>
      <c r="E3972" t="s">
        <v>10</v>
      </c>
      <c r="F3972" t="s">
        <v>23</v>
      </c>
      <c r="G3972" t="s">
        <v>12</v>
      </c>
      <c r="H3972">
        <v>4</v>
      </c>
    </row>
    <row r="3973" spans="1:8">
      <c r="A3973" t="s">
        <v>7112</v>
      </c>
      <c r="B3973" t="s">
        <v>7113</v>
      </c>
      <c r="C3973" t="s">
        <v>7090</v>
      </c>
      <c r="D3973" t="s">
        <v>7094</v>
      </c>
      <c r="E3973" t="s">
        <v>10</v>
      </c>
      <c r="F3973" t="s">
        <v>23</v>
      </c>
      <c r="G3973" t="s">
        <v>12</v>
      </c>
      <c r="H3973">
        <v>4</v>
      </c>
    </row>
    <row r="3974" spans="1:8">
      <c r="A3974" t="s">
        <v>7114</v>
      </c>
      <c r="B3974" t="s">
        <v>7115</v>
      </c>
      <c r="C3974" t="s">
        <v>7090</v>
      </c>
      <c r="D3974" t="s">
        <v>7116</v>
      </c>
      <c r="E3974" t="s">
        <v>10</v>
      </c>
      <c r="F3974" t="s">
        <v>23</v>
      </c>
      <c r="G3974" t="s">
        <v>12</v>
      </c>
      <c r="H3974">
        <v>4</v>
      </c>
    </row>
    <row r="3975" spans="1:8">
      <c r="A3975" t="s">
        <v>7117</v>
      </c>
      <c r="B3975" t="s">
        <v>7118</v>
      </c>
      <c r="C3975" t="s">
        <v>7090</v>
      </c>
      <c r="D3975" t="s">
        <v>7094</v>
      </c>
      <c r="E3975" t="s">
        <v>10</v>
      </c>
      <c r="F3975" t="s">
        <v>23</v>
      </c>
      <c r="G3975" t="s">
        <v>12</v>
      </c>
      <c r="H3975">
        <v>4</v>
      </c>
    </row>
    <row r="3976" spans="1:8">
      <c r="A3976" t="s">
        <v>7119</v>
      </c>
      <c r="B3976" t="s">
        <v>7120</v>
      </c>
      <c r="C3976" t="s">
        <v>7090</v>
      </c>
      <c r="D3976" t="s">
        <v>7121</v>
      </c>
      <c r="E3976" t="s">
        <v>10</v>
      </c>
      <c r="F3976" t="s">
        <v>19</v>
      </c>
      <c r="G3976" t="s">
        <v>12</v>
      </c>
      <c r="H3976">
        <v>5</v>
      </c>
    </row>
    <row r="3977" spans="1:8">
      <c r="A3977" t="s">
        <v>7122</v>
      </c>
      <c r="B3977" t="s">
        <v>6918</v>
      </c>
      <c r="C3977" t="s">
        <v>7090</v>
      </c>
      <c r="D3977" t="s">
        <v>6918</v>
      </c>
      <c r="E3977" t="s">
        <v>10</v>
      </c>
      <c r="F3977" t="s">
        <v>23</v>
      </c>
      <c r="G3977" t="s">
        <v>12</v>
      </c>
      <c r="H3977">
        <v>3</v>
      </c>
    </row>
    <row r="3978" spans="1:8">
      <c r="A3978" t="s">
        <v>7123</v>
      </c>
      <c r="B3978" t="s">
        <v>7124</v>
      </c>
      <c r="C3978" t="s">
        <v>7090</v>
      </c>
      <c r="D3978" t="s">
        <v>7094</v>
      </c>
      <c r="E3978" t="s">
        <v>10</v>
      </c>
      <c r="F3978" t="s">
        <v>23</v>
      </c>
      <c r="G3978" t="s">
        <v>12</v>
      </c>
      <c r="H3978">
        <v>4</v>
      </c>
    </row>
    <row r="3979" spans="1:8">
      <c r="A3979" t="s">
        <v>7125</v>
      </c>
      <c r="B3979" t="s">
        <v>3648</v>
      </c>
      <c r="C3979" t="s">
        <v>7090</v>
      </c>
      <c r="D3979" t="s">
        <v>3648</v>
      </c>
      <c r="E3979" t="s">
        <v>10</v>
      </c>
      <c r="F3979" t="s">
        <v>23</v>
      </c>
      <c r="G3979" t="s">
        <v>12</v>
      </c>
      <c r="H3979">
        <v>4</v>
      </c>
    </row>
    <row r="3980" spans="1:8">
      <c r="A3980" t="s">
        <v>7126</v>
      </c>
      <c r="B3980" t="s">
        <v>7127</v>
      </c>
      <c r="C3980" t="s">
        <v>7090</v>
      </c>
      <c r="D3980" t="s">
        <v>68</v>
      </c>
      <c r="E3980" t="s">
        <v>10</v>
      </c>
      <c r="F3980" t="s">
        <v>23</v>
      </c>
      <c r="G3980" t="s">
        <v>12</v>
      </c>
      <c r="H3980">
        <v>2</v>
      </c>
    </row>
    <row r="3981" spans="1:8">
      <c r="A3981" t="s">
        <v>7128</v>
      </c>
      <c r="B3981" t="s">
        <v>211</v>
      </c>
      <c r="C3981" t="s">
        <v>7090</v>
      </c>
      <c r="D3981" t="s">
        <v>211</v>
      </c>
      <c r="E3981" t="s">
        <v>10</v>
      </c>
      <c r="F3981" t="s">
        <v>23</v>
      </c>
      <c r="G3981" t="s">
        <v>12</v>
      </c>
      <c r="H3981">
        <v>4</v>
      </c>
    </row>
    <row r="3982" spans="1:8">
      <c r="A3982" t="s">
        <v>7129</v>
      </c>
      <c r="B3982" t="s">
        <v>7130</v>
      </c>
      <c r="C3982" t="s">
        <v>7090</v>
      </c>
      <c r="D3982" t="s">
        <v>7131</v>
      </c>
      <c r="E3982" t="s">
        <v>10</v>
      </c>
      <c r="F3982" t="s">
        <v>23</v>
      </c>
      <c r="G3982" t="s">
        <v>12</v>
      </c>
      <c r="H3982">
        <v>4</v>
      </c>
    </row>
    <row r="3983" spans="1:8">
      <c r="A3983" t="s">
        <v>7132</v>
      </c>
      <c r="B3983" t="s">
        <v>2951</v>
      </c>
      <c r="C3983" t="s">
        <v>7090</v>
      </c>
      <c r="D3983" t="s">
        <v>7133</v>
      </c>
      <c r="E3983" t="s">
        <v>10</v>
      </c>
      <c r="F3983" t="s">
        <v>23</v>
      </c>
      <c r="G3983" t="s">
        <v>12</v>
      </c>
      <c r="H3983">
        <v>3</v>
      </c>
    </row>
    <row r="3984" spans="1:8">
      <c r="A3984" t="s">
        <v>7134</v>
      </c>
      <c r="B3984" t="s">
        <v>169</v>
      </c>
      <c r="C3984" t="s">
        <v>7090</v>
      </c>
      <c r="D3984" t="s">
        <v>169</v>
      </c>
      <c r="E3984" t="s">
        <v>10</v>
      </c>
      <c r="F3984" t="s">
        <v>23</v>
      </c>
      <c r="G3984" t="s">
        <v>12</v>
      </c>
      <c r="H3984">
        <v>4</v>
      </c>
    </row>
    <row r="3985" spans="1:8">
      <c r="A3985" t="s">
        <v>7135</v>
      </c>
      <c r="B3985" t="s">
        <v>5338</v>
      </c>
      <c r="C3985" t="s">
        <v>7090</v>
      </c>
      <c r="D3985" t="s">
        <v>7136</v>
      </c>
      <c r="E3985" t="s">
        <v>10</v>
      </c>
      <c r="F3985" t="s">
        <v>23</v>
      </c>
      <c r="G3985" t="s">
        <v>12</v>
      </c>
      <c r="H3985">
        <v>5</v>
      </c>
    </row>
    <row r="3986" spans="1:8">
      <c r="A3986" t="s">
        <v>3061</v>
      </c>
      <c r="B3986" t="s">
        <v>7137</v>
      </c>
      <c r="C3986" t="s">
        <v>7090</v>
      </c>
      <c r="D3986" t="s">
        <v>4171</v>
      </c>
      <c r="E3986" t="s">
        <v>10</v>
      </c>
      <c r="F3986" t="s">
        <v>23</v>
      </c>
      <c r="G3986" t="s">
        <v>12</v>
      </c>
      <c r="H3986">
        <v>5</v>
      </c>
    </row>
    <row r="3987" spans="1:8">
      <c r="A3987" t="s">
        <v>7138</v>
      </c>
      <c r="B3987" t="s">
        <v>7139</v>
      </c>
      <c r="C3987" t="s">
        <v>7090</v>
      </c>
      <c r="D3987" t="s">
        <v>1239</v>
      </c>
      <c r="E3987" t="s">
        <v>179</v>
      </c>
      <c r="F3987" t="s">
        <v>180</v>
      </c>
      <c r="G3987" t="s">
        <v>201</v>
      </c>
    </row>
    <row r="3988" spans="1:8">
      <c r="A3988" t="s">
        <v>7140</v>
      </c>
      <c r="B3988" t="s">
        <v>7113</v>
      </c>
      <c r="C3988" t="s">
        <v>7090</v>
      </c>
      <c r="D3988" t="s">
        <v>7094</v>
      </c>
      <c r="E3988" t="s">
        <v>10</v>
      </c>
      <c r="F3988" t="s">
        <v>23</v>
      </c>
      <c r="G3988" t="s">
        <v>12</v>
      </c>
      <c r="H3988">
        <v>3</v>
      </c>
    </row>
    <row r="3989" spans="1:8">
      <c r="A3989" t="s">
        <v>7141</v>
      </c>
      <c r="B3989" t="s">
        <v>7142</v>
      </c>
      <c r="C3989" t="s">
        <v>7090</v>
      </c>
      <c r="D3989" t="s">
        <v>7142</v>
      </c>
      <c r="E3989" t="s">
        <v>10</v>
      </c>
      <c r="F3989" t="s">
        <v>23</v>
      </c>
      <c r="G3989" t="s">
        <v>12</v>
      </c>
      <c r="H3989">
        <v>3</v>
      </c>
    </row>
    <row r="3990" spans="1:8">
      <c r="A3990" t="s">
        <v>7143</v>
      </c>
      <c r="B3990" t="s">
        <v>7144</v>
      </c>
      <c r="C3990" t="s">
        <v>7090</v>
      </c>
      <c r="D3990" t="s">
        <v>7121</v>
      </c>
      <c r="E3990" t="s">
        <v>10</v>
      </c>
      <c r="F3990" t="s">
        <v>69</v>
      </c>
      <c r="G3990" t="s">
        <v>12</v>
      </c>
      <c r="H3990">
        <v>4</v>
      </c>
    </row>
    <row r="3991" spans="1:8">
      <c r="A3991" t="s">
        <v>7145</v>
      </c>
      <c r="B3991" t="s">
        <v>7146</v>
      </c>
      <c r="C3991" t="s">
        <v>7090</v>
      </c>
      <c r="D3991" t="s">
        <v>3688</v>
      </c>
      <c r="E3991" t="s">
        <v>10</v>
      </c>
      <c r="F3991" t="s">
        <v>23</v>
      </c>
      <c r="G3991" t="s">
        <v>12</v>
      </c>
      <c r="H3991">
        <v>4</v>
      </c>
    </row>
    <row r="3992" spans="1:8">
      <c r="A3992" t="s">
        <v>7147</v>
      </c>
      <c r="B3992" t="s">
        <v>5854</v>
      </c>
      <c r="C3992" t="s">
        <v>7090</v>
      </c>
      <c r="D3992" t="s">
        <v>5854</v>
      </c>
      <c r="E3992" t="s">
        <v>179</v>
      </c>
      <c r="F3992" t="s">
        <v>180</v>
      </c>
      <c r="G3992" t="s">
        <v>201</v>
      </c>
    </row>
    <row r="3993" spans="1:8">
      <c r="A3993" t="s">
        <v>7148</v>
      </c>
      <c r="B3993" t="s">
        <v>7149</v>
      </c>
      <c r="C3993" t="s">
        <v>7090</v>
      </c>
      <c r="D3993" t="s">
        <v>5497</v>
      </c>
      <c r="E3993" t="s">
        <v>10</v>
      </c>
      <c r="F3993" t="s">
        <v>69</v>
      </c>
      <c r="G3993" t="s">
        <v>12</v>
      </c>
      <c r="H3993">
        <v>5</v>
      </c>
    </row>
    <row r="3994" spans="1:8">
      <c r="A3994" t="s">
        <v>7150</v>
      </c>
      <c r="B3994" t="s">
        <v>5854</v>
      </c>
      <c r="C3994" t="s">
        <v>7090</v>
      </c>
      <c r="D3994" t="s">
        <v>5854</v>
      </c>
      <c r="E3994" t="s">
        <v>10</v>
      </c>
      <c r="F3994" t="s">
        <v>23</v>
      </c>
      <c r="G3994" t="s">
        <v>12</v>
      </c>
      <c r="H3994">
        <v>3</v>
      </c>
    </row>
    <row r="3995" spans="1:8">
      <c r="A3995" t="s">
        <v>7151</v>
      </c>
      <c r="B3995" t="s">
        <v>7152</v>
      </c>
      <c r="C3995" t="s">
        <v>7090</v>
      </c>
      <c r="D3995" t="s">
        <v>1329</v>
      </c>
      <c r="E3995" t="s">
        <v>10</v>
      </c>
      <c r="F3995" t="s">
        <v>23</v>
      </c>
      <c r="G3995" t="s">
        <v>12</v>
      </c>
      <c r="H3995">
        <v>4</v>
      </c>
    </row>
    <row r="3996" spans="1:8">
      <c r="A3996" t="s">
        <v>7153</v>
      </c>
      <c r="B3996" t="s">
        <v>2894</v>
      </c>
      <c r="C3996" t="s">
        <v>7090</v>
      </c>
      <c r="D3996" t="s">
        <v>2894</v>
      </c>
      <c r="E3996" t="s">
        <v>10</v>
      </c>
      <c r="F3996" t="s">
        <v>23</v>
      </c>
      <c r="G3996" t="s">
        <v>12</v>
      </c>
      <c r="H3996">
        <v>5</v>
      </c>
    </row>
    <row r="3997" spans="1:8">
      <c r="A3997" t="s">
        <v>7154</v>
      </c>
      <c r="B3997" t="s">
        <v>2618</v>
      </c>
      <c r="C3997" t="s">
        <v>7090</v>
      </c>
      <c r="D3997" t="s">
        <v>7155</v>
      </c>
      <c r="E3997" t="s">
        <v>10</v>
      </c>
      <c r="F3997" t="s">
        <v>23</v>
      </c>
      <c r="G3997" t="s">
        <v>12</v>
      </c>
      <c r="H3997">
        <v>4</v>
      </c>
    </row>
    <row r="3998" spans="1:8">
      <c r="A3998" t="s">
        <v>7156</v>
      </c>
      <c r="B3998" t="s">
        <v>7157</v>
      </c>
      <c r="C3998" t="s">
        <v>7090</v>
      </c>
      <c r="D3998" t="s">
        <v>737</v>
      </c>
      <c r="E3998" t="s">
        <v>10</v>
      </c>
      <c r="F3998" t="s">
        <v>69</v>
      </c>
      <c r="G3998" t="s">
        <v>12</v>
      </c>
      <c r="H3998">
        <v>4</v>
      </c>
    </row>
    <row r="3999" spans="1:8">
      <c r="A3999" t="s">
        <v>7158</v>
      </c>
      <c r="B3999" t="s">
        <v>2894</v>
      </c>
      <c r="C3999" t="s">
        <v>7090</v>
      </c>
      <c r="D3999" t="s">
        <v>2894</v>
      </c>
      <c r="E3999" t="s">
        <v>179</v>
      </c>
      <c r="F3999" t="s">
        <v>180</v>
      </c>
      <c r="G3999" t="s">
        <v>12</v>
      </c>
      <c r="H3999">
        <v>5</v>
      </c>
    </row>
    <row r="4000" spans="1:8">
      <c r="A4000" t="s">
        <v>7159</v>
      </c>
      <c r="B4000" t="s">
        <v>1554</v>
      </c>
      <c r="C4000" t="s">
        <v>7090</v>
      </c>
      <c r="D4000" t="s">
        <v>7121</v>
      </c>
      <c r="E4000" t="s">
        <v>10</v>
      </c>
      <c r="F4000" t="s">
        <v>23</v>
      </c>
      <c r="G4000" t="s">
        <v>12</v>
      </c>
      <c r="H4000">
        <v>3</v>
      </c>
    </row>
    <row r="4001" spans="1:8">
      <c r="A4001" t="s">
        <v>7160</v>
      </c>
      <c r="B4001" t="s">
        <v>7108</v>
      </c>
      <c r="C4001" t="s">
        <v>7090</v>
      </c>
      <c r="D4001" t="s">
        <v>5497</v>
      </c>
      <c r="E4001" t="s">
        <v>10</v>
      </c>
      <c r="F4001" t="s">
        <v>23</v>
      </c>
      <c r="G4001" t="s">
        <v>12</v>
      </c>
      <c r="H4001">
        <v>3</v>
      </c>
    </row>
    <row r="4002" spans="1:8">
      <c r="A4002" t="s">
        <v>7161</v>
      </c>
      <c r="B4002" t="s">
        <v>7162</v>
      </c>
      <c r="C4002" t="s">
        <v>7090</v>
      </c>
      <c r="D4002" t="s">
        <v>7163</v>
      </c>
      <c r="E4002" t="s">
        <v>10</v>
      </c>
      <c r="F4002" t="s">
        <v>23</v>
      </c>
      <c r="G4002" t="s">
        <v>12</v>
      </c>
      <c r="H4002">
        <v>2</v>
      </c>
    </row>
    <row r="4003" spans="1:8">
      <c r="A4003" t="s">
        <v>7164</v>
      </c>
      <c r="B4003" t="s">
        <v>2901</v>
      </c>
      <c r="C4003" t="s">
        <v>7090</v>
      </c>
      <c r="D4003" t="s">
        <v>7165</v>
      </c>
      <c r="E4003" t="s">
        <v>10</v>
      </c>
      <c r="F4003" t="s">
        <v>23</v>
      </c>
      <c r="G4003" t="s">
        <v>12</v>
      </c>
      <c r="H4003">
        <v>2</v>
      </c>
    </row>
    <row r="4004" spans="1:8">
      <c r="A4004" t="s">
        <v>7166</v>
      </c>
      <c r="B4004" t="s">
        <v>7113</v>
      </c>
      <c r="C4004" t="s">
        <v>7090</v>
      </c>
      <c r="D4004" t="s">
        <v>7094</v>
      </c>
      <c r="E4004" t="s">
        <v>10</v>
      </c>
      <c r="F4004" t="s">
        <v>23</v>
      </c>
      <c r="G4004" t="s">
        <v>12</v>
      </c>
      <c r="H4004">
        <v>3</v>
      </c>
    </row>
    <row r="4005" spans="1:8">
      <c r="A4005" t="s">
        <v>7167</v>
      </c>
      <c r="B4005" t="s">
        <v>3392</v>
      </c>
      <c r="C4005" t="s">
        <v>7090</v>
      </c>
      <c r="D4005" t="s">
        <v>7168</v>
      </c>
      <c r="E4005" t="s">
        <v>10</v>
      </c>
      <c r="F4005" t="s">
        <v>69</v>
      </c>
      <c r="G4005" t="s">
        <v>12</v>
      </c>
      <c r="H4005">
        <v>4</v>
      </c>
    </row>
    <row r="4006" spans="1:8">
      <c r="A4006" t="s">
        <v>7169</v>
      </c>
      <c r="B4006" t="s">
        <v>3104</v>
      </c>
      <c r="C4006" t="s">
        <v>7090</v>
      </c>
      <c r="D4006" t="s">
        <v>3104</v>
      </c>
      <c r="E4006" t="s">
        <v>10</v>
      </c>
      <c r="F4006" t="s">
        <v>23</v>
      </c>
      <c r="G4006" t="s">
        <v>12</v>
      </c>
      <c r="H4006">
        <v>2</v>
      </c>
    </row>
    <row r="4007" spans="1:8">
      <c r="A4007" t="s">
        <v>7170</v>
      </c>
      <c r="B4007" t="s">
        <v>7171</v>
      </c>
      <c r="C4007" t="s">
        <v>7090</v>
      </c>
      <c r="D4007" t="s">
        <v>7131</v>
      </c>
      <c r="E4007" t="s">
        <v>10</v>
      </c>
      <c r="F4007" t="s">
        <v>23</v>
      </c>
      <c r="G4007" t="s">
        <v>12</v>
      </c>
      <c r="H4007">
        <v>3</v>
      </c>
    </row>
    <row r="4008" spans="1:8">
      <c r="A4008" t="s">
        <v>7172</v>
      </c>
      <c r="B4008" t="s">
        <v>7173</v>
      </c>
      <c r="C4008" t="s">
        <v>7090</v>
      </c>
      <c r="D4008" t="s">
        <v>44</v>
      </c>
      <c r="E4008" t="s">
        <v>10</v>
      </c>
      <c r="F4008" t="s">
        <v>116</v>
      </c>
      <c r="G4008" t="s">
        <v>12</v>
      </c>
      <c r="H4008">
        <v>3</v>
      </c>
    </row>
    <row r="4009" spans="1:8">
      <c r="A4009" t="s">
        <v>7174</v>
      </c>
      <c r="B4009" t="s">
        <v>4865</v>
      </c>
      <c r="C4009" t="s">
        <v>7090</v>
      </c>
      <c r="D4009" t="s">
        <v>4865</v>
      </c>
      <c r="E4009" t="s">
        <v>179</v>
      </c>
      <c r="F4009" t="s">
        <v>180</v>
      </c>
      <c r="G4009" t="s">
        <v>12</v>
      </c>
      <c r="H4009">
        <v>5</v>
      </c>
    </row>
    <row r="4010" spans="1:8">
      <c r="A4010" t="s">
        <v>7175</v>
      </c>
      <c r="B4010" t="s">
        <v>737</v>
      </c>
      <c r="C4010" t="s">
        <v>7090</v>
      </c>
      <c r="D4010" t="s">
        <v>737</v>
      </c>
      <c r="E4010" t="s">
        <v>10</v>
      </c>
      <c r="F4010" t="s">
        <v>23</v>
      </c>
      <c r="G4010" t="s">
        <v>12</v>
      </c>
      <c r="H4010">
        <v>5</v>
      </c>
    </row>
    <row r="4011" spans="1:8">
      <c r="A4011" t="s">
        <v>7176</v>
      </c>
      <c r="B4011" t="s">
        <v>169</v>
      </c>
      <c r="C4011" t="s">
        <v>7090</v>
      </c>
      <c r="D4011" t="s">
        <v>169</v>
      </c>
      <c r="E4011" t="s">
        <v>10</v>
      </c>
      <c r="F4011" t="s">
        <v>23</v>
      </c>
      <c r="G4011" t="s">
        <v>12</v>
      </c>
      <c r="H4011">
        <v>4</v>
      </c>
    </row>
    <row r="4012" spans="1:8">
      <c r="A4012" t="s">
        <v>7177</v>
      </c>
      <c r="B4012" t="s">
        <v>7113</v>
      </c>
      <c r="C4012" t="s">
        <v>7090</v>
      </c>
      <c r="D4012" t="s">
        <v>7094</v>
      </c>
      <c r="E4012" t="s">
        <v>10</v>
      </c>
      <c r="F4012" t="s">
        <v>23</v>
      </c>
      <c r="G4012" t="s">
        <v>12</v>
      </c>
      <c r="H4012">
        <v>3</v>
      </c>
    </row>
    <row r="4013" spans="1:8">
      <c r="A4013" t="s">
        <v>7178</v>
      </c>
      <c r="B4013" t="s">
        <v>7113</v>
      </c>
      <c r="C4013" t="s">
        <v>7090</v>
      </c>
      <c r="D4013" t="s">
        <v>7094</v>
      </c>
      <c r="E4013" t="s">
        <v>10</v>
      </c>
      <c r="F4013" t="s">
        <v>23</v>
      </c>
      <c r="G4013" t="s">
        <v>12</v>
      </c>
      <c r="H4013">
        <v>4</v>
      </c>
    </row>
    <row r="4014" spans="1:8">
      <c r="A4014" t="s">
        <v>7179</v>
      </c>
      <c r="B4014" t="s">
        <v>1511</v>
      </c>
      <c r="C4014" t="s">
        <v>7090</v>
      </c>
      <c r="D4014" t="s">
        <v>7180</v>
      </c>
      <c r="E4014" t="s">
        <v>10</v>
      </c>
      <c r="F4014" t="s">
        <v>19</v>
      </c>
      <c r="G4014" t="s">
        <v>12</v>
      </c>
      <c r="H4014">
        <v>2</v>
      </c>
    </row>
    <row r="4015" spans="1:8">
      <c r="A4015" t="s">
        <v>7181</v>
      </c>
      <c r="B4015" t="s">
        <v>4865</v>
      </c>
      <c r="C4015" t="s">
        <v>7090</v>
      </c>
      <c r="D4015" t="s">
        <v>4865</v>
      </c>
      <c r="E4015" t="s">
        <v>10</v>
      </c>
      <c r="F4015" t="s">
        <v>23</v>
      </c>
      <c r="G4015" t="s">
        <v>12</v>
      </c>
      <c r="H4015">
        <v>5</v>
      </c>
    </row>
    <row r="4016" spans="1:8">
      <c r="A4016" t="s">
        <v>7182</v>
      </c>
      <c r="B4016" t="s">
        <v>7183</v>
      </c>
      <c r="C4016" t="s">
        <v>7090</v>
      </c>
      <c r="D4016" t="s">
        <v>3648</v>
      </c>
      <c r="E4016" t="s">
        <v>10</v>
      </c>
      <c r="F4016" t="s">
        <v>23</v>
      </c>
      <c r="G4016" t="s">
        <v>12</v>
      </c>
      <c r="H4016">
        <v>2</v>
      </c>
    </row>
    <row r="4017" spans="1:8">
      <c r="A4017" t="s">
        <v>7184</v>
      </c>
      <c r="B4017" t="s">
        <v>4988</v>
      </c>
      <c r="C4017" t="s">
        <v>7090</v>
      </c>
      <c r="D4017" t="s">
        <v>503</v>
      </c>
      <c r="E4017" t="s">
        <v>10</v>
      </c>
      <c r="F4017" t="s">
        <v>23</v>
      </c>
      <c r="G4017" t="s">
        <v>12</v>
      </c>
      <c r="H4017">
        <v>4</v>
      </c>
    </row>
    <row r="4018" spans="1:8">
      <c r="A4018" t="s">
        <v>7185</v>
      </c>
      <c r="B4018" t="s">
        <v>7113</v>
      </c>
      <c r="C4018" t="s">
        <v>7090</v>
      </c>
      <c r="D4018" t="s">
        <v>7094</v>
      </c>
      <c r="E4018" t="s">
        <v>10</v>
      </c>
      <c r="F4018" t="s">
        <v>69</v>
      </c>
      <c r="G4018" t="s">
        <v>12</v>
      </c>
      <c r="H4018">
        <v>4</v>
      </c>
    </row>
    <row r="4019" spans="1:8">
      <c r="A4019" t="s">
        <v>7186</v>
      </c>
      <c r="B4019" t="s">
        <v>4865</v>
      </c>
      <c r="C4019" t="s">
        <v>7090</v>
      </c>
      <c r="D4019" t="s">
        <v>4865</v>
      </c>
      <c r="E4019" t="s">
        <v>10</v>
      </c>
      <c r="F4019" t="s">
        <v>23</v>
      </c>
      <c r="G4019" t="s">
        <v>12</v>
      </c>
      <c r="H4019">
        <v>2</v>
      </c>
    </row>
    <row r="4020" spans="1:8">
      <c r="A4020" t="s">
        <v>7187</v>
      </c>
      <c r="B4020" t="s">
        <v>7188</v>
      </c>
      <c r="C4020" t="s">
        <v>7090</v>
      </c>
      <c r="D4020" t="s">
        <v>44</v>
      </c>
      <c r="E4020" t="s">
        <v>10</v>
      </c>
      <c r="F4020" t="s">
        <v>23</v>
      </c>
      <c r="G4020" t="s">
        <v>12</v>
      </c>
      <c r="H4020">
        <v>4</v>
      </c>
    </row>
    <row r="4021" spans="1:8">
      <c r="A4021" t="s">
        <v>7189</v>
      </c>
      <c r="B4021" t="s">
        <v>7190</v>
      </c>
      <c r="C4021" t="s">
        <v>7090</v>
      </c>
      <c r="D4021" t="s">
        <v>2987</v>
      </c>
      <c r="E4021" t="s">
        <v>10</v>
      </c>
      <c r="F4021" t="s">
        <v>23</v>
      </c>
      <c r="G4021" t="s">
        <v>12</v>
      </c>
      <c r="H4021">
        <v>4</v>
      </c>
    </row>
    <row r="4022" spans="1:8">
      <c r="A4022" t="s">
        <v>7191</v>
      </c>
      <c r="B4022" t="s">
        <v>7192</v>
      </c>
      <c r="C4022" t="s">
        <v>7090</v>
      </c>
      <c r="D4022" t="s">
        <v>44</v>
      </c>
      <c r="E4022" t="s">
        <v>10</v>
      </c>
      <c r="F4022" t="s">
        <v>23</v>
      </c>
      <c r="G4022" t="s">
        <v>12</v>
      </c>
      <c r="H4022">
        <v>2</v>
      </c>
    </row>
    <row r="4023" spans="1:8">
      <c r="A4023" t="s">
        <v>2142</v>
      </c>
      <c r="B4023" t="s">
        <v>7193</v>
      </c>
      <c r="C4023" t="s">
        <v>7090</v>
      </c>
      <c r="D4023" t="s">
        <v>2144</v>
      </c>
      <c r="E4023" t="s">
        <v>10</v>
      </c>
      <c r="F4023" t="s">
        <v>23</v>
      </c>
      <c r="G4023" t="s">
        <v>12</v>
      </c>
      <c r="H4023">
        <v>2</v>
      </c>
    </row>
    <row r="4024" spans="1:8">
      <c r="A4024" t="s">
        <v>7194</v>
      </c>
      <c r="B4024" t="s">
        <v>7195</v>
      </c>
      <c r="C4024" t="s">
        <v>7090</v>
      </c>
      <c r="D4024" t="s">
        <v>1239</v>
      </c>
      <c r="E4024" t="s">
        <v>10</v>
      </c>
      <c r="F4024" t="s">
        <v>23</v>
      </c>
      <c r="G4024" t="s">
        <v>12</v>
      </c>
      <c r="H4024">
        <v>3</v>
      </c>
    </row>
    <row r="4025" spans="1:8">
      <c r="A4025" t="s">
        <v>7196</v>
      </c>
      <c r="B4025" t="s">
        <v>7113</v>
      </c>
      <c r="C4025" t="s">
        <v>7090</v>
      </c>
      <c r="D4025" t="s">
        <v>7094</v>
      </c>
      <c r="E4025" t="s">
        <v>179</v>
      </c>
      <c r="F4025" t="s">
        <v>180</v>
      </c>
      <c r="G4025" t="s">
        <v>12</v>
      </c>
      <c r="H4025">
        <v>4</v>
      </c>
    </row>
    <row r="4026" spans="1:8">
      <c r="A4026" t="s">
        <v>7197</v>
      </c>
      <c r="B4026" t="s">
        <v>7198</v>
      </c>
      <c r="C4026" t="s">
        <v>7090</v>
      </c>
      <c r="D4026" t="s">
        <v>7199</v>
      </c>
      <c r="E4026" t="s">
        <v>10</v>
      </c>
      <c r="F4026" t="s">
        <v>23</v>
      </c>
      <c r="G4026" t="s">
        <v>12</v>
      </c>
      <c r="H4026">
        <v>4</v>
      </c>
    </row>
    <row r="4027" spans="1:8">
      <c r="A4027" t="s">
        <v>7200</v>
      </c>
      <c r="B4027" t="s">
        <v>7201</v>
      </c>
      <c r="C4027" t="s">
        <v>7090</v>
      </c>
      <c r="D4027" t="s">
        <v>7202</v>
      </c>
      <c r="E4027" t="s">
        <v>10</v>
      </c>
      <c r="F4027" t="s">
        <v>19</v>
      </c>
      <c r="G4027" t="s">
        <v>12</v>
      </c>
      <c r="H4027">
        <v>2</v>
      </c>
    </row>
    <row r="4028" spans="1:8">
      <c r="A4028" t="s">
        <v>7203</v>
      </c>
      <c r="B4028" t="s">
        <v>2134</v>
      </c>
      <c r="C4028" t="s">
        <v>7090</v>
      </c>
      <c r="D4028" t="s">
        <v>188</v>
      </c>
      <c r="E4028" t="s">
        <v>10</v>
      </c>
      <c r="F4028" t="s">
        <v>23</v>
      </c>
      <c r="G4028" t="s">
        <v>12</v>
      </c>
      <c r="H4028">
        <v>4</v>
      </c>
    </row>
    <row r="4029" spans="1:8">
      <c r="A4029" t="s">
        <v>7204</v>
      </c>
      <c r="B4029" t="s">
        <v>7205</v>
      </c>
      <c r="C4029" t="s">
        <v>7090</v>
      </c>
      <c r="D4029" t="s">
        <v>44</v>
      </c>
      <c r="E4029" t="s">
        <v>10</v>
      </c>
      <c r="F4029" t="s">
        <v>23</v>
      </c>
      <c r="G4029" t="s">
        <v>12</v>
      </c>
      <c r="H4029">
        <v>5</v>
      </c>
    </row>
    <row r="4030" spans="1:8">
      <c r="A4030" t="s">
        <v>7206</v>
      </c>
      <c r="B4030" t="s">
        <v>7201</v>
      </c>
      <c r="C4030" t="s">
        <v>7090</v>
      </c>
      <c r="D4030" t="s">
        <v>7202</v>
      </c>
      <c r="E4030" t="s">
        <v>179</v>
      </c>
      <c r="F4030" t="s">
        <v>180</v>
      </c>
      <c r="G4030" t="s">
        <v>12</v>
      </c>
      <c r="H4030">
        <v>5</v>
      </c>
    </row>
    <row r="4031" spans="1:8">
      <c r="A4031" t="s">
        <v>7207</v>
      </c>
      <c r="B4031" t="s">
        <v>4865</v>
      </c>
      <c r="C4031" t="s">
        <v>7090</v>
      </c>
      <c r="D4031" t="s">
        <v>4865</v>
      </c>
      <c r="E4031" t="s">
        <v>10</v>
      </c>
      <c r="F4031" t="s">
        <v>69</v>
      </c>
      <c r="G4031" t="s">
        <v>12</v>
      </c>
      <c r="H4031">
        <v>3</v>
      </c>
    </row>
    <row r="4032" spans="1:8">
      <c r="A4032" t="s">
        <v>7208</v>
      </c>
      <c r="B4032" t="s">
        <v>2993</v>
      </c>
      <c r="C4032" t="s">
        <v>7090</v>
      </c>
      <c r="D4032" t="s">
        <v>7209</v>
      </c>
      <c r="E4032" t="s">
        <v>10</v>
      </c>
      <c r="F4032" t="s">
        <v>69</v>
      </c>
      <c r="G4032" t="s">
        <v>12</v>
      </c>
      <c r="H4032">
        <v>3</v>
      </c>
    </row>
    <row r="4033" spans="1:8">
      <c r="A4033" t="s">
        <v>7210</v>
      </c>
      <c r="B4033" t="s">
        <v>644</v>
      </c>
      <c r="C4033" t="s">
        <v>7090</v>
      </c>
      <c r="D4033" t="s">
        <v>644</v>
      </c>
      <c r="E4033" t="s">
        <v>10</v>
      </c>
      <c r="F4033" t="s">
        <v>23</v>
      </c>
      <c r="G4033" t="s">
        <v>12</v>
      </c>
      <c r="H4033">
        <v>3</v>
      </c>
    </row>
    <row r="4034" spans="1:8">
      <c r="A4034" t="s">
        <v>7211</v>
      </c>
      <c r="B4034" t="s">
        <v>7212</v>
      </c>
      <c r="C4034" t="s">
        <v>7090</v>
      </c>
      <c r="D4034" t="s">
        <v>211</v>
      </c>
      <c r="E4034" t="s">
        <v>10</v>
      </c>
      <c r="F4034" t="s">
        <v>23</v>
      </c>
      <c r="G4034" t="s">
        <v>12</v>
      </c>
      <c r="H4034">
        <v>1</v>
      </c>
    </row>
    <row r="4035" spans="1:8">
      <c r="A4035" t="s">
        <v>7213</v>
      </c>
      <c r="B4035" t="s">
        <v>7214</v>
      </c>
      <c r="C4035" t="s">
        <v>7090</v>
      </c>
      <c r="D4035" t="s">
        <v>76</v>
      </c>
      <c r="E4035" t="s">
        <v>10</v>
      </c>
      <c r="F4035" t="s">
        <v>23</v>
      </c>
      <c r="G4035" t="s">
        <v>12</v>
      </c>
    </row>
    <row r="4036" spans="1:8">
      <c r="A4036" t="s">
        <v>7215</v>
      </c>
      <c r="B4036" t="s">
        <v>7216</v>
      </c>
      <c r="C4036" t="s">
        <v>7090</v>
      </c>
      <c r="D4036" t="s">
        <v>188</v>
      </c>
      <c r="E4036" t="s">
        <v>10</v>
      </c>
      <c r="F4036" t="s">
        <v>23</v>
      </c>
      <c r="G4036" t="s">
        <v>12</v>
      </c>
      <c r="H4036">
        <v>4</v>
      </c>
    </row>
    <row r="4037" spans="1:8">
      <c r="A4037" t="s">
        <v>7217</v>
      </c>
      <c r="B4037" t="s">
        <v>2949</v>
      </c>
      <c r="C4037" t="s">
        <v>7090</v>
      </c>
      <c r="D4037" t="s">
        <v>1239</v>
      </c>
      <c r="E4037" t="s">
        <v>10</v>
      </c>
      <c r="F4037" t="s">
        <v>23</v>
      </c>
      <c r="G4037" t="s">
        <v>12</v>
      </c>
      <c r="H4037">
        <v>5</v>
      </c>
    </row>
    <row r="4038" spans="1:8">
      <c r="A4038" t="s">
        <v>7218</v>
      </c>
      <c r="B4038" t="s">
        <v>7219</v>
      </c>
      <c r="C4038" t="s">
        <v>7090</v>
      </c>
      <c r="D4038" t="s">
        <v>2881</v>
      </c>
      <c r="E4038" t="s">
        <v>10</v>
      </c>
      <c r="F4038" t="s">
        <v>23</v>
      </c>
      <c r="G4038" t="s">
        <v>12</v>
      </c>
      <c r="H4038">
        <v>2</v>
      </c>
    </row>
    <row r="4039" spans="1:8">
      <c r="A4039" t="s">
        <v>7220</v>
      </c>
      <c r="B4039" t="s">
        <v>7221</v>
      </c>
      <c r="C4039" t="s">
        <v>7090</v>
      </c>
      <c r="D4039" t="s">
        <v>211</v>
      </c>
      <c r="E4039" t="s">
        <v>10</v>
      </c>
      <c r="F4039" t="s">
        <v>23</v>
      </c>
      <c r="G4039" t="s">
        <v>12</v>
      </c>
      <c r="H4039">
        <v>3</v>
      </c>
    </row>
    <row r="4040" spans="1:8">
      <c r="A4040" t="s">
        <v>7222</v>
      </c>
      <c r="B4040" t="s">
        <v>4106</v>
      </c>
      <c r="C4040" t="s">
        <v>7090</v>
      </c>
      <c r="D4040" t="s">
        <v>4171</v>
      </c>
      <c r="E4040" t="s">
        <v>10</v>
      </c>
      <c r="F4040" t="s">
        <v>23</v>
      </c>
      <c r="G4040" t="s">
        <v>12</v>
      </c>
      <c r="H4040">
        <v>4</v>
      </c>
    </row>
    <row r="4041" spans="1:8">
      <c r="A4041" t="s">
        <v>7223</v>
      </c>
      <c r="B4041" t="s">
        <v>7224</v>
      </c>
      <c r="C4041" t="s">
        <v>7090</v>
      </c>
      <c r="D4041" t="s">
        <v>7225</v>
      </c>
      <c r="E4041" t="s">
        <v>10</v>
      </c>
      <c r="F4041" t="s">
        <v>23</v>
      </c>
      <c r="G4041" t="s">
        <v>12</v>
      </c>
      <c r="H4041">
        <v>3</v>
      </c>
    </row>
    <row r="4042" spans="1:8">
      <c r="A4042" t="s">
        <v>7226</v>
      </c>
      <c r="B4042" t="s">
        <v>7113</v>
      </c>
      <c r="C4042" t="s">
        <v>7090</v>
      </c>
      <c r="D4042" t="s">
        <v>7094</v>
      </c>
      <c r="E4042" t="s">
        <v>10</v>
      </c>
      <c r="F4042" t="s">
        <v>23</v>
      </c>
      <c r="G4042" t="s">
        <v>12</v>
      </c>
      <c r="H4042">
        <v>4</v>
      </c>
    </row>
    <row r="4043" spans="1:8">
      <c r="A4043" t="s">
        <v>7227</v>
      </c>
      <c r="B4043" t="s">
        <v>183</v>
      </c>
      <c r="C4043" t="s">
        <v>7090</v>
      </c>
      <c r="D4043" t="s">
        <v>183</v>
      </c>
      <c r="E4043" t="s">
        <v>10</v>
      </c>
      <c r="F4043" t="s">
        <v>23</v>
      </c>
      <c r="G4043" t="s">
        <v>12</v>
      </c>
      <c r="H4043">
        <v>2</v>
      </c>
    </row>
    <row r="4044" spans="1:8">
      <c r="A4044" t="s">
        <v>7228</v>
      </c>
      <c r="B4044" t="s">
        <v>7229</v>
      </c>
      <c r="C4044" t="s">
        <v>7090</v>
      </c>
      <c r="D4044" t="s">
        <v>7229</v>
      </c>
      <c r="E4044" t="s">
        <v>10</v>
      </c>
      <c r="F4044" t="s">
        <v>23</v>
      </c>
      <c r="G4044" t="s">
        <v>12</v>
      </c>
      <c r="H4044">
        <v>2</v>
      </c>
    </row>
    <row r="4045" spans="1:8">
      <c r="A4045" t="s">
        <v>7230</v>
      </c>
      <c r="B4045" t="s">
        <v>4865</v>
      </c>
      <c r="C4045" t="s">
        <v>7090</v>
      </c>
      <c r="D4045" t="s">
        <v>4865</v>
      </c>
      <c r="E4045" t="s">
        <v>10</v>
      </c>
      <c r="F4045" t="s">
        <v>23</v>
      </c>
      <c r="G4045" t="s">
        <v>12</v>
      </c>
      <c r="H4045">
        <v>3</v>
      </c>
    </row>
    <row r="4046" spans="1:8">
      <c r="A4046" t="s">
        <v>7231</v>
      </c>
      <c r="B4046" t="s">
        <v>182</v>
      </c>
      <c r="C4046" t="s">
        <v>7090</v>
      </c>
      <c r="D4046" t="s">
        <v>2675</v>
      </c>
      <c r="E4046" t="s">
        <v>10</v>
      </c>
      <c r="F4046" t="s">
        <v>23</v>
      </c>
      <c r="G4046" t="s">
        <v>12</v>
      </c>
      <c r="H4046">
        <v>4</v>
      </c>
    </row>
    <row r="4047" spans="1:8">
      <c r="A4047" t="s">
        <v>7232</v>
      </c>
      <c r="B4047" t="s">
        <v>6640</v>
      </c>
      <c r="C4047" t="s">
        <v>7090</v>
      </c>
      <c r="D4047" t="s">
        <v>1239</v>
      </c>
      <c r="E4047" t="s">
        <v>10</v>
      </c>
      <c r="F4047" t="s">
        <v>23</v>
      </c>
      <c r="G4047" t="s">
        <v>12</v>
      </c>
      <c r="H4047">
        <v>5</v>
      </c>
    </row>
    <row r="4048" spans="1:8">
      <c r="A4048" t="s">
        <v>7233</v>
      </c>
      <c r="B4048" t="s">
        <v>778</v>
      </c>
      <c r="C4048" t="s">
        <v>7090</v>
      </c>
      <c r="D4048" t="s">
        <v>2881</v>
      </c>
      <c r="E4048" t="s">
        <v>10</v>
      </c>
      <c r="F4048" t="s">
        <v>69</v>
      </c>
      <c r="G4048" t="s">
        <v>12</v>
      </c>
      <c r="H4048">
        <v>1</v>
      </c>
    </row>
    <row r="4049" spans="1:8">
      <c r="A4049" t="s">
        <v>7234</v>
      </c>
      <c r="B4049" t="s">
        <v>7235</v>
      </c>
      <c r="C4049" t="s">
        <v>7090</v>
      </c>
      <c r="D4049" t="s">
        <v>7116</v>
      </c>
      <c r="E4049" t="s">
        <v>10</v>
      </c>
      <c r="F4049" t="s">
        <v>23</v>
      </c>
      <c r="G4049" t="s">
        <v>12</v>
      </c>
      <c r="H4049">
        <v>4</v>
      </c>
    </row>
    <row r="4050" spans="1:8">
      <c r="A4050" t="s">
        <v>7236</v>
      </c>
      <c r="B4050" t="s">
        <v>7237</v>
      </c>
      <c r="C4050" t="s">
        <v>7090</v>
      </c>
      <c r="D4050" t="s">
        <v>68</v>
      </c>
      <c r="E4050" t="s">
        <v>10</v>
      </c>
      <c r="F4050" t="s">
        <v>23</v>
      </c>
      <c r="G4050" t="s">
        <v>12</v>
      </c>
    </row>
    <row r="4051" spans="1:8">
      <c r="A4051" t="s">
        <v>7238</v>
      </c>
      <c r="B4051" t="s">
        <v>7239</v>
      </c>
      <c r="C4051" t="s">
        <v>7090</v>
      </c>
      <c r="D4051" t="s">
        <v>7202</v>
      </c>
      <c r="E4051" t="s">
        <v>10</v>
      </c>
      <c r="F4051" t="s">
        <v>69</v>
      </c>
      <c r="G4051" t="s">
        <v>12</v>
      </c>
      <c r="H4051">
        <v>2</v>
      </c>
    </row>
    <row r="4052" spans="1:8">
      <c r="A4052" t="s">
        <v>7240</v>
      </c>
      <c r="B4052" t="s">
        <v>7241</v>
      </c>
      <c r="C4052" t="s">
        <v>7090</v>
      </c>
      <c r="D4052" t="s">
        <v>44</v>
      </c>
      <c r="E4052" t="s">
        <v>10</v>
      </c>
      <c r="F4052" t="s">
        <v>23</v>
      </c>
      <c r="G4052" t="s">
        <v>12</v>
      </c>
      <c r="H4052">
        <v>4</v>
      </c>
    </row>
    <row r="4053" spans="1:8">
      <c r="A4053" t="s">
        <v>7242</v>
      </c>
      <c r="B4053" t="s">
        <v>5854</v>
      </c>
      <c r="C4053" t="s">
        <v>7090</v>
      </c>
      <c r="D4053" t="s">
        <v>5854</v>
      </c>
      <c r="E4053" t="s">
        <v>10</v>
      </c>
      <c r="F4053" t="s">
        <v>23</v>
      </c>
      <c r="G4053" t="s">
        <v>12</v>
      </c>
      <c r="H4053">
        <v>1</v>
      </c>
    </row>
    <row r="4054" spans="1:8">
      <c r="A4054" t="s">
        <v>7243</v>
      </c>
      <c r="B4054" t="s">
        <v>7244</v>
      </c>
      <c r="C4054" t="s">
        <v>7090</v>
      </c>
      <c r="D4054" t="s">
        <v>26</v>
      </c>
      <c r="E4054" t="s">
        <v>10</v>
      </c>
      <c r="F4054" t="s">
        <v>23</v>
      </c>
      <c r="G4054" t="s">
        <v>12</v>
      </c>
      <c r="H4054">
        <v>2</v>
      </c>
    </row>
    <row r="4055" spans="1:8">
      <c r="A4055" t="s">
        <v>7245</v>
      </c>
      <c r="B4055" t="s">
        <v>7246</v>
      </c>
      <c r="C4055" t="s">
        <v>7090</v>
      </c>
      <c r="D4055" t="s">
        <v>153</v>
      </c>
      <c r="E4055" t="s">
        <v>10</v>
      </c>
      <c r="F4055" t="s">
        <v>23</v>
      </c>
      <c r="G4055" t="s">
        <v>12</v>
      </c>
      <c r="H4055">
        <v>3</v>
      </c>
    </row>
    <row r="4056" spans="1:8">
      <c r="A4056" t="s">
        <v>7247</v>
      </c>
      <c r="B4056" t="s">
        <v>7248</v>
      </c>
      <c r="C4056" t="s">
        <v>7090</v>
      </c>
      <c r="D4056" t="s">
        <v>7121</v>
      </c>
      <c r="E4056" t="s">
        <v>10</v>
      </c>
      <c r="F4056" t="s">
        <v>23</v>
      </c>
      <c r="G4056" t="s">
        <v>12</v>
      </c>
      <c r="H4056">
        <v>4</v>
      </c>
    </row>
    <row r="4057" spans="1:8">
      <c r="A4057" t="s">
        <v>7249</v>
      </c>
      <c r="B4057" t="s">
        <v>4865</v>
      </c>
      <c r="C4057" t="s">
        <v>7090</v>
      </c>
      <c r="D4057" t="s">
        <v>4865</v>
      </c>
      <c r="E4057" t="s">
        <v>10</v>
      </c>
      <c r="F4057" t="s">
        <v>23</v>
      </c>
      <c r="G4057" t="s">
        <v>12</v>
      </c>
      <c r="H4057">
        <v>2</v>
      </c>
    </row>
    <row r="4058" spans="1:8">
      <c r="A4058" t="s">
        <v>7250</v>
      </c>
      <c r="B4058" t="s">
        <v>1520</v>
      </c>
      <c r="C4058" t="s">
        <v>7090</v>
      </c>
      <c r="D4058" t="s">
        <v>2675</v>
      </c>
      <c r="E4058" t="s">
        <v>10</v>
      </c>
      <c r="F4058" t="s">
        <v>19</v>
      </c>
      <c r="G4058" t="s">
        <v>12</v>
      </c>
      <c r="H4058">
        <v>3</v>
      </c>
    </row>
    <row r="4059" spans="1:8">
      <c r="A4059" t="s">
        <v>7251</v>
      </c>
      <c r="B4059" t="s">
        <v>3213</v>
      </c>
      <c r="C4059" t="s">
        <v>7090</v>
      </c>
      <c r="D4059" t="s">
        <v>7209</v>
      </c>
      <c r="E4059" t="s">
        <v>10</v>
      </c>
      <c r="F4059" t="s">
        <v>69</v>
      </c>
      <c r="G4059" t="s">
        <v>12</v>
      </c>
      <c r="H4059">
        <v>3</v>
      </c>
    </row>
    <row r="4060" spans="1:8">
      <c r="A4060" t="s">
        <v>7252</v>
      </c>
      <c r="B4060" t="s">
        <v>7253</v>
      </c>
      <c r="C4060" t="s">
        <v>7090</v>
      </c>
      <c r="D4060" t="s">
        <v>7209</v>
      </c>
      <c r="E4060" t="s">
        <v>10</v>
      </c>
      <c r="F4060" t="s">
        <v>23</v>
      </c>
      <c r="G4060" t="s">
        <v>12</v>
      </c>
      <c r="H4060">
        <v>4</v>
      </c>
    </row>
    <row r="4061" spans="1:8">
      <c r="A4061" t="s">
        <v>7254</v>
      </c>
      <c r="B4061" t="s">
        <v>7255</v>
      </c>
      <c r="C4061" t="s">
        <v>7090</v>
      </c>
      <c r="D4061" t="s">
        <v>2881</v>
      </c>
      <c r="E4061" t="s">
        <v>10</v>
      </c>
      <c r="F4061" t="s">
        <v>23</v>
      </c>
      <c r="G4061" t="s">
        <v>12</v>
      </c>
      <c r="H4061">
        <v>4</v>
      </c>
    </row>
    <row r="4062" spans="1:8">
      <c r="A4062" t="s">
        <v>7256</v>
      </c>
      <c r="B4062" t="s">
        <v>4865</v>
      </c>
      <c r="C4062" t="s">
        <v>7090</v>
      </c>
      <c r="D4062" t="s">
        <v>4865</v>
      </c>
      <c r="E4062" t="s">
        <v>10</v>
      </c>
      <c r="F4062" t="s">
        <v>69</v>
      </c>
      <c r="G4062" t="s">
        <v>12</v>
      </c>
      <c r="H4062">
        <v>4</v>
      </c>
    </row>
    <row r="4063" spans="1:8">
      <c r="A4063" t="s">
        <v>7257</v>
      </c>
      <c r="B4063" t="s">
        <v>7258</v>
      </c>
      <c r="C4063" t="s">
        <v>7090</v>
      </c>
      <c r="D4063" t="s">
        <v>737</v>
      </c>
      <c r="E4063" t="s">
        <v>10</v>
      </c>
      <c r="F4063" t="s">
        <v>69</v>
      </c>
      <c r="G4063" t="s">
        <v>12</v>
      </c>
      <c r="H4063">
        <v>5</v>
      </c>
    </row>
    <row r="4064" spans="1:8">
      <c r="A4064" t="s">
        <v>7259</v>
      </c>
      <c r="B4064" t="s">
        <v>4865</v>
      </c>
      <c r="C4064" t="s">
        <v>7090</v>
      </c>
      <c r="D4064" t="s">
        <v>4865</v>
      </c>
      <c r="E4064" t="s">
        <v>10</v>
      </c>
      <c r="F4064" t="s">
        <v>23</v>
      </c>
      <c r="G4064" t="s">
        <v>12</v>
      </c>
      <c r="H4064">
        <v>4</v>
      </c>
    </row>
    <row r="4065" spans="1:8">
      <c r="A4065" t="s">
        <v>7260</v>
      </c>
      <c r="B4065" t="s">
        <v>7113</v>
      </c>
      <c r="C4065" t="s">
        <v>7090</v>
      </c>
      <c r="D4065" t="s">
        <v>7094</v>
      </c>
      <c r="E4065" t="s">
        <v>10</v>
      </c>
      <c r="F4065" t="s">
        <v>23</v>
      </c>
      <c r="G4065" t="s">
        <v>12</v>
      </c>
      <c r="H4065">
        <v>4</v>
      </c>
    </row>
    <row r="4066" spans="1:8">
      <c r="A4066" t="s">
        <v>7261</v>
      </c>
      <c r="B4066" t="s">
        <v>7262</v>
      </c>
      <c r="C4066" t="s">
        <v>7090</v>
      </c>
      <c r="D4066" t="s">
        <v>44</v>
      </c>
      <c r="E4066" t="s">
        <v>10</v>
      </c>
      <c r="F4066" t="s">
        <v>23</v>
      </c>
      <c r="G4066" t="s">
        <v>12</v>
      </c>
      <c r="H4066">
        <v>3</v>
      </c>
    </row>
    <row r="4067" spans="1:8">
      <c r="A4067" t="s">
        <v>7263</v>
      </c>
      <c r="B4067" t="s">
        <v>3490</v>
      </c>
      <c r="C4067" t="s">
        <v>7090</v>
      </c>
      <c r="D4067" t="s">
        <v>169</v>
      </c>
      <c r="E4067" t="s">
        <v>10</v>
      </c>
      <c r="F4067" t="s">
        <v>23</v>
      </c>
      <c r="G4067" t="s">
        <v>12</v>
      </c>
      <c r="H4067">
        <v>4</v>
      </c>
    </row>
    <row r="4068" spans="1:8">
      <c r="A4068" t="s">
        <v>7264</v>
      </c>
      <c r="B4068" t="s">
        <v>7089</v>
      </c>
      <c r="C4068" t="s">
        <v>7090</v>
      </c>
      <c r="D4068" t="s">
        <v>7091</v>
      </c>
      <c r="E4068" t="s">
        <v>10</v>
      </c>
      <c r="F4068" t="s">
        <v>19</v>
      </c>
      <c r="G4068" t="s">
        <v>12</v>
      </c>
      <c r="H4068">
        <v>2</v>
      </c>
    </row>
    <row r="4069" spans="1:8">
      <c r="A4069" t="s">
        <v>7265</v>
      </c>
      <c r="B4069" t="s">
        <v>7266</v>
      </c>
      <c r="C4069" t="s">
        <v>7090</v>
      </c>
      <c r="D4069" t="s">
        <v>7155</v>
      </c>
      <c r="E4069" t="s">
        <v>10</v>
      </c>
      <c r="F4069" t="s">
        <v>23</v>
      </c>
      <c r="G4069" t="s">
        <v>12</v>
      </c>
      <c r="H4069">
        <v>4</v>
      </c>
    </row>
    <row r="4070" spans="1:8">
      <c r="A4070" t="s">
        <v>856</v>
      </c>
      <c r="B4070" t="s">
        <v>7267</v>
      </c>
      <c r="C4070" t="s">
        <v>7090</v>
      </c>
      <c r="D4070" t="s">
        <v>7121</v>
      </c>
      <c r="E4070" t="s">
        <v>10</v>
      </c>
      <c r="F4070" t="s">
        <v>23</v>
      </c>
      <c r="G4070" t="s">
        <v>12</v>
      </c>
      <c r="H4070">
        <v>2</v>
      </c>
    </row>
    <row r="4071" spans="1:8">
      <c r="A4071" t="s">
        <v>2116</v>
      </c>
      <c r="B4071" t="s">
        <v>7268</v>
      </c>
      <c r="C4071" t="s">
        <v>7090</v>
      </c>
      <c r="D4071" t="s">
        <v>7094</v>
      </c>
      <c r="E4071" t="s">
        <v>10</v>
      </c>
      <c r="F4071" t="s">
        <v>23</v>
      </c>
      <c r="G4071" t="s">
        <v>12</v>
      </c>
      <c r="H4071">
        <v>4</v>
      </c>
    </row>
    <row r="4072" spans="1:8">
      <c r="A4072" t="s">
        <v>7269</v>
      </c>
      <c r="B4072" t="s">
        <v>7270</v>
      </c>
      <c r="C4072" t="s">
        <v>7090</v>
      </c>
      <c r="D4072" t="s">
        <v>2675</v>
      </c>
      <c r="E4072" t="s">
        <v>10</v>
      </c>
      <c r="F4072" t="s">
        <v>23</v>
      </c>
      <c r="G4072" t="s">
        <v>12</v>
      </c>
      <c r="H4072">
        <v>4</v>
      </c>
    </row>
    <row r="4073" spans="1:8">
      <c r="A4073" t="s">
        <v>7271</v>
      </c>
      <c r="B4073" t="s">
        <v>152</v>
      </c>
      <c r="C4073" t="s">
        <v>7090</v>
      </c>
      <c r="D4073" t="s">
        <v>7094</v>
      </c>
      <c r="E4073" t="s">
        <v>10</v>
      </c>
      <c r="F4073" t="s">
        <v>23</v>
      </c>
      <c r="G4073" t="s">
        <v>12</v>
      </c>
      <c r="H4073">
        <v>3</v>
      </c>
    </row>
    <row r="4074" spans="1:8">
      <c r="A4074" t="s">
        <v>7272</v>
      </c>
      <c r="B4074" t="s">
        <v>7273</v>
      </c>
      <c r="C4074" t="s">
        <v>7090</v>
      </c>
      <c r="D4074" t="s">
        <v>41</v>
      </c>
      <c r="E4074" t="s">
        <v>10</v>
      </c>
      <c r="F4074" t="s">
        <v>23</v>
      </c>
      <c r="G4074" t="s">
        <v>12</v>
      </c>
      <c r="H4074">
        <v>5</v>
      </c>
    </row>
    <row r="4075" spans="1:8">
      <c r="A4075" t="s">
        <v>7274</v>
      </c>
      <c r="B4075" t="s">
        <v>7275</v>
      </c>
      <c r="C4075" t="s">
        <v>7090</v>
      </c>
      <c r="D4075" t="s">
        <v>7202</v>
      </c>
      <c r="E4075" t="s">
        <v>10</v>
      </c>
      <c r="F4075" t="s">
        <v>23</v>
      </c>
      <c r="G4075" t="s">
        <v>12</v>
      </c>
      <c r="H4075">
        <v>4</v>
      </c>
    </row>
    <row r="4076" spans="1:8">
      <c r="A4076" t="s">
        <v>7276</v>
      </c>
      <c r="B4076" t="s">
        <v>7188</v>
      </c>
      <c r="C4076" t="s">
        <v>7090</v>
      </c>
      <c r="D4076" t="s">
        <v>44</v>
      </c>
      <c r="E4076" t="s">
        <v>10</v>
      </c>
      <c r="F4076" t="s">
        <v>19</v>
      </c>
      <c r="G4076" t="s">
        <v>201</v>
      </c>
    </row>
    <row r="4077" spans="1:8">
      <c r="A4077" t="s">
        <v>7277</v>
      </c>
      <c r="B4077" t="s">
        <v>7278</v>
      </c>
      <c r="C4077" t="s">
        <v>7090</v>
      </c>
      <c r="D4077" t="s">
        <v>44</v>
      </c>
      <c r="E4077" t="s">
        <v>10</v>
      </c>
      <c r="F4077" t="s">
        <v>23</v>
      </c>
      <c r="G4077" t="s">
        <v>201</v>
      </c>
    </row>
    <row r="4078" spans="1:8">
      <c r="A4078" t="s">
        <v>7279</v>
      </c>
      <c r="B4078" t="s">
        <v>4865</v>
      </c>
      <c r="C4078" t="s">
        <v>7090</v>
      </c>
      <c r="D4078" t="s">
        <v>4865</v>
      </c>
      <c r="E4078" t="s">
        <v>10</v>
      </c>
      <c r="F4078" t="s">
        <v>19</v>
      </c>
      <c r="G4078" t="s">
        <v>12</v>
      </c>
      <c r="H4078">
        <v>2</v>
      </c>
    </row>
    <row r="4079" spans="1:8">
      <c r="A4079" t="s">
        <v>7280</v>
      </c>
      <c r="B4079" t="s">
        <v>7281</v>
      </c>
      <c r="C4079" t="s">
        <v>7090</v>
      </c>
      <c r="D4079" t="s">
        <v>2675</v>
      </c>
      <c r="E4079" t="s">
        <v>10</v>
      </c>
      <c r="F4079" t="s">
        <v>330</v>
      </c>
      <c r="G4079" t="s">
        <v>201</v>
      </c>
    </row>
    <row r="4080" spans="1:8">
      <c r="A4080" t="s">
        <v>7282</v>
      </c>
      <c r="B4080" t="s">
        <v>7283</v>
      </c>
      <c r="C4080" t="s">
        <v>7090</v>
      </c>
      <c r="D4080" t="s">
        <v>7131</v>
      </c>
      <c r="E4080" t="s">
        <v>10</v>
      </c>
      <c r="F4080" t="s">
        <v>330</v>
      </c>
      <c r="G4080" t="s">
        <v>201</v>
      </c>
    </row>
    <row r="4081" spans="1:8">
      <c r="A4081" t="s">
        <v>7284</v>
      </c>
      <c r="B4081" t="s">
        <v>7285</v>
      </c>
      <c r="C4081" t="s">
        <v>7090</v>
      </c>
      <c r="D4081" t="s">
        <v>7121</v>
      </c>
      <c r="E4081" t="s">
        <v>10</v>
      </c>
      <c r="F4081" t="s">
        <v>19</v>
      </c>
      <c r="G4081" t="s">
        <v>201</v>
      </c>
    </row>
    <row r="4082" spans="1:8">
      <c r="A4082" t="s">
        <v>7286</v>
      </c>
      <c r="B4082" t="s">
        <v>211</v>
      </c>
      <c r="C4082" t="s">
        <v>7090</v>
      </c>
      <c r="D4082" t="s">
        <v>211</v>
      </c>
      <c r="E4082" t="s">
        <v>10</v>
      </c>
      <c r="F4082" t="s">
        <v>330</v>
      </c>
      <c r="G4082" t="s">
        <v>201</v>
      </c>
    </row>
    <row r="4083" spans="1:8">
      <c r="A4083" t="s">
        <v>7287</v>
      </c>
      <c r="B4083" t="s">
        <v>7288</v>
      </c>
      <c r="C4083" t="s">
        <v>7090</v>
      </c>
      <c r="D4083" t="s">
        <v>44</v>
      </c>
      <c r="E4083" t="s">
        <v>10</v>
      </c>
      <c r="F4083" t="s">
        <v>330</v>
      </c>
      <c r="G4083" t="s">
        <v>201</v>
      </c>
    </row>
    <row r="4084" spans="1:8">
      <c r="A4084" t="s">
        <v>7289</v>
      </c>
      <c r="B4084" t="s">
        <v>169</v>
      </c>
      <c r="C4084" t="s">
        <v>7090</v>
      </c>
      <c r="D4084" t="s">
        <v>169</v>
      </c>
      <c r="E4084" t="s">
        <v>10</v>
      </c>
      <c r="F4084" t="s">
        <v>19</v>
      </c>
      <c r="G4084" t="s">
        <v>201</v>
      </c>
    </row>
    <row r="4085" spans="1:8">
      <c r="A4085" t="s">
        <v>7290</v>
      </c>
      <c r="B4085" t="s">
        <v>169</v>
      </c>
      <c r="C4085" t="s">
        <v>7090</v>
      </c>
      <c r="D4085" t="s">
        <v>169</v>
      </c>
      <c r="E4085" t="s">
        <v>10</v>
      </c>
      <c r="F4085" t="s">
        <v>23</v>
      </c>
      <c r="G4085" t="s">
        <v>201</v>
      </c>
    </row>
    <row r="4086" spans="1:8">
      <c r="A4086" t="s">
        <v>7291</v>
      </c>
      <c r="B4086" t="s">
        <v>152</v>
      </c>
      <c r="C4086" t="s">
        <v>7090</v>
      </c>
      <c r="D4086" t="s">
        <v>7094</v>
      </c>
      <c r="E4086" t="s">
        <v>10</v>
      </c>
      <c r="F4086" t="s">
        <v>23</v>
      </c>
      <c r="G4086" t="s">
        <v>12</v>
      </c>
      <c r="H4086">
        <v>4</v>
      </c>
    </row>
    <row r="4087" spans="1:8">
      <c r="A4087" t="s">
        <v>7292</v>
      </c>
      <c r="B4087" t="s">
        <v>7293</v>
      </c>
      <c r="C4087" t="s">
        <v>7090</v>
      </c>
      <c r="D4087" t="s">
        <v>44</v>
      </c>
      <c r="E4087" t="s">
        <v>10</v>
      </c>
      <c r="F4087" t="s">
        <v>23</v>
      </c>
      <c r="G4087" t="s">
        <v>12</v>
      </c>
      <c r="H4087">
        <v>4</v>
      </c>
    </row>
    <row r="4088" spans="1:8">
      <c r="A4088" t="s">
        <v>7294</v>
      </c>
      <c r="B4088" t="s">
        <v>7295</v>
      </c>
      <c r="C4088" t="s">
        <v>7090</v>
      </c>
      <c r="D4088" t="s">
        <v>153</v>
      </c>
      <c r="E4088" t="s">
        <v>10</v>
      </c>
      <c r="F4088" t="s">
        <v>23</v>
      </c>
      <c r="G4088" t="s">
        <v>12</v>
      </c>
      <c r="H4088">
        <v>5</v>
      </c>
    </row>
    <row r="4089" spans="1:8">
      <c r="A4089" t="s">
        <v>7296</v>
      </c>
      <c r="B4089" t="s">
        <v>4865</v>
      </c>
      <c r="C4089" t="s">
        <v>7090</v>
      </c>
      <c r="D4089" t="s">
        <v>4865</v>
      </c>
      <c r="E4089" t="s">
        <v>10</v>
      </c>
      <c r="F4089" t="s">
        <v>23</v>
      </c>
      <c r="G4089" t="s">
        <v>201</v>
      </c>
    </row>
    <row r="4090" spans="1:8">
      <c r="A4090" t="s">
        <v>7297</v>
      </c>
      <c r="B4090" t="s">
        <v>7298</v>
      </c>
      <c r="C4090" t="s">
        <v>7090</v>
      </c>
      <c r="D4090" t="s">
        <v>7116</v>
      </c>
      <c r="E4090" t="s">
        <v>10</v>
      </c>
      <c r="F4090" t="s">
        <v>23</v>
      </c>
      <c r="G4090" t="s">
        <v>201</v>
      </c>
      <c r="H4090">
        <v>5</v>
      </c>
    </row>
    <row r="4091" spans="1:8">
      <c r="A4091" t="s">
        <v>7299</v>
      </c>
      <c r="B4091" t="s">
        <v>2993</v>
      </c>
      <c r="C4091" t="s">
        <v>7090</v>
      </c>
      <c r="D4091" t="s">
        <v>7209</v>
      </c>
      <c r="E4091" t="s">
        <v>10</v>
      </c>
      <c r="F4091" t="s">
        <v>19</v>
      </c>
      <c r="G4091" t="s">
        <v>12</v>
      </c>
    </row>
    <row r="4092" spans="1:8">
      <c r="A4092" t="s">
        <v>7300</v>
      </c>
      <c r="B4092" t="s">
        <v>4358</v>
      </c>
      <c r="C4092" t="s">
        <v>7090</v>
      </c>
      <c r="D4092" t="s">
        <v>7094</v>
      </c>
      <c r="E4092" t="s">
        <v>10</v>
      </c>
      <c r="F4092" t="s">
        <v>23</v>
      </c>
      <c r="G4092" t="s">
        <v>12</v>
      </c>
      <c r="H4092">
        <v>5</v>
      </c>
    </row>
    <row r="4093" spans="1:8">
      <c r="A4093" t="s">
        <v>7301</v>
      </c>
      <c r="B4093" t="s">
        <v>7302</v>
      </c>
      <c r="C4093" t="s">
        <v>7090</v>
      </c>
      <c r="D4093" t="s">
        <v>5300</v>
      </c>
      <c r="E4093" t="s">
        <v>10</v>
      </c>
      <c r="F4093" t="s">
        <v>23</v>
      </c>
      <c r="G4093" t="s">
        <v>12</v>
      </c>
      <c r="H4093">
        <v>5</v>
      </c>
    </row>
    <row r="4094" spans="1:8">
      <c r="A4094" t="s">
        <v>7303</v>
      </c>
      <c r="B4094" t="s">
        <v>7304</v>
      </c>
      <c r="C4094" t="s">
        <v>7090</v>
      </c>
      <c r="D4094" t="s">
        <v>3688</v>
      </c>
      <c r="E4094" t="s">
        <v>10</v>
      </c>
      <c r="F4094" t="s">
        <v>23</v>
      </c>
      <c r="G4094" t="s">
        <v>12</v>
      </c>
      <c r="H4094">
        <v>4</v>
      </c>
    </row>
    <row r="4095" spans="1:8">
      <c r="A4095" t="s">
        <v>7305</v>
      </c>
      <c r="B4095" t="s">
        <v>7306</v>
      </c>
      <c r="C4095" t="s">
        <v>7090</v>
      </c>
      <c r="D4095" t="s">
        <v>7133</v>
      </c>
      <c r="E4095" t="s">
        <v>10</v>
      </c>
      <c r="F4095" t="s">
        <v>23</v>
      </c>
      <c r="G4095" t="s">
        <v>12</v>
      </c>
      <c r="H4095">
        <v>4</v>
      </c>
    </row>
    <row r="4096" spans="1:8">
      <c r="A4096" t="s">
        <v>7307</v>
      </c>
      <c r="B4096" t="s">
        <v>7308</v>
      </c>
      <c r="C4096" t="s">
        <v>7090</v>
      </c>
      <c r="D4096" t="s">
        <v>7091</v>
      </c>
      <c r="E4096" t="s">
        <v>10</v>
      </c>
      <c r="F4096" t="s">
        <v>23</v>
      </c>
      <c r="G4096" t="s">
        <v>12</v>
      </c>
      <c r="H4096">
        <v>3</v>
      </c>
    </row>
    <row r="4097" spans="1:8">
      <c r="A4097" t="s">
        <v>7309</v>
      </c>
      <c r="B4097" t="s">
        <v>737</v>
      </c>
      <c r="C4097" t="s">
        <v>7090</v>
      </c>
      <c r="D4097" t="s">
        <v>737</v>
      </c>
      <c r="E4097" t="s">
        <v>10</v>
      </c>
      <c r="F4097" t="s">
        <v>23</v>
      </c>
      <c r="G4097" t="s">
        <v>12</v>
      </c>
      <c r="H4097">
        <v>3</v>
      </c>
    </row>
    <row r="4098" spans="1:8">
      <c r="A4098" t="s">
        <v>7310</v>
      </c>
      <c r="B4098" t="s">
        <v>7311</v>
      </c>
      <c r="C4098" t="s">
        <v>7090</v>
      </c>
      <c r="D4098" t="s">
        <v>7199</v>
      </c>
      <c r="E4098" t="s">
        <v>10</v>
      </c>
      <c r="F4098" t="s">
        <v>19</v>
      </c>
      <c r="G4098" t="s">
        <v>12</v>
      </c>
    </row>
    <row r="4099" spans="1:8">
      <c r="A4099" t="s">
        <v>7312</v>
      </c>
      <c r="B4099" t="s">
        <v>7313</v>
      </c>
      <c r="C4099" t="s">
        <v>7090</v>
      </c>
      <c r="D4099" t="s">
        <v>7133</v>
      </c>
      <c r="E4099" t="s">
        <v>212</v>
      </c>
      <c r="F4099" t="s">
        <v>23</v>
      </c>
      <c r="G4099" t="s">
        <v>12</v>
      </c>
      <c r="H4099">
        <v>3</v>
      </c>
    </row>
    <row r="4100" spans="1:8">
      <c r="A4100" t="s">
        <v>7314</v>
      </c>
      <c r="B4100" t="s">
        <v>7306</v>
      </c>
      <c r="C4100" t="s">
        <v>7090</v>
      </c>
      <c r="D4100" t="s">
        <v>7133</v>
      </c>
      <c r="E4100" t="s">
        <v>212</v>
      </c>
      <c r="F4100" t="s">
        <v>23</v>
      </c>
      <c r="G4100" t="s">
        <v>12</v>
      </c>
      <c r="H4100">
        <v>4</v>
      </c>
    </row>
    <row r="4101" spans="1:8">
      <c r="A4101" t="s">
        <v>7315</v>
      </c>
      <c r="B4101" t="s">
        <v>7316</v>
      </c>
      <c r="C4101" t="s">
        <v>7090</v>
      </c>
      <c r="D4101" t="s">
        <v>3648</v>
      </c>
      <c r="E4101" t="s">
        <v>212</v>
      </c>
      <c r="F4101" t="s">
        <v>19</v>
      </c>
      <c r="G4101" t="s">
        <v>12</v>
      </c>
    </row>
    <row r="4102" spans="1:8">
      <c r="A4102" t="s">
        <v>7317</v>
      </c>
      <c r="B4102" t="s">
        <v>7318</v>
      </c>
      <c r="C4102" t="s">
        <v>7090</v>
      </c>
      <c r="D4102" t="s">
        <v>635</v>
      </c>
      <c r="E4102" t="s">
        <v>212</v>
      </c>
      <c r="F4102" t="s">
        <v>23</v>
      </c>
      <c r="G4102" t="s">
        <v>12</v>
      </c>
      <c r="H4102">
        <v>3</v>
      </c>
    </row>
    <row r="4103" spans="1:8">
      <c r="A4103" t="s">
        <v>7319</v>
      </c>
      <c r="B4103" t="s">
        <v>7320</v>
      </c>
      <c r="C4103" t="s">
        <v>7090</v>
      </c>
      <c r="D4103" t="s">
        <v>622</v>
      </c>
      <c r="E4103" t="s">
        <v>212</v>
      </c>
      <c r="F4103" t="s">
        <v>23</v>
      </c>
      <c r="G4103" t="s">
        <v>12</v>
      </c>
    </row>
    <row r="4104" spans="1:8">
      <c r="A4104" t="s">
        <v>7321</v>
      </c>
      <c r="B4104" t="s">
        <v>158</v>
      </c>
      <c r="C4104" t="s">
        <v>7090</v>
      </c>
      <c r="D4104" t="s">
        <v>7163</v>
      </c>
      <c r="E4104" t="s">
        <v>212</v>
      </c>
      <c r="F4104" t="s">
        <v>23</v>
      </c>
      <c r="G4104" t="s">
        <v>12</v>
      </c>
      <c r="H4104">
        <v>4</v>
      </c>
    </row>
    <row r="4105" spans="1:8">
      <c r="A4105" t="s">
        <v>7322</v>
      </c>
      <c r="B4105" t="s">
        <v>1331</v>
      </c>
      <c r="C4105" t="s">
        <v>7090</v>
      </c>
      <c r="D4105" t="s">
        <v>7323</v>
      </c>
      <c r="E4105" t="s">
        <v>212</v>
      </c>
      <c r="F4105" t="s">
        <v>23</v>
      </c>
      <c r="G4105" t="s">
        <v>12</v>
      </c>
      <c r="H4105">
        <v>1</v>
      </c>
    </row>
    <row r="4106" spans="1:8">
      <c r="A4106" t="s">
        <v>7324</v>
      </c>
      <c r="B4106" t="s">
        <v>7325</v>
      </c>
      <c r="C4106" t="s">
        <v>7090</v>
      </c>
      <c r="D4106" t="s">
        <v>5497</v>
      </c>
      <c r="E4106" t="s">
        <v>212</v>
      </c>
      <c r="F4106" t="s">
        <v>23</v>
      </c>
      <c r="G4106" t="s">
        <v>12</v>
      </c>
    </row>
    <row r="4107" spans="1:8">
      <c r="A4107" t="s">
        <v>7326</v>
      </c>
      <c r="B4107" t="s">
        <v>7327</v>
      </c>
      <c r="C4107" t="s">
        <v>7090</v>
      </c>
      <c r="D4107" t="s">
        <v>5854</v>
      </c>
      <c r="E4107" t="s">
        <v>212</v>
      </c>
      <c r="F4107" t="s">
        <v>11</v>
      </c>
      <c r="G4107" t="s">
        <v>12</v>
      </c>
    </row>
    <row r="4108" spans="1:8">
      <c r="A4108" t="s">
        <v>7328</v>
      </c>
      <c r="B4108" t="s">
        <v>7323</v>
      </c>
      <c r="C4108" t="s">
        <v>7090</v>
      </c>
      <c r="D4108" t="s">
        <v>7323</v>
      </c>
      <c r="E4108" t="s">
        <v>212</v>
      </c>
      <c r="F4108" t="s">
        <v>23</v>
      </c>
      <c r="G4108" t="s">
        <v>12</v>
      </c>
    </row>
    <row r="4109" spans="1:8">
      <c r="A4109" t="s">
        <v>7329</v>
      </c>
      <c r="B4109" t="s">
        <v>7330</v>
      </c>
      <c r="C4109" t="s">
        <v>7090</v>
      </c>
      <c r="D4109" t="s">
        <v>26</v>
      </c>
      <c r="E4109" t="s">
        <v>212</v>
      </c>
      <c r="F4109" t="s">
        <v>23</v>
      </c>
      <c r="G4109" t="s">
        <v>12</v>
      </c>
      <c r="H4109">
        <v>4</v>
      </c>
    </row>
    <row r="4110" spans="1:8">
      <c r="A4110" t="s">
        <v>7331</v>
      </c>
      <c r="B4110" t="s">
        <v>7332</v>
      </c>
      <c r="C4110" t="s">
        <v>7090</v>
      </c>
      <c r="D4110" t="s">
        <v>7333</v>
      </c>
      <c r="E4110" t="s">
        <v>212</v>
      </c>
      <c r="F4110" t="s">
        <v>23</v>
      </c>
      <c r="G4110" t="s">
        <v>12</v>
      </c>
      <c r="H4110">
        <v>4</v>
      </c>
    </row>
    <row r="4111" spans="1:8">
      <c r="A4111" t="s">
        <v>7334</v>
      </c>
      <c r="B4111" t="s">
        <v>1652</v>
      </c>
      <c r="C4111" t="s">
        <v>7090</v>
      </c>
      <c r="D4111" t="s">
        <v>503</v>
      </c>
      <c r="E4111" t="s">
        <v>212</v>
      </c>
      <c r="F4111" t="s">
        <v>23</v>
      </c>
      <c r="G4111" t="s">
        <v>12</v>
      </c>
      <c r="H4111">
        <v>2</v>
      </c>
    </row>
    <row r="4112" spans="1:8">
      <c r="A4112" t="s">
        <v>7335</v>
      </c>
      <c r="B4112" t="s">
        <v>2160</v>
      </c>
      <c r="C4112" t="s">
        <v>7090</v>
      </c>
      <c r="D4112" t="s">
        <v>7336</v>
      </c>
      <c r="E4112" t="s">
        <v>212</v>
      </c>
      <c r="F4112" t="s">
        <v>23</v>
      </c>
      <c r="G4112" t="s">
        <v>12</v>
      </c>
      <c r="H4112">
        <v>4</v>
      </c>
    </row>
    <row r="4113" spans="1:8">
      <c r="A4113" t="s">
        <v>7337</v>
      </c>
      <c r="B4113" t="s">
        <v>7338</v>
      </c>
      <c r="C4113" t="s">
        <v>7090</v>
      </c>
      <c r="D4113" t="s">
        <v>6397</v>
      </c>
      <c r="E4113" t="s">
        <v>212</v>
      </c>
      <c r="F4113" t="s">
        <v>23</v>
      </c>
      <c r="G4113" t="s">
        <v>12</v>
      </c>
      <c r="H4113">
        <v>3</v>
      </c>
    </row>
    <row r="4114" spans="1:8">
      <c r="A4114" t="s">
        <v>7339</v>
      </c>
      <c r="B4114" t="s">
        <v>4536</v>
      </c>
      <c r="C4114" t="s">
        <v>7090</v>
      </c>
      <c r="D4114" t="s">
        <v>7180</v>
      </c>
      <c r="E4114" t="s">
        <v>212</v>
      </c>
      <c r="F4114" t="s">
        <v>19</v>
      </c>
      <c r="G4114" t="s">
        <v>12</v>
      </c>
    </row>
    <row r="4115" spans="1:8">
      <c r="A4115" t="s">
        <v>7340</v>
      </c>
      <c r="B4115" t="s">
        <v>2489</v>
      </c>
      <c r="C4115" t="s">
        <v>7090</v>
      </c>
      <c r="D4115" t="s">
        <v>7341</v>
      </c>
      <c r="E4115" t="s">
        <v>212</v>
      </c>
      <c r="F4115" t="s">
        <v>23</v>
      </c>
      <c r="G4115" t="s">
        <v>12</v>
      </c>
    </row>
    <row r="4116" spans="1:8">
      <c r="A4116" t="s">
        <v>7342</v>
      </c>
      <c r="B4116" t="s">
        <v>7113</v>
      </c>
      <c r="C4116" t="s">
        <v>7090</v>
      </c>
      <c r="D4116" t="s">
        <v>7094</v>
      </c>
      <c r="E4116" t="s">
        <v>230</v>
      </c>
      <c r="F4116" t="s">
        <v>69</v>
      </c>
      <c r="G4116" t="s">
        <v>12</v>
      </c>
    </row>
    <row r="4117" spans="1:8">
      <c r="A4117" t="s">
        <v>7343</v>
      </c>
      <c r="B4117" t="s">
        <v>4865</v>
      </c>
      <c r="C4117" t="s">
        <v>7090</v>
      </c>
      <c r="D4117" t="s">
        <v>4865</v>
      </c>
      <c r="E4117" t="s">
        <v>230</v>
      </c>
      <c r="F4117" t="s">
        <v>23</v>
      </c>
      <c r="G4117" t="s">
        <v>12</v>
      </c>
    </row>
    <row r="4118" spans="1:8">
      <c r="A4118" t="s">
        <v>7344</v>
      </c>
      <c r="B4118" t="s">
        <v>7113</v>
      </c>
      <c r="C4118" t="s">
        <v>7090</v>
      </c>
      <c r="D4118" t="s">
        <v>7094</v>
      </c>
      <c r="E4118" t="s">
        <v>230</v>
      </c>
      <c r="F4118" t="s">
        <v>23</v>
      </c>
      <c r="G4118" t="s">
        <v>201</v>
      </c>
    </row>
    <row r="4119" spans="1:8">
      <c r="A4119" t="s">
        <v>7345</v>
      </c>
      <c r="B4119" t="s">
        <v>4865</v>
      </c>
      <c r="C4119" t="s">
        <v>7090</v>
      </c>
      <c r="D4119" t="s">
        <v>4865</v>
      </c>
      <c r="E4119" t="s">
        <v>230</v>
      </c>
      <c r="F4119" t="s">
        <v>19</v>
      </c>
      <c r="G4119" t="s">
        <v>12</v>
      </c>
    </row>
    <row r="4120" spans="1:8">
      <c r="A4120" t="s">
        <v>7346</v>
      </c>
      <c r="B4120" t="s">
        <v>4865</v>
      </c>
      <c r="C4120" t="s">
        <v>7090</v>
      </c>
      <c r="D4120" t="s">
        <v>4865</v>
      </c>
      <c r="E4120" t="s">
        <v>230</v>
      </c>
      <c r="F4120" t="s">
        <v>69</v>
      </c>
      <c r="G4120" t="s">
        <v>201</v>
      </c>
    </row>
    <row r="4121" spans="1:8">
      <c r="A4121" t="s">
        <v>7347</v>
      </c>
      <c r="B4121" t="s">
        <v>7188</v>
      </c>
      <c r="C4121" t="s">
        <v>7090</v>
      </c>
      <c r="D4121" t="s">
        <v>44</v>
      </c>
      <c r="E4121" t="s">
        <v>233</v>
      </c>
      <c r="F4121" t="s">
        <v>50</v>
      </c>
      <c r="G4121" t="s">
        <v>201</v>
      </c>
    </row>
    <row r="4122" spans="1:8">
      <c r="A4122" t="s">
        <v>7348</v>
      </c>
      <c r="B4122" t="s">
        <v>492</v>
      </c>
      <c r="C4122" t="s">
        <v>7090</v>
      </c>
      <c r="D4122" t="s">
        <v>7100</v>
      </c>
      <c r="E4122" t="s">
        <v>233</v>
      </c>
      <c r="F4122" t="s">
        <v>50</v>
      </c>
      <c r="G4122" t="s">
        <v>201</v>
      </c>
    </row>
    <row r="4123" spans="1:8">
      <c r="A4123" t="s">
        <v>7349</v>
      </c>
      <c r="B4123" t="s">
        <v>4865</v>
      </c>
      <c r="C4123" t="s">
        <v>7090</v>
      </c>
      <c r="D4123" t="s">
        <v>4865</v>
      </c>
      <c r="E4123" t="s">
        <v>233</v>
      </c>
      <c r="F4123" t="s">
        <v>19</v>
      </c>
      <c r="G4123" t="s">
        <v>201</v>
      </c>
    </row>
    <row r="4124" spans="1:8">
      <c r="A4124" t="s">
        <v>7350</v>
      </c>
      <c r="B4124" t="s">
        <v>7351</v>
      </c>
      <c r="C4124" t="s">
        <v>7090</v>
      </c>
      <c r="D4124" t="s">
        <v>7091</v>
      </c>
      <c r="E4124" t="s">
        <v>233</v>
      </c>
      <c r="F4124" t="s">
        <v>50</v>
      </c>
      <c r="G4124" t="s">
        <v>201</v>
      </c>
    </row>
    <row r="4125" spans="1:8">
      <c r="A4125" t="s">
        <v>7352</v>
      </c>
      <c r="B4125" t="s">
        <v>7353</v>
      </c>
      <c r="C4125" t="s">
        <v>7090</v>
      </c>
      <c r="D4125" t="s">
        <v>7131</v>
      </c>
      <c r="E4125" t="s">
        <v>233</v>
      </c>
      <c r="F4125" t="s">
        <v>50</v>
      </c>
      <c r="G4125" t="s">
        <v>201</v>
      </c>
    </row>
    <row r="4126" spans="1:8">
      <c r="A4126" t="s">
        <v>7354</v>
      </c>
      <c r="B4126" t="s">
        <v>7355</v>
      </c>
      <c r="C4126" t="s">
        <v>7090</v>
      </c>
      <c r="D4126" t="s">
        <v>644</v>
      </c>
      <c r="E4126" t="s">
        <v>233</v>
      </c>
      <c r="F4126" t="s">
        <v>50</v>
      </c>
      <c r="G4126" t="s">
        <v>201</v>
      </c>
    </row>
    <row r="4127" spans="1:8">
      <c r="A4127" t="s">
        <v>7356</v>
      </c>
      <c r="B4127" t="s">
        <v>7357</v>
      </c>
      <c r="C4127" t="s">
        <v>7090</v>
      </c>
      <c r="D4127" t="s">
        <v>2894</v>
      </c>
      <c r="E4127" t="s">
        <v>233</v>
      </c>
      <c r="F4127" t="s">
        <v>116</v>
      </c>
      <c r="G4127" t="s">
        <v>201</v>
      </c>
    </row>
    <row r="4128" spans="1:8">
      <c r="A4128" t="s">
        <v>7358</v>
      </c>
      <c r="B4128" t="s">
        <v>4865</v>
      </c>
      <c r="C4128" t="s">
        <v>7090</v>
      </c>
      <c r="D4128" t="s">
        <v>4865</v>
      </c>
      <c r="E4128" t="s">
        <v>233</v>
      </c>
      <c r="F4128" t="s">
        <v>23</v>
      </c>
      <c r="G4128" t="s">
        <v>201</v>
      </c>
    </row>
    <row r="4129" spans="1:7">
      <c r="A4129" t="s">
        <v>7359</v>
      </c>
      <c r="B4129" t="s">
        <v>971</v>
      </c>
      <c r="C4129" t="s">
        <v>7090</v>
      </c>
      <c r="D4129" t="s">
        <v>7209</v>
      </c>
      <c r="E4129" t="s">
        <v>233</v>
      </c>
      <c r="F4129" t="s">
        <v>50</v>
      </c>
      <c r="G4129" t="s">
        <v>201</v>
      </c>
    </row>
    <row r="4130" spans="1:7">
      <c r="A4130" t="s">
        <v>7360</v>
      </c>
      <c r="B4130" t="s">
        <v>4865</v>
      </c>
      <c r="C4130" t="s">
        <v>7090</v>
      </c>
      <c r="D4130" t="s">
        <v>4865</v>
      </c>
      <c r="E4130" t="s">
        <v>233</v>
      </c>
      <c r="F4130" t="s">
        <v>19</v>
      </c>
      <c r="G4130" t="s">
        <v>201</v>
      </c>
    </row>
    <row r="4131" spans="1:7">
      <c r="A4131" t="s">
        <v>7361</v>
      </c>
      <c r="B4131" t="s">
        <v>7188</v>
      </c>
      <c r="C4131" t="s">
        <v>7090</v>
      </c>
      <c r="D4131" t="s">
        <v>44</v>
      </c>
      <c r="E4131" t="s">
        <v>233</v>
      </c>
      <c r="F4131" t="s">
        <v>23</v>
      </c>
      <c r="G4131" t="s">
        <v>201</v>
      </c>
    </row>
    <row r="4132" spans="1:7">
      <c r="A4132" t="s">
        <v>7362</v>
      </c>
      <c r="B4132" t="s">
        <v>7363</v>
      </c>
      <c r="C4132" t="s">
        <v>7090</v>
      </c>
      <c r="D4132" t="s">
        <v>44</v>
      </c>
      <c r="E4132" t="s">
        <v>233</v>
      </c>
      <c r="F4132" t="s">
        <v>19</v>
      </c>
      <c r="G4132" t="s">
        <v>12</v>
      </c>
    </row>
    <row r="4133" spans="1:7">
      <c r="A4133" t="s">
        <v>7364</v>
      </c>
      <c r="B4133" t="s">
        <v>7248</v>
      </c>
      <c r="C4133" t="s">
        <v>7090</v>
      </c>
      <c r="D4133" t="s">
        <v>7121</v>
      </c>
      <c r="E4133" t="s">
        <v>233</v>
      </c>
      <c r="F4133" t="s">
        <v>23</v>
      </c>
      <c r="G4133" t="s">
        <v>201</v>
      </c>
    </row>
    <row r="4134" spans="1:7">
      <c r="A4134" t="s">
        <v>7365</v>
      </c>
      <c r="B4134" t="s">
        <v>7366</v>
      </c>
      <c r="C4134" t="s">
        <v>7090</v>
      </c>
      <c r="D4134" t="s">
        <v>41</v>
      </c>
      <c r="E4134" t="s">
        <v>233</v>
      </c>
      <c r="F4134" t="s">
        <v>19</v>
      </c>
      <c r="G4134" t="s">
        <v>12</v>
      </c>
    </row>
    <row r="4135" spans="1:7">
      <c r="A4135" t="s">
        <v>7367</v>
      </c>
      <c r="B4135" t="s">
        <v>3104</v>
      </c>
      <c r="C4135" t="s">
        <v>7090</v>
      </c>
      <c r="D4135" t="s">
        <v>3104</v>
      </c>
      <c r="E4135" t="s">
        <v>233</v>
      </c>
      <c r="F4135" t="s">
        <v>19</v>
      </c>
      <c r="G4135" t="s">
        <v>12</v>
      </c>
    </row>
    <row r="4136" spans="1:7">
      <c r="A4136" t="s">
        <v>7368</v>
      </c>
      <c r="B4136" t="s">
        <v>4128</v>
      </c>
      <c r="C4136" t="s">
        <v>7090</v>
      </c>
      <c r="D4136" t="s">
        <v>44</v>
      </c>
      <c r="E4136" t="s">
        <v>233</v>
      </c>
      <c r="F4136" t="s">
        <v>23</v>
      </c>
      <c r="G4136" t="s">
        <v>201</v>
      </c>
    </row>
    <row r="4137" spans="1:7">
      <c r="A4137" t="s">
        <v>7369</v>
      </c>
      <c r="B4137" t="s">
        <v>7370</v>
      </c>
      <c r="C4137" t="s">
        <v>7090</v>
      </c>
      <c r="D4137" t="s">
        <v>3688</v>
      </c>
      <c r="E4137" t="s">
        <v>233</v>
      </c>
      <c r="F4137" t="s">
        <v>19</v>
      </c>
      <c r="G4137" t="s">
        <v>201</v>
      </c>
    </row>
    <row r="4138" spans="1:7">
      <c r="A4138" t="s">
        <v>7371</v>
      </c>
      <c r="B4138" t="s">
        <v>2618</v>
      </c>
      <c r="C4138" t="s">
        <v>7090</v>
      </c>
      <c r="D4138" t="s">
        <v>7155</v>
      </c>
      <c r="E4138" t="s">
        <v>233</v>
      </c>
      <c r="F4138" t="s">
        <v>19</v>
      </c>
      <c r="G4138" t="s">
        <v>12</v>
      </c>
    </row>
    <row r="4139" spans="1:7">
      <c r="A4139" t="s">
        <v>7372</v>
      </c>
      <c r="B4139" t="s">
        <v>7171</v>
      </c>
      <c r="C4139" t="s">
        <v>7090</v>
      </c>
      <c r="D4139" t="s">
        <v>7131</v>
      </c>
      <c r="E4139" t="s">
        <v>233</v>
      </c>
      <c r="F4139" t="s">
        <v>19</v>
      </c>
      <c r="G4139" t="s">
        <v>201</v>
      </c>
    </row>
    <row r="4140" spans="1:7">
      <c r="A4140" t="s">
        <v>7373</v>
      </c>
      <c r="B4140" t="s">
        <v>4865</v>
      </c>
      <c r="C4140" t="s">
        <v>7090</v>
      </c>
      <c r="D4140" t="s">
        <v>4865</v>
      </c>
      <c r="E4140" t="s">
        <v>233</v>
      </c>
      <c r="F4140" t="s">
        <v>19</v>
      </c>
      <c r="G4140" t="s">
        <v>201</v>
      </c>
    </row>
    <row r="4141" spans="1:7">
      <c r="A4141" t="s">
        <v>7374</v>
      </c>
      <c r="B4141" t="s">
        <v>737</v>
      </c>
      <c r="C4141" t="s">
        <v>7090</v>
      </c>
      <c r="D4141" t="s">
        <v>737</v>
      </c>
      <c r="E4141" t="s">
        <v>233</v>
      </c>
      <c r="F4141" t="s">
        <v>69</v>
      </c>
      <c r="G4141" t="s">
        <v>201</v>
      </c>
    </row>
    <row r="4142" spans="1:7">
      <c r="A4142" t="s">
        <v>7375</v>
      </c>
      <c r="B4142" t="s">
        <v>7171</v>
      </c>
      <c r="C4142" t="s">
        <v>7090</v>
      </c>
      <c r="D4142" t="s">
        <v>7131</v>
      </c>
      <c r="E4142" t="s">
        <v>233</v>
      </c>
      <c r="F4142" t="s">
        <v>19</v>
      </c>
      <c r="G4142" t="s">
        <v>201</v>
      </c>
    </row>
    <row r="4143" spans="1:7">
      <c r="A4143" t="s">
        <v>7376</v>
      </c>
      <c r="B4143" t="s">
        <v>4865</v>
      </c>
      <c r="C4143" t="s">
        <v>7090</v>
      </c>
      <c r="D4143" t="s">
        <v>4865</v>
      </c>
      <c r="E4143" t="s">
        <v>233</v>
      </c>
      <c r="F4143" t="s">
        <v>69</v>
      </c>
      <c r="G4143" t="s">
        <v>201</v>
      </c>
    </row>
    <row r="4144" spans="1:7">
      <c r="A4144" t="s">
        <v>7377</v>
      </c>
      <c r="B4144" t="s">
        <v>7378</v>
      </c>
      <c r="C4144" t="s">
        <v>7090</v>
      </c>
      <c r="D4144" t="s">
        <v>538</v>
      </c>
      <c r="E4144" t="s">
        <v>233</v>
      </c>
      <c r="F4144" t="s">
        <v>19</v>
      </c>
      <c r="G4144" t="s">
        <v>201</v>
      </c>
    </row>
    <row r="4145" spans="1:8">
      <c r="A4145" t="s">
        <v>7379</v>
      </c>
      <c r="B4145" t="s">
        <v>7380</v>
      </c>
      <c r="C4145" t="s">
        <v>7090</v>
      </c>
      <c r="D4145" t="s">
        <v>7091</v>
      </c>
      <c r="E4145" t="s">
        <v>233</v>
      </c>
      <c r="F4145" t="s">
        <v>19</v>
      </c>
      <c r="G4145" t="s">
        <v>201</v>
      </c>
    </row>
    <row r="4146" spans="1:8">
      <c r="A4146" t="s">
        <v>7381</v>
      </c>
      <c r="B4146" t="s">
        <v>6640</v>
      </c>
      <c r="C4146" t="s">
        <v>7090</v>
      </c>
      <c r="D4146" t="s">
        <v>1239</v>
      </c>
      <c r="E4146" t="s">
        <v>233</v>
      </c>
      <c r="F4146" t="s">
        <v>19</v>
      </c>
      <c r="G4146" t="s">
        <v>201</v>
      </c>
    </row>
    <row r="4147" spans="1:8">
      <c r="A4147" t="s">
        <v>7382</v>
      </c>
      <c r="B4147" t="s">
        <v>5776</v>
      </c>
      <c r="C4147" t="s">
        <v>7383</v>
      </c>
      <c r="D4147" t="s">
        <v>5776</v>
      </c>
      <c r="E4147" t="s">
        <v>10</v>
      </c>
      <c r="F4147" t="s">
        <v>23</v>
      </c>
      <c r="G4147" t="s">
        <v>12</v>
      </c>
    </row>
    <row r="4148" spans="1:8">
      <c r="A4148" t="s">
        <v>7384</v>
      </c>
      <c r="B4148" t="s">
        <v>7385</v>
      </c>
      <c r="C4148" t="s">
        <v>7383</v>
      </c>
      <c r="D4148" t="s">
        <v>7385</v>
      </c>
      <c r="E4148" t="s">
        <v>10</v>
      </c>
      <c r="F4148" t="s">
        <v>19</v>
      </c>
      <c r="G4148" t="s">
        <v>12</v>
      </c>
    </row>
    <row r="4149" spans="1:8">
      <c r="A4149" t="s">
        <v>7386</v>
      </c>
      <c r="B4149" t="s">
        <v>5776</v>
      </c>
      <c r="C4149" t="s">
        <v>7383</v>
      </c>
      <c r="D4149" t="s">
        <v>5776</v>
      </c>
      <c r="E4149" t="s">
        <v>10</v>
      </c>
      <c r="F4149" t="s">
        <v>23</v>
      </c>
      <c r="G4149" t="s">
        <v>12</v>
      </c>
    </row>
    <row r="4150" spans="1:8">
      <c r="A4150" t="s">
        <v>7387</v>
      </c>
      <c r="B4150" t="s">
        <v>7388</v>
      </c>
      <c r="C4150" t="s">
        <v>7383</v>
      </c>
      <c r="D4150" t="s">
        <v>7388</v>
      </c>
      <c r="E4150" t="s">
        <v>10</v>
      </c>
      <c r="F4150" t="s">
        <v>69</v>
      </c>
      <c r="G4150" t="s">
        <v>12</v>
      </c>
    </row>
    <row r="4151" spans="1:8">
      <c r="A4151" t="s">
        <v>7389</v>
      </c>
      <c r="B4151" t="s">
        <v>7390</v>
      </c>
      <c r="C4151" t="s">
        <v>7383</v>
      </c>
      <c r="D4151" t="s">
        <v>5776</v>
      </c>
      <c r="E4151" t="s">
        <v>10</v>
      </c>
      <c r="F4151" t="s">
        <v>19</v>
      </c>
      <c r="G4151" t="s">
        <v>12</v>
      </c>
    </row>
    <row r="4152" spans="1:8">
      <c r="A4152" t="s">
        <v>7391</v>
      </c>
      <c r="B4152" t="s">
        <v>7388</v>
      </c>
      <c r="C4152" t="s">
        <v>7383</v>
      </c>
      <c r="D4152" t="s">
        <v>7388</v>
      </c>
      <c r="E4152" t="s">
        <v>10</v>
      </c>
      <c r="F4152" t="s">
        <v>23</v>
      </c>
      <c r="G4152" t="s">
        <v>12</v>
      </c>
    </row>
    <row r="4153" spans="1:8">
      <c r="A4153" t="s">
        <v>7392</v>
      </c>
      <c r="B4153" t="s">
        <v>7393</v>
      </c>
      <c r="C4153" t="s">
        <v>7383</v>
      </c>
      <c r="D4153" t="s">
        <v>7394</v>
      </c>
      <c r="E4153" t="s">
        <v>10</v>
      </c>
      <c r="F4153" t="s">
        <v>23</v>
      </c>
      <c r="G4153" t="s">
        <v>12</v>
      </c>
    </row>
    <row r="4154" spans="1:8">
      <c r="A4154" t="s">
        <v>7395</v>
      </c>
      <c r="B4154" t="s">
        <v>7388</v>
      </c>
      <c r="C4154" t="s">
        <v>7383</v>
      </c>
      <c r="D4154" t="s">
        <v>7388</v>
      </c>
      <c r="E4154" t="s">
        <v>10</v>
      </c>
      <c r="F4154" t="s">
        <v>19</v>
      </c>
      <c r="G4154" t="s">
        <v>12</v>
      </c>
    </row>
    <row r="4155" spans="1:8">
      <c r="A4155" t="s">
        <v>7396</v>
      </c>
      <c r="B4155" t="s">
        <v>5776</v>
      </c>
      <c r="C4155" t="s">
        <v>7383</v>
      </c>
      <c r="D4155" t="s">
        <v>5776</v>
      </c>
      <c r="E4155" t="s">
        <v>10</v>
      </c>
      <c r="F4155" t="s">
        <v>23</v>
      </c>
      <c r="G4155" t="s">
        <v>201</v>
      </c>
    </row>
    <row r="4156" spans="1:8">
      <c r="A4156" t="s">
        <v>7397</v>
      </c>
      <c r="B4156" t="s">
        <v>7398</v>
      </c>
      <c r="C4156" t="s">
        <v>7383</v>
      </c>
      <c r="D4156" t="s">
        <v>7398</v>
      </c>
      <c r="E4156" t="s">
        <v>10</v>
      </c>
      <c r="F4156" t="s">
        <v>23</v>
      </c>
      <c r="G4156" t="s">
        <v>12</v>
      </c>
    </row>
    <row r="4157" spans="1:8">
      <c r="A4157" t="s">
        <v>7399</v>
      </c>
      <c r="B4157" t="s">
        <v>7400</v>
      </c>
      <c r="C4157" t="s">
        <v>7383</v>
      </c>
      <c r="D4157" t="s">
        <v>7400</v>
      </c>
      <c r="E4157" t="s">
        <v>10</v>
      </c>
      <c r="F4157" t="s">
        <v>116</v>
      </c>
      <c r="G4157" t="s">
        <v>12</v>
      </c>
    </row>
    <row r="4158" spans="1:8">
      <c r="A4158" t="s">
        <v>7401</v>
      </c>
      <c r="B4158" t="s">
        <v>7402</v>
      </c>
      <c r="C4158" t="s">
        <v>7383</v>
      </c>
      <c r="D4158" t="s">
        <v>5776</v>
      </c>
      <c r="E4158" t="s">
        <v>10</v>
      </c>
      <c r="F4158" t="s">
        <v>98</v>
      </c>
      <c r="G4158" t="s">
        <v>12</v>
      </c>
    </row>
    <row r="4159" spans="1:8">
      <c r="A4159" t="s">
        <v>7403</v>
      </c>
      <c r="B4159" t="s">
        <v>5776</v>
      </c>
      <c r="C4159" t="s">
        <v>7383</v>
      </c>
      <c r="D4159" t="s">
        <v>5776</v>
      </c>
      <c r="E4159" t="s">
        <v>10</v>
      </c>
      <c r="F4159" t="s">
        <v>23</v>
      </c>
      <c r="G4159" t="s">
        <v>12</v>
      </c>
      <c r="H4159">
        <v>4</v>
      </c>
    </row>
    <row r="4160" spans="1:8">
      <c r="A4160" t="s">
        <v>7404</v>
      </c>
      <c r="B4160" t="s">
        <v>7405</v>
      </c>
      <c r="C4160" t="s">
        <v>7383</v>
      </c>
      <c r="D4160" t="s">
        <v>7405</v>
      </c>
      <c r="E4160" t="s">
        <v>10</v>
      </c>
      <c r="F4160" t="s">
        <v>23</v>
      </c>
      <c r="G4160" t="s">
        <v>12</v>
      </c>
    </row>
    <row r="4161" spans="1:8">
      <c r="A4161" t="s">
        <v>7406</v>
      </c>
      <c r="B4161" t="s">
        <v>5776</v>
      </c>
      <c r="C4161" t="s">
        <v>7383</v>
      </c>
      <c r="D4161" t="s">
        <v>5776</v>
      </c>
      <c r="E4161" t="s">
        <v>10</v>
      </c>
      <c r="F4161" t="s">
        <v>19</v>
      </c>
      <c r="G4161" t="s">
        <v>12</v>
      </c>
      <c r="H4161">
        <v>1</v>
      </c>
    </row>
    <row r="4162" spans="1:8">
      <c r="A4162" t="s">
        <v>7407</v>
      </c>
      <c r="B4162" t="s">
        <v>7408</v>
      </c>
      <c r="C4162" t="s">
        <v>7383</v>
      </c>
      <c r="D4162" t="s">
        <v>7408</v>
      </c>
      <c r="E4162" t="s">
        <v>10</v>
      </c>
      <c r="F4162" t="s">
        <v>23</v>
      </c>
      <c r="G4162" t="s">
        <v>12</v>
      </c>
    </row>
    <row r="4163" spans="1:8">
      <c r="A4163" t="s">
        <v>7409</v>
      </c>
      <c r="B4163" t="s">
        <v>7385</v>
      </c>
      <c r="C4163" t="s">
        <v>7383</v>
      </c>
      <c r="D4163" t="s">
        <v>7385</v>
      </c>
      <c r="E4163" t="s">
        <v>10</v>
      </c>
      <c r="F4163" t="s">
        <v>23</v>
      </c>
      <c r="G4163" t="s">
        <v>12</v>
      </c>
    </row>
    <row r="4164" spans="1:8">
      <c r="A4164" t="s">
        <v>7410</v>
      </c>
      <c r="B4164" t="s">
        <v>7411</v>
      </c>
      <c r="C4164" t="s">
        <v>7383</v>
      </c>
      <c r="D4164" t="s">
        <v>7411</v>
      </c>
      <c r="E4164" t="s">
        <v>10</v>
      </c>
      <c r="F4164" t="s">
        <v>19</v>
      </c>
      <c r="G4164" t="s">
        <v>12</v>
      </c>
    </row>
    <row r="4165" spans="1:8">
      <c r="A4165" t="s">
        <v>7412</v>
      </c>
      <c r="B4165" t="s">
        <v>5776</v>
      </c>
      <c r="C4165" t="s">
        <v>7383</v>
      </c>
      <c r="D4165" t="s">
        <v>5776</v>
      </c>
      <c r="E4165" t="s">
        <v>179</v>
      </c>
      <c r="F4165" t="s">
        <v>180</v>
      </c>
      <c r="G4165" t="s">
        <v>12</v>
      </c>
      <c r="H4165">
        <v>2</v>
      </c>
    </row>
    <row r="4166" spans="1:8">
      <c r="A4166" t="s">
        <v>7413</v>
      </c>
      <c r="B4166" t="s">
        <v>7385</v>
      </c>
      <c r="C4166" t="s">
        <v>7383</v>
      </c>
      <c r="D4166" t="s">
        <v>7385</v>
      </c>
      <c r="E4166" t="s">
        <v>10</v>
      </c>
      <c r="F4166" t="s">
        <v>23</v>
      </c>
      <c r="G4166" t="s">
        <v>12</v>
      </c>
    </row>
    <row r="4167" spans="1:8">
      <c r="A4167" t="s">
        <v>7414</v>
      </c>
      <c r="B4167" t="s">
        <v>7415</v>
      </c>
      <c r="C4167" t="s">
        <v>7383</v>
      </c>
      <c r="D4167" t="s">
        <v>7416</v>
      </c>
      <c r="E4167" t="s">
        <v>10</v>
      </c>
      <c r="F4167" t="s">
        <v>23</v>
      </c>
      <c r="G4167" t="s">
        <v>12</v>
      </c>
    </row>
    <row r="4168" spans="1:8">
      <c r="A4168" t="s">
        <v>7417</v>
      </c>
      <c r="B4168" t="s">
        <v>7402</v>
      </c>
      <c r="C4168" t="s">
        <v>7383</v>
      </c>
      <c r="D4168" t="s">
        <v>5776</v>
      </c>
      <c r="E4168" t="s">
        <v>10</v>
      </c>
      <c r="F4168" t="s">
        <v>50</v>
      </c>
      <c r="G4168" t="s">
        <v>12</v>
      </c>
    </row>
    <row r="4169" spans="1:8">
      <c r="A4169" t="s">
        <v>7418</v>
      </c>
      <c r="B4169" t="s">
        <v>7419</v>
      </c>
      <c r="C4169" t="s">
        <v>7383</v>
      </c>
      <c r="D4169" t="s">
        <v>7419</v>
      </c>
      <c r="E4169" t="s">
        <v>10</v>
      </c>
      <c r="F4169" t="s">
        <v>23</v>
      </c>
      <c r="G4169" t="s">
        <v>12</v>
      </c>
    </row>
    <row r="4170" spans="1:8">
      <c r="A4170" t="s">
        <v>7420</v>
      </c>
      <c r="B4170" t="s">
        <v>7421</v>
      </c>
      <c r="C4170" t="s">
        <v>7383</v>
      </c>
      <c r="D4170" t="s">
        <v>7421</v>
      </c>
      <c r="E4170" t="s">
        <v>10</v>
      </c>
      <c r="F4170" t="s">
        <v>19</v>
      </c>
      <c r="G4170" t="s">
        <v>12</v>
      </c>
    </row>
    <row r="4171" spans="1:8">
      <c r="A4171" t="s">
        <v>7422</v>
      </c>
      <c r="B4171" t="s">
        <v>5776</v>
      </c>
      <c r="C4171" t="s">
        <v>7383</v>
      </c>
      <c r="D4171" t="s">
        <v>5776</v>
      </c>
      <c r="E4171" t="s">
        <v>10</v>
      </c>
      <c r="F4171" t="s">
        <v>19</v>
      </c>
      <c r="G4171" t="s">
        <v>12</v>
      </c>
    </row>
    <row r="4172" spans="1:8">
      <c r="A4172" t="s">
        <v>7423</v>
      </c>
      <c r="B4172" t="s">
        <v>7411</v>
      </c>
      <c r="C4172" t="s">
        <v>7383</v>
      </c>
      <c r="D4172" t="s">
        <v>7411</v>
      </c>
      <c r="E4172" t="s">
        <v>10</v>
      </c>
      <c r="F4172" t="s">
        <v>19</v>
      </c>
      <c r="G4172" t="s">
        <v>12</v>
      </c>
    </row>
    <row r="4173" spans="1:8">
      <c r="A4173" t="s">
        <v>7424</v>
      </c>
      <c r="B4173" t="s">
        <v>7400</v>
      </c>
      <c r="C4173" t="s">
        <v>7383</v>
      </c>
      <c r="D4173" t="s">
        <v>7400</v>
      </c>
      <c r="E4173" t="s">
        <v>10</v>
      </c>
      <c r="F4173" t="s">
        <v>19</v>
      </c>
      <c r="G4173" t="s">
        <v>12</v>
      </c>
      <c r="H4173">
        <v>1</v>
      </c>
    </row>
    <row r="4174" spans="1:8">
      <c r="A4174" t="s">
        <v>7425</v>
      </c>
      <c r="B4174" t="s">
        <v>7426</v>
      </c>
      <c r="C4174" t="s">
        <v>7383</v>
      </c>
      <c r="D4174" t="s">
        <v>7426</v>
      </c>
      <c r="E4174" t="s">
        <v>10</v>
      </c>
      <c r="F4174" t="s">
        <v>23</v>
      </c>
      <c r="G4174" t="s">
        <v>12</v>
      </c>
    </row>
    <row r="4175" spans="1:8">
      <c r="A4175" t="s">
        <v>7427</v>
      </c>
      <c r="B4175" t="s">
        <v>7411</v>
      </c>
      <c r="C4175" t="s">
        <v>7383</v>
      </c>
      <c r="D4175" t="s">
        <v>7411</v>
      </c>
      <c r="E4175" t="s">
        <v>10</v>
      </c>
      <c r="F4175" t="s">
        <v>50</v>
      </c>
      <c r="G4175" t="s">
        <v>12</v>
      </c>
    </row>
    <row r="4176" spans="1:8">
      <c r="A4176" t="s">
        <v>7428</v>
      </c>
      <c r="B4176" t="s">
        <v>5776</v>
      </c>
      <c r="C4176" t="s">
        <v>7383</v>
      </c>
      <c r="D4176" t="s">
        <v>5776</v>
      </c>
      <c r="E4176" t="s">
        <v>10</v>
      </c>
      <c r="F4176" t="s">
        <v>19</v>
      </c>
      <c r="G4176" t="s">
        <v>12</v>
      </c>
    </row>
    <row r="4177" spans="1:8">
      <c r="A4177" t="s">
        <v>7429</v>
      </c>
      <c r="B4177" t="s">
        <v>7411</v>
      </c>
      <c r="C4177" t="s">
        <v>7383</v>
      </c>
      <c r="D4177" t="s">
        <v>7411</v>
      </c>
      <c r="E4177" t="s">
        <v>10</v>
      </c>
      <c r="F4177" t="s">
        <v>23</v>
      </c>
      <c r="G4177" t="s">
        <v>12</v>
      </c>
    </row>
    <row r="4178" spans="1:8">
      <c r="A4178" t="s">
        <v>7430</v>
      </c>
      <c r="B4178" t="s">
        <v>7431</v>
      </c>
      <c r="C4178" t="s">
        <v>7383</v>
      </c>
      <c r="D4178" t="s">
        <v>7431</v>
      </c>
      <c r="E4178" t="s">
        <v>10</v>
      </c>
      <c r="F4178" t="s">
        <v>19</v>
      </c>
      <c r="G4178" t="s">
        <v>12</v>
      </c>
    </row>
    <row r="4179" spans="1:8">
      <c r="A4179" t="s">
        <v>7432</v>
      </c>
      <c r="B4179" t="s">
        <v>7433</v>
      </c>
      <c r="C4179" t="s">
        <v>7383</v>
      </c>
      <c r="D4179" t="s">
        <v>7433</v>
      </c>
      <c r="E4179" t="s">
        <v>10</v>
      </c>
      <c r="F4179" t="s">
        <v>23</v>
      </c>
      <c r="G4179" t="s">
        <v>12</v>
      </c>
    </row>
    <row r="4180" spans="1:8">
      <c r="A4180" t="s">
        <v>7434</v>
      </c>
      <c r="B4180" t="s">
        <v>7435</v>
      </c>
      <c r="C4180" t="s">
        <v>7383</v>
      </c>
      <c r="D4180" t="s">
        <v>7435</v>
      </c>
      <c r="E4180" t="s">
        <v>10</v>
      </c>
      <c r="F4180" t="s">
        <v>23</v>
      </c>
      <c r="G4180" t="s">
        <v>12</v>
      </c>
    </row>
    <row r="4181" spans="1:8">
      <c r="A4181" t="s">
        <v>7436</v>
      </c>
      <c r="B4181" t="s">
        <v>7385</v>
      </c>
      <c r="C4181" t="s">
        <v>7383</v>
      </c>
      <c r="D4181" t="s">
        <v>7385</v>
      </c>
      <c r="E4181" t="s">
        <v>10</v>
      </c>
      <c r="F4181" t="s">
        <v>23</v>
      </c>
      <c r="G4181" t="s">
        <v>12</v>
      </c>
    </row>
    <row r="4182" spans="1:8">
      <c r="A4182" t="s">
        <v>7437</v>
      </c>
      <c r="B4182" t="s">
        <v>7438</v>
      </c>
      <c r="C4182" t="s">
        <v>7383</v>
      </c>
      <c r="D4182" t="s">
        <v>7438</v>
      </c>
      <c r="E4182" t="s">
        <v>10</v>
      </c>
      <c r="F4182" t="s">
        <v>23</v>
      </c>
      <c r="G4182" t="s">
        <v>12</v>
      </c>
      <c r="H4182">
        <v>1</v>
      </c>
    </row>
    <row r="4183" spans="1:8">
      <c r="A4183" t="s">
        <v>7439</v>
      </c>
      <c r="B4183" t="s">
        <v>7440</v>
      </c>
      <c r="C4183" t="s">
        <v>7383</v>
      </c>
      <c r="D4183" t="s">
        <v>7440</v>
      </c>
      <c r="E4183" t="s">
        <v>10</v>
      </c>
      <c r="F4183" t="s">
        <v>19</v>
      </c>
      <c r="G4183" t="s">
        <v>12</v>
      </c>
    </row>
    <row r="4184" spans="1:8">
      <c r="A4184" t="s">
        <v>7441</v>
      </c>
      <c r="B4184" t="s">
        <v>7421</v>
      </c>
      <c r="C4184" t="s">
        <v>7383</v>
      </c>
      <c r="D4184" t="s">
        <v>7421</v>
      </c>
      <c r="E4184" t="s">
        <v>10</v>
      </c>
      <c r="F4184" t="s">
        <v>23</v>
      </c>
      <c r="G4184" t="s">
        <v>12</v>
      </c>
    </row>
    <row r="4185" spans="1:8">
      <c r="A4185" t="s">
        <v>7442</v>
      </c>
      <c r="B4185" t="s">
        <v>7438</v>
      </c>
      <c r="C4185" t="s">
        <v>7383</v>
      </c>
      <c r="D4185" t="s">
        <v>7438</v>
      </c>
      <c r="E4185" t="s">
        <v>10</v>
      </c>
      <c r="F4185" t="s">
        <v>19</v>
      </c>
      <c r="G4185" t="s">
        <v>12</v>
      </c>
      <c r="H4185">
        <v>1</v>
      </c>
    </row>
    <row r="4186" spans="1:8">
      <c r="A4186" t="s">
        <v>7443</v>
      </c>
      <c r="B4186" t="s">
        <v>7426</v>
      </c>
      <c r="C4186" t="s">
        <v>7383</v>
      </c>
      <c r="D4186" t="s">
        <v>7426</v>
      </c>
      <c r="E4186" t="s">
        <v>10</v>
      </c>
      <c r="F4186" t="s">
        <v>19</v>
      </c>
      <c r="G4186" t="s">
        <v>12</v>
      </c>
    </row>
    <row r="4187" spans="1:8">
      <c r="A4187" t="s">
        <v>7444</v>
      </c>
      <c r="B4187" t="s">
        <v>7445</v>
      </c>
      <c r="C4187" t="s">
        <v>7383</v>
      </c>
      <c r="D4187" t="s">
        <v>7445</v>
      </c>
      <c r="E4187" t="s">
        <v>10</v>
      </c>
      <c r="F4187" t="s">
        <v>19</v>
      </c>
      <c r="G4187" t="s">
        <v>12</v>
      </c>
    </row>
    <row r="4188" spans="1:8">
      <c r="A4188" t="s">
        <v>7446</v>
      </c>
      <c r="B4188" t="s">
        <v>7400</v>
      </c>
      <c r="C4188" t="s">
        <v>7383</v>
      </c>
      <c r="D4188" t="s">
        <v>7400</v>
      </c>
      <c r="E4188" t="s">
        <v>10</v>
      </c>
      <c r="F4188" t="s">
        <v>19</v>
      </c>
      <c r="G4188" t="s">
        <v>12</v>
      </c>
    </row>
    <row r="4189" spans="1:8">
      <c r="A4189" t="s">
        <v>7447</v>
      </c>
      <c r="B4189" t="s">
        <v>5776</v>
      </c>
      <c r="C4189" t="s">
        <v>7383</v>
      </c>
      <c r="D4189" t="s">
        <v>5776</v>
      </c>
      <c r="E4189" t="s">
        <v>10</v>
      </c>
      <c r="F4189" t="s">
        <v>50</v>
      </c>
      <c r="G4189" t="s">
        <v>12</v>
      </c>
    </row>
    <row r="4190" spans="1:8">
      <c r="A4190" t="s">
        <v>7448</v>
      </c>
      <c r="B4190" t="s">
        <v>7408</v>
      </c>
      <c r="C4190" t="s">
        <v>7383</v>
      </c>
      <c r="D4190" t="s">
        <v>7408</v>
      </c>
      <c r="E4190" t="s">
        <v>10</v>
      </c>
      <c r="F4190" t="s">
        <v>19</v>
      </c>
      <c r="G4190" t="s">
        <v>12</v>
      </c>
    </row>
    <row r="4191" spans="1:8">
      <c r="A4191" t="s">
        <v>7449</v>
      </c>
      <c r="B4191" t="s">
        <v>5776</v>
      </c>
      <c r="C4191" t="s">
        <v>7383</v>
      </c>
      <c r="D4191" t="s">
        <v>5776</v>
      </c>
      <c r="E4191" t="s">
        <v>10</v>
      </c>
      <c r="F4191" t="s">
        <v>50</v>
      </c>
      <c r="G4191" t="s">
        <v>12</v>
      </c>
    </row>
    <row r="4192" spans="1:8">
      <c r="A4192" t="s">
        <v>7450</v>
      </c>
      <c r="B4192" t="s">
        <v>7451</v>
      </c>
      <c r="C4192" t="s">
        <v>7383</v>
      </c>
      <c r="D4192" t="s">
        <v>5776</v>
      </c>
      <c r="E4192" t="s">
        <v>10</v>
      </c>
      <c r="F4192" t="s">
        <v>19</v>
      </c>
      <c r="G4192" t="s">
        <v>12</v>
      </c>
    </row>
    <row r="4193" spans="1:8">
      <c r="A4193" t="s">
        <v>7452</v>
      </c>
      <c r="B4193" t="s">
        <v>7453</v>
      </c>
      <c r="C4193" t="s">
        <v>7383</v>
      </c>
      <c r="D4193" t="s">
        <v>7454</v>
      </c>
      <c r="E4193" t="s">
        <v>10</v>
      </c>
      <c r="F4193" t="s">
        <v>19</v>
      </c>
      <c r="G4193" t="s">
        <v>12</v>
      </c>
    </row>
    <row r="4194" spans="1:8">
      <c r="A4194" t="s">
        <v>7455</v>
      </c>
      <c r="B4194" t="s">
        <v>7456</v>
      </c>
      <c r="C4194" t="s">
        <v>7383</v>
      </c>
      <c r="D4194" t="s">
        <v>7456</v>
      </c>
      <c r="E4194" t="s">
        <v>10</v>
      </c>
      <c r="F4194" t="s">
        <v>19</v>
      </c>
      <c r="G4194" t="s">
        <v>12</v>
      </c>
    </row>
    <row r="4195" spans="1:8">
      <c r="A4195" t="s">
        <v>7457</v>
      </c>
      <c r="B4195" t="s">
        <v>7435</v>
      </c>
      <c r="C4195" t="s">
        <v>7383</v>
      </c>
      <c r="D4195" t="s">
        <v>5776</v>
      </c>
      <c r="E4195" t="s">
        <v>10</v>
      </c>
      <c r="F4195" t="s">
        <v>19</v>
      </c>
      <c r="G4195" t="s">
        <v>12</v>
      </c>
    </row>
    <row r="4196" spans="1:8">
      <c r="A4196" t="s">
        <v>7458</v>
      </c>
      <c r="B4196" t="s">
        <v>5776</v>
      </c>
      <c r="C4196" t="s">
        <v>7383</v>
      </c>
      <c r="D4196" t="s">
        <v>5776</v>
      </c>
      <c r="E4196" t="s">
        <v>10</v>
      </c>
      <c r="F4196" t="s">
        <v>19</v>
      </c>
      <c r="G4196" t="s">
        <v>12</v>
      </c>
    </row>
    <row r="4197" spans="1:8">
      <c r="A4197" t="s">
        <v>7459</v>
      </c>
      <c r="B4197" t="s">
        <v>5776</v>
      </c>
      <c r="C4197" t="s">
        <v>7383</v>
      </c>
      <c r="D4197" t="s">
        <v>5776</v>
      </c>
      <c r="E4197" t="s">
        <v>10</v>
      </c>
      <c r="F4197" t="s">
        <v>50</v>
      </c>
      <c r="G4197" t="s">
        <v>12</v>
      </c>
    </row>
    <row r="4198" spans="1:8">
      <c r="A4198" t="s">
        <v>7460</v>
      </c>
      <c r="B4198" t="s">
        <v>7461</v>
      </c>
      <c r="C4198" t="s">
        <v>7383</v>
      </c>
      <c r="D4198" t="s">
        <v>7461</v>
      </c>
      <c r="E4198" t="s">
        <v>10</v>
      </c>
      <c r="F4198" t="s">
        <v>19</v>
      </c>
      <c r="G4198" t="s">
        <v>12</v>
      </c>
      <c r="H4198">
        <v>2</v>
      </c>
    </row>
    <row r="4199" spans="1:8">
      <c r="A4199" t="s">
        <v>7462</v>
      </c>
      <c r="B4199" t="s">
        <v>7411</v>
      </c>
      <c r="C4199" t="s">
        <v>7383</v>
      </c>
      <c r="D4199" t="s">
        <v>7411</v>
      </c>
      <c r="E4199" t="s">
        <v>10</v>
      </c>
      <c r="F4199" t="s">
        <v>19</v>
      </c>
      <c r="G4199" t="s">
        <v>12</v>
      </c>
    </row>
    <row r="4200" spans="1:8">
      <c r="A4200" t="s">
        <v>7463</v>
      </c>
      <c r="B4200" t="s">
        <v>5776</v>
      </c>
      <c r="C4200" t="s">
        <v>7383</v>
      </c>
      <c r="D4200" t="s">
        <v>5776</v>
      </c>
      <c r="E4200" t="s">
        <v>10</v>
      </c>
      <c r="F4200" t="s">
        <v>23</v>
      </c>
      <c r="G4200" t="s">
        <v>12</v>
      </c>
    </row>
    <row r="4201" spans="1:8">
      <c r="A4201" t="s">
        <v>7464</v>
      </c>
      <c r="B4201" t="s">
        <v>7456</v>
      </c>
      <c r="C4201" t="s">
        <v>7383</v>
      </c>
      <c r="D4201" t="s">
        <v>7456</v>
      </c>
      <c r="E4201" t="s">
        <v>10</v>
      </c>
      <c r="F4201" t="s">
        <v>19</v>
      </c>
      <c r="G4201" t="s">
        <v>12</v>
      </c>
    </row>
    <row r="4202" spans="1:8">
      <c r="A4202" t="s">
        <v>7465</v>
      </c>
      <c r="B4202" t="s">
        <v>5776</v>
      </c>
      <c r="C4202" t="s">
        <v>7383</v>
      </c>
      <c r="D4202" t="s">
        <v>5776</v>
      </c>
      <c r="E4202" t="s">
        <v>230</v>
      </c>
      <c r="F4202" t="s">
        <v>50</v>
      </c>
      <c r="G4202" t="s">
        <v>12</v>
      </c>
    </row>
    <row r="4203" spans="1:8">
      <c r="A4203" t="s">
        <v>7466</v>
      </c>
      <c r="B4203" t="s">
        <v>7467</v>
      </c>
      <c r="C4203" t="s">
        <v>7383</v>
      </c>
      <c r="D4203" t="s">
        <v>7467</v>
      </c>
      <c r="E4203" t="s">
        <v>233</v>
      </c>
      <c r="F4203" t="s">
        <v>19</v>
      </c>
      <c r="G4203" t="s">
        <v>201</v>
      </c>
    </row>
    <row r="4204" spans="1:8">
      <c r="A4204" t="s">
        <v>7468</v>
      </c>
      <c r="B4204" t="s">
        <v>7402</v>
      </c>
      <c r="C4204" t="s">
        <v>7383</v>
      </c>
      <c r="D4204" t="s">
        <v>5776</v>
      </c>
      <c r="E4204" t="s">
        <v>233</v>
      </c>
      <c r="F4204" t="s">
        <v>19</v>
      </c>
      <c r="G4204" t="s">
        <v>201</v>
      </c>
    </row>
    <row r="4205" spans="1:8">
      <c r="A4205" t="s">
        <v>7469</v>
      </c>
      <c r="B4205" t="s">
        <v>7470</v>
      </c>
      <c r="C4205" t="s">
        <v>7383</v>
      </c>
      <c r="D4205" t="s">
        <v>7470</v>
      </c>
      <c r="E4205" t="s">
        <v>233</v>
      </c>
      <c r="F4205" t="s">
        <v>19</v>
      </c>
      <c r="G4205" t="s">
        <v>201</v>
      </c>
    </row>
    <row r="4206" spans="1:8">
      <c r="A4206" t="s">
        <v>7471</v>
      </c>
      <c r="B4206" t="s">
        <v>7405</v>
      </c>
      <c r="C4206" t="s">
        <v>7383</v>
      </c>
      <c r="D4206" t="s">
        <v>7405</v>
      </c>
      <c r="E4206" t="s">
        <v>233</v>
      </c>
      <c r="F4206" t="s">
        <v>23</v>
      </c>
      <c r="G4206" t="s">
        <v>201</v>
      </c>
    </row>
    <row r="4207" spans="1:8">
      <c r="A4207" t="s">
        <v>7472</v>
      </c>
      <c r="B4207" t="s">
        <v>7473</v>
      </c>
      <c r="C4207" t="s">
        <v>7474</v>
      </c>
      <c r="D4207" t="s">
        <v>7473</v>
      </c>
      <c r="E4207" t="s">
        <v>10</v>
      </c>
      <c r="F4207" t="s">
        <v>19</v>
      </c>
      <c r="G4207" t="s">
        <v>12</v>
      </c>
      <c r="H4207">
        <v>3</v>
      </c>
    </row>
    <row r="4208" spans="1:8">
      <c r="A4208" t="s">
        <v>7475</v>
      </c>
      <c r="B4208" t="s">
        <v>7476</v>
      </c>
      <c r="C4208" t="s">
        <v>7474</v>
      </c>
      <c r="D4208" t="s">
        <v>7473</v>
      </c>
      <c r="E4208" t="s">
        <v>10</v>
      </c>
      <c r="F4208" t="s">
        <v>19</v>
      </c>
      <c r="G4208" t="s">
        <v>12</v>
      </c>
      <c r="H4208">
        <v>3</v>
      </c>
    </row>
    <row r="4209" spans="1:8">
      <c r="A4209" t="s">
        <v>7477</v>
      </c>
      <c r="B4209" t="s">
        <v>656</v>
      </c>
      <c r="C4209" t="s">
        <v>7474</v>
      </c>
      <c r="D4209" t="s">
        <v>656</v>
      </c>
      <c r="E4209" t="s">
        <v>10</v>
      </c>
      <c r="F4209" t="s">
        <v>23</v>
      </c>
      <c r="G4209" t="s">
        <v>12</v>
      </c>
      <c r="H4209">
        <v>4</v>
      </c>
    </row>
    <row r="4210" spans="1:8">
      <c r="A4210" t="s">
        <v>7478</v>
      </c>
      <c r="B4210" t="s">
        <v>7473</v>
      </c>
      <c r="C4210" t="s">
        <v>7474</v>
      </c>
      <c r="D4210" t="s">
        <v>7473</v>
      </c>
      <c r="E4210" t="s">
        <v>10</v>
      </c>
      <c r="F4210" t="s">
        <v>23</v>
      </c>
      <c r="G4210" t="s">
        <v>12</v>
      </c>
      <c r="H4210">
        <v>4</v>
      </c>
    </row>
    <row r="4211" spans="1:8">
      <c r="A4211" t="s">
        <v>7479</v>
      </c>
      <c r="B4211" t="s">
        <v>7480</v>
      </c>
      <c r="C4211" t="s">
        <v>7474</v>
      </c>
      <c r="D4211" t="s">
        <v>211</v>
      </c>
      <c r="E4211" t="s">
        <v>10</v>
      </c>
      <c r="F4211" t="s">
        <v>23</v>
      </c>
      <c r="G4211" t="s">
        <v>12</v>
      </c>
      <c r="H4211">
        <v>4</v>
      </c>
    </row>
    <row r="4212" spans="1:8">
      <c r="A4212" t="s">
        <v>7481</v>
      </c>
      <c r="B4212" t="s">
        <v>5997</v>
      </c>
      <c r="C4212" t="s">
        <v>7474</v>
      </c>
      <c r="D4212" t="s">
        <v>1589</v>
      </c>
      <c r="E4212" t="s">
        <v>10</v>
      </c>
      <c r="F4212" t="s">
        <v>19</v>
      </c>
      <c r="G4212" t="s">
        <v>12</v>
      </c>
      <c r="H4212">
        <v>3</v>
      </c>
    </row>
    <row r="4213" spans="1:8">
      <c r="A4213" t="s">
        <v>7482</v>
      </c>
      <c r="B4213" t="s">
        <v>7473</v>
      </c>
      <c r="C4213" t="s">
        <v>7474</v>
      </c>
      <c r="D4213" t="s">
        <v>7473</v>
      </c>
      <c r="E4213" t="s">
        <v>10</v>
      </c>
      <c r="F4213" t="s">
        <v>23</v>
      </c>
      <c r="G4213" t="s">
        <v>12</v>
      </c>
      <c r="H4213">
        <v>4</v>
      </c>
    </row>
    <row r="4214" spans="1:8">
      <c r="A4214" t="s">
        <v>7483</v>
      </c>
      <c r="B4214" t="s">
        <v>7484</v>
      </c>
      <c r="C4214" t="s">
        <v>7474</v>
      </c>
      <c r="D4214" t="s">
        <v>7473</v>
      </c>
      <c r="E4214" t="s">
        <v>10</v>
      </c>
      <c r="F4214" t="s">
        <v>23</v>
      </c>
      <c r="G4214" t="s">
        <v>12</v>
      </c>
      <c r="H4214">
        <v>2</v>
      </c>
    </row>
    <row r="4215" spans="1:8">
      <c r="A4215" t="s">
        <v>7485</v>
      </c>
      <c r="B4215" t="s">
        <v>7473</v>
      </c>
      <c r="C4215" t="s">
        <v>7474</v>
      </c>
      <c r="D4215" t="s">
        <v>7473</v>
      </c>
      <c r="E4215" t="s">
        <v>10</v>
      </c>
      <c r="F4215" t="s">
        <v>23</v>
      </c>
      <c r="G4215" t="s">
        <v>12</v>
      </c>
      <c r="H4215">
        <v>4</v>
      </c>
    </row>
    <row r="4216" spans="1:8">
      <c r="A4216" t="s">
        <v>7486</v>
      </c>
      <c r="B4216" t="s">
        <v>7487</v>
      </c>
      <c r="C4216" t="s">
        <v>7474</v>
      </c>
      <c r="D4216" t="s">
        <v>211</v>
      </c>
      <c r="E4216" t="s">
        <v>10</v>
      </c>
      <c r="F4216" t="s">
        <v>23</v>
      </c>
      <c r="G4216" t="s">
        <v>12</v>
      </c>
      <c r="H4216">
        <v>4</v>
      </c>
    </row>
    <row r="4217" spans="1:8">
      <c r="A4217" t="s">
        <v>7488</v>
      </c>
      <c r="B4217" t="s">
        <v>7473</v>
      </c>
      <c r="C4217" t="s">
        <v>7474</v>
      </c>
      <c r="D4217" t="s">
        <v>7473</v>
      </c>
      <c r="E4217" t="s">
        <v>179</v>
      </c>
      <c r="F4217" t="s">
        <v>180</v>
      </c>
      <c r="G4217" t="s">
        <v>12</v>
      </c>
      <c r="H4217">
        <v>4</v>
      </c>
    </row>
    <row r="4218" spans="1:8">
      <c r="A4218" t="s">
        <v>7489</v>
      </c>
      <c r="B4218" t="s">
        <v>7473</v>
      </c>
      <c r="C4218" t="s">
        <v>7474</v>
      </c>
      <c r="D4218" t="s">
        <v>7473</v>
      </c>
      <c r="E4218" t="s">
        <v>233</v>
      </c>
      <c r="F4218" t="s">
        <v>23</v>
      </c>
      <c r="G4218" t="s">
        <v>201</v>
      </c>
    </row>
    <row r="4219" spans="1:8">
      <c r="A4219" t="s">
        <v>7490</v>
      </c>
      <c r="B4219" t="s">
        <v>7491</v>
      </c>
      <c r="C4219" t="s">
        <v>7474</v>
      </c>
      <c r="D4219" t="s">
        <v>7473</v>
      </c>
      <c r="E4219" t="s">
        <v>233</v>
      </c>
      <c r="F4219" t="s">
        <v>23</v>
      </c>
      <c r="G4219" t="s">
        <v>12</v>
      </c>
    </row>
    <row r="4220" spans="1:8">
      <c r="A4220" t="s">
        <v>7492</v>
      </c>
      <c r="B4220" t="s">
        <v>7493</v>
      </c>
      <c r="C4220" t="s">
        <v>7494</v>
      </c>
      <c r="D4220" t="s">
        <v>169</v>
      </c>
      <c r="E4220" t="s">
        <v>10</v>
      </c>
      <c r="F4220" t="s">
        <v>19</v>
      </c>
      <c r="G4220" t="s">
        <v>12</v>
      </c>
      <c r="H4220">
        <v>2</v>
      </c>
    </row>
    <row r="4221" spans="1:8">
      <c r="A4221" t="s">
        <v>7495</v>
      </c>
      <c r="B4221" t="s">
        <v>4953</v>
      </c>
      <c r="C4221" t="s">
        <v>7494</v>
      </c>
      <c r="D4221" t="s">
        <v>4953</v>
      </c>
      <c r="E4221" t="s">
        <v>10</v>
      </c>
      <c r="F4221" t="s">
        <v>11</v>
      </c>
      <c r="G4221" t="s">
        <v>12</v>
      </c>
      <c r="H4221">
        <v>2</v>
      </c>
    </row>
    <row r="4222" spans="1:8">
      <c r="A4222" t="s">
        <v>7496</v>
      </c>
      <c r="B4222" t="s">
        <v>5280</v>
      </c>
      <c r="C4222" t="s">
        <v>7494</v>
      </c>
      <c r="D4222" t="s">
        <v>5280</v>
      </c>
      <c r="E4222" t="s">
        <v>10</v>
      </c>
      <c r="F4222" t="s">
        <v>23</v>
      </c>
      <c r="G4222" t="s">
        <v>12</v>
      </c>
      <c r="H4222">
        <v>3</v>
      </c>
    </row>
    <row r="4223" spans="1:8">
      <c r="A4223" t="s">
        <v>7497</v>
      </c>
      <c r="B4223" t="s">
        <v>7498</v>
      </c>
      <c r="C4223" t="s">
        <v>7494</v>
      </c>
      <c r="D4223" t="s">
        <v>7498</v>
      </c>
      <c r="E4223" t="s">
        <v>10</v>
      </c>
      <c r="F4223" t="s">
        <v>11</v>
      </c>
      <c r="G4223" t="s">
        <v>12</v>
      </c>
      <c r="H4223">
        <v>2</v>
      </c>
    </row>
    <row r="4224" spans="1:8">
      <c r="A4224" t="s">
        <v>7499</v>
      </c>
      <c r="B4224" t="s">
        <v>3392</v>
      </c>
      <c r="C4224" t="s">
        <v>7494</v>
      </c>
      <c r="D4224" t="s">
        <v>7500</v>
      </c>
      <c r="E4224" t="s">
        <v>10</v>
      </c>
      <c r="F4224" t="s">
        <v>23</v>
      </c>
      <c r="G4224" t="s">
        <v>12</v>
      </c>
      <c r="H4224">
        <v>4</v>
      </c>
    </row>
    <row r="4225" spans="1:8">
      <c r="A4225" t="s">
        <v>7501</v>
      </c>
      <c r="B4225" t="s">
        <v>7502</v>
      </c>
      <c r="C4225" t="s">
        <v>7494</v>
      </c>
      <c r="D4225" t="s">
        <v>7503</v>
      </c>
      <c r="E4225" t="s">
        <v>10</v>
      </c>
      <c r="F4225" t="s">
        <v>19</v>
      </c>
      <c r="G4225" t="s">
        <v>12</v>
      </c>
      <c r="H4225">
        <v>2</v>
      </c>
    </row>
    <row r="4226" spans="1:8">
      <c r="A4226" t="s">
        <v>7504</v>
      </c>
      <c r="B4226" t="s">
        <v>2187</v>
      </c>
      <c r="C4226" t="s">
        <v>7494</v>
      </c>
      <c r="D4226" t="s">
        <v>2187</v>
      </c>
      <c r="E4226" t="s">
        <v>10</v>
      </c>
      <c r="F4226" t="s">
        <v>23</v>
      </c>
      <c r="G4226" t="s">
        <v>12</v>
      </c>
    </row>
    <row r="4227" spans="1:8">
      <c r="A4227" t="s">
        <v>7505</v>
      </c>
      <c r="B4227" t="s">
        <v>7506</v>
      </c>
      <c r="C4227" t="s">
        <v>7494</v>
      </c>
      <c r="D4227" t="s">
        <v>2187</v>
      </c>
      <c r="E4227" t="s">
        <v>10</v>
      </c>
      <c r="F4227" t="s">
        <v>23</v>
      </c>
      <c r="G4227" t="s">
        <v>12</v>
      </c>
      <c r="H4227">
        <v>4</v>
      </c>
    </row>
    <row r="4228" spans="1:8">
      <c r="A4228" t="s">
        <v>7507</v>
      </c>
      <c r="B4228" t="s">
        <v>538</v>
      </c>
      <c r="C4228" t="s">
        <v>7494</v>
      </c>
      <c r="D4228" t="s">
        <v>2773</v>
      </c>
      <c r="E4228" t="s">
        <v>10</v>
      </c>
      <c r="F4228" t="s">
        <v>23</v>
      </c>
      <c r="G4228" t="s">
        <v>12</v>
      </c>
      <c r="H4228">
        <v>3</v>
      </c>
    </row>
    <row r="4229" spans="1:8">
      <c r="A4229" t="s">
        <v>7508</v>
      </c>
      <c r="B4229" t="s">
        <v>1239</v>
      </c>
      <c r="C4229" t="s">
        <v>7494</v>
      </c>
      <c r="D4229" t="s">
        <v>1239</v>
      </c>
      <c r="E4229" t="s">
        <v>10</v>
      </c>
      <c r="F4229" t="s">
        <v>19</v>
      </c>
      <c r="G4229" t="s">
        <v>12</v>
      </c>
    </row>
    <row r="4230" spans="1:8">
      <c r="A4230" t="s">
        <v>7509</v>
      </c>
      <c r="B4230" t="s">
        <v>1604</v>
      </c>
      <c r="C4230" t="s">
        <v>7494</v>
      </c>
      <c r="D4230" t="s">
        <v>1604</v>
      </c>
      <c r="E4230" t="s">
        <v>10</v>
      </c>
      <c r="F4230" t="s">
        <v>23</v>
      </c>
      <c r="G4230" t="s">
        <v>12</v>
      </c>
      <c r="H4230">
        <v>2</v>
      </c>
    </row>
    <row r="4231" spans="1:8">
      <c r="A4231" t="s">
        <v>7510</v>
      </c>
      <c r="B4231" t="s">
        <v>182</v>
      </c>
      <c r="C4231" t="s">
        <v>7494</v>
      </c>
      <c r="D4231" t="s">
        <v>182</v>
      </c>
      <c r="E4231" t="s">
        <v>10</v>
      </c>
      <c r="F4231" t="s">
        <v>23</v>
      </c>
      <c r="G4231" t="s">
        <v>12</v>
      </c>
      <c r="H4231">
        <v>4</v>
      </c>
    </row>
    <row r="4232" spans="1:8">
      <c r="A4232" t="s">
        <v>7511</v>
      </c>
      <c r="B4232" t="s">
        <v>538</v>
      </c>
      <c r="C4232" t="s">
        <v>7494</v>
      </c>
      <c r="D4232" t="s">
        <v>2773</v>
      </c>
      <c r="E4232" t="s">
        <v>10</v>
      </c>
      <c r="F4232" t="s">
        <v>23</v>
      </c>
      <c r="G4232" t="s">
        <v>12</v>
      </c>
      <c r="H4232">
        <v>3</v>
      </c>
    </row>
    <row r="4233" spans="1:8">
      <c r="A4233" t="s">
        <v>7512</v>
      </c>
      <c r="B4233" t="s">
        <v>2878</v>
      </c>
      <c r="C4233" t="s">
        <v>7494</v>
      </c>
      <c r="D4233" t="s">
        <v>2878</v>
      </c>
      <c r="E4233" t="s">
        <v>10</v>
      </c>
      <c r="F4233" t="s">
        <v>23</v>
      </c>
      <c r="G4233" t="s">
        <v>12</v>
      </c>
      <c r="H4233">
        <v>4</v>
      </c>
    </row>
    <row r="4234" spans="1:8">
      <c r="A4234" t="s">
        <v>7513</v>
      </c>
      <c r="B4234" t="s">
        <v>7514</v>
      </c>
      <c r="C4234" t="s">
        <v>7494</v>
      </c>
      <c r="D4234" t="s">
        <v>7515</v>
      </c>
      <c r="E4234" t="s">
        <v>10</v>
      </c>
      <c r="F4234" t="s">
        <v>19</v>
      </c>
      <c r="G4234" t="s">
        <v>12</v>
      </c>
      <c r="H4234">
        <v>3</v>
      </c>
    </row>
    <row r="4235" spans="1:8">
      <c r="A4235" t="s">
        <v>7516</v>
      </c>
      <c r="B4235" t="s">
        <v>7498</v>
      </c>
      <c r="C4235" t="s">
        <v>7494</v>
      </c>
      <c r="D4235" t="s">
        <v>7498</v>
      </c>
      <c r="E4235" t="s">
        <v>10</v>
      </c>
      <c r="F4235" t="s">
        <v>23</v>
      </c>
      <c r="G4235" t="s">
        <v>12</v>
      </c>
      <c r="H4235">
        <v>5</v>
      </c>
    </row>
    <row r="4236" spans="1:8">
      <c r="A4236" t="s">
        <v>7517</v>
      </c>
      <c r="B4236" t="s">
        <v>737</v>
      </c>
      <c r="C4236" t="s">
        <v>7494</v>
      </c>
      <c r="D4236" t="s">
        <v>737</v>
      </c>
      <c r="E4236" t="s">
        <v>10</v>
      </c>
      <c r="F4236" t="s">
        <v>19</v>
      </c>
      <c r="G4236" t="s">
        <v>12</v>
      </c>
      <c r="H4236">
        <v>4</v>
      </c>
    </row>
    <row r="4237" spans="1:8">
      <c r="A4237" t="s">
        <v>7518</v>
      </c>
      <c r="B4237" t="s">
        <v>7519</v>
      </c>
      <c r="C4237" t="s">
        <v>7494</v>
      </c>
      <c r="D4237" t="s">
        <v>182</v>
      </c>
      <c r="E4237" t="s">
        <v>10</v>
      </c>
      <c r="F4237" t="s">
        <v>23</v>
      </c>
      <c r="G4237" t="s">
        <v>12</v>
      </c>
      <c r="H4237">
        <v>4</v>
      </c>
    </row>
    <row r="4238" spans="1:8">
      <c r="A4238" t="s">
        <v>7520</v>
      </c>
      <c r="B4238" t="s">
        <v>622</v>
      </c>
      <c r="C4238" t="s">
        <v>7494</v>
      </c>
      <c r="D4238" t="s">
        <v>2147</v>
      </c>
      <c r="E4238" t="s">
        <v>10</v>
      </c>
      <c r="F4238" t="s">
        <v>23</v>
      </c>
      <c r="G4238" t="s">
        <v>12</v>
      </c>
      <c r="H4238">
        <v>4</v>
      </c>
    </row>
    <row r="4239" spans="1:8">
      <c r="A4239" t="s">
        <v>7521</v>
      </c>
      <c r="B4239" t="s">
        <v>7522</v>
      </c>
      <c r="C4239" t="s">
        <v>7494</v>
      </c>
      <c r="D4239" t="s">
        <v>42</v>
      </c>
      <c r="E4239" t="s">
        <v>10</v>
      </c>
      <c r="F4239" t="s">
        <v>11</v>
      </c>
      <c r="G4239" t="s">
        <v>12</v>
      </c>
      <c r="H4239">
        <v>2</v>
      </c>
    </row>
    <row r="4240" spans="1:8">
      <c r="A4240" t="s">
        <v>7523</v>
      </c>
      <c r="B4240" t="s">
        <v>207</v>
      </c>
      <c r="C4240" t="s">
        <v>7494</v>
      </c>
      <c r="D4240" t="s">
        <v>7524</v>
      </c>
      <c r="E4240" t="s">
        <v>10</v>
      </c>
      <c r="F4240" t="s">
        <v>19</v>
      </c>
      <c r="G4240" t="s">
        <v>12</v>
      </c>
      <c r="H4240">
        <v>3</v>
      </c>
    </row>
    <row r="4241" spans="1:8">
      <c r="A4241" t="s">
        <v>7525</v>
      </c>
      <c r="B4241" t="s">
        <v>519</v>
      </c>
      <c r="C4241" t="s">
        <v>7494</v>
      </c>
      <c r="D4241" t="s">
        <v>7526</v>
      </c>
      <c r="E4241" t="s">
        <v>10</v>
      </c>
      <c r="F4241" t="s">
        <v>23</v>
      </c>
      <c r="G4241" t="s">
        <v>12</v>
      </c>
      <c r="H4241">
        <v>2</v>
      </c>
    </row>
    <row r="4242" spans="1:8">
      <c r="A4242" t="s">
        <v>7527</v>
      </c>
      <c r="B4242" t="s">
        <v>17</v>
      </c>
      <c r="C4242" t="s">
        <v>7494</v>
      </c>
      <c r="D4242" t="s">
        <v>17</v>
      </c>
      <c r="E4242" t="s">
        <v>10</v>
      </c>
      <c r="F4242" t="s">
        <v>23</v>
      </c>
      <c r="G4242" t="s">
        <v>12</v>
      </c>
      <c r="H4242">
        <v>3</v>
      </c>
    </row>
    <row r="4243" spans="1:8">
      <c r="A4243" t="s">
        <v>7528</v>
      </c>
      <c r="B4243" t="s">
        <v>4467</v>
      </c>
      <c r="C4243" t="s">
        <v>7494</v>
      </c>
      <c r="D4243" t="s">
        <v>4467</v>
      </c>
      <c r="E4243" t="s">
        <v>10</v>
      </c>
      <c r="F4243" t="s">
        <v>69</v>
      </c>
      <c r="G4243" t="s">
        <v>12</v>
      </c>
      <c r="H4243">
        <v>3</v>
      </c>
    </row>
    <row r="4244" spans="1:8">
      <c r="A4244" t="s">
        <v>7529</v>
      </c>
      <c r="B4244" t="s">
        <v>7530</v>
      </c>
      <c r="C4244" t="s">
        <v>7494</v>
      </c>
      <c r="D4244" t="s">
        <v>66</v>
      </c>
      <c r="E4244" t="s">
        <v>10</v>
      </c>
      <c r="F4244" t="s">
        <v>50</v>
      </c>
      <c r="G4244" t="s">
        <v>12</v>
      </c>
      <c r="H4244">
        <v>3</v>
      </c>
    </row>
    <row r="4245" spans="1:8">
      <c r="A4245" t="s">
        <v>7531</v>
      </c>
      <c r="B4245" t="s">
        <v>4953</v>
      </c>
      <c r="C4245" t="s">
        <v>7494</v>
      </c>
      <c r="D4245" t="s">
        <v>4953</v>
      </c>
      <c r="E4245" t="s">
        <v>10</v>
      </c>
      <c r="F4245" t="s">
        <v>23</v>
      </c>
      <c r="G4245" t="s">
        <v>12</v>
      </c>
      <c r="H4245">
        <v>3</v>
      </c>
    </row>
    <row r="4246" spans="1:8">
      <c r="A4246" t="s">
        <v>7532</v>
      </c>
      <c r="B4246" t="s">
        <v>7533</v>
      </c>
      <c r="C4246" t="s">
        <v>7494</v>
      </c>
      <c r="D4246" t="s">
        <v>7533</v>
      </c>
      <c r="E4246" t="s">
        <v>10</v>
      </c>
      <c r="F4246" t="s">
        <v>98</v>
      </c>
      <c r="G4246" t="s">
        <v>12</v>
      </c>
      <c r="H4246">
        <v>4</v>
      </c>
    </row>
    <row r="4247" spans="1:8">
      <c r="A4247" t="s">
        <v>7534</v>
      </c>
      <c r="B4247" t="s">
        <v>170</v>
      </c>
      <c r="C4247" t="s">
        <v>7494</v>
      </c>
      <c r="D4247" t="s">
        <v>170</v>
      </c>
      <c r="E4247" t="s">
        <v>10</v>
      </c>
      <c r="F4247" t="s">
        <v>23</v>
      </c>
      <c r="G4247" t="s">
        <v>12</v>
      </c>
      <c r="H4247">
        <v>3</v>
      </c>
    </row>
    <row r="4248" spans="1:8">
      <c r="A4248" t="s">
        <v>7535</v>
      </c>
      <c r="B4248" t="s">
        <v>3011</v>
      </c>
      <c r="C4248" t="s">
        <v>7494</v>
      </c>
      <c r="D4248" t="s">
        <v>3011</v>
      </c>
      <c r="E4248" t="s">
        <v>10</v>
      </c>
      <c r="F4248" t="s">
        <v>23</v>
      </c>
      <c r="G4248" t="s">
        <v>12</v>
      </c>
      <c r="H4248">
        <v>4</v>
      </c>
    </row>
    <row r="4249" spans="1:8">
      <c r="A4249" t="s">
        <v>7536</v>
      </c>
      <c r="B4249" t="s">
        <v>7537</v>
      </c>
      <c r="C4249" t="s">
        <v>7494</v>
      </c>
      <c r="D4249" t="s">
        <v>3116</v>
      </c>
      <c r="E4249" t="s">
        <v>10</v>
      </c>
      <c r="F4249" t="s">
        <v>23</v>
      </c>
      <c r="G4249" t="s">
        <v>12</v>
      </c>
    </row>
    <row r="4250" spans="1:8">
      <c r="A4250" t="s">
        <v>7538</v>
      </c>
      <c r="B4250" t="s">
        <v>7539</v>
      </c>
      <c r="C4250" t="s">
        <v>7494</v>
      </c>
      <c r="D4250" t="s">
        <v>3556</v>
      </c>
      <c r="E4250" t="s">
        <v>10</v>
      </c>
      <c r="F4250" t="s">
        <v>23</v>
      </c>
      <c r="G4250" t="s">
        <v>12</v>
      </c>
      <c r="H4250">
        <v>3</v>
      </c>
    </row>
    <row r="4251" spans="1:8">
      <c r="A4251" t="s">
        <v>7540</v>
      </c>
      <c r="B4251" t="s">
        <v>182</v>
      </c>
      <c r="C4251" t="s">
        <v>7494</v>
      </c>
      <c r="D4251" t="s">
        <v>182</v>
      </c>
      <c r="E4251" t="s">
        <v>10</v>
      </c>
      <c r="F4251" t="s">
        <v>23</v>
      </c>
      <c r="G4251" t="s">
        <v>201</v>
      </c>
      <c r="H4251">
        <v>4</v>
      </c>
    </row>
    <row r="4252" spans="1:8">
      <c r="A4252" t="s">
        <v>7541</v>
      </c>
      <c r="B4252" t="s">
        <v>4953</v>
      </c>
      <c r="C4252" t="s">
        <v>7494</v>
      </c>
      <c r="D4252" t="s">
        <v>4953</v>
      </c>
      <c r="E4252" t="s">
        <v>10</v>
      </c>
      <c r="F4252" t="s">
        <v>19</v>
      </c>
      <c r="G4252" t="s">
        <v>12</v>
      </c>
      <c r="H4252">
        <v>3</v>
      </c>
    </row>
    <row r="4253" spans="1:8">
      <c r="A4253" t="s">
        <v>7542</v>
      </c>
      <c r="B4253" t="s">
        <v>7543</v>
      </c>
      <c r="C4253" t="s">
        <v>7494</v>
      </c>
      <c r="D4253" t="s">
        <v>7533</v>
      </c>
      <c r="E4253" t="s">
        <v>10</v>
      </c>
      <c r="F4253" t="s">
        <v>69</v>
      </c>
      <c r="G4253" t="s">
        <v>12</v>
      </c>
      <c r="H4253">
        <v>2</v>
      </c>
    </row>
    <row r="4254" spans="1:8">
      <c r="A4254" t="s">
        <v>7544</v>
      </c>
      <c r="B4254" t="s">
        <v>7545</v>
      </c>
      <c r="C4254" t="s">
        <v>7494</v>
      </c>
      <c r="D4254" t="s">
        <v>7545</v>
      </c>
      <c r="E4254" t="s">
        <v>10</v>
      </c>
      <c r="F4254" t="s">
        <v>19</v>
      </c>
      <c r="G4254" t="s">
        <v>12</v>
      </c>
      <c r="H4254">
        <v>2</v>
      </c>
    </row>
    <row r="4255" spans="1:8">
      <c r="A4255" t="s">
        <v>7546</v>
      </c>
      <c r="B4255" t="s">
        <v>7547</v>
      </c>
      <c r="C4255" t="s">
        <v>7494</v>
      </c>
      <c r="D4255" t="s">
        <v>7526</v>
      </c>
      <c r="E4255" t="s">
        <v>10</v>
      </c>
      <c r="F4255" t="s">
        <v>19</v>
      </c>
      <c r="G4255" t="s">
        <v>12</v>
      </c>
      <c r="H4255">
        <v>2</v>
      </c>
    </row>
    <row r="4256" spans="1:8">
      <c r="A4256" t="s">
        <v>7548</v>
      </c>
      <c r="B4256" t="s">
        <v>538</v>
      </c>
      <c r="C4256" t="s">
        <v>7494</v>
      </c>
      <c r="D4256" t="s">
        <v>2773</v>
      </c>
      <c r="E4256" t="s">
        <v>10</v>
      </c>
      <c r="F4256" t="s">
        <v>23</v>
      </c>
      <c r="G4256" t="s">
        <v>12</v>
      </c>
      <c r="H4256">
        <v>4</v>
      </c>
    </row>
    <row r="4257" spans="1:8">
      <c r="A4257" t="s">
        <v>7549</v>
      </c>
      <c r="B4257" t="s">
        <v>4953</v>
      </c>
      <c r="C4257" t="s">
        <v>7494</v>
      </c>
      <c r="D4257" t="s">
        <v>4953</v>
      </c>
      <c r="E4257" t="s">
        <v>10</v>
      </c>
      <c r="F4257" t="s">
        <v>23</v>
      </c>
      <c r="G4257" t="s">
        <v>12</v>
      </c>
      <c r="H4257">
        <v>4</v>
      </c>
    </row>
    <row r="4258" spans="1:8">
      <c r="A4258" t="s">
        <v>7550</v>
      </c>
      <c r="B4258" t="s">
        <v>3213</v>
      </c>
      <c r="C4258" t="s">
        <v>7494</v>
      </c>
      <c r="D4258" t="s">
        <v>4953</v>
      </c>
      <c r="E4258" t="s">
        <v>10</v>
      </c>
      <c r="F4258" t="s">
        <v>19</v>
      </c>
      <c r="G4258" t="s">
        <v>12</v>
      </c>
      <c r="H4258">
        <v>4</v>
      </c>
    </row>
    <row r="4259" spans="1:8">
      <c r="A4259" t="s">
        <v>7551</v>
      </c>
      <c r="B4259" t="s">
        <v>17</v>
      </c>
      <c r="C4259" t="s">
        <v>7494</v>
      </c>
      <c r="D4259" t="s">
        <v>17</v>
      </c>
      <c r="E4259" t="s">
        <v>10</v>
      </c>
      <c r="F4259" t="s">
        <v>50</v>
      </c>
      <c r="G4259" t="s">
        <v>12</v>
      </c>
      <c r="H4259">
        <v>3</v>
      </c>
    </row>
    <row r="4260" spans="1:8">
      <c r="A4260" t="s">
        <v>7552</v>
      </c>
      <c r="B4260" t="s">
        <v>7553</v>
      </c>
      <c r="C4260" t="s">
        <v>7494</v>
      </c>
      <c r="D4260" t="s">
        <v>7526</v>
      </c>
      <c r="E4260" t="s">
        <v>10</v>
      </c>
      <c r="F4260" t="s">
        <v>23</v>
      </c>
      <c r="G4260" t="s">
        <v>12</v>
      </c>
      <c r="H4260">
        <v>4</v>
      </c>
    </row>
    <row r="4261" spans="1:8">
      <c r="A4261" t="s">
        <v>7554</v>
      </c>
      <c r="B4261" t="s">
        <v>7555</v>
      </c>
      <c r="C4261" t="s">
        <v>7494</v>
      </c>
      <c r="D4261" t="s">
        <v>7533</v>
      </c>
      <c r="E4261" t="s">
        <v>264</v>
      </c>
      <c r="F4261" t="s">
        <v>265</v>
      </c>
      <c r="G4261" t="s">
        <v>201</v>
      </c>
    </row>
    <row r="4262" spans="1:8">
      <c r="A4262" t="s">
        <v>7556</v>
      </c>
      <c r="B4262" t="s">
        <v>7557</v>
      </c>
      <c r="C4262" t="s">
        <v>7494</v>
      </c>
      <c r="D4262" t="s">
        <v>113</v>
      </c>
      <c r="E4262" t="s">
        <v>10</v>
      </c>
      <c r="F4262" t="s">
        <v>19</v>
      </c>
      <c r="G4262" t="s">
        <v>12</v>
      </c>
      <c r="H4262">
        <v>4</v>
      </c>
    </row>
    <row r="4263" spans="1:8">
      <c r="A4263" t="s">
        <v>7558</v>
      </c>
      <c r="B4263" t="s">
        <v>182</v>
      </c>
      <c r="C4263" t="s">
        <v>7494</v>
      </c>
      <c r="D4263" t="s">
        <v>182</v>
      </c>
      <c r="E4263" t="s">
        <v>10</v>
      </c>
      <c r="F4263" t="s">
        <v>23</v>
      </c>
      <c r="G4263" t="s">
        <v>201</v>
      </c>
      <c r="H4263">
        <v>5</v>
      </c>
    </row>
    <row r="4264" spans="1:8">
      <c r="A4264" t="s">
        <v>7559</v>
      </c>
      <c r="B4264" t="s">
        <v>6934</v>
      </c>
      <c r="C4264" t="s">
        <v>7494</v>
      </c>
      <c r="D4264" t="s">
        <v>182</v>
      </c>
      <c r="E4264" t="s">
        <v>10</v>
      </c>
      <c r="F4264" t="s">
        <v>11</v>
      </c>
      <c r="G4264" t="s">
        <v>12</v>
      </c>
      <c r="H4264">
        <v>5</v>
      </c>
    </row>
    <row r="4265" spans="1:8">
      <c r="A4265" t="s">
        <v>7560</v>
      </c>
      <c r="B4265" t="s">
        <v>3213</v>
      </c>
      <c r="C4265" t="s">
        <v>7494</v>
      </c>
      <c r="D4265" t="s">
        <v>4953</v>
      </c>
      <c r="E4265" t="s">
        <v>10</v>
      </c>
      <c r="F4265" t="s">
        <v>23</v>
      </c>
      <c r="G4265" t="s">
        <v>12</v>
      </c>
      <c r="H4265">
        <v>5</v>
      </c>
    </row>
    <row r="4266" spans="1:8">
      <c r="A4266" t="s">
        <v>7561</v>
      </c>
      <c r="B4266" t="s">
        <v>7562</v>
      </c>
      <c r="C4266" t="s">
        <v>7494</v>
      </c>
      <c r="D4266" t="s">
        <v>7526</v>
      </c>
      <c r="E4266" t="s">
        <v>10</v>
      </c>
      <c r="F4266" t="s">
        <v>23</v>
      </c>
      <c r="G4266" t="s">
        <v>201</v>
      </c>
      <c r="H4266">
        <v>4</v>
      </c>
    </row>
    <row r="4267" spans="1:8">
      <c r="A4267" t="s">
        <v>7563</v>
      </c>
      <c r="B4267" t="s">
        <v>538</v>
      </c>
      <c r="C4267" t="s">
        <v>7494</v>
      </c>
      <c r="D4267" t="s">
        <v>3556</v>
      </c>
      <c r="E4267" t="s">
        <v>10</v>
      </c>
      <c r="F4267" t="s">
        <v>23</v>
      </c>
      <c r="G4267" t="s">
        <v>12</v>
      </c>
      <c r="H4267">
        <v>4</v>
      </c>
    </row>
    <row r="4268" spans="1:8">
      <c r="A4268" t="s">
        <v>7564</v>
      </c>
      <c r="B4268" t="s">
        <v>7565</v>
      </c>
      <c r="C4268" t="s">
        <v>7494</v>
      </c>
      <c r="D4268" t="s">
        <v>5109</v>
      </c>
      <c r="E4268" t="s">
        <v>10</v>
      </c>
      <c r="F4268" t="s">
        <v>23</v>
      </c>
      <c r="G4268" t="s">
        <v>12</v>
      </c>
      <c r="H4268">
        <v>3</v>
      </c>
    </row>
    <row r="4269" spans="1:8">
      <c r="A4269" t="s">
        <v>7566</v>
      </c>
      <c r="B4269" t="s">
        <v>555</v>
      </c>
      <c r="C4269" t="s">
        <v>7494</v>
      </c>
      <c r="D4269" t="s">
        <v>555</v>
      </c>
      <c r="E4269" t="s">
        <v>10</v>
      </c>
      <c r="F4269" t="s">
        <v>69</v>
      </c>
      <c r="G4269" t="s">
        <v>12</v>
      </c>
    </row>
    <row r="4270" spans="1:8">
      <c r="A4270" t="s">
        <v>7567</v>
      </c>
      <c r="B4270" t="s">
        <v>3169</v>
      </c>
      <c r="C4270" t="s">
        <v>7494</v>
      </c>
      <c r="D4270" t="s">
        <v>7568</v>
      </c>
      <c r="E4270" t="s">
        <v>10</v>
      </c>
      <c r="F4270" t="s">
        <v>23</v>
      </c>
      <c r="G4270" t="s">
        <v>12</v>
      </c>
      <c r="H4270">
        <v>3</v>
      </c>
    </row>
    <row r="4271" spans="1:8">
      <c r="A4271" t="s">
        <v>7569</v>
      </c>
      <c r="B4271" t="s">
        <v>7570</v>
      </c>
      <c r="C4271" t="s">
        <v>7494</v>
      </c>
      <c r="D4271" t="s">
        <v>4148</v>
      </c>
      <c r="E4271" t="s">
        <v>10</v>
      </c>
      <c r="F4271" t="s">
        <v>23</v>
      </c>
      <c r="G4271" t="s">
        <v>12</v>
      </c>
      <c r="H4271">
        <v>5</v>
      </c>
    </row>
    <row r="4272" spans="1:8">
      <c r="A4272" t="s">
        <v>7571</v>
      </c>
      <c r="B4272" t="s">
        <v>538</v>
      </c>
      <c r="C4272" t="s">
        <v>7494</v>
      </c>
      <c r="D4272" t="s">
        <v>2773</v>
      </c>
      <c r="E4272" t="s">
        <v>179</v>
      </c>
      <c r="F4272" t="s">
        <v>180</v>
      </c>
      <c r="G4272" t="s">
        <v>12</v>
      </c>
      <c r="H4272">
        <v>5</v>
      </c>
    </row>
    <row r="4273" spans="1:8">
      <c r="A4273" t="s">
        <v>7572</v>
      </c>
      <c r="B4273" t="s">
        <v>4953</v>
      </c>
      <c r="C4273" t="s">
        <v>7494</v>
      </c>
      <c r="D4273" t="s">
        <v>4953</v>
      </c>
      <c r="E4273" t="s">
        <v>179</v>
      </c>
      <c r="F4273" t="s">
        <v>180</v>
      </c>
      <c r="G4273" t="s">
        <v>12</v>
      </c>
      <c r="H4273">
        <v>5</v>
      </c>
    </row>
    <row r="4274" spans="1:8">
      <c r="A4274" t="s">
        <v>7573</v>
      </c>
      <c r="B4274" t="s">
        <v>5134</v>
      </c>
      <c r="C4274" t="s">
        <v>7494</v>
      </c>
      <c r="D4274" t="s">
        <v>7574</v>
      </c>
      <c r="E4274" t="s">
        <v>212</v>
      </c>
      <c r="F4274" t="s">
        <v>98</v>
      </c>
      <c r="G4274" t="s">
        <v>12</v>
      </c>
    </row>
    <row r="4275" spans="1:8">
      <c r="A4275" t="s">
        <v>7575</v>
      </c>
      <c r="B4275" t="s">
        <v>3765</v>
      </c>
      <c r="C4275" t="s">
        <v>7494</v>
      </c>
      <c r="D4275" t="s">
        <v>3765</v>
      </c>
      <c r="E4275" t="s">
        <v>212</v>
      </c>
      <c r="F4275" t="s">
        <v>69</v>
      </c>
      <c r="G4275" t="s">
        <v>12</v>
      </c>
    </row>
    <row r="4276" spans="1:8">
      <c r="A4276" t="s">
        <v>7576</v>
      </c>
      <c r="B4276" t="s">
        <v>7577</v>
      </c>
      <c r="C4276" t="s">
        <v>7494</v>
      </c>
      <c r="D4276" t="s">
        <v>2147</v>
      </c>
      <c r="E4276" t="s">
        <v>212</v>
      </c>
      <c r="F4276" t="s">
        <v>23</v>
      </c>
      <c r="G4276" t="s">
        <v>12</v>
      </c>
    </row>
    <row r="4277" spans="1:8">
      <c r="A4277" t="s">
        <v>5194</v>
      </c>
      <c r="B4277" t="s">
        <v>182</v>
      </c>
      <c r="C4277" t="s">
        <v>7494</v>
      </c>
      <c r="D4277" t="s">
        <v>182</v>
      </c>
      <c r="E4277" t="s">
        <v>230</v>
      </c>
      <c r="F4277" t="s">
        <v>23</v>
      </c>
      <c r="G4277" t="s">
        <v>201</v>
      </c>
    </row>
    <row r="4278" spans="1:8">
      <c r="A4278" t="s">
        <v>7578</v>
      </c>
      <c r="B4278" t="s">
        <v>519</v>
      </c>
      <c r="C4278" t="s">
        <v>7494</v>
      </c>
      <c r="D4278" t="s">
        <v>7526</v>
      </c>
      <c r="E4278" t="s">
        <v>233</v>
      </c>
      <c r="F4278" t="s">
        <v>19</v>
      </c>
      <c r="G4278" t="s">
        <v>12</v>
      </c>
    </row>
    <row r="4279" spans="1:8">
      <c r="A4279" t="s">
        <v>7579</v>
      </c>
      <c r="B4279" t="s">
        <v>538</v>
      </c>
      <c r="C4279" t="s">
        <v>7494</v>
      </c>
      <c r="D4279" t="s">
        <v>2773</v>
      </c>
      <c r="E4279" t="s">
        <v>233</v>
      </c>
      <c r="F4279" t="s">
        <v>50</v>
      </c>
      <c r="G4279" t="s">
        <v>201</v>
      </c>
    </row>
    <row r="4280" spans="1:8">
      <c r="A4280" t="s">
        <v>7580</v>
      </c>
      <c r="B4280" t="s">
        <v>4953</v>
      </c>
      <c r="C4280" t="s">
        <v>7494</v>
      </c>
      <c r="D4280" t="s">
        <v>4953</v>
      </c>
      <c r="E4280" t="s">
        <v>233</v>
      </c>
      <c r="F4280" t="s">
        <v>19</v>
      </c>
      <c r="G4280" t="s">
        <v>201</v>
      </c>
    </row>
    <row r="4281" spans="1:8">
      <c r="A4281" t="s">
        <v>7581</v>
      </c>
      <c r="B4281" t="s">
        <v>7582</v>
      </c>
      <c r="C4281" t="s">
        <v>7494</v>
      </c>
      <c r="D4281" t="s">
        <v>182</v>
      </c>
      <c r="E4281" t="s">
        <v>233</v>
      </c>
      <c r="F4281" t="s">
        <v>19</v>
      </c>
      <c r="G4281" t="s">
        <v>201</v>
      </c>
    </row>
    <row r="4282" spans="1:8">
      <c r="A4282" t="s">
        <v>7583</v>
      </c>
      <c r="B4282" t="s">
        <v>7539</v>
      </c>
      <c r="C4282" t="s">
        <v>7494</v>
      </c>
      <c r="D4282" t="s">
        <v>3556</v>
      </c>
      <c r="E4282" t="s">
        <v>233</v>
      </c>
      <c r="F4282" t="s">
        <v>19</v>
      </c>
      <c r="G4282" t="s">
        <v>201</v>
      </c>
    </row>
    <row r="4283" spans="1:8">
      <c r="A4283" t="s">
        <v>7584</v>
      </c>
      <c r="B4283" t="s">
        <v>6934</v>
      </c>
      <c r="C4283" t="s">
        <v>7494</v>
      </c>
      <c r="D4283" t="s">
        <v>182</v>
      </c>
      <c r="E4283" t="s">
        <v>233</v>
      </c>
      <c r="F4283" t="s">
        <v>19</v>
      </c>
      <c r="G4283" t="s">
        <v>201</v>
      </c>
    </row>
    <row r="4284" spans="1:8">
      <c r="A4284" t="s">
        <v>7585</v>
      </c>
      <c r="B4284" t="s">
        <v>2878</v>
      </c>
      <c r="C4284" t="s">
        <v>7494</v>
      </c>
      <c r="D4284" t="s">
        <v>2878</v>
      </c>
      <c r="E4284" t="s">
        <v>233</v>
      </c>
      <c r="F4284" t="s">
        <v>50</v>
      </c>
      <c r="G4284" t="s">
        <v>201</v>
      </c>
    </row>
    <row r="4285" spans="1:8">
      <c r="A4285" t="s">
        <v>7586</v>
      </c>
      <c r="B4285" t="s">
        <v>737</v>
      </c>
      <c r="C4285" t="s">
        <v>7494</v>
      </c>
      <c r="D4285" t="s">
        <v>737</v>
      </c>
      <c r="E4285" t="s">
        <v>233</v>
      </c>
      <c r="F4285" t="s">
        <v>19</v>
      </c>
      <c r="G4285" t="s">
        <v>12</v>
      </c>
    </row>
    <row r="4286" spans="1:8">
      <c r="A4286" t="s">
        <v>7587</v>
      </c>
      <c r="B4286" t="s">
        <v>5956</v>
      </c>
      <c r="C4286" t="s">
        <v>7588</v>
      </c>
      <c r="D4286" t="s">
        <v>7589</v>
      </c>
      <c r="E4286" t="s">
        <v>10</v>
      </c>
      <c r="F4286" t="s">
        <v>23</v>
      </c>
      <c r="G4286" t="s">
        <v>12</v>
      </c>
      <c r="H4286">
        <v>3</v>
      </c>
    </row>
    <row r="4287" spans="1:8">
      <c r="A4287" t="s">
        <v>7590</v>
      </c>
      <c r="B4287" t="s">
        <v>7591</v>
      </c>
      <c r="C4287" t="s">
        <v>7588</v>
      </c>
      <c r="D4287" t="s">
        <v>7591</v>
      </c>
      <c r="E4287" t="s">
        <v>10</v>
      </c>
      <c r="F4287" t="s">
        <v>98</v>
      </c>
      <c r="G4287" t="s">
        <v>12</v>
      </c>
      <c r="H4287">
        <v>4</v>
      </c>
    </row>
    <row r="4288" spans="1:8">
      <c r="A4288" t="s">
        <v>7592</v>
      </c>
      <c r="B4288" t="s">
        <v>7593</v>
      </c>
      <c r="C4288" t="s">
        <v>7588</v>
      </c>
      <c r="D4288" t="s">
        <v>7593</v>
      </c>
      <c r="E4288" t="s">
        <v>10</v>
      </c>
      <c r="F4288" t="s">
        <v>23</v>
      </c>
      <c r="G4288" t="s">
        <v>12</v>
      </c>
      <c r="H4288">
        <v>3</v>
      </c>
    </row>
    <row r="4289" spans="1:8">
      <c r="A4289" t="s">
        <v>7594</v>
      </c>
      <c r="B4289" t="s">
        <v>4157</v>
      </c>
      <c r="C4289" t="s">
        <v>7588</v>
      </c>
      <c r="D4289" t="s">
        <v>3445</v>
      </c>
      <c r="E4289" t="s">
        <v>10</v>
      </c>
      <c r="F4289" t="s">
        <v>116</v>
      </c>
      <c r="G4289" t="s">
        <v>12</v>
      </c>
      <c r="H4289">
        <v>4</v>
      </c>
    </row>
    <row r="4290" spans="1:8">
      <c r="A4290" t="s">
        <v>7595</v>
      </c>
      <c r="B4290" t="s">
        <v>7596</v>
      </c>
      <c r="C4290" t="s">
        <v>7588</v>
      </c>
      <c r="D4290" t="s">
        <v>6916</v>
      </c>
      <c r="E4290" t="s">
        <v>10</v>
      </c>
      <c r="F4290" t="s">
        <v>23</v>
      </c>
      <c r="G4290" t="s">
        <v>12</v>
      </c>
      <c r="H4290">
        <v>2</v>
      </c>
    </row>
    <row r="4291" spans="1:8">
      <c r="A4291" t="s">
        <v>7597</v>
      </c>
      <c r="B4291" t="s">
        <v>7598</v>
      </c>
      <c r="C4291" t="s">
        <v>7588</v>
      </c>
      <c r="D4291" t="s">
        <v>7599</v>
      </c>
      <c r="E4291" t="s">
        <v>10</v>
      </c>
      <c r="F4291" t="s">
        <v>23</v>
      </c>
      <c r="G4291" t="s">
        <v>12</v>
      </c>
      <c r="H4291">
        <v>4</v>
      </c>
    </row>
    <row r="4292" spans="1:8">
      <c r="A4292" t="s">
        <v>7600</v>
      </c>
      <c r="B4292" t="s">
        <v>7598</v>
      </c>
      <c r="C4292" t="s">
        <v>7588</v>
      </c>
      <c r="D4292" t="s">
        <v>7599</v>
      </c>
      <c r="E4292" t="s">
        <v>10</v>
      </c>
      <c r="F4292" t="s">
        <v>23</v>
      </c>
      <c r="G4292" t="s">
        <v>12</v>
      </c>
      <c r="H4292">
        <v>5</v>
      </c>
    </row>
    <row r="4293" spans="1:8">
      <c r="A4293" t="s">
        <v>7601</v>
      </c>
      <c r="B4293" t="s">
        <v>7602</v>
      </c>
      <c r="C4293" t="s">
        <v>7588</v>
      </c>
      <c r="D4293" t="s">
        <v>3405</v>
      </c>
      <c r="E4293" t="s">
        <v>179</v>
      </c>
      <c r="F4293" t="s">
        <v>180</v>
      </c>
      <c r="G4293" t="s">
        <v>12</v>
      </c>
      <c r="H4293">
        <v>5</v>
      </c>
    </row>
    <row r="4294" spans="1:8">
      <c r="A4294" t="s">
        <v>7603</v>
      </c>
      <c r="B4294" t="s">
        <v>7604</v>
      </c>
      <c r="C4294" t="s">
        <v>7588</v>
      </c>
      <c r="D4294" t="s">
        <v>611</v>
      </c>
      <c r="E4294" t="s">
        <v>10</v>
      </c>
      <c r="F4294" t="s">
        <v>23</v>
      </c>
      <c r="G4294" t="s">
        <v>12</v>
      </c>
      <c r="H4294">
        <v>4</v>
      </c>
    </row>
    <row r="4295" spans="1:8">
      <c r="A4295" t="s">
        <v>7605</v>
      </c>
      <c r="B4295" t="s">
        <v>7598</v>
      </c>
      <c r="C4295" t="s">
        <v>7588</v>
      </c>
      <c r="D4295" t="s">
        <v>7599</v>
      </c>
      <c r="E4295" t="s">
        <v>179</v>
      </c>
      <c r="F4295" t="s">
        <v>180</v>
      </c>
      <c r="G4295" t="s">
        <v>12</v>
      </c>
      <c r="H4295">
        <v>5</v>
      </c>
    </row>
    <row r="4296" spans="1:8">
      <c r="A4296" t="s">
        <v>7606</v>
      </c>
      <c r="B4296" t="s">
        <v>7607</v>
      </c>
      <c r="C4296" t="s">
        <v>7588</v>
      </c>
      <c r="D4296" t="s">
        <v>4815</v>
      </c>
      <c r="E4296" t="s">
        <v>10</v>
      </c>
      <c r="F4296" t="s">
        <v>23</v>
      </c>
      <c r="G4296" t="s">
        <v>12</v>
      </c>
      <c r="H4296">
        <v>3</v>
      </c>
    </row>
    <row r="4297" spans="1:8">
      <c r="A4297" t="s">
        <v>7608</v>
      </c>
      <c r="B4297" t="s">
        <v>5302</v>
      </c>
      <c r="C4297" t="s">
        <v>7588</v>
      </c>
      <c r="D4297" t="s">
        <v>4712</v>
      </c>
      <c r="E4297" t="s">
        <v>10</v>
      </c>
      <c r="F4297" t="s">
        <v>160</v>
      </c>
      <c r="G4297" t="s">
        <v>12</v>
      </c>
    </row>
    <row r="4298" spans="1:8">
      <c r="A4298" t="s">
        <v>7609</v>
      </c>
      <c r="B4298" t="s">
        <v>7610</v>
      </c>
      <c r="C4298" t="s">
        <v>7588</v>
      </c>
      <c r="D4298" t="s">
        <v>555</v>
      </c>
      <c r="E4298" t="s">
        <v>10</v>
      </c>
      <c r="F4298" t="s">
        <v>19</v>
      </c>
      <c r="G4298" t="s">
        <v>201</v>
      </c>
    </row>
    <row r="4299" spans="1:8">
      <c r="A4299" t="s">
        <v>7611</v>
      </c>
      <c r="B4299" t="s">
        <v>7598</v>
      </c>
      <c r="C4299" t="s">
        <v>7588</v>
      </c>
      <c r="D4299" t="s">
        <v>7599</v>
      </c>
      <c r="E4299" t="s">
        <v>10</v>
      </c>
      <c r="F4299" t="s">
        <v>19</v>
      </c>
      <c r="G4299" t="s">
        <v>201</v>
      </c>
    </row>
    <row r="4300" spans="1:8">
      <c r="A4300" t="s">
        <v>7612</v>
      </c>
      <c r="B4300" t="s">
        <v>7607</v>
      </c>
      <c r="C4300" t="s">
        <v>7588</v>
      </c>
      <c r="D4300" t="s">
        <v>4815</v>
      </c>
      <c r="E4300" t="s">
        <v>10</v>
      </c>
      <c r="F4300" t="s">
        <v>19</v>
      </c>
      <c r="G4300" t="s">
        <v>201</v>
      </c>
    </row>
    <row r="4301" spans="1:8">
      <c r="A4301" t="s">
        <v>7613</v>
      </c>
      <c r="B4301" t="s">
        <v>7607</v>
      </c>
      <c r="C4301" t="s">
        <v>7588</v>
      </c>
      <c r="D4301" t="s">
        <v>4815</v>
      </c>
      <c r="E4301" t="s">
        <v>10</v>
      </c>
      <c r="F4301" t="s">
        <v>19</v>
      </c>
      <c r="G4301" t="s">
        <v>201</v>
      </c>
    </row>
    <row r="4302" spans="1:8">
      <c r="A4302" t="s">
        <v>7614</v>
      </c>
      <c r="B4302" t="s">
        <v>7598</v>
      </c>
      <c r="C4302" t="s">
        <v>7588</v>
      </c>
      <c r="D4302" t="s">
        <v>1434</v>
      </c>
      <c r="E4302" t="s">
        <v>10</v>
      </c>
      <c r="F4302" t="s">
        <v>19</v>
      </c>
      <c r="G4302" t="s">
        <v>12</v>
      </c>
      <c r="H4302">
        <v>5</v>
      </c>
    </row>
    <row r="4303" spans="1:8">
      <c r="A4303" t="s">
        <v>7615</v>
      </c>
      <c r="B4303" t="s">
        <v>4157</v>
      </c>
      <c r="C4303" t="s">
        <v>7588</v>
      </c>
      <c r="D4303" t="s">
        <v>3445</v>
      </c>
      <c r="E4303" t="s">
        <v>10</v>
      </c>
      <c r="F4303" t="s">
        <v>23</v>
      </c>
      <c r="G4303" t="s">
        <v>12</v>
      </c>
      <c r="H4303">
        <v>4</v>
      </c>
    </row>
    <row r="4304" spans="1:8">
      <c r="A4304" t="s">
        <v>7616</v>
      </c>
      <c r="B4304" t="s">
        <v>7617</v>
      </c>
      <c r="C4304" t="s">
        <v>7588</v>
      </c>
      <c r="D4304" t="s">
        <v>7618</v>
      </c>
      <c r="E4304" t="s">
        <v>10</v>
      </c>
      <c r="F4304" t="s">
        <v>160</v>
      </c>
      <c r="G4304" t="s">
        <v>12</v>
      </c>
    </row>
    <row r="4305" spans="1:8">
      <c r="A4305" t="s">
        <v>7619</v>
      </c>
      <c r="B4305" t="s">
        <v>5146</v>
      </c>
      <c r="C4305" t="s">
        <v>7588</v>
      </c>
      <c r="D4305" t="s">
        <v>7620</v>
      </c>
      <c r="E4305" t="s">
        <v>202</v>
      </c>
      <c r="F4305" t="s">
        <v>23</v>
      </c>
      <c r="G4305" t="s">
        <v>12</v>
      </c>
    </row>
    <row r="4306" spans="1:8">
      <c r="A4306" t="s">
        <v>7621</v>
      </c>
      <c r="B4306" t="s">
        <v>60</v>
      </c>
      <c r="C4306" t="s">
        <v>7588</v>
      </c>
      <c r="D4306" t="s">
        <v>1220</v>
      </c>
      <c r="E4306" t="s">
        <v>212</v>
      </c>
      <c r="F4306" t="s">
        <v>23</v>
      </c>
      <c r="G4306" t="s">
        <v>12</v>
      </c>
    </row>
    <row r="4307" spans="1:8">
      <c r="A4307" t="s">
        <v>7622</v>
      </c>
      <c r="B4307" t="s">
        <v>7623</v>
      </c>
      <c r="C4307" t="s">
        <v>7588</v>
      </c>
      <c r="D4307" t="s">
        <v>7624</v>
      </c>
      <c r="E4307" t="s">
        <v>212</v>
      </c>
      <c r="F4307" t="s">
        <v>23</v>
      </c>
      <c r="G4307" t="s">
        <v>12</v>
      </c>
    </row>
    <row r="4308" spans="1:8">
      <c r="A4308" t="s">
        <v>7625</v>
      </c>
      <c r="B4308" t="s">
        <v>7152</v>
      </c>
      <c r="C4308" t="s">
        <v>7588</v>
      </c>
      <c r="D4308" t="s">
        <v>7333</v>
      </c>
      <c r="E4308" t="s">
        <v>212</v>
      </c>
      <c r="F4308" t="s">
        <v>23</v>
      </c>
      <c r="G4308" t="s">
        <v>12</v>
      </c>
    </row>
    <row r="4309" spans="1:8">
      <c r="A4309" t="s">
        <v>7626</v>
      </c>
      <c r="B4309" t="s">
        <v>7627</v>
      </c>
      <c r="C4309" t="s">
        <v>7588</v>
      </c>
      <c r="D4309" t="s">
        <v>1397</v>
      </c>
      <c r="E4309" t="s">
        <v>212</v>
      </c>
      <c r="F4309" t="s">
        <v>23</v>
      </c>
      <c r="G4309" t="s">
        <v>12</v>
      </c>
    </row>
    <row r="4310" spans="1:8">
      <c r="A4310" t="s">
        <v>7628</v>
      </c>
      <c r="B4310" t="s">
        <v>5059</v>
      </c>
      <c r="C4310" t="s">
        <v>7588</v>
      </c>
      <c r="D4310" t="s">
        <v>7629</v>
      </c>
      <c r="E4310" t="s">
        <v>212</v>
      </c>
      <c r="F4310" t="s">
        <v>23</v>
      </c>
      <c r="G4310" t="s">
        <v>12</v>
      </c>
    </row>
    <row r="4311" spans="1:8">
      <c r="A4311" t="s">
        <v>7630</v>
      </c>
      <c r="B4311" t="s">
        <v>7631</v>
      </c>
      <c r="C4311" t="s">
        <v>7588</v>
      </c>
      <c r="D4311" t="s">
        <v>7632</v>
      </c>
      <c r="E4311" t="s">
        <v>212</v>
      </c>
      <c r="F4311" t="s">
        <v>23</v>
      </c>
      <c r="G4311" t="s">
        <v>12</v>
      </c>
    </row>
    <row r="4312" spans="1:8">
      <c r="A4312" t="s">
        <v>7633</v>
      </c>
      <c r="B4312" t="s">
        <v>685</v>
      </c>
      <c r="C4312" t="s">
        <v>7588</v>
      </c>
      <c r="D4312" t="s">
        <v>7634</v>
      </c>
      <c r="E4312" t="s">
        <v>212</v>
      </c>
      <c r="F4312" t="s">
        <v>69</v>
      </c>
      <c r="G4312" t="s">
        <v>12</v>
      </c>
    </row>
    <row r="4313" spans="1:8">
      <c r="A4313" t="s">
        <v>4781</v>
      </c>
      <c r="B4313" t="s">
        <v>2135</v>
      </c>
      <c r="C4313" t="s">
        <v>7588</v>
      </c>
      <c r="D4313" t="s">
        <v>7635</v>
      </c>
      <c r="E4313" t="s">
        <v>212</v>
      </c>
      <c r="F4313" t="s">
        <v>23</v>
      </c>
      <c r="G4313" t="s">
        <v>12</v>
      </c>
    </row>
    <row r="4314" spans="1:8">
      <c r="A4314" t="s">
        <v>7636</v>
      </c>
      <c r="B4314" t="s">
        <v>7637</v>
      </c>
      <c r="C4314" t="s">
        <v>7588</v>
      </c>
      <c r="D4314" t="s">
        <v>7638</v>
      </c>
      <c r="E4314" t="s">
        <v>212</v>
      </c>
      <c r="F4314" t="s">
        <v>23</v>
      </c>
      <c r="G4314" t="s">
        <v>12</v>
      </c>
    </row>
    <row r="4315" spans="1:8">
      <c r="A4315" t="s">
        <v>7639</v>
      </c>
      <c r="B4315" t="s">
        <v>3045</v>
      </c>
      <c r="C4315" t="s">
        <v>7588</v>
      </c>
      <c r="D4315" t="s">
        <v>7640</v>
      </c>
      <c r="E4315" t="s">
        <v>212</v>
      </c>
      <c r="F4315" t="s">
        <v>23</v>
      </c>
      <c r="G4315" t="s">
        <v>12</v>
      </c>
    </row>
    <row r="4316" spans="1:8">
      <c r="A4316" t="s">
        <v>7641</v>
      </c>
      <c r="B4316" t="s">
        <v>7642</v>
      </c>
      <c r="C4316" t="s">
        <v>7588</v>
      </c>
      <c r="D4316" t="s">
        <v>15</v>
      </c>
      <c r="E4316" t="s">
        <v>212</v>
      </c>
      <c r="F4316" t="s">
        <v>23</v>
      </c>
      <c r="G4316" t="s">
        <v>12</v>
      </c>
    </row>
    <row r="4317" spans="1:8">
      <c r="A4317" t="s">
        <v>7643</v>
      </c>
      <c r="B4317" t="s">
        <v>7644</v>
      </c>
      <c r="C4317" t="s">
        <v>7588</v>
      </c>
      <c r="D4317" t="s">
        <v>3288</v>
      </c>
      <c r="E4317" t="s">
        <v>212</v>
      </c>
      <c r="F4317" t="s">
        <v>23</v>
      </c>
      <c r="G4317" t="s">
        <v>12</v>
      </c>
    </row>
    <row r="4318" spans="1:8">
      <c r="A4318" t="s">
        <v>7645</v>
      </c>
      <c r="B4318" t="s">
        <v>1673</v>
      </c>
      <c r="C4318" t="s">
        <v>7588</v>
      </c>
      <c r="D4318" t="s">
        <v>7646</v>
      </c>
      <c r="E4318" t="s">
        <v>212</v>
      </c>
      <c r="F4318" t="s">
        <v>23</v>
      </c>
      <c r="G4318" t="s">
        <v>12</v>
      </c>
    </row>
    <row r="4319" spans="1:8">
      <c r="A4319" t="s">
        <v>7647</v>
      </c>
      <c r="B4319" t="s">
        <v>7648</v>
      </c>
      <c r="C4319" t="s">
        <v>7588</v>
      </c>
      <c r="D4319" t="s">
        <v>7629</v>
      </c>
      <c r="E4319" t="s">
        <v>212</v>
      </c>
      <c r="F4319" t="s">
        <v>23</v>
      </c>
      <c r="G4319" t="s">
        <v>12</v>
      </c>
    </row>
    <row r="4320" spans="1:8">
      <c r="A4320" t="s">
        <v>4781</v>
      </c>
      <c r="B4320" t="s">
        <v>7649</v>
      </c>
      <c r="C4320" t="s">
        <v>7588</v>
      </c>
      <c r="D4320" t="s">
        <v>7650</v>
      </c>
      <c r="E4320" t="s">
        <v>212</v>
      </c>
      <c r="F4320" t="s">
        <v>98</v>
      </c>
      <c r="G4320" t="s">
        <v>12</v>
      </c>
      <c r="H4320">
        <v>4</v>
      </c>
    </row>
    <row r="4321" spans="1:8">
      <c r="A4321" t="s">
        <v>7651</v>
      </c>
      <c r="B4321" t="s">
        <v>7652</v>
      </c>
      <c r="C4321" t="s">
        <v>7588</v>
      </c>
      <c r="D4321" t="s">
        <v>7653</v>
      </c>
      <c r="E4321" t="s">
        <v>212</v>
      </c>
      <c r="F4321" t="s">
        <v>98</v>
      </c>
      <c r="G4321" t="s">
        <v>12</v>
      </c>
    </row>
    <row r="4322" spans="1:8">
      <c r="A4322" t="s">
        <v>7654</v>
      </c>
      <c r="B4322" t="s">
        <v>7655</v>
      </c>
      <c r="C4322" t="s">
        <v>7588</v>
      </c>
      <c r="D4322" t="s">
        <v>7656</v>
      </c>
      <c r="E4322" t="s">
        <v>212</v>
      </c>
      <c r="F4322" t="s">
        <v>23</v>
      </c>
      <c r="G4322" t="s">
        <v>12</v>
      </c>
    </row>
    <row r="4323" spans="1:8">
      <c r="A4323" t="s">
        <v>7657</v>
      </c>
      <c r="B4323" t="s">
        <v>7658</v>
      </c>
      <c r="C4323" t="s">
        <v>7588</v>
      </c>
      <c r="D4323" t="s">
        <v>611</v>
      </c>
      <c r="E4323" t="s">
        <v>212</v>
      </c>
      <c r="F4323" t="s">
        <v>23</v>
      </c>
      <c r="G4323" t="s">
        <v>12</v>
      </c>
    </row>
    <row r="4324" spans="1:8">
      <c r="A4324" t="s">
        <v>7659</v>
      </c>
      <c r="B4324" t="s">
        <v>4458</v>
      </c>
      <c r="C4324" t="s">
        <v>7588</v>
      </c>
      <c r="D4324" t="s">
        <v>3405</v>
      </c>
      <c r="E4324" t="s">
        <v>212</v>
      </c>
      <c r="F4324" t="s">
        <v>69</v>
      </c>
      <c r="G4324" t="s">
        <v>12</v>
      </c>
    </row>
    <row r="4325" spans="1:8">
      <c r="A4325" t="s">
        <v>7660</v>
      </c>
      <c r="B4325" t="s">
        <v>513</v>
      </c>
      <c r="C4325" t="s">
        <v>7588</v>
      </c>
      <c r="D4325" t="s">
        <v>4181</v>
      </c>
      <c r="E4325" t="s">
        <v>212</v>
      </c>
      <c r="F4325" t="s">
        <v>98</v>
      </c>
      <c r="G4325" t="s">
        <v>12</v>
      </c>
    </row>
    <row r="4326" spans="1:8">
      <c r="A4326" t="s">
        <v>7661</v>
      </c>
      <c r="B4326" t="s">
        <v>5345</v>
      </c>
      <c r="C4326" t="s">
        <v>7588</v>
      </c>
      <c r="D4326" t="s">
        <v>5345</v>
      </c>
      <c r="E4326" t="s">
        <v>212</v>
      </c>
      <c r="F4326" t="s">
        <v>23</v>
      </c>
      <c r="G4326" t="s">
        <v>12</v>
      </c>
    </row>
    <row r="4327" spans="1:8">
      <c r="A4327" t="s">
        <v>7662</v>
      </c>
      <c r="B4327" t="s">
        <v>7663</v>
      </c>
      <c r="C4327" t="s">
        <v>7588</v>
      </c>
      <c r="D4327" t="s">
        <v>7664</v>
      </c>
      <c r="E4327" t="s">
        <v>212</v>
      </c>
      <c r="F4327" t="s">
        <v>23</v>
      </c>
      <c r="G4327" t="s">
        <v>12</v>
      </c>
    </row>
    <row r="4328" spans="1:8">
      <c r="A4328" t="s">
        <v>7665</v>
      </c>
      <c r="B4328" t="s">
        <v>7666</v>
      </c>
      <c r="C4328" t="s">
        <v>7588</v>
      </c>
      <c r="D4328" t="s">
        <v>7667</v>
      </c>
      <c r="E4328" t="s">
        <v>212</v>
      </c>
      <c r="F4328" t="s">
        <v>23</v>
      </c>
      <c r="G4328" t="s">
        <v>12</v>
      </c>
    </row>
    <row r="4329" spans="1:8">
      <c r="A4329" t="s">
        <v>7668</v>
      </c>
      <c r="B4329" t="s">
        <v>7669</v>
      </c>
      <c r="C4329" t="s">
        <v>7588</v>
      </c>
      <c r="D4329" t="s">
        <v>2811</v>
      </c>
      <c r="E4329" t="s">
        <v>212</v>
      </c>
      <c r="F4329" t="s">
        <v>23</v>
      </c>
      <c r="G4329" t="s">
        <v>12</v>
      </c>
    </row>
    <row r="4330" spans="1:8">
      <c r="A4330" t="s">
        <v>7670</v>
      </c>
      <c r="B4330" t="s">
        <v>7671</v>
      </c>
      <c r="C4330" t="s">
        <v>7588</v>
      </c>
      <c r="D4330" t="s">
        <v>7620</v>
      </c>
      <c r="E4330" t="s">
        <v>212</v>
      </c>
      <c r="F4330" t="s">
        <v>98</v>
      </c>
      <c r="G4330" t="s">
        <v>12</v>
      </c>
    </row>
    <row r="4331" spans="1:8">
      <c r="A4331" t="s">
        <v>7672</v>
      </c>
      <c r="B4331" t="s">
        <v>7673</v>
      </c>
      <c r="C4331" t="s">
        <v>7588</v>
      </c>
      <c r="D4331" t="s">
        <v>7674</v>
      </c>
      <c r="E4331" t="s">
        <v>212</v>
      </c>
      <c r="F4331" t="s">
        <v>23</v>
      </c>
      <c r="G4331" t="s">
        <v>12</v>
      </c>
    </row>
    <row r="4332" spans="1:8">
      <c r="A4332" t="s">
        <v>7675</v>
      </c>
      <c r="B4332" t="s">
        <v>7676</v>
      </c>
      <c r="C4332" t="s">
        <v>7588</v>
      </c>
      <c r="D4332" t="s">
        <v>7677</v>
      </c>
      <c r="E4332" t="s">
        <v>212</v>
      </c>
      <c r="F4332" t="s">
        <v>23</v>
      </c>
      <c r="G4332" t="s">
        <v>12</v>
      </c>
    </row>
    <row r="4333" spans="1:8">
      <c r="A4333" t="s">
        <v>7678</v>
      </c>
      <c r="B4333" t="s">
        <v>7679</v>
      </c>
      <c r="C4333" t="s">
        <v>7588</v>
      </c>
      <c r="D4333" t="s">
        <v>3288</v>
      </c>
      <c r="E4333" t="s">
        <v>212</v>
      </c>
      <c r="F4333" t="s">
        <v>23</v>
      </c>
      <c r="G4333" t="s">
        <v>201</v>
      </c>
      <c r="H4333">
        <v>5</v>
      </c>
    </row>
    <row r="4334" spans="1:8">
      <c r="A4334" t="s">
        <v>7680</v>
      </c>
      <c r="B4334" t="s">
        <v>7681</v>
      </c>
      <c r="C4334" t="s">
        <v>7588</v>
      </c>
      <c r="D4334" t="s">
        <v>7599</v>
      </c>
      <c r="E4334" t="s">
        <v>212</v>
      </c>
      <c r="F4334" t="s">
        <v>23</v>
      </c>
      <c r="G4334" t="s">
        <v>12</v>
      </c>
    </row>
    <row r="4335" spans="1:8">
      <c r="A4335" t="s">
        <v>7682</v>
      </c>
      <c r="B4335" t="s">
        <v>7683</v>
      </c>
      <c r="C4335" t="s">
        <v>7588</v>
      </c>
      <c r="D4335" t="s">
        <v>7684</v>
      </c>
      <c r="E4335" t="s">
        <v>212</v>
      </c>
      <c r="F4335" t="s">
        <v>23</v>
      </c>
      <c r="G4335" t="s">
        <v>12</v>
      </c>
    </row>
    <row r="4336" spans="1:8">
      <c r="A4336" t="s">
        <v>7685</v>
      </c>
      <c r="B4336" t="s">
        <v>2017</v>
      </c>
      <c r="C4336" t="s">
        <v>7588</v>
      </c>
      <c r="D4336" t="s">
        <v>1434</v>
      </c>
      <c r="E4336" t="s">
        <v>212</v>
      </c>
      <c r="F4336" t="s">
        <v>23</v>
      </c>
      <c r="G4336" t="s">
        <v>12</v>
      </c>
    </row>
    <row r="4337" spans="1:8">
      <c r="A4337" t="s">
        <v>7686</v>
      </c>
      <c r="B4337" t="s">
        <v>7687</v>
      </c>
      <c r="C4337" t="s">
        <v>7588</v>
      </c>
      <c r="D4337" t="s">
        <v>7688</v>
      </c>
      <c r="E4337" t="s">
        <v>212</v>
      </c>
      <c r="F4337" t="s">
        <v>23</v>
      </c>
      <c r="G4337" t="s">
        <v>12</v>
      </c>
    </row>
    <row r="4338" spans="1:8">
      <c r="A4338" t="s">
        <v>7689</v>
      </c>
      <c r="B4338" t="s">
        <v>4483</v>
      </c>
      <c r="C4338" t="s">
        <v>7588</v>
      </c>
      <c r="D4338" t="s">
        <v>7690</v>
      </c>
      <c r="E4338" t="s">
        <v>212</v>
      </c>
      <c r="F4338" t="s">
        <v>23</v>
      </c>
      <c r="G4338" t="s">
        <v>12</v>
      </c>
      <c r="H4338">
        <v>2</v>
      </c>
    </row>
    <row r="4339" spans="1:8">
      <c r="A4339" t="s">
        <v>7691</v>
      </c>
      <c r="B4339" t="s">
        <v>2983</v>
      </c>
      <c r="C4339" t="s">
        <v>7588</v>
      </c>
      <c r="D4339" t="s">
        <v>94</v>
      </c>
      <c r="E4339" t="s">
        <v>212</v>
      </c>
      <c r="F4339" t="s">
        <v>23</v>
      </c>
      <c r="G4339" t="s">
        <v>12</v>
      </c>
    </row>
    <row r="4340" spans="1:8">
      <c r="A4340" t="s">
        <v>7692</v>
      </c>
      <c r="B4340" t="s">
        <v>677</v>
      </c>
      <c r="C4340" t="s">
        <v>7588</v>
      </c>
      <c r="D4340" t="s">
        <v>7693</v>
      </c>
      <c r="E4340" t="s">
        <v>212</v>
      </c>
      <c r="F4340" t="s">
        <v>23</v>
      </c>
      <c r="G4340" t="s">
        <v>12</v>
      </c>
    </row>
    <row r="4341" spans="1:8">
      <c r="A4341" t="s">
        <v>7694</v>
      </c>
      <c r="B4341" t="s">
        <v>7635</v>
      </c>
      <c r="C4341" t="s">
        <v>7588</v>
      </c>
      <c r="D4341" t="s">
        <v>7635</v>
      </c>
      <c r="E4341" t="s">
        <v>212</v>
      </c>
      <c r="F4341" t="s">
        <v>23</v>
      </c>
      <c r="G4341" t="s">
        <v>12</v>
      </c>
    </row>
    <row r="4342" spans="1:8">
      <c r="A4342" t="s">
        <v>7695</v>
      </c>
      <c r="B4342" t="s">
        <v>7696</v>
      </c>
      <c r="C4342" t="s">
        <v>7588</v>
      </c>
      <c r="D4342" t="s">
        <v>7697</v>
      </c>
      <c r="E4342" t="s">
        <v>212</v>
      </c>
      <c r="F4342" t="s">
        <v>23</v>
      </c>
      <c r="G4342" t="s">
        <v>12</v>
      </c>
      <c r="H4342">
        <v>4</v>
      </c>
    </row>
    <row r="4343" spans="1:8">
      <c r="A4343" t="s">
        <v>7698</v>
      </c>
      <c r="B4343" t="s">
        <v>2276</v>
      </c>
      <c r="C4343" t="s">
        <v>7588</v>
      </c>
      <c r="D4343" t="s">
        <v>7699</v>
      </c>
      <c r="E4343" t="s">
        <v>212</v>
      </c>
      <c r="F4343" t="s">
        <v>23</v>
      </c>
      <c r="G4343" t="s">
        <v>12</v>
      </c>
      <c r="H4343">
        <v>4</v>
      </c>
    </row>
    <row r="4344" spans="1:8">
      <c r="A4344" t="s">
        <v>7700</v>
      </c>
      <c r="B4344" t="s">
        <v>7701</v>
      </c>
      <c r="C4344" t="s">
        <v>7588</v>
      </c>
      <c r="D4344" t="s">
        <v>6939</v>
      </c>
      <c r="E4344" t="s">
        <v>212</v>
      </c>
      <c r="F4344" t="s">
        <v>160</v>
      </c>
      <c r="G4344" t="s">
        <v>12</v>
      </c>
    </row>
    <row r="4345" spans="1:8">
      <c r="A4345" t="s">
        <v>7702</v>
      </c>
      <c r="B4345" t="s">
        <v>7598</v>
      </c>
      <c r="C4345" t="s">
        <v>7588</v>
      </c>
      <c r="D4345" t="s">
        <v>7599</v>
      </c>
      <c r="E4345" t="s">
        <v>230</v>
      </c>
      <c r="F4345" t="s">
        <v>23</v>
      </c>
      <c r="G4345" t="s">
        <v>201</v>
      </c>
    </row>
    <row r="4346" spans="1:8">
      <c r="A4346" t="s">
        <v>7703</v>
      </c>
      <c r="B4346" t="s">
        <v>7593</v>
      </c>
      <c r="C4346" t="s">
        <v>7588</v>
      </c>
      <c r="D4346" t="s">
        <v>7593</v>
      </c>
      <c r="E4346" t="s">
        <v>233</v>
      </c>
      <c r="F4346" t="s">
        <v>50</v>
      </c>
      <c r="G4346" t="s">
        <v>201</v>
      </c>
    </row>
    <row r="4347" spans="1:8">
      <c r="A4347" t="s">
        <v>7704</v>
      </c>
      <c r="B4347" t="s">
        <v>87</v>
      </c>
      <c r="C4347" t="s">
        <v>7705</v>
      </c>
      <c r="D4347" t="s">
        <v>60</v>
      </c>
      <c r="E4347" t="s">
        <v>10</v>
      </c>
      <c r="F4347" t="s">
        <v>11</v>
      </c>
      <c r="G4347" t="s">
        <v>12</v>
      </c>
      <c r="H4347">
        <v>3</v>
      </c>
    </row>
    <row r="4348" spans="1:8">
      <c r="A4348" t="s">
        <v>7706</v>
      </c>
      <c r="B4348" t="s">
        <v>5230</v>
      </c>
      <c r="C4348" t="s">
        <v>7705</v>
      </c>
      <c r="D4348" t="s">
        <v>3144</v>
      </c>
      <c r="E4348" t="s">
        <v>10</v>
      </c>
      <c r="F4348" t="s">
        <v>19</v>
      </c>
      <c r="G4348" t="s">
        <v>12</v>
      </c>
      <c r="H4348">
        <v>3</v>
      </c>
    </row>
    <row r="4349" spans="1:8">
      <c r="A4349" t="s">
        <v>7707</v>
      </c>
      <c r="B4349" t="s">
        <v>616</v>
      </c>
      <c r="C4349" t="s">
        <v>7705</v>
      </c>
      <c r="D4349" t="s">
        <v>6230</v>
      </c>
      <c r="E4349" t="s">
        <v>10</v>
      </c>
      <c r="F4349" t="s">
        <v>23</v>
      </c>
      <c r="G4349" t="s">
        <v>12</v>
      </c>
      <c r="H4349">
        <v>2</v>
      </c>
    </row>
    <row r="4350" spans="1:8">
      <c r="A4350" t="s">
        <v>6440</v>
      </c>
      <c r="B4350" t="s">
        <v>1551</v>
      </c>
      <c r="C4350" t="s">
        <v>7705</v>
      </c>
      <c r="D4350" t="s">
        <v>73</v>
      </c>
      <c r="E4350" t="s">
        <v>10</v>
      </c>
      <c r="F4350" t="s">
        <v>23</v>
      </c>
      <c r="G4350" t="s">
        <v>12</v>
      </c>
      <c r="H4350">
        <v>3</v>
      </c>
    </row>
    <row r="4351" spans="1:8">
      <c r="A4351" t="s">
        <v>7708</v>
      </c>
      <c r="B4351" t="s">
        <v>3556</v>
      </c>
      <c r="C4351" t="s">
        <v>7705</v>
      </c>
      <c r="D4351" t="s">
        <v>3605</v>
      </c>
      <c r="E4351" t="s">
        <v>10</v>
      </c>
      <c r="F4351" t="s">
        <v>19</v>
      </c>
      <c r="G4351" t="s">
        <v>12</v>
      </c>
    </row>
    <row r="4352" spans="1:8">
      <c r="A4352" t="s">
        <v>7709</v>
      </c>
      <c r="B4352" t="s">
        <v>7710</v>
      </c>
      <c r="C4352" t="s">
        <v>7705</v>
      </c>
      <c r="D4352" t="s">
        <v>3688</v>
      </c>
      <c r="E4352" t="s">
        <v>10</v>
      </c>
      <c r="F4352" t="s">
        <v>23</v>
      </c>
      <c r="G4352" t="s">
        <v>12</v>
      </c>
      <c r="H4352">
        <v>4</v>
      </c>
    </row>
    <row r="4353" spans="1:8">
      <c r="A4353" t="s">
        <v>7711</v>
      </c>
      <c r="B4353" t="s">
        <v>2651</v>
      </c>
      <c r="C4353" t="s">
        <v>7705</v>
      </c>
      <c r="D4353" t="s">
        <v>219</v>
      </c>
      <c r="E4353" t="s">
        <v>10</v>
      </c>
      <c r="F4353" t="s">
        <v>98</v>
      </c>
      <c r="G4353" t="s">
        <v>12</v>
      </c>
      <c r="H4353">
        <v>2</v>
      </c>
    </row>
    <row r="4354" spans="1:8">
      <c r="A4354" t="s">
        <v>7712</v>
      </c>
      <c r="B4354" t="s">
        <v>1554</v>
      </c>
      <c r="C4354" t="s">
        <v>7705</v>
      </c>
      <c r="D4354" t="s">
        <v>2985</v>
      </c>
      <c r="E4354" t="s">
        <v>10</v>
      </c>
      <c r="F4354" t="s">
        <v>11</v>
      </c>
      <c r="G4354" t="s">
        <v>12</v>
      </c>
      <c r="H4354">
        <v>2</v>
      </c>
    </row>
    <row r="4355" spans="1:8">
      <c r="A4355" t="s">
        <v>7713</v>
      </c>
      <c r="B4355" t="s">
        <v>3211</v>
      </c>
      <c r="C4355" t="s">
        <v>7705</v>
      </c>
      <c r="D4355" t="s">
        <v>2517</v>
      </c>
      <c r="E4355" t="s">
        <v>10</v>
      </c>
      <c r="F4355" t="s">
        <v>23</v>
      </c>
      <c r="G4355" t="s">
        <v>12</v>
      </c>
      <c r="H4355">
        <v>4</v>
      </c>
    </row>
    <row r="4356" spans="1:8">
      <c r="A4356" t="s">
        <v>7714</v>
      </c>
      <c r="B4356" t="s">
        <v>7142</v>
      </c>
      <c r="C4356" t="s">
        <v>7705</v>
      </c>
      <c r="D4356" t="s">
        <v>584</v>
      </c>
      <c r="E4356" t="s">
        <v>10</v>
      </c>
      <c r="F4356" t="s">
        <v>23</v>
      </c>
      <c r="G4356" t="s">
        <v>12</v>
      </c>
      <c r="H4356">
        <v>4</v>
      </c>
    </row>
    <row r="4357" spans="1:8">
      <c r="A4357" t="s">
        <v>7715</v>
      </c>
      <c r="B4357" t="s">
        <v>7716</v>
      </c>
      <c r="C4357" t="s">
        <v>7705</v>
      </c>
      <c r="D4357" t="s">
        <v>2985</v>
      </c>
      <c r="E4357" t="s">
        <v>10</v>
      </c>
      <c r="F4357" t="s">
        <v>23</v>
      </c>
      <c r="G4357" t="s">
        <v>12</v>
      </c>
      <c r="H4357">
        <v>2</v>
      </c>
    </row>
    <row r="4358" spans="1:8">
      <c r="A4358" t="s">
        <v>7717</v>
      </c>
      <c r="B4358" t="s">
        <v>7718</v>
      </c>
      <c r="C4358" t="s">
        <v>7705</v>
      </c>
      <c r="D4358" t="s">
        <v>5242</v>
      </c>
      <c r="E4358" t="s">
        <v>10</v>
      </c>
      <c r="F4358" t="s">
        <v>23</v>
      </c>
      <c r="G4358" t="s">
        <v>12</v>
      </c>
      <c r="H4358">
        <v>2</v>
      </c>
    </row>
    <row r="4359" spans="1:8">
      <c r="A4359" t="s">
        <v>7719</v>
      </c>
      <c r="B4359" t="s">
        <v>488</v>
      </c>
      <c r="C4359" t="s">
        <v>7705</v>
      </c>
      <c r="D4359" t="s">
        <v>7720</v>
      </c>
      <c r="E4359" t="s">
        <v>10</v>
      </c>
      <c r="F4359" t="s">
        <v>19</v>
      </c>
      <c r="G4359" t="s">
        <v>12</v>
      </c>
      <c r="H4359">
        <v>3</v>
      </c>
    </row>
    <row r="4360" spans="1:8">
      <c r="A4360" t="s">
        <v>7721</v>
      </c>
      <c r="B4360" t="s">
        <v>188</v>
      </c>
      <c r="C4360" t="s">
        <v>7705</v>
      </c>
      <c r="D4360" t="s">
        <v>2479</v>
      </c>
      <c r="E4360" t="s">
        <v>10</v>
      </c>
      <c r="F4360" t="s">
        <v>11</v>
      </c>
      <c r="G4360" t="s">
        <v>12</v>
      </c>
      <c r="H4360">
        <v>5</v>
      </c>
    </row>
    <row r="4361" spans="1:8">
      <c r="A4361" t="s">
        <v>7722</v>
      </c>
      <c r="B4361" t="s">
        <v>5656</v>
      </c>
      <c r="C4361" t="s">
        <v>7705</v>
      </c>
      <c r="D4361" t="s">
        <v>7723</v>
      </c>
      <c r="E4361" t="s">
        <v>10</v>
      </c>
      <c r="F4361" t="s">
        <v>98</v>
      </c>
      <c r="G4361" t="s">
        <v>12</v>
      </c>
      <c r="H4361">
        <v>2</v>
      </c>
    </row>
    <row r="4362" spans="1:8">
      <c r="A4362" t="s">
        <v>7724</v>
      </c>
      <c r="B4362" t="s">
        <v>7725</v>
      </c>
      <c r="C4362" t="s">
        <v>7705</v>
      </c>
      <c r="D4362" t="s">
        <v>7726</v>
      </c>
      <c r="E4362" t="s">
        <v>10</v>
      </c>
      <c r="F4362" t="s">
        <v>11</v>
      </c>
      <c r="G4362" t="s">
        <v>12</v>
      </c>
      <c r="H4362">
        <v>4</v>
      </c>
    </row>
    <row r="4363" spans="1:8">
      <c r="A4363" t="s">
        <v>7727</v>
      </c>
      <c r="B4363" t="s">
        <v>7728</v>
      </c>
      <c r="C4363" t="s">
        <v>7705</v>
      </c>
      <c r="D4363" t="s">
        <v>7729</v>
      </c>
      <c r="E4363" t="s">
        <v>10</v>
      </c>
      <c r="F4363" t="s">
        <v>23</v>
      </c>
      <c r="G4363" t="s">
        <v>12</v>
      </c>
    </row>
    <row r="4364" spans="1:8">
      <c r="A4364" t="s">
        <v>7730</v>
      </c>
      <c r="B4364" t="s">
        <v>7731</v>
      </c>
      <c r="C4364" t="s">
        <v>7705</v>
      </c>
      <c r="D4364" t="s">
        <v>3546</v>
      </c>
      <c r="E4364" t="s">
        <v>10</v>
      </c>
      <c r="F4364" t="s">
        <v>116</v>
      </c>
      <c r="G4364" t="s">
        <v>12</v>
      </c>
      <c r="H4364">
        <v>3</v>
      </c>
    </row>
    <row r="4365" spans="1:8">
      <c r="A4365" t="s">
        <v>7732</v>
      </c>
      <c r="B4365" t="s">
        <v>7733</v>
      </c>
      <c r="C4365" t="s">
        <v>7705</v>
      </c>
      <c r="D4365" t="s">
        <v>2878</v>
      </c>
      <c r="E4365" t="s">
        <v>10</v>
      </c>
      <c r="F4365" t="s">
        <v>23</v>
      </c>
      <c r="G4365" t="s">
        <v>12</v>
      </c>
      <c r="H4365">
        <v>4</v>
      </c>
    </row>
    <row r="4366" spans="1:8">
      <c r="A4366" t="s">
        <v>7734</v>
      </c>
      <c r="B4366" t="s">
        <v>482</v>
      </c>
      <c r="C4366" t="s">
        <v>7705</v>
      </c>
      <c r="D4366" t="s">
        <v>44</v>
      </c>
      <c r="E4366" t="s">
        <v>10</v>
      </c>
      <c r="F4366" t="s">
        <v>19</v>
      </c>
      <c r="G4366" t="s">
        <v>12</v>
      </c>
      <c r="H4366">
        <v>1</v>
      </c>
    </row>
    <row r="4367" spans="1:8">
      <c r="A4367" t="s">
        <v>7735</v>
      </c>
      <c r="B4367" t="s">
        <v>616</v>
      </c>
      <c r="C4367" t="s">
        <v>7705</v>
      </c>
      <c r="D4367" t="s">
        <v>6230</v>
      </c>
      <c r="E4367" t="s">
        <v>10</v>
      </c>
      <c r="F4367" t="s">
        <v>23</v>
      </c>
      <c r="G4367" t="s">
        <v>12</v>
      </c>
      <c r="H4367">
        <v>5</v>
      </c>
    </row>
    <row r="4368" spans="1:8">
      <c r="A4368" t="s">
        <v>7736</v>
      </c>
      <c r="B4368" t="s">
        <v>7737</v>
      </c>
      <c r="C4368" t="s">
        <v>7705</v>
      </c>
      <c r="D4368" t="s">
        <v>7737</v>
      </c>
      <c r="E4368" t="s">
        <v>10</v>
      </c>
      <c r="F4368" t="s">
        <v>19</v>
      </c>
      <c r="G4368" t="s">
        <v>12</v>
      </c>
      <c r="H4368">
        <v>3</v>
      </c>
    </row>
    <row r="4369" spans="1:8">
      <c r="A4369" t="s">
        <v>7738</v>
      </c>
      <c r="B4369" t="s">
        <v>5145</v>
      </c>
      <c r="C4369" t="s">
        <v>7705</v>
      </c>
      <c r="D4369" t="s">
        <v>32</v>
      </c>
      <c r="E4369" t="s">
        <v>10</v>
      </c>
      <c r="F4369" t="s">
        <v>23</v>
      </c>
      <c r="G4369" t="s">
        <v>12</v>
      </c>
      <c r="H4369">
        <v>3</v>
      </c>
    </row>
    <row r="4370" spans="1:8">
      <c r="A4370" t="s">
        <v>7739</v>
      </c>
      <c r="B4370" t="s">
        <v>5145</v>
      </c>
      <c r="C4370" t="s">
        <v>7705</v>
      </c>
      <c r="D4370" t="s">
        <v>32</v>
      </c>
      <c r="E4370" t="s">
        <v>10</v>
      </c>
      <c r="F4370" t="s">
        <v>116</v>
      </c>
      <c r="G4370" t="s">
        <v>12</v>
      </c>
      <c r="H4370">
        <v>3</v>
      </c>
    </row>
    <row r="4371" spans="1:8">
      <c r="A4371" t="s">
        <v>7740</v>
      </c>
      <c r="B4371" t="s">
        <v>7741</v>
      </c>
      <c r="C4371" t="s">
        <v>7705</v>
      </c>
      <c r="D4371" t="s">
        <v>76</v>
      </c>
      <c r="E4371" t="s">
        <v>10</v>
      </c>
      <c r="F4371" t="s">
        <v>23</v>
      </c>
      <c r="G4371" t="s">
        <v>12</v>
      </c>
      <c r="H4371">
        <v>2</v>
      </c>
    </row>
    <row r="4372" spans="1:8">
      <c r="A4372" t="s">
        <v>7742</v>
      </c>
      <c r="B4372" t="s">
        <v>7743</v>
      </c>
      <c r="C4372" t="s">
        <v>7705</v>
      </c>
      <c r="D4372" t="s">
        <v>6170</v>
      </c>
      <c r="E4372" t="s">
        <v>10</v>
      </c>
      <c r="F4372" t="s">
        <v>116</v>
      </c>
      <c r="G4372" t="s">
        <v>12</v>
      </c>
      <c r="H4372">
        <v>3</v>
      </c>
    </row>
    <row r="4373" spans="1:8">
      <c r="A4373" t="s">
        <v>7744</v>
      </c>
      <c r="B4373" t="s">
        <v>5027</v>
      </c>
      <c r="C4373" t="s">
        <v>7705</v>
      </c>
      <c r="D4373" t="s">
        <v>26</v>
      </c>
      <c r="E4373" t="s">
        <v>10</v>
      </c>
      <c r="F4373" t="s">
        <v>19</v>
      </c>
      <c r="G4373" t="s">
        <v>12</v>
      </c>
      <c r="H4373">
        <v>2</v>
      </c>
    </row>
    <row r="4374" spans="1:8">
      <c r="A4374" t="s">
        <v>7745</v>
      </c>
      <c r="B4374" t="s">
        <v>2557</v>
      </c>
      <c r="C4374" t="s">
        <v>7705</v>
      </c>
      <c r="D4374" t="s">
        <v>3809</v>
      </c>
      <c r="E4374" t="s">
        <v>10</v>
      </c>
      <c r="F4374" t="s">
        <v>98</v>
      </c>
      <c r="G4374" t="s">
        <v>12</v>
      </c>
    </row>
    <row r="4375" spans="1:8">
      <c r="A4375" t="s">
        <v>7746</v>
      </c>
      <c r="B4375" t="s">
        <v>2940</v>
      </c>
      <c r="C4375" t="s">
        <v>7705</v>
      </c>
      <c r="D4375" t="s">
        <v>188</v>
      </c>
      <c r="E4375" t="s">
        <v>10</v>
      </c>
      <c r="F4375" t="s">
        <v>19</v>
      </c>
      <c r="G4375" t="s">
        <v>12</v>
      </c>
      <c r="H4375">
        <v>3</v>
      </c>
    </row>
    <row r="4376" spans="1:8">
      <c r="A4376" t="s">
        <v>7747</v>
      </c>
      <c r="B4376" t="s">
        <v>7748</v>
      </c>
      <c r="C4376" t="s">
        <v>7705</v>
      </c>
      <c r="D4376" t="s">
        <v>1517</v>
      </c>
      <c r="E4376" t="s">
        <v>10</v>
      </c>
      <c r="F4376" t="s">
        <v>98</v>
      </c>
      <c r="G4376" t="s">
        <v>12</v>
      </c>
      <c r="H4376">
        <v>2</v>
      </c>
    </row>
    <row r="4377" spans="1:8">
      <c r="A4377" t="s">
        <v>7749</v>
      </c>
      <c r="B4377" t="s">
        <v>5138</v>
      </c>
      <c r="C4377" t="s">
        <v>7705</v>
      </c>
      <c r="D4377" t="s">
        <v>2972</v>
      </c>
      <c r="E4377" t="s">
        <v>10</v>
      </c>
      <c r="F4377" t="s">
        <v>98</v>
      </c>
      <c r="G4377" t="s">
        <v>12</v>
      </c>
    </row>
    <row r="4378" spans="1:8">
      <c r="A4378" t="s">
        <v>7750</v>
      </c>
      <c r="B4378" t="s">
        <v>1673</v>
      </c>
      <c r="C4378" t="s">
        <v>7705</v>
      </c>
      <c r="D4378" t="s">
        <v>7751</v>
      </c>
      <c r="E4378" t="s">
        <v>10</v>
      </c>
      <c r="F4378" t="s">
        <v>19</v>
      </c>
      <c r="G4378" t="s">
        <v>12</v>
      </c>
      <c r="H4378">
        <v>2</v>
      </c>
    </row>
    <row r="4379" spans="1:8">
      <c r="A4379" t="s">
        <v>7752</v>
      </c>
      <c r="B4379" t="s">
        <v>7753</v>
      </c>
      <c r="C4379" t="s">
        <v>7705</v>
      </c>
      <c r="D4379" t="s">
        <v>211</v>
      </c>
      <c r="E4379" t="s">
        <v>10</v>
      </c>
      <c r="F4379" t="s">
        <v>23</v>
      </c>
      <c r="G4379" t="s">
        <v>12</v>
      </c>
      <c r="H4379">
        <v>1</v>
      </c>
    </row>
    <row r="4380" spans="1:8">
      <c r="A4380" t="s">
        <v>7754</v>
      </c>
      <c r="B4380" t="s">
        <v>1447</v>
      </c>
      <c r="C4380" t="s">
        <v>7705</v>
      </c>
      <c r="D4380" t="s">
        <v>7755</v>
      </c>
      <c r="E4380" t="s">
        <v>10</v>
      </c>
      <c r="F4380" t="s">
        <v>69</v>
      </c>
      <c r="G4380" t="s">
        <v>12</v>
      </c>
      <c r="H4380">
        <v>3</v>
      </c>
    </row>
    <row r="4381" spans="1:8">
      <c r="A4381" t="s">
        <v>7756</v>
      </c>
      <c r="B4381" t="s">
        <v>100</v>
      </c>
      <c r="C4381" t="s">
        <v>7705</v>
      </c>
      <c r="D4381" t="s">
        <v>7757</v>
      </c>
      <c r="E4381" t="s">
        <v>10</v>
      </c>
      <c r="F4381" t="s">
        <v>19</v>
      </c>
      <c r="G4381" t="s">
        <v>12</v>
      </c>
      <c r="H4381">
        <v>3</v>
      </c>
    </row>
    <row r="4382" spans="1:8">
      <c r="A4382" t="s">
        <v>7758</v>
      </c>
      <c r="B4382" t="s">
        <v>7759</v>
      </c>
      <c r="C4382" t="s">
        <v>7705</v>
      </c>
      <c r="D4382" t="s">
        <v>2883</v>
      </c>
      <c r="E4382" t="s">
        <v>10</v>
      </c>
      <c r="F4382" t="s">
        <v>19</v>
      </c>
      <c r="G4382" t="s">
        <v>12</v>
      </c>
      <c r="H4382">
        <v>4</v>
      </c>
    </row>
    <row r="4383" spans="1:8">
      <c r="A4383" t="s">
        <v>7760</v>
      </c>
      <c r="B4383" t="s">
        <v>538</v>
      </c>
      <c r="C4383" t="s">
        <v>7705</v>
      </c>
      <c r="D4383" t="s">
        <v>7761</v>
      </c>
      <c r="E4383" t="s">
        <v>10</v>
      </c>
      <c r="F4383" t="s">
        <v>98</v>
      </c>
      <c r="G4383" t="s">
        <v>12</v>
      </c>
      <c r="H4383">
        <v>3</v>
      </c>
    </row>
    <row r="4384" spans="1:8">
      <c r="A4384" t="s">
        <v>7762</v>
      </c>
      <c r="B4384" t="s">
        <v>7763</v>
      </c>
      <c r="C4384" t="s">
        <v>7705</v>
      </c>
      <c r="D4384" t="s">
        <v>659</v>
      </c>
      <c r="E4384" t="s">
        <v>10</v>
      </c>
      <c r="F4384" t="s">
        <v>69</v>
      </c>
      <c r="G4384" t="s">
        <v>12</v>
      </c>
      <c r="H4384">
        <v>5</v>
      </c>
    </row>
    <row r="4385" spans="1:8">
      <c r="A4385" t="s">
        <v>7764</v>
      </c>
      <c r="B4385" t="s">
        <v>616</v>
      </c>
      <c r="C4385" t="s">
        <v>7705</v>
      </c>
      <c r="D4385" t="s">
        <v>6230</v>
      </c>
      <c r="E4385" t="s">
        <v>10</v>
      </c>
      <c r="F4385" t="s">
        <v>23</v>
      </c>
      <c r="G4385" t="s">
        <v>12</v>
      </c>
      <c r="H4385">
        <v>3</v>
      </c>
    </row>
    <row r="4386" spans="1:8">
      <c r="A4386" t="s">
        <v>7765</v>
      </c>
      <c r="B4386" t="s">
        <v>7766</v>
      </c>
      <c r="C4386" t="s">
        <v>7705</v>
      </c>
      <c r="D4386" t="s">
        <v>153</v>
      </c>
      <c r="E4386" t="s">
        <v>10</v>
      </c>
      <c r="F4386" t="s">
        <v>23</v>
      </c>
      <c r="G4386" t="s">
        <v>12</v>
      </c>
      <c r="H4386">
        <v>1</v>
      </c>
    </row>
    <row r="4387" spans="1:8">
      <c r="A4387" t="s">
        <v>7767</v>
      </c>
      <c r="B4387" t="s">
        <v>7768</v>
      </c>
      <c r="C4387" t="s">
        <v>7705</v>
      </c>
      <c r="D4387" t="s">
        <v>65</v>
      </c>
      <c r="E4387" t="s">
        <v>10</v>
      </c>
      <c r="F4387" t="s">
        <v>116</v>
      </c>
      <c r="G4387" t="s">
        <v>201</v>
      </c>
      <c r="H4387">
        <v>5</v>
      </c>
    </row>
    <row r="4388" spans="1:8">
      <c r="A4388" t="s">
        <v>7769</v>
      </c>
      <c r="B4388" t="s">
        <v>485</v>
      </c>
      <c r="C4388" t="s">
        <v>7705</v>
      </c>
      <c r="D4388" t="s">
        <v>1434</v>
      </c>
      <c r="E4388" t="s">
        <v>10</v>
      </c>
      <c r="F4388" t="s">
        <v>98</v>
      </c>
      <c r="G4388" t="s">
        <v>12</v>
      </c>
      <c r="H4388">
        <v>3</v>
      </c>
    </row>
    <row r="4389" spans="1:8">
      <c r="A4389" t="s">
        <v>7770</v>
      </c>
      <c r="B4389" t="s">
        <v>7768</v>
      </c>
      <c r="C4389" t="s">
        <v>7705</v>
      </c>
      <c r="D4389" t="s">
        <v>65</v>
      </c>
      <c r="E4389" t="s">
        <v>10</v>
      </c>
      <c r="F4389" t="s">
        <v>11</v>
      </c>
      <c r="G4389" t="s">
        <v>12</v>
      </c>
      <c r="H4389">
        <v>4</v>
      </c>
    </row>
    <row r="4390" spans="1:8">
      <c r="A4390" t="s">
        <v>7771</v>
      </c>
      <c r="B4390" t="s">
        <v>2032</v>
      </c>
      <c r="C4390" t="s">
        <v>7705</v>
      </c>
      <c r="D4390" t="s">
        <v>2723</v>
      </c>
      <c r="E4390" t="s">
        <v>10</v>
      </c>
      <c r="F4390" t="s">
        <v>98</v>
      </c>
      <c r="G4390" t="s">
        <v>12</v>
      </c>
      <c r="H4390">
        <v>2</v>
      </c>
    </row>
    <row r="4391" spans="1:8">
      <c r="A4391" t="s">
        <v>7772</v>
      </c>
      <c r="B4391" t="s">
        <v>7773</v>
      </c>
      <c r="C4391" t="s">
        <v>7705</v>
      </c>
      <c r="D4391" t="s">
        <v>7774</v>
      </c>
      <c r="E4391" t="s">
        <v>10</v>
      </c>
      <c r="F4391" t="s">
        <v>69</v>
      </c>
      <c r="G4391" t="s">
        <v>12</v>
      </c>
      <c r="H4391">
        <v>4</v>
      </c>
    </row>
    <row r="4392" spans="1:8">
      <c r="A4392" t="s">
        <v>7775</v>
      </c>
      <c r="B4392" t="s">
        <v>616</v>
      </c>
      <c r="C4392" t="s">
        <v>7705</v>
      </c>
      <c r="D4392" t="s">
        <v>6230</v>
      </c>
      <c r="E4392" t="s">
        <v>10</v>
      </c>
      <c r="F4392" t="s">
        <v>11</v>
      </c>
      <c r="G4392" t="s">
        <v>12</v>
      </c>
      <c r="H4392">
        <v>4</v>
      </c>
    </row>
    <row r="4393" spans="1:8">
      <c r="A4393" t="s">
        <v>7776</v>
      </c>
      <c r="B4393" t="s">
        <v>5273</v>
      </c>
      <c r="C4393" t="s">
        <v>7705</v>
      </c>
      <c r="D4393" t="s">
        <v>2517</v>
      </c>
      <c r="E4393" t="s">
        <v>10</v>
      </c>
      <c r="F4393" t="s">
        <v>19</v>
      </c>
      <c r="G4393" t="s">
        <v>12</v>
      </c>
      <c r="H4393">
        <v>3</v>
      </c>
    </row>
    <row r="4394" spans="1:8">
      <c r="A4394" t="s">
        <v>7777</v>
      </c>
      <c r="B4394" t="s">
        <v>3211</v>
      </c>
      <c r="C4394" t="s">
        <v>7705</v>
      </c>
      <c r="D4394" t="s">
        <v>2517</v>
      </c>
      <c r="E4394" t="s">
        <v>10</v>
      </c>
      <c r="F4394" t="s">
        <v>23</v>
      </c>
      <c r="G4394" t="s">
        <v>12</v>
      </c>
      <c r="H4394">
        <v>3</v>
      </c>
    </row>
    <row r="4395" spans="1:8">
      <c r="A4395" t="s">
        <v>7778</v>
      </c>
      <c r="B4395" t="s">
        <v>7779</v>
      </c>
      <c r="C4395" t="s">
        <v>7705</v>
      </c>
      <c r="D4395" t="s">
        <v>7780</v>
      </c>
      <c r="E4395" t="s">
        <v>10</v>
      </c>
      <c r="F4395" t="s">
        <v>23</v>
      </c>
      <c r="G4395" t="s">
        <v>12</v>
      </c>
      <c r="H4395">
        <v>4</v>
      </c>
    </row>
    <row r="4396" spans="1:8">
      <c r="A4396" t="s">
        <v>7781</v>
      </c>
      <c r="B4396" t="s">
        <v>22</v>
      </c>
      <c r="C4396" t="s">
        <v>7705</v>
      </c>
      <c r="D4396" t="s">
        <v>2958</v>
      </c>
      <c r="E4396" t="s">
        <v>10</v>
      </c>
      <c r="F4396" t="s">
        <v>116</v>
      </c>
      <c r="G4396" t="s">
        <v>12</v>
      </c>
      <c r="H4396">
        <v>3</v>
      </c>
    </row>
    <row r="4397" spans="1:8">
      <c r="A4397" t="s">
        <v>7782</v>
      </c>
      <c r="B4397" t="s">
        <v>593</v>
      </c>
      <c r="C4397" t="s">
        <v>7705</v>
      </c>
      <c r="D4397" t="s">
        <v>2175</v>
      </c>
      <c r="E4397" t="s">
        <v>10</v>
      </c>
      <c r="F4397" t="s">
        <v>11</v>
      </c>
      <c r="G4397" t="s">
        <v>12</v>
      </c>
      <c r="H4397">
        <v>3</v>
      </c>
    </row>
    <row r="4398" spans="1:8">
      <c r="A4398" t="s">
        <v>7783</v>
      </c>
      <c r="B4398" t="s">
        <v>2770</v>
      </c>
      <c r="C4398" t="s">
        <v>7705</v>
      </c>
      <c r="D4398" t="s">
        <v>2987</v>
      </c>
      <c r="E4398" t="s">
        <v>10</v>
      </c>
      <c r="F4398" t="s">
        <v>19</v>
      </c>
      <c r="G4398" t="s">
        <v>12</v>
      </c>
      <c r="H4398">
        <v>4</v>
      </c>
    </row>
    <row r="4399" spans="1:8">
      <c r="A4399" t="s">
        <v>7784</v>
      </c>
      <c r="B4399" t="s">
        <v>5145</v>
      </c>
      <c r="C4399" t="s">
        <v>7705</v>
      </c>
      <c r="D4399" t="s">
        <v>32</v>
      </c>
      <c r="E4399" t="s">
        <v>179</v>
      </c>
      <c r="F4399" t="s">
        <v>180</v>
      </c>
      <c r="G4399" t="s">
        <v>12</v>
      </c>
      <c r="H4399">
        <v>3</v>
      </c>
    </row>
    <row r="4400" spans="1:8">
      <c r="A4400" t="s">
        <v>7785</v>
      </c>
      <c r="B4400" t="s">
        <v>7786</v>
      </c>
      <c r="C4400" t="s">
        <v>7705</v>
      </c>
      <c r="D4400" t="s">
        <v>73</v>
      </c>
      <c r="E4400" t="s">
        <v>10</v>
      </c>
      <c r="F4400" t="s">
        <v>69</v>
      </c>
      <c r="G4400" t="s">
        <v>12</v>
      </c>
      <c r="H4400">
        <v>3</v>
      </c>
    </row>
    <row r="4401" spans="1:8">
      <c r="A4401" t="s">
        <v>7787</v>
      </c>
      <c r="B4401" t="s">
        <v>7788</v>
      </c>
      <c r="C4401" t="s">
        <v>7705</v>
      </c>
      <c r="D4401" t="s">
        <v>29</v>
      </c>
      <c r="E4401" t="s">
        <v>10</v>
      </c>
      <c r="F4401" t="s">
        <v>116</v>
      </c>
      <c r="G4401" t="s">
        <v>12</v>
      </c>
    </row>
    <row r="4402" spans="1:8">
      <c r="A4402" t="s">
        <v>7789</v>
      </c>
      <c r="B4402" t="s">
        <v>7790</v>
      </c>
      <c r="C4402" t="s">
        <v>7705</v>
      </c>
      <c r="D4402" t="s">
        <v>6230</v>
      </c>
      <c r="E4402" t="s">
        <v>10</v>
      </c>
      <c r="F4402" t="s">
        <v>19</v>
      </c>
      <c r="G4402" t="s">
        <v>12</v>
      </c>
      <c r="H4402">
        <v>4</v>
      </c>
    </row>
    <row r="4403" spans="1:8">
      <c r="A4403" t="s">
        <v>7791</v>
      </c>
      <c r="B4403" t="s">
        <v>7025</v>
      </c>
      <c r="C4403" t="s">
        <v>7705</v>
      </c>
      <c r="D4403" t="s">
        <v>644</v>
      </c>
      <c r="E4403" t="s">
        <v>10</v>
      </c>
      <c r="F4403" t="s">
        <v>23</v>
      </c>
      <c r="G4403" t="s">
        <v>12</v>
      </c>
      <c r="H4403">
        <v>3</v>
      </c>
    </row>
    <row r="4404" spans="1:8">
      <c r="A4404" t="s">
        <v>7792</v>
      </c>
      <c r="B4404" t="s">
        <v>5145</v>
      </c>
      <c r="C4404" t="s">
        <v>7705</v>
      </c>
      <c r="D4404" t="s">
        <v>32</v>
      </c>
      <c r="E4404" t="s">
        <v>10</v>
      </c>
      <c r="F4404" t="s">
        <v>11</v>
      </c>
      <c r="G4404" t="s">
        <v>12</v>
      </c>
      <c r="H4404">
        <v>1</v>
      </c>
    </row>
    <row r="4405" spans="1:8">
      <c r="A4405" t="s">
        <v>7793</v>
      </c>
      <c r="B4405" t="s">
        <v>656</v>
      </c>
      <c r="C4405" t="s">
        <v>7705</v>
      </c>
      <c r="D4405" t="s">
        <v>7794</v>
      </c>
      <c r="E4405" t="s">
        <v>10</v>
      </c>
      <c r="F4405" t="s">
        <v>19</v>
      </c>
      <c r="G4405" t="s">
        <v>12</v>
      </c>
      <c r="H4405">
        <v>4</v>
      </c>
    </row>
    <row r="4406" spans="1:8">
      <c r="A4406" t="s">
        <v>7795</v>
      </c>
      <c r="B4406" t="s">
        <v>7768</v>
      </c>
      <c r="C4406" t="s">
        <v>7705</v>
      </c>
      <c r="D4406" t="s">
        <v>65</v>
      </c>
      <c r="E4406" t="s">
        <v>10</v>
      </c>
      <c r="F4406" t="s">
        <v>19</v>
      </c>
      <c r="G4406" t="s">
        <v>12</v>
      </c>
      <c r="H4406">
        <v>4</v>
      </c>
    </row>
    <row r="4407" spans="1:8">
      <c r="A4407" t="s">
        <v>7796</v>
      </c>
      <c r="B4407" t="s">
        <v>5145</v>
      </c>
      <c r="C4407" t="s">
        <v>7705</v>
      </c>
      <c r="D4407" t="s">
        <v>32</v>
      </c>
      <c r="E4407" t="s">
        <v>10</v>
      </c>
      <c r="F4407" t="s">
        <v>19</v>
      </c>
      <c r="G4407" t="s">
        <v>12</v>
      </c>
    </row>
    <row r="4408" spans="1:8">
      <c r="A4408" t="s">
        <v>7797</v>
      </c>
      <c r="B4408" t="s">
        <v>616</v>
      </c>
      <c r="C4408" t="s">
        <v>7705</v>
      </c>
      <c r="D4408" t="s">
        <v>6230</v>
      </c>
      <c r="E4408" t="s">
        <v>10</v>
      </c>
      <c r="F4408" t="s">
        <v>19</v>
      </c>
      <c r="G4408" t="s">
        <v>12</v>
      </c>
      <c r="H4408">
        <v>4</v>
      </c>
    </row>
    <row r="4409" spans="1:8">
      <c r="A4409" t="s">
        <v>7798</v>
      </c>
      <c r="B4409" t="s">
        <v>516</v>
      </c>
      <c r="C4409" t="s">
        <v>7705</v>
      </c>
      <c r="D4409" t="s">
        <v>211</v>
      </c>
      <c r="E4409" t="s">
        <v>179</v>
      </c>
      <c r="F4409" t="s">
        <v>180</v>
      </c>
      <c r="G4409" t="s">
        <v>12</v>
      </c>
      <c r="H4409">
        <v>5</v>
      </c>
    </row>
    <row r="4410" spans="1:8">
      <c r="A4410" t="s">
        <v>7799</v>
      </c>
      <c r="B4410" t="s">
        <v>3211</v>
      </c>
      <c r="C4410" t="s">
        <v>7705</v>
      </c>
      <c r="D4410" t="s">
        <v>2517</v>
      </c>
      <c r="E4410" t="s">
        <v>10</v>
      </c>
      <c r="F4410" t="s">
        <v>23</v>
      </c>
      <c r="G4410" t="s">
        <v>12</v>
      </c>
      <c r="H4410">
        <v>3</v>
      </c>
    </row>
    <row r="4411" spans="1:8">
      <c r="A4411" t="s">
        <v>7800</v>
      </c>
      <c r="B4411" t="s">
        <v>2875</v>
      </c>
      <c r="C4411" t="s">
        <v>7705</v>
      </c>
      <c r="D4411" t="s">
        <v>611</v>
      </c>
      <c r="E4411" t="s">
        <v>10</v>
      </c>
      <c r="F4411" t="s">
        <v>69</v>
      </c>
      <c r="G4411" t="s">
        <v>12</v>
      </c>
      <c r="H4411">
        <v>3</v>
      </c>
    </row>
    <row r="4412" spans="1:8">
      <c r="A4412" t="s">
        <v>7801</v>
      </c>
      <c r="B4412" t="s">
        <v>7716</v>
      </c>
      <c r="C4412" t="s">
        <v>7705</v>
      </c>
      <c r="D4412" t="s">
        <v>2985</v>
      </c>
      <c r="E4412" t="s">
        <v>10</v>
      </c>
      <c r="F4412" t="s">
        <v>23</v>
      </c>
      <c r="G4412" t="s">
        <v>12</v>
      </c>
    </row>
    <row r="4413" spans="1:8">
      <c r="A4413" t="s">
        <v>7802</v>
      </c>
      <c r="B4413" t="s">
        <v>7743</v>
      </c>
      <c r="C4413" t="s">
        <v>7705</v>
      </c>
      <c r="D4413" t="s">
        <v>6170</v>
      </c>
      <c r="E4413" t="s">
        <v>179</v>
      </c>
      <c r="F4413" t="s">
        <v>180</v>
      </c>
      <c r="G4413" t="s">
        <v>201</v>
      </c>
    </row>
    <row r="4414" spans="1:8">
      <c r="A4414" t="s">
        <v>1585</v>
      </c>
      <c r="B4414" t="s">
        <v>5145</v>
      </c>
      <c r="C4414" t="s">
        <v>7705</v>
      </c>
      <c r="D4414" t="s">
        <v>32</v>
      </c>
      <c r="E4414" t="s">
        <v>10</v>
      </c>
      <c r="F4414" t="s">
        <v>19</v>
      </c>
      <c r="G4414" t="s">
        <v>12</v>
      </c>
      <c r="H4414">
        <v>1</v>
      </c>
    </row>
    <row r="4415" spans="1:8">
      <c r="A4415" t="s">
        <v>7803</v>
      </c>
      <c r="B4415" t="s">
        <v>7753</v>
      </c>
      <c r="C4415" t="s">
        <v>7705</v>
      </c>
      <c r="D4415" t="s">
        <v>211</v>
      </c>
      <c r="E4415" t="s">
        <v>10</v>
      </c>
      <c r="F4415" t="s">
        <v>23</v>
      </c>
      <c r="G4415" t="s">
        <v>12</v>
      </c>
      <c r="H4415">
        <v>3</v>
      </c>
    </row>
    <row r="4416" spans="1:8">
      <c r="A4416" t="s">
        <v>7804</v>
      </c>
      <c r="B4416" t="s">
        <v>4893</v>
      </c>
      <c r="C4416" t="s">
        <v>7705</v>
      </c>
      <c r="D4416" t="s">
        <v>645</v>
      </c>
      <c r="E4416" t="s">
        <v>10</v>
      </c>
      <c r="F4416" t="s">
        <v>19</v>
      </c>
      <c r="G4416" t="s">
        <v>12</v>
      </c>
      <c r="H4416">
        <v>2</v>
      </c>
    </row>
    <row r="4417" spans="1:8">
      <c r="A4417" t="s">
        <v>7805</v>
      </c>
      <c r="B4417" t="s">
        <v>2582</v>
      </c>
      <c r="C4417" t="s">
        <v>7705</v>
      </c>
      <c r="D4417" t="s">
        <v>7806</v>
      </c>
      <c r="E4417" t="s">
        <v>10</v>
      </c>
      <c r="F4417" t="s">
        <v>19</v>
      </c>
      <c r="G4417" t="s">
        <v>12</v>
      </c>
      <c r="H4417">
        <v>2</v>
      </c>
    </row>
    <row r="4418" spans="1:8">
      <c r="A4418" t="s">
        <v>7807</v>
      </c>
      <c r="B4418" t="s">
        <v>616</v>
      </c>
      <c r="C4418" t="s">
        <v>7705</v>
      </c>
      <c r="D4418" t="s">
        <v>6230</v>
      </c>
      <c r="E4418" t="s">
        <v>179</v>
      </c>
      <c r="F4418" t="s">
        <v>180</v>
      </c>
      <c r="G4418" t="s">
        <v>12</v>
      </c>
      <c r="H4418">
        <v>4</v>
      </c>
    </row>
    <row r="4419" spans="1:8">
      <c r="A4419" t="s">
        <v>7808</v>
      </c>
      <c r="B4419" t="s">
        <v>2763</v>
      </c>
      <c r="C4419" t="s">
        <v>7705</v>
      </c>
      <c r="D4419" t="s">
        <v>496</v>
      </c>
      <c r="E4419" t="s">
        <v>10</v>
      </c>
      <c r="F4419" t="s">
        <v>19</v>
      </c>
      <c r="G4419" t="s">
        <v>12</v>
      </c>
    </row>
    <row r="4420" spans="1:8">
      <c r="A4420" t="s">
        <v>7809</v>
      </c>
      <c r="B4420" t="s">
        <v>2894</v>
      </c>
      <c r="C4420" t="s">
        <v>7705</v>
      </c>
      <c r="D4420" t="s">
        <v>3450</v>
      </c>
      <c r="E4420" t="s">
        <v>10</v>
      </c>
      <c r="F4420" t="s">
        <v>23</v>
      </c>
      <c r="G4420" t="s">
        <v>12</v>
      </c>
      <c r="H4420">
        <v>5</v>
      </c>
    </row>
    <row r="4421" spans="1:8">
      <c r="A4421" t="s">
        <v>7810</v>
      </c>
      <c r="B4421" t="s">
        <v>6177</v>
      </c>
      <c r="C4421" t="s">
        <v>7705</v>
      </c>
      <c r="D4421" t="s">
        <v>3144</v>
      </c>
      <c r="E4421" t="s">
        <v>10</v>
      </c>
      <c r="F4421" t="s">
        <v>19</v>
      </c>
      <c r="G4421" t="s">
        <v>12</v>
      </c>
      <c r="H4421">
        <v>4</v>
      </c>
    </row>
    <row r="4422" spans="1:8">
      <c r="A4422" t="s">
        <v>7811</v>
      </c>
      <c r="B4422" t="s">
        <v>616</v>
      </c>
      <c r="C4422" t="s">
        <v>7705</v>
      </c>
      <c r="D4422" t="s">
        <v>6230</v>
      </c>
      <c r="E4422" t="s">
        <v>10</v>
      </c>
      <c r="F4422" t="s">
        <v>19</v>
      </c>
      <c r="G4422" t="s">
        <v>12</v>
      </c>
      <c r="H4422">
        <v>4</v>
      </c>
    </row>
    <row r="4423" spans="1:8">
      <c r="A4423" t="s">
        <v>7812</v>
      </c>
      <c r="B4423" t="s">
        <v>3095</v>
      </c>
      <c r="C4423" t="s">
        <v>7705</v>
      </c>
      <c r="D4423" t="s">
        <v>7813</v>
      </c>
      <c r="E4423" t="s">
        <v>10</v>
      </c>
      <c r="F4423" t="s">
        <v>19</v>
      </c>
      <c r="G4423" t="s">
        <v>12</v>
      </c>
    </row>
    <row r="4424" spans="1:8">
      <c r="A4424" t="s">
        <v>7814</v>
      </c>
      <c r="B4424" t="s">
        <v>616</v>
      </c>
      <c r="C4424" t="s">
        <v>7705</v>
      </c>
      <c r="D4424" t="s">
        <v>6230</v>
      </c>
      <c r="E4424" t="s">
        <v>10</v>
      </c>
      <c r="F4424" t="s">
        <v>69</v>
      </c>
      <c r="G4424" t="s">
        <v>201</v>
      </c>
    </row>
    <row r="4425" spans="1:8">
      <c r="A4425" t="s">
        <v>7815</v>
      </c>
      <c r="B4425" t="s">
        <v>2302</v>
      </c>
      <c r="C4425" t="s">
        <v>7705</v>
      </c>
      <c r="D4425" t="s">
        <v>6170</v>
      </c>
      <c r="E4425" t="s">
        <v>10</v>
      </c>
      <c r="F4425" t="s">
        <v>19</v>
      </c>
      <c r="G4425" t="s">
        <v>12</v>
      </c>
      <c r="H4425">
        <v>4</v>
      </c>
    </row>
    <row r="4426" spans="1:8">
      <c r="A4426" t="s">
        <v>7816</v>
      </c>
      <c r="B4426" t="s">
        <v>7817</v>
      </c>
      <c r="C4426" t="s">
        <v>7705</v>
      </c>
      <c r="D4426" t="s">
        <v>32</v>
      </c>
      <c r="E4426" t="s">
        <v>10</v>
      </c>
      <c r="F4426" t="s">
        <v>19</v>
      </c>
      <c r="G4426" t="s">
        <v>12</v>
      </c>
      <c r="H4426">
        <v>1</v>
      </c>
    </row>
    <row r="4427" spans="1:8">
      <c r="A4427" t="s">
        <v>7818</v>
      </c>
      <c r="B4427" t="s">
        <v>7743</v>
      </c>
      <c r="C4427" t="s">
        <v>7705</v>
      </c>
      <c r="D4427" t="s">
        <v>6170</v>
      </c>
      <c r="E4427" t="s">
        <v>10</v>
      </c>
      <c r="F4427" t="s">
        <v>19</v>
      </c>
      <c r="G4427" t="s">
        <v>201</v>
      </c>
    </row>
    <row r="4428" spans="1:8">
      <c r="A4428" t="s">
        <v>7819</v>
      </c>
      <c r="B4428" t="s">
        <v>7820</v>
      </c>
      <c r="C4428" t="s">
        <v>7705</v>
      </c>
      <c r="D4428" t="s">
        <v>6314</v>
      </c>
      <c r="E4428" t="s">
        <v>10</v>
      </c>
      <c r="F4428" t="s">
        <v>19</v>
      </c>
      <c r="G4428" t="s">
        <v>12</v>
      </c>
    </row>
    <row r="4429" spans="1:8">
      <c r="A4429" t="s">
        <v>7821</v>
      </c>
      <c r="B4429" t="s">
        <v>7822</v>
      </c>
      <c r="C4429" t="s">
        <v>7705</v>
      </c>
      <c r="D4429" t="s">
        <v>7823</v>
      </c>
      <c r="E4429" t="s">
        <v>202</v>
      </c>
      <c r="F4429" t="s">
        <v>19</v>
      </c>
      <c r="G4429" t="s">
        <v>12</v>
      </c>
    </row>
    <row r="4430" spans="1:8">
      <c r="A4430" t="s">
        <v>7824</v>
      </c>
      <c r="B4430" t="s">
        <v>2134</v>
      </c>
      <c r="C4430" t="s">
        <v>7705</v>
      </c>
      <c r="D4430" t="s">
        <v>2144</v>
      </c>
      <c r="E4430" t="s">
        <v>202</v>
      </c>
      <c r="F4430" t="s">
        <v>69</v>
      </c>
      <c r="G4430" t="s">
        <v>12</v>
      </c>
    </row>
    <row r="4431" spans="1:8">
      <c r="A4431" t="s">
        <v>7825</v>
      </c>
      <c r="B4431" t="s">
        <v>3254</v>
      </c>
      <c r="C4431" t="s">
        <v>7705</v>
      </c>
      <c r="D4431" t="s">
        <v>7826</v>
      </c>
      <c r="E4431" t="s">
        <v>212</v>
      </c>
      <c r="F4431" t="s">
        <v>23</v>
      </c>
      <c r="G4431" t="s">
        <v>201</v>
      </c>
    </row>
    <row r="4432" spans="1:8">
      <c r="A4432" t="s">
        <v>7827</v>
      </c>
      <c r="B4432" t="s">
        <v>7502</v>
      </c>
      <c r="C4432" t="s">
        <v>7705</v>
      </c>
      <c r="D4432" t="s">
        <v>7828</v>
      </c>
      <c r="E4432" t="s">
        <v>212</v>
      </c>
      <c r="F4432" t="s">
        <v>69</v>
      </c>
      <c r="G4432" t="s">
        <v>12</v>
      </c>
    </row>
    <row r="4433" spans="1:8">
      <c r="A4433" t="s">
        <v>7829</v>
      </c>
      <c r="B4433" t="s">
        <v>3181</v>
      </c>
      <c r="C4433" t="s">
        <v>7705</v>
      </c>
      <c r="D4433" t="s">
        <v>7830</v>
      </c>
      <c r="E4433" t="s">
        <v>212</v>
      </c>
      <c r="F4433" t="s">
        <v>23</v>
      </c>
      <c r="G4433" t="s">
        <v>12</v>
      </c>
    </row>
    <row r="4434" spans="1:8">
      <c r="A4434" t="s">
        <v>7831</v>
      </c>
      <c r="B4434" t="s">
        <v>7832</v>
      </c>
      <c r="C4434" t="s">
        <v>7705</v>
      </c>
      <c r="D4434" t="s">
        <v>483</v>
      </c>
      <c r="E4434" t="s">
        <v>212</v>
      </c>
      <c r="F4434" t="s">
        <v>23</v>
      </c>
      <c r="G4434" t="s">
        <v>12</v>
      </c>
    </row>
    <row r="4435" spans="1:8">
      <c r="A4435" t="s">
        <v>7833</v>
      </c>
      <c r="B4435" t="s">
        <v>1402</v>
      </c>
      <c r="C4435" t="s">
        <v>7705</v>
      </c>
      <c r="D4435" t="s">
        <v>2127</v>
      </c>
      <c r="E4435" t="s">
        <v>212</v>
      </c>
      <c r="F4435" t="s">
        <v>23</v>
      </c>
      <c r="G4435" t="s">
        <v>12</v>
      </c>
      <c r="H4435">
        <v>3</v>
      </c>
    </row>
    <row r="4436" spans="1:8">
      <c r="A4436" t="s">
        <v>7834</v>
      </c>
      <c r="B4436" t="s">
        <v>3594</v>
      </c>
      <c r="C4436" t="s">
        <v>7705</v>
      </c>
      <c r="D4436" t="s">
        <v>7835</v>
      </c>
      <c r="E4436" t="s">
        <v>212</v>
      </c>
      <c r="F4436" t="s">
        <v>11</v>
      </c>
      <c r="G4436" t="s">
        <v>12</v>
      </c>
    </row>
    <row r="4437" spans="1:8">
      <c r="A4437" t="s">
        <v>7836</v>
      </c>
      <c r="B4437" t="s">
        <v>2676</v>
      </c>
      <c r="C4437" t="s">
        <v>7705</v>
      </c>
      <c r="D4437" t="s">
        <v>3516</v>
      </c>
      <c r="E4437" t="s">
        <v>212</v>
      </c>
      <c r="F4437" t="s">
        <v>19</v>
      </c>
      <c r="G4437" t="s">
        <v>12</v>
      </c>
      <c r="H4437">
        <v>4</v>
      </c>
    </row>
    <row r="4438" spans="1:8">
      <c r="A4438" t="s">
        <v>902</v>
      </c>
      <c r="B4438" t="s">
        <v>7105</v>
      </c>
      <c r="C4438" t="s">
        <v>7705</v>
      </c>
      <c r="D4438" t="s">
        <v>15</v>
      </c>
      <c r="E4438" t="s">
        <v>212</v>
      </c>
      <c r="F4438" t="s">
        <v>11</v>
      </c>
      <c r="G4438" t="s">
        <v>12</v>
      </c>
    </row>
    <row r="4439" spans="1:8">
      <c r="A4439" t="s">
        <v>7837</v>
      </c>
      <c r="B4439" t="s">
        <v>6522</v>
      </c>
      <c r="C4439" t="s">
        <v>7705</v>
      </c>
      <c r="D4439" t="s">
        <v>7838</v>
      </c>
      <c r="E4439" t="s">
        <v>212</v>
      </c>
      <c r="F4439" t="s">
        <v>98</v>
      </c>
      <c r="G4439" t="s">
        <v>12</v>
      </c>
      <c r="H4439">
        <v>2</v>
      </c>
    </row>
    <row r="4440" spans="1:8">
      <c r="A4440" t="s">
        <v>7839</v>
      </c>
      <c r="B4440" t="s">
        <v>7840</v>
      </c>
      <c r="C4440" t="s">
        <v>7705</v>
      </c>
      <c r="D4440" t="s">
        <v>2677</v>
      </c>
      <c r="E4440" t="s">
        <v>212</v>
      </c>
      <c r="F4440" t="s">
        <v>69</v>
      </c>
      <c r="G4440" t="s">
        <v>12</v>
      </c>
    </row>
    <row r="4441" spans="1:8">
      <c r="A4441" t="s">
        <v>7841</v>
      </c>
      <c r="B4441" t="s">
        <v>5000</v>
      </c>
      <c r="C4441" t="s">
        <v>7705</v>
      </c>
      <c r="D4441" t="s">
        <v>18</v>
      </c>
      <c r="E4441" t="s">
        <v>212</v>
      </c>
      <c r="F4441" t="s">
        <v>19</v>
      </c>
      <c r="G4441" t="s">
        <v>12</v>
      </c>
    </row>
    <row r="4442" spans="1:8">
      <c r="A4442" t="s">
        <v>7842</v>
      </c>
      <c r="B4442" t="s">
        <v>207</v>
      </c>
      <c r="C4442" t="s">
        <v>7705</v>
      </c>
      <c r="D4442" t="s">
        <v>480</v>
      </c>
      <c r="E4442" t="s">
        <v>212</v>
      </c>
      <c r="F4442" t="s">
        <v>11</v>
      </c>
      <c r="G4442" t="s">
        <v>12</v>
      </c>
    </row>
    <row r="4443" spans="1:8">
      <c r="A4443" t="s">
        <v>7843</v>
      </c>
      <c r="B4443" t="s">
        <v>4894</v>
      </c>
      <c r="C4443" t="s">
        <v>7705</v>
      </c>
      <c r="D4443" t="s">
        <v>7844</v>
      </c>
      <c r="E4443" t="s">
        <v>212</v>
      </c>
      <c r="F4443" t="s">
        <v>11</v>
      </c>
      <c r="G4443" t="s">
        <v>12</v>
      </c>
    </row>
    <row r="4444" spans="1:8">
      <c r="A4444" t="s">
        <v>7845</v>
      </c>
      <c r="B4444" t="s">
        <v>7846</v>
      </c>
      <c r="C4444" t="s">
        <v>7705</v>
      </c>
      <c r="D4444" t="s">
        <v>9</v>
      </c>
      <c r="E4444" t="s">
        <v>212</v>
      </c>
      <c r="F4444" t="s">
        <v>98</v>
      </c>
      <c r="G4444" t="s">
        <v>12</v>
      </c>
    </row>
    <row r="4445" spans="1:8">
      <c r="A4445" t="s">
        <v>7847</v>
      </c>
      <c r="B4445" t="s">
        <v>2404</v>
      </c>
      <c r="C4445" t="s">
        <v>7705</v>
      </c>
      <c r="D4445" t="s">
        <v>600</v>
      </c>
      <c r="E4445" t="s">
        <v>212</v>
      </c>
      <c r="F4445" t="s">
        <v>19</v>
      </c>
      <c r="G4445" t="s">
        <v>12</v>
      </c>
    </row>
    <row r="4446" spans="1:8">
      <c r="A4446" t="s">
        <v>7848</v>
      </c>
      <c r="B4446" t="s">
        <v>5145</v>
      </c>
      <c r="C4446" t="s">
        <v>7705</v>
      </c>
      <c r="D4446" t="s">
        <v>32</v>
      </c>
      <c r="E4446" t="s">
        <v>230</v>
      </c>
      <c r="F4446" t="s">
        <v>23</v>
      </c>
      <c r="G4446" t="s">
        <v>201</v>
      </c>
    </row>
    <row r="4447" spans="1:8">
      <c r="A4447" t="s">
        <v>7849</v>
      </c>
      <c r="B4447" t="s">
        <v>3211</v>
      </c>
      <c r="C4447" t="s">
        <v>7705</v>
      </c>
      <c r="D4447" t="s">
        <v>2517</v>
      </c>
      <c r="E4447" t="s">
        <v>230</v>
      </c>
      <c r="F4447" t="s">
        <v>23</v>
      </c>
      <c r="G4447" t="s">
        <v>12</v>
      </c>
    </row>
    <row r="4448" spans="1:8">
      <c r="A4448" t="s">
        <v>7850</v>
      </c>
      <c r="B4448" t="s">
        <v>5145</v>
      </c>
      <c r="C4448" t="s">
        <v>7705</v>
      </c>
      <c r="D4448" t="s">
        <v>32</v>
      </c>
      <c r="E4448" t="s">
        <v>233</v>
      </c>
      <c r="F4448" t="s">
        <v>98</v>
      </c>
      <c r="G4448" t="s">
        <v>12</v>
      </c>
    </row>
    <row r="4449" spans="1:7">
      <c r="A4449" t="s">
        <v>7851</v>
      </c>
      <c r="B4449" t="s">
        <v>7768</v>
      </c>
      <c r="C4449" t="s">
        <v>7705</v>
      </c>
      <c r="D4449" t="s">
        <v>65</v>
      </c>
      <c r="E4449" t="s">
        <v>233</v>
      </c>
      <c r="F4449" t="s">
        <v>50</v>
      </c>
      <c r="G4449" t="s">
        <v>201</v>
      </c>
    </row>
    <row r="4450" spans="1:7">
      <c r="A4450" t="s">
        <v>7852</v>
      </c>
      <c r="B4450" t="s">
        <v>7733</v>
      </c>
      <c r="C4450" t="s">
        <v>7705</v>
      </c>
      <c r="D4450" t="s">
        <v>2878</v>
      </c>
      <c r="E4450" t="s">
        <v>233</v>
      </c>
      <c r="F4450" t="s">
        <v>23</v>
      </c>
      <c r="G4450" t="s">
        <v>201</v>
      </c>
    </row>
    <row r="4451" spans="1:7">
      <c r="A4451" t="s">
        <v>7853</v>
      </c>
      <c r="B4451" t="s">
        <v>5145</v>
      </c>
      <c r="C4451" t="s">
        <v>7705</v>
      </c>
      <c r="D4451" t="s">
        <v>32</v>
      </c>
      <c r="E4451" t="s">
        <v>233</v>
      </c>
      <c r="F4451" t="s">
        <v>116</v>
      </c>
      <c r="G4451" t="s">
        <v>201</v>
      </c>
    </row>
    <row r="4452" spans="1:7">
      <c r="A4452" t="s">
        <v>7854</v>
      </c>
      <c r="B4452" t="s">
        <v>1673</v>
      </c>
      <c r="C4452" t="s">
        <v>7705</v>
      </c>
      <c r="D4452" t="s">
        <v>7751</v>
      </c>
      <c r="E4452" t="s">
        <v>233</v>
      </c>
      <c r="F4452" t="s">
        <v>19</v>
      </c>
      <c r="G4452" t="s">
        <v>201</v>
      </c>
    </row>
    <row r="4453" spans="1:7">
      <c r="A4453" t="s">
        <v>7855</v>
      </c>
      <c r="B4453" t="s">
        <v>188</v>
      </c>
      <c r="C4453" t="s">
        <v>7705</v>
      </c>
      <c r="D4453" t="s">
        <v>2479</v>
      </c>
      <c r="E4453" t="s">
        <v>233</v>
      </c>
      <c r="F4453" t="s">
        <v>23</v>
      </c>
      <c r="G4453" t="s">
        <v>12</v>
      </c>
    </row>
    <row r="4454" spans="1:7">
      <c r="A4454" t="s">
        <v>7856</v>
      </c>
      <c r="B4454" t="s">
        <v>4894</v>
      </c>
      <c r="C4454" t="s">
        <v>7705</v>
      </c>
      <c r="D4454" t="s">
        <v>7844</v>
      </c>
      <c r="E4454" t="s">
        <v>233</v>
      </c>
      <c r="F4454" t="s">
        <v>98</v>
      </c>
      <c r="G4454" t="s">
        <v>201</v>
      </c>
    </row>
    <row r="4455" spans="1:7">
      <c r="A4455" t="s">
        <v>7857</v>
      </c>
      <c r="B4455" t="s">
        <v>87</v>
      </c>
      <c r="C4455" t="s">
        <v>7705</v>
      </c>
      <c r="D4455" t="s">
        <v>60</v>
      </c>
      <c r="E4455" t="s">
        <v>233</v>
      </c>
      <c r="F4455" t="s">
        <v>23</v>
      </c>
      <c r="G4455" t="s">
        <v>201</v>
      </c>
    </row>
    <row r="4456" spans="1:7">
      <c r="A4456" t="s">
        <v>7858</v>
      </c>
      <c r="B4456" t="s">
        <v>616</v>
      </c>
      <c r="C4456" t="s">
        <v>7705</v>
      </c>
      <c r="D4456" t="s">
        <v>6230</v>
      </c>
      <c r="E4456" t="s">
        <v>233</v>
      </c>
      <c r="F4456" t="s">
        <v>50</v>
      </c>
      <c r="G4456" t="s">
        <v>201</v>
      </c>
    </row>
    <row r="4457" spans="1:7">
      <c r="A4457" t="s">
        <v>7859</v>
      </c>
      <c r="B4457" t="s">
        <v>482</v>
      </c>
      <c r="C4457" t="s">
        <v>7705</v>
      </c>
      <c r="D4457" t="s">
        <v>44</v>
      </c>
      <c r="E4457" t="s">
        <v>233</v>
      </c>
      <c r="F4457" t="s">
        <v>19</v>
      </c>
      <c r="G4457" t="s">
        <v>201</v>
      </c>
    </row>
    <row r="4458" spans="1:7">
      <c r="A4458" t="s">
        <v>7860</v>
      </c>
      <c r="B4458" t="s">
        <v>538</v>
      </c>
      <c r="C4458" t="s">
        <v>7705</v>
      </c>
      <c r="D4458" t="s">
        <v>7761</v>
      </c>
      <c r="E4458" t="s">
        <v>233</v>
      </c>
      <c r="F4458" t="s">
        <v>19</v>
      </c>
      <c r="G4458" t="s">
        <v>201</v>
      </c>
    </row>
    <row r="4459" spans="1:7">
      <c r="A4459" t="s">
        <v>7861</v>
      </c>
      <c r="B4459" t="s">
        <v>87</v>
      </c>
      <c r="C4459" t="s">
        <v>7705</v>
      </c>
      <c r="D4459" t="s">
        <v>60</v>
      </c>
      <c r="E4459" t="s">
        <v>233</v>
      </c>
      <c r="F4459" t="s">
        <v>19</v>
      </c>
      <c r="G4459" t="s">
        <v>201</v>
      </c>
    </row>
    <row r="4460" spans="1:7">
      <c r="A4460" t="s">
        <v>7862</v>
      </c>
      <c r="B4460" t="s">
        <v>5145</v>
      </c>
      <c r="C4460" t="s">
        <v>7705</v>
      </c>
      <c r="D4460" t="s">
        <v>32</v>
      </c>
      <c r="E4460" t="s">
        <v>233</v>
      </c>
      <c r="F4460" t="s">
        <v>19</v>
      </c>
      <c r="G4460" t="s">
        <v>201</v>
      </c>
    </row>
    <row r="4461" spans="1:7">
      <c r="A4461" t="s">
        <v>7863</v>
      </c>
      <c r="B4461" t="s">
        <v>5145</v>
      </c>
      <c r="C4461" t="s">
        <v>7705</v>
      </c>
      <c r="D4461" t="s">
        <v>32</v>
      </c>
      <c r="E4461" t="s">
        <v>233</v>
      </c>
      <c r="F4461" t="s">
        <v>19</v>
      </c>
      <c r="G4461" t="s">
        <v>12</v>
      </c>
    </row>
    <row r="4462" spans="1:7">
      <c r="A4462" t="s">
        <v>7864</v>
      </c>
      <c r="B4462" t="s">
        <v>7768</v>
      </c>
      <c r="C4462" t="s">
        <v>7705</v>
      </c>
      <c r="D4462" t="s">
        <v>65</v>
      </c>
      <c r="E4462" t="s">
        <v>233</v>
      </c>
      <c r="F4462" t="s">
        <v>19</v>
      </c>
      <c r="G4462" t="s">
        <v>201</v>
      </c>
    </row>
    <row r="4463" spans="1:7">
      <c r="A4463" t="s">
        <v>7865</v>
      </c>
      <c r="B4463" t="s">
        <v>7716</v>
      </c>
      <c r="C4463" t="s">
        <v>7705</v>
      </c>
      <c r="D4463" t="s">
        <v>2985</v>
      </c>
      <c r="E4463" t="s">
        <v>233</v>
      </c>
      <c r="F4463" t="s">
        <v>19</v>
      </c>
      <c r="G4463" t="s">
        <v>201</v>
      </c>
    </row>
    <row r="4464" spans="1:7">
      <c r="A4464" t="s">
        <v>7866</v>
      </c>
      <c r="B4464" t="s">
        <v>538</v>
      </c>
      <c r="C4464" t="s">
        <v>7705</v>
      </c>
      <c r="D4464" t="s">
        <v>7761</v>
      </c>
      <c r="E4464" t="s">
        <v>233</v>
      </c>
      <c r="F4464" t="s">
        <v>19</v>
      </c>
      <c r="G4464" t="s">
        <v>201</v>
      </c>
    </row>
    <row r="4465" spans="1:8">
      <c r="A4465" t="s">
        <v>7867</v>
      </c>
      <c r="B4465" t="s">
        <v>616</v>
      </c>
      <c r="C4465" t="s">
        <v>7705</v>
      </c>
      <c r="D4465" t="s">
        <v>6230</v>
      </c>
      <c r="E4465" t="s">
        <v>233</v>
      </c>
      <c r="F4465" t="s">
        <v>19</v>
      </c>
      <c r="G4465" t="s">
        <v>201</v>
      </c>
    </row>
    <row r="4466" spans="1:8">
      <c r="A4466" t="s">
        <v>7868</v>
      </c>
      <c r="B4466" t="s">
        <v>3211</v>
      </c>
      <c r="C4466" t="s">
        <v>7705</v>
      </c>
      <c r="D4466" t="s">
        <v>2517</v>
      </c>
      <c r="E4466" t="s">
        <v>233</v>
      </c>
      <c r="F4466" t="s">
        <v>69</v>
      </c>
      <c r="G4466" t="s">
        <v>201</v>
      </c>
    </row>
    <row r="4467" spans="1:8">
      <c r="A4467" t="s">
        <v>7869</v>
      </c>
      <c r="B4467" t="s">
        <v>3211</v>
      </c>
      <c r="C4467" t="s">
        <v>7705</v>
      </c>
      <c r="D4467" t="s">
        <v>2517</v>
      </c>
      <c r="E4467" t="s">
        <v>233</v>
      </c>
      <c r="F4467" t="s">
        <v>19</v>
      </c>
      <c r="G4467" t="s">
        <v>201</v>
      </c>
    </row>
    <row r="4468" spans="1:8">
      <c r="A4468" t="s">
        <v>7870</v>
      </c>
      <c r="B4468" t="s">
        <v>5145</v>
      </c>
      <c r="C4468" t="s">
        <v>7705</v>
      </c>
      <c r="D4468" t="s">
        <v>32</v>
      </c>
      <c r="E4468" t="s">
        <v>233</v>
      </c>
      <c r="F4468" t="s">
        <v>19</v>
      </c>
      <c r="G4468" t="s">
        <v>201</v>
      </c>
    </row>
    <row r="4469" spans="1:8">
      <c r="A4469" t="s">
        <v>7871</v>
      </c>
      <c r="B4469" t="s">
        <v>1351</v>
      </c>
      <c r="C4469" t="s">
        <v>7872</v>
      </c>
      <c r="D4469" t="s">
        <v>1351</v>
      </c>
      <c r="E4469" t="s">
        <v>10</v>
      </c>
      <c r="F4469" t="s">
        <v>19</v>
      </c>
      <c r="G4469" t="s">
        <v>12</v>
      </c>
      <c r="H4469">
        <v>2</v>
      </c>
    </row>
    <row r="4470" spans="1:8">
      <c r="A4470" t="s">
        <v>7873</v>
      </c>
      <c r="B4470" t="s">
        <v>7874</v>
      </c>
      <c r="C4470" t="s">
        <v>7872</v>
      </c>
      <c r="D4470" t="s">
        <v>7875</v>
      </c>
      <c r="E4470" t="s">
        <v>10</v>
      </c>
      <c r="F4470" t="s">
        <v>23</v>
      </c>
      <c r="G4470" t="s">
        <v>12</v>
      </c>
      <c r="H4470">
        <v>4</v>
      </c>
    </row>
    <row r="4471" spans="1:8">
      <c r="A4471" t="s">
        <v>7876</v>
      </c>
      <c r="B4471" t="s">
        <v>7877</v>
      </c>
      <c r="C4471" t="s">
        <v>7872</v>
      </c>
      <c r="D4471" t="s">
        <v>3310</v>
      </c>
      <c r="E4471" t="s">
        <v>10</v>
      </c>
      <c r="F4471" t="s">
        <v>23</v>
      </c>
      <c r="G4471" t="s">
        <v>12</v>
      </c>
      <c r="H4471">
        <v>3</v>
      </c>
    </row>
    <row r="4472" spans="1:8">
      <c r="A4472" t="s">
        <v>7878</v>
      </c>
      <c r="B4472" t="s">
        <v>6577</v>
      </c>
      <c r="C4472" t="s">
        <v>7872</v>
      </c>
      <c r="D4472" t="s">
        <v>7879</v>
      </c>
      <c r="E4472" t="s">
        <v>10</v>
      </c>
      <c r="F4472" t="s">
        <v>23</v>
      </c>
      <c r="G4472" t="s">
        <v>12</v>
      </c>
      <c r="H4472">
        <v>2</v>
      </c>
    </row>
    <row r="4473" spans="1:8">
      <c r="A4473" t="s">
        <v>7880</v>
      </c>
      <c r="B4473" t="s">
        <v>150</v>
      </c>
      <c r="C4473" t="s">
        <v>7872</v>
      </c>
      <c r="D4473" t="s">
        <v>150</v>
      </c>
      <c r="E4473" t="s">
        <v>10</v>
      </c>
      <c r="F4473" t="s">
        <v>11</v>
      </c>
      <c r="G4473" t="s">
        <v>12</v>
      </c>
      <c r="H4473">
        <v>3</v>
      </c>
    </row>
    <row r="4474" spans="1:8">
      <c r="A4474" t="s">
        <v>7881</v>
      </c>
      <c r="B4474" t="s">
        <v>7882</v>
      </c>
      <c r="C4474" t="s">
        <v>7872</v>
      </c>
      <c r="D4474" t="s">
        <v>7882</v>
      </c>
      <c r="E4474" t="s">
        <v>10</v>
      </c>
      <c r="F4474" t="s">
        <v>50</v>
      </c>
      <c r="G4474" t="s">
        <v>12</v>
      </c>
      <c r="H4474">
        <v>3</v>
      </c>
    </row>
    <row r="4475" spans="1:8">
      <c r="A4475" t="s">
        <v>7883</v>
      </c>
      <c r="B4475" t="s">
        <v>150</v>
      </c>
      <c r="C4475" t="s">
        <v>7872</v>
      </c>
      <c r="D4475" t="s">
        <v>150</v>
      </c>
      <c r="E4475" t="s">
        <v>10</v>
      </c>
      <c r="F4475" t="s">
        <v>23</v>
      </c>
      <c r="G4475" t="s">
        <v>12</v>
      </c>
      <c r="H4475">
        <v>4</v>
      </c>
    </row>
    <row r="4476" spans="1:8">
      <c r="A4476" t="s">
        <v>3484</v>
      </c>
      <c r="B4476" t="s">
        <v>7884</v>
      </c>
      <c r="C4476" t="s">
        <v>7872</v>
      </c>
      <c r="D4476" t="s">
        <v>7884</v>
      </c>
      <c r="E4476" t="s">
        <v>10</v>
      </c>
      <c r="F4476" t="s">
        <v>69</v>
      </c>
      <c r="G4476" t="s">
        <v>12</v>
      </c>
      <c r="H4476">
        <v>3</v>
      </c>
    </row>
    <row r="4477" spans="1:8">
      <c r="A4477" t="s">
        <v>7885</v>
      </c>
      <c r="B4477" t="s">
        <v>1351</v>
      </c>
      <c r="C4477" t="s">
        <v>7872</v>
      </c>
      <c r="D4477" t="s">
        <v>1351</v>
      </c>
      <c r="E4477" t="s">
        <v>10</v>
      </c>
      <c r="F4477" t="s">
        <v>330</v>
      </c>
      <c r="G4477" t="s">
        <v>12</v>
      </c>
      <c r="H4477">
        <v>3</v>
      </c>
    </row>
    <row r="4478" spans="1:8">
      <c r="A4478" t="s">
        <v>7886</v>
      </c>
      <c r="B4478" t="s">
        <v>7820</v>
      </c>
      <c r="C4478" t="s">
        <v>7872</v>
      </c>
      <c r="D4478" t="s">
        <v>5054</v>
      </c>
      <c r="E4478" t="s">
        <v>10</v>
      </c>
      <c r="F4478" t="s">
        <v>19</v>
      </c>
      <c r="G4478" t="s">
        <v>12</v>
      </c>
      <c r="H4478">
        <v>3</v>
      </c>
    </row>
    <row r="4479" spans="1:8">
      <c r="A4479" t="s">
        <v>7887</v>
      </c>
      <c r="B4479" t="s">
        <v>7888</v>
      </c>
      <c r="C4479" t="s">
        <v>7872</v>
      </c>
      <c r="D4479" t="s">
        <v>7889</v>
      </c>
      <c r="E4479" t="s">
        <v>10</v>
      </c>
      <c r="F4479" t="s">
        <v>19</v>
      </c>
      <c r="G4479" t="s">
        <v>12</v>
      </c>
      <c r="H4479">
        <v>4</v>
      </c>
    </row>
    <row r="4480" spans="1:8">
      <c r="A4480" t="s">
        <v>7890</v>
      </c>
      <c r="B4480" t="s">
        <v>7891</v>
      </c>
      <c r="C4480" t="s">
        <v>7872</v>
      </c>
      <c r="D4480" t="s">
        <v>7892</v>
      </c>
      <c r="E4480" t="s">
        <v>10</v>
      </c>
      <c r="F4480" t="s">
        <v>23</v>
      </c>
      <c r="G4480" t="s">
        <v>12</v>
      </c>
      <c r="H4480">
        <v>4</v>
      </c>
    </row>
    <row r="4481" spans="1:8">
      <c r="A4481" t="s">
        <v>7893</v>
      </c>
      <c r="B4481" t="s">
        <v>7894</v>
      </c>
      <c r="C4481" t="s">
        <v>7872</v>
      </c>
      <c r="D4481" t="s">
        <v>5054</v>
      </c>
      <c r="E4481" t="s">
        <v>10</v>
      </c>
      <c r="F4481" t="s">
        <v>19</v>
      </c>
      <c r="G4481" t="s">
        <v>12</v>
      </c>
      <c r="H4481">
        <v>2</v>
      </c>
    </row>
    <row r="4482" spans="1:8">
      <c r="A4482" t="s">
        <v>7895</v>
      </c>
      <c r="B4482" t="s">
        <v>7896</v>
      </c>
      <c r="C4482" t="s">
        <v>7872</v>
      </c>
      <c r="D4482" t="s">
        <v>26</v>
      </c>
      <c r="E4482" t="s">
        <v>10</v>
      </c>
      <c r="F4482" t="s">
        <v>23</v>
      </c>
      <c r="G4482" t="s">
        <v>12</v>
      </c>
      <c r="H4482">
        <v>4</v>
      </c>
    </row>
    <row r="4483" spans="1:8">
      <c r="A4483" t="s">
        <v>2583</v>
      </c>
      <c r="B4483" t="s">
        <v>9</v>
      </c>
      <c r="C4483" t="s">
        <v>7872</v>
      </c>
      <c r="D4483" t="s">
        <v>6060</v>
      </c>
      <c r="E4483" t="s">
        <v>10</v>
      </c>
      <c r="F4483" t="s">
        <v>330</v>
      </c>
      <c r="G4483" t="s">
        <v>12</v>
      </c>
      <c r="H4483">
        <v>3</v>
      </c>
    </row>
    <row r="4484" spans="1:8">
      <c r="A4484" t="s">
        <v>7897</v>
      </c>
      <c r="B4484" t="s">
        <v>7898</v>
      </c>
      <c r="C4484" t="s">
        <v>7872</v>
      </c>
      <c r="D4484" t="s">
        <v>7899</v>
      </c>
      <c r="E4484" t="s">
        <v>10</v>
      </c>
      <c r="F4484" t="s">
        <v>11</v>
      </c>
      <c r="G4484" t="s">
        <v>12</v>
      </c>
      <c r="H4484">
        <v>4</v>
      </c>
    </row>
    <row r="4485" spans="1:8">
      <c r="A4485" t="s">
        <v>4344</v>
      </c>
      <c r="B4485" t="s">
        <v>7900</v>
      </c>
      <c r="C4485" t="s">
        <v>7872</v>
      </c>
      <c r="D4485" t="s">
        <v>7900</v>
      </c>
      <c r="E4485" t="s">
        <v>10</v>
      </c>
      <c r="F4485" t="s">
        <v>23</v>
      </c>
      <c r="G4485" t="s">
        <v>12</v>
      </c>
      <c r="H4485">
        <v>3</v>
      </c>
    </row>
    <row r="4486" spans="1:8">
      <c r="A4486" t="s">
        <v>7901</v>
      </c>
      <c r="B4486" t="s">
        <v>7902</v>
      </c>
      <c r="C4486" t="s">
        <v>7872</v>
      </c>
      <c r="D4486" t="s">
        <v>7903</v>
      </c>
      <c r="E4486" t="s">
        <v>10</v>
      </c>
      <c r="F4486" t="s">
        <v>23</v>
      </c>
      <c r="G4486" t="s">
        <v>12</v>
      </c>
      <c r="H4486">
        <v>2</v>
      </c>
    </row>
    <row r="4487" spans="1:8">
      <c r="A4487" t="s">
        <v>7904</v>
      </c>
      <c r="B4487" t="s">
        <v>150</v>
      </c>
      <c r="C4487" t="s">
        <v>7872</v>
      </c>
      <c r="D4487" t="s">
        <v>150</v>
      </c>
      <c r="E4487" t="s">
        <v>10</v>
      </c>
      <c r="F4487" t="s">
        <v>50</v>
      </c>
      <c r="G4487" t="s">
        <v>12</v>
      </c>
      <c r="H4487">
        <v>4</v>
      </c>
    </row>
    <row r="4488" spans="1:8">
      <c r="A4488" t="s">
        <v>7905</v>
      </c>
      <c r="B4488" t="s">
        <v>7906</v>
      </c>
      <c r="C4488" t="s">
        <v>7872</v>
      </c>
      <c r="D4488" t="s">
        <v>7907</v>
      </c>
      <c r="E4488" t="s">
        <v>10</v>
      </c>
      <c r="F4488" t="s">
        <v>23</v>
      </c>
      <c r="G4488" t="s">
        <v>12</v>
      </c>
      <c r="H4488">
        <v>3</v>
      </c>
    </row>
    <row r="4489" spans="1:8">
      <c r="A4489" t="s">
        <v>7908</v>
      </c>
      <c r="B4489" t="s">
        <v>150</v>
      </c>
      <c r="C4489" t="s">
        <v>7872</v>
      </c>
      <c r="D4489" t="s">
        <v>150</v>
      </c>
      <c r="E4489" t="s">
        <v>10</v>
      </c>
      <c r="F4489" t="s">
        <v>69</v>
      </c>
      <c r="G4489" t="s">
        <v>12</v>
      </c>
      <c r="H4489">
        <v>3</v>
      </c>
    </row>
    <row r="4490" spans="1:8">
      <c r="A4490" t="s">
        <v>7909</v>
      </c>
      <c r="B4490" t="s">
        <v>7910</v>
      </c>
      <c r="C4490" t="s">
        <v>7872</v>
      </c>
      <c r="D4490" t="s">
        <v>3575</v>
      </c>
      <c r="E4490" t="s">
        <v>10</v>
      </c>
      <c r="F4490" t="s">
        <v>23</v>
      </c>
      <c r="G4490" t="s">
        <v>12</v>
      </c>
      <c r="H4490">
        <v>5</v>
      </c>
    </row>
    <row r="4491" spans="1:8">
      <c r="A4491" t="s">
        <v>7911</v>
      </c>
      <c r="B4491" t="s">
        <v>7766</v>
      </c>
      <c r="C4491" t="s">
        <v>7872</v>
      </c>
      <c r="D4491" t="s">
        <v>7912</v>
      </c>
      <c r="E4491" t="s">
        <v>10</v>
      </c>
      <c r="F4491" t="s">
        <v>11</v>
      </c>
      <c r="G4491" t="s">
        <v>12</v>
      </c>
    </row>
    <row r="4492" spans="1:8">
      <c r="A4492" t="s">
        <v>7913</v>
      </c>
      <c r="B4492" t="s">
        <v>7914</v>
      </c>
      <c r="C4492" t="s">
        <v>7872</v>
      </c>
      <c r="D4492" t="s">
        <v>7915</v>
      </c>
      <c r="E4492" t="s">
        <v>10</v>
      </c>
      <c r="F4492" t="s">
        <v>23</v>
      </c>
      <c r="G4492" t="s">
        <v>12</v>
      </c>
      <c r="H4492">
        <v>3</v>
      </c>
    </row>
    <row r="4493" spans="1:8">
      <c r="A4493" t="s">
        <v>7916</v>
      </c>
      <c r="B4493" t="s">
        <v>7917</v>
      </c>
      <c r="C4493" t="s">
        <v>7872</v>
      </c>
      <c r="D4493" t="s">
        <v>7918</v>
      </c>
      <c r="E4493" t="s">
        <v>10</v>
      </c>
      <c r="F4493" t="s">
        <v>19</v>
      </c>
      <c r="G4493" t="s">
        <v>12</v>
      </c>
      <c r="H4493">
        <v>3</v>
      </c>
    </row>
    <row r="4494" spans="1:8">
      <c r="A4494" t="s">
        <v>7919</v>
      </c>
      <c r="B4494" t="s">
        <v>4682</v>
      </c>
      <c r="C4494" t="s">
        <v>7872</v>
      </c>
      <c r="D4494" t="s">
        <v>7899</v>
      </c>
      <c r="E4494" t="s">
        <v>10</v>
      </c>
      <c r="F4494" t="s">
        <v>23</v>
      </c>
      <c r="G4494" t="s">
        <v>12</v>
      </c>
      <c r="H4494">
        <v>4</v>
      </c>
    </row>
    <row r="4495" spans="1:8">
      <c r="A4495" t="s">
        <v>7920</v>
      </c>
      <c r="B4495" t="s">
        <v>9</v>
      </c>
      <c r="C4495" t="s">
        <v>7872</v>
      </c>
      <c r="D4495" t="s">
        <v>6060</v>
      </c>
      <c r="E4495" t="s">
        <v>10</v>
      </c>
      <c r="F4495" t="s">
        <v>23</v>
      </c>
      <c r="G4495" t="s">
        <v>12</v>
      </c>
      <c r="H4495">
        <v>4</v>
      </c>
    </row>
    <row r="4496" spans="1:8">
      <c r="A4496" t="s">
        <v>7921</v>
      </c>
      <c r="B4496" t="s">
        <v>7922</v>
      </c>
      <c r="C4496" t="s">
        <v>7872</v>
      </c>
      <c r="D4496" t="s">
        <v>7923</v>
      </c>
      <c r="E4496" t="s">
        <v>10</v>
      </c>
      <c r="F4496" t="s">
        <v>23</v>
      </c>
      <c r="G4496" t="s">
        <v>12</v>
      </c>
      <c r="H4496">
        <v>4</v>
      </c>
    </row>
    <row r="4497" spans="1:8">
      <c r="A4497" t="s">
        <v>7924</v>
      </c>
      <c r="B4497" t="s">
        <v>7925</v>
      </c>
      <c r="C4497" t="s">
        <v>7872</v>
      </c>
      <c r="D4497" t="s">
        <v>150</v>
      </c>
      <c r="E4497" t="s">
        <v>10</v>
      </c>
      <c r="F4497" t="s">
        <v>23</v>
      </c>
      <c r="G4497" t="s">
        <v>12</v>
      </c>
      <c r="H4497">
        <v>5</v>
      </c>
    </row>
    <row r="4498" spans="1:8">
      <c r="A4498" t="s">
        <v>7926</v>
      </c>
      <c r="B4498" t="s">
        <v>3213</v>
      </c>
      <c r="C4498" t="s">
        <v>7872</v>
      </c>
      <c r="D4498" t="s">
        <v>7927</v>
      </c>
      <c r="E4498" t="s">
        <v>10</v>
      </c>
      <c r="F4498" t="s">
        <v>11</v>
      </c>
      <c r="G4498" t="s">
        <v>12</v>
      </c>
      <c r="H4498">
        <v>3</v>
      </c>
    </row>
    <row r="4499" spans="1:8">
      <c r="A4499" t="s">
        <v>7928</v>
      </c>
      <c r="B4499" t="s">
        <v>7929</v>
      </c>
      <c r="C4499" t="s">
        <v>7872</v>
      </c>
      <c r="D4499" t="s">
        <v>7930</v>
      </c>
      <c r="E4499" t="s">
        <v>10</v>
      </c>
      <c r="F4499" t="s">
        <v>23</v>
      </c>
      <c r="G4499" t="s">
        <v>12</v>
      </c>
      <c r="H4499">
        <v>2</v>
      </c>
    </row>
    <row r="4500" spans="1:8">
      <c r="A4500" t="s">
        <v>7931</v>
      </c>
      <c r="B4500" t="s">
        <v>4753</v>
      </c>
      <c r="C4500" t="s">
        <v>7872</v>
      </c>
      <c r="D4500" t="s">
        <v>3516</v>
      </c>
      <c r="E4500" t="s">
        <v>10</v>
      </c>
      <c r="F4500" t="s">
        <v>19</v>
      </c>
      <c r="G4500" t="s">
        <v>12</v>
      </c>
      <c r="H4500">
        <v>2</v>
      </c>
    </row>
    <row r="4501" spans="1:8">
      <c r="A4501" t="s">
        <v>7932</v>
      </c>
      <c r="B4501" t="s">
        <v>7933</v>
      </c>
      <c r="C4501" t="s">
        <v>7872</v>
      </c>
      <c r="D4501" t="s">
        <v>7899</v>
      </c>
      <c r="E4501" t="s">
        <v>10</v>
      </c>
      <c r="F4501" t="s">
        <v>19</v>
      </c>
      <c r="G4501" t="s">
        <v>12</v>
      </c>
      <c r="H4501">
        <v>2</v>
      </c>
    </row>
    <row r="4502" spans="1:8">
      <c r="A4502" t="s">
        <v>7934</v>
      </c>
      <c r="B4502" t="s">
        <v>1741</v>
      </c>
      <c r="C4502" t="s">
        <v>7872</v>
      </c>
      <c r="D4502" t="s">
        <v>7935</v>
      </c>
      <c r="E4502" t="s">
        <v>10</v>
      </c>
      <c r="F4502" t="s">
        <v>23</v>
      </c>
      <c r="G4502" t="s">
        <v>12</v>
      </c>
      <c r="H4502">
        <v>4</v>
      </c>
    </row>
    <row r="4503" spans="1:8">
      <c r="A4503" t="s">
        <v>7936</v>
      </c>
      <c r="B4503" t="s">
        <v>7937</v>
      </c>
      <c r="C4503" t="s">
        <v>7872</v>
      </c>
      <c r="D4503" t="s">
        <v>7938</v>
      </c>
      <c r="E4503" t="s">
        <v>10</v>
      </c>
      <c r="F4503" t="s">
        <v>19</v>
      </c>
      <c r="G4503" t="s">
        <v>12</v>
      </c>
      <c r="H4503">
        <v>3</v>
      </c>
    </row>
    <row r="4504" spans="1:8">
      <c r="A4504" t="s">
        <v>7939</v>
      </c>
      <c r="B4504" t="s">
        <v>1008</v>
      </c>
      <c r="C4504" t="s">
        <v>7872</v>
      </c>
      <c r="D4504" t="s">
        <v>6060</v>
      </c>
      <c r="E4504" t="s">
        <v>10</v>
      </c>
      <c r="F4504" t="s">
        <v>19</v>
      </c>
      <c r="G4504" t="s">
        <v>12</v>
      </c>
      <c r="H4504">
        <v>3</v>
      </c>
    </row>
    <row r="4505" spans="1:8">
      <c r="A4505" t="s">
        <v>7940</v>
      </c>
      <c r="B4505" t="s">
        <v>7902</v>
      </c>
      <c r="C4505" t="s">
        <v>7872</v>
      </c>
      <c r="D4505" t="s">
        <v>7903</v>
      </c>
      <c r="E4505" t="s">
        <v>10</v>
      </c>
      <c r="F4505" t="s">
        <v>23</v>
      </c>
      <c r="G4505" t="s">
        <v>12</v>
      </c>
      <c r="H4505">
        <v>4</v>
      </c>
    </row>
    <row r="4506" spans="1:8">
      <c r="A4506" t="s">
        <v>7941</v>
      </c>
      <c r="B4506" t="s">
        <v>4753</v>
      </c>
      <c r="C4506" t="s">
        <v>7872</v>
      </c>
      <c r="D4506" t="s">
        <v>3516</v>
      </c>
      <c r="E4506" t="s">
        <v>10</v>
      </c>
      <c r="F4506" t="s">
        <v>23</v>
      </c>
      <c r="G4506" t="s">
        <v>12</v>
      </c>
      <c r="H4506">
        <v>4</v>
      </c>
    </row>
    <row r="4507" spans="1:8">
      <c r="A4507" t="s">
        <v>7942</v>
      </c>
      <c r="B4507" t="s">
        <v>7943</v>
      </c>
      <c r="C4507" t="s">
        <v>7872</v>
      </c>
      <c r="D4507" t="s">
        <v>5818</v>
      </c>
      <c r="E4507" t="s">
        <v>10</v>
      </c>
      <c r="F4507" t="s">
        <v>98</v>
      </c>
      <c r="G4507" t="s">
        <v>12</v>
      </c>
      <c r="H4507">
        <v>2</v>
      </c>
    </row>
    <row r="4508" spans="1:8">
      <c r="A4508" t="s">
        <v>7944</v>
      </c>
      <c r="B4508" t="s">
        <v>1351</v>
      </c>
      <c r="C4508" t="s">
        <v>7872</v>
      </c>
      <c r="D4508" t="s">
        <v>1351</v>
      </c>
      <c r="E4508" t="s">
        <v>10</v>
      </c>
      <c r="F4508" t="s">
        <v>19</v>
      </c>
      <c r="G4508" t="s">
        <v>12</v>
      </c>
      <c r="H4508">
        <v>2</v>
      </c>
    </row>
    <row r="4509" spans="1:8">
      <c r="A4509" t="s">
        <v>7945</v>
      </c>
      <c r="B4509" t="s">
        <v>7946</v>
      </c>
      <c r="C4509" t="s">
        <v>7872</v>
      </c>
      <c r="D4509" t="s">
        <v>3450</v>
      </c>
      <c r="E4509" t="s">
        <v>10</v>
      </c>
      <c r="F4509" t="s">
        <v>11</v>
      </c>
      <c r="G4509" t="s">
        <v>12</v>
      </c>
      <c r="H4509">
        <v>3</v>
      </c>
    </row>
    <row r="4510" spans="1:8">
      <c r="A4510" t="s">
        <v>7947</v>
      </c>
      <c r="B4510" t="s">
        <v>7948</v>
      </c>
      <c r="C4510" t="s">
        <v>7872</v>
      </c>
      <c r="D4510" t="s">
        <v>7949</v>
      </c>
      <c r="E4510" t="s">
        <v>10</v>
      </c>
      <c r="F4510" t="s">
        <v>19</v>
      </c>
      <c r="G4510" t="s">
        <v>12</v>
      </c>
      <c r="H4510">
        <v>4</v>
      </c>
    </row>
    <row r="4511" spans="1:8">
      <c r="A4511" t="s">
        <v>7950</v>
      </c>
      <c r="B4511" t="s">
        <v>7914</v>
      </c>
      <c r="C4511" t="s">
        <v>7872</v>
      </c>
      <c r="D4511" t="s">
        <v>7915</v>
      </c>
      <c r="E4511" t="s">
        <v>10</v>
      </c>
      <c r="F4511" t="s">
        <v>23</v>
      </c>
      <c r="G4511" t="s">
        <v>201</v>
      </c>
      <c r="H4511">
        <v>4</v>
      </c>
    </row>
    <row r="4512" spans="1:8">
      <c r="A4512" t="s">
        <v>7951</v>
      </c>
      <c r="B4512" t="s">
        <v>7952</v>
      </c>
      <c r="C4512" t="s">
        <v>7872</v>
      </c>
      <c r="D4512" t="s">
        <v>7949</v>
      </c>
      <c r="E4512" t="s">
        <v>10</v>
      </c>
      <c r="F4512" t="s">
        <v>23</v>
      </c>
      <c r="G4512" t="s">
        <v>12</v>
      </c>
      <c r="H4512">
        <v>5</v>
      </c>
    </row>
    <row r="4513" spans="1:8">
      <c r="A4513" t="s">
        <v>7953</v>
      </c>
      <c r="B4513" t="s">
        <v>7954</v>
      </c>
      <c r="C4513" t="s">
        <v>7872</v>
      </c>
      <c r="D4513" t="s">
        <v>7955</v>
      </c>
      <c r="E4513" t="s">
        <v>10</v>
      </c>
      <c r="F4513" t="s">
        <v>11</v>
      </c>
      <c r="G4513" t="s">
        <v>12</v>
      </c>
      <c r="H4513">
        <v>3</v>
      </c>
    </row>
    <row r="4514" spans="1:8">
      <c r="A4514" t="s">
        <v>7956</v>
      </c>
      <c r="B4514" t="s">
        <v>4427</v>
      </c>
      <c r="C4514" t="s">
        <v>7872</v>
      </c>
      <c r="D4514" t="s">
        <v>4427</v>
      </c>
      <c r="E4514" t="s">
        <v>10</v>
      </c>
      <c r="F4514" t="s">
        <v>11</v>
      </c>
      <c r="G4514" t="s">
        <v>12</v>
      </c>
      <c r="H4514">
        <v>1</v>
      </c>
    </row>
    <row r="4515" spans="1:8">
      <c r="A4515" t="s">
        <v>7957</v>
      </c>
      <c r="B4515" t="s">
        <v>7898</v>
      </c>
      <c r="C4515" t="s">
        <v>7872</v>
      </c>
      <c r="D4515" t="s">
        <v>7899</v>
      </c>
      <c r="E4515" t="s">
        <v>10</v>
      </c>
      <c r="F4515" t="s">
        <v>23</v>
      </c>
      <c r="G4515" t="s">
        <v>12</v>
      </c>
      <c r="H4515">
        <v>4</v>
      </c>
    </row>
    <row r="4516" spans="1:8">
      <c r="A4516" t="s">
        <v>7958</v>
      </c>
      <c r="B4516" t="s">
        <v>7898</v>
      </c>
      <c r="C4516" t="s">
        <v>7872</v>
      </c>
      <c r="D4516" t="s">
        <v>7899</v>
      </c>
      <c r="E4516" t="s">
        <v>10</v>
      </c>
      <c r="F4516" t="s">
        <v>23</v>
      </c>
      <c r="G4516" t="s">
        <v>201</v>
      </c>
      <c r="H4516">
        <v>4</v>
      </c>
    </row>
    <row r="4517" spans="1:8">
      <c r="A4517" t="s">
        <v>7959</v>
      </c>
      <c r="B4517" t="s">
        <v>7960</v>
      </c>
      <c r="C4517" t="s">
        <v>7872</v>
      </c>
      <c r="D4517" t="s">
        <v>7960</v>
      </c>
      <c r="E4517" t="s">
        <v>10</v>
      </c>
      <c r="F4517" t="s">
        <v>11</v>
      </c>
      <c r="G4517" t="s">
        <v>12</v>
      </c>
    </row>
    <row r="4518" spans="1:8">
      <c r="A4518" t="s">
        <v>7961</v>
      </c>
      <c r="B4518" t="s">
        <v>7884</v>
      </c>
      <c r="C4518" t="s">
        <v>7872</v>
      </c>
      <c r="D4518" t="s">
        <v>7884</v>
      </c>
      <c r="E4518" t="s">
        <v>10</v>
      </c>
      <c r="F4518" t="s">
        <v>19</v>
      </c>
      <c r="G4518" t="s">
        <v>12</v>
      </c>
      <c r="H4518">
        <v>2</v>
      </c>
    </row>
    <row r="4519" spans="1:8">
      <c r="A4519" t="s">
        <v>7962</v>
      </c>
      <c r="B4519" t="s">
        <v>620</v>
      </c>
      <c r="C4519" t="s">
        <v>7872</v>
      </c>
      <c r="D4519" t="s">
        <v>483</v>
      </c>
      <c r="E4519" t="s">
        <v>10</v>
      </c>
      <c r="F4519" t="s">
        <v>23</v>
      </c>
      <c r="G4519" t="s">
        <v>12</v>
      </c>
      <c r="H4519">
        <v>5</v>
      </c>
    </row>
    <row r="4520" spans="1:8">
      <c r="A4520" t="s">
        <v>7963</v>
      </c>
      <c r="B4520" t="s">
        <v>7964</v>
      </c>
      <c r="C4520" t="s">
        <v>7872</v>
      </c>
      <c r="D4520" t="s">
        <v>3575</v>
      </c>
      <c r="E4520" t="s">
        <v>10</v>
      </c>
      <c r="F4520" t="s">
        <v>116</v>
      </c>
      <c r="G4520" t="s">
        <v>12</v>
      </c>
      <c r="H4520">
        <v>3</v>
      </c>
    </row>
    <row r="4521" spans="1:8">
      <c r="A4521" t="s">
        <v>7965</v>
      </c>
      <c r="B4521" t="s">
        <v>7966</v>
      </c>
      <c r="C4521" t="s">
        <v>7872</v>
      </c>
      <c r="D4521" t="s">
        <v>7967</v>
      </c>
      <c r="E4521" t="s">
        <v>10</v>
      </c>
      <c r="F4521" t="s">
        <v>11</v>
      </c>
      <c r="G4521" t="s">
        <v>12</v>
      </c>
      <c r="H4521">
        <v>3</v>
      </c>
    </row>
    <row r="4522" spans="1:8">
      <c r="A4522" t="s">
        <v>7968</v>
      </c>
      <c r="B4522" t="s">
        <v>7969</v>
      </c>
      <c r="C4522" t="s">
        <v>7872</v>
      </c>
      <c r="D4522" t="s">
        <v>7970</v>
      </c>
      <c r="E4522" t="s">
        <v>10</v>
      </c>
      <c r="F4522" t="s">
        <v>11</v>
      </c>
      <c r="G4522" t="s">
        <v>12</v>
      </c>
    </row>
    <row r="4523" spans="1:8">
      <c r="A4523" t="s">
        <v>7971</v>
      </c>
      <c r="B4523" t="s">
        <v>7900</v>
      </c>
      <c r="C4523" t="s">
        <v>7872</v>
      </c>
      <c r="D4523" t="s">
        <v>7900</v>
      </c>
      <c r="E4523" t="s">
        <v>10</v>
      </c>
      <c r="F4523" t="s">
        <v>23</v>
      </c>
      <c r="G4523" t="s">
        <v>12</v>
      </c>
    </row>
    <row r="4524" spans="1:8">
      <c r="A4524" t="s">
        <v>7972</v>
      </c>
      <c r="B4524" t="s">
        <v>7973</v>
      </c>
      <c r="C4524" t="s">
        <v>7872</v>
      </c>
      <c r="D4524" t="s">
        <v>7974</v>
      </c>
      <c r="E4524" t="s">
        <v>10</v>
      </c>
      <c r="F4524" t="s">
        <v>23</v>
      </c>
      <c r="G4524" t="s">
        <v>12</v>
      </c>
      <c r="H4524">
        <v>2</v>
      </c>
    </row>
    <row r="4525" spans="1:8">
      <c r="A4525" t="s">
        <v>7975</v>
      </c>
      <c r="B4525" t="s">
        <v>7976</v>
      </c>
      <c r="C4525" t="s">
        <v>7872</v>
      </c>
      <c r="D4525" t="s">
        <v>7977</v>
      </c>
      <c r="E4525" t="s">
        <v>10</v>
      </c>
      <c r="F4525" t="s">
        <v>19</v>
      </c>
      <c r="G4525" t="s">
        <v>12</v>
      </c>
      <c r="H4525">
        <v>3</v>
      </c>
    </row>
    <row r="4526" spans="1:8">
      <c r="A4526" t="s">
        <v>7978</v>
      </c>
      <c r="B4526" t="s">
        <v>7979</v>
      </c>
      <c r="C4526" t="s">
        <v>7872</v>
      </c>
      <c r="D4526" t="s">
        <v>7949</v>
      </c>
      <c r="E4526" t="s">
        <v>10</v>
      </c>
      <c r="F4526" t="s">
        <v>23</v>
      </c>
      <c r="G4526" t="s">
        <v>12</v>
      </c>
      <c r="H4526">
        <v>4</v>
      </c>
    </row>
    <row r="4527" spans="1:8">
      <c r="A4527" t="s">
        <v>7980</v>
      </c>
      <c r="B4527" t="s">
        <v>9</v>
      </c>
      <c r="C4527" t="s">
        <v>7872</v>
      </c>
      <c r="D4527" t="s">
        <v>6060</v>
      </c>
      <c r="E4527" t="s">
        <v>10</v>
      </c>
      <c r="F4527" t="s">
        <v>23</v>
      </c>
      <c r="G4527" t="s">
        <v>12</v>
      </c>
      <c r="H4527">
        <v>3</v>
      </c>
    </row>
    <row r="4528" spans="1:8">
      <c r="A4528" t="s">
        <v>7981</v>
      </c>
      <c r="B4528" t="s">
        <v>9</v>
      </c>
      <c r="C4528" t="s">
        <v>7872</v>
      </c>
      <c r="D4528" t="s">
        <v>6060</v>
      </c>
      <c r="E4528" t="s">
        <v>10</v>
      </c>
      <c r="F4528" t="s">
        <v>116</v>
      </c>
      <c r="G4528" t="s">
        <v>12</v>
      </c>
      <c r="H4528">
        <v>4</v>
      </c>
    </row>
    <row r="4529" spans="1:8">
      <c r="A4529" t="s">
        <v>7982</v>
      </c>
      <c r="B4529" t="s">
        <v>579</v>
      </c>
      <c r="C4529" t="s">
        <v>7872</v>
      </c>
      <c r="D4529" t="s">
        <v>42</v>
      </c>
      <c r="E4529" t="s">
        <v>10</v>
      </c>
      <c r="F4529" t="s">
        <v>19</v>
      </c>
      <c r="G4529" t="s">
        <v>12</v>
      </c>
    </row>
    <row r="4530" spans="1:8">
      <c r="A4530" t="s">
        <v>7983</v>
      </c>
      <c r="B4530" t="s">
        <v>593</v>
      </c>
      <c r="C4530" t="s">
        <v>7872</v>
      </c>
      <c r="D4530" t="s">
        <v>1477</v>
      </c>
      <c r="E4530" t="s">
        <v>10</v>
      </c>
      <c r="F4530" t="s">
        <v>19</v>
      </c>
      <c r="G4530" t="s">
        <v>12</v>
      </c>
      <c r="H4530">
        <v>1</v>
      </c>
    </row>
    <row r="4531" spans="1:8">
      <c r="A4531" t="s">
        <v>7984</v>
      </c>
      <c r="B4531" t="s">
        <v>676</v>
      </c>
      <c r="C4531" t="s">
        <v>7872</v>
      </c>
      <c r="D4531" t="s">
        <v>7985</v>
      </c>
      <c r="E4531" t="s">
        <v>10</v>
      </c>
      <c r="F4531" t="s">
        <v>330</v>
      </c>
      <c r="G4531" t="s">
        <v>12</v>
      </c>
    </row>
    <row r="4532" spans="1:8">
      <c r="A4532" t="s">
        <v>7986</v>
      </c>
      <c r="B4532" t="s">
        <v>6920</v>
      </c>
      <c r="C4532" t="s">
        <v>7872</v>
      </c>
      <c r="D4532" t="s">
        <v>425</v>
      </c>
      <c r="E4532" t="s">
        <v>10</v>
      </c>
      <c r="F4532" t="s">
        <v>19</v>
      </c>
      <c r="G4532" t="s">
        <v>12</v>
      </c>
      <c r="H4532">
        <v>2</v>
      </c>
    </row>
    <row r="4533" spans="1:8">
      <c r="A4533" t="s">
        <v>7987</v>
      </c>
      <c r="B4533" t="s">
        <v>7988</v>
      </c>
      <c r="C4533" t="s">
        <v>7872</v>
      </c>
      <c r="D4533" t="s">
        <v>7333</v>
      </c>
      <c r="E4533" t="s">
        <v>10</v>
      </c>
      <c r="F4533" t="s">
        <v>23</v>
      </c>
      <c r="G4533" t="s">
        <v>12</v>
      </c>
      <c r="H4533">
        <v>3</v>
      </c>
    </row>
    <row r="4534" spans="1:8">
      <c r="A4534" t="s">
        <v>7989</v>
      </c>
      <c r="B4534" t="s">
        <v>2676</v>
      </c>
      <c r="C4534" t="s">
        <v>7872</v>
      </c>
      <c r="D4534" t="s">
        <v>4940</v>
      </c>
      <c r="E4534" t="s">
        <v>10</v>
      </c>
      <c r="F4534" t="s">
        <v>19</v>
      </c>
      <c r="G4534" t="s">
        <v>12</v>
      </c>
      <c r="H4534">
        <v>5</v>
      </c>
    </row>
    <row r="4535" spans="1:8">
      <c r="A4535" t="s">
        <v>7990</v>
      </c>
      <c r="B4535" t="s">
        <v>7991</v>
      </c>
      <c r="C4535" t="s">
        <v>7872</v>
      </c>
      <c r="D4535" t="s">
        <v>7992</v>
      </c>
      <c r="E4535" t="s">
        <v>10</v>
      </c>
      <c r="F4535" t="s">
        <v>23</v>
      </c>
      <c r="G4535" t="s">
        <v>12</v>
      </c>
      <c r="H4535">
        <v>2</v>
      </c>
    </row>
    <row r="4536" spans="1:8">
      <c r="A4536" t="s">
        <v>7993</v>
      </c>
      <c r="B4536" t="s">
        <v>7917</v>
      </c>
      <c r="C4536" t="s">
        <v>7872</v>
      </c>
      <c r="D4536" t="s">
        <v>7918</v>
      </c>
      <c r="E4536" t="s">
        <v>10</v>
      </c>
      <c r="F4536" t="s">
        <v>11</v>
      </c>
      <c r="G4536" t="s">
        <v>12</v>
      </c>
      <c r="H4536">
        <v>3</v>
      </c>
    </row>
    <row r="4537" spans="1:8">
      <c r="A4537" t="s">
        <v>7994</v>
      </c>
      <c r="B4537" t="s">
        <v>7995</v>
      </c>
      <c r="C4537" t="s">
        <v>7872</v>
      </c>
      <c r="D4537" t="s">
        <v>44</v>
      </c>
      <c r="E4537" t="s">
        <v>10</v>
      </c>
      <c r="F4537" t="s">
        <v>19</v>
      </c>
      <c r="G4537" t="s">
        <v>12</v>
      </c>
      <c r="H4537">
        <v>2</v>
      </c>
    </row>
    <row r="4538" spans="1:8">
      <c r="A4538" t="s">
        <v>7996</v>
      </c>
      <c r="B4538" t="s">
        <v>3523</v>
      </c>
      <c r="C4538" t="s">
        <v>7872</v>
      </c>
      <c r="D4538" t="s">
        <v>1960</v>
      </c>
      <c r="E4538" t="s">
        <v>10</v>
      </c>
      <c r="F4538" t="s">
        <v>23</v>
      </c>
      <c r="G4538" t="s">
        <v>12</v>
      </c>
      <c r="H4538">
        <v>3</v>
      </c>
    </row>
    <row r="4539" spans="1:8">
      <c r="A4539" t="s">
        <v>7997</v>
      </c>
      <c r="B4539" t="s">
        <v>7988</v>
      </c>
      <c r="C4539" t="s">
        <v>7872</v>
      </c>
      <c r="D4539" t="s">
        <v>7333</v>
      </c>
      <c r="E4539" t="s">
        <v>10</v>
      </c>
      <c r="F4539" t="s">
        <v>19</v>
      </c>
      <c r="G4539" t="s">
        <v>12</v>
      </c>
      <c r="H4539">
        <v>2</v>
      </c>
    </row>
    <row r="4540" spans="1:8">
      <c r="A4540" t="s">
        <v>2598</v>
      </c>
      <c r="B4540" t="s">
        <v>3969</v>
      </c>
      <c r="C4540" t="s">
        <v>7872</v>
      </c>
      <c r="D4540" t="s">
        <v>3969</v>
      </c>
      <c r="E4540" t="s">
        <v>10</v>
      </c>
      <c r="F4540" t="s">
        <v>11</v>
      </c>
      <c r="G4540" t="s">
        <v>201</v>
      </c>
    </row>
    <row r="4541" spans="1:8">
      <c r="A4541" t="s">
        <v>7998</v>
      </c>
      <c r="B4541" t="s">
        <v>7999</v>
      </c>
      <c r="C4541" t="s">
        <v>7872</v>
      </c>
      <c r="D4541" t="s">
        <v>3628</v>
      </c>
      <c r="E4541" t="s">
        <v>10</v>
      </c>
      <c r="F4541" t="s">
        <v>23</v>
      </c>
      <c r="G4541" t="s">
        <v>12</v>
      </c>
      <c r="H4541">
        <v>4</v>
      </c>
    </row>
    <row r="4542" spans="1:8">
      <c r="A4542" t="s">
        <v>8000</v>
      </c>
      <c r="B4542" t="s">
        <v>7917</v>
      </c>
      <c r="C4542" t="s">
        <v>7872</v>
      </c>
      <c r="D4542" t="s">
        <v>7918</v>
      </c>
      <c r="E4542" t="s">
        <v>10</v>
      </c>
      <c r="F4542" t="s">
        <v>23</v>
      </c>
      <c r="G4542" t="s">
        <v>12</v>
      </c>
      <c r="H4542">
        <v>3</v>
      </c>
    </row>
    <row r="4543" spans="1:8">
      <c r="A4543" t="s">
        <v>8001</v>
      </c>
      <c r="B4543" t="s">
        <v>8002</v>
      </c>
      <c r="C4543" t="s">
        <v>7872</v>
      </c>
      <c r="D4543" t="s">
        <v>8003</v>
      </c>
      <c r="E4543" t="s">
        <v>10</v>
      </c>
      <c r="F4543" t="s">
        <v>11</v>
      </c>
      <c r="G4543" t="s">
        <v>12</v>
      </c>
    </row>
    <row r="4544" spans="1:8">
      <c r="A4544" t="s">
        <v>8004</v>
      </c>
      <c r="B4544" t="s">
        <v>8005</v>
      </c>
      <c r="C4544" t="s">
        <v>7872</v>
      </c>
      <c r="D4544" t="s">
        <v>7914</v>
      </c>
      <c r="E4544" t="s">
        <v>10</v>
      </c>
      <c r="F4544" t="s">
        <v>11</v>
      </c>
      <c r="G4544" t="s">
        <v>12</v>
      </c>
    </row>
    <row r="4545" spans="1:8">
      <c r="A4545" t="s">
        <v>8006</v>
      </c>
      <c r="B4545" t="s">
        <v>1172</v>
      </c>
      <c r="C4545" t="s">
        <v>7872</v>
      </c>
      <c r="D4545" t="s">
        <v>3279</v>
      </c>
      <c r="E4545" t="s">
        <v>10</v>
      </c>
      <c r="F4545" t="s">
        <v>116</v>
      </c>
      <c r="G4545" t="s">
        <v>12</v>
      </c>
      <c r="H4545">
        <v>4</v>
      </c>
    </row>
    <row r="4546" spans="1:8">
      <c r="A4546" t="s">
        <v>8007</v>
      </c>
      <c r="B4546" t="s">
        <v>9</v>
      </c>
      <c r="C4546" t="s">
        <v>7872</v>
      </c>
      <c r="D4546" t="s">
        <v>6060</v>
      </c>
      <c r="E4546" t="s">
        <v>10</v>
      </c>
      <c r="F4546" t="s">
        <v>11</v>
      </c>
      <c r="G4546" t="s">
        <v>12</v>
      </c>
      <c r="H4546">
        <v>3</v>
      </c>
    </row>
    <row r="4547" spans="1:8">
      <c r="A4547" t="s">
        <v>8008</v>
      </c>
      <c r="B4547" t="s">
        <v>8009</v>
      </c>
      <c r="C4547" t="s">
        <v>7872</v>
      </c>
      <c r="D4547" t="s">
        <v>8009</v>
      </c>
      <c r="E4547" t="s">
        <v>10</v>
      </c>
      <c r="F4547" t="s">
        <v>23</v>
      </c>
      <c r="G4547" t="s">
        <v>12</v>
      </c>
    </row>
    <row r="4548" spans="1:8">
      <c r="A4548" t="s">
        <v>8010</v>
      </c>
      <c r="B4548" t="s">
        <v>3236</v>
      </c>
      <c r="C4548" t="s">
        <v>7872</v>
      </c>
      <c r="D4548" t="s">
        <v>3615</v>
      </c>
      <c r="E4548" t="s">
        <v>10</v>
      </c>
      <c r="F4548" t="s">
        <v>19</v>
      </c>
      <c r="G4548" t="s">
        <v>12</v>
      </c>
      <c r="H4548">
        <v>4</v>
      </c>
    </row>
    <row r="4549" spans="1:8">
      <c r="A4549" t="s">
        <v>8011</v>
      </c>
      <c r="B4549" t="s">
        <v>2041</v>
      </c>
      <c r="C4549" t="s">
        <v>7872</v>
      </c>
      <c r="D4549" t="s">
        <v>8012</v>
      </c>
      <c r="E4549" t="s">
        <v>10</v>
      </c>
      <c r="F4549" t="s">
        <v>11</v>
      </c>
      <c r="G4549" t="s">
        <v>12</v>
      </c>
      <c r="H4549">
        <v>3</v>
      </c>
    </row>
    <row r="4550" spans="1:8">
      <c r="A4550" t="s">
        <v>8013</v>
      </c>
      <c r="B4550" t="s">
        <v>7896</v>
      </c>
      <c r="C4550" t="s">
        <v>7872</v>
      </c>
      <c r="D4550" t="s">
        <v>26</v>
      </c>
      <c r="E4550" t="s">
        <v>10</v>
      </c>
      <c r="F4550" t="s">
        <v>23</v>
      </c>
      <c r="G4550" t="s">
        <v>12</v>
      </c>
      <c r="H4550">
        <v>3</v>
      </c>
    </row>
    <row r="4551" spans="1:8">
      <c r="A4551" t="s">
        <v>8014</v>
      </c>
      <c r="B4551" t="s">
        <v>59</v>
      </c>
      <c r="C4551" t="s">
        <v>7872</v>
      </c>
      <c r="D4551" t="s">
        <v>114</v>
      </c>
      <c r="E4551" t="s">
        <v>10</v>
      </c>
      <c r="F4551" t="s">
        <v>23</v>
      </c>
      <c r="G4551" t="s">
        <v>12</v>
      </c>
      <c r="H4551">
        <v>2</v>
      </c>
    </row>
    <row r="4552" spans="1:8">
      <c r="A4552" t="s">
        <v>8015</v>
      </c>
      <c r="B4552" t="s">
        <v>8016</v>
      </c>
      <c r="C4552" t="s">
        <v>7872</v>
      </c>
      <c r="D4552" t="s">
        <v>8017</v>
      </c>
      <c r="E4552" t="s">
        <v>10</v>
      </c>
      <c r="F4552" t="s">
        <v>23</v>
      </c>
      <c r="G4552" t="s">
        <v>12</v>
      </c>
      <c r="H4552">
        <v>4</v>
      </c>
    </row>
    <row r="4553" spans="1:8">
      <c r="A4553" t="s">
        <v>8018</v>
      </c>
      <c r="B4553" t="s">
        <v>182</v>
      </c>
      <c r="C4553" t="s">
        <v>7872</v>
      </c>
      <c r="D4553" t="s">
        <v>8019</v>
      </c>
      <c r="E4553" t="s">
        <v>10</v>
      </c>
      <c r="F4553" t="s">
        <v>11</v>
      </c>
      <c r="G4553" t="s">
        <v>12</v>
      </c>
      <c r="H4553">
        <v>2</v>
      </c>
    </row>
    <row r="4554" spans="1:8">
      <c r="A4554" t="s">
        <v>8020</v>
      </c>
      <c r="B4554" t="s">
        <v>9</v>
      </c>
      <c r="C4554" t="s">
        <v>7872</v>
      </c>
      <c r="D4554" t="s">
        <v>6060</v>
      </c>
      <c r="E4554" t="s">
        <v>10</v>
      </c>
      <c r="F4554" t="s">
        <v>23</v>
      </c>
      <c r="G4554" t="s">
        <v>12</v>
      </c>
      <c r="H4554">
        <v>5</v>
      </c>
    </row>
    <row r="4555" spans="1:8">
      <c r="A4555" t="s">
        <v>8021</v>
      </c>
      <c r="B4555" t="s">
        <v>8022</v>
      </c>
      <c r="C4555" t="s">
        <v>7872</v>
      </c>
      <c r="D4555" t="s">
        <v>8022</v>
      </c>
      <c r="E4555" t="s">
        <v>10</v>
      </c>
      <c r="F4555" t="s">
        <v>11</v>
      </c>
      <c r="G4555" t="s">
        <v>12</v>
      </c>
    </row>
    <row r="4556" spans="1:8">
      <c r="A4556" t="s">
        <v>8023</v>
      </c>
      <c r="B4556" t="s">
        <v>2081</v>
      </c>
      <c r="C4556" t="s">
        <v>7872</v>
      </c>
      <c r="D4556" t="s">
        <v>8024</v>
      </c>
      <c r="E4556" t="s">
        <v>10</v>
      </c>
      <c r="F4556" t="s">
        <v>23</v>
      </c>
      <c r="G4556" t="s">
        <v>12</v>
      </c>
      <c r="H4556">
        <v>2</v>
      </c>
    </row>
    <row r="4557" spans="1:8">
      <c r="A4557" t="s">
        <v>8025</v>
      </c>
      <c r="B4557" t="s">
        <v>8026</v>
      </c>
      <c r="C4557" t="s">
        <v>7872</v>
      </c>
      <c r="D4557" t="s">
        <v>3280</v>
      </c>
      <c r="E4557" t="s">
        <v>10</v>
      </c>
      <c r="F4557" t="s">
        <v>23</v>
      </c>
      <c r="G4557" t="s">
        <v>12</v>
      </c>
      <c r="H4557">
        <v>4</v>
      </c>
    </row>
    <row r="4558" spans="1:8">
      <c r="A4558" t="s">
        <v>8027</v>
      </c>
      <c r="B4558" t="s">
        <v>150</v>
      </c>
      <c r="C4558" t="s">
        <v>7872</v>
      </c>
      <c r="D4558" t="s">
        <v>150</v>
      </c>
      <c r="E4558" t="s">
        <v>10</v>
      </c>
      <c r="F4558" t="s">
        <v>19</v>
      </c>
      <c r="G4558" t="s">
        <v>12</v>
      </c>
      <c r="H4558">
        <v>3</v>
      </c>
    </row>
    <row r="4559" spans="1:8">
      <c r="A4559" t="s">
        <v>8028</v>
      </c>
      <c r="B4559" t="s">
        <v>7917</v>
      </c>
      <c r="C4559" t="s">
        <v>7872</v>
      </c>
      <c r="D4559" t="s">
        <v>7918</v>
      </c>
      <c r="E4559" t="s">
        <v>10</v>
      </c>
      <c r="F4559" t="s">
        <v>19</v>
      </c>
      <c r="G4559" t="s">
        <v>12</v>
      </c>
      <c r="H4559">
        <v>4</v>
      </c>
    </row>
    <row r="4560" spans="1:8">
      <c r="A4560" t="s">
        <v>8029</v>
      </c>
      <c r="B4560" t="s">
        <v>100</v>
      </c>
      <c r="C4560" t="s">
        <v>7872</v>
      </c>
      <c r="D4560" t="s">
        <v>3605</v>
      </c>
      <c r="E4560" t="s">
        <v>10</v>
      </c>
      <c r="F4560" t="s">
        <v>19</v>
      </c>
      <c r="G4560" t="s">
        <v>12</v>
      </c>
      <c r="H4560">
        <v>2</v>
      </c>
    </row>
    <row r="4561" spans="1:8">
      <c r="A4561" t="s">
        <v>8030</v>
      </c>
      <c r="B4561" t="s">
        <v>2582</v>
      </c>
      <c r="C4561" t="s">
        <v>7872</v>
      </c>
      <c r="D4561" t="s">
        <v>662</v>
      </c>
      <c r="E4561" t="s">
        <v>10</v>
      </c>
      <c r="F4561" t="s">
        <v>23</v>
      </c>
      <c r="G4561" t="s">
        <v>12</v>
      </c>
      <c r="H4561">
        <v>4</v>
      </c>
    </row>
    <row r="4562" spans="1:8">
      <c r="A4562" t="s">
        <v>8031</v>
      </c>
      <c r="B4562" t="s">
        <v>8032</v>
      </c>
      <c r="C4562" t="s">
        <v>7872</v>
      </c>
      <c r="D4562" t="s">
        <v>5260</v>
      </c>
      <c r="E4562" t="s">
        <v>10</v>
      </c>
      <c r="F4562" t="s">
        <v>11</v>
      </c>
      <c r="G4562" t="s">
        <v>12</v>
      </c>
    </row>
    <row r="4563" spans="1:8">
      <c r="A4563" t="s">
        <v>8033</v>
      </c>
      <c r="B4563" t="s">
        <v>8034</v>
      </c>
      <c r="C4563" t="s">
        <v>7872</v>
      </c>
      <c r="D4563" t="s">
        <v>101</v>
      </c>
      <c r="E4563" t="s">
        <v>10</v>
      </c>
      <c r="F4563" t="s">
        <v>19</v>
      </c>
      <c r="G4563" t="s">
        <v>12</v>
      </c>
    </row>
    <row r="4564" spans="1:8">
      <c r="A4564" t="s">
        <v>8035</v>
      </c>
      <c r="B4564" t="s">
        <v>8036</v>
      </c>
      <c r="C4564" t="s">
        <v>7872</v>
      </c>
      <c r="D4564" t="s">
        <v>8037</v>
      </c>
      <c r="E4564" t="s">
        <v>10</v>
      </c>
      <c r="F4564" t="s">
        <v>19</v>
      </c>
      <c r="G4564" t="s">
        <v>12</v>
      </c>
      <c r="H4564">
        <v>3</v>
      </c>
    </row>
    <row r="4565" spans="1:8">
      <c r="A4565" t="s">
        <v>8038</v>
      </c>
      <c r="B4565" t="s">
        <v>8039</v>
      </c>
      <c r="C4565" t="s">
        <v>7872</v>
      </c>
      <c r="D4565" t="s">
        <v>7899</v>
      </c>
      <c r="E4565" t="s">
        <v>10</v>
      </c>
      <c r="F4565" t="s">
        <v>23</v>
      </c>
      <c r="G4565" t="s">
        <v>12</v>
      </c>
      <c r="H4565">
        <v>4</v>
      </c>
    </row>
    <row r="4566" spans="1:8">
      <c r="A4566" t="s">
        <v>8040</v>
      </c>
      <c r="B4566" t="s">
        <v>150</v>
      </c>
      <c r="C4566" t="s">
        <v>7872</v>
      </c>
      <c r="D4566" t="s">
        <v>150</v>
      </c>
      <c r="E4566" t="s">
        <v>10</v>
      </c>
      <c r="F4566" t="s">
        <v>19</v>
      </c>
      <c r="G4566" t="s">
        <v>12</v>
      </c>
    </row>
    <row r="4567" spans="1:8">
      <c r="A4567" t="s">
        <v>8041</v>
      </c>
      <c r="B4567" t="s">
        <v>8042</v>
      </c>
      <c r="C4567" t="s">
        <v>7872</v>
      </c>
      <c r="D4567" t="s">
        <v>6060</v>
      </c>
      <c r="E4567" t="s">
        <v>10</v>
      </c>
      <c r="F4567" t="s">
        <v>23</v>
      </c>
      <c r="G4567" t="s">
        <v>12</v>
      </c>
      <c r="H4567">
        <v>5</v>
      </c>
    </row>
    <row r="4568" spans="1:8">
      <c r="A4568" t="s">
        <v>8043</v>
      </c>
      <c r="B4568" t="s">
        <v>7914</v>
      </c>
      <c r="C4568" t="s">
        <v>7872</v>
      </c>
      <c r="D4568" t="s">
        <v>7915</v>
      </c>
      <c r="E4568" t="s">
        <v>10</v>
      </c>
      <c r="F4568" t="s">
        <v>19</v>
      </c>
      <c r="G4568" t="s">
        <v>12</v>
      </c>
      <c r="H4568">
        <v>4</v>
      </c>
    </row>
    <row r="4569" spans="1:8">
      <c r="A4569" t="s">
        <v>8044</v>
      </c>
      <c r="B4569" t="s">
        <v>8045</v>
      </c>
      <c r="C4569" t="s">
        <v>7872</v>
      </c>
      <c r="D4569" t="s">
        <v>8046</v>
      </c>
      <c r="E4569" t="s">
        <v>10</v>
      </c>
      <c r="F4569" t="s">
        <v>11</v>
      </c>
      <c r="G4569" t="s">
        <v>12</v>
      </c>
      <c r="H4569">
        <v>2</v>
      </c>
    </row>
    <row r="4570" spans="1:8">
      <c r="A4570" t="s">
        <v>8047</v>
      </c>
      <c r="B4570" t="s">
        <v>8048</v>
      </c>
      <c r="C4570" t="s">
        <v>7872</v>
      </c>
      <c r="D4570" t="s">
        <v>8049</v>
      </c>
      <c r="E4570" t="s">
        <v>10</v>
      </c>
      <c r="F4570" t="s">
        <v>11</v>
      </c>
      <c r="G4570" t="s">
        <v>12</v>
      </c>
    </row>
    <row r="4571" spans="1:8">
      <c r="A4571" t="s">
        <v>8050</v>
      </c>
      <c r="B4571" t="s">
        <v>8051</v>
      </c>
      <c r="C4571" t="s">
        <v>7872</v>
      </c>
      <c r="D4571" t="s">
        <v>4753</v>
      </c>
      <c r="E4571" t="s">
        <v>10</v>
      </c>
      <c r="F4571" t="s">
        <v>11</v>
      </c>
      <c r="G4571" t="s">
        <v>12</v>
      </c>
    </row>
    <row r="4572" spans="1:8">
      <c r="A4572" t="s">
        <v>8052</v>
      </c>
      <c r="B4572" t="s">
        <v>150</v>
      </c>
      <c r="C4572" t="s">
        <v>7872</v>
      </c>
      <c r="D4572" t="s">
        <v>150</v>
      </c>
      <c r="E4572" t="s">
        <v>10</v>
      </c>
      <c r="F4572" t="s">
        <v>23</v>
      </c>
      <c r="G4572" t="s">
        <v>12</v>
      </c>
      <c r="H4572">
        <v>4</v>
      </c>
    </row>
    <row r="4573" spans="1:8">
      <c r="A4573" t="s">
        <v>8053</v>
      </c>
      <c r="B4573" t="s">
        <v>4325</v>
      </c>
      <c r="C4573" t="s">
        <v>7872</v>
      </c>
      <c r="D4573" t="s">
        <v>8054</v>
      </c>
      <c r="E4573" t="s">
        <v>10</v>
      </c>
      <c r="F4573" t="s">
        <v>11</v>
      </c>
      <c r="G4573" t="s">
        <v>12</v>
      </c>
      <c r="H4573">
        <v>5</v>
      </c>
    </row>
    <row r="4574" spans="1:8">
      <c r="A4574" t="s">
        <v>8055</v>
      </c>
      <c r="B4574" t="s">
        <v>3501</v>
      </c>
      <c r="C4574" t="s">
        <v>7872</v>
      </c>
      <c r="D4574" t="s">
        <v>3615</v>
      </c>
      <c r="E4574" t="s">
        <v>10</v>
      </c>
      <c r="F4574" t="s">
        <v>19</v>
      </c>
      <c r="G4574" t="s">
        <v>12</v>
      </c>
      <c r="H4574">
        <v>2</v>
      </c>
    </row>
    <row r="4575" spans="1:8">
      <c r="A4575" t="s">
        <v>8056</v>
      </c>
      <c r="B4575" t="s">
        <v>3605</v>
      </c>
      <c r="C4575" t="s">
        <v>7872</v>
      </c>
      <c r="D4575" t="s">
        <v>8057</v>
      </c>
      <c r="E4575" t="s">
        <v>10</v>
      </c>
      <c r="F4575" t="s">
        <v>19</v>
      </c>
      <c r="G4575" t="s">
        <v>12</v>
      </c>
      <c r="H4575">
        <v>5</v>
      </c>
    </row>
    <row r="4576" spans="1:8">
      <c r="A4576" t="s">
        <v>8058</v>
      </c>
      <c r="B4576" t="s">
        <v>7991</v>
      </c>
      <c r="C4576" t="s">
        <v>7872</v>
      </c>
      <c r="D4576" t="s">
        <v>7992</v>
      </c>
      <c r="E4576" t="s">
        <v>10</v>
      </c>
      <c r="F4576" t="s">
        <v>19</v>
      </c>
      <c r="G4576" t="s">
        <v>12</v>
      </c>
      <c r="H4576">
        <v>3</v>
      </c>
    </row>
    <row r="4577" spans="1:8">
      <c r="A4577" t="s">
        <v>8059</v>
      </c>
      <c r="B4577" t="s">
        <v>8060</v>
      </c>
      <c r="C4577" t="s">
        <v>7872</v>
      </c>
      <c r="D4577" t="s">
        <v>4686</v>
      </c>
      <c r="E4577" t="s">
        <v>10</v>
      </c>
      <c r="F4577" t="s">
        <v>11</v>
      </c>
      <c r="G4577" t="s">
        <v>12</v>
      </c>
    </row>
    <row r="4578" spans="1:8">
      <c r="A4578" t="s">
        <v>8061</v>
      </c>
      <c r="B4578" t="s">
        <v>8062</v>
      </c>
      <c r="C4578" t="s">
        <v>7872</v>
      </c>
      <c r="D4578" t="s">
        <v>8062</v>
      </c>
      <c r="E4578" t="s">
        <v>10</v>
      </c>
      <c r="F4578" t="s">
        <v>19</v>
      </c>
      <c r="G4578" t="s">
        <v>12</v>
      </c>
      <c r="H4578">
        <v>2</v>
      </c>
    </row>
    <row r="4579" spans="1:8">
      <c r="A4579" t="s">
        <v>8063</v>
      </c>
      <c r="B4579" t="s">
        <v>8064</v>
      </c>
      <c r="C4579" t="s">
        <v>7872</v>
      </c>
      <c r="D4579" t="s">
        <v>26</v>
      </c>
      <c r="E4579" t="s">
        <v>10</v>
      </c>
      <c r="F4579" t="s">
        <v>330</v>
      </c>
      <c r="G4579" t="s">
        <v>12</v>
      </c>
      <c r="H4579">
        <v>3</v>
      </c>
    </row>
    <row r="4580" spans="1:8">
      <c r="A4580" t="s">
        <v>8065</v>
      </c>
      <c r="B4580" t="s">
        <v>5484</v>
      </c>
      <c r="C4580" t="s">
        <v>7872</v>
      </c>
      <c r="D4580" t="s">
        <v>8037</v>
      </c>
      <c r="E4580" t="s">
        <v>10</v>
      </c>
      <c r="F4580" t="s">
        <v>11</v>
      </c>
      <c r="G4580" t="s">
        <v>12</v>
      </c>
      <c r="H4580">
        <v>4</v>
      </c>
    </row>
    <row r="4581" spans="1:8">
      <c r="A4581" t="s">
        <v>8066</v>
      </c>
      <c r="B4581" t="s">
        <v>5470</v>
      </c>
      <c r="C4581" t="s">
        <v>7872</v>
      </c>
      <c r="D4581" t="s">
        <v>124</v>
      </c>
      <c r="E4581" t="s">
        <v>10</v>
      </c>
      <c r="F4581" t="s">
        <v>23</v>
      </c>
      <c r="G4581" t="s">
        <v>12</v>
      </c>
      <c r="H4581">
        <v>4</v>
      </c>
    </row>
    <row r="4582" spans="1:8">
      <c r="A4582" t="s">
        <v>8067</v>
      </c>
      <c r="B4582" t="s">
        <v>8068</v>
      </c>
      <c r="C4582" t="s">
        <v>7872</v>
      </c>
      <c r="D4582" t="s">
        <v>7899</v>
      </c>
      <c r="E4582" t="s">
        <v>10</v>
      </c>
      <c r="F4582" t="s">
        <v>23</v>
      </c>
      <c r="G4582" t="s">
        <v>12</v>
      </c>
      <c r="H4582">
        <v>4</v>
      </c>
    </row>
    <row r="4583" spans="1:8">
      <c r="A4583" t="s">
        <v>8069</v>
      </c>
      <c r="B4583" t="s">
        <v>8070</v>
      </c>
      <c r="C4583" t="s">
        <v>7872</v>
      </c>
      <c r="D4583" t="s">
        <v>8071</v>
      </c>
      <c r="E4583" t="s">
        <v>10</v>
      </c>
      <c r="F4583" t="s">
        <v>11</v>
      </c>
      <c r="G4583" t="s">
        <v>12</v>
      </c>
      <c r="H4583">
        <v>3</v>
      </c>
    </row>
    <row r="4584" spans="1:8">
      <c r="A4584" t="s">
        <v>8072</v>
      </c>
      <c r="B4584" t="s">
        <v>8073</v>
      </c>
      <c r="C4584" t="s">
        <v>7872</v>
      </c>
      <c r="D4584" t="s">
        <v>8074</v>
      </c>
      <c r="E4584" t="s">
        <v>10</v>
      </c>
      <c r="F4584" t="s">
        <v>23</v>
      </c>
      <c r="G4584" t="s">
        <v>12</v>
      </c>
      <c r="H4584">
        <v>3</v>
      </c>
    </row>
    <row r="4585" spans="1:8">
      <c r="A4585" t="s">
        <v>8075</v>
      </c>
      <c r="B4585" t="s">
        <v>113</v>
      </c>
      <c r="C4585" t="s">
        <v>7872</v>
      </c>
      <c r="D4585" t="s">
        <v>113</v>
      </c>
      <c r="E4585" t="s">
        <v>10</v>
      </c>
      <c r="F4585" t="s">
        <v>23</v>
      </c>
      <c r="G4585" t="s">
        <v>12</v>
      </c>
      <c r="H4585">
        <v>4</v>
      </c>
    </row>
    <row r="4586" spans="1:8">
      <c r="A4586" t="s">
        <v>8076</v>
      </c>
      <c r="B4586" t="s">
        <v>3832</v>
      </c>
      <c r="C4586" t="s">
        <v>7872</v>
      </c>
      <c r="D4586" t="s">
        <v>8077</v>
      </c>
      <c r="E4586" t="s">
        <v>10</v>
      </c>
      <c r="F4586" t="s">
        <v>11</v>
      </c>
      <c r="G4586" t="s">
        <v>12</v>
      </c>
    </row>
    <row r="4587" spans="1:8">
      <c r="A4587" t="s">
        <v>8078</v>
      </c>
      <c r="B4587" t="s">
        <v>8079</v>
      </c>
      <c r="C4587" t="s">
        <v>7872</v>
      </c>
      <c r="D4587" t="s">
        <v>3445</v>
      </c>
      <c r="E4587" t="s">
        <v>10</v>
      </c>
      <c r="F4587" t="s">
        <v>19</v>
      </c>
      <c r="G4587" t="s">
        <v>12</v>
      </c>
      <c r="H4587">
        <v>1</v>
      </c>
    </row>
    <row r="4588" spans="1:8">
      <c r="A4588" t="s">
        <v>8080</v>
      </c>
      <c r="B4588" t="s">
        <v>8081</v>
      </c>
      <c r="C4588" t="s">
        <v>7872</v>
      </c>
      <c r="D4588" t="s">
        <v>8082</v>
      </c>
      <c r="E4588" t="s">
        <v>10</v>
      </c>
      <c r="F4588" t="s">
        <v>19</v>
      </c>
      <c r="G4588" t="s">
        <v>12</v>
      </c>
      <c r="H4588">
        <v>3</v>
      </c>
    </row>
    <row r="4589" spans="1:8">
      <c r="A4589" t="s">
        <v>8083</v>
      </c>
      <c r="B4589" t="s">
        <v>8084</v>
      </c>
      <c r="C4589" t="s">
        <v>7872</v>
      </c>
      <c r="D4589" t="s">
        <v>591</v>
      </c>
      <c r="E4589" t="s">
        <v>10</v>
      </c>
      <c r="F4589" t="s">
        <v>11</v>
      </c>
      <c r="G4589" t="s">
        <v>12</v>
      </c>
      <c r="H4589">
        <v>4</v>
      </c>
    </row>
    <row r="4590" spans="1:8">
      <c r="A4590" t="s">
        <v>8085</v>
      </c>
      <c r="B4590" t="s">
        <v>8086</v>
      </c>
      <c r="C4590" t="s">
        <v>7872</v>
      </c>
      <c r="D4590" t="s">
        <v>8087</v>
      </c>
      <c r="E4590" t="s">
        <v>10</v>
      </c>
      <c r="F4590" t="s">
        <v>19</v>
      </c>
      <c r="G4590" t="s">
        <v>12</v>
      </c>
      <c r="H4590">
        <v>4</v>
      </c>
    </row>
    <row r="4591" spans="1:8">
      <c r="A4591" t="s">
        <v>8088</v>
      </c>
      <c r="B4591" t="s">
        <v>7988</v>
      </c>
      <c r="C4591" t="s">
        <v>7872</v>
      </c>
      <c r="D4591" t="s">
        <v>7333</v>
      </c>
      <c r="E4591" t="s">
        <v>179</v>
      </c>
      <c r="F4591" t="s">
        <v>180</v>
      </c>
      <c r="G4591" t="s">
        <v>12</v>
      </c>
      <c r="H4591">
        <v>5</v>
      </c>
    </row>
    <row r="4592" spans="1:8">
      <c r="A4592" t="s">
        <v>8089</v>
      </c>
      <c r="B4592" t="s">
        <v>9</v>
      </c>
      <c r="C4592" t="s">
        <v>7872</v>
      </c>
      <c r="D4592" t="s">
        <v>6060</v>
      </c>
      <c r="E4592" t="s">
        <v>10</v>
      </c>
      <c r="F4592" t="s">
        <v>23</v>
      </c>
      <c r="G4592" t="s">
        <v>12</v>
      </c>
      <c r="H4592">
        <v>4</v>
      </c>
    </row>
    <row r="4593" spans="1:8">
      <c r="A4593" t="s">
        <v>8090</v>
      </c>
      <c r="B4593" t="s">
        <v>3045</v>
      </c>
      <c r="C4593" t="s">
        <v>7872</v>
      </c>
      <c r="D4593" t="s">
        <v>6060</v>
      </c>
      <c r="E4593" t="s">
        <v>10</v>
      </c>
      <c r="F4593" t="s">
        <v>19</v>
      </c>
      <c r="G4593" t="s">
        <v>12</v>
      </c>
      <c r="H4593">
        <v>4</v>
      </c>
    </row>
    <row r="4594" spans="1:8">
      <c r="A4594" t="s">
        <v>8091</v>
      </c>
      <c r="B4594" t="s">
        <v>8092</v>
      </c>
      <c r="C4594" t="s">
        <v>7872</v>
      </c>
      <c r="D4594" t="s">
        <v>8092</v>
      </c>
      <c r="E4594" t="s">
        <v>10</v>
      </c>
      <c r="F4594" t="s">
        <v>19</v>
      </c>
      <c r="G4594" t="s">
        <v>12</v>
      </c>
      <c r="H4594">
        <v>4</v>
      </c>
    </row>
    <row r="4595" spans="1:8">
      <c r="A4595" t="s">
        <v>8093</v>
      </c>
      <c r="B4595" t="s">
        <v>9</v>
      </c>
      <c r="C4595" t="s">
        <v>7872</v>
      </c>
      <c r="D4595" t="s">
        <v>6060</v>
      </c>
      <c r="E4595" t="s">
        <v>10</v>
      </c>
      <c r="F4595" t="s">
        <v>19</v>
      </c>
      <c r="G4595" t="s">
        <v>12</v>
      </c>
      <c r="H4595">
        <v>2</v>
      </c>
    </row>
    <row r="4596" spans="1:8">
      <c r="A4596" t="s">
        <v>8094</v>
      </c>
      <c r="B4596" t="s">
        <v>2987</v>
      </c>
      <c r="C4596" t="s">
        <v>7872</v>
      </c>
      <c r="D4596" t="s">
        <v>7899</v>
      </c>
      <c r="E4596" t="s">
        <v>10</v>
      </c>
      <c r="F4596" t="s">
        <v>23</v>
      </c>
      <c r="G4596" t="s">
        <v>12</v>
      </c>
      <c r="H4596">
        <v>4</v>
      </c>
    </row>
    <row r="4597" spans="1:8">
      <c r="A4597" t="s">
        <v>8095</v>
      </c>
      <c r="B4597" t="s">
        <v>8096</v>
      </c>
      <c r="C4597" t="s">
        <v>7872</v>
      </c>
      <c r="D4597" t="s">
        <v>8097</v>
      </c>
      <c r="E4597" t="s">
        <v>10</v>
      </c>
      <c r="F4597" t="s">
        <v>11</v>
      </c>
      <c r="G4597" t="s">
        <v>12</v>
      </c>
      <c r="H4597">
        <v>1</v>
      </c>
    </row>
    <row r="4598" spans="1:8">
      <c r="A4598" t="s">
        <v>8098</v>
      </c>
      <c r="B4598" t="s">
        <v>7888</v>
      </c>
      <c r="C4598" t="s">
        <v>7872</v>
      </c>
      <c r="D4598" t="s">
        <v>7889</v>
      </c>
      <c r="E4598" t="s">
        <v>10</v>
      </c>
      <c r="F4598" t="s">
        <v>19</v>
      </c>
      <c r="G4598" t="s">
        <v>12</v>
      </c>
      <c r="H4598">
        <v>4</v>
      </c>
    </row>
    <row r="4599" spans="1:8">
      <c r="A4599" t="s">
        <v>8099</v>
      </c>
      <c r="B4599" t="s">
        <v>9</v>
      </c>
      <c r="C4599" t="s">
        <v>7872</v>
      </c>
      <c r="D4599" t="s">
        <v>6060</v>
      </c>
      <c r="E4599" t="s">
        <v>10</v>
      </c>
      <c r="F4599" t="s">
        <v>19</v>
      </c>
      <c r="G4599" t="s">
        <v>12</v>
      </c>
      <c r="H4599">
        <v>1</v>
      </c>
    </row>
    <row r="4600" spans="1:8">
      <c r="A4600" t="s">
        <v>8100</v>
      </c>
      <c r="B4600" t="s">
        <v>150</v>
      </c>
      <c r="C4600" t="s">
        <v>7872</v>
      </c>
      <c r="D4600" t="s">
        <v>150</v>
      </c>
      <c r="E4600" t="s">
        <v>10</v>
      </c>
      <c r="F4600" t="s">
        <v>19</v>
      </c>
      <c r="G4600" t="s">
        <v>12</v>
      </c>
      <c r="H4600">
        <v>3</v>
      </c>
    </row>
    <row r="4601" spans="1:8">
      <c r="A4601" t="s">
        <v>8101</v>
      </c>
      <c r="B4601" t="s">
        <v>8102</v>
      </c>
      <c r="C4601" t="s">
        <v>7872</v>
      </c>
      <c r="D4601" t="s">
        <v>8037</v>
      </c>
      <c r="E4601" t="s">
        <v>10</v>
      </c>
      <c r="F4601" t="s">
        <v>19</v>
      </c>
      <c r="G4601" t="s">
        <v>12</v>
      </c>
      <c r="H4601">
        <v>3</v>
      </c>
    </row>
    <row r="4602" spans="1:8">
      <c r="A4602" t="s">
        <v>8103</v>
      </c>
      <c r="B4602" t="s">
        <v>8104</v>
      </c>
      <c r="C4602" t="s">
        <v>7872</v>
      </c>
      <c r="D4602" t="s">
        <v>617</v>
      </c>
      <c r="E4602" t="s">
        <v>10</v>
      </c>
      <c r="F4602" t="s">
        <v>19</v>
      </c>
      <c r="G4602" t="s">
        <v>12</v>
      </c>
    </row>
    <row r="4603" spans="1:8">
      <c r="A4603" t="s">
        <v>8105</v>
      </c>
      <c r="B4603" t="s">
        <v>8106</v>
      </c>
      <c r="C4603" t="s">
        <v>7872</v>
      </c>
      <c r="D4603" t="s">
        <v>8107</v>
      </c>
      <c r="E4603" t="s">
        <v>10</v>
      </c>
      <c r="F4603" t="s">
        <v>11</v>
      </c>
      <c r="G4603" t="s">
        <v>12</v>
      </c>
      <c r="H4603">
        <v>2</v>
      </c>
    </row>
    <row r="4604" spans="1:8">
      <c r="A4604" t="s">
        <v>8108</v>
      </c>
      <c r="B4604" t="s">
        <v>8062</v>
      </c>
      <c r="C4604" t="s">
        <v>7872</v>
      </c>
      <c r="D4604" t="s">
        <v>8062</v>
      </c>
      <c r="E4604" t="s">
        <v>10</v>
      </c>
      <c r="F4604" t="s">
        <v>69</v>
      </c>
      <c r="G4604" t="s">
        <v>12</v>
      </c>
      <c r="H4604">
        <v>3</v>
      </c>
    </row>
    <row r="4605" spans="1:8">
      <c r="A4605" t="s">
        <v>8109</v>
      </c>
      <c r="B4605" t="s">
        <v>979</v>
      </c>
      <c r="C4605" t="s">
        <v>7872</v>
      </c>
      <c r="D4605" t="s">
        <v>8110</v>
      </c>
      <c r="E4605" t="s">
        <v>10</v>
      </c>
      <c r="F4605" t="s">
        <v>11</v>
      </c>
      <c r="G4605" t="s">
        <v>12</v>
      </c>
    </row>
    <row r="4606" spans="1:8">
      <c r="A4606" t="s">
        <v>8111</v>
      </c>
      <c r="B4606" t="s">
        <v>9</v>
      </c>
      <c r="C4606" t="s">
        <v>7872</v>
      </c>
      <c r="D4606" t="s">
        <v>6060</v>
      </c>
      <c r="E4606" t="s">
        <v>10</v>
      </c>
      <c r="F4606" t="s">
        <v>19</v>
      </c>
      <c r="G4606" t="s">
        <v>12</v>
      </c>
      <c r="H4606">
        <v>4</v>
      </c>
    </row>
    <row r="4607" spans="1:8">
      <c r="A4607" t="s">
        <v>8112</v>
      </c>
      <c r="B4607" t="s">
        <v>7954</v>
      </c>
      <c r="C4607" t="s">
        <v>7872</v>
      </c>
      <c r="D4607" t="s">
        <v>7955</v>
      </c>
      <c r="E4607" t="s">
        <v>10</v>
      </c>
      <c r="F4607" t="s">
        <v>19</v>
      </c>
      <c r="G4607" t="s">
        <v>12</v>
      </c>
      <c r="H4607">
        <v>3</v>
      </c>
    </row>
    <row r="4608" spans="1:8">
      <c r="A4608" t="s">
        <v>8113</v>
      </c>
      <c r="B4608" t="s">
        <v>7820</v>
      </c>
      <c r="C4608" t="s">
        <v>7872</v>
      </c>
      <c r="D4608" t="s">
        <v>5054</v>
      </c>
      <c r="E4608" t="s">
        <v>10</v>
      </c>
      <c r="F4608" t="s">
        <v>19</v>
      </c>
      <c r="G4608" t="s">
        <v>12</v>
      </c>
      <c r="H4608">
        <v>2</v>
      </c>
    </row>
    <row r="4609" spans="1:8">
      <c r="A4609" t="s">
        <v>8114</v>
      </c>
      <c r="B4609" t="s">
        <v>1351</v>
      </c>
      <c r="C4609" t="s">
        <v>7872</v>
      </c>
      <c r="D4609" t="s">
        <v>1351</v>
      </c>
      <c r="E4609" t="s">
        <v>10</v>
      </c>
      <c r="F4609" t="s">
        <v>19</v>
      </c>
      <c r="G4609" t="s">
        <v>12</v>
      </c>
      <c r="H4609">
        <v>2</v>
      </c>
    </row>
    <row r="4610" spans="1:8">
      <c r="A4610" t="s">
        <v>8115</v>
      </c>
      <c r="B4610" t="s">
        <v>8116</v>
      </c>
      <c r="C4610" t="s">
        <v>7872</v>
      </c>
      <c r="D4610" t="s">
        <v>8092</v>
      </c>
      <c r="E4610" t="s">
        <v>10</v>
      </c>
      <c r="F4610" t="s">
        <v>23</v>
      </c>
      <c r="G4610" t="s">
        <v>12</v>
      </c>
      <c r="H4610">
        <v>3</v>
      </c>
    </row>
    <row r="4611" spans="1:8">
      <c r="A4611" t="s">
        <v>8117</v>
      </c>
      <c r="B4611" t="s">
        <v>150</v>
      </c>
      <c r="C4611" t="s">
        <v>7872</v>
      </c>
      <c r="D4611" t="s">
        <v>150</v>
      </c>
      <c r="E4611" t="s">
        <v>179</v>
      </c>
      <c r="F4611" t="s">
        <v>180</v>
      </c>
      <c r="G4611" t="s">
        <v>12</v>
      </c>
      <c r="H4611">
        <v>3</v>
      </c>
    </row>
    <row r="4612" spans="1:8">
      <c r="A4612" t="s">
        <v>8118</v>
      </c>
      <c r="B4612" t="s">
        <v>8119</v>
      </c>
      <c r="C4612" t="s">
        <v>7872</v>
      </c>
      <c r="D4612" t="s">
        <v>6060</v>
      </c>
      <c r="E4612" t="s">
        <v>10</v>
      </c>
      <c r="F4612" t="s">
        <v>19</v>
      </c>
      <c r="G4612" t="s">
        <v>12</v>
      </c>
      <c r="H4612">
        <v>3</v>
      </c>
    </row>
    <row r="4613" spans="1:8">
      <c r="A4613" t="s">
        <v>8120</v>
      </c>
      <c r="B4613" t="s">
        <v>7898</v>
      </c>
      <c r="C4613" t="s">
        <v>7872</v>
      </c>
      <c r="D4613" t="s">
        <v>7899</v>
      </c>
      <c r="E4613" t="s">
        <v>10</v>
      </c>
      <c r="F4613" t="s">
        <v>19</v>
      </c>
      <c r="G4613" t="s">
        <v>12</v>
      </c>
      <c r="H4613">
        <v>2</v>
      </c>
    </row>
    <row r="4614" spans="1:8">
      <c r="A4614" t="s">
        <v>8121</v>
      </c>
      <c r="B4614" t="s">
        <v>9</v>
      </c>
      <c r="C4614" t="s">
        <v>7872</v>
      </c>
      <c r="D4614" t="s">
        <v>6060</v>
      </c>
      <c r="E4614" t="s">
        <v>10</v>
      </c>
      <c r="F4614" t="s">
        <v>19</v>
      </c>
      <c r="G4614" t="s">
        <v>12</v>
      </c>
      <c r="H4614">
        <v>4</v>
      </c>
    </row>
    <row r="4615" spans="1:8">
      <c r="A4615" t="s">
        <v>8122</v>
      </c>
      <c r="B4615" t="s">
        <v>4682</v>
      </c>
      <c r="C4615" t="s">
        <v>7872</v>
      </c>
      <c r="D4615" t="s">
        <v>7899</v>
      </c>
      <c r="E4615" t="s">
        <v>10</v>
      </c>
      <c r="F4615" t="s">
        <v>19</v>
      </c>
      <c r="G4615" t="s">
        <v>12</v>
      </c>
      <c r="H4615">
        <v>2</v>
      </c>
    </row>
    <row r="4616" spans="1:8">
      <c r="A4616" t="s">
        <v>8123</v>
      </c>
      <c r="B4616" t="s">
        <v>7898</v>
      </c>
      <c r="C4616" t="s">
        <v>7872</v>
      </c>
      <c r="D4616" t="s">
        <v>7899</v>
      </c>
      <c r="E4616" t="s">
        <v>10</v>
      </c>
      <c r="F4616" t="s">
        <v>116</v>
      </c>
      <c r="G4616" t="s">
        <v>12</v>
      </c>
      <c r="H4616">
        <v>3</v>
      </c>
    </row>
    <row r="4617" spans="1:8">
      <c r="A4617" t="s">
        <v>8124</v>
      </c>
      <c r="B4617" t="s">
        <v>150</v>
      </c>
      <c r="C4617" t="s">
        <v>7872</v>
      </c>
      <c r="D4617" t="s">
        <v>150</v>
      </c>
      <c r="E4617" t="s">
        <v>10</v>
      </c>
      <c r="F4617" t="s">
        <v>19</v>
      </c>
      <c r="G4617" t="s">
        <v>12</v>
      </c>
      <c r="H4617">
        <v>2</v>
      </c>
    </row>
    <row r="4618" spans="1:8">
      <c r="A4618" t="s">
        <v>8125</v>
      </c>
      <c r="B4618" t="s">
        <v>8126</v>
      </c>
      <c r="C4618" t="s">
        <v>7872</v>
      </c>
      <c r="D4618" t="s">
        <v>6060</v>
      </c>
      <c r="E4618" t="s">
        <v>10</v>
      </c>
      <c r="F4618" t="s">
        <v>23</v>
      </c>
      <c r="G4618" t="s">
        <v>12</v>
      </c>
      <c r="H4618">
        <v>3</v>
      </c>
    </row>
    <row r="4619" spans="1:8">
      <c r="A4619" t="s">
        <v>5523</v>
      </c>
      <c r="B4619" t="s">
        <v>7900</v>
      </c>
      <c r="C4619" t="s">
        <v>7872</v>
      </c>
      <c r="D4619" t="s">
        <v>7900</v>
      </c>
      <c r="E4619" t="s">
        <v>10</v>
      </c>
      <c r="F4619" t="s">
        <v>11</v>
      </c>
      <c r="G4619" t="s">
        <v>12</v>
      </c>
      <c r="H4619">
        <v>2</v>
      </c>
    </row>
    <row r="4620" spans="1:8">
      <c r="A4620" t="s">
        <v>8127</v>
      </c>
      <c r="B4620" t="s">
        <v>5564</v>
      </c>
      <c r="C4620" t="s">
        <v>7872</v>
      </c>
      <c r="D4620" t="s">
        <v>150</v>
      </c>
      <c r="E4620" t="s">
        <v>10</v>
      </c>
      <c r="F4620" t="s">
        <v>19</v>
      </c>
      <c r="G4620" t="s">
        <v>12</v>
      </c>
      <c r="H4620">
        <v>3</v>
      </c>
    </row>
    <row r="4621" spans="1:8">
      <c r="A4621" t="s">
        <v>8128</v>
      </c>
      <c r="B4621" t="s">
        <v>8129</v>
      </c>
      <c r="C4621" t="s">
        <v>7872</v>
      </c>
      <c r="D4621" t="s">
        <v>1351</v>
      </c>
      <c r="E4621" t="s">
        <v>264</v>
      </c>
      <c r="F4621" t="s">
        <v>265</v>
      </c>
      <c r="G4621" t="s">
        <v>12</v>
      </c>
    </row>
    <row r="4622" spans="1:8">
      <c r="A4622" t="s">
        <v>8130</v>
      </c>
      <c r="B4622" t="s">
        <v>4753</v>
      </c>
      <c r="C4622" t="s">
        <v>7872</v>
      </c>
      <c r="D4622" t="s">
        <v>3516</v>
      </c>
      <c r="E4622" t="s">
        <v>10</v>
      </c>
      <c r="F4622" t="s">
        <v>50</v>
      </c>
      <c r="G4622" t="s">
        <v>12</v>
      </c>
      <c r="H4622">
        <v>4</v>
      </c>
    </row>
    <row r="4623" spans="1:8">
      <c r="A4623" t="s">
        <v>8131</v>
      </c>
      <c r="B4623" t="s">
        <v>8132</v>
      </c>
      <c r="C4623" t="s">
        <v>7872</v>
      </c>
      <c r="D4623" t="s">
        <v>8133</v>
      </c>
      <c r="E4623" t="s">
        <v>10</v>
      </c>
      <c r="F4623" t="s">
        <v>69</v>
      </c>
      <c r="G4623" t="s">
        <v>12</v>
      </c>
      <c r="H4623">
        <v>3</v>
      </c>
    </row>
    <row r="4624" spans="1:8">
      <c r="A4624" t="s">
        <v>8134</v>
      </c>
      <c r="B4624" t="s">
        <v>8135</v>
      </c>
      <c r="C4624" t="s">
        <v>7872</v>
      </c>
      <c r="D4624" t="s">
        <v>8136</v>
      </c>
      <c r="E4624" t="s">
        <v>10</v>
      </c>
      <c r="F4624" t="s">
        <v>98</v>
      </c>
      <c r="G4624" t="s">
        <v>12</v>
      </c>
    </row>
    <row r="4625" spans="1:8">
      <c r="A4625" t="s">
        <v>8137</v>
      </c>
      <c r="B4625" t="s">
        <v>8138</v>
      </c>
      <c r="C4625" t="s">
        <v>7872</v>
      </c>
      <c r="D4625" t="s">
        <v>7918</v>
      </c>
      <c r="E4625" t="s">
        <v>264</v>
      </c>
      <c r="F4625" t="s">
        <v>265</v>
      </c>
      <c r="G4625" t="s">
        <v>12</v>
      </c>
    </row>
    <row r="4626" spans="1:8">
      <c r="A4626" t="s">
        <v>8139</v>
      </c>
      <c r="B4626" t="s">
        <v>7891</v>
      </c>
      <c r="C4626" t="s">
        <v>7872</v>
      </c>
      <c r="D4626" t="s">
        <v>7892</v>
      </c>
      <c r="E4626" t="s">
        <v>10</v>
      </c>
      <c r="F4626" t="s">
        <v>19</v>
      </c>
      <c r="G4626" t="s">
        <v>12</v>
      </c>
      <c r="H4626">
        <v>3</v>
      </c>
    </row>
    <row r="4627" spans="1:8">
      <c r="A4627" t="s">
        <v>8140</v>
      </c>
      <c r="B4627" t="s">
        <v>8141</v>
      </c>
      <c r="C4627" t="s">
        <v>7872</v>
      </c>
      <c r="D4627" t="s">
        <v>6060</v>
      </c>
      <c r="E4627" t="s">
        <v>10</v>
      </c>
      <c r="F4627" t="s">
        <v>23</v>
      </c>
      <c r="G4627" t="s">
        <v>12</v>
      </c>
      <c r="H4627">
        <v>5</v>
      </c>
    </row>
    <row r="4628" spans="1:8">
      <c r="A4628" t="s">
        <v>8142</v>
      </c>
      <c r="B4628" t="s">
        <v>8143</v>
      </c>
      <c r="C4628" t="s">
        <v>7872</v>
      </c>
      <c r="D4628" t="s">
        <v>3575</v>
      </c>
      <c r="E4628" t="s">
        <v>264</v>
      </c>
      <c r="F4628" t="s">
        <v>265</v>
      </c>
      <c r="G4628" t="s">
        <v>12</v>
      </c>
    </row>
    <row r="4629" spans="1:8">
      <c r="A4629" t="s">
        <v>8144</v>
      </c>
      <c r="B4629" t="s">
        <v>8145</v>
      </c>
      <c r="C4629" t="s">
        <v>7872</v>
      </c>
      <c r="D4629" t="s">
        <v>7949</v>
      </c>
      <c r="E4629" t="s">
        <v>10</v>
      </c>
      <c r="F4629" t="s">
        <v>19</v>
      </c>
      <c r="G4629" t="s">
        <v>12</v>
      </c>
      <c r="H4629">
        <v>4</v>
      </c>
    </row>
    <row r="4630" spans="1:8">
      <c r="A4630" t="s">
        <v>8146</v>
      </c>
      <c r="B4630" t="s">
        <v>7914</v>
      </c>
      <c r="C4630" t="s">
        <v>7872</v>
      </c>
      <c r="D4630" t="s">
        <v>7915</v>
      </c>
      <c r="E4630" t="s">
        <v>10</v>
      </c>
      <c r="F4630" t="s">
        <v>19</v>
      </c>
      <c r="G4630" t="s">
        <v>12</v>
      </c>
      <c r="H4630">
        <v>3</v>
      </c>
    </row>
    <row r="4631" spans="1:8">
      <c r="A4631" t="s">
        <v>8147</v>
      </c>
      <c r="B4631" t="s">
        <v>8148</v>
      </c>
      <c r="C4631" t="s">
        <v>7872</v>
      </c>
      <c r="D4631" t="s">
        <v>2479</v>
      </c>
      <c r="E4631" t="s">
        <v>10</v>
      </c>
      <c r="F4631" t="s">
        <v>19</v>
      </c>
      <c r="G4631" t="s">
        <v>12</v>
      </c>
      <c r="H4631">
        <v>3</v>
      </c>
    </row>
    <row r="4632" spans="1:8">
      <c r="A4632" t="s">
        <v>8149</v>
      </c>
      <c r="B4632" t="s">
        <v>150</v>
      </c>
      <c r="C4632" t="s">
        <v>7872</v>
      </c>
      <c r="D4632" t="s">
        <v>150</v>
      </c>
      <c r="E4632" t="s">
        <v>10</v>
      </c>
      <c r="F4632" t="s">
        <v>23</v>
      </c>
      <c r="G4632" t="s">
        <v>12</v>
      </c>
      <c r="H4632">
        <v>3</v>
      </c>
    </row>
    <row r="4633" spans="1:8">
      <c r="A4633" t="s">
        <v>8150</v>
      </c>
      <c r="B4633" t="s">
        <v>2021</v>
      </c>
      <c r="C4633" t="s">
        <v>7872</v>
      </c>
      <c r="D4633" t="s">
        <v>8092</v>
      </c>
      <c r="E4633" t="s">
        <v>10</v>
      </c>
      <c r="F4633" t="s">
        <v>19</v>
      </c>
      <c r="G4633" t="s">
        <v>12</v>
      </c>
      <c r="H4633">
        <v>2</v>
      </c>
    </row>
    <row r="4634" spans="1:8">
      <c r="A4634" t="s">
        <v>8151</v>
      </c>
      <c r="B4634" t="s">
        <v>8152</v>
      </c>
      <c r="C4634" t="s">
        <v>7872</v>
      </c>
      <c r="D4634" t="s">
        <v>150</v>
      </c>
      <c r="E4634" t="s">
        <v>10</v>
      </c>
      <c r="F4634" t="s">
        <v>23</v>
      </c>
      <c r="G4634" t="s">
        <v>12</v>
      </c>
      <c r="H4634">
        <v>4</v>
      </c>
    </row>
    <row r="4635" spans="1:8">
      <c r="A4635" t="s">
        <v>8153</v>
      </c>
      <c r="B4635" t="s">
        <v>8092</v>
      </c>
      <c r="C4635" t="s">
        <v>7872</v>
      </c>
      <c r="D4635" t="s">
        <v>8092</v>
      </c>
      <c r="E4635" t="s">
        <v>10</v>
      </c>
      <c r="F4635" t="s">
        <v>23</v>
      </c>
      <c r="G4635" t="s">
        <v>12</v>
      </c>
      <c r="H4635">
        <v>5</v>
      </c>
    </row>
    <row r="4636" spans="1:8">
      <c r="A4636" t="s">
        <v>8154</v>
      </c>
      <c r="B4636" t="s">
        <v>8155</v>
      </c>
      <c r="C4636" t="s">
        <v>7872</v>
      </c>
      <c r="D4636" t="s">
        <v>2878</v>
      </c>
      <c r="E4636" t="s">
        <v>10</v>
      </c>
      <c r="F4636" t="s">
        <v>19</v>
      </c>
      <c r="G4636" t="s">
        <v>12</v>
      </c>
      <c r="H4636">
        <v>1</v>
      </c>
    </row>
    <row r="4637" spans="1:8">
      <c r="A4637" t="s">
        <v>8156</v>
      </c>
      <c r="B4637" t="s">
        <v>9</v>
      </c>
      <c r="C4637" t="s">
        <v>7872</v>
      </c>
      <c r="D4637" t="s">
        <v>6060</v>
      </c>
      <c r="E4637" t="s">
        <v>179</v>
      </c>
      <c r="F4637" t="s">
        <v>180</v>
      </c>
      <c r="G4637" t="s">
        <v>12</v>
      </c>
      <c r="H4637">
        <v>5</v>
      </c>
    </row>
    <row r="4638" spans="1:8">
      <c r="A4638" t="s">
        <v>8157</v>
      </c>
      <c r="B4638" t="s">
        <v>8158</v>
      </c>
      <c r="C4638" t="s">
        <v>7872</v>
      </c>
      <c r="D4638" t="s">
        <v>8159</v>
      </c>
      <c r="E4638" t="s">
        <v>10</v>
      </c>
      <c r="F4638" t="s">
        <v>23</v>
      </c>
      <c r="G4638" t="s">
        <v>12</v>
      </c>
    </row>
    <row r="4639" spans="1:8">
      <c r="A4639" t="s">
        <v>8160</v>
      </c>
      <c r="B4639" t="s">
        <v>8102</v>
      </c>
      <c r="C4639" t="s">
        <v>7872</v>
      </c>
      <c r="D4639" t="s">
        <v>8037</v>
      </c>
      <c r="E4639" t="s">
        <v>10</v>
      </c>
      <c r="F4639" t="s">
        <v>23</v>
      </c>
      <c r="G4639" t="s">
        <v>12</v>
      </c>
      <c r="H4639">
        <v>4</v>
      </c>
    </row>
    <row r="4640" spans="1:8">
      <c r="A4640" t="s">
        <v>8161</v>
      </c>
      <c r="B4640" t="s">
        <v>9</v>
      </c>
      <c r="C4640" t="s">
        <v>7872</v>
      </c>
      <c r="D4640" t="s">
        <v>6060</v>
      </c>
      <c r="E4640" t="s">
        <v>10</v>
      </c>
      <c r="F4640" t="s">
        <v>330</v>
      </c>
      <c r="G4640" t="s">
        <v>201</v>
      </c>
    </row>
    <row r="4641" spans="1:8">
      <c r="A4641" t="s">
        <v>8162</v>
      </c>
      <c r="B4641" t="s">
        <v>8163</v>
      </c>
      <c r="C4641" t="s">
        <v>7872</v>
      </c>
      <c r="D4641" t="s">
        <v>6060</v>
      </c>
      <c r="E4641" t="s">
        <v>10</v>
      </c>
      <c r="F4641" t="s">
        <v>19</v>
      </c>
      <c r="G4641" t="s">
        <v>12</v>
      </c>
      <c r="H4641">
        <v>3</v>
      </c>
    </row>
    <row r="4642" spans="1:8">
      <c r="A4642" t="s">
        <v>8164</v>
      </c>
      <c r="B4642" t="s">
        <v>7898</v>
      </c>
      <c r="C4642" t="s">
        <v>7872</v>
      </c>
      <c r="D4642" t="s">
        <v>7899</v>
      </c>
      <c r="E4642" t="s">
        <v>10</v>
      </c>
      <c r="F4642" t="s">
        <v>23</v>
      </c>
      <c r="G4642" t="s">
        <v>12</v>
      </c>
      <c r="H4642">
        <v>5</v>
      </c>
    </row>
    <row r="4643" spans="1:8">
      <c r="A4643" t="s">
        <v>8165</v>
      </c>
      <c r="B4643" t="s">
        <v>7906</v>
      </c>
      <c r="C4643" t="s">
        <v>7872</v>
      </c>
      <c r="D4643" t="s">
        <v>7907</v>
      </c>
      <c r="E4643" t="s">
        <v>10</v>
      </c>
      <c r="F4643" t="s">
        <v>69</v>
      </c>
      <c r="G4643" t="s">
        <v>12</v>
      </c>
      <c r="H4643">
        <v>4</v>
      </c>
    </row>
    <row r="4644" spans="1:8">
      <c r="A4644" t="s">
        <v>8166</v>
      </c>
      <c r="B4644" t="s">
        <v>676</v>
      </c>
      <c r="C4644" t="s">
        <v>7872</v>
      </c>
      <c r="D4644" t="s">
        <v>7985</v>
      </c>
      <c r="E4644" t="s">
        <v>10</v>
      </c>
      <c r="F4644" t="s">
        <v>116</v>
      </c>
      <c r="G4644" t="s">
        <v>12</v>
      </c>
      <c r="H4644">
        <v>3</v>
      </c>
    </row>
    <row r="4645" spans="1:8">
      <c r="A4645" t="s">
        <v>8167</v>
      </c>
      <c r="B4645" t="s">
        <v>9</v>
      </c>
      <c r="C4645" t="s">
        <v>7872</v>
      </c>
      <c r="D4645" t="s">
        <v>6060</v>
      </c>
      <c r="E4645" t="s">
        <v>10</v>
      </c>
      <c r="F4645" t="s">
        <v>69</v>
      </c>
      <c r="G4645" t="s">
        <v>12</v>
      </c>
    </row>
    <row r="4646" spans="1:8">
      <c r="A4646" t="s">
        <v>8168</v>
      </c>
      <c r="B4646" t="s">
        <v>7914</v>
      </c>
      <c r="C4646" t="s">
        <v>7872</v>
      </c>
      <c r="D4646" t="s">
        <v>7915</v>
      </c>
      <c r="E4646" t="s">
        <v>10</v>
      </c>
      <c r="F4646" t="s">
        <v>23</v>
      </c>
      <c r="G4646" t="s">
        <v>12</v>
      </c>
    </row>
    <row r="4647" spans="1:8">
      <c r="A4647" t="s">
        <v>8169</v>
      </c>
      <c r="B4647" t="s">
        <v>7914</v>
      </c>
      <c r="C4647" t="s">
        <v>7872</v>
      </c>
      <c r="D4647" t="s">
        <v>7915</v>
      </c>
      <c r="E4647" t="s">
        <v>10</v>
      </c>
      <c r="F4647" t="s">
        <v>19</v>
      </c>
      <c r="G4647" t="s">
        <v>12</v>
      </c>
      <c r="H4647">
        <v>3</v>
      </c>
    </row>
    <row r="4648" spans="1:8">
      <c r="A4648" t="s">
        <v>8170</v>
      </c>
      <c r="B4648" t="s">
        <v>8171</v>
      </c>
      <c r="C4648" t="s">
        <v>7872</v>
      </c>
      <c r="D4648" t="s">
        <v>8012</v>
      </c>
      <c r="E4648" t="s">
        <v>10</v>
      </c>
      <c r="F4648" t="s">
        <v>23</v>
      </c>
      <c r="G4648" t="s">
        <v>12</v>
      </c>
      <c r="H4648">
        <v>5</v>
      </c>
    </row>
    <row r="4649" spans="1:8">
      <c r="A4649" t="s">
        <v>8172</v>
      </c>
      <c r="B4649" t="s">
        <v>7925</v>
      </c>
      <c r="C4649" t="s">
        <v>7872</v>
      </c>
      <c r="D4649" t="s">
        <v>150</v>
      </c>
      <c r="E4649" t="s">
        <v>10</v>
      </c>
      <c r="F4649" t="s">
        <v>19</v>
      </c>
      <c r="G4649" t="s">
        <v>12</v>
      </c>
      <c r="H4649">
        <v>4</v>
      </c>
    </row>
    <row r="4650" spans="1:8">
      <c r="A4650" t="s">
        <v>8173</v>
      </c>
      <c r="B4650" t="s">
        <v>7948</v>
      </c>
      <c r="C4650" t="s">
        <v>7872</v>
      </c>
      <c r="D4650" t="s">
        <v>7949</v>
      </c>
      <c r="E4650" t="s">
        <v>10</v>
      </c>
      <c r="F4650" t="s">
        <v>19</v>
      </c>
      <c r="G4650" t="s">
        <v>12</v>
      </c>
    </row>
    <row r="4651" spans="1:8">
      <c r="A4651" t="s">
        <v>8174</v>
      </c>
      <c r="B4651" t="s">
        <v>7877</v>
      </c>
      <c r="C4651" t="s">
        <v>7872</v>
      </c>
      <c r="D4651" t="s">
        <v>3310</v>
      </c>
      <c r="E4651" t="s">
        <v>10</v>
      </c>
      <c r="F4651" t="s">
        <v>19</v>
      </c>
      <c r="G4651" t="s">
        <v>12</v>
      </c>
    </row>
    <row r="4652" spans="1:8">
      <c r="A4652" t="s">
        <v>8175</v>
      </c>
      <c r="B4652" t="s">
        <v>8176</v>
      </c>
      <c r="C4652" t="s">
        <v>7872</v>
      </c>
      <c r="D4652" t="s">
        <v>8177</v>
      </c>
      <c r="E4652" t="s">
        <v>10</v>
      </c>
      <c r="F4652" t="s">
        <v>23</v>
      </c>
      <c r="G4652" t="s">
        <v>12</v>
      </c>
      <c r="H4652">
        <v>3</v>
      </c>
    </row>
    <row r="4653" spans="1:8">
      <c r="A4653" t="s">
        <v>8178</v>
      </c>
      <c r="B4653" t="s">
        <v>1008</v>
      </c>
      <c r="C4653" t="s">
        <v>7872</v>
      </c>
      <c r="D4653" t="s">
        <v>6060</v>
      </c>
      <c r="E4653" t="s">
        <v>10</v>
      </c>
      <c r="F4653" t="s">
        <v>19</v>
      </c>
      <c r="G4653" t="s">
        <v>12</v>
      </c>
    </row>
    <row r="4654" spans="1:8">
      <c r="A4654" t="s">
        <v>8179</v>
      </c>
      <c r="B4654" t="s">
        <v>5306</v>
      </c>
      <c r="C4654" t="s">
        <v>7872</v>
      </c>
      <c r="D4654" t="s">
        <v>3280</v>
      </c>
      <c r="E4654" t="s">
        <v>10</v>
      </c>
      <c r="F4654" t="s">
        <v>19</v>
      </c>
      <c r="G4654" t="s">
        <v>12</v>
      </c>
    </row>
    <row r="4655" spans="1:8">
      <c r="A4655" t="s">
        <v>8180</v>
      </c>
      <c r="B4655" t="s">
        <v>6577</v>
      </c>
      <c r="C4655" t="s">
        <v>7872</v>
      </c>
      <c r="D4655" t="s">
        <v>7879</v>
      </c>
      <c r="E4655" t="s">
        <v>10</v>
      </c>
      <c r="F4655" t="s">
        <v>19</v>
      </c>
      <c r="G4655" t="s">
        <v>12</v>
      </c>
    </row>
    <row r="4656" spans="1:8">
      <c r="A4656" t="s">
        <v>8181</v>
      </c>
      <c r="B4656" t="s">
        <v>2819</v>
      </c>
      <c r="C4656" t="s">
        <v>7872</v>
      </c>
      <c r="D4656" t="s">
        <v>8037</v>
      </c>
      <c r="E4656" t="s">
        <v>10</v>
      </c>
      <c r="F4656" t="s">
        <v>23</v>
      </c>
      <c r="G4656" t="s">
        <v>12</v>
      </c>
      <c r="H4656">
        <v>4</v>
      </c>
    </row>
    <row r="4657" spans="1:8">
      <c r="A4657" t="s">
        <v>8182</v>
      </c>
      <c r="B4657" t="s">
        <v>9</v>
      </c>
      <c r="C4657" t="s">
        <v>7872</v>
      </c>
      <c r="D4657" t="s">
        <v>6060</v>
      </c>
      <c r="E4657" t="s">
        <v>10</v>
      </c>
      <c r="F4657" t="s">
        <v>23</v>
      </c>
      <c r="G4657" t="s">
        <v>12</v>
      </c>
      <c r="H4657">
        <v>5</v>
      </c>
    </row>
    <row r="4658" spans="1:8">
      <c r="A4658" t="s">
        <v>8183</v>
      </c>
      <c r="B4658" t="s">
        <v>8184</v>
      </c>
      <c r="C4658" t="s">
        <v>7872</v>
      </c>
      <c r="D4658" t="s">
        <v>8012</v>
      </c>
      <c r="E4658" t="s">
        <v>10</v>
      </c>
      <c r="F4658" t="s">
        <v>23</v>
      </c>
      <c r="G4658" t="s">
        <v>12</v>
      </c>
      <c r="H4658">
        <v>3</v>
      </c>
    </row>
    <row r="4659" spans="1:8">
      <c r="A4659" t="s">
        <v>8185</v>
      </c>
      <c r="B4659" t="s">
        <v>8171</v>
      </c>
      <c r="C4659" t="s">
        <v>7872</v>
      </c>
      <c r="D4659" t="s">
        <v>8012</v>
      </c>
      <c r="E4659" t="s">
        <v>10</v>
      </c>
      <c r="F4659" t="s">
        <v>23</v>
      </c>
      <c r="G4659" t="s">
        <v>12</v>
      </c>
      <c r="H4659">
        <v>4</v>
      </c>
    </row>
    <row r="4660" spans="1:8">
      <c r="A4660" t="s">
        <v>8186</v>
      </c>
      <c r="B4660" t="s">
        <v>150</v>
      </c>
      <c r="C4660" t="s">
        <v>7872</v>
      </c>
      <c r="D4660" t="s">
        <v>150</v>
      </c>
      <c r="E4660" t="s">
        <v>10</v>
      </c>
      <c r="F4660" t="s">
        <v>19</v>
      </c>
      <c r="G4660" t="s">
        <v>12</v>
      </c>
      <c r="H4660">
        <v>5</v>
      </c>
    </row>
    <row r="4661" spans="1:8">
      <c r="A4661" t="s">
        <v>8187</v>
      </c>
      <c r="B4661" t="s">
        <v>1405</v>
      </c>
      <c r="C4661" t="s">
        <v>7872</v>
      </c>
      <c r="D4661" t="s">
        <v>8092</v>
      </c>
      <c r="E4661" t="s">
        <v>10</v>
      </c>
      <c r="F4661" t="s">
        <v>19</v>
      </c>
      <c r="G4661" t="s">
        <v>12</v>
      </c>
      <c r="H4661">
        <v>3</v>
      </c>
    </row>
    <row r="4662" spans="1:8">
      <c r="A4662" t="s">
        <v>8188</v>
      </c>
      <c r="B4662" t="s">
        <v>7894</v>
      </c>
      <c r="C4662" t="s">
        <v>7872</v>
      </c>
      <c r="D4662" t="s">
        <v>5054</v>
      </c>
      <c r="E4662" t="s">
        <v>10</v>
      </c>
      <c r="F4662" t="s">
        <v>19</v>
      </c>
      <c r="G4662" t="s">
        <v>12</v>
      </c>
      <c r="H4662">
        <v>4</v>
      </c>
    </row>
    <row r="4663" spans="1:8">
      <c r="A4663" t="s">
        <v>8189</v>
      </c>
      <c r="B4663" t="s">
        <v>7917</v>
      </c>
      <c r="C4663" t="s">
        <v>7872</v>
      </c>
      <c r="D4663" t="s">
        <v>7918</v>
      </c>
      <c r="E4663" t="s">
        <v>10</v>
      </c>
      <c r="F4663" t="s">
        <v>330</v>
      </c>
      <c r="G4663" t="s">
        <v>12</v>
      </c>
    </row>
    <row r="4664" spans="1:8">
      <c r="A4664" t="s">
        <v>8190</v>
      </c>
      <c r="B4664" t="s">
        <v>8171</v>
      </c>
      <c r="C4664" t="s">
        <v>7872</v>
      </c>
      <c r="D4664" t="s">
        <v>8012</v>
      </c>
      <c r="E4664" t="s">
        <v>10</v>
      </c>
      <c r="F4664" t="s">
        <v>330</v>
      </c>
      <c r="G4664" t="s">
        <v>12</v>
      </c>
    </row>
    <row r="4665" spans="1:8">
      <c r="A4665" t="s">
        <v>8191</v>
      </c>
      <c r="B4665" t="s">
        <v>8192</v>
      </c>
      <c r="C4665" t="s">
        <v>7872</v>
      </c>
      <c r="D4665" t="s">
        <v>44</v>
      </c>
      <c r="E4665" t="s">
        <v>10</v>
      </c>
      <c r="F4665" t="s">
        <v>23</v>
      </c>
      <c r="G4665" t="s">
        <v>12</v>
      </c>
      <c r="H4665">
        <v>3</v>
      </c>
    </row>
    <row r="4666" spans="1:8">
      <c r="A4666" t="s">
        <v>8193</v>
      </c>
      <c r="B4666" t="s">
        <v>4753</v>
      </c>
      <c r="C4666" t="s">
        <v>7872</v>
      </c>
      <c r="D4666" t="s">
        <v>3516</v>
      </c>
      <c r="E4666" t="s">
        <v>10</v>
      </c>
      <c r="F4666" t="s">
        <v>330</v>
      </c>
      <c r="G4666" t="s">
        <v>12</v>
      </c>
      <c r="H4666">
        <v>5</v>
      </c>
    </row>
    <row r="4667" spans="1:8">
      <c r="A4667" t="s">
        <v>8194</v>
      </c>
      <c r="B4667" t="s">
        <v>7914</v>
      </c>
      <c r="C4667" t="s">
        <v>7872</v>
      </c>
      <c r="D4667" t="s">
        <v>3279</v>
      </c>
      <c r="E4667" t="s">
        <v>10</v>
      </c>
      <c r="F4667" t="s">
        <v>23</v>
      </c>
      <c r="G4667" t="s">
        <v>12</v>
      </c>
    </row>
    <row r="4668" spans="1:8">
      <c r="A4668" t="s">
        <v>8195</v>
      </c>
      <c r="B4668" t="s">
        <v>7914</v>
      </c>
      <c r="C4668" t="s">
        <v>7872</v>
      </c>
      <c r="D4668" t="s">
        <v>7915</v>
      </c>
      <c r="E4668" t="s">
        <v>10</v>
      </c>
      <c r="F4668" t="s">
        <v>23</v>
      </c>
      <c r="G4668" t="s">
        <v>12</v>
      </c>
      <c r="H4668">
        <v>4</v>
      </c>
    </row>
    <row r="4669" spans="1:8">
      <c r="A4669" t="s">
        <v>8196</v>
      </c>
      <c r="B4669" t="s">
        <v>7948</v>
      </c>
      <c r="C4669" t="s">
        <v>7872</v>
      </c>
      <c r="D4669" t="s">
        <v>7949</v>
      </c>
      <c r="E4669" t="s">
        <v>10</v>
      </c>
      <c r="F4669" t="s">
        <v>330</v>
      </c>
      <c r="G4669" t="s">
        <v>12</v>
      </c>
      <c r="H4669">
        <v>3</v>
      </c>
    </row>
    <row r="4670" spans="1:8">
      <c r="A4670" t="s">
        <v>8197</v>
      </c>
      <c r="B4670" t="s">
        <v>7910</v>
      </c>
      <c r="C4670" t="s">
        <v>7872</v>
      </c>
      <c r="D4670" t="s">
        <v>3575</v>
      </c>
      <c r="E4670" t="s">
        <v>179</v>
      </c>
      <c r="F4670" t="s">
        <v>180</v>
      </c>
      <c r="G4670" t="s">
        <v>12</v>
      </c>
      <c r="H4670">
        <v>4</v>
      </c>
    </row>
    <row r="4671" spans="1:8">
      <c r="A4671" t="s">
        <v>8198</v>
      </c>
      <c r="B4671" t="s">
        <v>4682</v>
      </c>
      <c r="C4671" t="s">
        <v>7872</v>
      </c>
      <c r="D4671" t="s">
        <v>7899</v>
      </c>
      <c r="E4671" t="s">
        <v>10</v>
      </c>
      <c r="F4671" t="s">
        <v>330</v>
      </c>
      <c r="G4671" t="s">
        <v>12</v>
      </c>
    </row>
    <row r="4672" spans="1:8">
      <c r="A4672" t="s">
        <v>8199</v>
      </c>
      <c r="B4672" t="s">
        <v>7925</v>
      </c>
      <c r="C4672" t="s">
        <v>7872</v>
      </c>
      <c r="D4672" t="s">
        <v>150</v>
      </c>
      <c r="E4672" t="s">
        <v>10</v>
      </c>
      <c r="F4672" t="s">
        <v>19</v>
      </c>
      <c r="G4672" t="s">
        <v>12</v>
      </c>
    </row>
    <row r="4673" spans="1:8">
      <c r="A4673" t="s">
        <v>8200</v>
      </c>
      <c r="B4673" t="s">
        <v>7988</v>
      </c>
      <c r="C4673" t="s">
        <v>7872</v>
      </c>
      <c r="D4673" t="s">
        <v>7333</v>
      </c>
      <c r="E4673" t="s">
        <v>10</v>
      </c>
      <c r="F4673" t="s">
        <v>19</v>
      </c>
      <c r="G4673" t="s">
        <v>12</v>
      </c>
    </row>
    <row r="4674" spans="1:8">
      <c r="A4674" t="s">
        <v>8201</v>
      </c>
      <c r="B4674" t="s">
        <v>7900</v>
      </c>
      <c r="C4674" t="s">
        <v>7872</v>
      </c>
      <c r="D4674" t="s">
        <v>7900</v>
      </c>
      <c r="E4674" t="s">
        <v>10</v>
      </c>
      <c r="F4674" t="s">
        <v>11</v>
      </c>
      <c r="G4674" t="s">
        <v>12</v>
      </c>
      <c r="H4674">
        <v>2</v>
      </c>
    </row>
    <row r="4675" spans="1:8">
      <c r="A4675" t="s">
        <v>8202</v>
      </c>
      <c r="B4675" t="s">
        <v>7898</v>
      </c>
      <c r="C4675" t="s">
        <v>7872</v>
      </c>
      <c r="D4675" t="s">
        <v>7899</v>
      </c>
      <c r="E4675" t="s">
        <v>10</v>
      </c>
      <c r="F4675" t="s">
        <v>330</v>
      </c>
      <c r="G4675" t="s">
        <v>12</v>
      </c>
    </row>
    <row r="4676" spans="1:8">
      <c r="A4676" t="s">
        <v>8203</v>
      </c>
      <c r="B4676" t="s">
        <v>8204</v>
      </c>
      <c r="C4676" t="s">
        <v>7872</v>
      </c>
      <c r="D4676" t="s">
        <v>8092</v>
      </c>
      <c r="E4676" t="s">
        <v>10</v>
      </c>
      <c r="F4676" t="s">
        <v>19</v>
      </c>
      <c r="G4676" t="s">
        <v>12</v>
      </c>
    </row>
    <row r="4677" spans="1:8">
      <c r="A4677" t="s">
        <v>8205</v>
      </c>
      <c r="B4677" t="s">
        <v>1405</v>
      </c>
      <c r="C4677" t="s">
        <v>7872</v>
      </c>
      <c r="D4677" t="s">
        <v>8037</v>
      </c>
      <c r="E4677" t="s">
        <v>10</v>
      </c>
      <c r="F4677" t="s">
        <v>69</v>
      </c>
      <c r="G4677" t="s">
        <v>12</v>
      </c>
      <c r="H4677">
        <v>5</v>
      </c>
    </row>
    <row r="4678" spans="1:8">
      <c r="A4678" t="s">
        <v>8206</v>
      </c>
      <c r="B4678" t="s">
        <v>8207</v>
      </c>
      <c r="C4678" t="s">
        <v>7872</v>
      </c>
      <c r="D4678" t="s">
        <v>7899</v>
      </c>
      <c r="E4678" t="s">
        <v>10</v>
      </c>
      <c r="F4678" t="s">
        <v>19</v>
      </c>
      <c r="G4678" t="s">
        <v>12</v>
      </c>
    </row>
    <row r="4679" spans="1:8">
      <c r="A4679" t="s">
        <v>8208</v>
      </c>
      <c r="B4679" t="s">
        <v>150</v>
      </c>
      <c r="C4679" t="s">
        <v>7872</v>
      </c>
      <c r="D4679" t="s">
        <v>150</v>
      </c>
      <c r="E4679" t="s">
        <v>10</v>
      </c>
      <c r="F4679" t="s">
        <v>330</v>
      </c>
      <c r="G4679" t="s">
        <v>12</v>
      </c>
    </row>
    <row r="4680" spans="1:8">
      <c r="A4680" t="s">
        <v>8209</v>
      </c>
      <c r="B4680" t="s">
        <v>8102</v>
      </c>
      <c r="C4680" t="s">
        <v>7872</v>
      </c>
      <c r="D4680" t="s">
        <v>8037</v>
      </c>
      <c r="E4680" t="s">
        <v>10</v>
      </c>
      <c r="F4680" t="s">
        <v>69</v>
      </c>
      <c r="G4680" t="s">
        <v>12</v>
      </c>
      <c r="H4680">
        <v>4</v>
      </c>
    </row>
    <row r="4681" spans="1:8">
      <c r="A4681" t="s">
        <v>8210</v>
      </c>
      <c r="B4681" t="s">
        <v>8102</v>
      </c>
      <c r="C4681" t="s">
        <v>7872</v>
      </c>
      <c r="D4681" t="s">
        <v>8037</v>
      </c>
      <c r="E4681" t="s">
        <v>10</v>
      </c>
      <c r="F4681" t="s">
        <v>330</v>
      </c>
      <c r="G4681" t="s">
        <v>12</v>
      </c>
    </row>
    <row r="4682" spans="1:8">
      <c r="A4682" t="s">
        <v>8211</v>
      </c>
      <c r="B4682" t="s">
        <v>8092</v>
      </c>
      <c r="C4682" t="s">
        <v>7872</v>
      </c>
      <c r="D4682" t="s">
        <v>8092</v>
      </c>
      <c r="E4682" t="s">
        <v>10</v>
      </c>
      <c r="F4682" t="s">
        <v>330</v>
      </c>
      <c r="G4682" t="s">
        <v>12</v>
      </c>
      <c r="H4682">
        <v>5</v>
      </c>
    </row>
    <row r="4683" spans="1:8">
      <c r="A4683" t="s">
        <v>8212</v>
      </c>
      <c r="B4683" t="s">
        <v>8092</v>
      </c>
      <c r="C4683" t="s">
        <v>7872</v>
      </c>
      <c r="D4683" t="s">
        <v>8092</v>
      </c>
      <c r="E4683" t="s">
        <v>10</v>
      </c>
      <c r="F4683" t="s">
        <v>19</v>
      </c>
      <c r="G4683" t="s">
        <v>12</v>
      </c>
    </row>
    <row r="4684" spans="1:8">
      <c r="A4684" t="s">
        <v>8213</v>
      </c>
      <c r="B4684" t="s">
        <v>7917</v>
      </c>
      <c r="C4684" t="s">
        <v>7872</v>
      </c>
      <c r="D4684" t="s">
        <v>7918</v>
      </c>
      <c r="E4684" t="s">
        <v>179</v>
      </c>
      <c r="F4684" t="s">
        <v>180</v>
      </c>
      <c r="G4684" t="s">
        <v>12</v>
      </c>
      <c r="H4684">
        <v>5</v>
      </c>
    </row>
    <row r="4685" spans="1:8">
      <c r="A4685" t="s">
        <v>8214</v>
      </c>
      <c r="B4685" t="s">
        <v>8215</v>
      </c>
      <c r="C4685" t="s">
        <v>7872</v>
      </c>
      <c r="D4685" t="s">
        <v>8216</v>
      </c>
      <c r="E4685" t="s">
        <v>212</v>
      </c>
      <c r="F4685" t="s">
        <v>23</v>
      </c>
      <c r="G4685" t="s">
        <v>12</v>
      </c>
    </row>
    <row r="4686" spans="1:8">
      <c r="A4686" t="s">
        <v>8217</v>
      </c>
      <c r="B4686" t="s">
        <v>8218</v>
      </c>
      <c r="C4686" t="s">
        <v>7872</v>
      </c>
      <c r="D4686" t="s">
        <v>8219</v>
      </c>
      <c r="E4686" t="s">
        <v>212</v>
      </c>
      <c r="F4686" t="s">
        <v>11</v>
      </c>
      <c r="G4686" t="s">
        <v>12</v>
      </c>
    </row>
    <row r="4687" spans="1:8">
      <c r="A4687" t="s">
        <v>8220</v>
      </c>
      <c r="B4687" t="s">
        <v>8221</v>
      </c>
      <c r="C4687" t="s">
        <v>7872</v>
      </c>
      <c r="D4687" t="s">
        <v>101</v>
      </c>
      <c r="E4687" t="s">
        <v>212</v>
      </c>
      <c r="F4687" t="s">
        <v>11</v>
      </c>
      <c r="G4687" t="s">
        <v>12</v>
      </c>
    </row>
    <row r="4688" spans="1:8">
      <c r="A4688" t="s">
        <v>8222</v>
      </c>
      <c r="B4688" t="s">
        <v>2713</v>
      </c>
      <c r="C4688" t="s">
        <v>7872</v>
      </c>
      <c r="D4688" t="s">
        <v>8223</v>
      </c>
      <c r="E4688" t="s">
        <v>212</v>
      </c>
      <c r="F4688" t="s">
        <v>19</v>
      </c>
      <c r="G4688" t="s">
        <v>201</v>
      </c>
    </row>
    <row r="4689" spans="1:7">
      <c r="A4689" t="s">
        <v>8224</v>
      </c>
      <c r="B4689" t="s">
        <v>2374</v>
      </c>
      <c r="C4689" t="s">
        <v>7872</v>
      </c>
      <c r="D4689" t="s">
        <v>8225</v>
      </c>
      <c r="E4689" t="s">
        <v>212</v>
      </c>
      <c r="F4689" t="s">
        <v>23</v>
      </c>
      <c r="G4689" t="s">
        <v>12</v>
      </c>
    </row>
    <row r="4690" spans="1:7">
      <c r="A4690" t="s">
        <v>8226</v>
      </c>
      <c r="B4690" t="s">
        <v>8227</v>
      </c>
      <c r="C4690" t="s">
        <v>7872</v>
      </c>
      <c r="D4690" t="s">
        <v>8228</v>
      </c>
      <c r="E4690" t="s">
        <v>212</v>
      </c>
      <c r="F4690" t="s">
        <v>19</v>
      </c>
      <c r="G4690" t="s">
        <v>12</v>
      </c>
    </row>
    <row r="4691" spans="1:7">
      <c r="A4691" t="s">
        <v>8229</v>
      </c>
      <c r="B4691" t="s">
        <v>8230</v>
      </c>
      <c r="C4691" t="s">
        <v>7872</v>
      </c>
      <c r="D4691" t="s">
        <v>8231</v>
      </c>
      <c r="E4691" t="s">
        <v>212</v>
      </c>
      <c r="F4691" t="s">
        <v>11</v>
      </c>
      <c r="G4691" t="s">
        <v>12</v>
      </c>
    </row>
    <row r="4692" spans="1:7">
      <c r="A4692" t="s">
        <v>8232</v>
      </c>
      <c r="B4692" t="s">
        <v>8233</v>
      </c>
      <c r="C4692" t="s">
        <v>7872</v>
      </c>
      <c r="D4692" t="s">
        <v>8234</v>
      </c>
      <c r="E4692" t="s">
        <v>212</v>
      </c>
      <c r="F4692" t="s">
        <v>69</v>
      </c>
      <c r="G4692" t="s">
        <v>12</v>
      </c>
    </row>
    <row r="4693" spans="1:7">
      <c r="A4693" t="s">
        <v>8235</v>
      </c>
      <c r="B4693" t="s">
        <v>8236</v>
      </c>
      <c r="C4693" t="s">
        <v>7872</v>
      </c>
      <c r="D4693" t="s">
        <v>8237</v>
      </c>
      <c r="E4693" t="s">
        <v>212</v>
      </c>
      <c r="F4693" t="s">
        <v>11</v>
      </c>
      <c r="G4693" t="s">
        <v>12</v>
      </c>
    </row>
    <row r="4694" spans="1:7">
      <c r="A4694" t="s">
        <v>8238</v>
      </c>
      <c r="B4694" t="s">
        <v>8239</v>
      </c>
      <c r="C4694" t="s">
        <v>7872</v>
      </c>
      <c r="D4694" t="s">
        <v>8240</v>
      </c>
      <c r="E4694" t="s">
        <v>212</v>
      </c>
      <c r="F4694" t="s">
        <v>11</v>
      </c>
      <c r="G4694" t="s">
        <v>12</v>
      </c>
    </row>
    <row r="4695" spans="1:7">
      <c r="A4695" t="s">
        <v>8241</v>
      </c>
      <c r="B4695" t="s">
        <v>8242</v>
      </c>
      <c r="C4695" t="s">
        <v>7872</v>
      </c>
      <c r="D4695" t="s">
        <v>7923</v>
      </c>
      <c r="E4695" t="s">
        <v>212</v>
      </c>
      <c r="F4695" t="s">
        <v>11</v>
      </c>
      <c r="G4695" t="s">
        <v>12</v>
      </c>
    </row>
    <row r="4696" spans="1:7">
      <c r="A4696" t="s">
        <v>8243</v>
      </c>
      <c r="B4696" t="s">
        <v>8244</v>
      </c>
      <c r="C4696" t="s">
        <v>7872</v>
      </c>
      <c r="D4696" t="s">
        <v>8024</v>
      </c>
      <c r="E4696" t="s">
        <v>212</v>
      </c>
      <c r="F4696" t="s">
        <v>19</v>
      </c>
      <c r="G4696" t="s">
        <v>12</v>
      </c>
    </row>
    <row r="4697" spans="1:7">
      <c r="A4697" t="s">
        <v>8245</v>
      </c>
      <c r="B4697" t="s">
        <v>8246</v>
      </c>
      <c r="C4697" t="s">
        <v>7872</v>
      </c>
      <c r="D4697" t="s">
        <v>8247</v>
      </c>
      <c r="E4697" t="s">
        <v>212</v>
      </c>
      <c r="F4697" t="s">
        <v>11</v>
      </c>
      <c r="G4697" t="s">
        <v>12</v>
      </c>
    </row>
    <row r="4698" spans="1:7">
      <c r="A4698" t="s">
        <v>8248</v>
      </c>
      <c r="B4698" t="s">
        <v>8249</v>
      </c>
      <c r="C4698" t="s">
        <v>7872</v>
      </c>
      <c r="D4698" t="s">
        <v>8250</v>
      </c>
      <c r="E4698" t="s">
        <v>212</v>
      </c>
      <c r="F4698" t="s">
        <v>98</v>
      </c>
      <c r="G4698" t="s">
        <v>12</v>
      </c>
    </row>
    <row r="4699" spans="1:7">
      <c r="A4699" t="s">
        <v>8251</v>
      </c>
      <c r="B4699" t="s">
        <v>8252</v>
      </c>
      <c r="C4699" t="s">
        <v>7872</v>
      </c>
      <c r="D4699" t="s">
        <v>8240</v>
      </c>
      <c r="E4699" t="s">
        <v>212</v>
      </c>
      <c r="F4699" t="s">
        <v>11</v>
      </c>
      <c r="G4699" t="s">
        <v>12</v>
      </c>
    </row>
    <row r="4700" spans="1:7">
      <c r="A4700" t="s">
        <v>8253</v>
      </c>
      <c r="B4700" t="s">
        <v>3627</v>
      </c>
      <c r="C4700" t="s">
        <v>7872</v>
      </c>
      <c r="D4700" t="s">
        <v>60</v>
      </c>
      <c r="E4700" t="s">
        <v>212</v>
      </c>
      <c r="F4700" t="s">
        <v>23</v>
      </c>
      <c r="G4700" t="s">
        <v>12</v>
      </c>
    </row>
    <row r="4701" spans="1:7">
      <c r="A4701" t="s">
        <v>8254</v>
      </c>
      <c r="B4701" t="s">
        <v>8255</v>
      </c>
      <c r="C4701" t="s">
        <v>7872</v>
      </c>
      <c r="D4701" t="s">
        <v>8255</v>
      </c>
      <c r="E4701" t="s">
        <v>212</v>
      </c>
      <c r="F4701" t="s">
        <v>11</v>
      </c>
      <c r="G4701" t="s">
        <v>12</v>
      </c>
    </row>
    <row r="4702" spans="1:7">
      <c r="A4702" t="s">
        <v>8256</v>
      </c>
      <c r="B4702" t="s">
        <v>8257</v>
      </c>
      <c r="C4702" t="s">
        <v>7872</v>
      </c>
      <c r="D4702" t="s">
        <v>8258</v>
      </c>
      <c r="E4702" t="s">
        <v>212</v>
      </c>
      <c r="F4702" t="s">
        <v>11</v>
      </c>
      <c r="G4702" t="s">
        <v>12</v>
      </c>
    </row>
    <row r="4703" spans="1:7">
      <c r="A4703" t="s">
        <v>8259</v>
      </c>
      <c r="B4703" t="s">
        <v>579</v>
      </c>
      <c r="C4703" t="s">
        <v>7872</v>
      </c>
      <c r="D4703" t="s">
        <v>42</v>
      </c>
      <c r="E4703" t="s">
        <v>212</v>
      </c>
      <c r="F4703" t="s">
        <v>23</v>
      </c>
      <c r="G4703" t="s">
        <v>12</v>
      </c>
    </row>
    <row r="4704" spans="1:7">
      <c r="A4704" t="s">
        <v>8260</v>
      </c>
      <c r="B4704" t="s">
        <v>8261</v>
      </c>
      <c r="C4704" t="s">
        <v>7872</v>
      </c>
      <c r="D4704" t="s">
        <v>205</v>
      </c>
      <c r="E4704" t="s">
        <v>212</v>
      </c>
      <c r="F4704" t="s">
        <v>11</v>
      </c>
      <c r="G4704" t="s">
        <v>12</v>
      </c>
    </row>
    <row r="4705" spans="1:8">
      <c r="A4705" t="s">
        <v>8262</v>
      </c>
      <c r="B4705" t="s">
        <v>8263</v>
      </c>
      <c r="C4705" t="s">
        <v>7872</v>
      </c>
      <c r="D4705" t="s">
        <v>8264</v>
      </c>
      <c r="E4705" t="s">
        <v>212</v>
      </c>
      <c r="F4705" t="s">
        <v>23</v>
      </c>
      <c r="G4705" t="s">
        <v>12</v>
      </c>
    </row>
    <row r="4706" spans="1:8">
      <c r="A4706" t="s">
        <v>8265</v>
      </c>
      <c r="B4706" t="s">
        <v>8266</v>
      </c>
      <c r="C4706" t="s">
        <v>7872</v>
      </c>
      <c r="D4706" t="s">
        <v>8266</v>
      </c>
      <c r="E4706" t="s">
        <v>212</v>
      </c>
      <c r="F4706" t="s">
        <v>116</v>
      </c>
      <c r="G4706" t="s">
        <v>12</v>
      </c>
      <c r="H4706">
        <v>4</v>
      </c>
    </row>
    <row r="4707" spans="1:8">
      <c r="A4707" t="s">
        <v>8267</v>
      </c>
      <c r="B4707" t="s">
        <v>961</v>
      </c>
      <c r="C4707" t="s">
        <v>7872</v>
      </c>
      <c r="D4707" t="s">
        <v>8268</v>
      </c>
      <c r="E4707" t="s">
        <v>212</v>
      </c>
      <c r="F4707" t="s">
        <v>11</v>
      </c>
      <c r="G4707" t="s">
        <v>12</v>
      </c>
    </row>
    <row r="4708" spans="1:8">
      <c r="A4708" t="s">
        <v>8269</v>
      </c>
      <c r="B4708" t="s">
        <v>6210</v>
      </c>
      <c r="C4708" t="s">
        <v>7872</v>
      </c>
      <c r="D4708" t="s">
        <v>8270</v>
      </c>
      <c r="E4708" t="s">
        <v>212</v>
      </c>
      <c r="F4708" t="s">
        <v>98</v>
      </c>
      <c r="G4708" t="s">
        <v>12</v>
      </c>
    </row>
    <row r="4709" spans="1:8">
      <c r="A4709" t="s">
        <v>8271</v>
      </c>
      <c r="B4709" t="s">
        <v>8272</v>
      </c>
      <c r="C4709" t="s">
        <v>7872</v>
      </c>
      <c r="D4709" t="s">
        <v>205</v>
      </c>
      <c r="E4709" t="s">
        <v>212</v>
      </c>
      <c r="F4709" t="s">
        <v>19</v>
      </c>
      <c r="G4709" t="s">
        <v>12</v>
      </c>
    </row>
    <row r="4710" spans="1:8">
      <c r="A4710" t="s">
        <v>8273</v>
      </c>
      <c r="B4710" t="s">
        <v>4900</v>
      </c>
      <c r="C4710" t="s">
        <v>7872</v>
      </c>
      <c r="D4710" t="s">
        <v>8237</v>
      </c>
      <c r="E4710" t="s">
        <v>212</v>
      </c>
      <c r="F4710" t="s">
        <v>11</v>
      </c>
      <c r="G4710" t="s">
        <v>12</v>
      </c>
    </row>
    <row r="4711" spans="1:8">
      <c r="A4711" t="s">
        <v>8274</v>
      </c>
      <c r="B4711" t="s">
        <v>8275</v>
      </c>
      <c r="C4711" t="s">
        <v>7872</v>
      </c>
      <c r="D4711" t="s">
        <v>6104</v>
      </c>
      <c r="E4711" t="s">
        <v>212</v>
      </c>
      <c r="F4711" t="s">
        <v>11</v>
      </c>
      <c r="G4711" t="s">
        <v>12</v>
      </c>
    </row>
    <row r="4712" spans="1:8">
      <c r="A4712" t="s">
        <v>8276</v>
      </c>
      <c r="B4712" t="s">
        <v>8277</v>
      </c>
      <c r="C4712" t="s">
        <v>7872</v>
      </c>
      <c r="D4712" t="s">
        <v>8278</v>
      </c>
      <c r="E4712" t="s">
        <v>212</v>
      </c>
      <c r="F4712" t="s">
        <v>11</v>
      </c>
      <c r="G4712" t="s">
        <v>12</v>
      </c>
    </row>
    <row r="4713" spans="1:8">
      <c r="A4713" t="s">
        <v>8279</v>
      </c>
      <c r="B4713" t="s">
        <v>8280</v>
      </c>
      <c r="C4713" t="s">
        <v>7872</v>
      </c>
      <c r="D4713" t="s">
        <v>8054</v>
      </c>
      <c r="E4713" t="s">
        <v>212</v>
      </c>
      <c r="F4713" t="s">
        <v>23</v>
      </c>
      <c r="G4713" t="s">
        <v>12</v>
      </c>
    </row>
    <row r="4714" spans="1:8">
      <c r="A4714" t="s">
        <v>8281</v>
      </c>
      <c r="B4714" t="s">
        <v>3447</v>
      </c>
      <c r="C4714" t="s">
        <v>7872</v>
      </c>
      <c r="D4714" t="s">
        <v>1673</v>
      </c>
      <c r="E4714" t="s">
        <v>212</v>
      </c>
      <c r="F4714" t="s">
        <v>11</v>
      </c>
      <c r="G4714" t="s">
        <v>12</v>
      </c>
    </row>
    <row r="4715" spans="1:8">
      <c r="A4715" t="s">
        <v>8282</v>
      </c>
      <c r="B4715" t="s">
        <v>8283</v>
      </c>
      <c r="C4715" t="s">
        <v>7872</v>
      </c>
      <c r="D4715" t="s">
        <v>8283</v>
      </c>
      <c r="E4715" t="s">
        <v>212</v>
      </c>
      <c r="F4715" t="s">
        <v>11</v>
      </c>
      <c r="G4715" t="s">
        <v>12</v>
      </c>
    </row>
    <row r="4716" spans="1:8">
      <c r="A4716" t="s">
        <v>8284</v>
      </c>
      <c r="B4716" t="s">
        <v>8285</v>
      </c>
      <c r="C4716" t="s">
        <v>7872</v>
      </c>
      <c r="D4716" t="s">
        <v>7935</v>
      </c>
      <c r="E4716" t="s">
        <v>212</v>
      </c>
      <c r="F4716" t="s">
        <v>11</v>
      </c>
      <c r="G4716" t="s">
        <v>12</v>
      </c>
    </row>
    <row r="4717" spans="1:8">
      <c r="A4717" t="s">
        <v>8286</v>
      </c>
      <c r="B4717" t="s">
        <v>8287</v>
      </c>
      <c r="C4717" t="s">
        <v>7872</v>
      </c>
      <c r="D4717" t="s">
        <v>2079</v>
      </c>
      <c r="E4717" t="s">
        <v>212</v>
      </c>
      <c r="F4717" t="s">
        <v>330</v>
      </c>
      <c r="G4717" t="s">
        <v>12</v>
      </c>
    </row>
    <row r="4718" spans="1:8">
      <c r="A4718" t="s">
        <v>8288</v>
      </c>
      <c r="B4718" t="s">
        <v>8289</v>
      </c>
      <c r="C4718" t="s">
        <v>7872</v>
      </c>
      <c r="D4718" t="s">
        <v>8290</v>
      </c>
      <c r="E4718" t="s">
        <v>212</v>
      </c>
      <c r="F4718" t="s">
        <v>69</v>
      </c>
      <c r="G4718" t="s">
        <v>12</v>
      </c>
    </row>
    <row r="4719" spans="1:8">
      <c r="A4719" t="s">
        <v>8291</v>
      </c>
      <c r="B4719" t="s">
        <v>8292</v>
      </c>
      <c r="C4719" t="s">
        <v>7872</v>
      </c>
      <c r="D4719" t="s">
        <v>8292</v>
      </c>
      <c r="E4719" t="s">
        <v>212</v>
      </c>
      <c r="F4719" t="s">
        <v>98</v>
      </c>
      <c r="G4719" t="s">
        <v>12</v>
      </c>
    </row>
    <row r="4720" spans="1:8">
      <c r="A4720" t="s">
        <v>8293</v>
      </c>
      <c r="B4720" t="s">
        <v>8294</v>
      </c>
      <c r="C4720" t="s">
        <v>7872</v>
      </c>
      <c r="D4720" t="s">
        <v>8283</v>
      </c>
      <c r="E4720" t="s">
        <v>212</v>
      </c>
      <c r="F4720" t="s">
        <v>11</v>
      </c>
      <c r="G4720" t="s">
        <v>12</v>
      </c>
    </row>
    <row r="4721" spans="1:8">
      <c r="A4721" t="s">
        <v>8295</v>
      </c>
      <c r="B4721" t="s">
        <v>3412</v>
      </c>
      <c r="C4721" t="s">
        <v>7872</v>
      </c>
      <c r="D4721" t="s">
        <v>3412</v>
      </c>
      <c r="E4721" t="s">
        <v>212</v>
      </c>
      <c r="F4721" t="s">
        <v>11</v>
      </c>
      <c r="G4721" t="s">
        <v>12</v>
      </c>
    </row>
    <row r="4722" spans="1:8">
      <c r="A4722" t="s">
        <v>8296</v>
      </c>
      <c r="B4722" t="s">
        <v>8297</v>
      </c>
      <c r="C4722" t="s">
        <v>7872</v>
      </c>
      <c r="D4722" t="s">
        <v>2276</v>
      </c>
      <c r="E4722" t="s">
        <v>212</v>
      </c>
      <c r="F4722" t="s">
        <v>11</v>
      </c>
      <c r="G4722" t="s">
        <v>12</v>
      </c>
    </row>
    <row r="4723" spans="1:8">
      <c r="A4723" t="s">
        <v>8298</v>
      </c>
      <c r="B4723" t="s">
        <v>8299</v>
      </c>
      <c r="C4723" t="s">
        <v>7872</v>
      </c>
      <c r="D4723" t="s">
        <v>3310</v>
      </c>
      <c r="E4723" t="s">
        <v>212</v>
      </c>
      <c r="F4723" t="s">
        <v>11</v>
      </c>
      <c r="G4723" t="s">
        <v>12</v>
      </c>
    </row>
    <row r="4724" spans="1:8">
      <c r="A4724" t="s">
        <v>8300</v>
      </c>
      <c r="B4724" t="s">
        <v>8301</v>
      </c>
      <c r="C4724" t="s">
        <v>7872</v>
      </c>
      <c r="D4724" t="s">
        <v>8302</v>
      </c>
      <c r="E4724" t="s">
        <v>212</v>
      </c>
      <c r="F4724" t="s">
        <v>11</v>
      </c>
      <c r="G4724" t="s">
        <v>12</v>
      </c>
    </row>
    <row r="4725" spans="1:8">
      <c r="A4725" t="s">
        <v>8303</v>
      </c>
      <c r="B4725" t="s">
        <v>8234</v>
      </c>
      <c r="C4725" t="s">
        <v>7872</v>
      </c>
      <c r="D4725" t="s">
        <v>8304</v>
      </c>
      <c r="E4725" t="s">
        <v>212</v>
      </c>
      <c r="F4725" t="s">
        <v>23</v>
      </c>
      <c r="G4725" t="s">
        <v>12</v>
      </c>
      <c r="H4725">
        <v>3</v>
      </c>
    </row>
    <row r="4726" spans="1:8">
      <c r="A4726" t="s">
        <v>8305</v>
      </c>
      <c r="B4726" t="s">
        <v>8306</v>
      </c>
      <c r="C4726" t="s">
        <v>7872</v>
      </c>
      <c r="D4726" t="s">
        <v>8306</v>
      </c>
      <c r="E4726" t="s">
        <v>212</v>
      </c>
      <c r="F4726" t="s">
        <v>19</v>
      </c>
      <c r="G4726" t="s">
        <v>12</v>
      </c>
    </row>
    <row r="4727" spans="1:8">
      <c r="A4727" t="s">
        <v>8307</v>
      </c>
      <c r="B4727" t="s">
        <v>8308</v>
      </c>
      <c r="C4727" t="s">
        <v>7872</v>
      </c>
      <c r="D4727" t="s">
        <v>8309</v>
      </c>
      <c r="E4727" t="s">
        <v>212</v>
      </c>
      <c r="F4727" t="s">
        <v>23</v>
      </c>
      <c r="G4727" t="s">
        <v>12</v>
      </c>
    </row>
    <row r="4728" spans="1:8">
      <c r="A4728" t="s">
        <v>8310</v>
      </c>
      <c r="B4728" t="s">
        <v>8311</v>
      </c>
      <c r="C4728" t="s">
        <v>7872</v>
      </c>
      <c r="D4728" t="s">
        <v>8312</v>
      </c>
      <c r="E4728" t="s">
        <v>212</v>
      </c>
      <c r="F4728" t="s">
        <v>23</v>
      </c>
      <c r="G4728" t="s">
        <v>12</v>
      </c>
    </row>
    <row r="4729" spans="1:8">
      <c r="A4729" t="s">
        <v>8313</v>
      </c>
      <c r="B4729" t="s">
        <v>8314</v>
      </c>
      <c r="C4729" t="s">
        <v>7872</v>
      </c>
      <c r="D4729" t="s">
        <v>8315</v>
      </c>
      <c r="E4729" t="s">
        <v>212</v>
      </c>
      <c r="F4729" t="s">
        <v>98</v>
      </c>
      <c r="G4729" t="s">
        <v>201</v>
      </c>
    </row>
    <row r="4730" spans="1:8">
      <c r="A4730" t="s">
        <v>8316</v>
      </c>
      <c r="B4730" t="s">
        <v>8317</v>
      </c>
      <c r="C4730" t="s">
        <v>7872</v>
      </c>
      <c r="D4730" t="s">
        <v>8318</v>
      </c>
      <c r="E4730" t="s">
        <v>212</v>
      </c>
      <c r="F4730" t="s">
        <v>11</v>
      </c>
      <c r="G4730" t="s">
        <v>12</v>
      </c>
    </row>
    <row r="4731" spans="1:8">
      <c r="A4731" t="s">
        <v>8319</v>
      </c>
      <c r="B4731" t="s">
        <v>8320</v>
      </c>
      <c r="C4731" t="s">
        <v>7872</v>
      </c>
      <c r="D4731" t="s">
        <v>7844</v>
      </c>
      <c r="E4731" t="s">
        <v>212</v>
      </c>
      <c r="F4731" t="s">
        <v>11</v>
      </c>
      <c r="G4731" t="s">
        <v>12</v>
      </c>
    </row>
    <row r="4732" spans="1:8">
      <c r="A4732" t="s">
        <v>8321</v>
      </c>
      <c r="B4732" t="s">
        <v>8322</v>
      </c>
      <c r="C4732" t="s">
        <v>7872</v>
      </c>
      <c r="D4732" t="s">
        <v>8322</v>
      </c>
      <c r="E4732" t="s">
        <v>212</v>
      </c>
      <c r="F4732" t="s">
        <v>11</v>
      </c>
      <c r="G4732" t="s">
        <v>12</v>
      </c>
    </row>
    <row r="4733" spans="1:8">
      <c r="A4733" t="s">
        <v>8323</v>
      </c>
      <c r="B4733" t="s">
        <v>2772</v>
      </c>
      <c r="C4733" t="s">
        <v>7872</v>
      </c>
      <c r="D4733" t="s">
        <v>8324</v>
      </c>
      <c r="E4733" t="s">
        <v>212</v>
      </c>
      <c r="F4733" t="s">
        <v>11</v>
      </c>
      <c r="G4733" t="s">
        <v>12</v>
      </c>
    </row>
    <row r="4734" spans="1:8">
      <c r="A4734" t="s">
        <v>8325</v>
      </c>
      <c r="B4734" t="s">
        <v>1876</v>
      </c>
      <c r="C4734" t="s">
        <v>7872</v>
      </c>
      <c r="D4734" t="s">
        <v>8326</v>
      </c>
      <c r="E4734" t="s">
        <v>212</v>
      </c>
      <c r="F4734" t="s">
        <v>19</v>
      </c>
      <c r="G4734" t="s">
        <v>12</v>
      </c>
    </row>
    <row r="4735" spans="1:8">
      <c r="A4735" t="s">
        <v>1061</v>
      </c>
      <c r="B4735" t="s">
        <v>8327</v>
      </c>
      <c r="C4735" t="s">
        <v>7872</v>
      </c>
      <c r="D4735" t="s">
        <v>97</v>
      </c>
      <c r="E4735" t="s">
        <v>212</v>
      </c>
      <c r="F4735" t="s">
        <v>98</v>
      </c>
      <c r="G4735" t="s">
        <v>12</v>
      </c>
      <c r="H4735">
        <v>4</v>
      </c>
    </row>
    <row r="4736" spans="1:8">
      <c r="A4736" t="s">
        <v>2598</v>
      </c>
      <c r="B4736" t="s">
        <v>1792</v>
      </c>
      <c r="C4736" t="s">
        <v>7872</v>
      </c>
      <c r="D4736" t="s">
        <v>8328</v>
      </c>
      <c r="E4736" t="s">
        <v>212</v>
      </c>
      <c r="F4736" t="s">
        <v>11</v>
      </c>
      <c r="G4736" t="s">
        <v>12</v>
      </c>
    </row>
    <row r="4737" spans="1:8">
      <c r="A4737" t="s">
        <v>8329</v>
      </c>
      <c r="B4737" t="s">
        <v>8330</v>
      </c>
      <c r="C4737" t="s">
        <v>7872</v>
      </c>
      <c r="D4737" t="s">
        <v>8331</v>
      </c>
      <c r="E4737" t="s">
        <v>212</v>
      </c>
      <c r="F4737" t="s">
        <v>11</v>
      </c>
      <c r="G4737" t="s">
        <v>12</v>
      </c>
    </row>
    <row r="4738" spans="1:8">
      <c r="A4738" t="s">
        <v>8332</v>
      </c>
      <c r="B4738" t="s">
        <v>8333</v>
      </c>
      <c r="C4738" t="s">
        <v>7872</v>
      </c>
      <c r="D4738" t="s">
        <v>3845</v>
      </c>
      <c r="E4738" t="s">
        <v>212</v>
      </c>
      <c r="F4738" t="s">
        <v>19</v>
      </c>
      <c r="G4738" t="s">
        <v>12</v>
      </c>
    </row>
    <row r="4739" spans="1:8">
      <c r="A4739" t="s">
        <v>8334</v>
      </c>
      <c r="B4739" t="s">
        <v>8335</v>
      </c>
      <c r="C4739" t="s">
        <v>7872</v>
      </c>
      <c r="D4739" t="s">
        <v>94</v>
      </c>
      <c r="E4739" t="s">
        <v>212</v>
      </c>
      <c r="F4739" t="s">
        <v>98</v>
      </c>
      <c r="G4739" t="s">
        <v>12</v>
      </c>
    </row>
    <row r="4740" spans="1:8">
      <c r="A4740" t="s">
        <v>8336</v>
      </c>
      <c r="B4740" t="s">
        <v>8337</v>
      </c>
      <c r="C4740" t="s">
        <v>7872</v>
      </c>
      <c r="D4740" t="s">
        <v>87</v>
      </c>
      <c r="E4740" t="s">
        <v>212</v>
      </c>
      <c r="F4740" t="s">
        <v>11</v>
      </c>
      <c r="G4740" t="s">
        <v>12</v>
      </c>
    </row>
    <row r="4741" spans="1:8">
      <c r="A4741" t="s">
        <v>8338</v>
      </c>
      <c r="B4741" t="s">
        <v>8339</v>
      </c>
      <c r="C4741" t="s">
        <v>7872</v>
      </c>
      <c r="D4741" t="s">
        <v>8340</v>
      </c>
      <c r="E4741" t="s">
        <v>212</v>
      </c>
      <c r="F4741" t="s">
        <v>11</v>
      </c>
      <c r="G4741" t="s">
        <v>12</v>
      </c>
    </row>
    <row r="4742" spans="1:8">
      <c r="A4742" t="s">
        <v>8341</v>
      </c>
      <c r="B4742" t="s">
        <v>8342</v>
      </c>
      <c r="C4742" t="s">
        <v>7872</v>
      </c>
      <c r="D4742" t="s">
        <v>8342</v>
      </c>
      <c r="E4742" t="s">
        <v>212</v>
      </c>
      <c r="F4742" t="s">
        <v>23</v>
      </c>
      <c r="G4742" t="s">
        <v>12</v>
      </c>
      <c r="H4742">
        <v>5</v>
      </c>
    </row>
    <row r="4743" spans="1:8">
      <c r="A4743" t="s">
        <v>8343</v>
      </c>
      <c r="B4743" t="s">
        <v>3532</v>
      </c>
      <c r="C4743" t="s">
        <v>7872</v>
      </c>
      <c r="D4743" t="s">
        <v>2223</v>
      </c>
      <c r="E4743" t="s">
        <v>212</v>
      </c>
      <c r="F4743" t="s">
        <v>98</v>
      </c>
      <c r="G4743" t="s">
        <v>12</v>
      </c>
    </row>
    <row r="4744" spans="1:8">
      <c r="A4744" t="s">
        <v>8344</v>
      </c>
      <c r="B4744" t="s">
        <v>3272</v>
      </c>
      <c r="C4744" t="s">
        <v>7872</v>
      </c>
      <c r="D4744" t="s">
        <v>8345</v>
      </c>
      <c r="E4744" t="s">
        <v>212</v>
      </c>
      <c r="F4744" t="s">
        <v>19</v>
      </c>
      <c r="G4744" t="s">
        <v>12</v>
      </c>
      <c r="H4744">
        <v>3</v>
      </c>
    </row>
    <row r="4745" spans="1:8">
      <c r="A4745" t="s">
        <v>8346</v>
      </c>
      <c r="B4745" t="s">
        <v>8347</v>
      </c>
      <c r="C4745" t="s">
        <v>7872</v>
      </c>
      <c r="D4745" t="s">
        <v>3288</v>
      </c>
      <c r="E4745" t="s">
        <v>212</v>
      </c>
      <c r="F4745" t="s">
        <v>19</v>
      </c>
      <c r="G4745" t="s">
        <v>12</v>
      </c>
    </row>
    <row r="4746" spans="1:8">
      <c r="A4746" t="s">
        <v>8348</v>
      </c>
      <c r="B4746" t="s">
        <v>8349</v>
      </c>
      <c r="C4746" t="s">
        <v>7872</v>
      </c>
      <c r="D4746" t="s">
        <v>2295</v>
      </c>
      <c r="E4746" t="s">
        <v>212</v>
      </c>
      <c r="F4746" t="s">
        <v>11</v>
      </c>
      <c r="G4746" t="s">
        <v>12</v>
      </c>
    </row>
    <row r="4747" spans="1:8">
      <c r="A4747" t="s">
        <v>8350</v>
      </c>
      <c r="B4747" t="s">
        <v>3793</v>
      </c>
      <c r="C4747" t="s">
        <v>7872</v>
      </c>
      <c r="D4747" t="s">
        <v>2374</v>
      </c>
      <c r="E4747" t="s">
        <v>212</v>
      </c>
      <c r="F4747" t="s">
        <v>23</v>
      </c>
      <c r="G4747" t="s">
        <v>12</v>
      </c>
    </row>
    <row r="4748" spans="1:8">
      <c r="A4748" t="s">
        <v>8351</v>
      </c>
      <c r="B4748" t="s">
        <v>8352</v>
      </c>
      <c r="C4748" t="s">
        <v>7872</v>
      </c>
      <c r="D4748" t="s">
        <v>8353</v>
      </c>
      <c r="E4748" t="s">
        <v>212</v>
      </c>
      <c r="F4748" t="s">
        <v>19</v>
      </c>
      <c r="G4748" t="s">
        <v>12</v>
      </c>
    </row>
    <row r="4749" spans="1:8">
      <c r="A4749" t="s">
        <v>8354</v>
      </c>
      <c r="B4749" t="s">
        <v>8355</v>
      </c>
      <c r="C4749" t="s">
        <v>7872</v>
      </c>
      <c r="D4749" t="s">
        <v>6385</v>
      </c>
      <c r="E4749" t="s">
        <v>212</v>
      </c>
      <c r="F4749" t="s">
        <v>98</v>
      </c>
      <c r="G4749" t="s">
        <v>12</v>
      </c>
    </row>
    <row r="4750" spans="1:8">
      <c r="A4750" t="s">
        <v>8356</v>
      </c>
      <c r="B4750" t="s">
        <v>1960</v>
      </c>
      <c r="C4750" t="s">
        <v>7872</v>
      </c>
      <c r="D4750" t="s">
        <v>2479</v>
      </c>
      <c r="E4750" t="s">
        <v>212</v>
      </c>
      <c r="F4750" t="s">
        <v>23</v>
      </c>
      <c r="G4750" t="s">
        <v>12</v>
      </c>
    </row>
    <row r="4751" spans="1:8">
      <c r="A4751" t="s">
        <v>8357</v>
      </c>
      <c r="B4751" t="s">
        <v>2218</v>
      </c>
      <c r="C4751" t="s">
        <v>7872</v>
      </c>
      <c r="D4751" t="s">
        <v>2218</v>
      </c>
      <c r="E4751" t="s">
        <v>212</v>
      </c>
      <c r="F4751" t="s">
        <v>11</v>
      </c>
      <c r="G4751" t="s">
        <v>12</v>
      </c>
    </row>
    <row r="4752" spans="1:8">
      <c r="A4752" t="s">
        <v>8358</v>
      </c>
      <c r="B4752" t="s">
        <v>8359</v>
      </c>
      <c r="C4752" t="s">
        <v>7872</v>
      </c>
      <c r="D4752" t="s">
        <v>8304</v>
      </c>
      <c r="E4752" t="s">
        <v>212</v>
      </c>
      <c r="F4752" t="s">
        <v>11</v>
      </c>
      <c r="G4752" t="s">
        <v>12</v>
      </c>
      <c r="H4752">
        <v>4</v>
      </c>
    </row>
    <row r="4753" spans="1:8">
      <c r="A4753" t="s">
        <v>8360</v>
      </c>
      <c r="B4753" t="s">
        <v>8231</v>
      </c>
      <c r="C4753" t="s">
        <v>7872</v>
      </c>
      <c r="D4753" t="s">
        <v>8361</v>
      </c>
      <c r="E4753" t="s">
        <v>212</v>
      </c>
      <c r="F4753" t="s">
        <v>11</v>
      </c>
      <c r="G4753" t="s">
        <v>12</v>
      </c>
      <c r="H4753">
        <v>2</v>
      </c>
    </row>
    <row r="4754" spans="1:8">
      <c r="A4754" t="s">
        <v>8362</v>
      </c>
      <c r="B4754" t="s">
        <v>8363</v>
      </c>
      <c r="C4754" t="s">
        <v>7872</v>
      </c>
      <c r="D4754" t="s">
        <v>8364</v>
      </c>
      <c r="E4754" t="s">
        <v>212</v>
      </c>
      <c r="F4754" t="s">
        <v>19</v>
      </c>
      <c r="G4754" t="s">
        <v>12</v>
      </c>
    </row>
    <row r="4755" spans="1:8">
      <c r="A4755" t="s">
        <v>8365</v>
      </c>
      <c r="B4755" t="s">
        <v>8366</v>
      </c>
      <c r="C4755" t="s">
        <v>7872</v>
      </c>
      <c r="D4755" t="s">
        <v>8367</v>
      </c>
      <c r="E4755" t="s">
        <v>212</v>
      </c>
      <c r="F4755" t="s">
        <v>11</v>
      </c>
      <c r="G4755" t="s">
        <v>12</v>
      </c>
    </row>
    <row r="4756" spans="1:8">
      <c r="A4756" t="s">
        <v>8368</v>
      </c>
      <c r="B4756" t="s">
        <v>2278</v>
      </c>
      <c r="C4756" t="s">
        <v>7872</v>
      </c>
      <c r="D4756" t="s">
        <v>6505</v>
      </c>
      <c r="E4756" t="s">
        <v>212</v>
      </c>
      <c r="F4756" t="s">
        <v>69</v>
      </c>
      <c r="G4756" t="s">
        <v>12</v>
      </c>
      <c r="H4756">
        <v>4</v>
      </c>
    </row>
    <row r="4757" spans="1:8">
      <c r="A4757" t="s">
        <v>8369</v>
      </c>
      <c r="B4757" t="s">
        <v>3820</v>
      </c>
      <c r="C4757" t="s">
        <v>7872</v>
      </c>
      <c r="D4757" t="s">
        <v>6505</v>
      </c>
      <c r="E4757" t="s">
        <v>212</v>
      </c>
      <c r="F4757" t="s">
        <v>23</v>
      </c>
      <c r="G4757" t="s">
        <v>12</v>
      </c>
    </row>
    <row r="4758" spans="1:8">
      <c r="A4758" t="s">
        <v>8370</v>
      </c>
      <c r="B4758" t="s">
        <v>3386</v>
      </c>
      <c r="C4758" t="s">
        <v>7872</v>
      </c>
      <c r="D4758" t="s">
        <v>3386</v>
      </c>
      <c r="E4758" t="s">
        <v>212</v>
      </c>
      <c r="F4758" t="s">
        <v>23</v>
      </c>
      <c r="G4758" t="s">
        <v>12</v>
      </c>
      <c r="H4758">
        <v>3</v>
      </c>
    </row>
    <row r="4759" spans="1:8">
      <c r="A4759" t="s">
        <v>8371</v>
      </c>
      <c r="B4759" t="s">
        <v>8372</v>
      </c>
      <c r="C4759" t="s">
        <v>7872</v>
      </c>
      <c r="D4759" t="s">
        <v>8373</v>
      </c>
      <c r="E4759" t="s">
        <v>212</v>
      </c>
      <c r="F4759" t="s">
        <v>11</v>
      </c>
      <c r="G4759" t="s">
        <v>12</v>
      </c>
    </row>
    <row r="4760" spans="1:8">
      <c r="A4760" t="s">
        <v>8374</v>
      </c>
      <c r="B4760" t="s">
        <v>8375</v>
      </c>
      <c r="C4760" t="s">
        <v>7872</v>
      </c>
      <c r="D4760" t="s">
        <v>8376</v>
      </c>
      <c r="E4760" t="s">
        <v>212</v>
      </c>
      <c r="F4760" t="s">
        <v>11</v>
      </c>
      <c r="G4760" t="s">
        <v>12</v>
      </c>
    </row>
    <row r="4761" spans="1:8">
      <c r="A4761" t="s">
        <v>2598</v>
      </c>
      <c r="B4761" t="s">
        <v>642</v>
      </c>
      <c r="C4761" t="s">
        <v>7872</v>
      </c>
      <c r="D4761" t="s">
        <v>6253</v>
      </c>
      <c r="E4761" t="s">
        <v>212</v>
      </c>
      <c r="F4761" t="s">
        <v>11</v>
      </c>
      <c r="G4761" t="s">
        <v>12</v>
      </c>
    </row>
    <row r="4762" spans="1:8">
      <c r="A4762" t="s">
        <v>8377</v>
      </c>
      <c r="B4762" t="s">
        <v>8378</v>
      </c>
      <c r="C4762" t="s">
        <v>7872</v>
      </c>
      <c r="D4762" t="s">
        <v>8378</v>
      </c>
      <c r="E4762" t="s">
        <v>212</v>
      </c>
      <c r="F4762" t="s">
        <v>11</v>
      </c>
      <c r="G4762" t="s">
        <v>12</v>
      </c>
      <c r="H4762">
        <v>3</v>
      </c>
    </row>
    <row r="4763" spans="1:8">
      <c r="A4763" t="s">
        <v>8379</v>
      </c>
      <c r="B4763" t="s">
        <v>8380</v>
      </c>
      <c r="C4763" t="s">
        <v>7872</v>
      </c>
      <c r="D4763" t="s">
        <v>8231</v>
      </c>
      <c r="E4763" t="s">
        <v>212</v>
      </c>
      <c r="F4763" t="s">
        <v>98</v>
      </c>
      <c r="G4763" t="s">
        <v>12</v>
      </c>
    </row>
    <row r="4764" spans="1:8">
      <c r="A4764" t="s">
        <v>8381</v>
      </c>
      <c r="B4764" t="s">
        <v>8382</v>
      </c>
      <c r="C4764" t="s">
        <v>7872</v>
      </c>
      <c r="D4764" t="s">
        <v>8383</v>
      </c>
      <c r="E4764" t="s">
        <v>212</v>
      </c>
      <c r="F4764" t="s">
        <v>23</v>
      </c>
      <c r="G4764" t="s">
        <v>12</v>
      </c>
    </row>
    <row r="4765" spans="1:8">
      <c r="A4765" t="s">
        <v>8384</v>
      </c>
      <c r="B4765" t="s">
        <v>8385</v>
      </c>
      <c r="C4765" t="s">
        <v>7872</v>
      </c>
      <c r="D4765" t="s">
        <v>8386</v>
      </c>
      <c r="E4765" t="s">
        <v>212</v>
      </c>
      <c r="F4765" t="s">
        <v>23</v>
      </c>
      <c r="G4765" t="s">
        <v>12</v>
      </c>
    </row>
    <row r="4766" spans="1:8">
      <c r="A4766" t="s">
        <v>8387</v>
      </c>
      <c r="B4766" t="s">
        <v>65</v>
      </c>
      <c r="C4766" t="s">
        <v>7872</v>
      </c>
      <c r="D4766" t="s">
        <v>65</v>
      </c>
      <c r="E4766" t="s">
        <v>212</v>
      </c>
      <c r="F4766" t="s">
        <v>11</v>
      </c>
      <c r="G4766" t="s">
        <v>12</v>
      </c>
    </row>
    <row r="4767" spans="1:8">
      <c r="A4767" t="s">
        <v>8388</v>
      </c>
      <c r="B4767" t="s">
        <v>8389</v>
      </c>
      <c r="C4767" t="s">
        <v>7872</v>
      </c>
      <c r="D4767" t="s">
        <v>9</v>
      </c>
      <c r="E4767" t="s">
        <v>212</v>
      </c>
      <c r="F4767" t="s">
        <v>330</v>
      </c>
      <c r="G4767" t="s">
        <v>12</v>
      </c>
    </row>
    <row r="4768" spans="1:8">
      <c r="A4768" t="s">
        <v>3703</v>
      </c>
      <c r="B4768" t="s">
        <v>8390</v>
      </c>
      <c r="C4768" t="s">
        <v>7872</v>
      </c>
      <c r="D4768" t="s">
        <v>2517</v>
      </c>
      <c r="E4768" t="s">
        <v>212</v>
      </c>
      <c r="F4768" t="s">
        <v>98</v>
      </c>
      <c r="G4768" t="s">
        <v>12</v>
      </c>
    </row>
    <row r="4769" spans="1:8">
      <c r="A4769" t="s">
        <v>8391</v>
      </c>
      <c r="B4769" t="s">
        <v>2731</v>
      </c>
      <c r="C4769" t="s">
        <v>7872</v>
      </c>
      <c r="D4769" t="s">
        <v>5348</v>
      </c>
      <c r="E4769" t="s">
        <v>212</v>
      </c>
      <c r="F4769" t="s">
        <v>23</v>
      </c>
      <c r="G4769" t="s">
        <v>12</v>
      </c>
      <c r="H4769">
        <v>1</v>
      </c>
    </row>
    <row r="4770" spans="1:8">
      <c r="A4770" t="s">
        <v>8392</v>
      </c>
      <c r="B4770" t="s">
        <v>8393</v>
      </c>
      <c r="C4770" t="s">
        <v>7872</v>
      </c>
      <c r="D4770" t="s">
        <v>8393</v>
      </c>
      <c r="E4770" t="s">
        <v>212</v>
      </c>
      <c r="F4770" t="s">
        <v>330</v>
      </c>
      <c r="G4770" t="s">
        <v>12</v>
      </c>
    </row>
    <row r="4771" spans="1:8">
      <c r="A4771" t="s">
        <v>8394</v>
      </c>
      <c r="B4771" t="s">
        <v>8395</v>
      </c>
      <c r="C4771" t="s">
        <v>7872</v>
      </c>
      <c r="D4771" t="s">
        <v>211</v>
      </c>
      <c r="E4771" t="s">
        <v>212</v>
      </c>
      <c r="F4771" t="s">
        <v>23</v>
      </c>
      <c r="G4771" t="s">
        <v>12</v>
      </c>
      <c r="H4771">
        <v>4</v>
      </c>
    </row>
    <row r="4772" spans="1:8">
      <c r="A4772" t="s">
        <v>8396</v>
      </c>
      <c r="B4772" t="s">
        <v>8397</v>
      </c>
      <c r="C4772" t="s">
        <v>7872</v>
      </c>
      <c r="D4772" t="s">
        <v>8398</v>
      </c>
      <c r="E4772" t="s">
        <v>212</v>
      </c>
      <c r="F4772" t="s">
        <v>23</v>
      </c>
      <c r="G4772" t="s">
        <v>12</v>
      </c>
    </row>
    <row r="4773" spans="1:8">
      <c r="A4773" t="s">
        <v>8399</v>
      </c>
      <c r="B4773" t="s">
        <v>2860</v>
      </c>
      <c r="C4773" t="s">
        <v>7872</v>
      </c>
      <c r="D4773" t="s">
        <v>8400</v>
      </c>
      <c r="E4773" t="s">
        <v>212</v>
      </c>
      <c r="F4773" t="s">
        <v>11</v>
      </c>
      <c r="G4773" t="s">
        <v>12</v>
      </c>
    </row>
    <row r="4774" spans="1:8">
      <c r="A4774" t="s">
        <v>6545</v>
      </c>
      <c r="B4774" t="s">
        <v>3409</v>
      </c>
      <c r="C4774" t="s">
        <v>7872</v>
      </c>
      <c r="D4774" t="s">
        <v>8012</v>
      </c>
      <c r="E4774" t="s">
        <v>3939</v>
      </c>
      <c r="F4774" t="s">
        <v>330</v>
      </c>
      <c r="G4774" t="s">
        <v>201</v>
      </c>
    </row>
    <row r="4775" spans="1:8">
      <c r="A4775" t="s">
        <v>8401</v>
      </c>
      <c r="B4775" t="s">
        <v>7898</v>
      </c>
      <c r="C4775" t="s">
        <v>7872</v>
      </c>
      <c r="D4775" t="s">
        <v>7899</v>
      </c>
      <c r="E4775" t="s">
        <v>230</v>
      </c>
      <c r="F4775" t="s">
        <v>23</v>
      </c>
      <c r="G4775" t="s">
        <v>12</v>
      </c>
    </row>
    <row r="4776" spans="1:8">
      <c r="A4776" t="s">
        <v>8402</v>
      </c>
      <c r="B4776" t="s">
        <v>7906</v>
      </c>
      <c r="C4776" t="s">
        <v>7872</v>
      </c>
      <c r="D4776" t="s">
        <v>7907</v>
      </c>
      <c r="E4776" t="s">
        <v>230</v>
      </c>
      <c r="F4776" t="s">
        <v>23</v>
      </c>
      <c r="G4776" t="s">
        <v>12</v>
      </c>
    </row>
    <row r="4777" spans="1:8">
      <c r="A4777" t="s">
        <v>8403</v>
      </c>
      <c r="B4777" t="s">
        <v>150</v>
      </c>
      <c r="C4777" t="s">
        <v>7872</v>
      </c>
      <c r="D4777" t="s">
        <v>150</v>
      </c>
      <c r="E4777" t="s">
        <v>230</v>
      </c>
      <c r="F4777" t="s">
        <v>23</v>
      </c>
      <c r="G4777" t="s">
        <v>12</v>
      </c>
    </row>
    <row r="4778" spans="1:8">
      <c r="A4778" t="s">
        <v>8404</v>
      </c>
      <c r="B4778" t="s">
        <v>9</v>
      </c>
      <c r="C4778" t="s">
        <v>7872</v>
      </c>
      <c r="D4778" t="s">
        <v>6060</v>
      </c>
      <c r="E4778" t="s">
        <v>230</v>
      </c>
      <c r="F4778" t="s">
        <v>23</v>
      </c>
      <c r="G4778" t="s">
        <v>12</v>
      </c>
    </row>
    <row r="4779" spans="1:8">
      <c r="A4779" t="s">
        <v>8405</v>
      </c>
      <c r="B4779" t="s">
        <v>7900</v>
      </c>
      <c r="C4779" t="s">
        <v>7872</v>
      </c>
      <c r="D4779" t="s">
        <v>7900</v>
      </c>
      <c r="E4779" t="s">
        <v>230</v>
      </c>
      <c r="F4779" t="s">
        <v>23</v>
      </c>
      <c r="G4779" t="s">
        <v>12</v>
      </c>
    </row>
    <row r="4780" spans="1:8">
      <c r="A4780" t="s">
        <v>8406</v>
      </c>
      <c r="B4780" t="s">
        <v>9</v>
      </c>
      <c r="C4780" t="s">
        <v>7872</v>
      </c>
      <c r="D4780" t="s">
        <v>6060</v>
      </c>
      <c r="E4780" t="s">
        <v>230</v>
      </c>
      <c r="F4780" t="s">
        <v>23</v>
      </c>
      <c r="G4780" t="s">
        <v>201</v>
      </c>
    </row>
    <row r="4781" spans="1:8">
      <c r="A4781" t="s">
        <v>8407</v>
      </c>
      <c r="B4781" t="s">
        <v>7914</v>
      </c>
      <c r="C4781" t="s">
        <v>7872</v>
      </c>
      <c r="D4781" t="s">
        <v>7915</v>
      </c>
      <c r="E4781" t="s">
        <v>230</v>
      </c>
      <c r="F4781" t="s">
        <v>23</v>
      </c>
      <c r="G4781" t="s">
        <v>12</v>
      </c>
    </row>
    <row r="4782" spans="1:8">
      <c r="A4782" t="s">
        <v>5194</v>
      </c>
      <c r="B4782" t="s">
        <v>7882</v>
      </c>
      <c r="C4782" t="s">
        <v>7872</v>
      </c>
      <c r="D4782" t="s">
        <v>7882</v>
      </c>
      <c r="E4782" t="s">
        <v>230</v>
      </c>
      <c r="F4782" t="s">
        <v>23</v>
      </c>
      <c r="G4782" t="s">
        <v>201</v>
      </c>
    </row>
    <row r="4783" spans="1:8">
      <c r="A4783" t="s">
        <v>8408</v>
      </c>
      <c r="B4783" t="s">
        <v>1351</v>
      </c>
      <c r="C4783" t="s">
        <v>7872</v>
      </c>
      <c r="D4783" t="s">
        <v>1351</v>
      </c>
      <c r="E4783" t="s">
        <v>230</v>
      </c>
      <c r="F4783" t="s">
        <v>23</v>
      </c>
      <c r="G4783" t="s">
        <v>12</v>
      </c>
    </row>
    <row r="4784" spans="1:8">
      <c r="A4784" t="s">
        <v>8409</v>
      </c>
      <c r="B4784" t="s">
        <v>150</v>
      </c>
      <c r="C4784" t="s">
        <v>7872</v>
      </c>
      <c r="D4784" t="s">
        <v>150</v>
      </c>
      <c r="E4784" t="s">
        <v>230</v>
      </c>
      <c r="F4784" t="s">
        <v>23</v>
      </c>
      <c r="G4784" t="s">
        <v>201</v>
      </c>
    </row>
    <row r="4785" spans="1:7">
      <c r="A4785" t="s">
        <v>8410</v>
      </c>
      <c r="B4785" t="s">
        <v>7917</v>
      </c>
      <c r="C4785" t="s">
        <v>7872</v>
      </c>
      <c r="D4785" t="s">
        <v>7918</v>
      </c>
      <c r="E4785" t="s">
        <v>230</v>
      </c>
      <c r="F4785" t="s">
        <v>116</v>
      </c>
      <c r="G4785" t="s">
        <v>12</v>
      </c>
    </row>
    <row r="4786" spans="1:7">
      <c r="A4786" t="s">
        <v>8411</v>
      </c>
      <c r="B4786" t="s">
        <v>8102</v>
      </c>
      <c r="C4786" t="s">
        <v>7872</v>
      </c>
      <c r="D4786" t="s">
        <v>8037</v>
      </c>
      <c r="E4786" t="s">
        <v>230</v>
      </c>
      <c r="F4786" t="s">
        <v>23</v>
      </c>
      <c r="G4786" t="s">
        <v>12</v>
      </c>
    </row>
    <row r="4787" spans="1:7">
      <c r="A4787" t="s">
        <v>8412</v>
      </c>
      <c r="B4787" t="s">
        <v>8413</v>
      </c>
      <c r="C4787" t="s">
        <v>7872</v>
      </c>
      <c r="D4787" t="s">
        <v>8037</v>
      </c>
      <c r="E4787" t="s">
        <v>230</v>
      </c>
      <c r="F4787" t="s">
        <v>23</v>
      </c>
      <c r="G4787" t="s">
        <v>12</v>
      </c>
    </row>
    <row r="4788" spans="1:7">
      <c r="A4788" t="s">
        <v>8414</v>
      </c>
      <c r="B4788" t="s">
        <v>150</v>
      </c>
      <c r="C4788" t="s">
        <v>7872</v>
      </c>
      <c r="D4788" t="s">
        <v>150</v>
      </c>
      <c r="E4788" t="s">
        <v>230</v>
      </c>
      <c r="F4788" t="s">
        <v>19</v>
      </c>
      <c r="G4788" t="s">
        <v>201</v>
      </c>
    </row>
    <row r="4789" spans="1:7">
      <c r="A4789" t="s">
        <v>8415</v>
      </c>
      <c r="B4789" t="s">
        <v>7914</v>
      </c>
      <c r="C4789" t="s">
        <v>7872</v>
      </c>
      <c r="D4789" t="s">
        <v>2479</v>
      </c>
      <c r="E4789" t="s">
        <v>230</v>
      </c>
      <c r="F4789" t="s">
        <v>23</v>
      </c>
      <c r="G4789" t="s">
        <v>12</v>
      </c>
    </row>
    <row r="4790" spans="1:7">
      <c r="A4790" t="s">
        <v>8416</v>
      </c>
      <c r="B4790" t="s">
        <v>7948</v>
      </c>
      <c r="C4790" t="s">
        <v>7872</v>
      </c>
      <c r="D4790" t="s">
        <v>7949</v>
      </c>
      <c r="E4790" t="s">
        <v>230</v>
      </c>
      <c r="F4790" t="s">
        <v>23</v>
      </c>
      <c r="G4790" t="s">
        <v>12</v>
      </c>
    </row>
    <row r="4791" spans="1:7">
      <c r="A4791" t="s">
        <v>8417</v>
      </c>
      <c r="B4791" t="s">
        <v>8104</v>
      </c>
      <c r="C4791" t="s">
        <v>7872</v>
      </c>
      <c r="D4791" t="s">
        <v>617</v>
      </c>
      <c r="E4791" t="s">
        <v>233</v>
      </c>
      <c r="F4791" t="s">
        <v>50</v>
      </c>
      <c r="G4791" t="s">
        <v>201</v>
      </c>
    </row>
    <row r="4792" spans="1:7">
      <c r="A4792" t="s">
        <v>8418</v>
      </c>
      <c r="B4792" t="s">
        <v>8419</v>
      </c>
      <c r="C4792" t="s">
        <v>7872</v>
      </c>
      <c r="D4792" t="s">
        <v>8009</v>
      </c>
      <c r="E4792" t="s">
        <v>233</v>
      </c>
      <c r="F4792" t="s">
        <v>50</v>
      </c>
      <c r="G4792" t="s">
        <v>201</v>
      </c>
    </row>
    <row r="4793" spans="1:7">
      <c r="A4793" t="s">
        <v>8420</v>
      </c>
      <c r="B4793" t="s">
        <v>7877</v>
      </c>
      <c r="C4793" t="s">
        <v>7872</v>
      </c>
      <c r="D4793" t="s">
        <v>3310</v>
      </c>
      <c r="E4793" t="s">
        <v>233</v>
      </c>
      <c r="F4793" t="s">
        <v>50</v>
      </c>
      <c r="G4793" t="s">
        <v>201</v>
      </c>
    </row>
    <row r="4794" spans="1:7">
      <c r="A4794" t="s">
        <v>8421</v>
      </c>
      <c r="B4794" t="s">
        <v>8057</v>
      </c>
      <c r="C4794" t="s">
        <v>7872</v>
      </c>
      <c r="D4794" t="s">
        <v>42</v>
      </c>
      <c r="E4794" t="s">
        <v>233</v>
      </c>
      <c r="F4794" t="s">
        <v>50</v>
      </c>
      <c r="G4794" t="s">
        <v>201</v>
      </c>
    </row>
    <row r="4795" spans="1:7">
      <c r="A4795" t="s">
        <v>8422</v>
      </c>
      <c r="B4795" t="s">
        <v>7917</v>
      </c>
      <c r="C4795" t="s">
        <v>7872</v>
      </c>
      <c r="D4795" t="s">
        <v>7918</v>
      </c>
      <c r="E4795" t="s">
        <v>233</v>
      </c>
      <c r="F4795" t="s">
        <v>50</v>
      </c>
      <c r="G4795" t="s">
        <v>201</v>
      </c>
    </row>
    <row r="4796" spans="1:7">
      <c r="A4796" t="s">
        <v>8423</v>
      </c>
      <c r="B4796" t="s">
        <v>4682</v>
      </c>
      <c r="C4796" t="s">
        <v>7872</v>
      </c>
      <c r="D4796" t="s">
        <v>7899</v>
      </c>
      <c r="E4796" t="s">
        <v>233</v>
      </c>
      <c r="F4796" t="s">
        <v>19</v>
      </c>
      <c r="G4796" t="s">
        <v>201</v>
      </c>
    </row>
    <row r="4797" spans="1:7">
      <c r="A4797" t="s">
        <v>8424</v>
      </c>
      <c r="B4797" t="s">
        <v>7877</v>
      </c>
      <c r="C4797" t="s">
        <v>7872</v>
      </c>
      <c r="D4797" t="s">
        <v>3310</v>
      </c>
      <c r="E4797" t="s">
        <v>233</v>
      </c>
      <c r="F4797" t="s">
        <v>19</v>
      </c>
      <c r="G4797" t="s">
        <v>201</v>
      </c>
    </row>
    <row r="4798" spans="1:7">
      <c r="A4798" t="s">
        <v>8425</v>
      </c>
      <c r="B4798" t="s">
        <v>9</v>
      </c>
      <c r="C4798" t="s">
        <v>7872</v>
      </c>
      <c r="D4798" t="s">
        <v>6060</v>
      </c>
      <c r="E4798" t="s">
        <v>233</v>
      </c>
      <c r="F4798" t="s">
        <v>19</v>
      </c>
      <c r="G4798" t="s">
        <v>201</v>
      </c>
    </row>
    <row r="4799" spans="1:7">
      <c r="A4799" t="s">
        <v>8426</v>
      </c>
      <c r="B4799" t="s">
        <v>182</v>
      </c>
      <c r="C4799" t="s">
        <v>7872</v>
      </c>
      <c r="D4799" t="s">
        <v>8019</v>
      </c>
      <c r="E4799" t="s">
        <v>233</v>
      </c>
      <c r="F4799" t="s">
        <v>19</v>
      </c>
      <c r="G4799" t="s">
        <v>201</v>
      </c>
    </row>
    <row r="4800" spans="1:7">
      <c r="A4800" t="s">
        <v>8427</v>
      </c>
      <c r="B4800" t="s">
        <v>7917</v>
      </c>
      <c r="C4800" t="s">
        <v>7872</v>
      </c>
      <c r="D4800" t="s">
        <v>7918</v>
      </c>
      <c r="E4800" t="s">
        <v>233</v>
      </c>
      <c r="F4800" t="s">
        <v>19</v>
      </c>
      <c r="G4800" t="s">
        <v>201</v>
      </c>
    </row>
    <row r="4801" spans="1:7">
      <c r="A4801" t="s">
        <v>8428</v>
      </c>
      <c r="B4801" t="s">
        <v>8073</v>
      </c>
      <c r="C4801" t="s">
        <v>7872</v>
      </c>
      <c r="D4801" t="s">
        <v>8074</v>
      </c>
      <c r="E4801" t="s">
        <v>233</v>
      </c>
      <c r="F4801" t="s">
        <v>19</v>
      </c>
      <c r="G4801" t="s">
        <v>201</v>
      </c>
    </row>
    <row r="4802" spans="1:7">
      <c r="A4802" t="s">
        <v>8429</v>
      </c>
      <c r="B4802" t="s">
        <v>8430</v>
      </c>
      <c r="C4802" t="s">
        <v>7872</v>
      </c>
      <c r="D4802" t="s">
        <v>150</v>
      </c>
      <c r="E4802" t="s">
        <v>233</v>
      </c>
      <c r="F4802" t="s">
        <v>19</v>
      </c>
      <c r="G4802" t="s">
        <v>201</v>
      </c>
    </row>
    <row r="4803" spans="1:7">
      <c r="A4803" t="s">
        <v>8431</v>
      </c>
      <c r="B4803" t="s">
        <v>9</v>
      </c>
      <c r="C4803" t="s">
        <v>7872</v>
      </c>
      <c r="D4803" t="s">
        <v>6060</v>
      </c>
      <c r="E4803" t="s">
        <v>233</v>
      </c>
      <c r="F4803" t="s">
        <v>50</v>
      </c>
      <c r="G4803" t="s">
        <v>201</v>
      </c>
    </row>
    <row r="4804" spans="1:7">
      <c r="A4804" t="s">
        <v>8432</v>
      </c>
      <c r="B4804" t="s">
        <v>7898</v>
      </c>
      <c r="C4804" t="s">
        <v>7872</v>
      </c>
      <c r="D4804" t="s">
        <v>7899</v>
      </c>
      <c r="E4804" t="s">
        <v>233</v>
      </c>
      <c r="F4804" t="s">
        <v>19</v>
      </c>
      <c r="G4804" t="s">
        <v>201</v>
      </c>
    </row>
    <row r="4805" spans="1:7">
      <c r="A4805" t="s">
        <v>8433</v>
      </c>
      <c r="B4805" t="s">
        <v>7914</v>
      </c>
      <c r="C4805" t="s">
        <v>7872</v>
      </c>
      <c r="D4805" t="s">
        <v>7915</v>
      </c>
      <c r="E4805" t="s">
        <v>233</v>
      </c>
      <c r="F4805" t="s">
        <v>50</v>
      </c>
      <c r="G4805" t="s">
        <v>201</v>
      </c>
    </row>
    <row r="4806" spans="1:7">
      <c r="A4806" t="s">
        <v>8434</v>
      </c>
      <c r="B4806" t="s">
        <v>7894</v>
      </c>
      <c r="C4806" t="s">
        <v>7872</v>
      </c>
      <c r="D4806" t="s">
        <v>5054</v>
      </c>
      <c r="E4806" t="s">
        <v>233</v>
      </c>
      <c r="F4806" t="s">
        <v>50</v>
      </c>
      <c r="G4806" t="s">
        <v>201</v>
      </c>
    </row>
    <row r="4807" spans="1:7">
      <c r="A4807" t="s">
        <v>8435</v>
      </c>
      <c r="B4807" t="s">
        <v>7900</v>
      </c>
      <c r="C4807" t="s">
        <v>7872</v>
      </c>
      <c r="D4807" t="s">
        <v>7900</v>
      </c>
      <c r="E4807" t="s">
        <v>233</v>
      </c>
      <c r="F4807" t="s">
        <v>69</v>
      </c>
      <c r="G4807" t="s">
        <v>201</v>
      </c>
    </row>
    <row r="4808" spans="1:7">
      <c r="A4808" t="s">
        <v>8436</v>
      </c>
      <c r="B4808" t="s">
        <v>150</v>
      </c>
      <c r="C4808" t="s">
        <v>7872</v>
      </c>
      <c r="D4808" t="s">
        <v>150</v>
      </c>
      <c r="E4808" t="s">
        <v>233</v>
      </c>
      <c r="F4808" t="s">
        <v>69</v>
      </c>
      <c r="G4808" t="s">
        <v>201</v>
      </c>
    </row>
    <row r="4809" spans="1:7">
      <c r="A4809" t="s">
        <v>8437</v>
      </c>
      <c r="B4809" t="s">
        <v>1351</v>
      </c>
      <c r="C4809" t="s">
        <v>7872</v>
      </c>
      <c r="D4809" t="s">
        <v>1351</v>
      </c>
      <c r="E4809" t="s">
        <v>233</v>
      </c>
      <c r="F4809" t="s">
        <v>50</v>
      </c>
      <c r="G4809" t="s">
        <v>201</v>
      </c>
    </row>
    <row r="4810" spans="1:7">
      <c r="A4810" t="s">
        <v>8438</v>
      </c>
      <c r="B4810" t="s">
        <v>5470</v>
      </c>
      <c r="C4810" t="s">
        <v>7872</v>
      </c>
      <c r="D4810" t="s">
        <v>124</v>
      </c>
      <c r="E4810" t="s">
        <v>233</v>
      </c>
      <c r="F4810" t="s">
        <v>19</v>
      </c>
      <c r="G4810" t="s">
        <v>201</v>
      </c>
    </row>
    <row r="4811" spans="1:7">
      <c r="A4811" t="s">
        <v>8439</v>
      </c>
      <c r="B4811" t="s">
        <v>8163</v>
      </c>
      <c r="C4811" t="s">
        <v>7872</v>
      </c>
      <c r="D4811" t="s">
        <v>6060</v>
      </c>
      <c r="E4811" t="s">
        <v>233</v>
      </c>
      <c r="F4811" t="s">
        <v>19</v>
      </c>
      <c r="G4811" t="s">
        <v>201</v>
      </c>
    </row>
    <row r="4812" spans="1:7">
      <c r="A4812" t="s">
        <v>8440</v>
      </c>
      <c r="B4812" t="s">
        <v>8092</v>
      </c>
      <c r="C4812" t="s">
        <v>7872</v>
      </c>
      <c r="D4812" t="s">
        <v>8092</v>
      </c>
      <c r="E4812" t="s">
        <v>233</v>
      </c>
      <c r="F4812" t="s">
        <v>50</v>
      </c>
      <c r="G4812" t="s">
        <v>201</v>
      </c>
    </row>
    <row r="4813" spans="1:7">
      <c r="A4813" t="s">
        <v>8441</v>
      </c>
      <c r="B4813" t="s">
        <v>9</v>
      </c>
      <c r="C4813" t="s">
        <v>7872</v>
      </c>
      <c r="D4813" t="s">
        <v>6060</v>
      </c>
      <c r="E4813" t="s">
        <v>233</v>
      </c>
      <c r="F4813" t="s">
        <v>19</v>
      </c>
      <c r="G4813" t="s">
        <v>201</v>
      </c>
    </row>
    <row r="4814" spans="1:7">
      <c r="A4814" t="s">
        <v>8442</v>
      </c>
      <c r="B4814" t="s">
        <v>9</v>
      </c>
      <c r="C4814" t="s">
        <v>7872</v>
      </c>
      <c r="D4814" t="s">
        <v>6060</v>
      </c>
      <c r="E4814" t="s">
        <v>233</v>
      </c>
      <c r="F4814" t="s">
        <v>19</v>
      </c>
      <c r="G4814" t="s">
        <v>12</v>
      </c>
    </row>
    <row r="4815" spans="1:7">
      <c r="A4815" t="s">
        <v>8443</v>
      </c>
      <c r="B4815" t="s">
        <v>1351</v>
      </c>
      <c r="C4815" t="s">
        <v>7872</v>
      </c>
      <c r="D4815" t="s">
        <v>1351</v>
      </c>
      <c r="E4815" t="s">
        <v>233</v>
      </c>
      <c r="F4815" t="s">
        <v>19</v>
      </c>
      <c r="G4815" t="s">
        <v>201</v>
      </c>
    </row>
    <row r="4816" spans="1:7">
      <c r="A4816" t="s">
        <v>8444</v>
      </c>
      <c r="B4816" t="s">
        <v>4427</v>
      </c>
      <c r="C4816" t="s">
        <v>7872</v>
      </c>
      <c r="D4816" t="s">
        <v>4427</v>
      </c>
      <c r="E4816" t="s">
        <v>233</v>
      </c>
      <c r="F4816" t="s">
        <v>19</v>
      </c>
      <c r="G4816" t="s">
        <v>201</v>
      </c>
    </row>
    <row r="4817" spans="1:7">
      <c r="A4817" t="s">
        <v>8445</v>
      </c>
      <c r="B4817" t="s">
        <v>5122</v>
      </c>
      <c r="C4817" t="s">
        <v>7872</v>
      </c>
      <c r="D4817" t="s">
        <v>3575</v>
      </c>
      <c r="E4817" t="s">
        <v>233</v>
      </c>
      <c r="F4817" t="s">
        <v>19</v>
      </c>
      <c r="G4817" t="s">
        <v>201</v>
      </c>
    </row>
    <row r="4818" spans="1:7">
      <c r="A4818" t="s">
        <v>8446</v>
      </c>
      <c r="B4818" t="s">
        <v>7891</v>
      </c>
      <c r="C4818" t="s">
        <v>7872</v>
      </c>
      <c r="D4818" t="s">
        <v>7892</v>
      </c>
      <c r="E4818" t="s">
        <v>233</v>
      </c>
      <c r="F4818" t="s">
        <v>19</v>
      </c>
      <c r="G4818" t="s">
        <v>201</v>
      </c>
    </row>
    <row r="4819" spans="1:7">
      <c r="A4819" t="s">
        <v>8447</v>
      </c>
      <c r="B4819" t="s">
        <v>8448</v>
      </c>
      <c r="C4819" t="s">
        <v>7872</v>
      </c>
      <c r="D4819" t="s">
        <v>6060</v>
      </c>
      <c r="E4819" t="s">
        <v>233</v>
      </c>
      <c r="F4819" t="s">
        <v>19</v>
      </c>
      <c r="G4819" t="s">
        <v>201</v>
      </c>
    </row>
    <row r="4820" spans="1:7">
      <c r="A4820" t="s">
        <v>8449</v>
      </c>
      <c r="B4820" t="s">
        <v>2021</v>
      </c>
      <c r="C4820" t="s">
        <v>7872</v>
      </c>
      <c r="D4820" t="s">
        <v>8092</v>
      </c>
      <c r="E4820" t="s">
        <v>233</v>
      </c>
      <c r="F4820" t="s">
        <v>19</v>
      </c>
      <c r="G4820" t="s">
        <v>201</v>
      </c>
    </row>
    <row r="4821" spans="1:7">
      <c r="A4821" t="s">
        <v>8450</v>
      </c>
      <c r="B4821" t="s">
        <v>7914</v>
      </c>
      <c r="C4821" t="s">
        <v>7872</v>
      </c>
      <c r="D4821" t="s">
        <v>7915</v>
      </c>
      <c r="E4821" t="s">
        <v>233</v>
      </c>
      <c r="F4821" t="s">
        <v>19</v>
      </c>
      <c r="G4821" t="s">
        <v>201</v>
      </c>
    </row>
    <row r="4822" spans="1:7">
      <c r="A4822" t="s">
        <v>8451</v>
      </c>
      <c r="B4822" t="s">
        <v>3523</v>
      </c>
      <c r="C4822" t="s">
        <v>7872</v>
      </c>
      <c r="D4822" t="s">
        <v>1960</v>
      </c>
      <c r="E4822" t="s">
        <v>233</v>
      </c>
      <c r="F4822" t="s">
        <v>19</v>
      </c>
      <c r="G4822" t="s">
        <v>201</v>
      </c>
    </row>
    <row r="4823" spans="1:7">
      <c r="A4823" t="s">
        <v>8452</v>
      </c>
      <c r="B4823" t="s">
        <v>7991</v>
      </c>
      <c r="C4823" t="s">
        <v>7872</v>
      </c>
      <c r="D4823" t="s">
        <v>7992</v>
      </c>
      <c r="E4823" t="s">
        <v>233</v>
      </c>
      <c r="F4823" t="s">
        <v>19</v>
      </c>
      <c r="G4823" t="s">
        <v>201</v>
      </c>
    </row>
    <row r="4824" spans="1:7">
      <c r="A4824" t="s">
        <v>8453</v>
      </c>
      <c r="B4824" t="s">
        <v>7898</v>
      </c>
      <c r="C4824" t="s">
        <v>7872</v>
      </c>
      <c r="D4824" t="s">
        <v>7899</v>
      </c>
      <c r="E4824" t="s">
        <v>233</v>
      </c>
      <c r="F4824" t="s">
        <v>19</v>
      </c>
      <c r="G4824" t="s">
        <v>201</v>
      </c>
    </row>
    <row r="4825" spans="1:7">
      <c r="A4825" t="s">
        <v>8454</v>
      </c>
      <c r="B4825" t="s">
        <v>1800</v>
      </c>
      <c r="C4825" t="s">
        <v>7872</v>
      </c>
      <c r="D4825" t="s">
        <v>150</v>
      </c>
      <c r="E4825" t="s">
        <v>233</v>
      </c>
      <c r="F4825" t="s">
        <v>69</v>
      </c>
      <c r="G4825" t="s">
        <v>201</v>
      </c>
    </row>
    <row r="4826" spans="1:7">
      <c r="A4826" t="s">
        <v>8455</v>
      </c>
      <c r="B4826" t="s">
        <v>1604</v>
      </c>
      <c r="C4826" t="s">
        <v>7872</v>
      </c>
      <c r="D4826" t="s">
        <v>2479</v>
      </c>
      <c r="E4826" t="s">
        <v>233</v>
      </c>
      <c r="F4826" t="s">
        <v>19</v>
      </c>
      <c r="G4826" t="s">
        <v>201</v>
      </c>
    </row>
    <row r="4827" spans="1:7">
      <c r="A4827" t="s">
        <v>8456</v>
      </c>
      <c r="B4827" t="s">
        <v>7898</v>
      </c>
      <c r="C4827" t="s">
        <v>7872</v>
      </c>
      <c r="D4827" t="s">
        <v>7899</v>
      </c>
      <c r="E4827" t="s">
        <v>233</v>
      </c>
      <c r="F4827" t="s">
        <v>19</v>
      </c>
      <c r="G4827" t="s">
        <v>201</v>
      </c>
    </row>
    <row r="4828" spans="1:7">
      <c r="A4828" t="s">
        <v>8457</v>
      </c>
      <c r="B4828" t="s">
        <v>1604</v>
      </c>
      <c r="C4828" t="s">
        <v>7872</v>
      </c>
      <c r="D4828" t="s">
        <v>2479</v>
      </c>
      <c r="E4828" t="s">
        <v>233</v>
      </c>
      <c r="F4828" t="s">
        <v>19</v>
      </c>
      <c r="G4828" t="s">
        <v>201</v>
      </c>
    </row>
    <row r="4829" spans="1:7">
      <c r="A4829" t="s">
        <v>8458</v>
      </c>
      <c r="B4829" t="s">
        <v>2041</v>
      </c>
      <c r="C4829" t="s">
        <v>7872</v>
      </c>
      <c r="D4829" t="s">
        <v>8012</v>
      </c>
      <c r="E4829" t="s">
        <v>233</v>
      </c>
      <c r="F4829" t="s">
        <v>19</v>
      </c>
      <c r="G4829" t="s">
        <v>12</v>
      </c>
    </row>
    <row r="4830" spans="1:7">
      <c r="A4830" t="s">
        <v>8459</v>
      </c>
      <c r="B4830" t="s">
        <v>7917</v>
      </c>
      <c r="C4830" t="s">
        <v>7872</v>
      </c>
      <c r="D4830" t="s">
        <v>7918</v>
      </c>
      <c r="E4830" t="s">
        <v>233</v>
      </c>
      <c r="F4830" t="s">
        <v>19</v>
      </c>
      <c r="G4830" t="s">
        <v>201</v>
      </c>
    </row>
    <row r="4831" spans="1:7">
      <c r="A4831" t="s">
        <v>8460</v>
      </c>
      <c r="B4831" t="s">
        <v>7914</v>
      </c>
      <c r="C4831" t="s">
        <v>7872</v>
      </c>
      <c r="D4831" t="s">
        <v>7915</v>
      </c>
      <c r="E4831" t="s">
        <v>233</v>
      </c>
      <c r="F4831" t="s">
        <v>19</v>
      </c>
      <c r="G4831" t="s">
        <v>201</v>
      </c>
    </row>
    <row r="4832" spans="1:7">
      <c r="A4832" t="s">
        <v>8461</v>
      </c>
      <c r="B4832" t="s">
        <v>9</v>
      </c>
      <c r="C4832" t="s">
        <v>7872</v>
      </c>
      <c r="D4832" t="s">
        <v>6060</v>
      </c>
      <c r="E4832" t="s">
        <v>233</v>
      </c>
      <c r="F4832" t="s">
        <v>19</v>
      </c>
      <c r="G4832" t="s">
        <v>201</v>
      </c>
    </row>
    <row r="4833" spans="1:7">
      <c r="A4833" t="s">
        <v>8462</v>
      </c>
      <c r="B4833" t="s">
        <v>8184</v>
      </c>
      <c r="C4833" t="s">
        <v>7872</v>
      </c>
      <c r="D4833" t="s">
        <v>6060</v>
      </c>
      <c r="E4833" t="s">
        <v>233</v>
      </c>
      <c r="F4833" t="s">
        <v>19</v>
      </c>
      <c r="G4833" t="s">
        <v>201</v>
      </c>
    </row>
    <row r="4834" spans="1:7">
      <c r="A4834" t="s">
        <v>8463</v>
      </c>
      <c r="B4834" t="s">
        <v>9</v>
      </c>
      <c r="C4834" t="s">
        <v>7872</v>
      </c>
      <c r="D4834" t="s">
        <v>6060</v>
      </c>
      <c r="E4834" t="s">
        <v>233</v>
      </c>
      <c r="F4834" t="s">
        <v>19</v>
      </c>
      <c r="G4834" t="s">
        <v>12</v>
      </c>
    </row>
    <row r="4835" spans="1:7">
      <c r="A4835" t="s">
        <v>8464</v>
      </c>
      <c r="B4835" t="s">
        <v>7894</v>
      </c>
      <c r="C4835" t="s">
        <v>7872</v>
      </c>
      <c r="D4835" t="s">
        <v>5054</v>
      </c>
      <c r="E4835" t="s">
        <v>233</v>
      </c>
      <c r="F4835" t="s">
        <v>19</v>
      </c>
      <c r="G4835" t="s">
        <v>201</v>
      </c>
    </row>
    <row r="4836" spans="1:7">
      <c r="A4836" t="s">
        <v>8465</v>
      </c>
      <c r="B4836" t="s">
        <v>7995</v>
      </c>
      <c r="C4836" t="s">
        <v>7872</v>
      </c>
      <c r="D4836" t="s">
        <v>44</v>
      </c>
      <c r="E4836" t="s">
        <v>233</v>
      </c>
      <c r="F4836" t="s">
        <v>19</v>
      </c>
      <c r="G4836" t="s">
        <v>201</v>
      </c>
    </row>
    <row r="4837" spans="1:7">
      <c r="A4837" t="s">
        <v>8466</v>
      </c>
      <c r="B4837" t="s">
        <v>1351</v>
      </c>
      <c r="C4837" t="s">
        <v>7872</v>
      </c>
      <c r="D4837" t="s">
        <v>1351</v>
      </c>
      <c r="E4837" t="s">
        <v>233</v>
      </c>
      <c r="F4837" t="s">
        <v>19</v>
      </c>
      <c r="G4837" t="s">
        <v>201</v>
      </c>
    </row>
    <row r="4838" spans="1:7">
      <c r="A4838" t="s">
        <v>8467</v>
      </c>
      <c r="B4838" t="s">
        <v>1008</v>
      </c>
      <c r="C4838" t="s">
        <v>7872</v>
      </c>
      <c r="D4838" t="s">
        <v>6060</v>
      </c>
      <c r="E4838" t="s">
        <v>233</v>
      </c>
      <c r="F4838" t="s">
        <v>19</v>
      </c>
      <c r="G4838" t="s">
        <v>201</v>
      </c>
    </row>
    <row r="4839" spans="1:7">
      <c r="A4839" t="s">
        <v>8468</v>
      </c>
      <c r="B4839" t="s">
        <v>4682</v>
      </c>
      <c r="C4839" t="s">
        <v>7872</v>
      </c>
      <c r="D4839" t="s">
        <v>7899</v>
      </c>
      <c r="E4839" t="s">
        <v>233</v>
      </c>
      <c r="F4839" t="s">
        <v>19</v>
      </c>
      <c r="G4839" t="s">
        <v>201</v>
      </c>
    </row>
    <row r="4840" spans="1:7">
      <c r="A4840" t="s">
        <v>8469</v>
      </c>
      <c r="B4840" t="s">
        <v>514</v>
      </c>
      <c r="C4840" t="s">
        <v>7872</v>
      </c>
      <c r="D4840" t="s">
        <v>150</v>
      </c>
      <c r="E4840" t="s">
        <v>233</v>
      </c>
      <c r="F4840" t="s">
        <v>19</v>
      </c>
      <c r="G4840" t="s">
        <v>201</v>
      </c>
    </row>
    <row r="4841" spans="1:7">
      <c r="A4841" t="s">
        <v>8470</v>
      </c>
      <c r="B4841" t="s">
        <v>7902</v>
      </c>
      <c r="C4841" t="s">
        <v>7872</v>
      </c>
      <c r="D4841" t="s">
        <v>7903</v>
      </c>
      <c r="E4841" t="s">
        <v>233</v>
      </c>
      <c r="F4841" t="s">
        <v>19</v>
      </c>
      <c r="G4841" t="s">
        <v>201</v>
      </c>
    </row>
    <row r="4842" spans="1:7">
      <c r="A4842" t="s">
        <v>8471</v>
      </c>
      <c r="B4842" t="s">
        <v>8472</v>
      </c>
      <c r="C4842" t="s">
        <v>7872</v>
      </c>
      <c r="D4842" t="s">
        <v>6060</v>
      </c>
      <c r="E4842" t="s">
        <v>233</v>
      </c>
      <c r="F4842" t="s">
        <v>19</v>
      </c>
      <c r="G4842" t="s">
        <v>201</v>
      </c>
    </row>
    <row r="4843" spans="1:7">
      <c r="A4843" t="s">
        <v>8473</v>
      </c>
      <c r="B4843" t="s">
        <v>7910</v>
      </c>
      <c r="C4843" t="s">
        <v>7872</v>
      </c>
      <c r="D4843" t="s">
        <v>3575</v>
      </c>
      <c r="E4843" t="s">
        <v>233</v>
      </c>
      <c r="F4843" t="s">
        <v>19</v>
      </c>
      <c r="G4843" t="s">
        <v>201</v>
      </c>
    </row>
    <row r="4844" spans="1:7">
      <c r="A4844" t="s">
        <v>8474</v>
      </c>
      <c r="B4844" t="s">
        <v>3501</v>
      </c>
      <c r="C4844" t="s">
        <v>7872</v>
      </c>
      <c r="D4844" t="s">
        <v>3615</v>
      </c>
      <c r="E4844" t="s">
        <v>233</v>
      </c>
      <c r="F4844" t="s">
        <v>19</v>
      </c>
      <c r="G4844" t="s">
        <v>201</v>
      </c>
    </row>
    <row r="4845" spans="1:7">
      <c r="A4845" t="s">
        <v>8475</v>
      </c>
      <c r="B4845" t="s">
        <v>7988</v>
      </c>
      <c r="C4845" t="s">
        <v>7872</v>
      </c>
      <c r="D4845" t="s">
        <v>7333</v>
      </c>
      <c r="E4845" t="s">
        <v>233</v>
      </c>
      <c r="F4845" t="s">
        <v>19</v>
      </c>
      <c r="G4845" t="s">
        <v>201</v>
      </c>
    </row>
    <row r="4846" spans="1:7">
      <c r="A4846" t="s">
        <v>8476</v>
      </c>
      <c r="B4846" t="s">
        <v>7906</v>
      </c>
      <c r="C4846" t="s">
        <v>7872</v>
      </c>
      <c r="D4846" t="s">
        <v>7907</v>
      </c>
      <c r="E4846" t="s">
        <v>233</v>
      </c>
      <c r="F4846" t="s">
        <v>19</v>
      </c>
      <c r="G4846" t="s">
        <v>201</v>
      </c>
    </row>
    <row r="4847" spans="1:7">
      <c r="A4847" t="s">
        <v>8477</v>
      </c>
      <c r="B4847" t="s">
        <v>8171</v>
      </c>
      <c r="C4847" t="s">
        <v>7872</v>
      </c>
      <c r="D4847" t="s">
        <v>8012</v>
      </c>
      <c r="E4847" t="s">
        <v>233</v>
      </c>
      <c r="F4847" t="s">
        <v>19</v>
      </c>
      <c r="G4847" t="s">
        <v>201</v>
      </c>
    </row>
    <row r="4848" spans="1:7">
      <c r="A4848" t="s">
        <v>8478</v>
      </c>
      <c r="B4848" t="s">
        <v>7900</v>
      </c>
      <c r="C4848" t="s">
        <v>7872</v>
      </c>
      <c r="D4848" t="s">
        <v>7900</v>
      </c>
      <c r="E4848" t="s">
        <v>233</v>
      </c>
      <c r="F4848" t="s">
        <v>19</v>
      </c>
      <c r="G4848" t="s">
        <v>201</v>
      </c>
    </row>
    <row r="4849" spans="1:8">
      <c r="A4849" t="s">
        <v>8479</v>
      </c>
      <c r="B4849" t="s">
        <v>7995</v>
      </c>
      <c r="C4849" t="s">
        <v>7872</v>
      </c>
      <c r="D4849" t="s">
        <v>44</v>
      </c>
      <c r="E4849" t="s">
        <v>233</v>
      </c>
      <c r="F4849" t="s">
        <v>19</v>
      </c>
      <c r="G4849" t="s">
        <v>201</v>
      </c>
    </row>
    <row r="4850" spans="1:8">
      <c r="A4850" t="s">
        <v>8480</v>
      </c>
      <c r="B4850" t="s">
        <v>7917</v>
      </c>
      <c r="C4850" t="s">
        <v>7872</v>
      </c>
      <c r="D4850" t="s">
        <v>7918</v>
      </c>
      <c r="E4850" t="s">
        <v>233</v>
      </c>
      <c r="F4850" t="s">
        <v>69</v>
      </c>
      <c r="G4850" t="s">
        <v>12</v>
      </c>
    </row>
    <row r="4851" spans="1:8">
      <c r="A4851" t="s">
        <v>8432</v>
      </c>
      <c r="B4851" t="s">
        <v>1405</v>
      </c>
      <c r="C4851" t="s">
        <v>7872</v>
      </c>
      <c r="D4851" t="s">
        <v>8092</v>
      </c>
      <c r="E4851" t="s">
        <v>233</v>
      </c>
      <c r="F4851" t="s">
        <v>19</v>
      </c>
      <c r="G4851" t="s">
        <v>201</v>
      </c>
    </row>
    <row r="4852" spans="1:8">
      <c r="A4852" t="s">
        <v>8481</v>
      </c>
      <c r="B4852" t="s">
        <v>8482</v>
      </c>
      <c r="C4852" t="s">
        <v>8483</v>
      </c>
      <c r="D4852" t="s">
        <v>8484</v>
      </c>
      <c r="E4852" t="s">
        <v>10</v>
      </c>
      <c r="F4852" t="s">
        <v>23</v>
      </c>
      <c r="G4852" t="s">
        <v>12</v>
      </c>
      <c r="H4852">
        <v>5</v>
      </c>
    </row>
    <row r="4853" spans="1:8">
      <c r="A4853" t="s">
        <v>8485</v>
      </c>
      <c r="B4853" t="s">
        <v>8486</v>
      </c>
      <c r="C4853" t="s">
        <v>8483</v>
      </c>
      <c r="D4853" t="s">
        <v>8487</v>
      </c>
      <c r="E4853" t="s">
        <v>10</v>
      </c>
      <c r="F4853" t="s">
        <v>19</v>
      </c>
      <c r="G4853" t="s">
        <v>12</v>
      </c>
      <c r="H4853">
        <v>3</v>
      </c>
    </row>
    <row r="4854" spans="1:8">
      <c r="A4854" t="s">
        <v>8488</v>
      </c>
      <c r="B4854" t="s">
        <v>8489</v>
      </c>
      <c r="C4854" t="s">
        <v>8483</v>
      </c>
      <c r="D4854" t="s">
        <v>8490</v>
      </c>
      <c r="E4854" t="s">
        <v>10</v>
      </c>
      <c r="F4854" t="s">
        <v>23</v>
      </c>
      <c r="G4854" t="s">
        <v>12</v>
      </c>
      <c r="H4854">
        <v>5</v>
      </c>
    </row>
    <row r="4855" spans="1:8">
      <c r="A4855" t="s">
        <v>8491</v>
      </c>
      <c r="B4855" t="s">
        <v>8489</v>
      </c>
      <c r="C4855" t="s">
        <v>8483</v>
      </c>
      <c r="D4855" t="s">
        <v>8490</v>
      </c>
      <c r="E4855" t="s">
        <v>10</v>
      </c>
      <c r="F4855" t="s">
        <v>19</v>
      </c>
      <c r="G4855" t="s">
        <v>12</v>
      </c>
      <c r="H4855">
        <v>3</v>
      </c>
    </row>
    <row r="4856" spans="1:8">
      <c r="A4856" t="s">
        <v>8492</v>
      </c>
      <c r="B4856" t="s">
        <v>8486</v>
      </c>
      <c r="C4856" t="s">
        <v>8483</v>
      </c>
      <c r="D4856" t="s">
        <v>8487</v>
      </c>
      <c r="E4856" t="s">
        <v>10</v>
      </c>
      <c r="F4856" t="s">
        <v>23</v>
      </c>
      <c r="G4856" t="s">
        <v>12</v>
      </c>
      <c r="H4856">
        <v>5</v>
      </c>
    </row>
    <row r="4857" spans="1:8">
      <c r="A4857" t="s">
        <v>8493</v>
      </c>
      <c r="B4857" t="s">
        <v>8494</v>
      </c>
      <c r="C4857" t="s">
        <v>8483</v>
      </c>
      <c r="D4857" t="s">
        <v>4499</v>
      </c>
      <c r="E4857" t="s">
        <v>10</v>
      </c>
      <c r="F4857" t="s">
        <v>23</v>
      </c>
      <c r="G4857" t="s">
        <v>12</v>
      </c>
      <c r="H4857">
        <v>3</v>
      </c>
    </row>
    <row r="4858" spans="1:8">
      <c r="A4858" t="s">
        <v>8495</v>
      </c>
      <c r="B4858" t="s">
        <v>8486</v>
      </c>
      <c r="C4858" t="s">
        <v>8483</v>
      </c>
      <c r="D4858" t="s">
        <v>8487</v>
      </c>
      <c r="E4858" t="s">
        <v>10</v>
      </c>
      <c r="F4858" t="s">
        <v>50</v>
      </c>
      <c r="G4858" t="s">
        <v>12</v>
      </c>
      <c r="H4858">
        <v>5</v>
      </c>
    </row>
    <row r="4859" spans="1:8">
      <c r="A4859" t="s">
        <v>8496</v>
      </c>
      <c r="B4859" t="s">
        <v>2074</v>
      </c>
      <c r="C4859" t="s">
        <v>8483</v>
      </c>
      <c r="D4859" t="s">
        <v>8487</v>
      </c>
      <c r="E4859" t="s">
        <v>10</v>
      </c>
      <c r="F4859" t="s">
        <v>23</v>
      </c>
      <c r="G4859" t="s">
        <v>12</v>
      </c>
      <c r="H4859">
        <v>5</v>
      </c>
    </row>
    <row r="4860" spans="1:8">
      <c r="A4860" t="s">
        <v>8497</v>
      </c>
      <c r="B4860" t="s">
        <v>8498</v>
      </c>
      <c r="C4860" t="s">
        <v>8483</v>
      </c>
      <c r="D4860" t="s">
        <v>5300</v>
      </c>
      <c r="E4860" t="s">
        <v>10</v>
      </c>
      <c r="F4860" t="s">
        <v>19</v>
      </c>
      <c r="G4860" t="s">
        <v>12</v>
      </c>
      <c r="H4860">
        <v>2</v>
      </c>
    </row>
    <row r="4861" spans="1:8">
      <c r="A4861" t="s">
        <v>234</v>
      </c>
      <c r="B4861" t="s">
        <v>445</v>
      </c>
      <c r="C4861" t="s">
        <v>8483</v>
      </c>
      <c r="D4861" t="s">
        <v>8484</v>
      </c>
      <c r="E4861" t="s">
        <v>10</v>
      </c>
      <c r="F4861" t="s">
        <v>19</v>
      </c>
      <c r="G4861" t="s">
        <v>12</v>
      </c>
      <c r="H4861">
        <v>5</v>
      </c>
    </row>
    <row r="4862" spans="1:8">
      <c r="A4862" t="s">
        <v>8499</v>
      </c>
      <c r="B4862" t="s">
        <v>8500</v>
      </c>
      <c r="C4862" t="s">
        <v>8483</v>
      </c>
      <c r="D4862" t="s">
        <v>8500</v>
      </c>
      <c r="E4862" t="s">
        <v>10</v>
      </c>
      <c r="F4862" t="s">
        <v>19</v>
      </c>
      <c r="G4862" t="s">
        <v>12</v>
      </c>
      <c r="H4862">
        <v>4</v>
      </c>
    </row>
    <row r="4863" spans="1:8">
      <c r="A4863" t="s">
        <v>8501</v>
      </c>
      <c r="B4863" t="s">
        <v>594</v>
      </c>
      <c r="C4863" t="s">
        <v>8483</v>
      </c>
      <c r="D4863" t="s">
        <v>8502</v>
      </c>
      <c r="E4863" t="s">
        <v>10</v>
      </c>
      <c r="F4863" t="s">
        <v>23</v>
      </c>
      <c r="G4863" t="s">
        <v>12</v>
      </c>
      <c r="H4863">
        <v>5</v>
      </c>
    </row>
    <row r="4864" spans="1:8">
      <c r="A4864" t="s">
        <v>8503</v>
      </c>
      <c r="B4864" t="s">
        <v>8504</v>
      </c>
      <c r="C4864" t="s">
        <v>8483</v>
      </c>
      <c r="D4864" t="s">
        <v>8505</v>
      </c>
      <c r="E4864" t="s">
        <v>10</v>
      </c>
      <c r="F4864" t="s">
        <v>19</v>
      </c>
      <c r="G4864" t="s">
        <v>12</v>
      </c>
    </row>
    <row r="4865" spans="1:8">
      <c r="A4865" t="s">
        <v>8506</v>
      </c>
      <c r="B4865" t="s">
        <v>5237</v>
      </c>
      <c r="C4865" t="s">
        <v>8483</v>
      </c>
      <c r="D4865" t="s">
        <v>8507</v>
      </c>
      <c r="E4865" t="s">
        <v>10</v>
      </c>
      <c r="F4865" t="s">
        <v>69</v>
      </c>
      <c r="G4865" t="s">
        <v>12</v>
      </c>
      <c r="H4865">
        <v>2</v>
      </c>
    </row>
    <row r="4866" spans="1:8">
      <c r="A4866" t="s">
        <v>8508</v>
      </c>
      <c r="B4866" t="s">
        <v>8509</v>
      </c>
      <c r="C4866" t="s">
        <v>8483</v>
      </c>
      <c r="D4866" t="s">
        <v>211</v>
      </c>
      <c r="E4866" t="s">
        <v>10</v>
      </c>
      <c r="F4866" t="s">
        <v>23</v>
      </c>
      <c r="G4866" t="s">
        <v>12</v>
      </c>
      <c r="H4866">
        <v>5</v>
      </c>
    </row>
    <row r="4867" spans="1:8">
      <c r="A4867" t="s">
        <v>8510</v>
      </c>
      <c r="B4867" t="s">
        <v>8511</v>
      </c>
      <c r="C4867" t="s">
        <v>8483</v>
      </c>
      <c r="D4867" t="s">
        <v>8484</v>
      </c>
      <c r="E4867" t="s">
        <v>10</v>
      </c>
      <c r="F4867" t="s">
        <v>23</v>
      </c>
      <c r="G4867" t="s">
        <v>12</v>
      </c>
      <c r="H4867">
        <v>4</v>
      </c>
    </row>
    <row r="4868" spans="1:8">
      <c r="A4868" t="s">
        <v>8512</v>
      </c>
      <c r="B4868" t="s">
        <v>8513</v>
      </c>
      <c r="C4868" t="s">
        <v>8483</v>
      </c>
      <c r="D4868" t="s">
        <v>659</v>
      </c>
      <c r="E4868" t="s">
        <v>10</v>
      </c>
      <c r="F4868" t="s">
        <v>23</v>
      </c>
      <c r="G4868" t="s">
        <v>12</v>
      </c>
      <c r="H4868">
        <v>4</v>
      </c>
    </row>
    <row r="4869" spans="1:8">
      <c r="A4869" t="s">
        <v>8514</v>
      </c>
      <c r="B4869" t="s">
        <v>8486</v>
      </c>
      <c r="C4869" t="s">
        <v>8483</v>
      </c>
      <c r="D4869" t="s">
        <v>8487</v>
      </c>
      <c r="E4869" t="s">
        <v>179</v>
      </c>
      <c r="F4869" t="s">
        <v>180</v>
      </c>
      <c r="G4869" t="s">
        <v>12</v>
      </c>
      <c r="H4869">
        <v>4</v>
      </c>
    </row>
    <row r="4870" spans="1:8">
      <c r="A4870" t="s">
        <v>8515</v>
      </c>
      <c r="B4870" t="s">
        <v>8516</v>
      </c>
      <c r="C4870" t="s">
        <v>8483</v>
      </c>
      <c r="D4870" t="s">
        <v>8517</v>
      </c>
      <c r="E4870" t="s">
        <v>10</v>
      </c>
      <c r="F4870" t="s">
        <v>19</v>
      </c>
      <c r="G4870" t="s">
        <v>12</v>
      </c>
      <c r="H4870">
        <v>4</v>
      </c>
    </row>
    <row r="4871" spans="1:8">
      <c r="A4871" t="s">
        <v>8518</v>
      </c>
      <c r="B4871" t="s">
        <v>8519</v>
      </c>
      <c r="C4871" t="s">
        <v>8483</v>
      </c>
      <c r="D4871" t="s">
        <v>8505</v>
      </c>
      <c r="E4871" t="s">
        <v>10</v>
      </c>
      <c r="F4871" t="s">
        <v>23</v>
      </c>
      <c r="G4871" t="s">
        <v>12</v>
      </c>
    </row>
    <row r="4872" spans="1:8">
      <c r="A4872" t="s">
        <v>8520</v>
      </c>
      <c r="B4872" t="s">
        <v>8521</v>
      </c>
      <c r="C4872" t="s">
        <v>8483</v>
      </c>
      <c r="D4872" t="s">
        <v>1052</v>
      </c>
      <c r="E4872" t="s">
        <v>10</v>
      </c>
      <c r="F4872" t="s">
        <v>23</v>
      </c>
      <c r="G4872" t="s">
        <v>12</v>
      </c>
      <c r="H4872">
        <v>5</v>
      </c>
    </row>
    <row r="4873" spans="1:8">
      <c r="A4873" t="s">
        <v>8522</v>
      </c>
      <c r="B4873" t="s">
        <v>8523</v>
      </c>
      <c r="C4873" t="s">
        <v>8483</v>
      </c>
      <c r="D4873" t="s">
        <v>1052</v>
      </c>
      <c r="E4873" t="s">
        <v>10</v>
      </c>
      <c r="F4873" t="s">
        <v>69</v>
      </c>
      <c r="G4873" t="s">
        <v>12</v>
      </c>
      <c r="H4873">
        <v>5</v>
      </c>
    </row>
    <row r="4874" spans="1:8">
      <c r="A4874" t="s">
        <v>8524</v>
      </c>
      <c r="B4874" t="s">
        <v>8525</v>
      </c>
      <c r="C4874" t="s">
        <v>8483</v>
      </c>
      <c r="D4874" t="s">
        <v>8484</v>
      </c>
      <c r="E4874" t="s">
        <v>10</v>
      </c>
      <c r="F4874" t="s">
        <v>23</v>
      </c>
      <c r="G4874" t="s">
        <v>12</v>
      </c>
    </row>
    <row r="4875" spans="1:8">
      <c r="A4875" t="s">
        <v>8526</v>
      </c>
      <c r="B4875" t="s">
        <v>8527</v>
      </c>
      <c r="C4875" t="s">
        <v>8483</v>
      </c>
      <c r="D4875" t="s">
        <v>8487</v>
      </c>
      <c r="E4875" t="s">
        <v>10</v>
      </c>
      <c r="F4875" t="s">
        <v>23</v>
      </c>
      <c r="G4875" t="s">
        <v>12</v>
      </c>
      <c r="H4875">
        <v>5</v>
      </c>
    </row>
    <row r="4876" spans="1:8">
      <c r="A4876" t="s">
        <v>8528</v>
      </c>
      <c r="B4876" t="s">
        <v>8486</v>
      </c>
      <c r="C4876" t="s">
        <v>8483</v>
      </c>
      <c r="D4876" t="s">
        <v>8487</v>
      </c>
      <c r="E4876" t="s">
        <v>10</v>
      </c>
      <c r="F4876" t="s">
        <v>19</v>
      </c>
      <c r="G4876" t="s">
        <v>12</v>
      </c>
      <c r="H4876">
        <v>4</v>
      </c>
    </row>
    <row r="4877" spans="1:8">
      <c r="A4877" t="s">
        <v>8529</v>
      </c>
      <c r="B4877" t="s">
        <v>8530</v>
      </c>
      <c r="C4877" t="s">
        <v>8483</v>
      </c>
      <c r="D4877" t="s">
        <v>8487</v>
      </c>
      <c r="E4877" t="s">
        <v>10</v>
      </c>
      <c r="F4877" t="s">
        <v>23</v>
      </c>
      <c r="G4877" t="s">
        <v>12</v>
      </c>
      <c r="H4877">
        <v>4</v>
      </c>
    </row>
    <row r="4878" spans="1:8">
      <c r="A4878" t="s">
        <v>8531</v>
      </c>
      <c r="B4878" t="s">
        <v>8525</v>
      </c>
      <c r="C4878" t="s">
        <v>8483</v>
      </c>
      <c r="D4878" t="s">
        <v>8484</v>
      </c>
      <c r="E4878" t="s">
        <v>10</v>
      </c>
      <c r="F4878" t="s">
        <v>19</v>
      </c>
      <c r="G4878" t="s">
        <v>12</v>
      </c>
      <c r="H4878">
        <v>4</v>
      </c>
    </row>
    <row r="4879" spans="1:8">
      <c r="A4879" t="s">
        <v>8532</v>
      </c>
      <c r="B4879" t="s">
        <v>8533</v>
      </c>
      <c r="C4879" t="s">
        <v>8483</v>
      </c>
      <c r="D4879" t="s">
        <v>8502</v>
      </c>
      <c r="E4879" t="s">
        <v>10</v>
      </c>
      <c r="F4879" t="s">
        <v>19</v>
      </c>
      <c r="G4879" t="s">
        <v>12</v>
      </c>
    </row>
    <row r="4880" spans="1:8">
      <c r="A4880" t="s">
        <v>8534</v>
      </c>
      <c r="B4880" t="s">
        <v>8535</v>
      </c>
      <c r="C4880" t="s">
        <v>8483</v>
      </c>
      <c r="D4880" t="s">
        <v>1406</v>
      </c>
      <c r="E4880" t="s">
        <v>10</v>
      </c>
      <c r="F4880" t="s">
        <v>19</v>
      </c>
      <c r="G4880" t="s">
        <v>12</v>
      </c>
      <c r="H4880">
        <v>5</v>
      </c>
    </row>
    <row r="4881" spans="1:8">
      <c r="A4881" t="s">
        <v>8536</v>
      </c>
      <c r="B4881" t="s">
        <v>8537</v>
      </c>
      <c r="C4881" t="s">
        <v>8483</v>
      </c>
      <c r="D4881" t="s">
        <v>8487</v>
      </c>
      <c r="E4881" t="s">
        <v>10</v>
      </c>
      <c r="F4881" t="s">
        <v>23</v>
      </c>
      <c r="G4881" t="s">
        <v>12</v>
      </c>
      <c r="H4881">
        <v>5</v>
      </c>
    </row>
    <row r="4882" spans="1:8">
      <c r="A4882" t="s">
        <v>8538</v>
      </c>
      <c r="B4882" t="s">
        <v>8539</v>
      </c>
      <c r="C4882" t="s">
        <v>8483</v>
      </c>
      <c r="D4882" t="s">
        <v>8487</v>
      </c>
      <c r="E4882" t="s">
        <v>10</v>
      </c>
      <c r="F4882" t="s">
        <v>19</v>
      </c>
      <c r="G4882" t="s">
        <v>12</v>
      </c>
      <c r="H4882">
        <v>5</v>
      </c>
    </row>
    <row r="4883" spans="1:8">
      <c r="A4883" t="s">
        <v>8540</v>
      </c>
      <c r="B4883" t="s">
        <v>8521</v>
      </c>
      <c r="C4883" t="s">
        <v>8483</v>
      </c>
      <c r="D4883" t="s">
        <v>1052</v>
      </c>
      <c r="E4883" t="s">
        <v>10</v>
      </c>
      <c r="F4883" t="s">
        <v>23</v>
      </c>
      <c r="G4883" t="s">
        <v>12</v>
      </c>
      <c r="H4883">
        <v>5</v>
      </c>
    </row>
    <row r="4884" spans="1:8">
      <c r="A4884" t="s">
        <v>8541</v>
      </c>
      <c r="B4884" t="s">
        <v>8542</v>
      </c>
      <c r="C4884" t="s">
        <v>8483</v>
      </c>
      <c r="D4884" t="s">
        <v>8484</v>
      </c>
      <c r="E4884" t="s">
        <v>10</v>
      </c>
      <c r="F4884" t="s">
        <v>23</v>
      </c>
      <c r="G4884" t="s">
        <v>12</v>
      </c>
    </row>
    <row r="4885" spans="1:8">
      <c r="A4885" t="s">
        <v>8543</v>
      </c>
      <c r="B4885" t="s">
        <v>8523</v>
      </c>
      <c r="C4885" t="s">
        <v>8483</v>
      </c>
      <c r="D4885" t="s">
        <v>1052</v>
      </c>
      <c r="E4885" t="s">
        <v>10</v>
      </c>
      <c r="F4885" t="s">
        <v>19</v>
      </c>
      <c r="G4885" t="s">
        <v>201</v>
      </c>
    </row>
    <row r="4886" spans="1:8">
      <c r="A4886" t="s">
        <v>8544</v>
      </c>
      <c r="B4886" t="s">
        <v>1378</v>
      </c>
      <c r="C4886" t="s">
        <v>8483</v>
      </c>
      <c r="D4886" t="s">
        <v>8545</v>
      </c>
      <c r="E4886" t="s">
        <v>212</v>
      </c>
      <c r="F4886" t="s">
        <v>23</v>
      </c>
      <c r="G4886" t="s">
        <v>12</v>
      </c>
    </row>
    <row r="4887" spans="1:8">
      <c r="A4887" t="s">
        <v>8546</v>
      </c>
      <c r="B4887" t="s">
        <v>5393</v>
      </c>
      <c r="C4887" t="s">
        <v>8483</v>
      </c>
      <c r="D4887" t="s">
        <v>8545</v>
      </c>
      <c r="E4887" t="s">
        <v>212</v>
      </c>
      <c r="F4887" t="s">
        <v>23</v>
      </c>
      <c r="G4887" t="s">
        <v>12</v>
      </c>
    </row>
    <row r="4888" spans="1:8">
      <c r="A4888" t="s">
        <v>8547</v>
      </c>
      <c r="B4888" t="s">
        <v>8548</v>
      </c>
      <c r="C4888" t="s">
        <v>8483</v>
      </c>
      <c r="D4888" t="s">
        <v>1465</v>
      </c>
      <c r="E4888" t="s">
        <v>212</v>
      </c>
      <c r="F4888" t="s">
        <v>23</v>
      </c>
      <c r="G4888" t="s">
        <v>12</v>
      </c>
    </row>
    <row r="4889" spans="1:8">
      <c r="A4889" t="s">
        <v>8549</v>
      </c>
      <c r="B4889" t="s">
        <v>3213</v>
      </c>
      <c r="C4889" t="s">
        <v>8483</v>
      </c>
      <c r="D4889" t="s">
        <v>8550</v>
      </c>
      <c r="E4889" t="s">
        <v>212</v>
      </c>
      <c r="F4889" t="s">
        <v>23</v>
      </c>
      <c r="G4889" t="s">
        <v>12</v>
      </c>
    </row>
    <row r="4890" spans="1:8">
      <c r="A4890" t="s">
        <v>8551</v>
      </c>
      <c r="B4890" t="s">
        <v>8552</v>
      </c>
      <c r="C4890" t="s">
        <v>8483</v>
      </c>
      <c r="D4890" t="s">
        <v>8553</v>
      </c>
      <c r="E4890" t="s">
        <v>212</v>
      </c>
      <c r="F4890" t="s">
        <v>23</v>
      </c>
      <c r="G4890" t="s">
        <v>12</v>
      </c>
    </row>
    <row r="4891" spans="1:8">
      <c r="A4891" t="s">
        <v>8554</v>
      </c>
      <c r="B4891" t="s">
        <v>1596</v>
      </c>
      <c r="C4891" t="s">
        <v>8483</v>
      </c>
      <c r="D4891" t="s">
        <v>6918</v>
      </c>
      <c r="E4891" t="s">
        <v>212</v>
      </c>
      <c r="F4891" t="s">
        <v>69</v>
      </c>
      <c r="G4891" t="s">
        <v>12</v>
      </c>
    </row>
    <row r="4892" spans="1:8">
      <c r="A4892" t="s">
        <v>1468</v>
      </c>
      <c r="B4892" t="s">
        <v>1469</v>
      </c>
      <c r="C4892" t="s">
        <v>8483</v>
      </c>
      <c r="D4892" t="s">
        <v>8550</v>
      </c>
      <c r="E4892" t="s">
        <v>212</v>
      </c>
      <c r="F4892" t="s">
        <v>69</v>
      </c>
      <c r="G4892" t="s">
        <v>12</v>
      </c>
      <c r="H4892">
        <v>3</v>
      </c>
    </row>
    <row r="4893" spans="1:8">
      <c r="A4893" t="s">
        <v>8555</v>
      </c>
      <c r="B4893" t="s">
        <v>8556</v>
      </c>
      <c r="C4893" t="s">
        <v>8483</v>
      </c>
      <c r="D4893" t="s">
        <v>8557</v>
      </c>
      <c r="E4893" t="s">
        <v>212</v>
      </c>
      <c r="F4893" t="s">
        <v>23</v>
      </c>
      <c r="G4893" t="s">
        <v>12</v>
      </c>
    </row>
    <row r="4894" spans="1:8">
      <c r="A4894" t="s">
        <v>8558</v>
      </c>
      <c r="B4894" t="s">
        <v>530</v>
      </c>
      <c r="C4894" t="s">
        <v>8483</v>
      </c>
      <c r="D4894" t="s">
        <v>5776</v>
      </c>
      <c r="E4894" t="s">
        <v>212</v>
      </c>
      <c r="F4894" t="s">
        <v>69</v>
      </c>
      <c r="G4894" t="s">
        <v>12</v>
      </c>
    </row>
    <row r="4895" spans="1:8">
      <c r="A4895" t="s">
        <v>8559</v>
      </c>
      <c r="B4895" t="s">
        <v>8560</v>
      </c>
      <c r="C4895" t="s">
        <v>8483</v>
      </c>
      <c r="D4895" t="s">
        <v>2489</v>
      </c>
      <c r="E4895" t="s">
        <v>212</v>
      </c>
      <c r="F4895" t="s">
        <v>11</v>
      </c>
      <c r="G4895" t="s">
        <v>12</v>
      </c>
    </row>
    <row r="4896" spans="1:8">
      <c r="A4896" t="s">
        <v>7045</v>
      </c>
      <c r="B4896" t="s">
        <v>8561</v>
      </c>
      <c r="C4896" t="s">
        <v>8483</v>
      </c>
      <c r="D4896" t="s">
        <v>5776</v>
      </c>
      <c r="E4896" t="s">
        <v>212</v>
      </c>
      <c r="F4896" t="s">
        <v>23</v>
      </c>
      <c r="G4896" t="s">
        <v>12</v>
      </c>
    </row>
    <row r="4897" spans="1:8">
      <c r="A4897" t="s">
        <v>8562</v>
      </c>
      <c r="B4897" t="s">
        <v>8563</v>
      </c>
      <c r="C4897" t="s">
        <v>8483</v>
      </c>
      <c r="D4897" t="s">
        <v>1381</v>
      </c>
      <c r="E4897" t="s">
        <v>212</v>
      </c>
      <c r="F4897" t="s">
        <v>69</v>
      </c>
      <c r="G4897" t="s">
        <v>12</v>
      </c>
    </row>
    <row r="4898" spans="1:8">
      <c r="A4898" t="s">
        <v>8564</v>
      </c>
      <c r="B4898" t="s">
        <v>6918</v>
      </c>
      <c r="C4898" t="s">
        <v>8483</v>
      </c>
      <c r="D4898" t="s">
        <v>6918</v>
      </c>
      <c r="E4898" t="s">
        <v>212</v>
      </c>
      <c r="F4898" t="s">
        <v>98</v>
      </c>
      <c r="G4898" t="s">
        <v>12</v>
      </c>
    </row>
    <row r="4899" spans="1:8">
      <c r="A4899" t="s">
        <v>8565</v>
      </c>
      <c r="B4899" t="s">
        <v>8486</v>
      </c>
      <c r="C4899" t="s">
        <v>8483</v>
      </c>
      <c r="D4899" t="s">
        <v>8487</v>
      </c>
      <c r="E4899" t="s">
        <v>230</v>
      </c>
      <c r="F4899" t="s">
        <v>23</v>
      </c>
      <c r="G4899" t="s">
        <v>12</v>
      </c>
    </row>
    <row r="4900" spans="1:8">
      <c r="A4900" t="s">
        <v>8566</v>
      </c>
      <c r="B4900" t="s">
        <v>8482</v>
      </c>
      <c r="C4900" t="s">
        <v>8483</v>
      </c>
      <c r="D4900" t="s">
        <v>8484</v>
      </c>
      <c r="E4900" t="s">
        <v>233</v>
      </c>
      <c r="F4900" t="s">
        <v>50</v>
      </c>
      <c r="G4900" t="s">
        <v>12</v>
      </c>
    </row>
    <row r="4901" spans="1:8">
      <c r="A4901" t="s">
        <v>8567</v>
      </c>
      <c r="B4901" t="s">
        <v>8486</v>
      </c>
      <c r="C4901" t="s">
        <v>8483</v>
      </c>
      <c r="D4901" t="s">
        <v>8487</v>
      </c>
      <c r="E4901" t="s">
        <v>233</v>
      </c>
      <c r="F4901" t="s">
        <v>19</v>
      </c>
      <c r="G4901" t="s">
        <v>201</v>
      </c>
    </row>
    <row r="4902" spans="1:8">
      <c r="A4902" t="s">
        <v>8568</v>
      </c>
      <c r="B4902" t="s">
        <v>8486</v>
      </c>
      <c r="C4902" t="s">
        <v>8483</v>
      </c>
      <c r="D4902" t="s">
        <v>8487</v>
      </c>
      <c r="E4902" t="s">
        <v>233</v>
      </c>
      <c r="F4902" t="s">
        <v>19</v>
      </c>
      <c r="G4902" t="s">
        <v>201</v>
      </c>
    </row>
    <row r="4903" spans="1:8">
      <c r="A4903" t="s">
        <v>8569</v>
      </c>
      <c r="B4903" t="s">
        <v>8525</v>
      </c>
      <c r="C4903" t="s">
        <v>8483</v>
      </c>
      <c r="D4903" t="s">
        <v>8484</v>
      </c>
      <c r="E4903" t="s">
        <v>233</v>
      </c>
      <c r="F4903" t="s">
        <v>19</v>
      </c>
      <c r="G4903" t="s">
        <v>201</v>
      </c>
    </row>
    <row r="4904" spans="1:8">
      <c r="A4904" t="s">
        <v>8570</v>
      </c>
      <c r="B4904" t="s">
        <v>8571</v>
      </c>
      <c r="C4904" t="s">
        <v>8572</v>
      </c>
      <c r="D4904" t="s">
        <v>211</v>
      </c>
      <c r="E4904" t="s">
        <v>10</v>
      </c>
      <c r="F4904" t="s">
        <v>23</v>
      </c>
      <c r="G4904" t="s">
        <v>12</v>
      </c>
      <c r="H4904">
        <v>3</v>
      </c>
    </row>
    <row r="4905" spans="1:8">
      <c r="A4905" t="s">
        <v>8573</v>
      </c>
      <c r="B4905" t="s">
        <v>1452</v>
      </c>
      <c r="C4905" t="s">
        <v>8572</v>
      </c>
      <c r="D4905" t="s">
        <v>8574</v>
      </c>
      <c r="E4905" t="s">
        <v>10</v>
      </c>
      <c r="F4905" t="s">
        <v>69</v>
      </c>
      <c r="G4905" t="s">
        <v>12</v>
      </c>
      <c r="H4905">
        <v>4</v>
      </c>
    </row>
    <row r="4906" spans="1:8">
      <c r="A4906" t="s">
        <v>8575</v>
      </c>
      <c r="B4906" t="s">
        <v>8576</v>
      </c>
      <c r="C4906" t="s">
        <v>8572</v>
      </c>
      <c r="D4906" t="s">
        <v>8576</v>
      </c>
      <c r="E4906" t="s">
        <v>10</v>
      </c>
      <c r="F4906" t="s">
        <v>23</v>
      </c>
      <c r="G4906" t="s">
        <v>12</v>
      </c>
      <c r="H4906">
        <v>3</v>
      </c>
    </row>
    <row r="4907" spans="1:8">
      <c r="A4907" t="s">
        <v>8577</v>
      </c>
      <c r="B4907" t="s">
        <v>8578</v>
      </c>
      <c r="C4907" t="s">
        <v>8572</v>
      </c>
      <c r="D4907" t="s">
        <v>1518</v>
      </c>
      <c r="E4907" t="s">
        <v>10</v>
      </c>
      <c r="F4907" t="s">
        <v>23</v>
      </c>
      <c r="G4907" t="s">
        <v>12</v>
      </c>
      <c r="H4907">
        <v>3</v>
      </c>
    </row>
    <row r="4908" spans="1:8">
      <c r="A4908" t="s">
        <v>8579</v>
      </c>
      <c r="B4908" t="s">
        <v>8580</v>
      </c>
      <c r="C4908" t="s">
        <v>8572</v>
      </c>
      <c r="D4908" t="s">
        <v>8580</v>
      </c>
      <c r="E4908" t="s">
        <v>10</v>
      </c>
      <c r="F4908" t="s">
        <v>23</v>
      </c>
      <c r="G4908" t="s">
        <v>12</v>
      </c>
      <c r="H4908">
        <v>3</v>
      </c>
    </row>
    <row r="4909" spans="1:8">
      <c r="A4909" t="s">
        <v>8581</v>
      </c>
      <c r="B4909" t="s">
        <v>8582</v>
      </c>
      <c r="C4909" t="s">
        <v>8572</v>
      </c>
      <c r="D4909" t="s">
        <v>5202</v>
      </c>
      <c r="E4909" t="s">
        <v>179</v>
      </c>
      <c r="F4909" t="s">
        <v>180</v>
      </c>
      <c r="G4909" t="s">
        <v>12</v>
      </c>
      <c r="H4909">
        <v>5</v>
      </c>
    </row>
    <row r="4910" spans="1:8">
      <c r="A4910" t="s">
        <v>8583</v>
      </c>
      <c r="B4910" t="s">
        <v>8584</v>
      </c>
      <c r="C4910" t="s">
        <v>8572</v>
      </c>
      <c r="D4910" t="s">
        <v>188</v>
      </c>
      <c r="E4910" t="s">
        <v>10</v>
      </c>
      <c r="F4910" t="s">
        <v>69</v>
      </c>
      <c r="G4910" t="s">
        <v>12</v>
      </c>
      <c r="H4910">
        <v>4</v>
      </c>
    </row>
    <row r="4911" spans="1:8">
      <c r="A4911" t="s">
        <v>8585</v>
      </c>
      <c r="B4911" t="s">
        <v>8586</v>
      </c>
      <c r="C4911" t="s">
        <v>8572</v>
      </c>
      <c r="D4911" t="s">
        <v>1518</v>
      </c>
      <c r="E4911" t="s">
        <v>212</v>
      </c>
      <c r="F4911" t="s">
        <v>23</v>
      </c>
      <c r="G4911" t="s">
        <v>201</v>
      </c>
    </row>
    <row r="4912" spans="1:8">
      <c r="A4912" t="s">
        <v>8587</v>
      </c>
      <c r="B4912" t="s">
        <v>222</v>
      </c>
      <c r="C4912" t="s">
        <v>8572</v>
      </c>
      <c r="D4912" t="s">
        <v>749</v>
      </c>
      <c r="E4912" t="s">
        <v>212</v>
      </c>
      <c r="F4912" t="s">
        <v>23</v>
      </c>
      <c r="G4912" t="s">
        <v>12</v>
      </c>
      <c r="H4912">
        <v>5</v>
      </c>
    </row>
    <row r="4913" spans="1:8">
      <c r="A4913" t="s">
        <v>8588</v>
      </c>
      <c r="B4913" t="s">
        <v>5202</v>
      </c>
      <c r="C4913" t="s">
        <v>8572</v>
      </c>
      <c r="D4913" t="s">
        <v>5202</v>
      </c>
      <c r="E4913" t="s">
        <v>212</v>
      </c>
      <c r="F4913" t="s">
        <v>23</v>
      </c>
      <c r="G4913" t="s">
        <v>12</v>
      </c>
    </row>
    <row r="4914" spans="1:8">
      <c r="A4914" t="s">
        <v>8589</v>
      </c>
      <c r="B4914" t="s">
        <v>8590</v>
      </c>
      <c r="C4914" t="s">
        <v>8572</v>
      </c>
      <c r="D4914" t="s">
        <v>8591</v>
      </c>
      <c r="E4914" t="s">
        <v>212</v>
      </c>
      <c r="F4914" t="s">
        <v>23</v>
      </c>
      <c r="G4914" t="s">
        <v>12</v>
      </c>
      <c r="H4914">
        <v>3</v>
      </c>
    </row>
    <row r="4915" spans="1:8">
      <c r="A4915" t="s">
        <v>8592</v>
      </c>
      <c r="B4915" t="s">
        <v>656</v>
      </c>
      <c r="C4915" t="s">
        <v>8572</v>
      </c>
      <c r="D4915" t="s">
        <v>3732</v>
      </c>
      <c r="E4915" t="s">
        <v>212</v>
      </c>
      <c r="F4915" t="s">
        <v>23</v>
      </c>
      <c r="G4915" t="s">
        <v>12</v>
      </c>
      <c r="H4915">
        <v>1</v>
      </c>
    </row>
    <row r="4916" spans="1:8">
      <c r="A4916" t="s">
        <v>8593</v>
      </c>
      <c r="B4916" t="s">
        <v>8594</v>
      </c>
      <c r="C4916" t="s">
        <v>8572</v>
      </c>
      <c r="D4916" t="s">
        <v>8595</v>
      </c>
      <c r="E4916" t="s">
        <v>212</v>
      </c>
      <c r="F4916" t="s">
        <v>23</v>
      </c>
      <c r="G4916" t="s">
        <v>12</v>
      </c>
      <c r="H4916">
        <v>2</v>
      </c>
    </row>
    <row r="4917" spans="1:8">
      <c r="A4917" t="s">
        <v>8596</v>
      </c>
      <c r="B4917" t="s">
        <v>1447</v>
      </c>
      <c r="C4917" t="s">
        <v>8572</v>
      </c>
      <c r="D4917" t="s">
        <v>5202</v>
      </c>
      <c r="E4917" t="s">
        <v>212</v>
      </c>
      <c r="F4917" t="s">
        <v>23</v>
      </c>
      <c r="G4917" t="s">
        <v>12</v>
      </c>
    </row>
    <row r="4918" spans="1:8">
      <c r="A4918" t="s">
        <v>8597</v>
      </c>
      <c r="B4918" t="s">
        <v>8598</v>
      </c>
      <c r="C4918" t="s">
        <v>8572</v>
      </c>
      <c r="D4918" t="s">
        <v>8599</v>
      </c>
      <c r="E4918" t="s">
        <v>212</v>
      </c>
      <c r="F4918" t="s">
        <v>23</v>
      </c>
      <c r="G4918" t="s">
        <v>12</v>
      </c>
      <c r="H4918">
        <v>3</v>
      </c>
    </row>
    <row r="4919" spans="1:8">
      <c r="A4919" t="s">
        <v>8600</v>
      </c>
      <c r="B4919" t="s">
        <v>8578</v>
      </c>
      <c r="C4919" t="s">
        <v>8572</v>
      </c>
      <c r="D4919" t="s">
        <v>1518</v>
      </c>
      <c r="E4919" t="s">
        <v>233</v>
      </c>
      <c r="F4919" t="s">
        <v>23</v>
      </c>
      <c r="G4919" t="s">
        <v>12</v>
      </c>
    </row>
    <row r="4920" spans="1:8">
      <c r="A4920" t="s">
        <v>8601</v>
      </c>
      <c r="B4920" t="s">
        <v>4130</v>
      </c>
      <c r="C4920" t="s">
        <v>8572</v>
      </c>
      <c r="D4920" t="s">
        <v>211</v>
      </c>
      <c r="E4920" t="s">
        <v>233</v>
      </c>
      <c r="F4920" t="s">
        <v>50</v>
      </c>
      <c r="G4920" t="s">
        <v>201</v>
      </c>
    </row>
    <row r="4921" spans="1:8">
      <c r="A4921" t="s">
        <v>8602</v>
      </c>
      <c r="B4921" t="s">
        <v>8603</v>
      </c>
      <c r="C4921" t="s">
        <v>8604</v>
      </c>
      <c r="D4921" t="s">
        <v>8605</v>
      </c>
      <c r="E4921" t="s">
        <v>10</v>
      </c>
      <c r="F4921" t="s">
        <v>98</v>
      </c>
      <c r="G4921" t="s">
        <v>12</v>
      </c>
      <c r="H4921">
        <v>2</v>
      </c>
    </row>
    <row r="4922" spans="1:8">
      <c r="A4922" t="s">
        <v>8606</v>
      </c>
      <c r="B4922" t="s">
        <v>8607</v>
      </c>
      <c r="C4922" t="s">
        <v>8604</v>
      </c>
      <c r="D4922" t="s">
        <v>8608</v>
      </c>
      <c r="E4922" t="s">
        <v>10</v>
      </c>
      <c r="F4922" t="s">
        <v>50</v>
      </c>
      <c r="G4922" t="s">
        <v>12</v>
      </c>
      <c r="H4922">
        <v>1</v>
      </c>
    </row>
    <row r="4923" spans="1:8">
      <c r="A4923" t="s">
        <v>3707</v>
      </c>
      <c r="B4923" t="s">
        <v>2894</v>
      </c>
      <c r="C4923" t="s">
        <v>8609</v>
      </c>
      <c r="D4923" t="s">
        <v>193</v>
      </c>
      <c r="E4923" t="s">
        <v>10</v>
      </c>
      <c r="F4923" t="s">
        <v>23</v>
      </c>
      <c r="G4923" t="s">
        <v>12</v>
      </c>
      <c r="H4923">
        <v>4</v>
      </c>
    </row>
    <row r="4924" spans="1:8">
      <c r="A4924" t="s">
        <v>8610</v>
      </c>
      <c r="B4924" t="s">
        <v>8611</v>
      </c>
      <c r="C4924" t="s">
        <v>8609</v>
      </c>
      <c r="D4924" t="s">
        <v>8612</v>
      </c>
      <c r="E4924" t="s">
        <v>10</v>
      </c>
      <c r="F4924" t="s">
        <v>23</v>
      </c>
      <c r="G4924" t="s">
        <v>12</v>
      </c>
      <c r="H4924">
        <v>5</v>
      </c>
    </row>
    <row r="4925" spans="1:8">
      <c r="A4925" t="s">
        <v>8613</v>
      </c>
      <c r="B4925" t="s">
        <v>2940</v>
      </c>
      <c r="C4925" t="s">
        <v>8609</v>
      </c>
      <c r="D4925" t="s">
        <v>8614</v>
      </c>
      <c r="E4925" t="s">
        <v>10</v>
      </c>
      <c r="F4925" t="s">
        <v>23</v>
      </c>
      <c r="G4925" t="s">
        <v>12</v>
      </c>
      <c r="H4925">
        <v>4</v>
      </c>
    </row>
    <row r="4926" spans="1:8">
      <c r="A4926" t="s">
        <v>8615</v>
      </c>
      <c r="B4926" t="s">
        <v>4217</v>
      </c>
      <c r="C4926" t="s">
        <v>8609</v>
      </c>
      <c r="D4926" t="s">
        <v>8616</v>
      </c>
      <c r="E4926" t="s">
        <v>10</v>
      </c>
      <c r="F4926" t="s">
        <v>69</v>
      </c>
      <c r="G4926" t="s">
        <v>12</v>
      </c>
      <c r="H4926">
        <v>4</v>
      </c>
    </row>
    <row r="4927" spans="1:8">
      <c r="A4927" t="s">
        <v>8617</v>
      </c>
      <c r="B4927" t="s">
        <v>8618</v>
      </c>
      <c r="C4927" t="s">
        <v>8609</v>
      </c>
      <c r="D4927" t="s">
        <v>8619</v>
      </c>
      <c r="E4927" t="s">
        <v>10</v>
      </c>
      <c r="F4927" t="s">
        <v>50</v>
      </c>
      <c r="G4927" t="s">
        <v>12</v>
      </c>
      <c r="H4927">
        <v>4</v>
      </c>
    </row>
    <row r="4928" spans="1:8">
      <c r="A4928" t="s">
        <v>8620</v>
      </c>
      <c r="B4928" t="s">
        <v>8621</v>
      </c>
      <c r="C4928" t="s">
        <v>8609</v>
      </c>
      <c r="D4928" t="s">
        <v>6294</v>
      </c>
      <c r="E4928" t="s">
        <v>10</v>
      </c>
      <c r="F4928" t="s">
        <v>23</v>
      </c>
      <c r="G4928" t="s">
        <v>12</v>
      </c>
      <c r="H4928">
        <v>3</v>
      </c>
    </row>
    <row r="4929" spans="1:8">
      <c r="A4929" t="s">
        <v>8622</v>
      </c>
      <c r="B4929" t="s">
        <v>5609</v>
      </c>
      <c r="C4929" t="s">
        <v>8609</v>
      </c>
      <c r="D4929" t="s">
        <v>8623</v>
      </c>
      <c r="E4929" t="s">
        <v>10</v>
      </c>
      <c r="F4929" t="s">
        <v>23</v>
      </c>
      <c r="G4929" t="s">
        <v>12</v>
      </c>
      <c r="H4929">
        <v>3</v>
      </c>
    </row>
    <row r="4930" spans="1:8">
      <c r="A4930" t="s">
        <v>8624</v>
      </c>
      <c r="B4930" t="s">
        <v>8625</v>
      </c>
      <c r="C4930" t="s">
        <v>8609</v>
      </c>
      <c r="D4930" t="s">
        <v>2040</v>
      </c>
      <c r="E4930" t="s">
        <v>10</v>
      </c>
      <c r="F4930" t="s">
        <v>23</v>
      </c>
      <c r="G4930" t="s">
        <v>12</v>
      </c>
      <c r="H4930">
        <v>4</v>
      </c>
    </row>
    <row r="4931" spans="1:8">
      <c r="A4931" t="s">
        <v>8626</v>
      </c>
      <c r="B4931" t="s">
        <v>8627</v>
      </c>
      <c r="C4931" t="s">
        <v>8609</v>
      </c>
      <c r="D4931" t="s">
        <v>8627</v>
      </c>
      <c r="E4931" t="s">
        <v>10</v>
      </c>
      <c r="F4931" t="s">
        <v>23</v>
      </c>
      <c r="G4931" t="s">
        <v>12</v>
      </c>
      <c r="H4931">
        <v>2</v>
      </c>
    </row>
    <row r="4932" spans="1:8">
      <c r="A4932" t="s">
        <v>8628</v>
      </c>
      <c r="B4932" t="s">
        <v>8629</v>
      </c>
      <c r="C4932" t="s">
        <v>8609</v>
      </c>
      <c r="D4932" t="s">
        <v>5134</v>
      </c>
      <c r="E4932" t="s">
        <v>264</v>
      </c>
      <c r="F4932" t="s">
        <v>265</v>
      </c>
      <c r="G4932" t="s">
        <v>12</v>
      </c>
    </row>
    <row r="4933" spans="1:8">
      <c r="A4933" t="s">
        <v>8630</v>
      </c>
      <c r="B4933" t="s">
        <v>8631</v>
      </c>
      <c r="C4933" t="s">
        <v>8609</v>
      </c>
      <c r="D4933" t="s">
        <v>8632</v>
      </c>
      <c r="E4933" t="s">
        <v>10</v>
      </c>
      <c r="F4933" t="s">
        <v>19</v>
      </c>
      <c r="G4933" t="s">
        <v>12</v>
      </c>
      <c r="H4933">
        <v>3</v>
      </c>
    </row>
    <row r="4934" spans="1:8">
      <c r="A4934" t="s">
        <v>8633</v>
      </c>
      <c r="B4934" t="s">
        <v>8634</v>
      </c>
      <c r="C4934" t="s">
        <v>8609</v>
      </c>
      <c r="D4934" t="s">
        <v>8635</v>
      </c>
      <c r="E4934" t="s">
        <v>10</v>
      </c>
      <c r="F4934" t="s">
        <v>23</v>
      </c>
      <c r="G4934" t="s">
        <v>12</v>
      </c>
      <c r="H4934">
        <v>3</v>
      </c>
    </row>
    <row r="4935" spans="1:8">
      <c r="A4935" t="s">
        <v>8636</v>
      </c>
      <c r="B4935" t="s">
        <v>8086</v>
      </c>
      <c r="C4935" t="s">
        <v>8609</v>
      </c>
      <c r="D4935" t="s">
        <v>8637</v>
      </c>
      <c r="E4935" t="s">
        <v>10</v>
      </c>
      <c r="F4935" t="s">
        <v>23</v>
      </c>
      <c r="G4935" t="s">
        <v>12</v>
      </c>
      <c r="H4935">
        <v>3</v>
      </c>
    </row>
    <row r="4936" spans="1:8">
      <c r="A4936" t="s">
        <v>8638</v>
      </c>
      <c r="B4936" t="s">
        <v>8639</v>
      </c>
      <c r="C4936" t="s">
        <v>8609</v>
      </c>
      <c r="D4936" t="s">
        <v>8640</v>
      </c>
      <c r="E4936" t="s">
        <v>10</v>
      </c>
      <c r="F4936" t="s">
        <v>19</v>
      </c>
      <c r="G4936" t="s">
        <v>12</v>
      </c>
      <c r="H4936">
        <v>3</v>
      </c>
    </row>
    <row r="4937" spans="1:8">
      <c r="A4937" t="s">
        <v>8641</v>
      </c>
      <c r="B4937" t="s">
        <v>8642</v>
      </c>
      <c r="C4937" t="s">
        <v>8609</v>
      </c>
      <c r="D4937" t="s">
        <v>8643</v>
      </c>
      <c r="E4937" t="s">
        <v>10</v>
      </c>
      <c r="F4937" t="s">
        <v>23</v>
      </c>
      <c r="G4937" t="s">
        <v>12</v>
      </c>
      <c r="H4937">
        <v>3</v>
      </c>
    </row>
    <row r="4938" spans="1:8">
      <c r="A4938" t="s">
        <v>8644</v>
      </c>
      <c r="B4938" t="s">
        <v>2041</v>
      </c>
      <c r="C4938" t="s">
        <v>8609</v>
      </c>
      <c r="D4938" t="s">
        <v>8645</v>
      </c>
      <c r="E4938" t="s">
        <v>10</v>
      </c>
      <c r="F4938" t="s">
        <v>11</v>
      </c>
      <c r="G4938" t="s">
        <v>12</v>
      </c>
      <c r="H4938">
        <v>4</v>
      </c>
    </row>
    <row r="4939" spans="1:8">
      <c r="A4939" t="s">
        <v>8646</v>
      </c>
      <c r="B4939" t="s">
        <v>8647</v>
      </c>
      <c r="C4939" t="s">
        <v>8609</v>
      </c>
      <c r="D4939" t="s">
        <v>644</v>
      </c>
      <c r="E4939" t="s">
        <v>10</v>
      </c>
      <c r="F4939" t="s">
        <v>23</v>
      </c>
      <c r="G4939" t="s">
        <v>12</v>
      </c>
      <c r="H4939">
        <v>2</v>
      </c>
    </row>
    <row r="4940" spans="1:8">
      <c r="A4940" t="s">
        <v>8648</v>
      </c>
      <c r="B4940" t="s">
        <v>8649</v>
      </c>
      <c r="C4940" t="s">
        <v>8609</v>
      </c>
      <c r="D4940" t="s">
        <v>8650</v>
      </c>
      <c r="E4940" t="s">
        <v>10</v>
      </c>
      <c r="F4940" t="s">
        <v>23</v>
      </c>
      <c r="G4940" t="s">
        <v>12</v>
      </c>
      <c r="H4940">
        <v>3</v>
      </c>
    </row>
    <row r="4941" spans="1:8">
      <c r="A4941" t="s">
        <v>8651</v>
      </c>
      <c r="B4941" t="s">
        <v>66</v>
      </c>
      <c r="C4941" t="s">
        <v>8609</v>
      </c>
      <c r="D4941" t="s">
        <v>8652</v>
      </c>
      <c r="E4941" t="s">
        <v>10</v>
      </c>
      <c r="F4941" t="s">
        <v>23</v>
      </c>
      <c r="G4941" t="s">
        <v>12</v>
      </c>
      <c r="H4941">
        <v>3</v>
      </c>
    </row>
    <row r="4942" spans="1:8">
      <c r="A4942" t="s">
        <v>8653</v>
      </c>
      <c r="B4942" t="s">
        <v>3753</v>
      </c>
      <c r="C4942" t="s">
        <v>8609</v>
      </c>
      <c r="D4942" t="s">
        <v>8654</v>
      </c>
      <c r="E4942" t="s">
        <v>10</v>
      </c>
      <c r="F4942" t="s">
        <v>23</v>
      </c>
      <c r="G4942" t="s">
        <v>12</v>
      </c>
      <c r="H4942">
        <v>5</v>
      </c>
    </row>
    <row r="4943" spans="1:8">
      <c r="A4943" t="s">
        <v>8655</v>
      </c>
      <c r="B4943" t="s">
        <v>8656</v>
      </c>
      <c r="C4943" t="s">
        <v>8609</v>
      </c>
      <c r="D4943" t="s">
        <v>8657</v>
      </c>
      <c r="E4943" t="s">
        <v>10</v>
      </c>
      <c r="F4943" t="s">
        <v>23</v>
      </c>
      <c r="G4943" t="s">
        <v>12</v>
      </c>
      <c r="H4943">
        <v>4</v>
      </c>
    </row>
    <row r="4944" spans="1:8">
      <c r="A4944" t="s">
        <v>8658</v>
      </c>
      <c r="B4944" t="s">
        <v>8659</v>
      </c>
      <c r="C4944" t="s">
        <v>8609</v>
      </c>
      <c r="D4944" t="s">
        <v>44</v>
      </c>
      <c r="E4944" t="s">
        <v>10</v>
      </c>
      <c r="F4944" t="s">
        <v>23</v>
      </c>
      <c r="G4944" t="s">
        <v>12</v>
      </c>
      <c r="H4944">
        <v>4</v>
      </c>
    </row>
    <row r="4945" spans="1:8">
      <c r="A4945" t="s">
        <v>8660</v>
      </c>
      <c r="B4945" t="s">
        <v>1718</v>
      </c>
      <c r="C4945" t="s">
        <v>8609</v>
      </c>
      <c r="D4945" t="s">
        <v>8661</v>
      </c>
      <c r="E4945" t="s">
        <v>10</v>
      </c>
      <c r="F4945" t="s">
        <v>23</v>
      </c>
      <c r="G4945" t="s">
        <v>12</v>
      </c>
      <c r="H4945">
        <v>5</v>
      </c>
    </row>
    <row r="4946" spans="1:8">
      <c r="A4946" t="s">
        <v>8662</v>
      </c>
      <c r="B4946" t="s">
        <v>4176</v>
      </c>
      <c r="C4946" t="s">
        <v>8609</v>
      </c>
      <c r="D4946" t="s">
        <v>8663</v>
      </c>
      <c r="E4946" t="s">
        <v>10</v>
      </c>
      <c r="F4946" t="s">
        <v>69</v>
      </c>
      <c r="G4946" t="s">
        <v>12</v>
      </c>
      <c r="H4946">
        <v>4</v>
      </c>
    </row>
    <row r="4947" spans="1:8">
      <c r="A4947" t="s">
        <v>8664</v>
      </c>
      <c r="B4947" t="s">
        <v>8665</v>
      </c>
      <c r="C4947" t="s">
        <v>8609</v>
      </c>
      <c r="D4947" t="s">
        <v>8666</v>
      </c>
      <c r="E4947" t="s">
        <v>10</v>
      </c>
      <c r="F4947" t="s">
        <v>23</v>
      </c>
      <c r="G4947" t="s">
        <v>12</v>
      </c>
      <c r="H4947">
        <v>3</v>
      </c>
    </row>
    <row r="4948" spans="1:8">
      <c r="A4948" t="s">
        <v>8667</v>
      </c>
      <c r="B4948" t="s">
        <v>4217</v>
      </c>
      <c r="C4948" t="s">
        <v>8609</v>
      </c>
      <c r="D4948" t="s">
        <v>8616</v>
      </c>
      <c r="E4948" t="s">
        <v>10</v>
      </c>
      <c r="F4948" t="s">
        <v>69</v>
      </c>
      <c r="G4948" t="s">
        <v>201</v>
      </c>
      <c r="H4948">
        <v>3</v>
      </c>
    </row>
    <row r="4949" spans="1:8">
      <c r="A4949" t="s">
        <v>8668</v>
      </c>
      <c r="B4949" t="s">
        <v>634</v>
      </c>
      <c r="C4949" t="s">
        <v>8609</v>
      </c>
      <c r="D4949" t="s">
        <v>8669</v>
      </c>
      <c r="E4949" t="s">
        <v>10</v>
      </c>
      <c r="F4949" t="s">
        <v>19</v>
      </c>
      <c r="G4949" t="s">
        <v>12</v>
      </c>
      <c r="H4949">
        <v>2</v>
      </c>
    </row>
    <row r="4950" spans="1:8">
      <c r="A4950" t="s">
        <v>8670</v>
      </c>
      <c r="B4950" t="s">
        <v>4682</v>
      </c>
      <c r="C4950" t="s">
        <v>8609</v>
      </c>
      <c r="D4950" t="s">
        <v>4682</v>
      </c>
      <c r="E4950" t="s">
        <v>10</v>
      </c>
      <c r="F4950" t="s">
        <v>23</v>
      </c>
      <c r="G4950" t="s">
        <v>12</v>
      </c>
      <c r="H4950">
        <v>4</v>
      </c>
    </row>
    <row r="4951" spans="1:8">
      <c r="A4951" t="s">
        <v>8671</v>
      </c>
      <c r="B4951" t="s">
        <v>8656</v>
      </c>
      <c r="C4951" t="s">
        <v>8609</v>
      </c>
      <c r="D4951" t="s">
        <v>8657</v>
      </c>
      <c r="E4951" t="s">
        <v>10</v>
      </c>
      <c r="F4951" t="s">
        <v>23</v>
      </c>
      <c r="G4951" t="s">
        <v>12</v>
      </c>
      <c r="H4951">
        <v>3</v>
      </c>
    </row>
    <row r="4952" spans="1:8">
      <c r="A4952" t="s">
        <v>8672</v>
      </c>
      <c r="B4952" t="s">
        <v>8673</v>
      </c>
      <c r="C4952" t="s">
        <v>8609</v>
      </c>
      <c r="D4952" t="s">
        <v>211</v>
      </c>
      <c r="E4952" t="s">
        <v>10</v>
      </c>
      <c r="F4952" t="s">
        <v>23</v>
      </c>
      <c r="G4952" t="s">
        <v>12</v>
      </c>
      <c r="H4952">
        <v>3</v>
      </c>
    </row>
    <row r="4953" spans="1:8">
      <c r="A4953" t="s">
        <v>8674</v>
      </c>
      <c r="B4953" t="s">
        <v>8675</v>
      </c>
      <c r="C4953" t="s">
        <v>8609</v>
      </c>
      <c r="D4953" t="s">
        <v>8676</v>
      </c>
      <c r="E4953" t="s">
        <v>10</v>
      </c>
      <c r="F4953" t="s">
        <v>69</v>
      </c>
      <c r="G4953" t="s">
        <v>12</v>
      </c>
      <c r="H4953">
        <v>4</v>
      </c>
    </row>
    <row r="4954" spans="1:8">
      <c r="A4954" t="s">
        <v>8677</v>
      </c>
      <c r="B4954" t="s">
        <v>2041</v>
      </c>
      <c r="C4954" t="s">
        <v>8609</v>
      </c>
      <c r="D4954" t="s">
        <v>8645</v>
      </c>
      <c r="E4954" t="s">
        <v>10</v>
      </c>
      <c r="F4954" t="s">
        <v>23</v>
      </c>
      <c r="G4954" t="s">
        <v>12</v>
      </c>
      <c r="H4954">
        <v>5</v>
      </c>
    </row>
    <row r="4955" spans="1:8">
      <c r="A4955" t="s">
        <v>8678</v>
      </c>
      <c r="B4955" t="s">
        <v>8679</v>
      </c>
      <c r="C4955" t="s">
        <v>8609</v>
      </c>
      <c r="D4955" t="s">
        <v>2557</v>
      </c>
      <c r="E4955" t="s">
        <v>10</v>
      </c>
      <c r="F4955" t="s">
        <v>19</v>
      </c>
      <c r="G4955" t="s">
        <v>12</v>
      </c>
      <c r="H4955">
        <v>3</v>
      </c>
    </row>
    <row r="4956" spans="1:8">
      <c r="A4956" t="s">
        <v>8680</v>
      </c>
      <c r="B4956" t="s">
        <v>8681</v>
      </c>
      <c r="C4956" t="s">
        <v>8609</v>
      </c>
      <c r="D4956" t="s">
        <v>5134</v>
      </c>
      <c r="E4956" t="s">
        <v>10</v>
      </c>
      <c r="F4956" t="s">
        <v>23</v>
      </c>
      <c r="G4956" t="s">
        <v>12</v>
      </c>
      <c r="H4956">
        <v>5</v>
      </c>
    </row>
    <row r="4957" spans="1:8">
      <c r="A4957" t="s">
        <v>8682</v>
      </c>
      <c r="B4957" t="s">
        <v>8683</v>
      </c>
      <c r="C4957" t="s">
        <v>8609</v>
      </c>
      <c r="D4957" t="s">
        <v>8684</v>
      </c>
      <c r="E4957" t="s">
        <v>10</v>
      </c>
      <c r="F4957" t="s">
        <v>23</v>
      </c>
      <c r="G4957" t="s">
        <v>12</v>
      </c>
      <c r="H4957">
        <v>5</v>
      </c>
    </row>
    <row r="4958" spans="1:8">
      <c r="A4958" t="s">
        <v>8685</v>
      </c>
      <c r="B4958" t="s">
        <v>274</v>
      </c>
      <c r="C4958" t="s">
        <v>8609</v>
      </c>
      <c r="D4958" t="s">
        <v>8686</v>
      </c>
      <c r="E4958" t="s">
        <v>10</v>
      </c>
      <c r="F4958" t="s">
        <v>19</v>
      </c>
      <c r="G4958" t="s">
        <v>12</v>
      </c>
      <c r="H4958">
        <v>2</v>
      </c>
    </row>
    <row r="4959" spans="1:8">
      <c r="A4959" t="s">
        <v>8687</v>
      </c>
      <c r="B4959" t="s">
        <v>8688</v>
      </c>
      <c r="C4959" t="s">
        <v>8609</v>
      </c>
      <c r="D4959" t="s">
        <v>3490</v>
      </c>
      <c r="E4959" t="s">
        <v>10</v>
      </c>
      <c r="F4959" t="s">
        <v>116</v>
      </c>
      <c r="G4959" t="s">
        <v>12</v>
      </c>
      <c r="H4959">
        <v>4</v>
      </c>
    </row>
    <row r="4960" spans="1:8">
      <c r="A4960" t="s">
        <v>8689</v>
      </c>
      <c r="B4960" t="s">
        <v>3116</v>
      </c>
      <c r="C4960" t="s">
        <v>8609</v>
      </c>
      <c r="D4960" t="s">
        <v>8690</v>
      </c>
      <c r="E4960" t="s">
        <v>179</v>
      </c>
      <c r="F4960" t="s">
        <v>180</v>
      </c>
      <c r="G4960" t="s">
        <v>12</v>
      </c>
      <c r="H4960">
        <v>4</v>
      </c>
    </row>
    <row r="4961" spans="1:8">
      <c r="A4961" t="s">
        <v>8691</v>
      </c>
      <c r="B4961" t="s">
        <v>492</v>
      </c>
      <c r="C4961" t="s">
        <v>8609</v>
      </c>
      <c r="D4961" t="s">
        <v>8692</v>
      </c>
      <c r="E4961" t="s">
        <v>10</v>
      </c>
      <c r="F4961" t="s">
        <v>19</v>
      </c>
      <c r="G4961" t="s">
        <v>12</v>
      </c>
      <c r="H4961">
        <v>2</v>
      </c>
    </row>
    <row r="4962" spans="1:8">
      <c r="A4962" t="s">
        <v>8693</v>
      </c>
      <c r="B4962" t="s">
        <v>8618</v>
      </c>
      <c r="C4962" t="s">
        <v>8609</v>
      </c>
      <c r="D4962" t="s">
        <v>6258</v>
      </c>
      <c r="E4962" t="s">
        <v>10</v>
      </c>
      <c r="F4962" t="s">
        <v>23</v>
      </c>
      <c r="G4962" t="s">
        <v>12</v>
      </c>
      <c r="H4962">
        <v>4</v>
      </c>
    </row>
    <row r="4963" spans="1:8">
      <c r="A4963" t="s">
        <v>8694</v>
      </c>
      <c r="B4963" t="s">
        <v>8695</v>
      </c>
      <c r="C4963" t="s">
        <v>8609</v>
      </c>
      <c r="D4963" t="s">
        <v>4165</v>
      </c>
      <c r="E4963" t="s">
        <v>10</v>
      </c>
      <c r="F4963" t="s">
        <v>23</v>
      </c>
      <c r="G4963" t="s">
        <v>12</v>
      </c>
      <c r="H4963">
        <v>4</v>
      </c>
    </row>
    <row r="4964" spans="1:8">
      <c r="A4964" t="s">
        <v>8696</v>
      </c>
      <c r="B4964" t="s">
        <v>2987</v>
      </c>
      <c r="C4964" t="s">
        <v>8609</v>
      </c>
      <c r="D4964" t="s">
        <v>2987</v>
      </c>
      <c r="E4964" t="s">
        <v>10</v>
      </c>
      <c r="F4964" t="s">
        <v>23</v>
      </c>
      <c r="G4964" t="s">
        <v>12</v>
      </c>
      <c r="H4964">
        <v>5</v>
      </c>
    </row>
    <row r="4965" spans="1:8">
      <c r="A4965" t="s">
        <v>8697</v>
      </c>
      <c r="B4965" t="s">
        <v>6287</v>
      </c>
      <c r="C4965" t="s">
        <v>8609</v>
      </c>
      <c r="D4965" t="s">
        <v>188</v>
      </c>
      <c r="E4965" t="s">
        <v>10</v>
      </c>
      <c r="F4965" t="s">
        <v>23</v>
      </c>
      <c r="G4965" t="s">
        <v>12</v>
      </c>
      <c r="H4965">
        <v>4</v>
      </c>
    </row>
    <row r="4966" spans="1:8">
      <c r="A4966" t="s">
        <v>8698</v>
      </c>
      <c r="B4966" t="s">
        <v>8699</v>
      </c>
      <c r="C4966" t="s">
        <v>8609</v>
      </c>
      <c r="D4966" t="s">
        <v>8623</v>
      </c>
      <c r="E4966" t="s">
        <v>264</v>
      </c>
      <c r="F4966" t="s">
        <v>265</v>
      </c>
      <c r="G4966" t="s">
        <v>12</v>
      </c>
    </row>
    <row r="4967" spans="1:8">
      <c r="A4967" t="s">
        <v>8700</v>
      </c>
      <c r="B4967" t="s">
        <v>8701</v>
      </c>
      <c r="C4967" t="s">
        <v>8609</v>
      </c>
      <c r="D4967" t="s">
        <v>8702</v>
      </c>
      <c r="E4967" t="s">
        <v>10</v>
      </c>
      <c r="F4967" t="s">
        <v>23</v>
      </c>
      <c r="G4967" t="s">
        <v>12</v>
      </c>
      <c r="H4967">
        <v>4</v>
      </c>
    </row>
    <row r="4968" spans="1:8">
      <c r="A4968" t="s">
        <v>8703</v>
      </c>
      <c r="B4968" t="s">
        <v>188</v>
      </c>
      <c r="C4968" t="s">
        <v>8609</v>
      </c>
      <c r="D4968" t="s">
        <v>8704</v>
      </c>
      <c r="E4968" t="s">
        <v>10</v>
      </c>
      <c r="F4968" t="s">
        <v>23</v>
      </c>
      <c r="G4968" t="s">
        <v>12</v>
      </c>
      <c r="H4968">
        <v>3</v>
      </c>
    </row>
    <row r="4969" spans="1:8">
      <c r="A4969" t="s">
        <v>8705</v>
      </c>
      <c r="B4969" t="s">
        <v>3116</v>
      </c>
      <c r="C4969" t="s">
        <v>8609</v>
      </c>
      <c r="D4969" t="s">
        <v>8690</v>
      </c>
      <c r="E4969" t="s">
        <v>10</v>
      </c>
      <c r="F4969" t="s">
        <v>23</v>
      </c>
      <c r="G4969" t="s">
        <v>12</v>
      </c>
      <c r="H4969">
        <v>4</v>
      </c>
    </row>
    <row r="4970" spans="1:8">
      <c r="A4970" t="s">
        <v>8706</v>
      </c>
      <c r="B4970" t="s">
        <v>2041</v>
      </c>
      <c r="C4970" t="s">
        <v>8609</v>
      </c>
      <c r="D4970" t="s">
        <v>8645</v>
      </c>
      <c r="E4970" t="s">
        <v>10</v>
      </c>
      <c r="F4970" t="s">
        <v>23</v>
      </c>
      <c r="G4970" t="s">
        <v>12</v>
      </c>
    </row>
    <row r="4971" spans="1:8">
      <c r="A4971" t="s">
        <v>8707</v>
      </c>
      <c r="B4971" t="s">
        <v>3528</v>
      </c>
      <c r="C4971" t="s">
        <v>8609</v>
      </c>
      <c r="D4971" t="s">
        <v>8708</v>
      </c>
      <c r="E4971" t="s">
        <v>10</v>
      </c>
      <c r="F4971" t="s">
        <v>19</v>
      </c>
      <c r="G4971" t="s">
        <v>12</v>
      </c>
      <c r="H4971">
        <v>4</v>
      </c>
    </row>
    <row r="4972" spans="1:8">
      <c r="A4972" t="s">
        <v>4781</v>
      </c>
      <c r="B4972" t="s">
        <v>8709</v>
      </c>
      <c r="C4972" t="s">
        <v>8609</v>
      </c>
      <c r="D4972" t="s">
        <v>6208</v>
      </c>
      <c r="E4972" t="s">
        <v>10</v>
      </c>
      <c r="F4972" t="s">
        <v>11</v>
      </c>
      <c r="G4972" t="s">
        <v>12</v>
      </c>
      <c r="H4972">
        <v>4</v>
      </c>
    </row>
    <row r="4973" spans="1:8">
      <c r="A4973" t="s">
        <v>8710</v>
      </c>
      <c r="B4973" t="s">
        <v>5134</v>
      </c>
      <c r="C4973" t="s">
        <v>8609</v>
      </c>
      <c r="D4973" t="s">
        <v>5134</v>
      </c>
      <c r="E4973" t="s">
        <v>10</v>
      </c>
      <c r="F4973" t="s">
        <v>69</v>
      </c>
      <c r="G4973" t="s">
        <v>201</v>
      </c>
      <c r="H4973">
        <v>5</v>
      </c>
    </row>
    <row r="4974" spans="1:8">
      <c r="A4974" t="s">
        <v>8711</v>
      </c>
      <c r="B4974" t="s">
        <v>274</v>
      </c>
      <c r="C4974" t="s">
        <v>8609</v>
      </c>
      <c r="D4974" t="s">
        <v>8686</v>
      </c>
      <c r="E4974" t="s">
        <v>10</v>
      </c>
      <c r="F4974" t="s">
        <v>50</v>
      </c>
      <c r="G4974" t="s">
        <v>201</v>
      </c>
    </row>
    <row r="4975" spans="1:8">
      <c r="A4975" t="s">
        <v>8712</v>
      </c>
      <c r="B4975" t="s">
        <v>8713</v>
      </c>
      <c r="C4975" t="s">
        <v>8609</v>
      </c>
      <c r="D4975" t="s">
        <v>5134</v>
      </c>
      <c r="E4975" t="s">
        <v>10</v>
      </c>
      <c r="F4975" t="s">
        <v>23</v>
      </c>
      <c r="G4975" t="s">
        <v>12</v>
      </c>
      <c r="H4975">
        <v>3</v>
      </c>
    </row>
    <row r="4976" spans="1:8">
      <c r="A4976" t="s">
        <v>8714</v>
      </c>
      <c r="B4976" t="s">
        <v>2041</v>
      </c>
      <c r="C4976" t="s">
        <v>8609</v>
      </c>
      <c r="D4976" t="s">
        <v>8645</v>
      </c>
      <c r="E4976" t="s">
        <v>179</v>
      </c>
      <c r="F4976" t="s">
        <v>180</v>
      </c>
      <c r="G4976" t="s">
        <v>12</v>
      </c>
      <c r="H4976">
        <v>5</v>
      </c>
    </row>
    <row r="4977" spans="1:8">
      <c r="A4977" t="s">
        <v>8715</v>
      </c>
      <c r="B4977" t="s">
        <v>8716</v>
      </c>
      <c r="C4977" t="s">
        <v>8609</v>
      </c>
      <c r="D4977" t="s">
        <v>44</v>
      </c>
      <c r="E4977" t="s">
        <v>10</v>
      </c>
      <c r="F4977" t="s">
        <v>19</v>
      </c>
      <c r="G4977" t="s">
        <v>12</v>
      </c>
      <c r="H4977">
        <v>3</v>
      </c>
    </row>
    <row r="4978" spans="1:8">
      <c r="A4978" t="s">
        <v>8717</v>
      </c>
      <c r="B4978" t="s">
        <v>8718</v>
      </c>
      <c r="C4978" t="s">
        <v>8609</v>
      </c>
      <c r="D4978" t="s">
        <v>8719</v>
      </c>
      <c r="E4978" t="s">
        <v>10</v>
      </c>
      <c r="F4978" t="s">
        <v>19</v>
      </c>
      <c r="G4978" t="s">
        <v>12</v>
      </c>
      <c r="H4978">
        <v>3</v>
      </c>
    </row>
    <row r="4979" spans="1:8">
      <c r="A4979" t="s">
        <v>8720</v>
      </c>
      <c r="B4979" t="s">
        <v>2041</v>
      </c>
      <c r="C4979" t="s">
        <v>8609</v>
      </c>
      <c r="D4979" t="s">
        <v>8645</v>
      </c>
      <c r="E4979" t="s">
        <v>10</v>
      </c>
      <c r="F4979" t="s">
        <v>19</v>
      </c>
      <c r="G4979" t="s">
        <v>12</v>
      </c>
      <c r="H4979">
        <v>4</v>
      </c>
    </row>
    <row r="4980" spans="1:8">
      <c r="A4980" t="s">
        <v>8721</v>
      </c>
      <c r="B4980" t="s">
        <v>8722</v>
      </c>
      <c r="C4980" t="s">
        <v>8609</v>
      </c>
      <c r="D4980" t="s">
        <v>8723</v>
      </c>
      <c r="E4980" t="s">
        <v>10</v>
      </c>
      <c r="F4980" t="s">
        <v>23</v>
      </c>
      <c r="G4980" t="s">
        <v>12</v>
      </c>
      <c r="H4980">
        <v>3</v>
      </c>
    </row>
    <row r="4981" spans="1:8">
      <c r="A4981" t="s">
        <v>8724</v>
      </c>
      <c r="B4981" t="s">
        <v>8725</v>
      </c>
      <c r="C4981" t="s">
        <v>8609</v>
      </c>
      <c r="D4981" t="s">
        <v>8726</v>
      </c>
      <c r="E4981" t="s">
        <v>10</v>
      </c>
      <c r="F4981" t="s">
        <v>23</v>
      </c>
      <c r="G4981" t="s">
        <v>12</v>
      </c>
      <c r="H4981">
        <v>4</v>
      </c>
    </row>
    <row r="4982" spans="1:8">
      <c r="A4982" t="s">
        <v>8727</v>
      </c>
      <c r="B4982" t="s">
        <v>8728</v>
      </c>
      <c r="C4982" t="s">
        <v>8609</v>
      </c>
      <c r="D4982" t="s">
        <v>8729</v>
      </c>
      <c r="E4982" t="s">
        <v>10</v>
      </c>
      <c r="F4982" t="s">
        <v>19</v>
      </c>
      <c r="G4982" t="s">
        <v>12</v>
      </c>
      <c r="H4982">
        <v>2</v>
      </c>
    </row>
    <row r="4983" spans="1:8">
      <c r="A4983" t="s">
        <v>8730</v>
      </c>
      <c r="B4983" t="s">
        <v>488</v>
      </c>
      <c r="C4983" t="s">
        <v>8609</v>
      </c>
      <c r="D4983" t="s">
        <v>488</v>
      </c>
      <c r="E4983" t="s">
        <v>10</v>
      </c>
      <c r="F4983" t="s">
        <v>19</v>
      </c>
      <c r="G4983" t="s">
        <v>12</v>
      </c>
      <c r="H4983">
        <v>4</v>
      </c>
    </row>
    <row r="4984" spans="1:8">
      <c r="A4984" t="s">
        <v>8731</v>
      </c>
      <c r="B4984" t="s">
        <v>2557</v>
      </c>
      <c r="C4984" t="s">
        <v>8609</v>
      </c>
      <c r="D4984" t="s">
        <v>2557</v>
      </c>
      <c r="E4984" t="s">
        <v>10</v>
      </c>
      <c r="F4984" t="s">
        <v>69</v>
      </c>
      <c r="G4984" t="s">
        <v>12</v>
      </c>
    </row>
    <row r="4985" spans="1:8">
      <c r="A4985" t="s">
        <v>8732</v>
      </c>
      <c r="B4985" t="s">
        <v>2041</v>
      </c>
      <c r="C4985" t="s">
        <v>8609</v>
      </c>
      <c r="D4985" t="s">
        <v>8733</v>
      </c>
      <c r="E4985" t="s">
        <v>10</v>
      </c>
      <c r="F4985" t="s">
        <v>69</v>
      </c>
      <c r="G4985" t="s">
        <v>12</v>
      </c>
      <c r="H4985">
        <v>4</v>
      </c>
    </row>
    <row r="4986" spans="1:8">
      <c r="A4986" t="s">
        <v>8734</v>
      </c>
      <c r="B4986" t="s">
        <v>8675</v>
      </c>
      <c r="C4986" t="s">
        <v>8609</v>
      </c>
      <c r="D4986" t="s">
        <v>8676</v>
      </c>
      <c r="E4986" t="s">
        <v>10</v>
      </c>
      <c r="F4986" t="s">
        <v>69</v>
      </c>
      <c r="G4986" t="s">
        <v>201</v>
      </c>
      <c r="H4986">
        <v>5</v>
      </c>
    </row>
    <row r="4987" spans="1:8">
      <c r="A4987" t="s">
        <v>8735</v>
      </c>
      <c r="B4987" t="s">
        <v>634</v>
      </c>
      <c r="C4987" t="s">
        <v>8609</v>
      </c>
      <c r="D4987" t="s">
        <v>8669</v>
      </c>
      <c r="E4987" t="s">
        <v>179</v>
      </c>
      <c r="F4987" t="s">
        <v>180</v>
      </c>
      <c r="G4987" t="s">
        <v>12</v>
      </c>
      <c r="H4987">
        <v>4</v>
      </c>
    </row>
    <row r="4988" spans="1:8">
      <c r="A4988" t="s">
        <v>8736</v>
      </c>
      <c r="B4988" t="s">
        <v>8737</v>
      </c>
      <c r="C4988" t="s">
        <v>8609</v>
      </c>
      <c r="D4988" t="s">
        <v>8738</v>
      </c>
      <c r="E4988" t="s">
        <v>10</v>
      </c>
      <c r="F4988" t="s">
        <v>11</v>
      </c>
      <c r="G4988" t="s">
        <v>12</v>
      </c>
      <c r="H4988">
        <v>3</v>
      </c>
    </row>
    <row r="4989" spans="1:8">
      <c r="A4989" t="s">
        <v>8739</v>
      </c>
      <c r="B4989" t="s">
        <v>3753</v>
      </c>
      <c r="C4989" t="s">
        <v>8609</v>
      </c>
      <c r="D4989" t="s">
        <v>5134</v>
      </c>
      <c r="E4989" t="s">
        <v>10</v>
      </c>
      <c r="F4989" t="s">
        <v>23</v>
      </c>
      <c r="G4989" t="s">
        <v>12</v>
      </c>
      <c r="H4989">
        <v>4</v>
      </c>
    </row>
    <row r="4990" spans="1:8">
      <c r="A4990" t="s">
        <v>8740</v>
      </c>
      <c r="B4990" t="s">
        <v>8741</v>
      </c>
      <c r="C4990" t="s">
        <v>8609</v>
      </c>
      <c r="D4990" t="s">
        <v>6342</v>
      </c>
      <c r="E4990" t="s">
        <v>10</v>
      </c>
      <c r="F4990" t="s">
        <v>19</v>
      </c>
      <c r="G4990" t="s">
        <v>12</v>
      </c>
      <c r="H4990">
        <v>4</v>
      </c>
    </row>
    <row r="4991" spans="1:8">
      <c r="A4991" t="s">
        <v>8742</v>
      </c>
      <c r="B4991" t="s">
        <v>2543</v>
      </c>
      <c r="C4991" t="s">
        <v>8609</v>
      </c>
      <c r="D4991" t="s">
        <v>3173</v>
      </c>
      <c r="E4991" t="s">
        <v>10</v>
      </c>
      <c r="F4991" t="s">
        <v>23</v>
      </c>
      <c r="G4991" t="s">
        <v>12</v>
      </c>
      <c r="H4991">
        <v>4</v>
      </c>
    </row>
    <row r="4992" spans="1:8">
      <c r="A4992" t="s">
        <v>8743</v>
      </c>
      <c r="B4992" t="s">
        <v>8744</v>
      </c>
      <c r="C4992" t="s">
        <v>8609</v>
      </c>
      <c r="D4992" t="s">
        <v>8744</v>
      </c>
      <c r="E4992" t="s">
        <v>10</v>
      </c>
      <c r="F4992" t="s">
        <v>23</v>
      </c>
      <c r="G4992" t="s">
        <v>12</v>
      </c>
      <c r="H4992">
        <v>4</v>
      </c>
    </row>
    <row r="4993" spans="1:8">
      <c r="A4993" t="s">
        <v>8745</v>
      </c>
      <c r="B4993" t="s">
        <v>8746</v>
      </c>
      <c r="C4993" t="s">
        <v>8609</v>
      </c>
      <c r="D4993" t="s">
        <v>5109</v>
      </c>
      <c r="E4993" t="s">
        <v>10</v>
      </c>
      <c r="F4993" t="s">
        <v>116</v>
      </c>
      <c r="G4993" t="s">
        <v>12</v>
      </c>
      <c r="H4993">
        <v>3</v>
      </c>
    </row>
    <row r="4994" spans="1:8">
      <c r="A4994" t="s">
        <v>8747</v>
      </c>
      <c r="B4994" t="s">
        <v>3409</v>
      </c>
      <c r="C4994" t="s">
        <v>8609</v>
      </c>
      <c r="D4994" t="s">
        <v>3409</v>
      </c>
      <c r="E4994" t="s">
        <v>10</v>
      </c>
      <c r="F4994" t="s">
        <v>23</v>
      </c>
      <c r="G4994" t="s">
        <v>12</v>
      </c>
      <c r="H4994">
        <v>4</v>
      </c>
    </row>
    <row r="4995" spans="1:8">
      <c r="A4995" t="s">
        <v>8748</v>
      </c>
      <c r="B4995" t="s">
        <v>8086</v>
      </c>
      <c r="C4995" t="s">
        <v>8609</v>
      </c>
      <c r="D4995" t="s">
        <v>8749</v>
      </c>
      <c r="E4995" t="s">
        <v>10</v>
      </c>
      <c r="F4995" t="s">
        <v>19</v>
      </c>
      <c r="G4995" t="s">
        <v>12</v>
      </c>
      <c r="H4995">
        <v>3</v>
      </c>
    </row>
    <row r="4996" spans="1:8">
      <c r="A4996" t="s">
        <v>8750</v>
      </c>
      <c r="B4996" t="s">
        <v>8683</v>
      </c>
      <c r="C4996" t="s">
        <v>8609</v>
      </c>
      <c r="D4996" t="s">
        <v>8684</v>
      </c>
      <c r="E4996" t="s">
        <v>10</v>
      </c>
      <c r="F4996" t="s">
        <v>23</v>
      </c>
      <c r="G4996" t="s">
        <v>12</v>
      </c>
      <c r="H4996">
        <v>5</v>
      </c>
    </row>
    <row r="4997" spans="1:8">
      <c r="A4997" t="s">
        <v>8751</v>
      </c>
      <c r="B4997" t="s">
        <v>8752</v>
      </c>
      <c r="C4997" t="s">
        <v>8609</v>
      </c>
      <c r="D4997" t="s">
        <v>8723</v>
      </c>
      <c r="E4997" t="s">
        <v>10</v>
      </c>
      <c r="F4997" t="s">
        <v>23</v>
      </c>
      <c r="G4997" t="s">
        <v>12</v>
      </c>
      <c r="H4997">
        <v>4</v>
      </c>
    </row>
    <row r="4998" spans="1:8">
      <c r="A4998" t="s">
        <v>8753</v>
      </c>
      <c r="B4998" t="s">
        <v>8754</v>
      </c>
      <c r="C4998" t="s">
        <v>8609</v>
      </c>
      <c r="D4998" t="s">
        <v>8661</v>
      </c>
      <c r="E4998" t="s">
        <v>10</v>
      </c>
      <c r="F4998" t="s">
        <v>19</v>
      </c>
      <c r="G4998" t="s">
        <v>12</v>
      </c>
      <c r="H4998">
        <v>4</v>
      </c>
    </row>
    <row r="4999" spans="1:8">
      <c r="A4999" t="s">
        <v>8755</v>
      </c>
      <c r="B4999" t="s">
        <v>4176</v>
      </c>
      <c r="C4999" t="s">
        <v>8609</v>
      </c>
      <c r="D4999" t="s">
        <v>8663</v>
      </c>
      <c r="E4999" t="s">
        <v>10</v>
      </c>
      <c r="F4999" t="s">
        <v>23</v>
      </c>
      <c r="G4999" t="s">
        <v>12</v>
      </c>
    </row>
    <row r="5000" spans="1:8">
      <c r="A5000" t="s">
        <v>8756</v>
      </c>
      <c r="B5000" t="s">
        <v>513</v>
      </c>
      <c r="C5000" t="s">
        <v>8609</v>
      </c>
      <c r="D5000" t="s">
        <v>5938</v>
      </c>
      <c r="E5000" t="s">
        <v>212</v>
      </c>
      <c r="F5000" t="s">
        <v>23</v>
      </c>
      <c r="G5000" t="s">
        <v>12</v>
      </c>
    </row>
    <row r="5001" spans="1:8">
      <c r="A5001" t="s">
        <v>8757</v>
      </c>
      <c r="B5001" t="s">
        <v>8758</v>
      </c>
      <c r="C5001" t="s">
        <v>8609</v>
      </c>
      <c r="D5001" t="s">
        <v>7720</v>
      </c>
      <c r="E5001" t="s">
        <v>212</v>
      </c>
      <c r="F5001" t="s">
        <v>23</v>
      </c>
      <c r="G5001" t="s">
        <v>12</v>
      </c>
      <c r="H5001">
        <v>4</v>
      </c>
    </row>
    <row r="5002" spans="1:8">
      <c r="A5002" t="s">
        <v>8759</v>
      </c>
      <c r="B5002" t="s">
        <v>8760</v>
      </c>
      <c r="C5002" t="s">
        <v>8609</v>
      </c>
      <c r="D5002" t="s">
        <v>8761</v>
      </c>
      <c r="E5002" t="s">
        <v>212</v>
      </c>
      <c r="F5002" t="s">
        <v>23</v>
      </c>
      <c r="G5002" t="s">
        <v>12</v>
      </c>
    </row>
    <row r="5003" spans="1:8">
      <c r="A5003" t="s">
        <v>8762</v>
      </c>
      <c r="B5003" t="s">
        <v>3556</v>
      </c>
      <c r="C5003" t="s">
        <v>8609</v>
      </c>
      <c r="D5003" t="s">
        <v>8763</v>
      </c>
      <c r="E5003" t="s">
        <v>212</v>
      </c>
      <c r="F5003" t="s">
        <v>23</v>
      </c>
      <c r="G5003" t="s">
        <v>12</v>
      </c>
      <c r="H5003">
        <v>3</v>
      </c>
    </row>
    <row r="5004" spans="1:8">
      <c r="A5004" t="s">
        <v>8764</v>
      </c>
      <c r="B5004" t="s">
        <v>8765</v>
      </c>
      <c r="C5004" t="s">
        <v>8609</v>
      </c>
      <c r="D5004" t="s">
        <v>3230</v>
      </c>
      <c r="E5004" t="s">
        <v>212</v>
      </c>
      <c r="F5004" t="s">
        <v>23</v>
      </c>
      <c r="G5004" t="s">
        <v>12</v>
      </c>
      <c r="H5004">
        <v>3</v>
      </c>
    </row>
    <row r="5005" spans="1:8">
      <c r="A5005" t="s">
        <v>8766</v>
      </c>
      <c r="B5005" t="s">
        <v>8767</v>
      </c>
      <c r="C5005" t="s">
        <v>8609</v>
      </c>
      <c r="D5005" t="s">
        <v>421</v>
      </c>
      <c r="E5005" t="s">
        <v>212</v>
      </c>
      <c r="F5005" t="s">
        <v>23</v>
      </c>
      <c r="G5005" t="s">
        <v>12</v>
      </c>
      <c r="H5005">
        <v>5</v>
      </c>
    </row>
    <row r="5006" spans="1:8">
      <c r="A5006" t="s">
        <v>8768</v>
      </c>
      <c r="B5006" t="s">
        <v>8769</v>
      </c>
      <c r="C5006" t="s">
        <v>8609</v>
      </c>
      <c r="D5006" t="s">
        <v>737</v>
      </c>
      <c r="E5006" t="s">
        <v>212</v>
      </c>
      <c r="F5006" t="s">
        <v>23</v>
      </c>
      <c r="G5006" t="s">
        <v>12</v>
      </c>
      <c r="H5006">
        <v>4</v>
      </c>
    </row>
    <row r="5007" spans="1:8">
      <c r="A5007" t="s">
        <v>8770</v>
      </c>
      <c r="B5007" t="s">
        <v>8771</v>
      </c>
      <c r="C5007" t="s">
        <v>8609</v>
      </c>
      <c r="D5007" t="s">
        <v>48</v>
      </c>
      <c r="E5007" t="s">
        <v>212</v>
      </c>
      <c r="F5007" t="s">
        <v>23</v>
      </c>
      <c r="G5007" t="s">
        <v>12</v>
      </c>
    </row>
    <row r="5008" spans="1:8">
      <c r="A5008" t="s">
        <v>8772</v>
      </c>
      <c r="B5008" t="s">
        <v>8773</v>
      </c>
      <c r="C5008" t="s">
        <v>8609</v>
      </c>
      <c r="D5008" t="s">
        <v>8773</v>
      </c>
      <c r="E5008" t="s">
        <v>230</v>
      </c>
      <c r="F5008" t="s">
        <v>19</v>
      </c>
      <c r="G5008" t="s">
        <v>201</v>
      </c>
    </row>
    <row r="5009" spans="1:8">
      <c r="A5009" t="s">
        <v>8774</v>
      </c>
      <c r="B5009" t="s">
        <v>4217</v>
      </c>
      <c r="C5009" t="s">
        <v>8609</v>
      </c>
      <c r="D5009" t="s">
        <v>8616</v>
      </c>
      <c r="E5009" t="s">
        <v>230</v>
      </c>
      <c r="F5009" t="s">
        <v>23</v>
      </c>
      <c r="G5009" t="s">
        <v>12</v>
      </c>
    </row>
    <row r="5010" spans="1:8">
      <c r="A5010" t="s">
        <v>8775</v>
      </c>
      <c r="B5010" t="s">
        <v>8681</v>
      </c>
      <c r="C5010" t="s">
        <v>8609</v>
      </c>
      <c r="D5010" t="s">
        <v>5134</v>
      </c>
      <c r="E5010" t="s">
        <v>233</v>
      </c>
      <c r="F5010" t="s">
        <v>50</v>
      </c>
      <c r="G5010" t="s">
        <v>201</v>
      </c>
    </row>
    <row r="5011" spans="1:8">
      <c r="A5011" t="s">
        <v>8776</v>
      </c>
      <c r="B5011" t="s">
        <v>492</v>
      </c>
      <c r="C5011" t="s">
        <v>8609</v>
      </c>
      <c r="D5011" t="s">
        <v>8692</v>
      </c>
      <c r="E5011" t="s">
        <v>233</v>
      </c>
      <c r="F5011" t="s">
        <v>50</v>
      </c>
      <c r="G5011" t="s">
        <v>12</v>
      </c>
    </row>
    <row r="5012" spans="1:8">
      <c r="A5012" t="s">
        <v>3714</v>
      </c>
      <c r="B5012" t="s">
        <v>2679</v>
      </c>
      <c r="C5012" t="s">
        <v>8609</v>
      </c>
      <c r="D5012" t="s">
        <v>8777</v>
      </c>
      <c r="E5012" t="s">
        <v>233</v>
      </c>
      <c r="F5012" t="s">
        <v>50</v>
      </c>
      <c r="G5012" t="s">
        <v>12</v>
      </c>
    </row>
    <row r="5013" spans="1:8">
      <c r="A5013" t="s">
        <v>8778</v>
      </c>
      <c r="B5013" t="s">
        <v>274</v>
      </c>
      <c r="C5013" t="s">
        <v>8609</v>
      </c>
      <c r="D5013" t="s">
        <v>8686</v>
      </c>
      <c r="E5013" t="s">
        <v>233</v>
      </c>
      <c r="F5013" t="s">
        <v>19</v>
      </c>
      <c r="G5013" t="s">
        <v>201</v>
      </c>
    </row>
    <row r="5014" spans="1:8">
      <c r="A5014" t="s">
        <v>8779</v>
      </c>
      <c r="B5014" t="s">
        <v>8681</v>
      </c>
      <c r="C5014" t="s">
        <v>8609</v>
      </c>
      <c r="D5014" t="s">
        <v>5134</v>
      </c>
      <c r="E5014" t="s">
        <v>233</v>
      </c>
      <c r="F5014" t="s">
        <v>19</v>
      </c>
      <c r="G5014" t="s">
        <v>201</v>
      </c>
    </row>
    <row r="5015" spans="1:8">
      <c r="A5015" t="s">
        <v>8780</v>
      </c>
      <c r="B5015" t="s">
        <v>8675</v>
      </c>
      <c r="C5015" t="s">
        <v>8609</v>
      </c>
      <c r="D5015" t="s">
        <v>8676</v>
      </c>
      <c r="E5015" t="s">
        <v>233</v>
      </c>
      <c r="F5015" t="s">
        <v>19</v>
      </c>
      <c r="G5015" t="s">
        <v>201</v>
      </c>
    </row>
    <row r="5016" spans="1:8">
      <c r="A5016" t="s">
        <v>8781</v>
      </c>
      <c r="B5016" t="s">
        <v>66</v>
      </c>
      <c r="C5016" t="s">
        <v>8609</v>
      </c>
      <c r="D5016" t="s">
        <v>8652</v>
      </c>
      <c r="E5016" t="s">
        <v>233</v>
      </c>
      <c r="F5016" t="s">
        <v>50</v>
      </c>
      <c r="G5016" t="s">
        <v>201</v>
      </c>
    </row>
    <row r="5017" spans="1:8">
      <c r="A5017" t="s">
        <v>8782</v>
      </c>
      <c r="B5017" t="s">
        <v>8683</v>
      </c>
      <c r="C5017" t="s">
        <v>8609</v>
      </c>
      <c r="D5017" t="s">
        <v>8684</v>
      </c>
      <c r="E5017" t="s">
        <v>233</v>
      </c>
      <c r="F5017" t="s">
        <v>19</v>
      </c>
      <c r="G5017" t="s">
        <v>201</v>
      </c>
    </row>
    <row r="5018" spans="1:8">
      <c r="A5018" t="s">
        <v>8783</v>
      </c>
      <c r="B5018" t="s">
        <v>6256</v>
      </c>
      <c r="C5018" t="s">
        <v>8609</v>
      </c>
      <c r="D5018" t="s">
        <v>8642</v>
      </c>
      <c r="E5018" t="s">
        <v>233</v>
      </c>
      <c r="F5018" t="s">
        <v>50</v>
      </c>
      <c r="G5018" t="s">
        <v>201</v>
      </c>
    </row>
    <row r="5019" spans="1:8">
      <c r="A5019" t="s">
        <v>934</v>
      </c>
      <c r="B5019" t="s">
        <v>8784</v>
      </c>
      <c r="C5019" t="s">
        <v>8785</v>
      </c>
      <c r="D5019" t="s">
        <v>8784</v>
      </c>
      <c r="E5019" t="s">
        <v>10</v>
      </c>
      <c r="F5019" t="s">
        <v>23</v>
      </c>
      <c r="G5019" t="s">
        <v>12</v>
      </c>
      <c r="H5019">
        <v>3</v>
      </c>
    </row>
    <row r="5020" spans="1:8">
      <c r="A5020" t="s">
        <v>8786</v>
      </c>
      <c r="B5020" t="s">
        <v>2499</v>
      </c>
      <c r="C5020" t="s">
        <v>8785</v>
      </c>
      <c r="D5020" t="s">
        <v>8787</v>
      </c>
      <c r="E5020" t="s">
        <v>10</v>
      </c>
      <c r="F5020" t="s">
        <v>11</v>
      </c>
      <c r="G5020" t="s">
        <v>12</v>
      </c>
      <c r="H5020">
        <v>3</v>
      </c>
    </row>
    <row r="5021" spans="1:8">
      <c r="A5021" t="s">
        <v>8788</v>
      </c>
      <c r="B5021" t="s">
        <v>8789</v>
      </c>
      <c r="C5021" t="s">
        <v>8785</v>
      </c>
      <c r="D5021" t="s">
        <v>8790</v>
      </c>
      <c r="E5021" t="s">
        <v>10</v>
      </c>
      <c r="F5021" t="s">
        <v>23</v>
      </c>
      <c r="G5021" t="s">
        <v>12</v>
      </c>
      <c r="H5021">
        <v>5</v>
      </c>
    </row>
    <row r="5022" spans="1:8">
      <c r="A5022" t="s">
        <v>8791</v>
      </c>
      <c r="B5022" t="s">
        <v>8792</v>
      </c>
      <c r="C5022" t="s">
        <v>8785</v>
      </c>
      <c r="D5022" t="s">
        <v>8787</v>
      </c>
      <c r="E5022" t="s">
        <v>10</v>
      </c>
      <c r="F5022" t="s">
        <v>11</v>
      </c>
      <c r="G5022" t="s">
        <v>12</v>
      </c>
      <c r="H5022">
        <v>4</v>
      </c>
    </row>
    <row r="5023" spans="1:8">
      <c r="A5023" t="s">
        <v>8793</v>
      </c>
      <c r="B5023" t="s">
        <v>8789</v>
      </c>
      <c r="C5023" t="s">
        <v>8785</v>
      </c>
      <c r="D5023" t="s">
        <v>8790</v>
      </c>
      <c r="E5023" t="s">
        <v>10</v>
      </c>
      <c r="F5023" t="s">
        <v>50</v>
      </c>
      <c r="G5023" t="s">
        <v>12</v>
      </c>
      <c r="H5023">
        <v>4</v>
      </c>
    </row>
    <row r="5024" spans="1:8">
      <c r="A5024" t="s">
        <v>8794</v>
      </c>
      <c r="B5024" t="s">
        <v>8795</v>
      </c>
      <c r="C5024" t="s">
        <v>8785</v>
      </c>
      <c r="D5024" t="s">
        <v>8790</v>
      </c>
      <c r="E5024" t="s">
        <v>10</v>
      </c>
      <c r="F5024" t="s">
        <v>23</v>
      </c>
      <c r="G5024" t="s">
        <v>12</v>
      </c>
      <c r="H5024">
        <v>4</v>
      </c>
    </row>
    <row r="5025" spans="1:8">
      <c r="A5025" t="s">
        <v>8796</v>
      </c>
      <c r="B5025" t="s">
        <v>7190</v>
      </c>
      <c r="C5025" t="s">
        <v>8785</v>
      </c>
      <c r="D5025" t="s">
        <v>8797</v>
      </c>
      <c r="E5025" t="s">
        <v>10</v>
      </c>
      <c r="F5025" t="s">
        <v>116</v>
      </c>
      <c r="G5025" t="s">
        <v>12</v>
      </c>
      <c r="H5025">
        <v>4</v>
      </c>
    </row>
    <row r="5026" spans="1:8">
      <c r="A5026" t="s">
        <v>8798</v>
      </c>
      <c r="B5026" t="s">
        <v>1031</v>
      </c>
      <c r="C5026" t="s">
        <v>8785</v>
      </c>
      <c r="D5026" t="s">
        <v>8790</v>
      </c>
      <c r="E5026" t="s">
        <v>10</v>
      </c>
      <c r="F5026" t="s">
        <v>23</v>
      </c>
      <c r="G5026" t="s">
        <v>12</v>
      </c>
      <c r="H5026">
        <v>2</v>
      </c>
    </row>
    <row r="5027" spans="1:8">
      <c r="A5027" t="s">
        <v>8799</v>
      </c>
      <c r="B5027" t="s">
        <v>8800</v>
      </c>
      <c r="C5027" t="s">
        <v>8785</v>
      </c>
      <c r="D5027" t="s">
        <v>8801</v>
      </c>
      <c r="E5027" t="s">
        <v>10</v>
      </c>
      <c r="F5027" t="s">
        <v>23</v>
      </c>
      <c r="G5027" t="s">
        <v>12</v>
      </c>
      <c r="H5027">
        <v>3</v>
      </c>
    </row>
    <row r="5028" spans="1:8">
      <c r="A5028" t="s">
        <v>8802</v>
      </c>
      <c r="B5028" t="s">
        <v>2494</v>
      </c>
      <c r="C5028" t="s">
        <v>8785</v>
      </c>
      <c r="D5028" t="s">
        <v>6102</v>
      </c>
      <c r="E5028" t="s">
        <v>10</v>
      </c>
      <c r="F5028" t="s">
        <v>69</v>
      </c>
      <c r="G5028" t="s">
        <v>12</v>
      </c>
      <c r="H5028">
        <v>3</v>
      </c>
    </row>
    <row r="5029" spans="1:8">
      <c r="A5029" t="s">
        <v>8803</v>
      </c>
      <c r="B5029" t="s">
        <v>1072</v>
      </c>
      <c r="C5029" t="s">
        <v>8785</v>
      </c>
      <c r="D5029" t="s">
        <v>5471</v>
      </c>
      <c r="E5029" t="s">
        <v>10</v>
      </c>
      <c r="F5029" t="s">
        <v>116</v>
      </c>
      <c r="G5029" t="s">
        <v>12</v>
      </c>
      <c r="H5029">
        <v>4</v>
      </c>
    </row>
    <row r="5030" spans="1:8">
      <c r="A5030" t="s">
        <v>8804</v>
      </c>
      <c r="B5030" t="s">
        <v>8805</v>
      </c>
      <c r="C5030" t="s">
        <v>8785</v>
      </c>
      <c r="D5030" t="s">
        <v>5364</v>
      </c>
      <c r="E5030" t="s">
        <v>10</v>
      </c>
      <c r="F5030" t="s">
        <v>23</v>
      </c>
      <c r="G5030" t="s">
        <v>12</v>
      </c>
      <c r="H5030">
        <v>3</v>
      </c>
    </row>
    <row r="5031" spans="1:8">
      <c r="A5031" t="s">
        <v>8806</v>
      </c>
      <c r="B5031" t="s">
        <v>8789</v>
      </c>
      <c r="C5031" t="s">
        <v>8785</v>
      </c>
      <c r="D5031" t="s">
        <v>8790</v>
      </c>
      <c r="E5031" t="s">
        <v>10</v>
      </c>
      <c r="F5031" t="s">
        <v>116</v>
      </c>
      <c r="G5031" t="s">
        <v>12</v>
      </c>
      <c r="H5031">
        <v>4</v>
      </c>
    </row>
    <row r="5032" spans="1:8">
      <c r="A5032" t="s">
        <v>8807</v>
      </c>
      <c r="B5032" t="s">
        <v>8808</v>
      </c>
      <c r="C5032" t="s">
        <v>8785</v>
      </c>
      <c r="D5032" t="s">
        <v>8797</v>
      </c>
      <c r="E5032" t="s">
        <v>10</v>
      </c>
      <c r="F5032" t="s">
        <v>23</v>
      </c>
      <c r="G5032" t="s">
        <v>12</v>
      </c>
      <c r="H5032">
        <v>3</v>
      </c>
    </row>
    <row r="5033" spans="1:8">
      <c r="A5033" t="s">
        <v>8809</v>
      </c>
      <c r="B5033" t="s">
        <v>8789</v>
      </c>
      <c r="C5033" t="s">
        <v>8785</v>
      </c>
      <c r="D5033" t="s">
        <v>8790</v>
      </c>
      <c r="E5033" t="s">
        <v>10</v>
      </c>
      <c r="F5033" t="s">
        <v>23</v>
      </c>
      <c r="G5033" t="s">
        <v>12</v>
      </c>
      <c r="H5033">
        <v>4</v>
      </c>
    </row>
    <row r="5034" spans="1:8">
      <c r="A5034" t="s">
        <v>3997</v>
      </c>
      <c r="B5034" t="s">
        <v>8810</v>
      </c>
      <c r="C5034" t="s">
        <v>8785</v>
      </c>
      <c r="D5034" t="s">
        <v>8811</v>
      </c>
      <c r="E5034" t="s">
        <v>10</v>
      </c>
      <c r="F5034" t="s">
        <v>69</v>
      </c>
      <c r="G5034" t="s">
        <v>12</v>
      </c>
      <c r="H5034">
        <v>4</v>
      </c>
    </row>
    <row r="5035" spans="1:8">
      <c r="A5035" t="s">
        <v>8812</v>
      </c>
      <c r="B5035" t="s">
        <v>4157</v>
      </c>
      <c r="C5035" t="s">
        <v>8785</v>
      </c>
      <c r="D5035" t="s">
        <v>8813</v>
      </c>
      <c r="E5035" t="s">
        <v>10</v>
      </c>
      <c r="F5035" t="s">
        <v>23</v>
      </c>
      <c r="G5035" t="s">
        <v>12</v>
      </c>
      <c r="H5035">
        <v>3</v>
      </c>
    </row>
    <row r="5036" spans="1:8">
      <c r="A5036" t="s">
        <v>8814</v>
      </c>
      <c r="B5036" t="s">
        <v>8815</v>
      </c>
      <c r="C5036" t="s">
        <v>8785</v>
      </c>
      <c r="D5036" t="s">
        <v>2811</v>
      </c>
      <c r="E5036" t="s">
        <v>10</v>
      </c>
      <c r="F5036" t="s">
        <v>19</v>
      </c>
      <c r="G5036" t="s">
        <v>12</v>
      </c>
      <c r="H5036">
        <v>2</v>
      </c>
    </row>
    <row r="5037" spans="1:8">
      <c r="A5037" t="s">
        <v>8816</v>
      </c>
      <c r="B5037" t="s">
        <v>8817</v>
      </c>
      <c r="C5037" t="s">
        <v>8785</v>
      </c>
      <c r="D5037" t="s">
        <v>8817</v>
      </c>
      <c r="E5037" t="s">
        <v>10</v>
      </c>
      <c r="F5037" t="s">
        <v>23</v>
      </c>
      <c r="G5037" t="s">
        <v>12</v>
      </c>
      <c r="H5037">
        <v>1</v>
      </c>
    </row>
    <row r="5038" spans="1:8">
      <c r="A5038" t="s">
        <v>8818</v>
      </c>
      <c r="B5038" t="s">
        <v>8819</v>
      </c>
      <c r="C5038" t="s">
        <v>8785</v>
      </c>
      <c r="D5038" t="s">
        <v>8817</v>
      </c>
      <c r="E5038" t="s">
        <v>10</v>
      </c>
      <c r="F5038" t="s">
        <v>23</v>
      </c>
      <c r="G5038" t="s">
        <v>12</v>
      </c>
    </row>
    <row r="5039" spans="1:8">
      <c r="A5039" t="s">
        <v>8820</v>
      </c>
      <c r="B5039" t="s">
        <v>8821</v>
      </c>
      <c r="C5039" t="s">
        <v>8785</v>
      </c>
      <c r="D5039" t="s">
        <v>8822</v>
      </c>
      <c r="E5039" t="s">
        <v>10</v>
      </c>
      <c r="F5039" t="s">
        <v>23</v>
      </c>
      <c r="G5039" t="s">
        <v>12</v>
      </c>
      <c r="H5039">
        <v>4</v>
      </c>
    </row>
    <row r="5040" spans="1:8">
      <c r="A5040" t="s">
        <v>8823</v>
      </c>
      <c r="B5040" t="s">
        <v>7891</v>
      </c>
      <c r="C5040" t="s">
        <v>8785</v>
      </c>
      <c r="D5040" t="s">
        <v>8824</v>
      </c>
      <c r="E5040" t="s">
        <v>10</v>
      </c>
      <c r="F5040" t="s">
        <v>116</v>
      </c>
      <c r="G5040" t="s">
        <v>12</v>
      </c>
      <c r="H5040">
        <v>4</v>
      </c>
    </row>
    <row r="5041" spans="1:8">
      <c r="A5041" t="s">
        <v>8825</v>
      </c>
      <c r="B5041" t="s">
        <v>8826</v>
      </c>
      <c r="C5041" t="s">
        <v>8785</v>
      </c>
      <c r="D5041" t="s">
        <v>8826</v>
      </c>
      <c r="E5041" t="s">
        <v>10</v>
      </c>
      <c r="F5041" t="s">
        <v>23</v>
      </c>
      <c r="G5041" t="s">
        <v>12</v>
      </c>
      <c r="H5041">
        <v>3</v>
      </c>
    </row>
    <row r="5042" spans="1:8">
      <c r="A5042" t="s">
        <v>8827</v>
      </c>
      <c r="B5042" t="s">
        <v>8828</v>
      </c>
      <c r="C5042" t="s">
        <v>8785</v>
      </c>
      <c r="D5042" t="s">
        <v>632</v>
      </c>
      <c r="E5042" t="s">
        <v>10</v>
      </c>
      <c r="F5042" t="s">
        <v>23</v>
      </c>
      <c r="G5042" t="s">
        <v>12</v>
      </c>
      <c r="H5042">
        <v>3</v>
      </c>
    </row>
    <row r="5043" spans="1:8">
      <c r="A5043" t="s">
        <v>8829</v>
      </c>
      <c r="B5043" t="s">
        <v>5385</v>
      </c>
      <c r="C5043" t="s">
        <v>8785</v>
      </c>
      <c r="D5043" t="s">
        <v>8790</v>
      </c>
      <c r="E5043" t="s">
        <v>10</v>
      </c>
      <c r="F5043" t="s">
        <v>69</v>
      </c>
      <c r="G5043" t="s">
        <v>12</v>
      </c>
      <c r="H5043">
        <v>2</v>
      </c>
    </row>
    <row r="5044" spans="1:8">
      <c r="A5044" t="s">
        <v>8830</v>
      </c>
      <c r="B5044" t="s">
        <v>8789</v>
      </c>
      <c r="C5044" t="s">
        <v>8785</v>
      </c>
      <c r="D5044" t="s">
        <v>8790</v>
      </c>
      <c r="E5044" t="s">
        <v>10</v>
      </c>
      <c r="F5044" t="s">
        <v>69</v>
      </c>
      <c r="G5044" t="s">
        <v>12</v>
      </c>
    </row>
    <row r="5045" spans="1:8">
      <c r="A5045" t="s">
        <v>8831</v>
      </c>
      <c r="B5045" t="s">
        <v>8832</v>
      </c>
      <c r="C5045" t="s">
        <v>8785</v>
      </c>
      <c r="D5045" t="s">
        <v>480</v>
      </c>
      <c r="E5045" t="s">
        <v>10</v>
      </c>
      <c r="F5045" t="s">
        <v>11</v>
      </c>
      <c r="G5045" t="s">
        <v>12</v>
      </c>
      <c r="H5045">
        <v>2</v>
      </c>
    </row>
    <row r="5046" spans="1:8">
      <c r="A5046" t="s">
        <v>8833</v>
      </c>
      <c r="B5046" t="s">
        <v>8826</v>
      </c>
      <c r="C5046" t="s">
        <v>8785</v>
      </c>
      <c r="D5046" t="s">
        <v>8826</v>
      </c>
      <c r="E5046" t="s">
        <v>10</v>
      </c>
      <c r="F5046" t="s">
        <v>116</v>
      </c>
      <c r="G5046" t="s">
        <v>12</v>
      </c>
      <c r="H5046">
        <v>3</v>
      </c>
    </row>
    <row r="5047" spans="1:8">
      <c r="A5047" t="s">
        <v>8834</v>
      </c>
      <c r="B5047" t="s">
        <v>2773</v>
      </c>
      <c r="C5047" t="s">
        <v>8785</v>
      </c>
      <c r="D5047" t="s">
        <v>480</v>
      </c>
      <c r="E5047" t="s">
        <v>10</v>
      </c>
      <c r="F5047" t="s">
        <v>23</v>
      </c>
      <c r="G5047" t="s">
        <v>12</v>
      </c>
      <c r="H5047">
        <v>4</v>
      </c>
    </row>
    <row r="5048" spans="1:8">
      <c r="A5048" t="s">
        <v>8835</v>
      </c>
      <c r="B5048" t="s">
        <v>8836</v>
      </c>
      <c r="C5048" t="s">
        <v>8785</v>
      </c>
      <c r="D5048" t="s">
        <v>5471</v>
      </c>
      <c r="E5048" t="s">
        <v>264</v>
      </c>
      <c r="F5048" t="s">
        <v>265</v>
      </c>
      <c r="G5048" t="s">
        <v>12</v>
      </c>
    </row>
    <row r="5049" spans="1:8">
      <c r="A5049" t="s">
        <v>8837</v>
      </c>
      <c r="B5049" t="s">
        <v>4682</v>
      </c>
      <c r="C5049" t="s">
        <v>8785</v>
      </c>
      <c r="D5049" t="s">
        <v>8797</v>
      </c>
      <c r="E5049" t="s">
        <v>10</v>
      </c>
      <c r="F5049" t="s">
        <v>11</v>
      </c>
      <c r="G5049" t="s">
        <v>12</v>
      </c>
      <c r="H5049">
        <v>4</v>
      </c>
    </row>
    <row r="5050" spans="1:8">
      <c r="A5050" t="s">
        <v>8838</v>
      </c>
      <c r="B5050" t="s">
        <v>8789</v>
      </c>
      <c r="C5050" t="s">
        <v>8785</v>
      </c>
      <c r="D5050" t="s">
        <v>8790</v>
      </c>
      <c r="E5050" t="s">
        <v>10</v>
      </c>
      <c r="F5050" t="s">
        <v>98</v>
      </c>
      <c r="G5050" t="s">
        <v>12</v>
      </c>
      <c r="H5050">
        <v>2</v>
      </c>
    </row>
    <row r="5051" spans="1:8">
      <c r="A5051" t="s">
        <v>8839</v>
      </c>
      <c r="B5051" t="s">
        <v>8840</v>
      </c>
      <c r="C5051" t="s">
        <v>8785</v>
      </c>
      <c r="D5051" t="s">
        <v>8841</v>
      </c>
      <c r="E5051" t="s">
        <v>10</v>
      </c>
      <c r="F5051" t="s">
        <v>98</v>
      </c>
      <c r="G5051" t="s">
        <v>12</v>
      </c>
      <c r="H5051">
        <v>3</v>
      </c>
    </row>
    <row r="5052" spans="1:8">
      <c r="A5052" t="s">
        <v>8842</v>
      </c>
      <c r="B5052" t="s">
        <v>8826</v>
      </c>
      <c r="C5052" t="s">
        <v>8785</v>
      </c>
      <c r="D5052" t="s">
        <v>8826</v>
      </c>
      <c r="E5052" t="s">
        <v>10</v>
      </c>
      <c r="F5052" t="s">
        <v>23</v>
      </c>
      <c r="G5052" t="s">
        <v>12</v>
      </c>
      <c r="H5052">
        <v>3</v>
      </c>
    </row>
    <row r="5053" spans="1:8">
      <c r="A5053" t="s">
        <v>8843</v>
      </c>
      <c r="B5053" t="s">
        <v>8844</v>
      </c>
      <c r="C5053" t="s">
        <v>8785</v>
      </c>
      <c r="D5053" t="s">
        <v>5471</v>
      </c>
      <c r="E5053" t="s">
        <v>10</v>
      </c>
      <c r="F5053" t="s">
        <v>23</v>
      </c>
      <c r="G5053" t="s">
        <v>12</v>
      </c>
      <c r="H5053">
        <v>2</v>
      </c>
    </row>
    <row r="5054" spans="1:8">
      <c r="A5054" t="s">
        <v>8845</v>
      </c>
      <c r="B5054" t="s">
        <v>153</v>
      </c>
      <c r="C5054" t="s">
        <v>8785</v>
      </c>
      <c r="D5054" t="s">
        <v>8797</v>
      </c>
      <c r="E5054" t="s">
        <v>10</v>
      </c>
      <c r="F5054" t="s">
        <v>11</v>
      </c>
      <c r="G5054" t="s">
        <v>12</v>
      </c>
      <c r="H5054">
        <v>3</v>
      </c>
    </row>
    <row r="5055" spans="1:8">
      <c r="A5055" t="s">
        <v>8846</v>
      </c>
      <c r="B5055" t="s">
        <v>8847</v>
      </c>
      <c r="C5055" t="s">
        <v>8785</v>
      </c>
      <c r="D5055" t="s">
        <v>8790</v>
      </c>
      <c r="E5055" t="s">
        <v>10</v>
      </c>
      <c r="F5055" t="s">
        <v>11</v>
      </c>
      <c r="G5055" t="s">
        <v>12</v>
      </c>
      <c r="H5055">
        <v>2</v>
      </c>
    </row>
    <row r="5056" spans="1:8">
      <c r="A5056" t="s">
        <v>2583</v>
      </c>
      <c r="B5056" t="s">
        <v>8848</v>
      </c>
      <c r="C5056" t="s">
        <v>8785</v>
      </c>
      <c r="D5056" t="s">
        <v>5471</v>
      </c>
      <c r="E5056" t="s">
        <v>10</v>
      </c>
      <c r="F5056" t="s">
        <v>116</v>
      </c>
      <c r="G5056" t="s">
        <v>12</v>
      </c>
      <c r="H5056">
        <v>3</v>
      </c>
    </row>
    <row r="5057" spans="1:8">
      <c r="A5057" t="s">
        <v>8849</v>
      </c>
      <c r="B5057" t="s">
        <v>8850</v>
      </c>
      <c r="C5057" t="s">
        <v>8785</v>
      </c>
      <c r="D5057" t="s">
        <v>8826</v>
      </c>
      <c r="E5057" t="s">
        <v>10</v>
      </c>
      <c r="F5057" t="s">
        <v>23</v>
      </c>
      <c r="G5057" t="s">
        <v>12</v>
      </c>
      <c r="H5057">
        <v>5</v>
      </c>
    </row>
    <row r="5058" spans="1:8">
      <c r="A5058" t="s">
        <v>8851</v>
      </c>
      <c r="B5058" t="s">
        <v>8826</v>
      </c>
      <c r="C5058" t="s">
        <v>8785</v>
      </c>
      <c r="D5058" t="s">
        <v>8826</v>
      </c>
      <c r="E5058" t="s">
        <v>179</v>
      </c>
      <c r="F5058" t="s">
        <v>180</v>
      </c>
      <c r="G5058" t="s">
        <v>12</v>
      </c>
      <c r="H5058">
        <v>4</v>
      </c>
    </row>
    <row r="5059" spans="1:8">
      <c r="A5059" t="s">
        <v>8852</v>
      </c>
      <c r="B5059" t="s">
        <v>8853</v>
      </c>
      <c r="C5059" t="s">
        <v>8785</v>
      </c>
      <c r="D5059" t="s">
        <v>8790</v>
      </c>
      <c r="E5059" t="s">
        <v>10</v>
      </c>
      <c r="F5059" t="s">
        <v>11</v>
      </c>
      <c r="G5059" t="s">
        <v>12</v>
      </c>
      <c r="H5059">
        <v>5</v>
      </c>
    </row>
    <row r="5060" spans="1:8">
      <c r="A5060" t="s">
        <v>8854</v>
      </c>
      <c r="B5060" t="s">
        <v>8848</v>
      </c>
      <c r="C5060" t="s">
        <v>8785</v>
      </c>
      <c r="D5060" t="s">
        <v>5471</v>
      </c>
      <c r="E5060" t="s">
        <v>10</v>
      </c>
      <c r="F5060" t="s">
        <v>23</v>
      </c>
      <c r="G5060" t="s">
        <v>12</v>
      </c>
      <c r="H5060">
        <v>2</v>
      </c>
    </row>
    <row r="5061" spans="1:8">
      <c r="A5061" t="s">
        <v>8855</v>
      </c>
      <c r="B5061" t="s">
        <v>8805</v>
      </c>
      <c r="C5061" t="s">
        <v>8785</v>
      </c>
      <c r="D5061" t="s">
        <v>5364</v>
      </c>
      <c r="E5061" t="s">
        <v>10</v>
      </c>
      <c r="F5061" t="s">
        <v>23</v>
      </c>
      <c r="G5061" t="s">
        <v>12</v>
      </c>
      <c r="H5061">
        <v>3</v>
      </c>
    </row>
    <row r="5062" spans="1:8">
      <c r="A5062" t="s">
        <v>8856</v>
      </c>
      <c r="B5062" t="s">
        <v>8857</v>
      </c>
      <c r="C5062" t="s">
        <v>8785</v>
      </c>
      <c r="D5062" t="s">
        <v>8790</v>
      </c>
      <c r="E5062" t="s">
        <v>10</v>
      </c>
      <c r="F5062" t="s">
        <v>116</v>
      </c>
      <c r="G5062" t="s">
        <v>12</v>
      </c>
      <c r="H5062">
        <v>4</v>
      </c>
    </row>
    <row r="5063" spans="1:8">
      <c r="A5063" t="s">
        <v>8858</v>
      </c>
      <c r="B5063" t="s">
        <v>8828</v>
      </c>
      <c r="C5063" t="s">
        <v>8785</v>
      </c>
      <c r="D5063" t="s">
        <v>632</v>
      </c>
      <c r="E5063" t="s">
        <v>10</v>
      </c>
      <c r="F5063" t="s">
        <v>23</v>
      </c>
      <c r="G5063" t="s">
        <v>12</v>
      </c>
      <c r="H5063">
        <v>4</v>
      </c>
    </row>
    <row r="5064" spans="1:8">
      <c r="A5064" t="s">
        <v>7072</v>
      </c>
      <c r="B5064" t="s">
        <v>8859</v>
      </c>
      <c r="C5064" t="s">
        <v>8785</v>
      </c>
      <c r="D5064" t="s">
        <v>5471</v>
      </c>
      <c r="E5064" t="s">
        <v>10</v>
      </c>
      <c r="F5064" t="s">
        <v>116</v>
      </c>
      <c r="G5064" t="s">
        <v>12</v>
      </c>
      <c r="H5064">
        <v>5</v>
      </c>
    </row>
    <row r="5065" spans="1:8">
      <c r="A5065" t="s">
        <v>8860</v>
      </c>
      <c r="B5065" t="s">
        <v>8861</v>
      </c>
      <c r="C5065" t="s">
        <v>8785</v>
      </c>
      <c r="D5065" t="s">
        <v>8790</v>
      </c>
      <c r="E5065" t="s">
        <v>10</v>
      </c>
      <c r="F5065" t="s">
        <v>23</v>
      </c>
      <c r="G5065" t="s">
        <v>12</v>
      </c>
      <c r="H5065">
        <v>4</v>
      </c>
    </row>
    <row r="5066" spans="1:8">
      <c r="A5066" t="s">
        <v>8862</v>
      </c>
      <c r="B5066" t="s">
        <v>22</v>
      </c>
      <c r="C5066" t="s">
        <v>8785</v>
      </c>
      <c r="D5066" t="s">
        <v>8790</v>
      </c>
      <c r="E5066" t="s">
        <v>10</v>
      </c>
      <c r="F5066" t="s">
        <v>23</v>
      </c>
      <c r="G5066" t="s">
        <v>12</v>
      </c>
      <c r="H5066">
        <v>3</v>
      </c>
    </row>
    <row r="5067" spans="1:8">
      <c r="A5067" t="s">
        <v>8863</v>
      </c>
      <c r="B5067" t="s">
        <v>8789</v>
      </c>
      <c r="C5067" t="s">
        <v>8785</v>
      </c>
      <c r="D5067" t="s">
        <v>8790</v>
      </c>
      <c r="E5067" t="s">
        <v>179</v>
      </c>
      <c r="F5067" t="s">
        <v>180</v>
      </c>
      <c r="G5067" t="s">
        <v>12</v>
      </c>
      <c r="H5067">
        <v>4</v>
      </c>
    </row>
    <row r="5068" spans="1:8">
      <c r="A5068" t="s">
        <v>8864</v>
      </c>
      <c r="B5068" t="s">
        <v>8865</v>
      </c>
      <c r="C5068" t="s">
        <v>8785</v>
      </c>
      <c r="D5068" t="s">
        <v>1381</v>
      </c>
      <c r="E5068" t="s">
        <v>212</v>
      </c>
      <c r="F5068" t="s">
        <v>11</v>
      </c>
      <c r="G5068" t="s">
        <v>12</v>
      </c>
    </row>
    <row r="5069" spans="1:8">
      <c r="A5069" t="s">
        <v>8866</v>
      </c>
      <c r="B5069" t="s">
        <v>6522</v>
      </c>
      <c r="C5069" t="s">
        <v>8785</v>
      </c>
      <c r="D5069" t="s">
        <v>538</v>
      </c>
      <c r="E5069" t="s">
        <v>212</v>
      </c>
      <c r="F5069" t="s">
        <v>11</v>
      </c>
      <c r="G5069" t="s">
        <v>12</v>
      </c>
    </row>
    <row r="5070" spans="1:8">
      <c r="A5070" t="s">
        <v>8867</v>
      </c>
      <c r="B5070" t="s">
        <v>2854</v>
      </c>
      <c r="C5070" t="s">
        <v>8785</v>
      </c>
      <c r="D5070" t="s">
        <v>8868</v>
      </c>
      <c r="E5070" t="s">
        <v>212</v>
      </c>
      <c r="F5070" t="s">
        <v>11</v>
      </c>
      <c r="G5070" t="s">
        <v>12</v>
      </c>
    </row>
    <row r="5071" spans="1:8">
      <c r="A5071" t="s">
        <v>8869</v>
      </c>
      <c r="B5071" t="s">
        <v>8870</v>
      </c>
      <c r="C5071" t="s">
        <v>8785</v>
      </c>
      <c r="D5071" t="s">
        <v>8813</v>
      </c>
      <c r="E5071" t="s">
        <v>212</v>
      </c>
      <c r="F5071" t="s">
        <v>11</v>
      </c>
      <c r="G5071" t="s">
        <v>12</v>
      </c>
      <c r="H5071">
        <v>2</v>
      </c>
    </row>
    <row r="5072" spans="1:8">
      <c r="A5072" t="s">
        <v>8871</v>
      </c>
      <c r="B5072" t="s">
        <v>1773</v>
      </c>
      <c r="C5072" t="s">
        <v>8785</v>
      </c>
      <c r="D5072" t="s">
        <v>1434</v>
      </c>
      <c r="E5072" t="s">
        <v>212</v>
      </c>
      <c r="F5072" t="s">
        <v>11</v>
      </c>
      <c r="G5072" t="s">
        <v>12</v>
      </c>
    </row>
    <row r="5073" spans="1:8">
      <c r="A5073" t="s">
        <v>8872</v>
      </c>
      <c r="B5073" t="s">
        <v>7954</v>
      </c>
      <c r="C5073" t="s">
        <v>8785</v>
      </c>
      <c r="D5073" t="s">
        <v>1434</v>
      </c>
      <c r="E5073" t="s">
        <v>212</v>
      </c>
      <c r="F5073" t="s">
        <v>11</v>
      </c>
      <c r="G5073" t="s">
        <v>12</v>
      </c>
    </row>
    <row r="5074" spans="1:8">
      <c r="A5074" t="s">
        <v>8873</v>
      </c>
      <c r="B5074" t="s">
        <v>8874</v>
      </c>
      <c r="C5074" t="s">
        <v>8785</v>
      </c>
      <c r="D5074" t="s">
        <v>2811</v>
      </c>
      <c r="E5074" t="s">
        <v>212</v>
      </c>
      <c r="F5074" t="s">
        <v>11</v>
      </c>
      <c r="G5074" t="s">
        <v>12</v>
      </c>
    </row>
    <row r="5075" spans="1:8">
      <c r="A5075" t="s">
        <v>684</v>
      </c>
      <c r="B5075" t="s">
        <v>8875</v>
      </c>
      <c r="C5075" t="s">
        <v>8785</v>
      </c>
      <c r="D5075" t="s">
        <v>3434</v>
      </c>
      <c r="E5075" t="s">
        <v>212</v>
      </c>
      <c r="F5075" t="s">
        <v>116</v>
      </c>
      <c r="G5075" t="s">
        <v>12</v>
      </c>
    </row>
    <row r="5076" spans="1:8">
      <c r="A5076" t="s">
        <v>8876</v>
      </c>
      <c r="B5076" t="s">
        <v>656</v>
      </c>
      <c r="C5076" t="s">
        <v>8785</v>
      </c>
      <c r="D5076" t="s">
        <v>8877</v>
      </c>
      <c r="E5076" t="s">
        <v>212</v>
      </c>
      <c r="F5076" t="s">
        <v>11</v>
      </c>
      <c r="G5076" t="s">
        <v>12</v>
      </c>
    </row>
    <row r="5077" spans="1:8">
      <c r="A5077" t="s">
        <v>8878</v>
      </c>
      <c r="B5077" t="s">
        <v>8879</v>
      </c>
      <c r="C5077" t="s">
        <v>8785</v>
      </c>
      <c r="D5077" t="s">
        <v>1329</v>
      </c>
      <c r="E5077" t="s">
        <v>212</v>
      </c>
      <c r="F5077" t="s">
        <v>11</v>
      </c>
      <c r="G5077" t="s">
        <v>12</v>
      </c>
    </row>
    <row r="5078" spans="1:8">
      <c r="A5078" t="s">
        <v>8880</v>
      </c>
      <c r="B5078" t="s">
        <v>8881</v>
      </c>
      <c r="C5078" t="s">
        <v>8785</v>
      </c>
      <c r="D5078" t="s">
        <v>480</v>
      </c>
      <c r="E5078" t="s">
        <v>212</v>
      </c>
      <c r="F5078" t="s">
        <v>11</v>
      </c>
      <c r="G5078" t="s">
        <v>12</v>
      </c>
      <c r="H5078">
        <v>3</v>
      </c>
    </row>
    <row r="5079" spans="1:8">
      <c r="A5079" t="s">
        <v>2395</v>
      </c>
      <c r="B5079" t="s">
        <v>3275</v>
      </c>
      <c r="C5079" t="s">
        <v>8785</v>
      </c>
      <c r="D5079" t="s">
        <v>8801</v>
      </c>
      <c r="E5079" t="s">
        <v>212</v>
      </c>
      <c r="F5079" t="s">
        <v>11</v>
      </c>
      <c r="G5079" t="s">
        <v>12</v>
      </c>
    </row>
    <row r="5080" spans="1:8">
      <c r="A5080" t="s">
        <v>8882</v>
      </c>
      <c r="B5080" t="s">
        <v>8883</v>
      </c>
      <c r="C5080" t="s">
        <v>8785</v>
      </c>
      <c r="D5080" t="s">
        <v>8868</v>
      </c>
      <c r="E5080" t="s">
        <v>212</v>
      </c>
      <c r="F5080" t="s">
        <v>11</v>
      </c>
      <c r="G5080" t="s">
        <v>12</v>
      </c>
      <c r="H5080">
        <v>2</v>
      </c>
    </row>
    <row r="5081" spans="1:8">
      <c r="A5081" t="s">
        <v>8884</v>
      </c>
      <c r="B5081" t="s">
        <v>8885</v>
      </c>
      <c r="C5081" t="s">
        <v>8785</v>
      </c>
      <c r="D5081" t="s">
        <v>8886</v>
      </c>
      <c r="E5081" t="s">
        <v>212</v>
      </c>
      <c r="F5081" t="s">
        <v>11</v>
      </c>
      <c r="G5081" t="s">
        <v>12</v>
      </c>
    </row>
    <row r="5082" spans="1:8">
      <c r="A5082" t="s">
        <v>8887</v>
      </c>
      <c r="B5082" t="s">
        <v>8888</v>
      </c>
      <c r="C5082" t="s">
        <v>8785</v>
      </c>
      <c r="D5082" t="s">
        <v>8886</v>
      </c>
      <c r="E5082" t="s">
        <v>212</v>
      </c>
      <c r="F5082" t="s">
        <v>11</v>
      </c>
      <c r="G5082" t="s">
        <v>12</v>
      </c>
    </row>
    <row r="5083" spans="1:8">
      <c r="A5083" t="s">
        <v>8889</v>
      </c>
      <c r="B5083" t="s">
        <v>7258</v>
      </c>
      <c r="C5083" t="s">
        <v>8785</v>
      </c>
      <c r="D5083" t="s">
        <v>2811</v>
      </c>
      <c r="E5083" t="s">
        <v>212</v>
      </c>
      <c r="F5083" t="s">
        <v>11</v>
      </c>
      <c r="G5083" t="s">
        <v>12</v>
      </c>
    </row>
    <row r="5084" spans="1:8">
      <c r="A5084" t="s">
        <v>8890</v>
      </c>
      <c r="B5084" t="s">
        <v>8891</v>
      </c>
      <c r="C5084" t="s">
        <v>8785</v>
      </c>
      <c r="D5084" t="s">
        <v>1329</v>
      </c>
      <c r="E5084" t="s">
        <v>212</v>
      </c>
      <c r="F5084" t="s">
        <v>98</v>
      </c>
      <c r="G5084" t="s">
        <v>12</v>
      </c>
    </row>
    <row r="5085" spans="1:8">
      <c r="A5085" t="s">
        <v>8892</v>
      </c>
      <c r="B5085" t="s">
        <v>3532</v>
      </c>
      <c r="C5085" t="s">
        <v>8785</v>
      </c>
      <c r="D5085" t="s">
        <v>6102</v>
      </c>
      <c r="E5085" t="s">
        <v>212</v>
      </c>
      <c r="F5085" t="s">
        <v>11</v>
      </c>
      <c r="G5085" t="s">
        <v>12</v>
      </c>
    </row>
    <row r="5086" spans="1:8">
      <c r="A5086" t="s">
        <v>8893</v>
      </c>
      <c r="B5086" t="s">
        <v>1237</v>
      </c>
      <c r="C5086" t="s">
        <v>8785</v>
      </c>
      <c r="D5086" t="s">
        <v>2811</v>
      </c>
      <c r="E5086" t="s">
        <v>212</v>
      </c>
      <c r="F5086" t="s">
        <v>11</v>
      </c>
      <c r="G5086" t="s">
        <v>12</v>
      </c>
    </row>
    <row r="5087" spans="1:8">
      <c r="A5087" t="s">
        <v>8894</v>
      </c>
      <c r="B5087" t="s">
        <v>8895</v>
      </c>
      <c r="C5087" t="s">
        <v>8785</v>
      </c>
      <c r="D5087" t="s">
        <v>8896</v>
      </c>
      <c r="E5087" t="s">
        <v>212</v>
      </c>
      <c r="F5087" t="s">
        <v>11</v>
      </c>
      <c r="G5087" t="s">
        <v>12</v>
      </c>
    </row>
    <row r="5088" spans="1:8">
      <c r="A5088" t="s">
        <v>8897</v>
      </c>
      <c r="B5088" t="s">
        <v>3483</v>
      </c>
      <c r="C5088" t="s">
        <v>8785</v>
      </c>
      <c r="D5088" t="s">
        <v>8898</v>
      </c>
      <c r="E5088" t="s">
        <v>212</v>
      </c>
      <c r="F5088" t="s">
        <v>11</v>
      </c>
      <c r="G5088" t="s">
        <v>12</v>
      </c>
    </row>
    <row r="5089" spans="1:8">
      <c r="A5089" t="s">
        <v>8899</v>
      </c>
      <c r="B5089" t="s">
        <v>8900</v>
      </c>
      <c r="C5089" t="s">
        <v>8785</v>
      </c>
      <c r="D5089" t="s">
        <v>26</v>
      </c>
      <c r="E5089" t="s">
        <v>212</v>
      </c>
      <c r="F5089" t="s">
        <v>11</v>
      </c>
      <c r="G5089" t="s">
        <v>12</v>
      </c>
      <c r="H5089">
        <v>3</v>
      </c>
    </row>
    <row r="5090" spans="1:8">
      <c r="A5090" t="s">
        <v>8901</v>
      </c>
      <c r="B5090" t="s">
        <v>8364</v>
      </c>
      <c r="C5090" t="s">
        <v>8785</v>
      </c>
      <c r="D5090" t="s">
        <v>8896</v>
      </c>
      <c r="E5090" t="s">
        <v>212</v>
      </c>
      <c r="F5090" t="s">
        <v>11</v>
      </c>
      <c r="G5090" t="s">
        <v>12</v>
      </c>
    </row>
    <row r="5091" spans="1:8">
      <c r="A5091" t="s">
        <v>8902</v>
      </c>
      <c r="B5091" t="s">
        <v>8903</v>
      </c>
      <c r="C5091" t="s">
        <v>8785</v>
      </c>
      <c r="D5091" t="s">
        <v>8841</v>
      </c>
      <c r="E5091" t="s">
        <v>212</v>
      </c>
      <c r="F5091" t="s">
        <v>11</v>
      </c>
      <c r="G5091" t="s">
        <v>12</v>
      </c>
    </row>
    <row r="5092" spans="1:8">
      <c r="A5092" t="s">
        <v>8904</v>
      </c>
      <c r="B5092" t="s">
        <v>8905</v>
      </c>
      <c r="C5092" t="s">
        <v>8785</v>
      </c>
      <c r="D5092" t="s">
        <v>3434</v>
      </c>
      <c r="E5092" t="s">
        <v>212</v>
      </c>
      <c r="F5092" t="s">
        <v>116</v>
      </c>
      <c r="G5092" t="s">
        <v>12</v>
      </c>
      <c r="H5092">
        <v>3</v>
      </c>
    </row>
    <row r="5093" spans="1:8">
      <c r="A5093" t="s">
        <v>8906</v>
      </c>
      <c r="B5093" t="s">
        <v>5429</v>
      </c>
      <c r="C5093" t="s">
        <v>8785</v>
      </c>
      <c r="D5093" t="s">
        <v>8907</v>
      </c>
      <c r="E5093" t="s">
        <v>212</v>
      </c>
      <c r="F5093" t="s">
        <v>11</v>
      </c>
      <c r="G5093" t="s">
        <v>12</v>
      </c>
      <c r="H5093">
        <v>5</v>
      </c>
    </row>
    <row r="5094" spans="1:8">
      <c r="A5094" t="s">
        <v>8908</v>
      </c>
      <c r="B5094" t="s">
        <v>8909</v>
      </c>
      <c r="C5094" t="s">
        <v>8785</v>
      </c>
      <c r="D5094" t="s">
        <v>8896</v>
      </c>
      <c r="E5094" t="s">
        <v>212</v>
      </c>
      <c r="F5094" t="s">
        <v>11</v>
      </c>
      <c r="G5094" t="s">
        <v>12</v>
      </c>
    </row>
    <row r="5095" spans="1:8">
      <c r="A5095" t="s">
        <v>8910</v>
      </c>
      <c r="B5095" t="s">
        <v>8911</v>
      </c>
      <c r="C5095" t="s">
        <v>8785</v>
      </c>
      <c r="D5095" t="s">
        <v>8787</v>
      </c>
      <c r="E5095" t="s">
        <v>212</v>
      </c>
      <c r="F5095" t="s">
        <v>11</v>
      </c>
      <c r="G5095" t="s">
        <v>12</v>
      </c>
      <c r="H5095">
        <v>3</v>
      </c>
    </row>
    <row r="5096" spans="1:8">
      <c r="A5096" t="s">
        <v>8912</v>
      </c>
      <c r="B5096" t="s">
        <v>8913</v>
      </c>
      <c r="C5096" t="s">
        <v>8785</v>
      </c>
      <c r="D5096" t="s">
        <v>8817</v>
      </c>
      <c r="E5096" t="s">
        <v>212</v>
      </c>
      <c r="F5096" t="s">
        <v>69</v>
      </c>
      <c r="G5096" t="s">
        <v>12</v>
      </c>
      <c r="H5096">
        <v>2</v>
      </c>
    </row>
    <row r="5097" spans="1:8">
      <c r="A5097" t="s">
        <v>8914</v>
      </c>
      <c r="B5097" t="s">
        <v>8915</v>
      </c>
      <c r="C5097" t="s">
        <v>8785</v>
      </c>
      <c r="D5097" t="s">
        <v>8907</v>
      </c>
      <c r="E5097" t="s">
        <v>212</v>
      </c>
      <c r="F5097" t="s">
        <v>11</v>
      </c>
      <c r="G5097" t="s">
        <v>12</v>
      </c>
      <c r="H5097">
        <v>2</v>
      </c>
    </row>
    <row r="5098" spans="1:8">
      <c r="A5098" t="s">
        <v>8916</v>
      </c>
      <c r="B5098" t="s">
        <v>8917</v>
      </c>
      <c r="C5098" t="s">
        <v>8785</v>
      </c>
      <c r="D5098" t="s">
        <v>8918</v>
      </c>
      <c r="E5098" t="s">
        <v>212</v>
      </c>
      <c r="F5098" t="s">
        <v>23</v>
      </c>
      <c r="G5098" t="s">
        <v>12</v>
      </c>
      <c r="H5098">
        <v>4</v>
      </c>
    </row>
    <row r="5099" spans="1:8">
      <c r="A5099" t="s">
        <v>8919</v>
      </c>
      <c r="B5099" t="s">
        <v>8920</v>
      </c>
      <c r="C5099" t="s">
        <v>8785</v>
      </c>
      <c r="D5099" t="s">
        <v>8921</v>
      </c>
      <c r="E5099" t="s">
        <v>212</v>
      </c>
      <c r="F5099" t="s">
        <v>11</v>
      </c>
      <c r="G5099" t="s">
        <v>12</v>
      </c>
    </row>
    <row r="5100" spans="1:8">
      <c r="A5100" t="s">
        <v>8922</v>
      </c>
      <c r="B5100" t="s">
        <v>8801</v>
      </c>
      <c r="C5100" t="s">
        <v>8785</v>
      </c>
      <c r="D5100" t="s">
        <v>8801</v>
      </c>
      <c r="E5100" t="s">
        <v>212</v>
      </c>
      <c r="F5100" t="s">
        <v>11</v>
      </c>
      <c r="G5100" t="s">
        <v>12</v>
      </c>
    </row>
    <row r="5101" spans="1:8">
      <c r="A5101" t="s">
        <v>1367</v>
      </c>
      <c r="B5101" t="s">
        <v>8923</v>
      </c>
      <c r="C5101" t="s">
        <v>8785</v>
      </c>
      <c r="D5101" t="s">
        <v>8790</v>
      </c>
      <c r="E5101" t="s">
        <v>212</v>
      </c>
      <c r="F5101" t="s">
        <v>23</v>
      </c>
      <c r="G5101" t="s">
        <v>12</v>
      </c>
      <c r="H5101">
        <v>5</v>
      </c>
    </row>
    <row r="5102" spans="1:8">
      <c r="A5102" t="s">
        <v>8924</v>
      </c>
      <c r="B5102" t="s">
        <v>8925</v>
      </c>
      <c r="C5102" t="s">
        <v>8785</v>
      </c>
      <c r="D5102" t="s">
        <v>2693</v>
      </c>
      <c r="E5102" t="s">
        <v>212</v>
      </c>
      <c r="F5102" t="s">
        <v>11</v>
      </c>
      <c r="G5102" t="s">
        <v>12</v>
      </c>
      <c r="H5102">
        <v>2</v>
      </c>
    </row>
    <row r="5103" spans="1:8">
      <c r="A5103" t="s">
        <v>8926</v>
      </c>
      <c r="B5103" t="s">
        <v>1678</v>
      </c>
      <c r="C5103" t="s">
        <v>8785</v>
      </c>
      <c r="D5103" t="s">
        <v>188</v>
      </c>
      <c r="E5103" t="s">
        <v>212</v>
      </c>
      <c r="F5103" t="s">
        <v>116</v>
      </c>
      <c r="G5103" t="s">
        <v>12</v>
      </c>
      <c r="H5103">
        <v>3</v>
      </c>
    </row>
    <row r="5104" spans="1:8">
      <c r="A5104" t="s">
        <v>8927</v>
      </c>
      <c r="B5104" t="s">
        <v>8928</v>
      </c>
      <c r="C5104" t="s">
        <v>8785</v>
      </c>
      <c r="D5104" t="s">
        <v>8790</v>
      </c>
      <c r="E5104" t="s">
        <v>212</v>
      </c>
      <c r="F5104" t="s">
        <v>11</v>
      </c>
      <c r="G5104" t="s">
        <v>12</v>
      </c>
    </row>
    <row r="5105" spans="1:8">
      <c r="A5105" t="s">
        <v>8929</v>
      </c>
      <c r="B5105" t="s">
        <v>8930</v>
      </c>
      <c r="C5105" t="s">
        <v>8785</v>
      </c>
      <c r="D5105" t="s">
        <v>8931</v>
      </c>
      <c r="E5105" t="s">
        <v>212</v>
      </c>
      <c r="F5105" t="s">
        <v>11</v>
      </c>
      <c r="G5105" t="s">
        <v>12</v>
      </c>
      <c r="H5105">
        <v>2</v>
      </c>
    </row>
    <row r="5106" spans="1:8">
      <c r="A5106" t="s">
        <v>8932</v>
      </c>
      <c r="B5106" t="s">
        <v>8933</v>
      </c>
      <c r="C5106" t="s">
        <v>8785</v>
      </c>
      <c r="D5106" t="s">
        <v>5776</v>
      </c>
      <c r="E5106" t="s">
        <v>212</v>
      </c>
      <c r="F5106" t="s">
        <v>23</v>
      </c>
      <c r="G5106" t="s">
        <v>12</v>
      </c>
    </row>
    <row r="5107" spans="1:8">
      <c r="A5107" t="s">
        <v>8934</v>
      </c>
      <c r="B5107" t="s">
        <v>8789</v>
      </c>
      <c r="C5107" t="s">
        <v>8785</v>
      </c>
      <c r="D5107" t="s">
        <v>8790</v>
      </c>
      <c r="E5107" t="s">
        <v>230</v>
      </c>
      <c r="F5107" t="s">
        <v>23</v>
      </c>
      <c r="G5107" t="s">
        <v>12</v>
      </c>
    </row>
    <row r="5108" spans="1:8">
      <c r="A5108" t="s">
        <v>8935</v>
      </c>
      <c r="B5108" t="s">
        <v>8848</v>
      </c>
      <c r="C5108" t="s">
        <v>8785</v>
      </c>
      <c r="D5108" t="s">
        <v>5471</v>
      </c>
      <c r="E5108" t="s">
        <v>230</v>
      </c>
      <c r="F5108" t="s">
        <v>69</v>
      </c>
      <c r="G5108" t="s">
        <v>12</v>
      </c>
    </row>
    <row r="5109" spans="1:8">
      <c r="A5109" t="s">
        <v>2357</v>
      </c>
      <c r="B5109" t="s">
        <v>8826</v>
      </c>
      <c r="C5109" t="s">
        <v>8785</v>
      </c>
      <c r="D5109" t="s">
        <v>8826</v>
      </c>
      <c r="E5109" t="s">
        <v>230</v>
      </c>
      <c r="F5109" t="s">
        <v>23</v>
      </c>
      <c r="G5109" t="s">
        <v>201</v>
      </c>
    </row>
    <row r="5110" spans="1:8">
      <c r="A5110" t="s">
        <v>8936</v>
      </c>
      <c r="B5110" t="s">
        <v>8853</v>
      </c>
      <c r="C5110" t="s">
        <v>8785</v>
      </c>
      <c r="D5110" t="s">
        <v>8790</v>
      </c>
      <c r="E5110" t="s">
        <v>233</v>
      </c>
      <c r="F5110" t="s">
        <v>19</v>
      </c>
      <c r="G5110" t="s">
        <v>201</v>
      </c>
    </row>
    <row r="5111" spans="1:8">
      <c r="A5111" t="s">
        <v>3715</v>
      </c>
      <c r="B5111" t="s">
        <v>8937</v>
      </c>
      <c r="C5111" t="s">
        <v>8785</v>
      </c>
      <c r="D5111" t="s">
        <v>8826</v>
      </c>
      <c r="E5111" t="s">
        <v>233</v>
      </c>
      <c r="F5111" t="s">
        <v>50</v>
      </c>
      <c r="G5111" t="s">
        <v>201</v>
      </c>
    </row>
    <row r="5112" spans="1:8">
      <c r="A5112" t="s">
        <v>8938</v>
      </c>
      <c r="B5112" t="s">
        <v>2773</v>
      </c>
      <c r="C5112" t="s">
        <v>8785</v>
      </c>
      <c r="D5112" t="s">
        <v>480</v>
      </c>
      <c r="E5112" t="s">
        <v>233</v>
      </c>
      <c r="F5112" t="s">
        <v>23</v>
      </c>
      <c r="G5112" t="s">
        <v>201</v>
      </c>
    </row>
    <row r="5113" spans="1:8">
      <c r="A5113" t="s">
        <v>8939</v>
      </c>
      <c r="B5113" t="s">
        <v>8789</v>
      </c>
      <c r="C5113" t="s">
        <v>8785</v>
      </c>
      <c r="D5113" t="s">
        <v>8790</v>
      </c>
      <c r="E5113" t="s">
        <v>233</v>
      </c>
      <c r="F5113" t="s">
        <v>23</v>
      </c>
      <c r="G5113" t="s">
        <v>201</v>
      </c>
    </row>
    <row r="5114" spans="1:8">
      <c r="A5114" t="s">
        <v>8940</v>
      </c>
      <c r="B5114" t="s">
        <v>820</v>
      </c>
      <c r="C5114" t="s">
        <v>8785</v>
      </c>
      <c r="D5114" t="s">
        <v>8797</v>
      </c>
      <c r="E5114" t="s">
        <v>233</v>
      </c>
      <c r="F5114" t="s">
        <v>19</v>
      </c>
      <c r="G5114" t="s">
        <v>201</v>
      </c>
    </row>
    <row r="5115" spans="1:8">
      <c r="A5115" t="s">
        <v>8941</v>
      </c>
      <c r="B5115" t="s">
        <v>8828</v>
      </c>
      <c r="C5115" t="s">
        <v>8785</v>
      </c>
      <c r="D5115" t="s">
        <v>632</v>
      </c>
      <c r="E5115" t="s">
        <v>233</v>
      </c>
      <c r="F5115" t="s">
        <v>19</v>
      </c>
      <c r="G5115" t="s">
        <v>201</v>
      </c>
    </row>
    <row r="5116" spans="1:8">
      <c r="A5116" t="s">
        <v>8942</v>
      </c>
      <c r="B5116" t="s">
        <v>8826</v>
      </c>
      <c r="C5116" t="s">
        <v>8785</v>
      </c>
      <c r="D5116" t="s">
        <v>8826</v>
      </c>
      <c r="E5116" t="s">
        <v>233</v>
      </c>
      <c r="F5116" t="s">
        <v>19</v>
      </c>
      <c r="G5116" t="s">
        <v>201</v>
      </c>
    </row>
    <row r="5117" spans="1:8">
      <c r="A5117" t="s">
        <v>8943</v>
      </c>
      <c r="B5117" t="s">
        <v>8944</v>
      </c>
      <c r="C5117" t="s">
        <v>8785</v>
      </c>
      <c r="D5117" t="s">
        <v>5364</v>
      </c>
      <c r="E5117" t="s">
        <v>233</v>
      </c>
      <c r="F5117" t="s">
        <v>19</v>
      </c>
      <c r="G5117" t="s">
        <v>201</v>
      </c>
    </row>
    <row r="5118" spans="1:8">
      <c r="A5118" t="s">
        <v>8945</v>
      </c>
      <c r="B5118" t="s">
        <v>8848</v>
      </c>
      <c r="C5118" t="s">
        <v>8785</v>
      </c>
      <c r="D5118" t="s">
        <v>5471</v>
      </c>
      <c r="E5118" t="s">
        <v>233</v>
      </c>
      <c r="F5118" t="s">
        <v>23</v>
      </c>
      <c r="G5118" t="s">
        <v>201</v>
      </c>
    </row>
    <row r="5119" spans="1:8">
      <c r="A5119" t="s">
        <v>8946</v>
      </c>
      <c r="B5119" t="s">
        <v>8947</v>
      </c>
      <c r="C5119" t="s">
        <v>8948</v>
      </c>
      <c r="D5119" t="s">
        <v>8949</v>
      </c>
      <c r="E5119" t="s">
        <v>10</v>
      </c>
      <c r="F5119" t="s">
        <v>23</v>
      </c>
      <c r="G5119" t="s">
        <v>12</v>
      </c>
      <c r="H5119">
        <v>3</v>
      </c>
    </row>
    <row r="5120" spans="1:8">
      <c r="A5120" t="s">
        <v>8950</v>
      </c>
      <c r="B5120" t="s">
        <v>8951</v>
      </c>
      <c r="C5120" t="s">
        <v>8948</v>
      </c>
      <c r="D5120" t="s">
        <v>8952</v>
      </c>
      <c r="E5120" t="s">
        <v>10</v>
      </c>
      <c r="F5120" t="s">
        <v>19</v>
      </c>
      <c r="G5120" t="s">
        <v>12</v>
      </c>
      <c r="H5120">
        <v>2</v>
      </c>
    </row>
    <row r="5121" spans="1:8">
      <c r="A5121" t="s">
        <v>8953</v>
      </c>
      <c r="B5121" t="s">
        <v>1533</v>
      </c>
      <c r="C5121" t="s">
        <v>8948</v>
      </c>
      <c r="D5121" t="s">
        <v>499</v>
      </c>
      <c r="E5121" t="s">
        <v>10</v>
      </c>
      <c r="F5121" t="s">
        <v>23</v>
      </c>
      <c r="G5121" t="s">
        <v>12</v>
      </c>
      <c r="H5121">
        <v>4</v>
      </c>
    </row>
    <row r="5122" spans="1:8">
      <c r="A5122" t="s">
        <v>8954</v>
      </c>
      <c r="B5122" t="s">
        <v>2885</v>
      </c>
      <c r="C5122" t="s">
        <v>8948</v>
      </c>
      <c r="D5122" t="s">
        <v>8955</v>
      </c>
      <c r="E5122" t="s">
        <v>10</v>
      </c>
      <c r="F5122" t="s">
        <v>116</v>
      </c>
      <c r="G5122" t="s">
        <v>12</v>
      </c>
      <c r="H5122">
        <v>3</v>
      </c>
    </row>
    <row r="5123" spans="1:8">
      <c r="A5123" t="s">
        <v>8956</v>
      </c>
      <c r="B5123" t="s">
        <v>8957</v>
      </c>
      <c r="C5123" t="s">
        <v>8948</v>
      </c>
      <c r="D5123" t="s">
        <v>940</v>
      </c>
      <c r="E5123" t="s">
        <v>10</v>
      </c>
      <c r="F5123" t="s">
        <v>23</v>
      </c>
      <c r="G5123" t="s">
        <v>12</v>
      </c>
      <c r="H5123">
        <v>3</v>
      </c>
    </row>
    <row r="5124" spans="1:8">
      <c r="A5124" t="s">
        <v>8958</v>
      </c>
      <c r="B5124" t="s">
        <v>8959</v>
      </c>
      <c r="C5124" t="s">
        <v>8948</v>
      </c>
      <c r="D5124" t="s">
        <v>2693</v>
      </c>
      <c r="E5124" t="s">
        <v>10</v>
      </c>
      <c r="F5124" t="s">
        <v>23</v>
      </c>
      <c r="G5124" t="s">
        <v>12</v>
      </c>
      <c r="H5124">
        <v>1</v>
      </c>
    </row>
    <row r="5125" spans="1:8">
      <c r="A5125" t="s">
        <v>8960</v>
      </c>
      <c r="B5125" t="s">
        <v>8961</v>
      </c>
      <c r="C5125" t="s">
        <v>8948</v>
      </c>
      <c r="D5125" t="s">
        <v>15</v>
      </c>
      <c r="E5125" t="s">
        <v>10</v>
      </c>
      <c r="F5125" t="s">
        <v>23</v>
      </c>
      <c r="G5125" t="s">
        <v>12</v>
      </c>
      <c r="H5125">
        <v>2</v>
      </c>
    </row>
    <row r="5126" spans="1:8">
      <c r="A5126" t="s">
        <v>8962</v>
      </c>
      <c r="B5126" t="s">
        <v>4953</v>
      </c>
      <c r="C5126" t="s">
        <v>8948</v>
      </c>
      <c r="D5126" t="s">
        <v>8963</v>
      </c>
      <c r="E5126" t="s">
        <v>10</v>
      </c>
      <c r="F5126" t="s">
        <v>23</v>
      </c>
      <c r="G5126" t="s">
        <v>12</v>
      </c>
      <c r="H5126">
        <v>2</v>
      </c>
    </row>
    <row r="5127" spans="1:8">
      <c r="A5127" t="s">
        <v>8964</v>
      </c>
      <c r="B5127" t="s">
        <v>8965</v>
      </c>
      <c r="C5127" t="s">
        <v>8948</v>
      </c>
      <c r="D5127" t="s">
        <v>2677</v>
      </c>
      <c r="E5127" t="s">
        <v>10</v>
      </c>
      <c r="F5127" t="s">
        <v>98</v>
      </c>
      <c r="G5127" t="s">
        <v>12</v>
      </c>
      <c r="H5127">
        <v>1</v>
      </c>
    </row>
    <row r="5128" spans="1:8">
      <c r="A5128" t="s">
        <v>8966</v>
      </c>
      <c r="B5128" t="s">
        <v>8947</v>
      </c>
      <c r="C5128" t="s">
        <v>8948</v>
      </c>
      <c r="D5128" t="s">
        <v>8949</v>
      </c>
      <c r="E5128" t="s">
        <v>10</v>
      </c>
      <c r="F5128" t="s">
        <v>23</v>
      </c>
      <c r="G5128" t="s">
        <v>12</v>
      </c>
      <c r="H5128">
        <v>4</v>
      </c>
    </row>
    <row r="5129" spans="1:8">
      <c r="A5129" t="s">
        <v>8967</v>
      </c>
      <c r="B5129" t="s">
        <v>8968</v>
      </c>
      <c r="C5129" t="s">
        <v>8948</v>
      </c>
      <c r="D5129" t="s">
        <v>8963</v>
      </c>
      <c r="E5129" t="s">
        <v>10</v>
      </c>
      <c r="F5129" t="s">
        <v>23</v>
      </c>
      <c r="G5129" t="s">
        <v>12</v>
      </c>
      <c r="H5129">
        <v>1</v>
      </c>
    </row>
    <row r="5130" spans="1:8">
      <c r="A5130" t="s">
        <v>8969</v>
      </c>
      <c r="B5130" t="s">
        <v>8970</v>
      </c>
      <c r="C5130" t="s">
        <v>8948</v>
      </c>
      <c r="D5130" t="s">
        <v>4948</v>
      </c>
      <c r="E5130" t="s">
        <v>179</v>
      </c>
      <c r="F5130" t="s">
        <v>180</v>
      </c>
      <c r="G5130" t="s">
        <v>12</v>
      </c>
      <c r="H5130">
        <v>5</v>
      </c>
    </row>
    <row r="5131" spans="1:8">
      <c r="A5131" t="s">
        <v>8971</v>
      </c>
      <c r="B5131" t="s">
        <v>8972</v>
      </c>
      <c r="C5131" t="s">
        <v>8948</v>
      </c>
      <c r="D5131" t="s">
        <v>222</v>
      </c>
      <c r="E5131" t="s">
        <v>10</v>
      </c>
      <c r="F5131" t="s">
        <v>23</v>
      </c>
      <c r="G5131" t="s">
        <v>12</v>
      </c>
      <c r="H5131">
        <v>2</v>
      </c>
    </row>
    <row r="5132" spans="1:8">
      <c r="A5132" t="s">
        <v>8973</v>
      </c>
      <c r="B5132" t="s">
        <v>1889</v>
      </c>
      <c r="C5132" t="s">
        <v>8948</v>
      </c>
      <c r="D5132" t="s">
        <v>6102</v>
      </c>
      <c r="E5132" t="s">
        <v>10</v>
      </c>
      <c r="F5132" t="s">
        <v>23</v>
      </c>
      <c r="G5132" t="s">
        <v>12</v>
      </c>
      <c r="H5132">
        <v>1</v>
      </c>
    </row>
    <row r="5133" spans="1:8">
      <c r="A5133" t="s">
        <v>8974</v>
      </c>
      <c r="B5133" t="s">
        <v>8975</v>
      </c>
      <c r="C5133" t="s">
        <v>8948</v>
      </c>
      <c r="D5133" t="s">
        <v>499</v>
      </c>
      <c r="E5133" t="s">
        <v>179</v>
      </c>
      <c r="F5133" t="s">
        <v>180</v>
      </c>
      <c r="G5133" t="s">
        <v>12</v>
      </c>
      <c r="H5133">
        <v>5</v>
      </c>
    </row>
    <row r="5134" spans="1:8">
      <c r="A5134" t="s">
        <v>8976</v>
      </c>
      <c r="B5134" t="s">
        <v>2741</v>
      </c>
      <c r="C5134" t="s">
        <v>8948</v>
      </c>
      <c r="D5134" t="s">
        <v>2675</v>
      </c>
      <c r="E5134" t="s">
        <v>10</v>
      </c>
      <c r="F5134" t="s">
        <v>98</v>
      </c>
      <c r="G5134" t="s">
        <v>12</v>
      </c>
      <c r="H5134">
        <v>2</v>
      </c>
    </row>
    <row r="5135" spans="1:8">
      <c r="A5135" t="s">
        <v>8977</v>
      </c>
      <c r="B5135" t="s">
        <v>594</v>
      </c>
      <c r="C5135" t="s">
        <v>8948</v>
      </c>
      <c r="D5135" t="s">
        <v>594</v>
      </c>
      <c r="E5135" t="s">
        <v>10</v>
      </c>
      <c r="F5135" t="s">
        <v>19</v>
      </c>
      <c r="G5135" t="s">
        <v>12</v>
      </c>
      <c r="H5135">
        <v>2</v>
      </c>
    </row>
    <row r="5136" spans="1:8">
      <c r="A5136" t="s">
        <v>8978</v>
      </c>
      <c r="B5136" t="s">
        <v>2885</v>
      </c>
      <c r="C5136" t="s">
        <v>8948</v>
      </c>
      <c r="D5136" t="s">
        <v>2144</v>
      </c>
      <c r="E5136" t="s">
        <v>179</v>
      </c>
      <c r="F5136" t="s">
        <v>180</v>
      </c>
      <c r="G5136" t="s">
        <v>12</v>
      </c>
      <c r="H5136">
        <v>5</v>
      </c>
    </row>
    <row r="5137" spans="1:8">
      <c r="A5137" t="s">
        <v>8979</v>
      </c>
      <c r="B5137" t="s">
        <v>8980</v>
      </c>
      <c r="C5137" t="s">
        <v>8948</v>
      </c>
      <c r="D5137" t="s">
        <v>3697</v>
      </c>
      <c r="E5137" t="s">
        <v>10</v>
      </c>
      <c r="F5137" t="s">
        <v>116</v>
      </c>
      <c r="G5137" t="s">
        <v>12</v>
      </c>
      <c r="H5137">
        <v>2</v>
      </c>
    </row>
    <row r="5138" spans="1:8">
      <c r="A5138" t="s">
        <v>8981</v>
      </c>
      <c r="B5138" t="s">
        <v>2885</v>
      </c>
      <c r="C5138" t="s">
        <v>8948</v>
      </c>
      <c r="D5138" t="s">
        <v>8955</v>
      </c>
      <c r="E5138" t="s">
        <v>10</v>
      </c>
      <c r="F5138" t="s">
        <v>23</v>
      </c>
      <c r="G5138" t="s">
        <v>12</v>
      </c>
      <c r="H5138">
        <v>3</v>
      </c>
    </row>
    <row r="5139" spans="1:8">
      <c r="A5139" t="s">
        <v>8982</v>
      </c>
      <c r="B5139" t="s">
        <v>8983</v>
      </c>
      <c r="C5139" t="s">
        <v>8948</v>
      </c>
      <c r="D5139" t="s">
        <v>6505</v>
      </c>
      <c r="E5139" t="s">
        <v>10</v>
      </c>
      <c r="F5139" t="s">
        <v>23</v>
      </c>
      <c r="G5139" t="s">
        <v>12</v>
      </c>
      <c r="H5139">
        <v>2</v>
      </c>
    </row>
    <row r="5140" spans="1:8">
      <c r="A5140" t="s">
        <v>8984</v>
      </c>
      <c r="B5140" t="s">
        <v>8957</v>
      </c>
      <c r="C5140" t="s">
        <v>8948</v>
      </c>
      <c r="D5140" t="s">
        <v>940</v>
      </c>
      <c r="E5140" t="s">
        <v>179</v>
      </c>
      <c r="F5140" t="s">
        <v>180</v>
      </c>
      <c r="G5140" t="s">
        <v>12</v>
      </c>
      <c r="H5140">
        <v>4</v>
      </c>
    </row>
    <row r="5141" spans="1:8">
      <c r="A5141" t="s">
        <v>8985</v>
      </c>
      <c r="B5141" t="s">
        <v>8970</v>
      </c>
      <c r="C5141" t="s">
        <v>8948</v>
      </c>
      <c r="D5141" t="s">
        <v>4948</v>
      </c>
      <c r="E5141" t="s">
        <v>10</v>
      </c>
      <c r="F5141" t="s">
        <v>23</v>
      </c>
      <c r="G5141" t="s">
        <v>12</v>
      </c>
      <c r="H5141">
        <v>3</v>
      </c>
    </row>
    <row r="5142" spans="1:8">
      <c r="A5142" t="s">
        <v>8986</v>
      </c>
      <c r="B5142" t="s">
        <v>8970</v>
      </c>
      <c r="C5142" t="s">
        <v>8948</v>
      </c>
      <c r="D5142" t="s">
        <v>4948</v>
      </c>
      <c r="E5142" t="s">
        <v>10</v>
      </c>
      <c r="F5142" t="s">
        <v>19</v>
      </c>
      <c r="G5142" t="s">
        <v>12</v>
      </c>
      <c r="H5142">
        <v>2</v>
      </c>
    </row>
    <row r="5143" spans="1:8">
      <c r="A5143" t="s">
        <v>8987</v>
      </c>
      <c r="B5143" t="s">
        <v>8988</v>
      </c>
      <c r="C5143" t="s">
        <v>8948</v>
      </c>
      <c r="D5143" t="s">
        <v>8989</v>
      </c>
      <c r="E5143" t="s">
        <v>10</v>
      </c>
      <c r="F5143" t="s">
        <v>98</v>
      </c>
      <c r="G5143" t="s">
        <v>12</v>
      </c>
      <c r="H5143">
        <v>3</v>
      </c>
    </row>
    <row r="5144" spans="1:8">
      <c r="A5144" t="s">
        <v>8990</v>
      </c>
      <c r="B5144" t="s">
        <v>8991</v>
      </c>
      <c r="C5144" t="s">
        <v>8948</v>
      </c>
      <c r="D5144" t="s">
        <v>3710</v>
      </c>
      <c r="E5144" t="s">
        <v>10</v>
      </c>
      <c r="F5144" t="s">
        <v>50</v>
      </c>
      <c r="G5144" t="s">
        <v>12</v>
      </c>
    </row>
    <row r="5145" spans="1:8">
      <c r="A5145" t="s">
        <v>8992</v>
      </c>
      <c r="B5145" t="s">
        <v>4953</v>
      </c>
      <c r="C5145" t="s">
        <v>8948</v>
      </c>
      <c r="D5145" t="s">
        <v>8963</v>
      </c>
      <c r="E5145" t="s">
        <v>10</v>
      </c>
      <c r="F5145" t="s">
        <v>330</v>
      </c>
      <c r="G5145" t="s">
        <v>201</v>
      </c>
    </row>
    <row r="5146" spans="1:8">
      <c r="A5146" t="s">
        <v>8993</v>
      </c>
      <c r="B5146" t="s">
        <v>8994</v>
      </c>
      <c r="C5146" t="s">
        <v>8948</v>
      </c>
      <c r="D5146" t="s">
        <v>66</v>
      </c>
      <c r="E5146" t="s">
        <v>10</v>
      </c>
      <c r="F5146" t="s">
        <v>23</v>
      </c>
      <c r="G5146" t="s">
        <v>12</v>
      </c>
    </row>
    <row r="5147" spans="1:8">
      <c r="A5147" t="s">
        <v>8995</v>
      </c>
      <c r="B5147" t="s">
        <v>2479</v>
      </c>
      <c r="C5147" t="s">
        <v>8948</v>
      </c>
      <c r="D5147" t="s">
        <v>8996</v>
      </c>
      <c r="E5147" t="s">
        <v>10</v>
      </c>
      <c r="F5147" t="s">
        <v>23</v>
      </c>
      <c r="G5147" t="s">
        <v>201</v>
      </c>
    </row>
    <row r="5148" spans="1:8">
      <c r="A5148" t="s">
        <v>8997</v>
      </c>
      <c r="B5148" t="s">
        <v>8998</v>
      </c>
      <c r="C5148" t="s">
        <v>8948</v>
      </c>
      <c r="D5148" t="s">
        <v>225</v>
      </c>
      <c r="E5148" t="s">
        <v>212</v>
      </c>
      <c r="F5148" t="s">
        <v>23</v>
      </c>
      <c r="G5148" t="s">
        <v>12</v>
      </c>
    </row>
    <row r="5149" spans="1:8">
      <c r="A5149" t="s">
        <v>8999</v>
      </c>
      <c r="B5149" t="s">
        <v>9000</v>
      </c>
      <c r="C5149" t="s">
        <v>8948</v>
      </c>
      <c r="D5149" t="s">
        <v>3045</v>
      </c>
      <c r="E5149" t="s">
        <v>212</v>
      </c>
      <c r="F5149" t="s">
        <v>23</v>
      </c>
      <c r="G5149" t="s">
        <v>12</v>
      </c>
    </row>
    <row r="5150" spans="1:8">
      <c r="A5150" t="s">
        <v>9001</v>
      </c>
      <c r="B5150" t="s">
        <v>9002</v>
      </c>
      <c r="C5150" t="s">
        <v>8948</v>
      </c>
      <c r="D5150" t="s">
        <v>97</v>
      </c>
      <c r="E5150" t="s">
        <v>212</v>
      </c>
      <c r="F5150" t="s">
        <v>23</v>
      </c>
      <c r="G5150" t="s">
        <v>12</v>
      </c>
    </row>
    <row r="5151" spans="1:8">
      <c r="A5151" t="s">
        <v>9003</v>
      </c>
      <c r="B5151" t="s">
        <v>9004</v>
      </c>
      <c r="C5151" t="s">
        <v>8948</v>
      </c>
      <c r="D5151" t="s">
        <v>4753</v>
      </c>
      <c r="E5151" t="s">
        <v>212</v>
      </c>
      <c r="F5151" t="s">
        <v>19</v>
      </c>
      <c r="G5151" t="s">
        <v>12</v>
      </c>
    </row>
    <row r="5152" spans="1:8">
      <c r="A5152" t="s">
        <v>9005</v>
      </c>
      <c r="B5152" t="s">
        <v>3088</v>
      </c>
      <c r="C5152" t="s">
        <v>8948</v>
      </c>
      <c r="D5152" t="s">
        <v>7726</v>
      </c>
      <c r="E5152" t="s">
        <v>212</v>
      </c>
      <c r="F5152" t="s">
        <v>23</v>
      </c>
      <c r="G5152" t="s">
        <v>12</v>
      </c>
    </row>
    <row r="5153" spans="1:8">
      <c r="A5153" t="s">
        <v>9006</v>
      </c>
      <c r="B5153" t="s">
        <v>5590</v>
      </c>
      <c r="C5153" t="s">
        <v>8948</v>
      </c>
      <c r="D5153" t="s">
        <v>1960</v>
      </c>
      <c r="E5153" t="s">
        <v>212</v>
      </c>
      <c r="F5153" t="s">
        <v>98</v>
      </c>
      <c r="G5153" t="s">
        <v>12</v>
      </c>
    </row>
    <row r="5154" spans="1:8">
      <c r="A5154" t="s">
        <v>9007</v>
      </c>
      <c r="B5154" t="s">
        <v>9008</v>
      </c>
      <c r="C5154" t="s">
        <v>8948</v>
      </c>
      <c r="D5154" t="s">
        <v>9009</v>
      </c>
      <c r="E5154" t="s">
        <v>212</v>
      </c>
      <c r="F5154" t="s">
        <v>23</v>
      </c>
      <c r="G5154" t="s">
        <v>12</v>
      </c>
    </row>
    <row r="5155" spans="1:8">
      <c r="A5155" t="s">
        <v>9010</v>
      </c>
      <c r="B5155" t="s">
        <v>9011</v>
      </c>
      <c r="C5155" t="s">
        <v>8948</v>
      </c>
      <c r="D5155" t="s">
        <v>107</v>
      </c>
      <c r="E5155" t="s">
        <v>212</v>
      </c>
      <c r="F5155" t="s">
        <v>23</v>
      </c>
      <c r="G5155" t="s">
        <v>12</v>
      </c>
      <c r="H5155">
        <v>5</v>
      </c>
    </row>
    <row r="5156" spans="1:8">
      <c r="A5156" t="s">
        <v>9012</v>
      </c>
      <c r="B5156" t="s">
        <v>9013</v>
      </c>
      <c r="C5156" t="s">
        <v>8948</v>
      </c>
      <c r="D5156" t="s">
        <v>9014</v>
      </c>
      <c r="E5156" t="s">
        <v>212</v>
      </c>
      <c r="F5156" t="s">
        <v>23</v>
      </c>
      <c r="G5156" t="s">
        <v>12</v>
      </c>
    </row>
    <row r="5157" spans="1:8">
      <c r="A5157" t="s">
        <v>9015</v>
      </c>
      <c r="B5157" t="s">
        <v>9016</v>
      </c>
      <c r="C5157" t="s">
        <v>8948</v>
      </c>
      <c r="D5157" t="s">
        <v>4172</v>
      </c>
      <c r="E5157" t="s">
        <v>212</v>
      </c>
      <c r="F5157" t="s">
        <v>23</v>
      </c>
      <c r="G5157" t="s">
        <v>12</v>
      </c>
      <c r="H5157">
        <v>5</v>
      </c>
    </row>
    <row r="5158" spans="1:8">
      <c r="A5158" t="s">
        <v>9017</v>
      </c>
      <c r="B5158" t="s">
        <v>8163</v>
      </c>
      <c r="C5158" t="s">
        <v>8948</v>
      </c>
      <c r="D5158" t="s">
        <v>2445</v>
      </c>
      <c r="E5158" t="s">
        <v>212</v>
      </c>
      <c r="F5158" t="s">
        <v>19</v>
      </c>
      <c r="G5158" t="s">
        <v>12</v>
      </c>
    </row>
    <row r="5159" spans="1:8">
      <c r="A5159" t="s">
        <v>9018</v>
      </c>
      <c r="B5159" t="s">
        <v>60</v>
      </c>
      <c r="C5159" t="s">
        <v>8948</v>
      </c>
      <c r="D5159" t="s">
        <v>500</v>
      </c>
      <c r="E5159" t="s">
        <v>212</v>
      </c>
      <c r="F5159" t="s">
        <v>98</v>
      </c>
      <c r="G5159" t="s">
        <v>12</v>
      </c>
      <c r="H5159">
        <v>4</v>
      </c>
    </row>
    <row r="5160" spans="1:8">
      <c r="A5160" t="s">
        <v>9019</v>
      </c>
      <c r="B5160" t="s">
        <v>9020</v>
      </c>
      <c r="C5160" t="s">
        <v>8948</v>
      </c>
      <c r="D5160" t="s">
        <v>581</v>
      </c>
      <c r="E5160" t="s">
        <v>212</v>
      </c>
      <c r="F5160" t="s">
        <v>98</v>
      </c>
      <c r="G5160" t="s">
        <v>12</v>
      </c>
    </row>
    <row r="5161" spans="1:8">
      <c r="A5161" t="s">
        <v>9021</v>
      </c>
      <c r="B5161" t="s">
        <v>9022</v>
      </c>
      <c r="C5161" t="s">
        <v>8948</v>
      </c>
      <c r="D5161" t="s">
        <v>5310</v>
      </c>
      <c r="E5161" t="s">
        <v>212</v>
      </c>
      <c r="F5161" t="s">
        <v>23</v>
      </c>
      <c r="G5161" t="s">
        <v>12</v>
      </c>
      <c r="H5161">
        <v>1</v>
      </c>
    </row>
    <row r="5162" spans="1:8">
      <c r="A5162" t="s">
        <v>9023</v>
      </c>
      <c r="B5162" t="s">
        <v>274</v>
      </c>
      <c r="C5162" t="s">
        <v>8948</v>
      </c>
      <c r="D5162" t="s">
        <v>2811</v>
      </c>
      <c r="E5162" t="s">
        <v>212</v>
      </c>
      <c r="F5162" t="s">
        <v>69</v>
      </c>
      <c r="G5162" t="s">
        <v>12</v>
      </c>
      <c r="H5162">
        <v>3</v>
      </c>
    </row>
    <row r="5163" spans="1:8">
      <c r="A5163" t="s">
        <v>9024</v>
      </c>
      <c r="B5163" t="s">
        <v>9025</v>
      </c>
      <c r="C5163" t="s">
        <v>8948</v>
      </c>
      <c r="D5163" t="s">
        <v>68</v>
      </c>
      <c r="E5163" t="s">
        <v>212</v>
      </c>
      <c r="F5163" t="s">
        <v>19</v>
      </c>
      <c r="G5163" t="s">
        <v>12</v>
      </c>
    </row>
    <row r="5164" spans="1:8">
      <c r="A5164" t="s">
        <v>9026</v>
      </c>
      <c r="B5164" t="s">
        <v>44</v>
      </c>
      <c r="C5164" t="s">
        <v>8948</v>
      </c>
      <c r="D5164" t="s">
        <v>68</v>
      </c>
      <c r="E5164" t="s">
        <v>212</v>
      </c>
      <c r="F5164" t="s">
        <v>69</v>
      </c>
      <c r="G5164" t="s">
        <v>12</v>
      </c>
    </row>
    <row r="5165" spans="1:8">
      <c r="A5165" t="s">
        <v>9027</v>
      </c>
      <c r="B5165" t="s">
        <v>9028</v>
      </c>
      <c r="C5165" t="s">
        <v>8948</v>
      </c>
      <c r="D5165" t="s">
        <v>26</v>
      </c>
      <c r="E5165" t="s">
        <v>212</v>
      </c>
      <c r="F5165" t="s">
        <v>23</v>
      </c>
      <c r="G5165" t="s">
        <v>12</v>
      </c>
      <c r="H5165">
        <v>1</v>
      </c>
    </row>
    <row r="5166" spans="1:8">
      <c r="A5166" t="s">
        <v>9029</v>
      </c>
      <c r="B5166" t="s">
        <v>5000</v>
      </c>
      <c r="C5166" t="s">
        <v>8948</v>
      </c>
      <c r="D5166" t="s">
        <v>87</v>
      </c>
      <c r="E5166" t="s">
        <v>212</v>
      </c>
      <c r="F5166" t="s">
        <v>23</v>
      </c>
      <c r="G5166" t="s">
        <v>12</v>
      </c>
      <c r="H5166">
        <v>3</v>
      </c>
    </row>
    <row r="5167" spans="1:8">
      <c r="A5167" t="s">
        <v>9030</v>
      </c>
      <c r="B5167" t="s">
        <v>9031</v>
      </c>
      <c r="C5167" t="s">
        <v>8948</v>
      </c>
      <c r="D5167" t="s">
        <v>9032</v>
      </c>
      <c r="E5167" t="s">
        <v>212</v>
      </c>
      <c r="F5167" t="s">
        <v>23</v>
      </c>
      <c r="G5167" t="s">
        <v>12</v>
      </c>
      <c r="H5167">
        <v>3</v>
      </c>
    </row>
    <row r="5168" spans="1:8">
      <c r="A5168" t="s">
        <v>9033</v>
      </c>
      <c r="B5168" t="s">
        <v>9034</v>
      </c>
      <c r="C5168" t="s">
        <v>8948</v>
      </c>
      <c r="D5168" t="s">
        <v>9035</v>
      </c>
      <c r="E5168" t="s">
        <v>212</v>
      </c>
      <c r="F5168" t="s">
        <v>23</v>
      </c>
      <c r="G5168" t="s">
        <v>12</v>
      </c>
      <c r="H5168">
        <v>2</v>
      </c>
    </row>
    <row r="5169" spans="1:8">
      <c r="A5169" t="s">
        <v>952</v>
      </c>
      <c r="B5169" t="s">
        <v>4953</v>
      </c>
      <c r="C5169" t="s">
        <v>8948</v>
      </c>
      <c r="D5169" t="s">
        <v>8963</v>
      </c>
      <c r="E5169" t="s">
        <v>233</v>
      </c>
      <c r="F5169" t="s">
        <v>23</v>
      </c>
      <c r="G5169" t="s">
        <v>201</v>
      </c>
    </row>
    <row r="5170" spans="1:8">
      <c r="A5170" t="s">
        <v>9036</v>
      </c>
      <c r="B5170" t="s">
        <v>2885</v>
      </c>
      <c r="C5170" t="s">
        <v>8948</v>
      </c>
      <c r="D5170" t="s">
        <v>8955</v>
      </c>
      <c r="E5170" t="s">
        <v>233</v>
      </c>
      <c r="F5170" t="s">
        <v>19</v>
      </c>
      <c r="G5170" t="s">
        <v>201</v>
      </c>
    </row>
    <row r="5171" spans="1:8">
      <c r="A5171" t="s">
        <v>9037</v>
      </c>
      <c r="B5171" t="s">
        <v>2885</v>
      </c>
      <c r="C5171" t="s">
        <v>8948</v>
      </c>
      <c r="D5171" t="s">
        <v>8955</v>
      </c>
      <c r="E5171" t="s">
        <v>233</v>
      </c>
      <c r="F5171" t="s">
        <v>50</v>
      </c>
      <c r="G5171" t="s">
        <v>201</v>
      </c>
    </row>
    <row r="5172" spans="1:8">
      <c r="A5172" t="s">
        <v>9038</v>
      </c>
      <c r="B5172" t="s">
        <v>8975</v>
      </c>
      <c r="C5172" t="s">
        <v>8948</v>
      </c>
      <c r="D5172" t="s">
        <v>499</v>
      </c>
      <c r="E5172" t="s">
        <v>233</v>
      </c>
      <c r="F5172" t="s">
        <v>23</v>
      </c>
      <c r="G5172" t="s">
        <v>12</v>
      </c>
    </row>
    <row r="5173" spans="1:8">
      <c r="A5173" t="s">
        <v>9039</v>
      </c>
      <c r="B5173" t="s">
        <v>1889</v>
      </c>
      <c r="C5173" t="s">
        <v>8948</v>
      </c>
      <c r="D5173" t="s">
        <v>6102</v>
      </c>
      <c r="E5173" t="s">
        <v>233</v>
      </c>
      <c r="F5173" t="s">
        <v>50</v>
      </c>
      <c r="G5173" t="s">
        <v>201</v>
      </c>
    </row>
    <row r="5174" spans="1:8">
      <c r="A5174" t="s">
        <v>9040</v>
      </c>
      <c r="B5174" t="s">
        <v>9041</v>
      </c>
      <c r="C5174" t="s">
        <v>9042</v>
      </c>
      <c r="D5174" t="s">
        <v>6548</v>
      </c>
      <c r="E5174" t="s">
        <v>10</v>
      </c>
      <c r="F5174" t="s">
        <v>116</v>
      </c>
      <c r="G5174" t="s">
        <v>12</v>
      </c>
      <c r="H5174">
        <v>4</v>
      </c>
    </row>
    <row r="5175" spans="1:8">
      <c r="A5175" t="s">
        <v>9043</v>
      </c>
      <c r="B5175" t="s">
        <v>3360</v>
      </c>
      <c r="C5175" t="s">
        <v>9042</v>
      </c>
      <c r="D5175" t="s">
        <v>3360</v>
      </c>
      <c r="E5175" t="s">
        <v>10</v>
      </c>
      <c r="F5175" t="s">
        <v>23</v>
      </c>
      <c r="G5175" t="s">
        <v>12</v>
      </c>
      <c r="H5175">
        <v>5</v>
      </c>
    </row>
    <row r="5176" spans="1:8">
      <c r="A5176" t="s">
        <v>9044</v>
      </c>
      <c r="B5176" t="s">
        <v>9045</v>
      </c>
      <c r="C5176" t="s">
        <v>9042</v>
      </c>
      <c r="D5176" t="s">
        <v>9045</v>
      </c>
      <c r="E5176" t="s">
        <v>10</v>
      </c>
      <c r="F5176" t="s">
        <v>23</v>
      </c>
      <c r="G5176" t="s">
        <v>12</v>
      </c>
      <c r="H5176">
        <v>4</v>
      </c>
    </row>
    <row r="5177" spans="1:8">
      <c r="A5177" t="s">
        <v>9046</v>
      </c>
      <c r="B5177" t="s">
        <v>4737</v>
      </c>
      <c r="C5177" t="s">
        <v>9042</v>
      </c>
      <c r="D5177" t="s">
        <v>9047</v>
      </c>
      <c r="E5177" t="s">
        <v>10</v>
      </c>
      <c r="F5177" t="s">
        <v>23</v>
      </c>
      <c r="G5177" t="s">
        <v>12</v>
      </c>
      <c r="H5177">
        <v>4</v>
      </c>
    </row>
    <row r="5178" spans="1:8">
      <c r="A5178" t="s">
        <v>9048</v>
      </c>
      <c r="B5178" t="s">
        <v>9049</v>
      </c>
      <c r="C5178" t="s">
        <v>9042</v>
      </c>
      <c r="D5178" t="s">
        <v>9050</v>
      </c>
      <c r="E5178" t="s">
        <v>10</v>
      </c>
      <c r="F5178" t="s">
        <v>23</v>
      </c>
      <c r="G5178" t="s">
        <v>12</v>
      </c>
      <c r="H5178">
        <v>2</v>
      </c>
    </row>
    <row r="5179" spans="1:8">
      <c r="A5179" t="s">
        <v>9051</v>
      </c>
      <c r="B5179" t="s">
        <v>9052</v>
      </c>
      <c r="C5179" t="s">
        <v>9042</v>
      </c>
      <c r="D5179" t="s">
        <v>2404</v>
      </c>
      <c r="E5179" t="s">
        <v>10</v>
      </c>
      <c r="F5179" t="s">
        <v>23</v>
      </c>
      <c r="G5179" t="s">
        <v>12</v>
      </c>
      <c r="H5179">
        <v>3</v>
      </c>
    </row>
    <row r="5180" spans="1:8">
      <c r="A5180" t="s">
        <v>9053</v>
      </c>
      <c r="B5180" t="s">
        <v>9054</v>
      </c>
      <c r="C5180" t="s">
        <v>9042</v>
      </c>
      <c r="D5180" t="s">
        <v>9054</v>
      </c>
      <c r="E5180" t="s">
        <v>10</v>
      </c>
      <c r="F5180" t="s">
        <v>98</v>
      </c>
      <c r="G5180" t="s">
        <v>12</v>
      </c>
      <c r="H5180">
        <v>2</v>
      </c>
    </row>
    <row r="5181" spans="1:8">
      <c r="A5181" t="s">
        <v>9055</v>
      </c>
      <c r="B5181" t="s">
        <v>153</v>
      </c>
      <c r="C5181" t="s">
        <v>9042</v>
      </c>
      <c r="D5181" t="s">
        <v>3701</v>
      </c>
      <c r="E5181" t="s">
        <v>10</v>
      </c>
      <c r="F5181" t="s">
        <v>23</v>
      </c>
      <c r="G5181" t="s">
        <v>12</v>
      </c>
      <c r="H5181">
        <v>5</v>
      </c>
    </row>
    <row r="5182" spans="1:8">
      <c r="A5182" t="s">
        <v>9056</v>
      </c>
      <c r="B5182" t="s">
        <v>9057</v>
      </c>
      <c r="C5182" t="s">
        <v>9042</v>
      </c>
      <c r="D5182" t="s">
        <v>153</v>
      </c>
      <c r="E5182" t="s">
        <v>179</v>
      </c>
      <c r="F5182" t="s">
        <v>180</v>
      </c>
      <c r="G5182" t="s">
        <v>201</v>
      </c>
    </row>
    <row r="5183" spans="1:8">
      <c r="A5183" t="s">
        <v>9058</v>
      </c>
      <c r="B5183" t="s">
        <v>9059</v>
      </c>
      <c r="C5183" t="s">
        <v>9042</v>
      </c>
      <c r="D5183" t="s">
        <v>1955</v>
      </c>
      <c r="E5183" t="s">
        <v>10</v>
      </c>
      <c r="F5183" t="s">
        <v>19</v>
      </c>
      <c r="G5183" t="s">
        <v>12</v>
      </c>
      <c r="H5183">
        <v>4</v>
      </c>
    </row>
    <row r="5184" spans="1:8">
      <c r="A5184" t="s">
        <v>9060</v>
      </c>
      <c r="B5184" t="s">
        <v>9061</v>
      </c>
      <c r="C5184" t="s">
        <v>9042</v>
      </c>
      <c r="D5184" t="s">
        <v>6505</v>
      </c>
      <c r="E5184" t="s">
        <v>10</v>
      </c>
      <c r="F5184" t="s">
        <v>23</v>
      </c>
      <c r="G5184" t="s">
        <v>12</v>
      </c>
      <c r="H5184">
        <v>3</v>
      </c>
    </row>
    <row r="5185" spans="1:8">
      <c r="A5185" t="s">
        <v>9062</v>
      </c>
      <c r="B5185" t="s">
        <v>9063</v>
      </c>
      <c r="C5185" t="s">
        <v>9042</v>
      </c>
      <c r="D5185" t="s">
        <v>9064</v>
      </c>
      <c r="E5185" t="s">
        <v>10</v>
      </c>
      <c r="F5185" t="s">
        <v>23</v>
      </c>
      <c r="G5185" t="s">
        <v>12</v>
      </c>
      <c r="H5185">
        <v>5</v>
      </c>
    </row>
    <row r="5186" spans="1:8">
      <c r="A5186" t="s">
        <v>9065</v>
      </c>
      <c r="B5186" t="s">
        <v>9066</v>
      </c>
      <c r="C5186" t="s">
        <v>9042</v>
      </c>
      <c r="D5186" t="s">
        <v>9066</v>
      </c>
      <c r="E5186" t="s">
        <v>10</v>
      </c>
      <c r="F5186" t="s">
        <v>23</v>
      </c>
      <c r="G5186" t="s">
        <v>12</v>
      </c>
      <c r="H5186">
        <v>5</v>
      </c>
    </row>
    <row r="5187" spans="1:8">
      <c r="A5187" t="s">
        <v>9067</v>
      </c>
      <c r="B5187" t="s">
        <v>9068</v>
      </c>
      <c r="C5187" t="s">
        <v>9042</v>
      </c>
      <c r="D5187" t="s">
        <v>6505</v>
      </c>
      <c r="E5187" t="s">
        <v>10</v>
      </c>
      <c r="F5187" t="s">
        <v>116</v>
      </c>
      <c r="G5187" t="s">
        <v>12</v>
      </c>
      <c r="H5187">
        <v>1</v>
      </c>
    </row>
    <row r="5188" spans="1:8">
      <c r="A5188" t="s">
        <v>9069</v>
      </c>
      <c r="B5188" t="s">
        <v>1514</v>
      </c>
      <c r="C5188" t="s">
        <v>9042</v>
      </c>
      <c r="D5188" t="s">
        <v>211</v>
      </c>
      <c r="E5188" t="s">
        <v>10</v>
      </c>
      <c r="F5188" t="s">
        <v>23</v>
      </c>
      <c r="G5188" t="s">
        <v>12</v>
      </c>
      <c r="H5188">
        <v>4</v>
      </c>
    </row>
    <row r="5189" spans="1:8">
      <c r="A5189" t="s">
        <v>9070</v>
      </c>
      <c r="B5189" t="s">
        <v>9071</v>
      </c>
      <c r="C5189" t="s">
        <v>9042</v>
      </c>
      <c r="D5189" t="s">
        <v>9071</v>
      </c>
      <c r="E5189" t="s">
        <v>179</v>
      </c>
      <c r="F5189" t="s">
        <v>180</v>
      </c>
      <c r="G5189" t="s">
        <v>12</v>
      </c>
      <c r="H5189">
        <v>3</v>
      </c>
    </row>
    <row r="5190" spans="1:8">
      <c r="A5190" t="s">
        <v>9072</v>
      </c>
      <c r="B5190" t="s">
        <v>6548</v>
      </c>
      <c r="C5190" t="s">
        <v>9042</v>
      </c>
      <c r="D5190" t="s">
        <v>538</v>
      </c>
      <c r="E5190" t="s">
        <v>10</v>
      </c>
      <c r="F5190" t="s">
        <v>23</v>
      </c>
      <c r="G5190" t="s">
        <v>12</v>
      </c>
      <c r="H5190">
        <v>3</v>
      </c>
    </row>
    <row r="5191" spans="1:8">
      <c r="A5191" t="s">
        <v>9073</v>
      </c>
      <c r="B5191" t="s">
        <v>9066</v>
      </c>
      <c r="C5191" t="s">
        <v>9042</v>
      </c>
      <c r="D5191" t="s">
        <v>9066</v>
      </c>
      <c r="E5191" t="s">
        <v>10</v>
      </c>
      <c r="F5191" t="s">
        <v>23</v>
      </c>
      <c r="G5191" t="s">
        <v>12</v>
      </c>
      <c r="H5191">
        <v>3</v>
      </c>
    </row>
    <row r="5192" spans="1:8">
      <c r="A5192" t="s">
        <v>9074</v>
      </c>
      <c r="B5192" t="s">
        <v>9075</v>
      </c>
      <c r="C5192" t="s">
        <v>9042</v>
      </c>
      <c r="D5192" t="s">
        <v>2628</v>
      </c>
      <c r="E5192" t="s">
        <v>10</v>
      </c>
      <c r="F5192" t="s">
        <v>23</v>
      </c>
      <c r="G5192" t="s">
        <v>12</v>
      </c>
      <c r="H5192">
        <v>4</v>
      </c>
    </row>
    <row r="5193" spans="1:8">
      <c r="A5193" t="s">
        <v>9076</v>
      </c>
      <c r="B5193" t="s">
        <v>9077</v>
      </c>
      <c r="C5193" t="s">
        <v>9042</v>
      </c>
      <c r="D5193" t="s">
        <v>3445</v>
      </c>
      <c r="E5193" t="s">
        <v>10</v>
      </c>
      <c r="F5193" t="s">
        <v>23</v>
      </c>
      <c r="G5193" t="s">
        <v>12</v>
      </c>
      <c r="H5193">
        <v>4</v>
      </c>
    </row>
    <row r="5194" spans="1:8">
      <c r="A5194" t="s">
        <v>9078</v>
      </c>
      <c r="B5194" t="s">
        <v>60</v>
      </c>
      <c r="C5194" t="s">
        <v>9042</v>
      </c>
      <c r="D5194" t="s">
        <v>9079</v>
      </c>
      <c r="E5194" t="s">
        <v>179</v>
      </c>
      <c r="F5194" t="s">
        <v>180</v>
      </c>
      <c r="G5194" t="s">
        <v>12</v>
      </c>
      <c r="H5194">
        <v>5</v>
      </c>
    </row>
    <row r="5195" spans="1:8">
      <c r="A5195" t="s">
        <v>9080</v>
      </c>
      <c r="B5195" t="s">
        <v>9071</v>
      </c>
      <c r="C5195" t="s">
        <v>9042</v>
      </c>
      <c r="D5195" t="s">
        <v>9071</v>
      </c>
      <c r="E5195" t="s">
        <v>10</v>
      </c>
      <c r="F5195" t="s">
        <v>116</v>
      </c>
      <c r="G5195" t="s">
        <v>12</v>
      </c>
      <c r="H5195">
        <v>3</v>
      </c>
    </row>
    <row r="5196" spans="1:8">
      <c r="A5196" t="s">
        <v>9081</v>
      </c>
      <c r="B5196" t="s">
        <v>9082</v>
      </c>
      <c r="C5196" t="s">
        <v>9042</v>
      </c>
      <c r="D5196" t="s">
        <v>9083</v>
      </c>
      <c r="E5196" t="s">
        <v>10</v>
      </c>
      <c r="F5196" t="s">
        <v>23</v>
      </c>
      <c r="G5196" t="s">
        <v>12</v>
      </c>
      <c r="H5196">
        <v>4</v>
      </c>
    </row>
    <row r="5197" spans="1:8">
      <c r="A5197" t="s">
        <v>9084</v>
      </c>
      <c r="B5197" t="s">
        <v>1452</v>
      </c>
      <c r="C5197" t="s">
        <v>9042</v>
      </c>
      <c r="D5197" t="s">
        <v>9085</v>
      </c>
      <c r="E5197" t="s">
        <v>10</v>
      </c>
      <c r="F5197" t="s">
        <v>23</v>
      </c>
      <c r="G5197" t="s">
        <v>12</v>
      </c>
      <c r="H5197">
        <v>4</v>
      </c>
    </row>
    <row r="5198" spans="1:8">
      <c r="A5198" t="s">
        <v>9086</v>
      </c>
      <c r="B5198" t="s">
        <v>9087</v>
      </c>
      <c r="C5198" t="s">
        <v>9042</v>
      </c>
      <c r="D5198" t="s">
        <v>9045</v>
      </c>
      <c r="E5198" t="s">
        <v>10</v>
      </c>
      <c r="F5198" t="s">
        <v>23</v>
      </c>
      <c r="G5198" t="s">
        <v>12</v>
      </c>
      <c r="H5198">
        <v>5</v>
      </c>
    </row>
    <row r="5199" spans="1:8">
      <c r="A5199" t="s">
        <v>9088</v>
      </c>
      <c r="B5199" t="s">
        <v>9089</v>
      </c>
      <c r="C5199" t="s">
        <v>9042</v>
      </c>
      <c r="D5199" t="s">
        <v>211</v>
      </c>
      <c r="E5199" t="s">
        <v>10</v>
      </c>
      <c r="F5199" t="s">
        <v>23</v>
      </c>
      <c r="G5199" t="s">
        <v>12</v>
      </c>
      <c r="H5199">
        <v>4</v>
      </c>
    </row>
    <row r="5200" spans="1:8">
      <c r="A5200" t="s">
        <v>9090</v>
      </c>
      <c r="B5200" t="s">
        <v>9091</v>
      </c>
      <c r="C5200" t="s">
        <v>9042</v>
      </c>
      <c r="D5200" t="s">
        <v>4794</v>
      </c>
      <c r="E5200" t="s">
        <v>10</v>
      </c>
      <c r="F5200" t="s">
        <v>23</v>
      </c>
      <c r="G5200" t="s">
        <v>12</v>
      </c>
      <c r="H5200">
        <v>3</v>
      </c>
    </row>
    <row r="5201" spans="1:8">
      <c r="A5201" t="s">
        <v>9092</v>
      </c>
      <c r="B5201" t="s">
        <v>9093</v>
      </c>
      <c r="C5201" t="s">
        <v>9042</v>
      </c>
      <c r="D5201" t="s">
        <v>9093</v>
      </c>
      <c r="E5201" t="s">
        <v>10</v>
      </c>
      <c r="F5201" t="s">
        <v>23</v>
      </c>
      <c r="G5201" t="s">
        <v>12</v>
      </c>
      <c r="H5201">
        <v>5</v>
      </c>
    </row>
    <row r="5202" spans="1:8">
      <c r="A5202" t="s">
        <v>9094</v>
      </c>
      <c r="B5202" t="s">
        <v>9095</v>
      </c>
      <c r="C5202" t="s">
        <v>9042</v>
      </c>
      <c r="D5202" t="s">
        <v>26</v>
      </c>
      <c r="E5202" t="s">
        <v>10</v>
      </c>
      <c r="F5202" t="s">
        <v>23</v>
      </c>
      <c r="G5202" t="s">
        <v>12</v>
      </c>
      <c r="H5202">
        <v>4</v>
      </c>
    </row>
    <row r="5203" spans="1:8">
      <c r="A5203" t="s">
        <v>4246</v>
      </c>
      <c r="B5203" t="s">
        <v>9077</v>
      </c>
      <c r="C5203" t="s">
        <v>9042</v>
      </c>
      <c r="D5203" t="s">
        <v>3445</v>
      </c>
      <c r="E5203" t="s">
        <v>10</v>
      </c>
      <c r="F5203" t="s">
        <v>116</v>
      </c>
      <c r="G5203" t="s">
        <v>12</v>
      </c>
      <c r="H5203">
        <v>4</v>
      </c>
    </row>
    <row r="5204" spans="1:8">
      <c r="A5204" t="s">
        <v>9096</v>
      </c>
      <c r="B5204" t="s">
        <v>9097</v>
      </c>
      <c r="C5204" t="s">
        <v>9042</v>
      </c>
      <c r="D5204" t="s">
        <v>2112</v>
      </c>
      <c r="E5204" t="s">
        <v>10</v>
      </c>
      <c r="F5204" t="s">
        <v>23</v>
      </c>
      <c r="G5204" t="s">
        <v>12</v>
      </c>
      <c r="H5204">
        <v>2</v>
      </c>
    </row>
    <row r="5205" spans="1:8">
      <c r="A5205" t="s">
        <v>9098</v>
      </c>
      <c r="B5205" t="s">
        <v>9071</v>
      </c>
      <c r="C5205" t="s">
        <v>9042</v>
      </c>
      <c r="D5205" t="s">
        <v>9071</v>
      </c>
      <c r="E5205" t="s">
        <v>10</v>
      </c>
      <c r="F5205" t="s">
        <v>23</v>
      </c>
      <c r="G5205" t="s">
        <v>12</v>
      </c>
      <c r="H5205">
        <v>3</v>
      </c>
    </row>
    <row r="5206" spans="1:8">
      <c r="A5206" t="s">
        <v>9099</v>
      </c>
      <c r="B5206" t="s">
        <v>60</v>
      </c>
      <c r="C5206" t="s">
        <v>9042</v>
      </c>
      <c r="D5206" t="s">
        <v>9079</v>
      </c>
      <c r="E5206" t="s">
        <v>10</v>
      </c>
      <c r="F5206" t="s">
        <v>23</v>
      </c>
      <c r="G5206" t="s">
        <v>12</v>
      </c>
      <c r="H5206">
        <v>4</v>
      </c>
    </row>
    <row r="5207" spans="1:8">
      <c r="A5207" t="s">
        <v>9100</v>
      </c>
      <c r="B5207" t="s">
        <v>3360</v>
      </c>
      <c r="C5207" t="s">
        <v>9042</v>
      </c>
      <c r="D5207" t="s">
        <v>3360</v>
      </c>
      <c r="E5207" t="s">
        <v>10</v>
      </c>
      <c r="F5207" t="s">
        <v>23</v>
      </c>
      <c r="G5207" t="s">
        <v>12</v>
      </c>
      <c r="H5207">
        <v>4</v>
      </c>
    </row>
    <row r="5208" spans="1:8">
      <c r="A5208" t="s">
        <v>9101</v>
      </c>
      <c r="B5208" t="s">
        <v>9102</v>
      </c>
      <c r="C5208" t="s">
        <v>9042</v>
      </c>
      <c r="D5208" t="s">
        <v>9102</v>
      </c>
      <c r="E5208" t="s">
        <v>10</v>
      </c>
      <c r="F5208" t="s">
        <v>23</v>
      </c>
      <c r="G5208" t="s">
        <v>12</v>
      </c>
      <c r="H5208">
        <v>4</v>
      </c>
    </row>
    <row r="5209" spans="1:8">
      <c r="A5209" t="s">
        <v>9103</v>
      </c>
      <c r="B5209" t="s">
        <v>60</v>
      </c>
      <c r="C5209" t="s">
        <v>9042</v>
      </c>
      <c r="D5209" t="s">
        <v>9079</v>
      </c>
      <c r="E5209" t="s">
        <v>10</v>
      </c>
      <c r="F5209" t="s">
        <v>23</v>
      </c>
      <c r="G5209" t="s">
        <v>12</v>
      </c>
      <c r="H5209">
        <v>5</v>
      </c>
    </row>
    <row r="5210" spans="1:8">
      <c r="A5210" t="s">
        <v>9104</v>
      </c>
      <c r="B5210" t="s">
        <v>9105</v>
      </c>
      <c r="C5210" t="s">
        <v>9042</v>
      </c>
      <c r="D5210" t="s">
        <v>9106</v>
      </c>
      <c r="E5210" t="s">
        <v>10</v>
      </c>
      <c r="F5210" t="s">
        <v>116</v>
      </c>
      <c r="G5210" t="s">
        <v>12</v>
      </c>
      <c r="H5210">
        <v>4</v>
      </c>
    </row>
    <row r="5211" spans="1:8">
      <c r="A5211" t="s">
        <v>9107</v>
      </c>
      <c r="B5211" t="s">
        <v>9108</v>
      </c>
      <c r="C5211" t="s">
        <v>9042</v>
      </c>
      <c r="D5211" t="s">
        <v>9083</v>
      </c>
      <c r="E5211" t="s">
        <v>10</v>
      </c>
      <c r="F5211" t="s">
        <v>23</v>
      </c>
      <c r="G5211" t="s">
        <v>12</v>
      </c>
      <c r="H5211">
        <v>5</v>
      </c>
    </row>
    <row r="5212" spans="1:8">
      <c r="A5212" t="s">
        <v>9109</v>
      </c>
      <c r="B5212" t="s">
        <v>9085</v>
      </c>
      <c r="C5212" t="s">
        <v>9042</v>
      </c>
      <c r="D5212" t="s">
        <v>9085</v>
      </c>
      <c r="E5212" t="s">
        <v>10</v>
      </c>
      <c r="F5212" t="s">
        <v>116</v>
      </c>
      <c r="G5212" t="s">
        <v>12</v>
      </c>
      <c r="H5212">
        <v>2</v>
      </c>
    </row>
    <row r="5213" spans="1:8">
      <c r="A5213" t="s">
        <v>9110</v>
      </c>
      <c r="B5213" t="s">
        <v>9077</v>
      </c>
      <c r="C5213" t="s">
        <v>9042</v>
      </c>
      <c r="D5213" t="s">
        <v>3445</v>
      </c>
      <c r="E5213" t="s">
        <v>10</v>
      </c>
      <c r="F5213" t="s">
        <v>69</v>
      </c>
      <c r="G5213" t="s">
        <v>12</v>
      </c>
      <c r="H5213">
        <v>3</v>
      </c>
    </row>
    <row r="5214" spans="1:8">
      <c r="A5214" t="s">
        <v>9111</v>
      </c>
      <c r="B5214" t="s">
        <v>60</v>
      </c>
      <c r="C5214" t="s">
        <v>9042</v>
      </c>
      <c r="D5214" t="s">
        <v>9079</v>
      </c>
      <c r="E5214" t="s">
        <v>10</v>
      </c>
      <c r="F5214" t="s">
        <v>11</v>
      </c>
      <c r="G5214" t="s">
        <v>12</v>
      </c>
      <c r="H5214">
        <v>5</v>
      </c>
    </row>
    <row r="5215" spans="1:8">
      <c r="A5215" t="s">
        <v>9112</v>
      </c>
      <c r="B5215" t="s">
        <v>3511</v>
      </c>
      <c r="C5215" t="s">
        <v>9042</v>
      </c>
      <c r="D5215" t="s">
        <v>4794</v>
      </c>
      <c r="E5215" t="s">
        <v>10</v>
      </c>
      <c r="F5215" t="s">
        <v>23</v>
      </c>
      <c r="G5215" t="s">
        <v>12</v>
      </c>
      <c r="H5215">
        <v>3</v>
      </c>
    </row>
    <row r="5216" spans="1:8">
      <c r="A5216" t="s">
        <v>9113</v>
      </c>
      <c r="B5216" t="s">
        <v>9114</v>
      </c>
      <c r="C5216" t="s">
        <v>9042</v>
      </c>
      <c r="D5216" t="s">
        <v>7667</v>
      </c>
      <c r="E5216" t="s">
        <v>10</v>
      </c>
      <c r="F5216" t="s">
        <v>23</v>
      </c>
      <c r="G5216" t="s">
        <v>12</v>
      </c>
      <c r="H5216">
        <v>5</v>
      </c>
    </row>
    <row r="5217" spans="1:8">
      <c r="A5217" t="s">
        <v>4781</v>
      </c>
      <c r="B5217" t="s">
        <v>9115</v>
      </c>
      <c r="C5217" t="s">
        <v>9042</v>
      </c>
      <c r="D5217" t="s">
        <v>9045</v>
      </c>
      <c r="E5217" t="s">
        <v>10</v>
      </c>
      <c r="F5217" t="s">
        <v>23</v>
      </c>
      <c r="G5217" t="s">
        <v>12</v>
      </c>
      <c r="H5217">
        <v>4</v>
      </c>
    </row>
    <row r="5218" spans="1:8">
      <c r="A5218" t="s">
        <v>9116</v>
      </c>
      <c r="B5218" t="s">
        <v>9064</v>
      </c>
      <c r="C5218" t="s">
        <v>9042</v>
      </c>
      <c r="D5218" t="s">
        <v>9064</v>
      </c>
      <c r="E5218" t="s">
        <v>10</v>
      </c>
      <c r="F5218" t="s">
        <v>69</v>
      </c>
      <c r="G5218" t="s">
        <v>12</v>
      </c>
      <c r="H5218">
        <v>3</v>
      </c>
    </row>
    <row r="5219" spans="1:8">
      <c r="A5219" t="s">
        <v>9117</v>
      </c>
      <c r="B5219" t="s">
        <v>9118</v>
      </c>
      <c r="C5219" t="s">
        <v>9042</v>
      </c>
      <c r="D5219" t="s">
        <v>250</v>
      </c>
      <c r="E5219" t="s">
        <v>10</v>
      </c>
      <c r="F5219" t="s">
        <v>19</v>
      </c>
      <c r="G5219" t="s">
        <v>12</v>
      </c>
      <c r="H5219">
        <v>4</v>
      </c>
    </row>
    <row r="5220" spans="1:8">
      <c r="A5220" t="s">
        <v>9119</v>
      </c>
      <c r="B5220" t="s">
        <v>9120</v>
      </c>
      <c r="C5220" t="s">
        <v>9042</v>
      </c>
      <c r="D5220" t="s">
        <v>9120</v>
      </c>
      <c r="E5220" t="s">
        <v>10</v>
      </c>
      <c r="F5220" t="s">
        <v>23</v>
      </c>
      <c r="G5220" t="s">
        <v>12</v>
      </c>
      <c r="H5220">
        <v>4</v>
      </c>
    </row>
    <row r="5221" spans="1:8">
      <c r="A5221" t="s">
        <v>9121</v>
      </c>
      <c r="B5221" t="s">
        <v>5956</v>
      </c>
      <c r="C5221" t="s">
        <v>9042</v>
      </c>
      <c r="D5221" t="s">
        <v>2112</v>
      </c>
      <c r="E5221" t="s">
        <v>10</v>
      </c>
      <c r="F5221" t="s">
        <v>23</v>
      </c>
      <c r="G5221" t="s">
        <v>12</v>
      </c>
      <c r="H5221">
        <v>3</v>
      </c>
    </row>
    <row r="5222" spans="1:8">
      <c r="A5222" t="s">
        <v>9122</v>
      </c>
      <c r="B5222" t="s">
        <v>9071</v>
      </c>
      <c r="C5222" t="s">
        <v>9042</v>
      </c>
      <c r="D5222" t="s">
        <v>9071</v>
      </c>
      <c r="E5222" t="s">
        <v>10</v>
      </c>
      <c r="F5222" t="s">
        <v>116</v>
      </c>
      <c r="G5222" t="s">
        <v>12</v>
      </c>
      <c r="H5222">
        <v>5</v>
      </c>
    </row>
    <row r="5223" spans="1:8">
      <c r="A5223" t="s">
        <v>9123</v>
      </c>
      <c r="B5223" t="s">
        <v>9071</v>
      </c>
      <c r="C5223" t="s">
        <v>9042</v>
      </c>
      <c r="D5223" t="s">
        <v>9071</v>
      </c>
      <c r="E5223" t="s">
        <v>10</v>
      </c>
      <c r="F5223" t="s">
        <v>23</v>
      </c>
      <c r="G5223" t="s">
        <v>12</v>
      </c>
      <c r="H5223">
        <v>4</v>
      </c>
    </row>
    <row r="5224" spans="1:8">
      <c r="A5224" t="s">
        <v>9124</v>
      </c>
      <c r="B5224" t="s">
        <v>9125</v>
      </c>
      <c r="C5224" t="s">
        <v>9042</v>
      </c>
      <c r="D5224" t="s">
        <v>9071</v>
      </c>
      <c r="E5224" t="s">
        <v>10</v>
      </c>
      <c r="F5224" t="s">
        <v>23</v>
      </c>
      <c r="G5224" t="s">
        <v>12</v>
      </c>
      <c r="H5224">
        <v>4</v>
      </c>
    </row>
    <row r="5225" spans="1:8">
      <c r="A5225" t="s">
        <v>9126</v>
      </c>
      <c r="B5225" t="s">
        <v>4737</v>
      </c>
      <c r="C5225" t="s">
        <v>9042</v>
      </c>
      <c r="D5225" t="s">
        <v>9047</v>
      </c>
      <c r="E5225" t="s">
        <v>10</v>
      </c>
      <c r="F5225" t="s">
        <v>23</v>
      </c>
      <c r="G5225" t="s">
        <v>12</v>
      </c>
      <c r="H5225">
        <v>4</v>
      </c>
    </row>
    <row r="5226" spans="1:8">
      <c r="A5226" t="s">
        <v>9127</v>
      </c>
      <c r="B5226" t="s">
        <v>9071</v>
      </c>
      <c r="C5226" t="s">
        <v>9042</v>
      </c>
      <c r="D5226" t="s">
        <v>9071</v>
      </c>
      <c r="E5226" t="s">
        <v>10</v>
      </c>
      <c r="F5226" t="s">
        <v>23</v>
      </c>
      <c r="G5226" t="s">
        <v>12</v>
      </c>
      <c r="H5226">
        <v>3</v>
      </c>
    </row>
    <row r="5227" spans="1:8">
      <c r="A5227" t="s">
        <v>9128</v>
      </c>
      <c r="B5227" t="s">
        <v>9054</v>
      </c>
      <c r="C5227" t="s">
        <v>9042</v>
      </c>
      <c r="D5227" t="s">
        <v>9054</v>
      </c>
      <c r="E5227" t="s">
        <v>10</v>
      </c>
      <c r="F5227" t="s">
        <v>23</v>
      </c>
      <c r="G5227" t="s">
        <v>12</v>
      </c>
      <c r="H5227">
        <v>4</v>
      </c>
    </row>
    <row r="5228" spans="1:8">
      <c r="A5228" t="s">
        <v>9129</v>
      </c>
      <c r="B5228" t="s">
        <v>9077</v>
      </c>
      <c r="C5228" t="s">
        <v>9042</v>
      </c>
      <c r="D5228" t="s">
        <v>3445</v>
      </c>
      <c r="E5228" t="s">
        <v>10</v>
      </c>
      <c r="F5228" t="s">
        <v>19</v>
      </c>
      <c r="G5228" t="s">
        <v>12</v>
      </c>
      <c r="H5228">
        <v>4</v>
      </c>
    </row>
    <row r="5229" spans="1:8">
      <c r="A5229" t="s">
        <v>9130</v>
      </c>
      <c r="B5229" t="s">
        <v>366</v>
      </c>
      <c r="C5229" t="s">
        <v>9042</v>
      </c>
      <c r="D5229" t="s">
        <v>9071</v>
      </c>
      <c r="E5229" t="s">
        <v>10</v>
      </c>
      <c r="F5229" t="s">
        <v>330</v>
      </c>
      <c r="G5229" t="s">
        <v>201</v>
      </c>
    </row>
    <row r="5230" spans="1:8">
      <c r="A5230" t="s">
        <v>9131</v>
      </c>
      <c r="B5230" t="s">
        <v>7108</v>
      </c>
      <c r="C5230" t="s">
        <v>9042</v>
      </c>
      <c r="D5230" t="s">
        <v>9093</v>
      </c>
      <c r="E5230" t="s">
        <v>10</v>
      </c>
      <c r="F5230" t="s">
        <v>330</v>
      </c>
      <c r="G5230" t="s">
        <v>201</v>
      </c>
    </row>
    <row r="5231" spans="1:8">
      <c r="A5231" t="s">
        <v>9132</v>
      </c>
      <c r="B5231" t="s">
        <v>5411</v>
      </c>
      <c r="C5231" t="s">
        <v>9042</v>
      </c>
      <c r="D5231" t="s">
        <v>2628</v>
      </c>
      <c r="E5231" t="s">
        <v>10</v>
      </c>
      <c r="F5231" t="s">
        <v>23</v>
      </c>
      <c r="G5231" t="s">
        <v>12</v>
      </c>
      <c r="H5231">
        <v>4</v>
      </c>
    </row>
    <row r="5232" spans="1:8">
      <c r="A5232" t="s">
        <v>9133</v>
      </c>
      <c r="B5232" t="s">
        <v>1889</v>
      </c>
      <c r="C5232" t="s">
        <v>9042</v>
      </c>
      <c r="D5232" t="s">
        <v>1955</v>
      </c>
      <c r="E5232" t="s">
        <v>10</v>
      </c>
      <c r="F5232" t="s">
        <v>23</v>
      </c>
      <c r="G5232" t="s">
        <v>12</v>
      </c>
      <c r="H5232">
        <v>3</v>
      </c>
    </row>
    <row r="5233" spans="1:8">
      <c r="A5233" t="s">
        <v>9134</v>
      </c>
      <c r="B5233" t="s">
        <v>188</v>
      </c>
      <c r="C5233" t="s">
        <v>9042</v>
      </c>
      <c r="D5233" t="s">
        <v>9071</v>
      </c>
      <c r="E5233" t="s">
        <v>10</v>
      </c>
      <c r="F5233" t="s">
        <v>330</v>
      </c>
      <c r="G5233" t="s">
        <v>201</v>
      </c>
    </row>
    <row r="5234" spans="1:8">
      <c r="A5234" t="s">
        <v>9135</v>
      </c>
      <c r="B5234" t="s">
        <v>1406</v>
      </c>
      <c r="C5234" t="s">
        <v>9042</v>
      </c>
      <c r="D5234" t="s">
        <v>9045</v>
      </c>
      <c r="E5234" t="s">
        <v>10</v>
      </c>
      <c r="F5234" t="s">
        <v>23</v>
      </c>
      <c r="G5234" t="s">
        <v>12</v>
      </c>
      <c r="H5234">
        <v>5</v>
      </c>
    </row>
    <row r="5235" spans="1:8">
      <c r="A5235" t="s">
        <v>9136</v>
      </c>
      <c r="B5235" t="s">
        <v>5590</v>
      </c>
      <c r="C5235" t="s">
        <v>9042</v>
      </c>
      <c r="D5235" t="s">
        <v>9137</v>
      </c>
      <c r="E5235" t="s">
        <v>10</v>
      </c>
      <c r="F5235" t="s">
        <v>23</v>
      </c>
      <c r="G5235" t="s">
        <v>12</v>
      </c>
      <c r="H5235">
        <v>5</v>
      </c>
    </row>
    <row r="5236" spans="1:8">
      <c r="A5236" t="s">
        <v>9138</v>
      </c>
      <c r="B5236" t="s">
        <v>9091</v>
      </c>
      <c r="C5236" t="s">
        <v>9042</v>
      </c>
      <c r="D5236" t="s">
        <v>4794</v>
      </c>
      <c r="E5236" t="s">
        <v>10</v>
      </c>
      <c r="F5236" t="s">
        <v>69</v>
      </c>
      <c r="G5236" t="s">
        <v>12</v>
      </c>
      <c r="H5236">
        <v>4</v>
      </c>
    </row>
    <row r="5237" spans="1:8">
      <c r="A5237" t="s">
        <v>9139</v>
      </c>
      <c r="B5237" t="s">
        <v>9093</v>
      </c>
      <c r="C5237" t="s">
        <v>9042</v>
      </c>
      <c r="D5237" t="s">
        <v>9093</v>
      </c>
      <c r="E5237" t="s">
        <v>10</v>
      </c>
      <c r="F5237" t="s">
        <v>23</v>
      </c>
      <c r="G5237" t="s">
        <v>12</v>
      </c>
      <c r="H5237">
        <v>3</v>
      </c>
    </row>
    <row r="5238" spans="1:8">
      <c r="A5238" t="s">
        <v>9140</v>
      </c>
      <c r="B5238" t="s">
        <v>9141</v>
      </c>
      <c r="C5238" t="s">
        <v>9042</v>
      </c>
      <c r="D5238" t="s">
        <v>2404</v>
      </c>
      <c r="E5238" t="s">
        <v>10</v>
      </c>
      <c r="F5238" t="s">
        <v>23</v>
      </c>
      <c r="G5238" t="s">
        <v>12</v>
      </c>
      <c r="H5238">
        <v>5</v>
      </c>
    </row>
    <row r="5239" spans="1:8">
      <c r="A5239" t="s">
        <v>9142</v>
      </c>
      <c r="B5239" t="s">
        <v>9143</v>
      </c>
      <c r="C5239" t="s">
        <v>9042</v>
      </c>
      <c r="D5239" t="s">
        <v>9045</v>
      </c>
      <c r="E5239" t="s">
        <v>10</v>
      </c>
      <c r="F5239" t="s">
        <v>23</v>
      </c>
      <c r="G5239" t="s">
        <v>12</v>
      </c>
    </row>
    <row r="5240" spans="1:8">
      <c r="A5240" t="s">
        <v>9144</v>
      </c>
      <c r="B5240" t="s">
        <v>9115</v>
      </c>
      <c r="C5240" t="s">
        <v>9042</v>
      </c>
      <c r="D5240" t="s">
        <v>9045</v>
      </c>
      <c r="E5240" t="s">
        <v>10</v>
      </c>
      <c r="F5240" t="s">
        <v>19</v>
      </c>
      <c r="G5240" t="s">
        <v>12</v>
      </c>
    </row>
    <row r="5241" spans="1:8">
      <c r="A5241" t="s">
        <v>9145</v>
      </c>
      <c r="B5241" t="s">
        <v>9041</v>
      </c>
      <c r="C5241" t="s">
        <v>9042</v>
      </c>
      <c r="D5241" t="s">
        <v>6548</v>
      </c>
      <c r="E5241" t="s">
        <v>10</v>
      </c>
      <c r="F5241" t="s">
        <v>23</v>
      </c>
      <c r="G5241" t="s">
        <v>12</v>
      </c>
    </row>
    <row r="5242" spans="1:8">
      <c r="A5242" t="s">
        <v>9146</v>
      </c>
      <c r="B5242" t="s">
        <v>9147</v>
      </c>
      <c r="C5242" t="s">
        <v>9042</v>
      </c>
      <c r="D5242" t="s">
        <v>9106</v>
      </c>
      <c r="E5242" t="s">
        <v>212</v>
      </c>
      <c r="F5242" t="s">
        <v>23</v>
      </c>
      <c r="G5242" t="s">
        <v>12</v>
      </c>
    </row>
    <row r="5243" spans="1:8">
      <c r="A5243" t="s">
        <v>9148</v>
      </c>
      <c r="B5243" t="s">
        <v>9149</v>
      </c>
      <c r="C5243" t="s">
        <v>9042</v>
      </c>
      <c r="D5243" t="s">
        <v>9150</v>
      </c>
      <c r="E5243" t="s">
        <v>212</v>
      </c>
      <c r="F5243" t="s">
        <v>69</v>
      </c>
      <c r="G5243" t="s">
        <v>12</v>
      </c>
    </row>
    <row r="5244" spans="1:8">
      <c r="A5244" t="s">
        <v>9151</v>
      </c>
      <c r="B5244" t="s">
        <v>9152</v>
      </c>
      <c r="C5244" t="s">
        <v>9042</v>
      </c>
      <c r="D5244" t="s">
        <v>9153</v>
      </c>
      <c r="E5244" t="s">
        <v>212</v>
      </c>
      <c r="F5244" t="s">
        <v>23</v>
      </c>
      <c r="G5244" t="s">
        <v>12</v>
      </c>
    </row>
    <row r="5245" spans="1:8">
      <c r="A5245" t="s">
        <v>9154</v>
      </c>
      <c r="B5245" t="s">
        <v>2731</v>
      </c>
      <c r="C5245" t="s">
        <v>9042</v>
      </c>
      <c r="D5245" t="s">
        <v>3832</v>
      </c>
      <c r="E5245" t="s">
        <v>212</v>
      </c>
      <c r="F5245" t="s">
        <v>23</v>
      </c>
      <c r="G5245" t="s">
        <v>12</v>
      </c>
    </row>
    <row r="5246" spans="1:8">
      <c r="A5246" t="s">
        <v>9155</v>
      </c>
      <c r="B5246" t="s">
        <v>2763</v>
      </c>
      <c r="C5246" t="s">
        <v>9042</v>
      </c>
      <c r="D5246" t="s">
        <v>153</v>
      </c>
      <c r="E5246" t="s">
        <v>212</v>
      </c>
      <c r="F5246" t="s">
        <v>116</v>
      </c>
      <c r="G5246" t="s">
        <v>12</v>
      </c>
    </row>
    <row r="5247" spans="1:8">
      <c r="A5247" t="s">
        <v>9156</v>
      </c>
      <c r="B5247" t="s">
        <v>9157</v>
      </c>
      <c r="C5247" t="s">
        <v>9042</v>
      </c>
      <c r="D5247" t="s">
        <v>9158</v>
      </c>
      <c r="E5247" t="s">
        <v>212</v>
      </c>
      <c r="F5247" t="s">
        <v>116</v>
      </c>
      <c r="G5247" t="s">
        <v>12</v>
      </c>
    </row>
    <row r="5248" spans="1:8">
      <c r="A5248" t="s">
        <v>9159</v>
      </c>
      <c r="B5248" t="s">
        <v>9160</v>
      </c>
      <c r="C5248" t="s">
        <v>9042</v>
      </c>
      <c r="D5248" t="s">
        <v>662</v>
      </c>
      <c r="E5248" t="s">
        <v>212</v>
      </c>
      <c r="F5248" t="s">
        <v>23</v>
      </c>
      <c r="G5248" t="s">
        <v>12</v>
      </c>
      <c r="H5248">
        <v>2</v>
      </c>
    </row>
    <row r="5249" spans="1:8">
      <c r="A5249" t="s">
        <v>9161</v>
      </c>
      <c r="B5249" t="s">
        <v>9162</v>
      </c>
      <c r="C5249" t="s">
        <v>9042</v>
      </c>
      <c r="D5249" t="s">
        <v>1329</v>
      </c>
      <c r="E5249" t="s">
        <v>212</v>
      </c>
      <c r="F5249" t="s">
        <v>23</v>
      </c>
      <c r="G5249" t="s">
        <v>12</v>
      </c>
    </row>
    <row r="5250" spans="1:8">
      <c r="A5250" t="s">
        <v>9163</v>
      </c>
      <c r="B5250" t="s">
        <v>9164</v>
      </c>
      <c r="C5250" t="s">
        <v>9042</v>
      </c>
      <c r="D5250" t="s">
        <v>9165</v>
      </c>
      <c r="E5250" t="s">
        <v>212</v>
      </c>
      <c r="F5250" t="s">
        <v>23</v>
      </c>
      <c r="G5250" t="s">
        <v>12</v>
      </c>
    </row>
    <row r="5251" spans="1:8">
      <c r="A5251" t="s">
        <v>9166</v>
      </c>
      <c r="B5251" t="s">
        <v>6400</v>
      </c>
      <c r="C5251" t="s">
        <v>9042</v>
      </c>
      <c r="D5251" t="s">
        <v>4435</v>
      </c>
      <c r="E5251" t="s">
        <v>212</v>
      </c>
      <c r="F5251" t="s">
        <v>23</v>
      </c>
      <c r="G5251" t="s">
        <v>12</v>
      </c>
    </row>
    <row r="5252" spans="1:8">
      <c r="A5252" t="s">
        <v>9167</v>
      </c>
      <c r="B5252" t="s">
        <v>7503</v>
      </c>
      <c r="C5252" t="s">
        <v>9042</v>
      </c>
      <c r="D5252" t="s">
        <v>1402</v>
      </c>
      <c r="E5252" t="s">
        <v>212</v>
      </c>
      <c r="F5252" t="s">
        <v>69</v>
      </c>
      <c r="G5252" t="s">
        <v>12</v>
      </c>
    </row>
    <row r="5253" spans="1:8">
      <c r="A5253" t="s">
        <v>9168</v>
      </c>
      <c r="B5253" t="s">
        <v>9169</v>
      </c>
      <c r="C5253" t="s">
        <v>9042</v>
      </c>
      <c r="D5253" t="s">
        <v>1434</v>
      </c>
      <c r="E5253" t="s">
        <v>212</v>
      </c>
      <c r="F5253" t="s">
        <v>23</v>
      </c>
      <c r="G5253" t="s">
        <v>12</v>
      </c>
    </row>
    <row r="5254" spans="1:8">
      <c r="A5254" t="s">
        <v>9170</v>
      </c>
      <c r="B5254" t="s">
        <v>9171</v>
      </c>
      <c r="C5254" t="s">
        <v>9042</v>
      </c>
      <c r="D5254" t="s">
        <v>4435</v>
      </c>
      <c r="E5254" t="s">
        <v>212</v>
      </c>
      <c r="F5254" t="s">
        <v>23</v>
      </c>
      <c r="G5254" t="s">
        <v>12</v>
      </c>
      <c r="H5254">
        <v>4</v>
      </c>
    </row>
    <row r="5255" spans="1:8">
      <c r="A5255" t="s">
        <v>9172</v>
      </c>
      <c r="B5255" t="s">
        <v>9050</v>
      </c>
      <c r="C5255" t="s">
        <v>9042</v>
      </c>
      <c r="D5255" t="s">
        <v>9050</v>
      </c>
      <c r="E5255" t="s">
        <v>212</v>
      </c>
      <c r="F5255" t="s">
        <v>23</v>
      </c>
      <c r="G5255" t="s">
        <v>12</v>
      </c>
      <c r="H5255">
        <v>4</v>
      </c>
    </row>
    <row r="5256" spans="1:8">
      <c r="A5256" t="s">
        <v>9173</v>
      </c>
      <c r="B5256" t="s">
        <v>8994</v>
      </c>
      <c r="C5256" t="s">
        <v>9042</v>
      </c>
      <c r="D5256" t="s">
        <v>9150</v>
      </c>
      <c r="E5256" t="s">
        <v>212</v>
      </c>
      <c r="F5256" t="s">
        <v>23</v>
      </c>
      <c r="G5256" t="s">
        <v>12</v>
      </c>
    </row>
    <row r="5257" spans="1:8">
      <c r="A5257" t="s">
        <v>9174</v>
      </c>
      <c r="B5257" t="s">
        <v>198</v>
      </c>
      <c r="C5257" t="s">
        <v>9042</v>
      </c>
      <c r="D5257" t="s">
        <v>9175</v>
      </c>
      <c r="E5257" t="s">
        <v>212</v>
      </c>
      <c r="F5257" t="s">
        <v>23</v>
      </c>
      <c r="G5257" t="s">
        <v>12</v>
      </c>
    </row>
    <row r="5258" spans="1:8">
      <c r="A5258" t="s">
        <v>9176</v>
      </c>
      <c r="B5258" t="s">
        <v>589</v>
      </c>
      <c r="C5258" t="s">
        <v>9042</v>
      </c>
      <c r="D5258" t="s">
        <v>662</v>
      </c>
      <c r="E5258" t="s">
        <v>212</v>
      </c>
      <c r="F5258" t="s">
        <v>23</v>
      </c>
      <c r="G5258" t="s">
        <v>12</v>
      </c>
    </row>
    <row r="5259" spans="1:8">
      <c r="A5259" t="s">
        <v>9177</v>
      </c>
      <c r="B5259" t="s">
        <v>9178</v>
      </c>
      <c r="C5259" t="s">
        <v>9042</v>
      </c>
      <c r="D5259" t="s">
        <v>4794</v>
      </c>
      <c r="E5259" t="s">
        <v>212</v>
      </c>
      <c r="F5259" t="s">
        <v>23</v>
      </c>
      <c r="G5259" t="s">
        <v>12</v>
      </c>
    </row>
    <row r="5260" spans="1:8">
      <c r="A5260" t="s">
        <v>9179</v>
      </c>
      <c r="B5260" t="s">
        <v>9057</v>
      </c>
      <c r="C5260" t="s">
        <v>9042</v>
      </c>
      <c r="D5260" t="s">
        <v>153</v>
      </c>
      <c r="E5260" t="s">
        <v>212</v>
      </c>
      <c r="F5260" t="s">
        <v>23</v>
      </c>
      <c r="G5260" t="s">
        <v>12</v>
      </c>
      <c r="H5260">
        <v>5</v>
      </c>
    </row>
    <row r="5261" spans="1:8">
      <c r="A5261" t="s">
        <v>9180</v>
      </c>
      <c r="B5261" t="s">
        <v>9181</v>
      </c>
      <c r="C5261" t="s">
        <v>9042</v>
      </c>
      <c r="D5261" t="s">
        <v>9102</v>
      </c>
      <c r="E5261" t="s">
        <v>212</v>
      </c>
      <c r="F5261" t="s">
        <v>23</v>
      </c>
      <c r="G5261" t="s">
        <v>12</v>
      </c>
    </row>
    <row r="5262" spans="1:8">
      <c r="A5262" t="s">
        <v>9182</v>
      </c>
      <c r="B5262" t="s">
        <v>737</v>
      </c>
      <c r="C5262" t="s">
        <v>9042</v>
      </c>
      <c r="D5262" t="s">
        <v>2811</v>
      </c>
      <c r="E5262" t="s">
        <v>212</v>
      </c>
      <c r="F5262" t="s">
        <v>23</v>
      </c>
      <c r="G5262" t="s">
        <v>12</v>
      </c>
    </row>
    <row r="5263" spans="1:8">
      <c r="A5263" t="s">
        <v>9183</v>
      </c>
      <c r="B5263" t="s">
        <v>9184</v>
      </c>
      <c r="C5263" t="s">
        <v>9042</v>
      </c>
      <c r="D5263" t="s">
        <v>632</v>
      </c>
      <c r="E5263" t="s">
        <v>212</v>
      </c>
      <c r="F5263" t="s">
        <v>23</v>
      </c>
      <c r="G5263" t="s">
        <v>12</v>
      </c>
    </row>
    <row r="5264" spans="1:8">
      <c r="A5264" t="s">
        <v>9185</v>
      </c>
      <c r="B5264" t="s">
        <v>6994</v>
      </c>
      <c r="C5264" t="s">
        <v>9042</v>
      </c>
      <c r="D5264" t="s">
        <v>1960</v>
      </c>
      <c r="E5264" t="s">
        <v>212</v>
      </c>
      <c r="F5264" t="s">
        <v>23</v>
      </c>
      <c r="G5264" t="s">
        <v>12</v>
      </c>
    </row>
    <row r="5265" spans="1:8">
      <c r="A5265" t="s">
        <v>9186</v>
      </c>
      <c r="B5265" t="s">
        <v>9187</v>
      </c>
      <c r="C5265" t="s">
        <v>9042</v>
      </c>
      <c r="D5265" t="s">
        <v>8498</v>
      </c>
      <c r="E5265" t="s">
        <v>212</v>
      </c>
      <c r="F5265" t="s">
        <v>23</v>
      </c>
      <c r="G5265" t="s">
        <v>12</v>
      </c>
      <c r="H5265">
        <v>3</v>
      </c>
    </row>
    <row r="5266" spans="1:8">
      <c r="A5266" t="s">
        <v>9188</v>
      </c>
      <c r="B5266" t="s">
        <v>1528</v>
      </c>
      <c r="C5266" t="s">
        <v>9042</v>
      </c>
      <c r="D5266" t="s">
        <v>9189</v>
      </c>
      <c r="E5266" t="s">
        <v>212</v>
      </c>
      <c r="F5266" t="s">
        <v>23</v>
      </c>
      <c r="G5266" t="s">
        <v>12</v>
      </c>
    </row>
    <row r="5267" spans="1:8">
      <c r="A5267" t="s">
        <v>9190</v>
      </c>
      <c r="B5267" t="s">
        <v>9191</v>
      </c>
      <c r="C5267" t="s">
        <v>9042</v>
      </c>
      <c r="D5267" t="s">
        <v>9102</v>
      </c>
      <c r="E5267" t="s">
        <v>212</v>
      </c>
      <c r="F5267" t="s">
        <v>23</v>
      </c>
      <c r="G5267" t="s">
        <v>12</v>
      </c>
      <c r="H5267">
        <v>5</v>
      </c>
    </row>
    <row r="5268" spans="1:8">
      <c r="A5268" t="s">
        <v>9192</v>
      </c>
      <c r="B5268" t="s">
        <v>9193</v>
      </c>
      <c r="C5268" t="s">
        <v>9042</v>
      </c>
      <c r="D5268" t="s">
        <v>8057</v>
      </c>
      <c r="E5268" t="s">
        <v>212</v>
      </c>
      <c r="F5268" t="s">
        <v>11</v>
      </c>
      <c r="G5268" t="s">
        <v>12</v>
      </c>
    </row>
    <row r="5269" spans="1:8">
      <c r="A5269" t="s">
        <v>9194</v>
      </c>
      <c r="B5269" t="s">
        <v>5309</v>
      </c>
      <c r="C5269" t="s">
        <v>9042</v>
      </c>
      <c r="D5269" t="s">
        <v>1397</v>
      </c>
      <c r="E5269" t="s">
        <v>212</v>
      </c>
      <c r="F5269" t="s">
        <v>23</v>
      </c>
      <c r="G5269" t="s">
        <v>12</v>
      </c>
    </row>
    <row r="5270" spans="1:8">
      <c r="A5270" t="s">
        <v>9195</v>
      </c>
      <c r="B5270" t="s">
        <v>9196</v>
      </c>
      <c r="C5270" t="s">
        <v>9042</v>
      </c>
      <c r="D5270" t="s">
        <v>503</v>
      </c>
      <c r="E5270" t="s">
        <v>212</v>
      </c>
      <c r="F5270" t="s">
        <v>23</v>
      </c>
      <c r="G5270" t="s">
        <v>12</v>
      </c>
      <c r="H5270">
        <v>3</v>
      </c>
    </row>
    <row r="5271" spans="1:8">
      <c r="A5271" t="s">
        <v>9197</v>
      </c>
      <c r="B5271" t="s">
        <v>9198</v>
      </c>
      <c r="C5271" t="s">
        <v>9042</v>
      </c>
      <c r="D5271" t="s">
        <v>9199</v>
      </c>
      <c r="E5271" t="s">
        <v>212</v>
      </c>
      <c r="F5271" t="s">
        <v>23</v>
      </c>
      <c r="G5271" t="s">
        <v>12</v>
      </c>
    </row>
    <row r="5272" spans="1:8">
      <c r="A5272" t="s">
        <v>9200</v>
      </c>
      <c r="B5272" t="s">
        <v>9201</v>
      </c>
      <c r="C5272" t="s">
        <v>9042</v>
      </c>
      <c r="D5272" t="s">
        <v>9202</v>
      </c>
      <c r="E5272" t="s">
        <v>212</v>
      </c>
      <c r="F5272" t="s">
        <v>23</v>
      </c>
      <c r="G5272" t="s">
        <v>12</v>
      </c>
      <c r="H5272">
        <v>5</v>
      </c>
    </row>
    <row r="5273" spans="1:8">
      <c r="A5273" t="s">
        <v>9203</v>
      </c>
      <c r="B5273" t="s">
        <v>9204</v>
      </c>
      <c r="C5273" t="s">
        <v>9042</v>
      </c>
      <c r="D5273" t="s">
        <v>87</v>
      </c>
      <c r="E5273" t="s">
        <v>212</v>
      </c>
      <c r="F5273" t="s">
        <v>23</v>
      </c>
      <c r="G5273" t="s">
        <v>12</v>
      </c>
    </row>
    <row r="5274" spans="1:8">
      <c r="A5274" t="s">
        <v>9205</v>
      </c>
      <c r="B5274" t="s">
        <v>9189</v>
      </c>
      <c r="C5274" t="s">
        <v>9042</v>
      </c>
      <c r="D5274" t="s">
        <v>9189</v>
      </c>
      <c r="E5274" t="s">
        <v>212</v>
      </c>
      <c r="F5274" t="s">
        <v>23</v>
      </c>
      <c r="G5274" t="s">
        <v>12</v>
      </c>
      <c r="H5274">
        <v>3</v>
      </c>
    </row>
    <row r="5275" spans="1:8">
      <c r="A5275" t="s">
        <v>9206</v>
      </c>
      <c r="B5275" t="s">
        <v>1859</v>
      </c>
      <c r="C5275" t="s">
        <v>9042</v>
      </c>
      <c r="D5275" t="s">
        <v>9207</v>
      </c>
      <c r="E5275" t="s">
        <v>212</v>
      </c>
      <c r="F5275" t="s">
        <v>23</v>
      </c>
      <c r="G5275" t="s">
        <v>12</v>
      </c>
      <c r="H5275">
        <v>5</v>
      </c>
    </row>
    <row r="5276" spans="1:8">
      <c r="A5276" t="s">
        <v>9208</v>
      </c>
      <c r="B5276" t="s">
        <v>681</v>
      </c>
      <c r="C5276" t="s">
        <v>9042</v>
      </c>
      <c r="D5276" t="s">
        <v>9209</v>
      </c>
      <c r="E5276" t="s">
        <v>212</v>
      </c>
      <c r="F5276" t="s">
        <v>23</v>
      </c>
      <c r="G5276" t="s">
        <v>12</v>
      </c>
      <c r="H5276">
        <v>4</v>
      </c>
    </row>
    <row r="5277" spans="1:8">
      <c r="A5277" t="s">
        <v>9210</v>
      </c>
      <c r="B5277" t="s">
        <v>9211</v>
      </c>
      <c r="C5277" t="s">
        <v>9042</v>
      </c>
      <c r="D5277" t="s">
        <v>662</v>
      </c>
      <c r="E5277" t="s">
        <v>212</v>
      </c>
      <c r="F5277" t="s">
        <v>23</v>
      </c>
      <c r="G5277" t="s">
        <v>12</v>
      </c>
      <c r="H5277">
        <v>3</v>
      </c>
    </row>
    <row r="5278" spans="1:8">
      <c r="A5278" t="s">
        <v>8023</v>
      </c>
      <c r="B5278" t="s">
        <v>2081</v>
      </c>
      <c r="C5278" t="s">
        <v>9042</v>
      </c>
      <c r="D5278" t="s">
        <v>538</v>
      </c>
      <c r="E5278" t="s">
        <v>212</v>
      </c>
      <c r="F5278" t="s">
        <v>23</v>
      </c>
      <c r="G5278" t="s">
        <v>12</v>
      </c>
      <c r="H5278">
        <v>4</v>
      </c>
    </row>
    <row r="5279" spans="1:8">
      <c r="A5279" t="s">
        <v>9212</v>
      </c>
      <c r="B5279" t="s">
        <v>9213</v>
      </c>
      <c r="C5279" t="s">
        <v>9042</v>
      </c>
      <c r="D5279" t="s">
        <v>1434</v>
      </c>
      <c r="E5279" t="s">
        <v>212</v>
      </c>
      <c r="F5279" t="s">
        <v>116</v>
      </c>
      <c r="G5279" t="s">
        <v>12</v>
      </c>
    </row>
    <row r="5280" spans="1:8">
      <c r="A5280" t="s">
        <v>9214</v>
      </c>
      <c r="B5280" t="s">
        <v>9215</v>
      </c>
      <c r="C5280" t="s">
        <v>9042</v>
      </c>
      <c r="D5280" t="s">
        <v>6222</v>
      </c>
      <c r="E5280" t="s">
        <v>212</v>
      </c>
      <c r="F5280" t="s">
        <v>23</v>
      </c>
      <c r="G5280" t="s">
        <v>12</v>
      </c>
      <c r="H5280">
        <v>3</v>
      </c>
    </row>
    <row r="5281" spans="1:8">
      <c r="A5281" t="s">
        <v>9216</v>
      </c>
      <c r="B5281" t="s">
        <v>9217</v>
      </c>
      <c r="C5281" t="s">
        <v>9042</v>
      </c>
      <c r="D5281" t="s">
        <v>2773</v>
      </c>
      <c r="E5281" t="s">
        <v>212</v>
      </c>
      <c r="F5281" t="s">
        <v>23</v>
      </c>
      <c r="G5281" t="s">
        <v>12</v>
      </c>
      <c r="H5281">
        <v>1</v>
      </c>
    </row>
    <row r="5282" spans="1:8">
      <c r="A5282" t="s">
        <v>9218</v>
      </c>
      <c r="B5282" t="s">
        <v>9219</v>
      </c>
      <c r="C5282" t="s">
        <v>9042</v>
      </c>
      <c r="D5282" t="s">
        <v>9202</v>
      </c>
      <c r="E5282" t="s">
        <v>212</v>
      </c>
      <c r="F5282" t="s">
        <v>19</v>
      </c>
      <c r="G5282" t="s">
        <v>12</v>
      </c>
    </row>
    <row r="5283" spans="1:8">
      <c r="A5283" t="s">
        <v>9220</v>
      </c>
      <c r="B5283" t="s">
        <v>9221</v>
      </c>
      <c r="C5283" t="s">
        <v>9042</v>
      </c>
      <c r="D5283" t="s">
        <v>9079</v>
      </c>
      <c r="E5283" t="s">
        <v>212</v>
      </c>
      <c r="F5283" t="s">
        <v>23</v>
      </c>
      <c r="G5283" t="s">
        <v>12</v>
      </c>
      <c r="H5283">
        <v>3</v>
      </c>
    </row>
    <row r="5284" spans="1:8">
      <c r="A5284" t="s">
        <v>9222</v>
      </c>
      <c r="B5284" t="s">
        <v>9223</v>
      </c>
      <c r="C5284" t="s">
        <v>9042</v>
      </c>
      <c r="D5284" t="s">
        <v>2811</v>
      </c>
      <c r="E5284" t="s">
        <v>212</v>
      </c>
      <c r="F5284" t="s">
        <v>23</v>
      </c>
      <c r="G5284" t="s">
        <v>12</v>
      </c>
    </row>
    <row r="5285" spans="1:8">
      <c r="A5285" t="s">
        <v>9224</v>
      </c>
      <c r="B5285" t="s">
        <v>9225</v>
      </c>
      <c r="C5285" t="s">
        <v>9042</v>
      </c>
      <c r="D5285" t="s">
        <v>9207</v>
      </c>
      <c r="E5285" t="s">
        <v>212</v>
      </c>
      <c r="F5285" t="s">
        <v>23</v>
      </c>
      <c r="G5285" t="s">
        <v>12</v>
      </c>
      <c r="H5285">
        <v>4</v>
      </c>
    </row>
    <row r="5286" spans="1:8">
      <c r="A5286" t="s">
        <v>9226</v>
      </c>
      <c r="B5286" t="s">
        <v>9227</v>
      </c>
      <c r="C5286" t="s">
        <v>9042</v>
      </c>
      <c r="D5286" t="s">
        <v>9227</v>
      </c>
      <c r="E5286" t="s">
        <v>212</v>
      </c>
      <c r="F5286" t="s">
        <v>23</v>
      </c>
      <c r="G5286" t="s">
        <v>12</v>
      </c>
      <c r="H5286">
        <v>4</v>
      </c>
    </row>
    <row r="5287" spans="1:8">
      <c r="A5287" t="s">
        <v>9228</v>
      </c>
      <c r="B5287" t="s">
        <v>104</v>
      </c>
      <c r="C5287" t="s">
        <v>9042</v>
      </c>
      <c r="D5287" t="s">
        <v>9207</v>
      </c>
      <c r="E5287" t="s">
        <v>212</v>
      </c>
      <c r="F5287" t="s">
        <v>23</v>
      </c>
      <c r="G5287" t="s">
        <v>12</v>
      </c>
    </row>
    <row r="5288" spans="1:8">
      <c r="A5288" t="s">
        <v>9229</v>
      </c>
      <c r="B5288" t="s">
        <v>9230</v>
      </c>
      <c r="C5288" t="s">
        <v>9042</v>
      </c>
      <c r="D5288" t="s">
        <v>3832</v>
      </c>
      <c r="E5288" t="s">
        <v>212</v>
      </c>
      <c r="F5288" t="s">
        <v>23</v>
      </c>
      <c r="G5288" t="s">
        <v>12</v>
      </c>
    </row>
    <row r="5289" spans="1:8">
      <c r="A5289" t="s">
        <v>9231</v>
      </c>
      <c r="B5289" t="s">
        <v>9232</v>
      </c>
      <c r="C5289" t="s">
        <v>9042</v>
      </c>
      <c r="D5289" t="s">
        <v>5471</v>
      </c>
      <c r="E5289" t="s">
        <v>212</v>
      </c>
      <c r="F5289" t="s">
        <v>23</v>
      </c>
      <c r="G5289" t="s">
        <v>12</v>
      </c>
      <c r="H5289">
        <v>5</v>
      </c>
    </row>
    <row r="5290" spans="1:8">
      <c r="A5290" t="s">
        <v>9233</v>
      </c>
      <c r="B5290" t="s">
        <v>9234</v>
      </c>
      <c r="C5290" t="s">
        <v>9042</v>
      </c>
      <c r="D5290" t="s">
        <v>9235</v>
      </c>
      <c r="E5290" t="s">
        <v>212</v>
      </c>
      <c r="F5290" t="s">
        <v>116</v>
      </c>
      <c r="G5290" t="s">
        <v>12</v>
      </c>
    </row>
    <row r="5291" spans="1:8">
      <c r="A5291" t="s">
        <v>9236</v>
      </c>
      <c r="B5291" t="s">
        <v>9237</v>
      </c>
      <c r="C5291" t="s">
        <v>9042</v>
      </c>
      <c r="D5291" t="s">
        <v>9083</v>
      </c>
      <c r="E5291" t="s">
        <v>212</v>
      </c>
      <c r="F5291" t="s">
        <v>23</v>
      </c>
      <c r="G5291" t="s">
        <v>12</v>
      </c>
      <c r="H5291">
        <v>5</v>
      </c>
    </row>
    <row r="5292" spans="1:8">
      <c r="A5292" t="s">
        <v>9238</v>
      </c>
      <c r="B5292" t="s">
        <v>9239</v>
      </c>
      <c r="C5292" t="s">
        <v>9042</v>
      </c>
      <c r="D5292" t="s">
        <v>3137</v>
      </c>
      <c r="E5292" t="s">
        <v>212</v>
      </c>
      <c r="F5292" t="s">
        <v>23</v>
      </c>
      <c r="G5292" t="s">
        <v>12</v>
      </c>
      <c r="H5292">
        <v>4</v>
      </c>
    </row>
    <row r="5293" spans="1:8">
      <c r="A5293" t="s">
        <v>9240</v>
      </c>
      <c r="B5293" t="s">
        <v>3688</v>
      </c>
      <c r="C5293" t="s">
        <v>9042</v>
      </c>
      <c r="D5293" t="s">
        <v>9050</v>
      </c>
      <c r="E5293" t="s">
        <v>212</v>
      </c>
      <c r="F5293" t="s">
        <v>69</v>
      </c>
      <c r="G5293" t="s">
        <v>12</v>
      </c>
    </row>
    <row r="5294" spans="1:8">
      <c r="A5294" t="s">
        <v>9241</v>
      </c>
      <c r="B5294" t="s">
        <v>9242</v>
      </c>
      <c r="C5294" t="s">
        <v>9042</v>
      </c>
      <c r="D5294" t="s">
        <v>2811</v>
      </c>
      <c r="E5294" t="s">
        <v>212</v>
      </c>
      <c r="F5294" t="s">
        <v>23</v>
      </c>
      <c r="G5294" t="s">
        <v>12</v>
      </c>
    </row>
    <row r="5295" spans="1:8">
      <c r="A5295" t="s">
        <v>9243</v>
      </c>
      <c r="B5295" t="s">
        <v>4130</v>
      </c>
      <c r="C5295" t="s">
        <v>9042</v>
      </c>
      <c r="D5295" t="s">
        <v>9244</v>
      </c>
      <c r="E5295" t="s">
        <v>212</v>
      </c>
      <c r="F5295" t="s">
        <v>23</v>
      </c>
      <c r="G5295" t="s">
        <v>12</v>
      </c>
      <c r="H5295">
        <v>3</v>
      </c>
    </row>
    <row r="5296" spans="1:8">
      <c r="A5296" t="s">
        <v>9245</v>
      </c>
      <c r="B5296" t="s">
        <v>9165</v>
      </c>
      <c r="C5296" t="s">
        <v>9042</v>
      </c>
      <c r="D5296" t="s">
        <v>9165</v>
      </c>
      <c r="E5296" t="s">
        <v>212</v>
      </c>
      <c r="F5296" t="s">
        <v>23</v>
      </c>
      <c r="G5296" t="s">
        <v>12</v>
      </c>
    </row>
    <row r="5297" spans="1:8">
      <c r="A5297" t="s">
        <v>9246</v>
      </c>
      <c r="B5297" t="s">
        <v>9247</v>
      </c>
      <c r="C5297" t="s">
        <v>9042</v>
      </c>
      <c r="D5297" t="s">
        <v>7667</v>
      </c>
      <c r="E5297" t="s">
        <v>212</v>
      </c>
      <c r="F5297" t="s">
        <v>23</v>
      </c>
      <c r="G5297" t="s">
        <v>12</v>
      </c>
      <c r="H5297">
        <v>3</v>
      </c>
    </row>
    <row r="5298" spans="1:8">
      <c r="A5298" t="s">
        <v>9248</v>
      </c>
      <c r="B5298" t="s">
        <v>9249</v>
      </c>
      <c r="C5298" t="s">
        <v>9042</v>
      </c>
      <c r="D5298" t="s">
        <v>9250</v>
      </c>
      <c r="E5298" t="s">
        <v>212</v>
      </c>
      <c r="F5298" t="s">
        <v>23</v>
      </c>
      <c r="G5298" t="s">
        <v>12</v>
      </c>
      <c r="H5298">
        <v>4</v>
      </c>
    </row>
    <row r="5299" spans="1:8">
      <c r="A5299" t="s">
        <v>9251</v>
      </c>
      <c r="B5299" t="s">
        <v>93</v>
      </c>
      <c r="C5299" t="s">
        <v>9042</v>
      </c>
      <c r="D5299" t="s">
        <v>93</v>
      </c>
      <c r="E5299" t="s">
        <v>212</v>
      </c>
      <c r="F5299" t="s">
        <v>23</v>
      </c>
      <c r="G5299" t="s">
        <v>12</v>
      </c>
      <c r="H5299">
        <v>3</v>
      </c>
    </row>
    <row r="5300" spans="1:8">
      <c r="A5300" t="s">
        <v>9252</v>
      </c>
      <c r="B5300" t="s">
        <v>9071</v>
      </c>
      <c r="C5300" t="s">
        <v>9042</v>
      </c>
      <c r="D5300" t="s">
        <v>9071</v>
      </c>
      <c r="E5300" t="s">
        <v>230</v>
      </c>
      <c r="F5300" t="s">
        <v>69</v>
      </c>
      <c r="G5300" t="s">
        <v>12</v>
      </c>
    </row>
    <row r="5301" spans="1:8">
      <c r="A5301" t="s">
        <v>9253</v>
      </c>
      <c r="B5301" t="s">
        <v>9075</v>
      </c>
      <c r="C5301" t="s">
        <v>9042</v>
      </c>
      <c r="D5301" t="s">
        <v>2628</v>
      </c>
      <c r="E5301" t="s">
        <v>230</v>
      </c>
      <c r="F5301" t="s">
        <v>69</v>
      </c>
      <c r="G5301" t="s">
        <v>12</v>
      </c>
    </row>
    <row r="5302" spans="1:8">
      <c r="A5302" t="s">
        <v>9254</v>
      </c>
      <c r="B5302" t="s">
        <v>9255</v>
      </c>
      <c r="C5302" t="s">
        <v>9042</v>
      </c>
      <c r="D5302" t="s">
        <v>9071</v>
      </c>
      <c r="E5302" t="s">
        <v>233</v>
      </c>
      <c r="F5302" t="s">
        <v>23</v>
      </c>
      <c r="G5302" t="s">
        <v>201</v>
      </c>
    </row>
    <row r="5303" spans="1:8">
      <c r="A5303" t="s">
        <v>9256</v>
      </c>
      <c r="B5303" t="s">
        <v>2628</v>
      </c>
      <c r="C5303" t="s">
        <v>9042</v>
      </c>
      <c r="D5303" t="s">
        <v>2628</v>
      </c>
      <c r="E5303" t="s">
        <v>233</v>
      </c>
      <c r="F5303" t="s">
        <v>50</v>
      </c>
      <c r="G5303" t="s">
        <v>201</v>
      </c>
    </row>
    <row r="5304" spans="1:8">
      <c r="A5304" t="s">
        <v>9257</v>
      </c>
      <c r="B5304" t="s">
        <v>60</v>
      </c>
      <c r="C5304" t="s">
        <v>9042</v>
      </c>
      <c r="D5304" t="s">
        <v>9079</v>
      </c>
      <c r="E5304" t="s">
        <v>233</v>
      </c>
      <c r="F5304" t="s">
        <v>50</v>
      </c>
      <c r="G5304" t="s">
        <v>201</v>
      </c>
    </row>
    <row r="5305" spans="1:8">
      <c r="A5305" t="s">
        <v>9258</v>
      </c>
      <c r="B5305" t="s">
        <v>9077</v>
      </c>
      <c r="C5305" t="s">
        <v>9042</v>
      </c>
      <c r="D5305" t="s">
        <v>3445</v>
      </c>
      <c r="E5305" t="s">
        <v>233</v>
      </c>
      <c r="F5305" t="s">
        <v>98</v>
      </c>
      <c r="G5305" t="s">
        <v>201</v>
      </c>
    </row>
    <row r="5306" spans="1:8">
      <c r="A5306" t="s">
        <v>9259</v>
      </c>
      <c r="B5306" t="s">
        <v>9059</v>
      </c>
      <c r="C5306" t="s">
        <v>9042</v>
      </c>
      <c r="D5306" t="s">
        <v>1955</v>
      </c>
      <c r="E5306" t="s">
        <v>233</v>
      </c>
      <c r="F5306" t="s">
        <v>69</v>
      </c>
      <c r="G5306" t="s">
        <v>201</v>
      </c>
    </row>
    <row r="5307" spans="1:8">
      <c r="A5307" t="s">
        <v>9260</v>
      </c>
      <c r="B5307" t="s">
        <v>9087</v>
      </c>
      <c r="C5307" t="s">
        <v>9042</v>
      </c>
      <c r="D5307" t="s">
        <v>9045</v>
      </c>
      <c r="E5307" t="s">
        <v>233</v>
      </c>
      <c r="F5307" t="s">
        <v>23</v>
      </c>
      <c r="G5307" t="s">
        <v>201</v>
      </c>
    </row>
    <row r="5308" spans="1:8">
      <c r="A5308" t="s">
        <v>9261</v>
      </c>
      <c r="B5308" t="s">
        <v>9068</v>
      </c>
      <c r="C5308" t="s">
        <v>9042</v>
      </c>
      <c r="D5308" t="s">
        <v>6505</v>
      </c>
      <c r="E5308" t="s">
        <v>233</v>
      </c>
      <c r="F5308" t="s">
        <v>98</v>
      </c>
      <c r="G5308" t="s">
        <v>201</v>
      </c>
    </row>
    <row r="5309" spans="1:8">
      <c r="A5309" t="s">
        <v>9262</v>
      </c>
      <c r="B5309" t="s">
        <v>9102</v>
      </c>
      <c r="C5309" t="s">
        <v>9042</v>
      </c>
      <c r="D5309" t="s">
        <v>9102</v>
      </c>
      <c r="E5309" t="s">
        <v>233</v>
      </c>
      <c r="F5309" t="s">
        <v>98</v>
      </c>
      <c r="G5309" t="s">
        <v>12</v>
      </c>
    </row>
    <row r="5310" spans="1:8">
      <c r="A5310" t="s">
        <v>9263</v>
      </c>
      <c r="B5310" t="s">
        <v>9045</v>
      </c>
      <c r="C5310" t="s">
        <v>9042</v>
      </c>
      <c r="D5310" t="s">
        <v>9045</v>
      </c>
      <c r="E5310" t="s">
        <v>233</v>
      </c>
      <c r="F5310" t="s">
        <v>98</v>
      </c>
      <c r="G5310" t="s">
        <v>201</v>
      </c>
    </row>
    <row r="5311" spans="1:8">
      <c r="A5311" t="s">
        <v>9264</v>
      </c>
      <c r="B5311" t="s">
        <v>9077</v>
      </c>
      <c r="C5311" t="s">
        <v>9042</v>
      </c>
      <c r="D5311" t="s">
        <v>3445</v>
      </c>
      <c r="E5311" t="s">
        <v>233</v>
      </c>
      <c r="F5311" t="s">
        <v>19</v>
      </c>
      <c r="G5311" t="s">
        <v>201</v>
      </c>
    </row>
    <row r="5312" spans="1:8">
      <c r="A5312" t="s">
        <v>9265</v>
      </c>
      <c r="B5312" t="s">
        <v>9266</v>
      </c>
      <c r="C5312" t="s">
        <v>9042</v>
      </c>
      <c r="D5312" t="s">
        <v>9079</v>
      </c>
      <c r="E5312" t="s">
        <v>233</v>
      </c>
      <c r="F5312" t="s">
        <v>19</v>
      </c>
      <c r="G5312" t="s">
        <v>201</v>
      </c>
    </row>
    <row r="5313" spans="1:8">
      <c r="A5313" t="s">
        <v>9267</v>
      </c>
      <c r="B5313" t="s">
        <v>9125</v>
      </c>
      <c r="C5313" t="s">
        <v>9042</v>
      </c>
      <c r="D5313" t="s">
        <v>9071</v>
      </c>
      <c r="E5313" t="s">
        <v>233</v>
      </c>
      <c r="F5313" t="s">
        <v>19</v>
      </c>
      <c r="G5313" t="s">
        <v>12</v>
      </c>
    </row>
    <row r="5314" spans="1:8">
      <c r="A5314" t="s">
        <v>9268</v>
      </c>
      <c r="B5314" t="s">
        <v>9071</v>
      </c>
      <c r="C5314" t="s">
        <v>9042</v>
      </c>
      <c r="D5314" t="s">
        <v>9071</v>
      </c>
      <c r="E5314" t="s">
        <v>233</v>
      </c>
      <c r="F5314" t="s">
        <v>23</v>
      </c>
      <c r="G5314" t="s">
        <v>201</v>
      </c>
    </row>
    <row r="5315" spans="1:8">
      <c r="A5315" t="s">
        <v>9269</v>
      </c>
      <c r="B5315" t="s">
        <v>9270</v>
      </c>
      <c r="C5315" t="s">
        <v>9271</v>
      </c>
      <c r="D5315" t="s">
        <v>3546</v>
      </c>
      <c r="E5315" t="s">
        <v>10</v>
      </c>
      <c r="F5315" t="s">
        <v>11</v>
      </c>
      <c r="G5315" t="s">
        <v>12</v>
      </c>
      <c r="H5315">
        <v>3</v>
      </c>
    </row>
    <row r="5316" spans="1:8">
      <c r="A5316" t="s">
        <v>9272</v>
      </c>
      <c r="B5316" t="s">
        <v>3459</v>
      </c>
      <c r="C5316" t="s">
        <v>9271</v>
      </c>
      <c r="D5316" t="s">
        <v>3459</v>
      </c>
      <c r="E5316" t="s">
        <v>10</v>
      </c>
      <c r="F5316" t="s">
        <v>98</v>
      </c>
      <c r="G5316" t="s">
        <v>12</v>
      </c>
      <c r="H5316">
        <v>3</v>
      </c>
    </row>
    <row r="5317" spans="1:8">
      <c r="A5317" t="s">
        <v>9273</v>
      </c>
      <c r="B5317" t="s">
        <v>8537</v>
      </c>
      <c r="C5317" t="s">
        <v>9271</v>
      </c>
      <c r="D5317" t="s">
        <v>863</v>
      </c>
      <c r="E5317" t="s">
        <v>10</v>
      </c>
      <c r="F5317" t="s">
        <v>19</v>
      </c>
      <c r="G5317" t="s">
        <v>12</v>
      </c>
      <c r="H5317">
        <v>2</v>
      </c>
    </row>
    <row r="5318" spans="1:8">
      <c r="A5318" t="s">
        <v>9274</v>
      </c>
      <c r="B5318" t="s">
        <v>9275</v>
      </c>
      <c r="C5318" t="s">
        <v>9271</v>
      </c>
      <c r="D5318" t="s">
        <v>7118</v>
      </c>
      <c r="E5318" t="s">
        <v>10</v>
      </c>
      <c r="F5318" t="s">
        <v>98</v>
      </c>
      <c r="G5318" t="s">
        <v>12</v>
      </c>
      <c r="H5318">
        <v>2</v>
      </c>
    </row>
    <row r="5319" spans="1:8">
      <c r="A5319" t="s">
        <v>9276</v>
      </c>
      <c r="B5319" t="s">
        <v>1498</v>
      </c>
      <c r="C5319" t="s">
        <v>9271</v>
      </c>
      <c r="D5319" t="s">
        <v>9277</v>
      </c>
      <c r="E5319" t="s">
        <v>10</v>
      </c>
      <c r="F5319" t="s">
        <v>69</v>
      </c>
      <c r="G5319" t="s">
        <v>12</v>
      </c>
      <c r="H5319">
        <v>3</v>
      </c>
    </row>
    <row r="5320" spans="1:8">
      <c r="A5320" t="s">
        <v>9278</v>
      </c>
      <c r="B5320" t="s">
        <v>87</v>
      </c>
      <c r="C5320" t="s">
        <v>9271</v>
      </c>
      <c r="D5320" t="s">
        <v>2423</v>
      </c>
      <c r="E5320" t="s">
        <v>10</v>
      </c>
      <c r="F5320" t="s">
        <v>11</v>
      </c>
      <c r="G5320" t="s">
        <v>12</v>
      </c>
      <c r="H5320">
        <v>5</v>
      </c>
    </row>
    <row r="5321" spans="1:8">
      <c r="A5321" t="s">
        <v>9279</v>
      </c>
      <c r="B5321" t="s">
        <v>9277</v>
      </c>
      <c r="C5321" t="s">
        <v>9271</v>
      </c>
      <c r="D5321" t="s">
        <v>2014</v>
      </c>
      <c r="E5321" t="s">
        <v>10</v>
      </c>
      <c r="F5321" t="s">
        <v>11</v>
      </c>
      <c r="G5321" t="s">
        <v>12</v>
      </c>
      <c r="H5321">
        <v>3</v>
      </c>
    </row>
    <row r="5322" spans="1:8">
      <c r="A5322" t="s">
        <v>9280</v>
      </c>
      <c r="B5322" t="s">
        <v>9275</v>
      </c>
      <c r="C5322" t="s">
        <v>9271</v>
      </c>
      <c r="D5322" t="s">
        <v>7118</v>
      </c>
      <c r="E5322" t="s">
        <v>10</v>
      </c>
      <c r="F5322" t="s">
        <v>330</v>
      </c>
      <c r="G5322" t="s">
        <v>201</v>
      </c>
    </row>
    <row r="5323" spans="1:8">
      <c r="A5323" t="s">
        <v>9281</v>
      </c>
      <c r="B5323" t="s">
        <v>1498</v>
      </c>
      <c r="C5323" t="s">
        <v>9271</v>
      </c>
      <c r="D5323" t="s">
        <v>9277</v>
      </c>
      <c r="E5323" t="s">
        <v>179</v>
      </c>
      <c r="F5323" t="s">
        <v>180</v>
      </c>
      <c r="G5323" t="s">
        <v>12</v>
      </c>
      <c r="H5323">
        <v>5</v>
      </c>
    </row>
    <row r="5324" spans="1:8">
      <c r="A5324" t="s">
        <v>9282</v>
      </c>
      <c r="B5324" t="s">
        <v>3459</v>
      </c>
      <c r="C5324" t="s">
        <v>9271</v>
      </c>
      <c r="D5324" t="s">
        <v>3459</v>
      </c>
      <c r="E5324" t="s">
        <v>179</v>
      </c>
      <c r="F5324" t="s">
        <v>180</v>
      </c>
      <c r="G5324" t="s">
        <v>201</v>
      </c>
    </row>
    <row r="5325" spans="1:8">
      <c r="A5325" t="s">
        <v>9283</v>
      </c>
      <c r="B5325" t="s">
        <v>9284</v>
      </c>
      <c r="C5325" t="s">
        <v>9271</v>
      </c>
      <c r="D5325" t="s">
        <v>5324</v>
      </c>
      <c r="E5325" t="s">
        <v>212</v>
      </c>
      <c r="F5325" t="s">
        <v>11</v>
      </c>
      <c r="G5325" t="s">
        <v>12</v>
      </c>
    </row>
    <row r="5326" spans="1:8">
      <c r="A5326" t="s">
        <v>9285</v>
      </c>
      <c r="B5326" t="s">
        <v>1397</v>
      </c>
      <c r="C5326" t="s">
        <v>9271</v>
      </c>
      <c r="D5326" t="s">
        <v>9286</v>
      </c>
      <c r="E5326" t="s">
        <v>212</v>
      </c>
      <c r="F5326" t="s">
        <v>98</v>
      </c>
      <c r="G5326" t="s">
        <v>12</v>
      </c>
      <c r="H5326">
        <v>4</v>
      </c>
    </row>
    <row r="5327" spans="1:8">
      <c r="A5327" t="s">
        <v>9287</v>
      </c>
      <c r="B5327" t="s">
        <v>9288</v>
      </c>
      <c r="C5327" t="s">
        <v>9271</v>
      </c>
      <c r="D5327" t="s">
        <v>1889</v>
      </c>
      <c r="E5327" t="s">
        <v>212</v>
      </c>
      <c r="F5327" t="s">
        <v>11</v>
      </c>
      <c r="G5327" t="s">
        <v>12</v>
      </c>
    </row>
    <row r="5328" spans="1:8">
      <c r="A5328" t="s">
        <v>9289</v>
      </c>
      <c r="B5328" t="s">
        <v>9290</v>
      </c>
      <c r="C5328" t="s">
        <v>9271</v>
      </c>
      <c r="D5328" t="s">
        <v>513</v>
      </c>
      <c r="E5328" t="s">
        <v>212</v>
      </c>
      <c r="F5328" t="s">
        <v>11</v>
      </c>
      <c r="G5328" t="s">
        <v>12</v>
      </c>
      <c r="H5328">
        <v>3</v>
      </c>
    </row>
    <row r="5329" spans="1:8">
      <c r="A5329" t="s">
        <v>9291</v>
      </c>
      <c r="B5329" t="s">
        <v>5287</v>
      </c>
      <c r="C5329" t="s">
        <v>9271</v>
      </c>
      <c r="D5329" t="s">
        <v>5059</v>
      </c>
      <c r="E5329" t="s">
        <v>212</v>
      </c>
      <c r="F5329" t="s">
        <v>98</v>
      </c>
      <c r="G5329" t="s">
        <v>12</v>
      </c>
      <c r="H5329">
        <v>4</v>
      </c>
    </row>
    <row r="5330" spans="1:8">
      <c r="A5330" t="s">
        <v>9292</v>
      </c>
      <c r="B5330" t="s">
        <v>9293</v>
      </c>
      <c r="C5330" t="s">
        <v>9271</v>
      </c>
      <c r="D5330" t="s">
        <v>9294</v>
      </c>
      <c r="E5330" t="s">
        <v>212</v>
      </c>
      <c r="F5330" t="s">
        <v>98</v>
      </c>
      <c r="G5330" t="s">
        <v>12</v>
      </c>
      <c r="H5330">
        <v>4</v>
      </c>
    </row>
    <row r="5331" spans="1:8">
      <c r="A5331" t="s">
        <v>1372</v>
      </c>
      <c r="B5331" t="s">
        <v>1535</v>
      </c>
      <c r="C5331" t="s">
        <v>9271</v>
      </c>
      <c r="D5331" t="s">
        <v>2831</v>
      </c>
      <c r="E5331" t="s">
        <v>212</v>
      </c>
      <c r="F5331" t="s">
        <v>23</v>
      </c>
      <c r="G5331" t="s">
        <v>12</v>
      </c>
      <c r="H5331">
        <v>2</v>
      </c>
    </row>
    <row r="5332" spans="1:8">
      <c r="A5332" t="s">
        <v>9295</v>
      </c>
      <c r="B5332" t="s">
        <v>4623</v>
      </c>
      <c r="C5332" t="s">
        <v>9271</v>
      </c>
      <c r="D5332" t="s">
        <v>483</v>
      </c>
      <c r="E5332" t="s">
        <v>212</v>
      </c>
      <c r="F5332" t="s">
        <v>11</v>
      </c>
      <c r="G5332" t="s">
        <v>201</v>
      </c>
    </row>
    <row r="5333" spans="1:8">
      <c r="A5333" t="s">
        <v>9296</v>
      </c>
      <c r="B5333" t="s">
        <v>9297</v>
      </c>
      <c r="C5333" t="s">
        <v>9271</v>
      </c>
      <c r="D5333" t="s">
        <v>5324</v>
      </c>
      <c r="E5333" t="s">
        <v>212</v>
      </c>
      <c r="F5333" t="s">
        <v>11</v>
      </c>
      <c r="G5333" t="s">
        <v>12</v>
      </c>
      <c r="H5333">
        <v>4</v>
      </c>
    </row>
    <row r="5334" spans="1:8">
      <c r="A5334" t="s">
        <v>9298</v>
      </c>
      <c r="B5334" t="s">
        <v>5273</v>
      </c>
      <c r="C5334" t="s">
        <v>9271</v>
      </c>
      <c r="D5334" t="s">
        <v>5278</v>
      </c>
      <c r="E5334" t="s">
        <v>212</v>
      </c>
      <c r="F5334" t="s">
        <v>11</v>
      </c>
      <c r="G5334" t="s">
        <v>12</v>
      </c>
      <c r="H5334">
        <v>4</v>
      </c>
    </row>
    <row r="5335" spans="1:8">
      <c r="A5335" t="s">
        <v>9299</v>
      </c>
      <c r="B5335" t="s">
        <v>9300</v>
      </c>
      <c r="C5335" t="s">
        <v>9271</v>
      </c>
      <c r="D5335" t="s">
        <v>7063</v>
      </c>
      <c r="E5335" t="s">
        <v>212</v>
      </c>
      <c r="F5335" t="s">
        <v>11</v>
      </c>
      <c r="G5335" t="s">
        <v>12</v>
      </c>
    </row>
    <row r="5336" spans="1:8">
      <c r="A5336" t="s">
        <v>9301</v>
      </c>
      <c r="B5336" t="s">
        <v>9302</v>
      </c>
      <c r="C5336" t="s">
        <v>9271</v>
      </c>
      <c r="D5336" t="s">
        <v>5278</v>
      </c>
      <c r="E5336" t="s">
        <v>212</v>
      </c>
      <c r="F5336" t="s">
        <v>11</v>
      </c>
      <c r="G5336" t="s">
        <v>12</v>
      </c>
      <c r="H5336">
        <v>3</v>
      </c>
    </row>
    <row r="5337" spans="1:8">
      <c r="A5337" t="s">
        <v>9303</v>
      </c>
      <c r="B5337" t="s">
        <v>9304</v>
      </c>
      <c r="C5337" t="s">
        <v>9271</v>
      </c>
      <c r="D5337" t="s">
        <v>1434</v>
      </c>
      <c r="E5337" t="s">
        <v>212</v>
      </c>
      <c r="F5337" t="s">
        <v>11</v>
      </c>
      <c r="G5337" t="s">
        <v>12</v>
      </c>
    </row>
    <row r="5338" spans="1:8">
      <c r="A5338" t="s">
        <v>9305</v>
      </c>
      <c r="B5338" t="s">
        <v>9306</v>
      </c>
      <c r="C5338" t="s">
        <v>9271</v>
      </c>
      <c r="D5338" t="s">
        <v>9307</v>
      </c>
      <c r="E5338" t="s">
        <v>212</v>
      </c>
      <c r="F5338" t="s">
        <v>11</v>
      </c>
      <c r="G5338" t="s">
        <v>12</v>
      </c>
    </row>
    <row r="5339" spans="1:8">
      <c r="A5339" t="s">
        <v>9308</v>
      </c>
      <c r="B5339" t="s">
        <v>9309</v>
      </c>
      <c r="C5339" t="s">
        <v>9271</v>
      </c>
      <c r="D5339" t="s">
        <v>1434</v>
      </c>
      <c r="E5339" t="s">
        <v>212</v>
      </c>
      <c r="F5339" t="s">
        <v>11</v>
      </c>
      <c r="G5339" t="s">
        <v>201</v>
      </c>
    </row>
    <row r="5340" spans="1:8">
      <c r="A5340" t="s">
        <v>9310</v>
      </c>
      <c r="B5340" t="s">
        <v>3374</v>
      </c>
      <c r="C5340" t="s">
        <v>9271</v>
      </c>
      <c r="D5340" t="s">
        <v>5300</v>
      </c>
      <c r="E5340" t="s">
        <v>212</v>
      </c>
      <c r="F5340" t="s">
        <v>98</v>
      </c>
      <c r="G5340" t="s">
        <v>12</v>
      </c>
    </row>
    <row r="5341" spans="1:8">
      <c r="A5341" t="s">
        <v>9311</v>
      </c>
      <c r="B5341" t="s">
        <v>6008</v>
      </c>
      <c r="C5341" t="s">
        <v>9271</v>
      </c>
      <c r="D5341" t="s">
        <v>5300</v>
      </c>
      <c r="E5341" t="s">
        <v>212</v>
      </c>
      <c r="F5341" t="s">
        <v>23</v>
      </c>
      <c r="G5341" t="s">
        <v>12</v>
      </c>
    </row>
    <row r="5342" spans="1:8">
      <c r="A5342" t="s">
        <v>9312</v>
      </c>
      <c r="B5342" t="s">
        <v>8455</v>
      </c>
      <c r="C5342" t="s">
        <v>9271</v>
      </c>
      <c r="D5342" t="s">
        <v>7766</v>
      </c>
      <c r="E5342" t="s">
        <v>212</v>
      </c>
      <c r="F5342" t="s">
        <v>11</v>
      </c>
      <c r="G5342" t="s">
        <v>12</v>
      </c>
    </row>
    <row r="5343" spans="1:8">
      <c r="A5343" t="s">
        <v>9313</v>
      </c>
      <c r="B5343" t="s">
        <v>2476</v>
      </c>
      <c r="C5343" t="s">
        <v>9271</v>
      </c>
      <c r="D5343" t="s">
        <v>9314</v>
      </c>
      <c r="E5343" t="s">
        <v>212</v>
      </c>
      <c r="F5343" t="s">
        <v>19</v>
      </c>
      <c r="G5343" t="s">
        <v>12</v>
      </c>
    </row>
    <row r="5344" spans="1:8">
      <c r="A5344" t="s">
        <v>9315</v>
      </c>
      <c r="B5344" t="s">
        <v>9275</v>
      </c>
      <c r="C5344" t="s">
        <v>9271</v>
      </c>
      <c r="D5344" t="s">
        <v>7118</v>
      </c>
      <c r="E5344" t="s">
        <v>233</v>
      </c>
      <c r="F5344" t="s">
        <v>19</v>
      </c>
      <c r="G5344" t="s">
        <v>201</v>
      </c>
    </row>
    <row r="5345" spans="1:8">
      <c r="A5345" t="s">
        <v>9316</v>
      </c>
      <c r="B5345" t="s">
        <v>9317</v>
      </c>
      <c r="C5345" t="s">
        <v>9318</v>
      </c>
      <c r="D5345" t="s">
        <v>9319</v>
      </c>
      <c r="E5345" t="s">
        <v>10</v>
      </c>
      <c r="F5345" t="s">
        <v>11</v>
      </c>
      <c r="G5345" t="s">
        <v>12</v>
      </c>
    </row>
    <row r="5346" spans="1:8">
      <c r="A5346" t="s">
        <v>9320</v>
      </c>
      <c r="B5346" t="s">
        <v>9321</v>
      </c>
      <c r="C5346" t="s">
        <v>9322</v>
      </c>
      <c r="D5346" t="s">
        <v>9323</v>
      </c>
      <c r="E5346" t="s">
        <v>10</v>
      </c>
      <c r="F5346" t="s">
        <v>98</v>
      </c>
      <c r="G5346" t="s">
        <v>12</v>
      </c>
      <c r="H5346">
        <v>2</v>
      </c>
    </row>
    <row r="5347" spans="1:8">
      <c r="A5347" t="s">
        <v>9324</v>
      </c>
      <c r="B5347" t="s">
        <v>9325</v>
      </c>
      <c r="C5347" t="s">
        <v>9322</v>
      </c>
      <c r="D5347" t="s">
        <v>9323</v>
      </c>
      <c r="E5347" t="s">
        <v>10</v>
      </c>
      <c r="F5347" t="s">
        <v>23</v>
      </c>
      <c r="G5347" t="s">
        <v>12</v>
      </c>
    </row>
    <row r="5348" spans="1:8">
      <c r="A5348" t="s">
        <v>9326</v>
      </c>
      <c r="B5348" t="s">
        <v>9327</v>
      </c>
      <c r="C5348" t="s">
        <v>9328</v>
      </c>
      <c r="D5348" t="s">
        <v>9329</v>
      </c>
      <c r="E5348" t="s">
        <v>10</v>
      </c>
      <c r="F5348" t="s">
        <v>50</v>
      </c>
      <c r="G5348" t="s">
        <v>12</v>
      </c>
    </row>
    <row r="5349" spans="1:8">
      <c r="A5349" t="s">
        <v>9330</v>
      </c>
      <c r="B5349" t="s">
        <v>8163</v>
      </c>
      <c r="C5349" t="s">
        <v>7872</v>
      </c>
      <c r="D5349" t="s">
        <v>6060</v>
      </c>
      <c r="E5349" t="s">
        <v>10</v>
      </c>
      <c r="F5349" t="s">
        <v>19</v>
      </c>
      <c r="G5349" t="s">
        <v>12</v>
      </c>
    </row>
    <row r="5350" spans="1:8">
      <c r="A5350" t="s">
        <v>9331</v>
      </c>
      <c r="B5350" t="s">
        <v>7914</v>
      </c>
      <c r="C5350" t="s">
        <v>7872</v>
      </c>
      <c r="D5350" t="s">
        <v>7915</v>
      </c>
      <c r="E5350" t="s">
        <v>10</v>
      </c>
      <c r="F5350" t="s">
        <v>330</v>
      </c>
      <c r="G5350" t="s">
        <v>12</v>
      </c>
    </row>
    <row r="5351" spans="1:8">
      <c r="A5351" t="s">
        <v>9332</v>
      </c>
      <c r="B5351" t="s">
        <v>3045</v>
      </c>
      <c r="C5351" t="s">
        <v>7872</v>
      </c>
      <c r="D5351" t="s">
        <v>6060</v>
      </c>
      <c r="E5351" t="s">
        <v>10</v>
      </c>
      <c r="F5351" t="s">
        <v>330</v>
      </c>
      <c r="G5351" t="s">
        <v>12</v>
      </c>
    </row>
    <row r="5352" spans="1:8">
      <c r="A5352" t="s">
        <v>9333</v>
      </c>
      <c r="B5352" t="s">
        <v>8092</v>
      </c>
      <c r="C5352" t="s">
        <v>7872</v>
      </c>
      <c r="D5352" t="s">
        <v>8092</v>
      </c>
      <c r="E5352" t="s">
        <v>10</v>
      </c>
      <c r="F5352" t="s">
        <v>19</v>
      </c>
      <c r="G5352" t="s">
        <v>201</v>
      </c>
    </row>
    <row r="5353" spans="1:8">
      <c r="A5353" t="s">
        <v>9334</v>
      </c>
      <c r="B5353" t="s">
        <v>3814</v>
      </c>
      <c r="C5353" t="s">
        <v>7872</v>
      </c>
      <c r="D5353" t="s">
        <v>7899</v>
      </c>
      <c r="E5353" t="s">
        <v>10</v>
      </c>
      <c r="F5353" t="s">
        <v>23</v>
      </c>
      <c r="G5353" t="s">
        <v>12</v>
      </c>
      <c r="H5353">
        <v>4</v>
      </c>
    </row>
    <row r="5354" spans="1:8">
      <c r="A5354" t="s">
        <v>9335</v>
      </c>
      <c r="B5354" t="s">
        <v>8102</v>
      </c>
      <c r="C5354" t="s">
        <v>7872</v>
      </c>
      <c r="D5354" t="s">
        <v>8037</v>
      </c>
      <c r="E5354" t="s">
        <v>10</v>
      </c>
      <c r="F5354" t="s">
        <v>330</v>
      </c>
      <c r="G5354" t="s">
        <v>12</v>
      </c>
      <c r="H5354">
        <v>4</v>
      </c>
    </row>
    <row r="5355" spans="1:8">
      <c r="A5355" t="s">
        <v>9336</v>
      </c>
      <c r="B5355" t="s">
        <v>1008</v>
      </c>
      <c r="C5355" t="s">
        <v>7872</v>
      </c>
      <c r="D5355" t="s">
        <v>6060</v>
      </c>
      <c r="E5355" t="s">
        <v>10</v>
      </c>
      <c r="F5355" t="s">
        <v>19</v>
      </c>
      <c r="G5355" t="s">
        <v>12</v>
      </c>
      <c r="H5355">
        <v>3</v>
      </c>
    </row>
    <row r="5356" spans="1:8">
      <c r="A5356" t="s">
        <v>9337</v>
      </c>
      <c r="B5356" t="s">
        <v>8148</v>
      </c>
      <c r="C5356" t="s">
        <v>7872</v>
      </c>
      <c r="D5356" t="s">
        <v>2479</v>
      </c>
      <c r="E5356" t="s">
        <v>10</v>
      </c>
      <c r="F5356" t="s">
        <v>23</v>
      </c>
      <c r="G5356" t="s">
        <v>12</v>
      </c>
      <c r="H5356">
        <v>4</v>
      </c>
    </row>
    <row r="5357" spans="1:8">
      <c r="A5357" t="s">
        <v>9338</v>
      </c>
      <c r="B5357" t="s">
        <v>8148</v>
      </c>
      <c r="C5357" t="s">
        <v>7872</v>
      </c>
      <c r="D5357" t="s">
        <v>2479</v>
      </c>
      <c r="E5357" t="s">
        <v>10</v>
      </c>
      <c r="F5357" t="s">
        <v>23</v>
      </c>
      <c r="G5357" t="s">
        <v>12</v>
      </c>
      <c r="H5357">
        <v>4</v>
      </c>
    </row>
    <row r="5358" spans="1:8">
      <c r="A5358" t="s">
        <v>9339</v>
      </c>
      <c r="B5358" t="s">
        <v>9340</v>
      </c>
      <c r="C5358" t="s">
        <v>7872</v>
      </c>
      <c r="D5358" t="s">
        <v>2479</v>
      </c>
      <c r="E5358" t="s">
        <v>10</v>
      </c>
      <c r="F5358" t="s">
        <v>69</v>
      </c>
      <c r="G5358" t="s">
        <v>12</v>
      </c>
      <c r="H5358">
        <v>3</v>
      </c>
    </row>
    <row r="5359" spans="1:8">
      <c r="A5359" t="s">
        <v>9341</v>
      </c>
      <c r="B5359" t="s">
        <v>9342</v>
      </c>
      <c r="C5359" t="s">
        <v>7872</v>
      </c>
      <c r="D5359" t="s">
        <v>9342</v>
      </c>
      <c r="E5359" t="s">
        <v>10</v>
      </c>
      <c r="F5359" t="s">
        <v>19</v>
      </c>
      <c r="G5359" t="s">
        <v>12</v>
      </c>
      <c r="H5359">
        <v>5</v>
      </c>
    </row>
    <row r="5360" spans="1:8">
      <c r="A5360" t="s">
        <v>9343</v>
      </c>
      <c r="B5360" t="s">
        <v>1351</v>
      </c>
      <c r="C5360" t="s">
        <v>7872</v>
      </c>
      <c r="D5360" t="s">
        <v>1351</v>
      </c>
      <c r="E5360" t="s">
        <v>10</v>
      </c>
      <c r="F5360" t="s">
        <v>19</v>
      </c>
      <c r="G5360" t="s">
        <v>12</v>
      </c>
      <c r="H5360">
        <v>2</v>
      </c>
    </row>
    <row r="5361" spans="1:8">
      <c r="A5361" t="s">
        <v>9344</v>
      </c>
      <c r="B5361" t="s">
        <v>150</v>
      </c>
      <c r="C5361" t="s">
        <v>7872</v>
      </c>
      <c r="D5361" t="s">
        <v>150</v>
      </c>
      <c r="E5361" t="s">
        <v>10</v>
      </c>
      <c r="F5361" t="s">
        <v>69</v>
      </c>
      <c r="G5361" t="s">
        <v>12</v>
      </c>
    </row>
    <row r="5362" spans="1:8">
      <c r="A5362" t="s">
        <v>9345</v>
      </c>
      <c r="B5362" t="s">
        <v>8171</v>
      </c>
      <c r="C5362" t="s">
        <v>7872</v>
      </c>
      <c r="D5362" t="s">
        <v>8012</v>
      </c>
      <c r="E5362" t="s">
        <v>10</v>
      </c>
      <c r="F5362" t="s">
        <v>23</v>
      </c>
      <c r="G5362" t="s">
        <v>12</v>
      </c>
      <c r="H5362">
        <v>3</v>
      </c>
    </row>
    <row r="5363" spans="1:8">
      <c r="A5363" t="s">
        <v>9346</v>
      </c>
      <c r="B5363" t="s">
        <v>7917</v>
      </c>
      <c r="C5363" t="s">
        <v>7872</v>
      </c>
      <c r="D5363" t="s">
        <v>7918</v>
      </c>
      <c r="E5363" t="s">
        <v>10</v>
      </c>
      <c r="F5363" t="s">
        <v>19</v>
      </c>
      <c r="G5363" t="s">
        <v>12</v>
      </c>
    </row>
    <row r="5364" spans="1:8">
      <c r="A5364" t="s">
        <v>9347</v>
      </c>
      <c r="B5364" t="s">
        <v>7917</v>
      </c>
      <c r="C5364" t="s">
        <v>7872</v>
      </c>
      <c r="D5364" t="s">
        <v>7918</v>
      </c>
      <c r="E5364" t="s">
        <v>10</v>
      </c>
      <c r="F5364" t="s">
        <v>19</v>
      </c>
      <c r="G5364" t="s">
        <v>12</v>
      </c>
      <c r="H5364">
        <v>4</v>
      </c>
    </row>
    <row r="5365" spans="1:8">
      <c r="A5365" t="s">
        <v>9348</v>
      </c>
      <c r="B5365" t="s">
        <v>9349</v>
      </c>
      <c r="C5365" t="s">
        <v>7872</v>
      </c>
      <c r="D5365" t="s">
        <v>3279</v>
      </c>
      <c r="E5365" t="s">
        <v>10</v>
      </c>
      <c r="F5365" t="s">
        <v>23</v>
      </c>
      <c r="G5365" t="s">
        <v>12</v>
      </c>
      <c r="H5365">
        <v>3</v>
      </c>
    </row>
    <row r="5366" spans="1:8">
      <c r="A5366" t="s">
        <v>9350</v>
      </c>
      <c r="B5366" t="s">
        <v>8192</v>
      </c>
      <c r="C5366" t="s">
        <v>7872</v>
      </c>
      <c r="D5366" t="s">
        <v>44</v>
      </c>
      <c r="E5366" t="s">
        <v>10</v>
      </c>
      <c r="F5366" t="s">
        <v>69</v>
      </c>
      <c r="G5366" t="s">
        <v>12</v>
      </c>
    </row>
    <row r="5367" spans="1:8">
      <c r="A5367" t="s">
        <v>9351</v>
      </c>
      <c r="B5367" t="s">
        <v>9352</v>
      </c>
      <c r="C5367" t="s">
        <v>7872</v>
      </c>
      <c r="D5367" t="s">
        <v>150</v>
      </c>
      <c r="E5367" t="s">
        <v>10</v>
      </c>
      <c r="F5367" t="s">
        <v>23</v>
      </c>
      <c r="G5367" t="s">
        <v>12</v>
      </c>
      <c r="H5367">
        <v>2</v>
      </c>
    </row>
    <row r="5368" spans="1:8">
      <c r="A5368" t="s">
        <v>9353</v>
      </c>
      <c r="B5368" t="s">
        <v>9354</v>
      </c>
      <c r="C5368" t="s">
        <v>7872</v>
      </c>
      <c r="D5368" t="s">
        <v>8092</v>
      </c>
      <c r="E5368" t="s">
        <v>10</v>
      </c>
      <c r="F5368" t="s">
        <v>19</v>
      </c>
      <c r="G5368" t="s">
        <v>12</v>
      </c>
    </row>
    <row r="5369" spans="1:8">
      <c r="A5369" t="s">
        <v>9355</v>
      </c>
      <c r="B5369" t="s">
        <v>4682</v>
      </c>
      <c r="C5369" t="s">
        <v>7872</v>
      </c>
      <c r="D5369" t="s">
        <v>7899</v>
      </c>
      <c r="E5369" t="s">
        <v>10</v>
      </c>
      <c r="F5369" t="s">
        <v>19</v>
      </c>
      <c r="G5369" t="s">
        <v>12</v>
      </c>
    </row>
    <row r="5370" spans="1:8">
      <c r="A5370" t="s">
        <v>9356</v>
      </c>
      <c r="B5370" t="s">
        <v>9357</v>
      </c>
      <c r="C5370" t="s">
        <v>7872</v>
      </c>
      <c r="D5370" t="s">
        <v>8092</v>
      </c>
      <c r="E5370" t="s">
        <v>10</v>
      </c>
      <c r="F5370" t="s">
        <v>19</v>
      </c>
      <c r="G5370" t="s">
        <v>12</v>
      </c>
      <c r="H5370">
        <v>5</v>
      </c>
    </row>
    <row r="5371" spans="1:8">
      <c r="A5371" t="s">
        <v>9358</v>
      </c>
      <c r="B5371" t="s">
        <v>8036</v>
      </c>
      <c r="C5371" t="s">
        <v>7872</v>
      </c>
      <c r="D5371" t="s">
        <v>8037</v>
      </c>
      <c r="E5371" t="s">
        <v>10</v>
      </c>
      <c r="F5371" t="s">
        <v>330</v>
      </c>
      <c r="G5371" t="s">
        <v>12</v>
      </c>
    </row>
    <row r="5372" spans="1:8">
      <c r="A5372" t="s">
        <v>9359</v>
      </c>
      <c r="B5372" t="s">
        <v>4682</v>
      </c>
      <c r="C5372" t="s">
        <v>7872</v>
      </c>
      <c r="D5372" t="s">
        <v>7899</v>
      </c>
      <c r="E5372" t="s">
        <v>10</v>
      </c>
      <c r="F5372" t="s">
        <v>330</v>
      </c>
      <c r="G5372" t="s">
        <v>201</v>
      </c>
      <c r="H5372">
        <v>4</v>
      </c>
    </row>
    <row r="5373" spans="1:8">
      <c r="A5373" t="s">
        <v>9360</v>
      </c>
      <c r="B5373" t="s">
        <v>8599</v>
      </c>
      <c r="C5373" t="s">
        <v>7872</v>
      </c>
      <c r="D5373" t="s">
        <v>150</v>
      </c>
      <c r="E5373" t="s">
        <v>10</v>
      </c>
      <c r="F5373" t="s">
        <v>19</v>
      </c>
      <c r="G5373" t="s">
        <v>12</v>
      </c>
      <c r="H5373">
        <v>4</v>
      </c>
    </row>
    <row r="5374" spans="1:8">
      <c r="A5374" t="s">
        <v>9361</v>
      </c>
      <c r="B5374" t="s">
        <v>9</v>
      </c>
      <c r="C5374" t="s">
        <v>7872</v>
      </c>
      <c r="D5374" t="s">
        <v>6060</v>
      </c>
      <c r="E5374" t="s">
        <v>10</v>
      </c>
      <c r="F5374" t="s">
        <v>23</v>
      </c>
      <c r="G5374" t="s">
        <v>12</v>
      </c>
      <c r="H5374">
        <v>4</v>
      </c>
    </row>
    <row r="5375" spans="1:8">
      <c r="A5375" t="s">
        <v>9362</v>
      </c>
      <c r="B5375" t="s">
        <v>3501</v>
      </c>
      <c r="C5375" t="s">
        <v>7872</v>
      </c>
      <c r="D5375" t="s">
        <v>3615</v>
      </c>
      <c r="E5375" t="s">
        <v>10</v>
      </c>
      <c r="F5375" t="s">
        <v>330</v>
      </c>
      <c r="G5375" t="s">
        <v>12</v>
      </c>
      <c r="H5375">
        <v>3</v>
      </c>
    </row>
    <row r="5376" spans="1:8">
      <c r="A5376" t="s">
        <v>9363</v>
      </c>
      <c r="B5376" t="s">
        <v>9</v>
      </c>
      <c r="C5376" t="s">
        <v>7872</v>
      </c>
      <c r="D5376" t="s">
        <v>6060</v>
      </c>
      <c r="E5376" t="s">
        <v>10</v>
      </c>
      <c r="F5376" t="s">
        <v>23</v>
      </c>
      <c r="G5376" t="s">
        <v>12</v>
      </c>
      <c r="H5376">
        <v>5</v>
      </c>
    </row>
    <row r="5377" spans="1:8">
      <c r="A5377" t="s">
        <v>9364</v>
      </c>
      <c r="B5377" t="s">
        <v>7917</v>
      </c>
      <c r="C5377" t="s">
        <v>7872</v>
      </c>
      <c r="D5377" t="s">
        <v>7918</v>
      </c>
      <c r="E5377" t="s">
        <v>10</v>
      </c>
      <c r="F5377" t="s">
        <v>19</v>
      </c>
      <c r="G5377" t="s">
        <v>12</v>
      </c>
      <c r="H5377">
        <v>5</v>
      </c>
    </row>
    <row r="5378" spans="1:8">
      <c r="A5378" t="s">
        <v>9365</v>
      </c>
      <c r="B5378" t="s">
        <v>9366</v>
      </c>
      <c r="C5378" t="s">
        <v>7872</v>
      </c>
      <c r="D5378" t="s">
        <v>3575</v>
      </c>
      <c r="E5378" t="s">
        <v>10</v>
      </c>
      <c r="F5378" t="s">
        <v>19</v>
      </c>
      <c r="G5378" t="s">
        <v>12</v>
      </c>
      <c r="H5378">
        <v>4</v>
      </c>
    </row>
    <row r="5379" spans="1:8">
      <c r="A5379" t="s">
        <v>9367</v>
      </c>
      <c r="B5379" t="s">
        <v>9368</v>
      </c>
      <c r="C5379" t="s">
        <v>7872</v>
      </c>
      <c r="D5379" t="s">
        <v>8037</v>
      </c>
      <c r="E5379" t="s">
        <v>10</v>
      </c>
      <c r="F5379" t="s">
        <v>23</v>
      </c>
      <c r="G5379" t="s">
        <v>12</v>
      </c>
      <c r="H5379">
        <v>4</v>
      </c>
    </row>
    <row r="5380" spans="1:8">
      <c r="A5380" t="s">
        <v>9369</v>
      </c>
      <c r="B5380" t="s">
        <v>7898</v>
      </c>
      <c r="C5380" t="s">
        <v>7872</v>
      </c>
      <c r="D5380" t="s">
        <v>7899</v>
      </c>
      <c r="E5380" t="s">
        <v>10</v>
      </c>
      <c r="F5380" t="s">
        <v>23</v>
      </c>
      <c r="G5380" t="s">
        <v>12</v>
      </c>
      <c r="H5380">
        <v>5</v>
      </c>
    </row>
    <row r="5381" spans="1:8">
      <c r="A5381" t="s">
        <v>9370</v>
      </c>
      <c r="B5381" t="s">
        <v>9371</v>
      </c>
      <c r="C5381" t="s">
        <v>7872</v>
      </c>
      <c r="D5381" t="s">
        <v>7879</v>
      </c>
      <c r="E5381" t="s">
        <v>10</v>
      </c>
      <c r="F5381" t="s">
        <v>23</v>
      </c>
      <c r="G5381" t="s">
        <v>12</v>
      </c>
      <c r="H5381">
        <v>4</v>
      </c>
    </row>
    <row r="5382" spans="1:8">
      <c r="A5382" t="s">
        <v>9372</v>
      </c>
      <c r="B5382" t="s">
        <v>737</v>
      </c>
      <c r="C5382" t="s">
        <v>7872</v>
      </c>
      <c r="D5382" t="s">
        <v>150</v>
      </c>
      <c r="E5382" t="s">
        <v>10</v>
      </c>
      <c r="F5382" t="s">
        <v>330</v>
      </c>
      <c r="G5382" t="s">
        <v>12</v>
      </c>
      <c r="H5382">
        <v>2</v>
      </c>
    </row>
    <row r="5383" spans="1:8">
      <c r="A5383" t="s">
        <v>9373</v>
      </c>
      <c r="B5383" t="s">
        <v>7995</v>
      </c>
      <c r="C5383" t="s">
        <v>7872</v>
      </c>
      <c r="D5383" t="s">
        <v>44</v>
      </c>
      <c r="E5383" t="s">
        <v>10</v>
      </c>
      <c r="F5383" t="s">
        <v>330</v>
      </c>
      <c r="G5383" t="s">
        <v>201</v>
      </c>
    </row>
    <row r="5384" spans="1:8">
      <c r="A5384" t="s">
        <v>9374</v>
      </c>
      <c r="B5384" t="s">
        <v>9375</v>
      </c>
      <c r="C5384" t="s">
        <v>7872</v>
      </c>
      <c r="D5384" t="s">
        <v>9376</v>
      </c>
      <c r="E5384" t="s">
        <v>10</v>
      </c>
      <c r="F5384" t="s">
        <v>19</v>
      </c>
      <c r="G5384" t="s">
        <v>12</v>
      </c>
      <c r="H5384">
        <v>4</v>
      </c>
    </row>
    <row r="5385" spans="1:8">
      <c r="A5385" t="s">
        <v>9377</v>
      </c>
      <c r="B5385" t="s">
        <v>9</v>
      </c>
      <c r="C5385" t="s">
        <v>7872</v>
      </c>
      <c r="D5385" t="s">
        <v>6060</v>
      </c>
      <c r="E5385" t="s">
        <v>10</v>
      </c>
      <c r="F5385" t="s">
        <v>19</v>
      </c>
      <c r="G5385" t="s">
        <v>12</v>
      </c>
    </row>
    <row r="5386" spans="1:8">
      <c r="A5386" t="s">
        <v>9378</v>
      </c>
      <c r="B5386" t="s">
        <v>7898</v>
      </c>
      <c r="C5386" t="s">
        <v>7872</v>
      </c>
      <c r="D5386" t="s">
        <v>7899</v>
      </c>
      <c r="E5386" t="s">
        <v>10</v>
      </c>
      <c r="F5386" t="s">
        <v>23</v>
      </c>
      <c r="G5386" t="s">
        <v>12</v>
      </c>
      <c r="H5386">
        <v>3</v>
      </c>
    </row>
    <row r="5387" spans="1:8">
      <c r="A5387" t="s">
        <v>9379</v>
      </c>
      <c r="B5387" t="s">
        <v>9380</v>
      </c>
      <c r="C5387" t="s">
        <v>7872</v>
      </c>
      <c r="D5387" t="s">
        <v>7923</v>
      </c>
      <c r="E5387" t="s">
        <v>10</v>
      </c>
      <c r="F5387" t="s">
        <v>19</v>
      </c>
      <c r="G5387" t="s">
        <v>12</v>
      </c>
      <c r="H5387">
        <v>3</v>
      </c>
    </row>
    <row r="5388" spans="1:8">
      <c r="A5388" t="s">
        <v>9381</v>
      </c>
      <c r="B5388" t="s">
        <v>8225</v>
      </c>
      <c r="C5388" t="s">
        <v>7872</v>
      </c>
      <c r="D5388" t="s">
        <v>483</v>
      </c>
      <c r="E5388" t="s">
        <v>10</v>
      </c>
      <c r="F5388" t="s">
        <v>19</v>
      </c>
      <c r="G5388" t="s">
        <v>12</v>
      </c>
    </row>
    <row r="5389" spans="1:8">
      <c r="A5389" t="s">
        <v>9382</v>
      </c>
      <c r="B5389" t="s">
        <v>9383</v>
      </c>
      <c r="C5389" t="s">
        <v>7872</v>
      </c>
      <c r="D5389" t="s">
        <v>8342</v>
      </c>
      <c r="E5389" t="s">
        <v>10</v>
      </c>
      <c r="F5389" t="s">
        <v>23</v>
      </c>
      <c r="G5389" t="s">
        <v>12</v>
      </c>
      <c r="H5389">
        <v>4</v>
      </c>
    </row>
    <row r="5390" spans="1:8">
      <c r="A5390" t="s">
        <v>9384</v>
      </c>
      <c r="B5390" t="s">
        <v>8042</v>
      </c>
      <c r="C5390" t="s">
        <v>7872</v>
      </c>
      <c r="D5390" t="s">
        <v>6060</v>
      </c>
      <c r="E5390" t="s">
        <v>10</v>
      </c>
      <c r="F5390" t="s">
        <v>19</v>
      </c>
      <c r="G5390" t="s">
        <v>12</v>
      </c>
    </row>
    <row r="5391" spans="1:8">
      <c r="A5391" t="s">
        <v>9385</v>
      </c>
      <c r="B5391" t="s">
        <v>7917</v>
      </c>
      <c r="C5391" t="s">
        <v>7872</v>
      </c>
      <c r="D5391" t="s">
        <v>7918</v>
      </c>
      <c r="E5391" t="s">
        <v>10</v>
      </c>
      <c r="F5391" t="s">
        <v>19</v>
      </c>
      <c r="G5391" t="s">
        <v>201</v>
      </c>
    </row>
    <row r="5392" spans="1:8">
      <c r="A5392" t="s">
        <v>9386</v>
      </c>
      <c r="B5392" t="s">
        <v>8126</v>
      </c>
      <c r="C5392" t="s">
        <v>7872</v>
      </c>
      <c r="D5392" t="s">
        <v>6060</v>
      </c>
      <c r="E5392" t="s">
        <v>10</v>
      </c>
      <c r="F5392" t="s">
        <v>19</v>
      </c>
      <c r="G5392" t="s">
        <v>12</v>
      </c>
    </row>
    <row r="5393" spans="1:8">
      <c r="A5393" t="s">
        <v>9387</v>
      </c>
      <c r="B5393" t="s">
        <v>1351</v>
      </c>
      <c r="C5393" t="s">
        <v>7872</v>
      </c>
      <c r="D5393" t="s">
        <v>1351</v>
      </c>
      <c r="E5393" t="s">
        <v>10</v>
      </c>
      <c r="F5393" t="s">
        <v>19</v>
      </c>
      <c r="G5393" t="s">
        <v>12</v>
      </c>
      <c r="H5393">
        <v>2</v>
      </c>
    </row>
    <row r="5394" spans="1:8">
      <c r="A5394" t="s">
        <v>9388</v>
      </c>
      <c r="B5394" t="s">
        <v>9389</v>
      </c>
      <c r="C5394" t="s">
        <v>7872</v>
      </c>
      <c r="D5394" t="s">
        <v>7899</v>
      </c>
      <c r="E5394" t="s">
        <v>10</v>
      </c>
      <c r="F5394" t="s">
        <v>19</v>
      </c>
      <c r="G5394" t="s">
        <v>12</v>
      </c>
    </row>
    <row r="5395" spans="1:8">
      <c r="A5395" t="s">
        <v>9390</v>
      </c>
      <c r="B5395" t="s">
        <v>8192</v>
      </c>
      <c r="C5395" t="s">
        <v>7872</v>
      </c>
      <c r="D5395" t="s">
        <v>44</v>
      </c>
      <c r="E5395" t="s">
        <v>10</v>
      </c>
      <c r="F5395" t="s">
        <v>23</v>
      </c>
      <c r="G5395" t="s">
        <v>12</v>
      </c>
      <c r="H5395">
        <v>5</v>
      </c>
    </row>
    <row r="5396" spans="1:8">
      <c r="A5396" t="s">
        <v>9391</v>
      </c>
      <c r="B5396" t="s">
        <v>9392</v>
      </c>
      <c r="C5396" t="s">
        <v>7872</v>
      </c>
      <c r="D5396" t="s">
        <v>1351</v>
      </c>
      <c r="E5396" t="s">
        <v>10</v>
      </c>
      <c r="F5396" t="s">
        <v>19</v>
      </c>
      <c r="G5396" t="s">
        <v>12</v>
      </c>
    </row>
    <row r="5397" spans="1:8">
      <c r="A5397" t="s">
        <v>9393</v>
      </c>
      <c r="B5397" t="s">
        <v>7917</v>
      </c>
      <c r="C5397" t="s">
        <v>7872</v>
      </c>
      <c r="D5397" t="s">
        <v>7918</v>
      </c>
      <c r="E5397" t="s">
        <v>10</v>
      </c>
      <c r="F5397" t="s">
        <v>50</v>
      </c>
      <c r="G5397" t="s">
        <v>201</v>
      </c>
    </row>
    <row r="5398" spans="1:8">
      <c r="A5398" t="s">
        <v>9394</v>
      </c>
      <c r="B5398" t="s">
        <v>9395</v>
      </c>
      <c r="C5398" t="s">
        <v>7872</v>
      </c>
      <c r="D5398" t="s">
        <v>7915</v>
      </c>
      <c r="E5398" t="s">
        <v>10</v>
      </c>
      <c r="F5398" t="s">
        <v>23</v>
      </c>
      <c r="G5398" t="s">
        <v>12</v>
      </c>
      <c r="H5398">
        <v>4</v>
      </c>
    </row>
    <row r="5399" spans="1:8">
      <c r="A5399" t="s">
        <v>9396</v>
      </c>
      <c r="B5399" t="s">
        <v>9397</v>
      </c>
      <c r="C5399" t="s">
        <v>7872</v>
      </c>
      <c r="D5399" t="s">
        <v>3279</v>
      </c>
      <c r="E5399" t="s">
        <v>10</v>
      </c>
      <c r="F5399" t="s">
        <v>23</v>
      </c>
      <c r="G5399" t="s">
        <v>12</v>
      </c>
    </row>
    <row r="5400" spans="1:8">
      <c r="A5400" t="s">
        <v>9398</v>
      </c>
      <c r="B5400" t="s">
        <v>8207</v>
      </c>
      <c r="C5400" t="s">
        <v>7872</v>
      </c>
      <c r="D5400" t="s">
        <v>7899</v>
      </c>
      <c r="E5400" t="s">
        <v>10</v>
      </c>
      <c r="F5400" t="s">
        <v>19</v>
      </c>
      <c r="G5400" t="s">
        <v>12</v>
      </c>
    </row>
    <row r="5401" spans="1:8">
      <c r="A5401" t="s">
        <v>9399</v>
      </c>
      <c r="B5401" t="s">
        <v>6203</v>
      </c>
      <c r="C5401" t="s">
        <v>7872</v>
      </c>
      <c r="D5401" t="s">
        <v>2723</v>
      </c>
      <c r="E5401" t="s">
        <v>10</v>
      </c>
      <c r="F5401" t="s">
        <v>19</v>
      </c>
      <c r="G5401" t="s">
        <v>12</v>
      </c>
    </row>
    <row r="5402" spans="1:8">
      <c r="A5402" t="s">
        <v>9400</v>
      </c>
      <c r="B5402" t="s">
        <v>9</v>
      </c>
      <c r="C5402" t="s">
        <v>7872</v>
      </c>
      <c r="D5402" t="s">
        <v>6060</v>
      </c>
      <c r="E5402" t="s">
        <v>10</v>
      </c>
      <c r="F5402" t="s">
        <v>19</v>
      </c>
      <c r="G5402" t="s">
        <v>12</v>
      </c>
    </row>
    <row r="5403" spans="1:8">
      <c r="A5403" t="s">
        <v>9401</v>
      </c>
      <c r="B5403" t="s">
        <v>7914</v>
      </c>
      <c r="C5403" t="s">
        <v>7872</v>
      </c>
      <c r="D5403" t="s">
        <v>7915</v>
      </c>
      <c r="E5403" t="s">
        <v>10</v>
      </c>
      <c r="F5403" t="s">
        <v>23</v>
      </c>
      <c r="G5403" t="s">
        <v>201</v>
      </c>
    </row>
    <row r="5404" spans="1:8">
      <c r="A5404" t="s">
        <v>9402</v>
      </c>
      <c r="B5404" t="s">
        <v>1405</v>
      </c>
      <c r="C5404" t="s">
        <v>7872</v>
      </c>
      <c r="D5404" t="s">
        <v>8092</v>
      </c>
      <c r="E5404" t="s">
        <v>10</v>
      </c>
      <c r="F5404" t="s">
        <v>23</v>
      </c>
      <c r="G5404" t="s">
        <v>12</v>
      </c>
      <c r="H5404">
        <v>4</v>
      </c>
    </row>
    <row r="5405" spans="1:8">
      <c r="A5405" t="s">
        <v>9403</v>
      </c>
      <c r="B5405" t="s">
        <v>8068</v>
      </c>
      <c r="C5405" t="s">
        <v>7872</v>
      </c>
      <c r="D5405" t="s">
        <v>7899</v>
      </c>
      <c r="E5405" t="s">
        <v>10</v>
      </c>
      <c r="F5405" t="s">
        <v>19</v>
      </c>
      <c r="G5405" t="s">
        <v>201</v>
      </c>
    </row>
    <row r="5406" spans="1:8">
      <c r="A5406" t="s">
        <v>9404</v>
      </c>
      <c r="B5406" t="s">
        <v>8126</v>
      </c>
      <c r="C5406" t="s">
        <v>7872</v>
      </c>
      <c r="D5406" t="s">
        <v>6060</v>
      </c>
      <c r="E5406" t="s">
        <v>10</v>
      </c>
      <c r="F5406" t="s">
        <v>19</v>
      </c>
      <c r="G5406" t="s">
        <v>12</v>
      </c>
    </row>
    <row r="5407" spans="1:8">
      <c r="A5407" t="s">
        <v>9405</v>
      </c>
      <c r="B5407" t="s">
        <v>9406</v>
      </c>
      <c r="C5407" t="s">
        <v>7872</v>
      </c>
      <c r="D5407" t="s">
        <v>44</v>
      </c>
      <c r="E5407" t="s">
        <v>10</v>
      </c>
      <c r="F5407" t="s">
        <v>19</v>
      </c>
      <c r="G5407" t="s">
        <v>12</v>
      </c>
    </row>
    <row r="5408" spans="1:8">
      <c r="A5408" t="s">
        <v>9407</v>
      </c>
      <c r="B5408" t="s">
        <v>8163</v>
      </c>
      <c r="C5408" t="s">
        <v>7872</v>
      </c>
      <c r="D5408" t="s">
        <v>6060</v>
      </c>
      <c r="E5408" t="s">
        <v>10</v>
      </c>
      <c r="F5408" t="s">
        <v>19</v>
      </c>
      <c r="G5408" t="s">
        <v>201</v>
      </c>
    </row>
    <row r="5409" spans="1:8">
      <c r="A5409" t="s">
        <v>9408</v>
      </c>
      <c r="B5409" t="s">
        <v>8746</v>
      </c>
      <c r="C5409" t="s">
        <v>7872</v>
      </c>
      <c r="D5409" t="s">
        <v>3280</v>
      </c>
      <c r="E5409" t="s">
        <v>10</v>
      </c>
      <c r="F5409" t="s">
        <v>23</v>
      </c>
      <c r="G5409" t="s">
        <v>12</v>
      </c>
      <c r="H5409">
        <v>4</v>
      </c>
    </row>
    <row r="5410" spans="1:8">
      <c r="A5410" t="s">
        <v>9409</v>
      </c>
      <c r="B5410" t="s">
        <v>3814</v>
      </c>
      <c r="C5410" t="s">
        <v>7872</v>
      </c>
      <c r="D5410" t="s">
        <v>7899</v>
      </c>
      <c r="E5410" t="s">
        <v>10</v>
      </c>
      <c r="F5410" t="s">
        <v>19</v>
      </c>
      <c r="G5410" t="s">
        <v>12</v>
      </c>
      <c r="H5410">
        <v>5</v>
      </c>
    </row>
    <row r="5411" spans="1:8">
      <c r="A5411" t="s">
        <v>9410</v>
      </c>
      <c r="B5411" t="s">
        <v>8171</v>
      </c>
      <c r="C5411" t="s">
        <v>7872</v>
      </c>
      <c r="D5411" t="s">
        <v>8012</v>
      </c>
      <c r="E5411" t="s">
        <v>10</v>
      </c>
      <c r="F5411" t="s">
        <v>19</v>
      </c>
      <c r="G5411" t="s">
        <v>12</v>
      </c>
    </row>
    <row r="5412" spans="1:8">
      <c r="A5412" t="s">
        <v>9411</v>
      </c>
      <c r="B5412" t="s">
        <v>9</v>
      </c>
      <c r="C5412" t="s">
        <v>7872</v>
      </c>
      <c r="D5412" t="s">
        <v>6060</v>
      </c>
      <c r="E5412" t="s">
        <v>10</v>
      </c>
      <c r="F5412" t="s">
        <v>19</v>
      </c>
      <c r="G5412" t="s">
        <v>12</v>
      </c>
    </row>
    <row r="5413" spans="1:8">
      <c r="A5413" t="s">
        <v>9412</v>
      </c>
      <c r="B5413" t="s">
        <v>150</v>
      </c>
      <c r="C5413" t="s">
        <v>7872</v>
      </c>
      <c r="D5413" t="s">
        <v>150</v>
      </c>
      <c r="E5413" t="s">
        <v>10</v>
      </c>
      <c r="F5413" t="s">
        <v>19</v>
      </c>
      <c r="G5413" t="s">
        <v>12</v>
      </c>
    </row>
    <row r="5414" spans="1:8">
      <c r="A5414" t="s">
        <v>9413</v>
      </c>
      <c r="B5414" t="s">
        <v>8102</v>
      </c>
      <c r="C5414" t="s">
        <v>7872</v>
      </c>
      <c r="D5414" t="s">
        <v>8037</v>
      </c>
      <c r="E5414" t="s">
        <v>10</v>
      </c>
      <c r="F5414" t="s">
        <v>19</v>
      </c>
      <c r="G5414" t="s">
        <v>12</v>
      </c>
    </row>
    <row r="5415" spans="1:8">
      <c r="A5415" t="s">
        <v>9414</v>
      </c>
      <c r="B5415" t="s">
        <v>8148</v>
      </c>
      <c r="C5415" t="s">
        <v>7872</v>
      </c>
      <c r="D5415" t="s">
        <v>2479</v>
      </c>
      <c r="E5415" t="s">
        <v>10</v>
      </c>
      <c r="F5415" t="s">
        <v>19</v>
      </c>
      <c r="G5415" t="s">
        <v>201</v>
      </c>
    </row>
    <row r="5416" spans="1:8">
      <c r="A5416" t="s">
        <v>9415</v>
      </c>
      <c r="B5416" t="s">
        <v>7900</v>
      </c>
      <c r="C5416" t="s">
        <v>7872</v>
      </c>
      <c r="D5416" t="s">
        <v>7900</v>
      </c>
      <c r="E5416" t="s">
        <v>10</v>
      </c>
      <c r="F5416" t="s">
        <v>19</v>
      </c>
      <c r="G5416" t="s">
        <v>12</v>
      </c>
    </row>
    <row r="5417" spans="1:8">
      <c r="A5417" t="s">
        <v>9416</v>
      </c>
      <c r="B5417" t="s">
        <v>1214</v>
      </c>
      <c r="C5417" t="s">
        <v>7872</v>
      </c>
      <c r="D5417" t="s">
        <v>1214</v>
      </c>
      <c r="E5417" t="s">
        <v>10</v>
      </c>
      <c r="F5417" t="s">
        <v>69</v>
      </c>
      <c r="G5417" t="s">
        <v>12</v>
      </c>
    </row>
    <row r="5418" spans="1:8">
      <c r="A5418" t="s">
        <v>9417</v>
      </c>
      <c r="B5418" t="s">
        <v>7917</v>
      </c>
      <c r="C5418" t="s">
        <v>7872</v>
      </c>
      <c r="D5418" t="s">
        <v>7918</v>
      </c>
      <c r="E5418" t="s">
        <v>10</v>
      </c>
      <c r="F5418" t="s">
        <v>19</v>
      </c>
      <c r="G5418" t="s">
        <v>12</v>
      </c>
    </row>
    <row r="5419" spans="1:8">
      <c r="A5419" t="s">
        <v>9418</v>
      </c>
      <c r="B5419" t="s">
        <v>7917</v>
      </c>
      <c r="C5419" t="s">
        <v>7872</v>
      </c>
      <c r="D5419" t="s">
        <v>7918</v>
      </c>
      <c r="E5419" t="s">
        <v>10</v>
      </c>
      <c r="F5419" t="s">
        <v>50</v>
      </c>
      <c r="G5419" t="s">
        <v>201</v>
      </c>
    </row>
    <row r="5420" spans="1:8">
      <c r="A5420" t="s">
        <v>9419</v>
      </c>
      <c r="B5420" t="s">
        <v>7917</v>
      </c>
      <c r="C5420" t="s">
        <v>7872</v>
      </c>
      <c r="D5420" t="s">
        <v>7918</v>
      </c>
      <c r="E5420" t="s">
        <v>10</v>
      </c>
      <c r="F5420" t="s">
        <v>19</v>
      </c>
      <c r="G5420" t="s">
        <v>12</v>
      </c>
    </row>
    <row r="5421" spans="1:8">
      <c r="A5421" t="s">
        <v>9420</v>
      </c>
      <c r="B5421" t="s">
        <v>9421</v>
      </c>
      <c r="C5421" t="s">
        <v>7872</v>
      </c>
      <c r="D5421" t="s">
        <v>8037</v>
      </c>
      <c r="E5421" t="s">
        <v>10</v>
      </c>
      <c r="F5421" t="s">
        <v>23</v>
      </c>
      <c r="G5421" t="s">
        <v>12</v>
      </c>
    </row>
    <row r="5422" spans="1:8">
      <c r="A5422" t="s">
        <v>9422</v>
      </c>
      <c r="B5422" t="s">
        <v>8448</v>
      </c>
      <c r="C5422" t="s">
        <v>7872</v>
      </c>
      <c r="D5422" t="s">
        <v>6060</v>
      </c>
      <c r="E5422" t="s">
        <v>10</v>
      </c>
      <c r="F5422" t="s">
        <v>23</v>
      </c>
      <c r="G5422" t="s">
        <v>12</v>
      </c>
    </row>
    <row r="5423" spans="1:8">
      <c r="A5423" t="s">
        <v>8394</v>
      </c>
      <c r="B5423" t="s">
        <v>8395</v>
      </c>
      <c r="C5423" t="s">
        <v>7872</v>
      </c>
      <c r="D5423" t="s">
        <v>211</v>
      </c>
      <c r="E5423" t="s">
        <v>10</v>
      </c>
      <c r="F5423" t="s">
        <v>23</v>
      </c>
      <c r="G5423" t="s">
        <v>12</v>
      </c>
    </row>
    <row r="5424" spans="1:8">
      <c r="A5424" t="s">
        <v>9423</v>
      </c>
      <c r="B5424" t="s">
        <v>8119</v>
      </c>
      <c r="C5424" t="s">
        <v>7872</v>
      </c>
      <c r="D5424" t="s">
        <v>6060</v>
      </c>
      <c r="E5424" t="s">
        <v>10</v>
      </c>
      <c r="F5424" t="s">
        <v>330</v>
      </c>
      <c r="G5424" t="s">
        <v>201</v>
      </c>
    </row>
    <row r="5425" spans="1:7">
      <c r="A5425" t="s">
        <v>9424</v>
      </c>
      <c r="B5425" t="s">
        <v>1405</v>
      </c>
      <c r="C5425" t="s">
        <v>7872</v>
      </c>
      <c r="D5425" t="s">
        <v>8092</v>
      </c>
      <c r="E5425" t="s">
        <v>10</v>
      </c>
      <c r="F5425" t="s">
        <v>23</v>
      </c>
      <c r="G5425" t="s">
        <v>12</v>
      </c>
    </row>
    <row r="5426" spans="1:7">
      <c r="A5426" t="s">
        <v>9425</v>
      </c>
      <c r="B5426" t="s">
        <v>9426</v>
      </c>
      <c r="C5426" t="s">
        <v>7872</v>
      </c>
      <c r="D5426" t="s">
        <v>4763</v>
      </c>
      <c r="E5426" t="s">
        <v>202</v>
      </c>
      <c r="F5426" t="s">
        <v>23</v>
      </c>
      <c r="G5426" t="s">
        <v>12</v>
      </c>
    </row>
    <row r="5427" spans="1:7">
      <c r="A5427" t="s">
        <v>9427</v>
      </c>
      <c r="B5427" t="s">
        <v>9428</v>
      </c>
      <c r="C5427" t="s">
        <v>7872</v>
      </c>
      <c r="D5427" t="s">
        <v>9429</v>
      </c>
      <c r="E5427" t="s">
        <v>202</v>
      </c>
      <c r="F5427" t="s">
        <v>23</v>
      </c>
      <c r="G5427" t="s">
        <v>12</v>
      </c>
    </row>
    <row r="5428" spans="1:7">
      <c r="A5428" t="s">
        <v>9430</v>
      </c>
      <c r="B5428" t="s">
        <v>6228</v>
      </c>
      <c r="C5428" t="s">
        <v>7872</v>
      </c>
      <c r="D5428" t="s">
        <v>3112</v>
      </c>
      <c r="E5428" t="s">
        <v>202</v>
      </c>
      <c r="F5428" t="s">
        <v>11</v>
      </c>
      <c r="G5428" t="s">
        <v>12</v>
      </c>
    </row>
    <row r="5429" spans="1:7">
      <c r="A5429" t="s">
        <v>9431</v>
      </c>
      <c r="B5429" t="s">
        <v>9432</v>
      </c>
      <c r="C5429" t="s">
        <v>7872</v>
      </c>
      <c r="D5429" t="s">
        <v>9432</v>
      </c>
      <c r="E5429" t="s">
        <v>202</v>
      </c>
      <c r="F5429" t="s">
        <v>23</v>
      </c>
      <c r="G5429" t="s">
        <v>12</v>
      </c>
    </row>
    <row r="5430" spans="1:7">
      <c r="A5430" t="s">
        <v>9433</v>
      </c>
      <c r="B5430" t="s">
        <v>448</v>
      </c>
      <c r="C5430" t="s">
        <v>7872</v>
      </c>
      <c r="D5430" t="s">
        <v>8324</v>
      </c>
      <c r="E5430" t="s">
        <v>212</v>
      </c>
      <c r="F5430" t="s">
        <v>11</v>
      </c>
      <c r="G5430" t="s">
        <v>12</v>
      </c>
    </row>
    <row r="5431" spans="1:7">
      <c r="A5431" t="s">
        <v>9434</v>
      </c>
      <c r="B5431" t="s">
        <v>6844</v>
      </c>
      <c r="C5431" t="s">
        <v>7872</v>
      </c>
      <c r="D5431" t="s">
        <v>8333</v>
      </c>
      <c r="E5431" t="s">
        <v>212</v>
      </c>
      <c r="F5431" t="s">
        <v>11</v>
      </c>
      <c r="G5431" t="s">
        <v>12</v>
      </c>
    </row>
    <row r="5432" spans="1:7">
      <c r="A5432" t="s">
        <v>9435</v>
      </c>
      <c r="B5432" t="s">
        <v>4804</v>
      </c>
      <c r="C5432" t="s">
        <v>7872</v>
      </c>
      <c r="D5432" t="s">
        <v>2051</v>
      </c>
      <c r="E5432" t="s">
        <v>212</v>
      </c>
      <c r="F5432" t="s">
        <v>11</v>
      </c>
      <c r="G5432" t="s">
        <v>12</v>
      </c>
    </row>
    <row r="5433" spans="1:7">
      <c r="A5433" t="s">
        <v>9436</v>
      </c>
      <c r="B5433" t="s">
        <v>9437</v>
      </c>
      <c r="C5433" t="s">
        <v>7872</v>
      </c>
      <c r="D5433" t="s">
        <v>9437</v>
      </c>
      <c r="E5433" t="s">
        <v>212</v>
      </c>
      <c r="F5433" t="s">
        <v>11</v>
      </c>
      <c r="G5433" t="s">
        <v>12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3A285-CAA7-4217-AE13-F41D937F4FCF}">
  <dimension ref="A1:B51"/>
  <sheetViews>
    <sheetView workbookViewId="0">
      <selection activeCell="B49" sqref="B49"/>
    </sheetView>
  </sheetViews>
  <sheetFormatPr defaultRowHeight="15"/>
  <cols>
    <col min="1" max="1" width="15.140625" bestFit="1" customWidth="1"/>
    <col min="2" max="2" width="10.28515625" bestFit="1" customWidth="1"/>
  </cols>
  <sheetData>
    <row r="1" spans="1:2">
      <c r="A1" t="s">
        <v>9592</v>
      </c>
      <c r="B1" s="1" t="s">
        <v>9593</v>
      </c>
    </row>
    <row r="2" spans="1:2">
      <c r="A2" t="s">
        <v>9594</v>
      </c>
      <c r="B2" t="s">
        <v>8</v>
      </c>
    </row>
    <row r="3" spans="1:2">
      <c r="A3" t="s">
        <v>9595</v>
      </c>
      <c r="B3" t="s">
        <v>245</v>
      </c>
    </row>
    <row r="4" spans="1:2">
      <c r="A4" t="s">
        <v>9596</v>
      </c>
      <c r="B4" t="s">
        <v>306</v>
      </c>
    </row>
    <row r="5" spans="1:2">
      <c r="A5" t="s">
        <v>9597</v>
      </c>
      <c r="B5" t="s">
        <v>479</v>
      </c>
    </row>
    <row r="6" spans="1:2">
      <c r="A6" t="s">
        <v>9598</v>
      </c>
      <c r="B6" t="s">
        <v>682</v>
      </c>
    </row>
    <row r="7" spans="1:2">
      <c r="A7" t="s">
        <v>9599</v>
      </c>
      <c r="B7" t="s">
        <v>1322</v>
      </c>
    </row>
    <row r="8" spans="1:2">
      <c r="A8" t="s">
        <v>9600</v>
      </c>
      <c r="B8" t="s">
        <v>1515</v>
      </c>
    </row>
    <row r="9" spans="1:2">
      <c r="A9" t="s">
        <v>9601</v>
      </c>
      <c r="B9" t="s">
        <v>1583</v>
      </c>
    </row>
    <row r="10" spans="1:2">
      <c r="A10" t="s">
        <v>9602</v>
      </c>
      <c r="B10" t="s">
        <v>1618</v>
      </c>
    </row>
    <row r="11" spans="1:2">
      <c r="A11" t="s">
        <v>9603</v>
      </c>
      <c r="B11" t="s">
        <v>2001</v>
      </c>
    </row>
    <row r="12" spans="1:2">
      <c r="A12" t="s">
        <v>9604</v>
      </c>
      <c r="B12" t="s">
        <v>2316</v>
      </c>
    </row>
    <row r="13" spans="1:2">
      <c r="A13" t="s">
        <v>9605</v>
      </c>
      <c r="B13" t="s">
        <v>2362</v>
      </c>
    </row>
    <row r="14" spans="1:2">
      <c r="A14" t="s">
        <v>9606</v>
      </c>
      <c r="B14" t="s">
        <v>2467</v>
      </c>
    </row>
    <row r="15" spans="1:2">
      <c r="A15" t="s">
        <v>9607</v>
      </c>
      <c r="B15" t="s">
        <v>2796</v>
      </c>
    </row>
    <row r="16" spans="1:2">
      <c r="A16" t="s">
        <v>9608</v>
      </c>
      <c r="B16" t="s">
        <v>3040</v>
      </c>
    </row>
    <row r="17" spans="1:2">
      <c r="A17" t="s">
        <v>9609</v>
      </c>
      <c r="B17" t="s">
        <v>3273</v>
      </c>
    </row>
    <row r="18" spans="1:2">
      <c r="A18" t="s">
        <v>9610</v>
      </c>
      <c r="B18" t="s">
        <v>3545</v>
      </c>
    </row>
    <row r="19" spans="1:2">
      <c r="A19" t="s">
        <v>9611</v>
      </c>
      <c r="B19" t="s">
        <v>3726</v>
      </c>
    </row>
    <row r="20" spans="1:2">
      <c r="A20" t="s">
        <v>9612</v>
      </c>
      <c r="B20" t="s">
        <v>3999</v>
      </c>
    </row>
    <row r="21" spans="1:2">
      <c r="A21" t="s">
        <v>9613</v>
      </c>
      <c r="B21" t="s">
        <v>4061</v>
      </c>
    </row>
    <row r="22" spans="1:2">
      <c r="A22" t="s">
        <v>9614</v>
      </c>
      <c r="B22" t="s">
        <v>4160</v>
      </c>
    </row>
    <row r="23" spans="1:2">
      <c r="A23" t="s">
        <v>9615</v>
      </c>
      <c r="B23" t="s">
        <v>4292</v>
      </c>
    </row>
    <row r="24" spans="1:2">
      <c r="A24" t="s">
        <v>9616</v>
      </c>
      <c r="B24" t="s">
        <v>4564</v>
      </c>
    </row>
    <row r="25" spans="1:2">
      <c r="A25" t="s">
        <v>9617</v>
      </c>
      <c r="B25" t="s">
        <v>4829</v>
      </c>
    </row>
    <row r="26" spans="1:2">
      <c r="A26" t="s">
        <v>9618</v>
      </c>
      <c r="B26" t="s">
        <v>5018</v>
      </c>
    </row>
    <row r="27" spans="1:2">
      <c r="A27" t="s">
        <v>9619</v>
      </c>
      <c r="B27" t="s">
        <v>5210</v>
      </c>
    </row>
    <row r="28" spans="1:2">
      <c r="A28" t="s">
        <v>9620</v>
      </c>
      <c r="B28" t="s">
        <v>5353</v>
      </c>
    </row>
    <row r="29" spans="1:2">
      <c r="A29" t="s">
        <v>9621</v>
      </c>
      <c r="B29" t="s">
        <v>5517</v>
      </c>
    </row>
    <row r="30" spans="1:2">
      <c r="A30" t="s">
        <v>9622</v>
      </c>
      <c r="B30" t="s">
        <v>5587</v>
      </c>
    </row>
    <row r="31" spans="1:2">
      <c r="A31" t="s">
        <v>9623</v>
      </c>
      <c r="B31" t="s">
        <v>5635</v>
      </c>
    </row>
    <row r="32" spans="1:2">
      <c r="A32" t="s">
        <v>9624</v>
      </c>
      <c r="B32" t="s">
        <v>5769</v>
      </c>
    </row>
    <row r="33" spans="1:2">
      <c r="A33" t="s">
        <v>9625</v>
      </c>
      <c r="B33" t="s">
        <v>5853</v>
      </c>
    </row>
    <row r="34" spans="1:2">
      <c r="A34" t="s">
        <v>9626</v>
      </c>
      <c r="B34" t="s">
        <v>6153</v>
      </c>
    </row>
    <row r="35" spans="1:2">
      <c r="A35" t="s">
        <v>9627</v>
      </c>
      <c r="B35" t="s">
        <v>6381</v>
      </c>
    </row>
    <row r="36" spans="1:2">
      <c r="A36" t="s">
        <v>9628</v>
      </c>
      <c r="B36" t="s">
        <v>6480</v>
      </c>
    </row>
    <row r="37" spans="1:2">
      <c r="A37" t="s">
        <v>9629</v>
      </c>
      <c r="B37" t="s">
        <v>6751</v>
      </c>
    </row>
    <row r="38" spans="1:2">
      <c r="A38" t="s">
        <v>9630</v>
      </c>
      <c r="B38" t="s">
        <v>6980</v>
      </c>
    </row>
    <row r="39" spans="1:2">
      <c r="A39" t="s">
        <v>9631</v>
      </c>
      <c r="B39" t="s">
        <v>7090</v>
      </c>
    </row>
    <row r="40" spans="1:2">
      <c r="A40" t="s">
        <v>9632</v>
      </c>
      <c r="B40" t="s">
        <v>7474</v>
      </c>
    </row>
    <row r="41" spans="1:2">
      <c r="A41" t="s">
        <v>9633</v>
      </c>
      <c r="B41" t="s">
        <v>7494</v>
      </c>
    </row>
    <row r="42" spans="1:2">
      <c r="A42" t="s">
        <v>9634</v>
      </c>
      <c r="B42" t="s">
        <v>7588</v>
      </c>
    </row>
    <row r="43" spans="1:2">
      <c r="A43" t="s">
        <v>9635</v>
      </c>
      <c r="B43" t="s">
        <v>7705</v>
      </c>
    </row>
    <row r="44" spans="1:2">
      <c r="A44" t="s">
        <v>9636</v>
      </c>
      <c r="B44" t="s">
        <v>7872</v>
      </c>
    </row>
    <row r="45" spans="1:2">
      <c r="A45" t="s">
        <v>9637</v>
      </c>
      <c r="B45" t="s">
        <v>8483</v>
      </c>
    </row>
    <row r="46" spans="1:2">
      <c r="A46" t="s">
        <v>9638</v>
      </c>
      <c r="B46" t="s">
        <v>8572</v>
      </c>
    </row>
    <row r="47" spans="1:2">
      <c r="A47" t="s">
        <v>9639</v>
      </c>
      <c r="B47" t="s">
        <v>8609</v>
      </c>
    </row>
    <row r="48" spans="1:2">
      <c r="A48" t="s">
        <v>9640</v>
      </c>
      <c r="B48" t="s">
        <v>8785</v>
      </c>
    </row>
    <row r="49" spans="1:2">
      <c r="A49" t="s">
        <v>9641</v>
      </c>
      <c r="B49" t="s">
        <v>8948</v>
      </c>
    </row>
    <row r="50" spans="1:2">
      <c r="A50" t="s">
        <v>9642</v>
      </c>
      <c r="B50" t="s">
        <v>9042</v>
      </c>
    </row>
    <row r="51" spans="1:2">
      <c r="A51" t="s">
        <v>9643</v>
      </c>
      <c r="B51" t="s">
        <v>9271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BF32E-959B-4A9D-A1EA-A54DE3690A2A}">
  <dimension ref="A1:K5433"/>
  <sheetViews>
    <sheetView workbookViewId="0">
      <selection activeCell="H2" sqref="H2"/>
    </sheetView>
  </sheetViews>
  <sheetFormatPr defaultRowHeight="15"/>
  <cols>
    <col min="1" max="1" width="25.28515625" customWidth="1"/>
    <col min="2" max="2" width="15.28515625" customWidth="1"/>
    <col min="3" max="3" width="5.7109375" bestFit="1" customWidth="1"/>
    <col min="4" max="4" width="28.85546875" bestFit="1" customWidth="1"/>
    <col min="5" max="5" width="13.42578125" bestFit="1" customWidth="1"/>
    <col min="6" max="6" width="19" bestFit="1" customWidth="1"/>
    <col min="7" max="7" width="19.42578125" bestFit="1" customWidth="1"/>
    <col min="8" max="8" width="15.28515625" style="8" customWidth="1"/>
    <col min="9" max="9" width="15.140625" bestFit="1" customWidth="1"/>
    <col min="10" max="10" width="8.28515625" bestFit="1" customWidth="1"/>
    <col min="11" max="11" width="11.5703125" bestFit="1" customWidth="1"/>
  </cols>
  <sheetData>
    <row r="1" spans="1:11" s="6" customFormat="1" ht="30">
      <c r="A1" s="3" t="s">
        <v>0</v>
      </c>
      <c r="B1" s="4" t="s">
        <v>9591</v>
      </c>
      <c r="C1" s="4" t="s">
        <v>1</v>
      </c>
      <c r="D1" s="4" t="s">
        <v>9440</v>
      </c>
      <c r="E1" s="4" t="s">
        <v>2</v>
      </c>
      <c r="F1" s="4" t="s">
        <v>3</v>
      </c>
      <c r="G1" s="4" t="s">
        <v>4</v>
      </c>
      <c r="H1" s="7" t="s">
        <v>5</v>
      </c>
      <c r="I1" s="5" t="s">
        <v>9653</v>
      </c>
      <c r="J1" s="5" t="s">
        <v>9441</v>
      </c>
      <c r="K1" s="5" t="s">
        <v>11365</v>
      </c>
    </row>
    <row r="2" spans="1:11">
      <c r="A2" t="str" cm="1">
        <f t="array" ref="A2:A5433">Hospital_General_Information[Facility Name]</f>
        <v>SOUTHEAST HEALTH MEDICAL CENTER</v>
      </c>
      <c r="B2" t="str" cm="1">
        <f t="array" ref="B2:B5433">Hospital_General_Information[City]</f>
        <v>DOTHAN</v>
      </c>
      <c r="C2" t="str" cm="1">
        <f t="array" ref="C2:C5433">Hospital_General_Information[State]</f>
        <v>AL</v>
      </c>
      <c r="D2" t="str" cm="1">
        <f t="array" ref="D2:D5433">Hospital_General_Information[County]</f>
        <v>HOUSTON</v>
      </c>
      <c r="E2" t="str" cm="1">
        <f t="array" ref="E2:E5433">Hospital_General_Information[Hospital Type]</f>
        <v>Acute Care Hospitals</v>
      </c>
      <c r="F2" t="str" cm="1">
        <f t="array" ref="F2:F5433">Hospital_General_Information[Hospital Ownership]</f>
        <v>Government - Hospital District or Authority</v>
      </c>
      <c r="G2" t="str" cm="1">
        <f t="array" ref="G2:G5433">Hospital_General_Information[Emergency Services]</f>
        <v>Yes</v>
      </c>
      <c r="H2" s="8" cm="1">
        <f t="array" ref="H2:H5433">Hospital_General_Information[Hospital overall rating]</f>
        <v>4</v>
      </c>
      <c r="I2" t="str">
        <f>_xlfn.XLOOKUP(C2,State_Ref!B:B,State_Ref!A:A,"No Match")</f>
        <v>Alabama</v>
      </c>
      <c r="J2" cm="1">
        <f t="array" ref="J2">_xlfn.XLOOKUP(I2&amp;PROPER(D2),Cleaned_Population!B$2:B$3200&amp;Cleaned_Population!A$2:A$3200,Cleaned_Population!C$2:C$3200,"No Match")</f>
        <v>110318</v>
      </c>
      <c r="K2" t="str">
        <f>IF(AND(J2&gt;50000,COUNTIFS(D:D,D2,C:C,C2)&lt;=1),"Hospital Desert","Sufficient Access")</f>
        <v>Sufficient Access</v>
      </c>
    </row>
    <row r="3" spans="1:11">
      <c r="A3" t="str">
        <v>MARSHALL MEDICAL CENTERS</v>
      </c>
      <c r="B3" t="str">
        <v>BOAZ</v>
      </c>
      <c r="C3" t="str">
        <v>AL</v>
      </c>
      <c r="D3" t="str">
        <v>MARSHALL</v>
      </c>
      <c r="E3" t="str">
        <v>Acute Care Hospitals</v>
      </c>
      <c r="F3" t="str">
        <v>Government - Hospital District or Authority</v>
      </c>
      <c r="G3" t="str">
        <v>Yes</v>
      </c>
      <c r="H3" s="8">
        <v>3</v>
      </c>
      <c r="I3" t="str">
        <f>_xlfn.XLOOKUP(C3,State_Ref!B:B,State_Ref!A:A,"No Match")</f>
        <v>Alabama</v>
      </c>
      <c r="J3" cm="1">
        <f t="array" ref="J3">_xlfn.XLOOKUP(I3&amp;PROPER(D3),Cleaned_Population!B$2:B$3200&amp;Cleaned_Population!A$2:A$3200,Cleaned_Population!C$2:C$3200,"No Match")</f>
        <v>103537</v>
      </c>
      <c r="K3" t="str">
        <f t="shared" ref="K3:K66" si="0">IF(AND(J3&gt;50000,COUNTIFS(D:D,D3,C:C,C3)&lt;=1),"Hospital Desert","Sufficient Access")</f>
        <v>Hospital Desert</v>
      </c>
    </row>
    <row r="4" spans="1:11">
      <c r="A4" t="str">
        <v>NORTH ALABAMA MEDICAL CENTER</v>
      </c>
      <c r="B4" t="str">
        <v>FLORENCE</v>
      </c>
      <c r="C4" t="str">
        <v>AL</v>
      </c>
      <c r="D4" t="str">
        <v>LAUDERDALE</v>
      </c>
      <c r="E4" t="str">
        <v>Acute Care Hospitals</v>
      </c>
      <c r="F4" t="str">
        <v>Proprietary</v>
      </c>
      <c r="G4" t="str">
        <v>Yes</v>
      </c>
      <c r="H4" s="8">
        <v>2</v>
      </c>
      <c r="I4" t="str">
        <f>_xlfn.XLOOKUP(C4,State_Ref!B:B,State_Ref!A:A,"No Match")</f>
        <v>Alabama</v>
      </c>
      <c r="J4" cm="1">
        <f t="array" ref="J4">_xlfn.XLOOKUP(I4&amp;PROPER(D4),Cleaned_Population!B$2:B$3200&amp;Cleaned_Population!A$2:A$3200,Cleaned_Population!C$2:C$3200,"No Match")</f>
        <v>97135</v>
      </c>
      <c r="K4" t="str">
        <f t="shared" si="0"/>
        <v>Hospital Desert</v>
      </c>
    </row>
    <row r="5" spans="1:11">
      <c r="A5" t="str">
        <v>MIZELL MEMORIAL HOSPITAL</v>
      </c>
      <c r="B5" t="str">
        <v>OPP</v>
      </c>
      <c r="C5" t="str">
        <v>AL</v>
      </c>
      <c r="D5" t="str">
        <v>COVINGTON</v>
      </c>
      <c r="E5" t="str">
        <v>Acute Care Hospitals</v>
      </c>
      <c r="F5" t="str">
        <v>Voluntary non-profit - Private</v>
      </c>
      <c r="G5" t="str">
        <v>Yes</v>
      </c>
      <c r="H5" s="8">
        <v>1</v>
      </c>
      <c r="I5" t="str">
        <f>_xlfn.XLOOKUP(C5,State_Ref!B:B,State_Ref!A:A,"No Match")</f>
        <v>Alabama</v>
      </c>
      <c r="J5" cm="1">
        <f t="array" ref="J5">_xlfn.XLOOKUP(I5&amp;PROPER(D5),Cleaned_Population!B$2:B$3200&amp;Cleaned_Population!A$2:A$3200,Cleaned_Population!C$2:C$3200,"No Match")</f>
        <v>37947</v>
      </c>
      <c r="K5" t="str">
        <f t="shared" si="0"/>
        <v>Sufficient Access</v>
      </c>
    </row>
    <row r="6" spans="1:11">
      <c r="A6" t="str">
        <v>ST. VINCENT'S EAST</v>
      </c>
      <c r="B6" t="str">
        <v>BIRMINGHAM</v>
      </c>
      <c r="C6" t="str">
        <v>AL</v>
      </c>
      <c r="D6" t="str">
        <v>JEFFERSON</v>
      </c>
      <c r="E6" t="str">
        <v>Acute Care Hospitals</v>
      </c>
      <c r="F6" t="str">
        <v>Voluntary non-profit - Private</v>
      </c>
      <c r="G6" t="str">
        <v>Yes</v>
      </c>
      <c r="H6" s="8">
        <v>3</v>
      </c>
      <c r="I6" t="str">
        <f>_xlfn.XLOOKUP(C6,State_Ref!B:B,State_Ref!A:A,"No Match")</f>
        <v>Alabama</v>
      </c>
      <c r="J6" cm="1">
        <f t="array" ref="J6">_xlfn.XLOOKUP(I6&amp;PROPER(D6),Cleaned_Population!B$2:B$3200&amp;Cleaned_Population!A$2:A$3200,Cleaned_Population!C$2:C$3200,"No Match")</f>
        <v>665742</v>
      </c>
      <c r="K6" t="str">
        <f t="shared" si="0"/>
        <v>Sufficient Access</v>
      </c>
    </row>
    <row r="7" spans="1:11">
      <c r="A7" t="str">
        <v>DEKALB REGIONAL MEDICAL CENTER</v>
      </c>
      <c r="B7" t="str">
        <v>FORT PAYNE</v>
      </c>
      <c r="C7" t="str">
        <v>AL</v>
      </c>
      <c r="D7" t="str">
        <v>DE KALB</v>
      </c>
      <c r="E7" t="str">
        <v>Acute Care Hospitals</v>
      </c>
      <c r="F7" t="str">
        <v>Proprietary</v>
      </c>
      <c r="G7" t="str">
        <v>Yes</v>
      </c>
      <c r="H7" s="8">
        <v>2</v>
      </c>
      <c r="I7" t="str">
        <f>_xlfn.XLOOKUP(C7,State_Ref!B:B,State_Ref!A:A,"No Match")</f>
        <v>Alabama</v>
      </c>
      <c r="J7" t="str" cm="1">
        <f t="array" ref="J7">_xlfn.XLOOKUP(I7&amp;PROPER(D7),Cleaned_Population!B$2:B$3200&amp;Cleaned_Population!A$2:A$3200,Cleaned_Population!C$2:C$3200,"No Match")</f>
        <v>No Match</v>
      </c>
      <c r="K7" t="str">
        <f t="shared" si="0"/>
        <v>Hospital Desert</v>
      </c>
    </row>
    <row r="8" spans="1:11">
      <c r="A8" t="str">
        <v>SHELBY BAPTIST MEDICAL CENTER</v>
      </c>
      <c r="B8" t="str">
        <v>ALABASTER</v>
      </c>
      <c r="C8" t="str">
        <v>AL</v>
      </c>
      <c r="D8" t="str">
        <v>SHELBY</v>
      </c>
      <c r="E8" t="str">
        <v>Acute Care Hospitals</v>
      </c>
      <c r="F8" t="str">
        <v>Voluntary non-profit - Private</v>
      </c>
      <c r="G8" t="str">
        <v>Yes</v>
      </c>
      <c r="H8" s="8">
        <v>2</v>
      </c>
      <c r="I8" t="str">
        <f>_xlfn.XLOOKUP(C8,State_Ref!B:B,State_Ref!A:A,"No Match")</f>
        <v>Alabama</v>
      </c>
      <c r="J8" cm="1">
        <f t="array" ref="J8">_xlfn.XLOOKUP(I8&amp;PROPER(D8),Cleaned_Population!B$2:B$3200&amp;Cleaned_Population!A$2:A$3200,Cleaned_Population!C$2:C$3200,"No Match")</f>
        <v>238552</v>
      </c>
      <c r="K8" t="str">
        <f t="shared" si="0"/>
        <v>Hospital Desert</v>
      </c>
    </row>
    <row r="9" spans="1:11">
      <c r="A9" t="str">
        <v>UAB CALLAHAN EYE HOSPITAL AUTHORITY</v>
      </c>
      <c r="B9" t="str">
        <v>BIRMINGHAM</v>
      </c>
      <c r="C9" t="str">
        <v>AL</v>
      </c>
      <c r="D9" t="str">
        <v>JEFFERSON</v>
      </c>
      <c r="E9" t="str">
        <v>Acute Care Hospitals</v>
      </c>
      <c r="F9" t="str">
        <v>Voluntary non-profit - Private</v>
      </c>
      <c r="G9" t="str">
        <v>Yes</v>
      </c>
      <c r="H9" s="8">
        <v>0</v>
      </c>
      <c r="I9" t="str">
        <f>_xlfn.XLOOKUP(C9,State_Ref!B:B,State_Ref!A:A,"No Match")</f>
        <v>Alabama</v>
      </c>
      <c r="J9" cm="1">
        <f t="array" ref="J9">_xlfn.XLOOKUP(I9&amp;PROPER(D9),Cleaned_Population!B$2:B$3200&amp;Cleaned_Population!A$2:A$3200,Cleaned_Population!C$2:C$3200,"No Match")</f>
        <v>665742</v>
      </c>
      <c r="K9" t="str">
        <f t="shared" si="0"/>
        <v>Sufficient Access</v>
      </c>
    </row>
    <row r="10" spans="1:11">
      <c r="A10" t="str">
        <v>HELEN KELLER HOSPITAL</v>
      </c>
      <c r="B10" t="str">
        <v>SHEFFIELD</v>
      </c>
      <c r="C10" t="str">
        <v>AL</v>
      </c>
      <c r="D10" t="str">
        <v>COLBERT</v>
      </c>
      <c r="E10" t="str">
        <v>Acute Care Hospitals</v>
      </c>
      <c r="F10" t="str">
        <v>Government - Hospital District or Authority</v>
      </c>
      <c r="G10" t="str">
        <v>Yes</v>
      </c>
      <c r="H10" s="8">
        <v>2</v>
      </c>
      <c r="I10" t="str">
        <f>_xlfn.XLOOKUP(C10,State_Ref!B:B,State_Ref!A:A,"No Match")</f>
        <v>Alabama</v>
      </c>
      <c r="J10" cm="1">
        <f t="array" ref="J10">_xlfn.XLOOKUP(I10&amp;PROPER(D10),Cleaned_Population!B$2:B$3200&amp;Cleaned_Population!A$2:A$3200,Cleaned_Population!C$2:C$3200,"No Match")</f>
        <v>59474</v>
      </c>
      <c r="K10" t="str">
        <f t="shared" si="0"/>
        <v>Sufficient Access</v>
      </c>
    </row>
    <row r="11" spans="1:11">
      <c r="A11" t="str">
        <v>DALE MEDICAL CENTER</v>
      </c>
      <c r="B11" t="str">
        <v>OZARK</v>
      </c>
      <c r="C11" t="str">
        <v>AL</v>
      </c>
      <c r="D11" t="str">
        <v>DALE</v>
      </c>
      <c r="E11" t="str">
        <v>Acute Care Hospitals</v>
      </c>
      <c r="F11" t="str">
        <v>Government - Hospital District or Authority</v>
      </c>
      <c r="G11" t="str">
        <v>Yes</v>
      </c>
      <c r="H11" s="8">
        <v>0</v>
      </c>
      <c r="I11" t="str">
        <f>_xlfn.XLOOKUP(C11,State_Ref!B:B,State_Ref!A:A,"No Match")</f>
        <v>Alabama</v>
      </c>
      <c r="J11" cm="1">
        <f t="array" ref="J11">_xlfn.XLOOKUP(I11&amp;PROPER(D11),Cleaned_Population!B$2:B$3200&amp;Cleaned_Population!A$2:A$3200,Cleaned_Population!C$2:C$3200,"No Match")</f>
        <v>49912</v>
      </c>
      <c r="K11" t="str">
        <f t="shared" si="0"/>
        <v>Sufficient Access</v>
      </c>
    </row>
    <row r="12" spans="1:11">
      <c r="A12" t="str">
        <v>FLOYD CHEROKEE MEDICAL CENTER</v>
      </c>
      <c r="B12" t="str">
        <v>CENTRE</v>
      </c>
      <c r="C12" t="str">
        <v>AL</v>
      </c>
      <c r="D12" t="str">
        <v>CHEROKEE</v>
      </c>
      <c r="E12" t="str">
        <v>Acute Care Hospitals</v>
      </c>
      <c r="F12" t="str">
        <v>Proprietary</v>
      </c>
      <c r="G12" t="str">
        <v>Yes</v>
      </c>
      <c r="H12" s="8">
        <v>0</v>
      </c>
      <c r="I12" t="str">
        <f>_xlfn.XLOOKUP(C12,State_Ref!B:B,State_Ref!A:A,"No Match")</f>
        <v>Alabama</v>
      </c>
      <c r="J12" cm="1">
        <f t="array" ref="J12">_xlfn.XLOOKUP(I12&amp;PROPER(D12),Cleaned_Population!B$2:B$3200&amp;Cleaned_Population!A$2:A$3200,Cleaned_Population!C$2:C$3200,"No Match")</f>
        <v>26413</v>
      </c>
      <c r="K12" t="str">
        <f t="shared" si="0"/>
        <v>Sufficient Access</v>
      </c>
    </row>
    <row r="13" spans="1:11">
      <c r="A13" t="str">
        <v>BAPTIST MEDICAL CENTER SOUTH</v>
      </c>
      <c r="B13" t="str">
        <v>MONTGOMERY</v>
      </c>
      <c r="C13" t="str">
        <v>AL</v>
      </c>
      <c r="D13" t="str">
        <v>MONTGOMERY</v>
      </c>
      <c r="E13" t="str">
        <v>Acute Care Hospitals</v>
      </c>
      <c r="F13" t="str">
        <v>Government - Hospital District or Authority</v>
      </c>
      <c r="G13" t="str">
        <v>Yes</v>
      </c>
      <c r="H13" s="8">
        <v>2</v>
      </c>
      <c r="I13" t="str">
        <f>_xlfn.XLOOKUP(C13,State_Ref!B:B,State_Ref!A:A,"No Match")</f>
        <v>Alabama</v>
      </c>
      <c r="J13" cm="1">
        <f t="array" ref="J13">_xlfn.XLOOKUP(I13&amp;PROPER(D13),Cleaned_Population!B$2:B$3200&amp;Cleaned_Population!A$2:A$3200,Cleaned_Population!C$2:C$3200,"No Match")</f>
        <v>225891</v>
      </c>
      <c r="K13" t="str">
        <f t="shared" si="0"/>
        <v>Sufficient Access</v>
      </c>
    </row>
    <row r="14" spans="1:11">
      <c r="A14" t="str">
        <v>JACKSON HOSPITAL &amp; CLINIC INC</v>
      </c>
      <c r="B14" t="str">
        <v>MONTGOMERY</v>
      </c>
      <c r="C14" t="str">
        <v>AL</v>
      </c>
      <c r="D14" t="str">
        <v>MONTGOMERY</v>
      </c>
      <c r="E14" t="str">
        <v>Acute Care Hospitals</v>
      </c>
      <c r="F14" t="str">
        <v>Voluntary non-profit - Private</v>
      </c>
      <c r="G14" t="str">
        <v>Yes</v>
      </c>
      <c r="H14" s="8">
        <v>2</v>
      </c>
      <c r="I14" t="str">
        <f>_xlfn.XLOOKUP(C14,State_Ref!B:B,State_Ref!A:A,"No Match")</f>
        <v>Alabama</v>
      </c>
      <c r="J14" cm="1">
        <f t="array" ref="J14">_xlfn.XLOOKUP(I14&amp;PROPER(D14),Cleaned_Population!B$2:B$3200&amp;Cleaned_Population!A$2:A$3200,Cleaned_Population!C$2:C$3200,"No Match")</f>
        <v>225891</v>
      </c>
      <c r="K14" t="str">
        <f t="shared" si="0"/>
        <v>Sufficient Access</v>
      </c>
    </row>
    <row r="15" spans="1:11">
      <c r="A15" t="str">
        <v>THE EAST ALABAMA HEALTHCARE AUTHORITY</v>
      </c>
      <c r="B15" t="str">
        <v>OPELIKA</v>
      </c>
      <c r="C15" t="str">
        <v>AL</v>
      </c>
      <c r="D15" t="str">
        <v>LEE</v>
      </c>
      <c r="E15" t="str">
        <v>Acute Care Hospitals</v>
      </c>
      <c r="F15" t="str">
        <v>Government - Hospital District or Authority</v>
      </c>
      <c r="G15" t="str">
        <v>Yes</v>
      </c>
      <c r="H15" s="8">
        <v>3</v>
      </c>
      <c r="I15" t="str">
        <f>_xlfn.XLOOKUP(C15,State_Ref!B:B,State_Ref!A:A,"No Match")</f>
        <v>Alabama</v>
      </c>
      <c r="J15" cm="1">
        <f t="array" ref="J15">_xlfn.XLOOKUP(I15&amp;PROPER(D15),Cleaned_Population!B$2:B$3200&amp;Cleaned_Population!A$2:A$3200,Cleaned_Population!C$2:C$3200,"No Match")</f>
        <v>189881</v>
      </c>
      <c r="K15" t="str">
        <f t="shared" si="0"/>
        <v>Hospital Desert</v>
      </c>
    </row>
    <row r="16" spans="1:11">
      <c r="A16" t="str">
        <v>UNIVERSITY OF ALABAMA HOSPITAL</v>
      </c>
      <c r="B16" t="str">
        <v>BIRMINGHAM</v>
      </c>
      <c r="C16" t="str">
        <v>AL</v>
      </c>
      <c r="D16" t="str">
        <v>JEFFERSON</v>
      </c>
      <c r="E16" t="str">
        <v>Acute Care Hospitals</v>
      </c>
      <c r="F16" t="str">
        <v>Government - State</v>
      </c>
      <c r="G16" t="str">
        <v>Yes</v>
      </c>
      <c r="H16" s="8">
        <v>2</v>
      </c>
      <c r="I16" t="str">
        <f>_xlfn.XLOOKUP(C16,State_Ref!B:B,State_Ref!A:A,"No Match")</f>
        <v>Alabama</v>
      </c>
      <c r="J16" cm="1">
        <f t="array" ref="J16">_xlfn.XLOOKUP(I16&amp;PROPER(D16),Cleaned_Population!B$2:B$3200&amp;Cleaned_Population!A$2:A$3200,Cleaned_Population!C$2:C$3200,"No Match")</f>
        <v>665742</v>
      </c>
      <c r="K16" t="str">
        <f t="shared" si="0"/>
        <v>Sufficient Access</v>
      </c>
    </row>
    <row r="17" spans="1:11">
      <c r="A17" t="str">
        <v>COMMUNITY HOSPITAL INC</v>
      </c>
      <c r="B17" t="str">
        <v>TALLASSEE</v>
      </c>
      <c r="C17" t="str">
        <v>AL</v>
      </c>
      <c r="D17" t="str">
        <v>ELMORE</v>
      </c>
      <c r="E17" t="str">
        <v>Acute Care Hospitals</v>
      </c>
      <c r="F17" t="str">
        <v>Voluntary non-profit - Private</v>
      </c>
      <c r="G17" t="str">
        <v>Yes</v>
      </c>
      <c r="H17" s="8">
        <v>0</v>
      </c>
      <c r="I17" t="str">
        <f>_xlfn.XLOOKUP(C17,State_Ref!B:B,State_Ref!A:A,"No Match")</f>
        <v>Alabama</v>
      </c>
      <c r="J17" cm="1">
        <f t="array" ref="J17">_xlfn.XLOOKUP(I17&amp;PROPER(D17),Cleaned_Population!B$2:B$3200&amp;Cleaned_Population!A$2:A$3200,Cleaned_Population!C$2:C$3200,"No Match")</f>
        <v>91577</v>
      </c>
      <c r="K17" t="str">
        <f t="shared" si="0"/>
        <v>Sufficient Access</v>
      </c>
    </row>
    <row r="18" spans="1:11">
      <c r="A18" t="str">
        <v>CULLMAN REGIONAL MEDICAL CENTER</v>
      </c>
      <c r="B18" t="str">
        <v>CULLMAN</v>
      </c>
      <c r="C18" t="str">
        <v>AL</v>
      </c>
      <c r="D18" t="str">
        <v>CULLMAN</v>
      </c>
      <c r="E18" t="str">
        <v>Acute Care Hospitals</v>
      </c>
      <c r="F18" t="str">
        <v>Government - Hospital District or Authority</v>
      </c>
      <c r="G18" t="str">
        <v>Yes</v>
      </c>
      <c r="H18" s="8">
        <v>2</v>
      </c>
      <c r="I18" t="str">
        <f>_xlfn.XLOOKUP(C18,State_Ref!B:B,State_Ref!A:A,"No Match")</f>
        <v>Alabama</v>
      </c>
      <c r="J18" cm="1">
        <f t="array" ref="J18">_xlfn.XLOOKUP(I18&amp;PROPER(D18),Cleaned_Population!B$2:B$3200&amp;Cleaned_Population!A$2:A$3200,Cleaned_Population!C$2:C$3200,"No Match")</f>
        <v>94009</v>
      </c>
      <c r="K18" t="str">
        <f t="shared" si="0"/>
        <v>Sufficient Access</v>
      </c>
    </row>
    <row r="19" spans="1:11">
      <c r="A19" t="str">
        <v>ANDALUSIA HEALTH</v>
      </c>
      <c r="B19" t="str">
        <v>ANDALUSIA</v>
      </c>
      <c r="C19" t="str">
        <v>AL</v>
      </c>
      <c r="D19" t="str">
        <v>COVINGTON</v>
      </c>
      <c r="E19" t="str">
        <v>Acute Care Hospitals</v>
      </c>
      <c r="F19" t="str">
        <v>Proprietary</v>
      </c>
      <c r="G19" t="str">
        <v>Yes</v>
      </c>
      <c r="H19" s="8">
        <v>2</v>
      </c>
      <c r="I19" t="str">
        <f>_xlfn.XLOOKUP(C19,State_Ref!B:B,State_Ref!A:A,"No Match")</f>
        <v>Alabama</v>
      </c>
      <c r="J19" cm="1">
        <f t="array" ref="J19">_xlfn.XLOOKUP(I19&amp;PROPER(D19),Cleaned_Population!B$2:B$3200&amp;Cleaned_Population!A$2:A$3200,Cleaned_Population!C$2:C$3200,"No Match")</f>
        <v>37947</v>
      </c>
      <c r="K19" t="str">
        <f t="shared" si="0"/>
        <v>Sufficient Access</v>
      </c>
    </row>
    <row r="20" spans="1:11">
      <c r="A20" t="str">
        <v>HUNTSVILLE HOSPITAL</v>
      </c>
      <c r="B20" t="str">
        <v>HUNTSVILLE</v>
      </c>
      <c r="C20" t="str">
        <v>AL</v>
      </c>
      <c r="D20" t="str">
        <v>MADISON</v>
      </c>
      <c r="E20" t="str">
        <v>Acute Care Hospitals</v>
      </c>
      <c r="F20" t="str">
        <v>Government - Hospital District or Authority</v>
      </c>
      <c r="G20" t="str">
        <v>Yes</v>
      </c>
      <c r="H20" s="8">
        <v>3</v>
      </c>
      <c r="I20" t="str">
        <f>_xlfn.XLOOKUP(C20,State_Ref!B:B,State_Ref!A:A,"No Match")</f>
        <v>Alabama</v>
      </c>
      <c r="J20" cm="1">
        <f t="array" ref="J20">_xlfn.XLOOKUP(I20&amp;PROPER(D20),Cleaned_Population!B$2:B$3200&amp;Cleaned_Population!A$2:A$3200,Cleaned_Population!C$2:C$3200,"No Match")</f>
        <v>433516</v>
      </c>
      <c r="K20" t="str">
        <f t="shared" si="0"/>
        <v>Sufficient Access</v>
      </c>
    </row>
    <row r="21" spans="1:11">
      <c r="A21" t="str">
        <v>GADSDEN REGIONAL MEDICAL CENTER</v>
      </c>
      <c r="B21" t="str">
        <v>GADSDEN</v>
      </c>
      <c r="C21" t="str">
        <v>AL</v>
      </c>
      <c r="D21" t="str">
        <v>ETOWAH</v>
      </c>
      <c r="E21" t="str">
        <v>Acute Care Hospitals</v>
      </c>
      <c r="F21" t="str">
        <v>Proprietary</v>
      </c>
      <c r="G21" t="str">
        <v>Yes</v>
      </c>
      <c r="H21" s="8">
        <v>2</v>
      </c>
      <c r="I21" t="str">
        <f>_xlfn.XLOOKUP(C21,State_Ref!B:B,State_Ref!A:A,"No Match")</f>
        <v>Alabama</v>
      </c>
      <c r="J21" cm="1">
        <f t="array" ref="J21">_xlfn.XLOOKUP(I21&amp;PROPER(D21),Cleaned_Population!B$2:B$3200&amp;Cleaned_Population!A$2:A$3200,Cleaned_Population!C$2:C$3200,"No Match")</f>
        <v>103886</v>
      </c>
      <c r="K21" t="str">
        <f t="shared" si="0"/>
        <v>Sufficient Access</v>
      </c>
    </row>
    <row r="22" spans="1:11">
      <c r="A22" t="str">
        <v>MARION REGIONAL MEDICAL CENTER</v>
      </c>
      <c r="B22" t="str">
        <v>HAMILTON</v>
      </c>
      <c r="C22" t="str">
        <v>AL</v>
      </c>
      <c r="D22" t="str">
        <v>MARION</v>
      </c>
      <c r="E22" t="str">
        <v>Acute Care Hospitals</v>
      </c>
      <c r="F22" t="str">
        <v>Voluntary non-profit - Private</v>
      </c>
      <c r="G22" t="str">
        <v>Yes</v>
      </c>
      <c r="H22" s="8">
        <v>3</v>
      </c>
      <c r="I22" t="str">
        <f>_xlfn.XLOOKUP(C22,State_Ref!B:B,State_Ref!A:A,"No Match")</f>
        <v>Alabama</v>
      </c>
      <c r="J22" cm="1">
        <f t="array" ref="J22">_xlfn.XLOOKUP(I22&amp;PROPER(D22),Cleaned_Population!B$2:B$3200&amp;Cleaned_Population!A$2:A$3200,Cleaned_Population!C$2:C$3200,"No Match")</f>
        <v>29097</v>
      </c>
      <c r="K22" t="str">
        <f t="shared" si="0"/>
        <v>Sufficient Access</v>
      </c>
    </row>
    <row r="23" spans="1:11">
      <c r="A23" t="str">
        <v>FAYETTE MEDICAL CENTER</v>
      </c>
      <c r="B23" t="str">
        <v>FAYETTE</v>
      </c>
      <c r="C23" t="str">
        <v>AL</v>
      </c>
      <c r="D23" t="str">
        <v>FAYETTE</v>
      </c>
      <c r="E23" t="str">
        <v>Acute Care Hospitals</v>
      </c>
      <c r="F23" t="str">
        <v>Voluntary non-profit - Other</v>
      </c>
      <c r="G23" t="str">
        <v>Yes</v>
      </c>
      <c r="H23" s="8">
        <v>4</v>
      </c>
      <c r="I23" t="str">
        <f>_xlfn.XLOOKUP(C23,State_Ref!B:B,State_Ref!A:A,"No Match")</f>
        <v>Alabama</v>
      </c>
      <c r="J23" cm="1">
        <f t="array" ref="J23">_xlfn.XLOOKUP(I23&amp;PROPER(D23),Cleaned_Population!B$2:B$3200&amp;Cleaned_Population!A$2:A$3200,Cleaned_Population!C$2:C$3200,"No Match")</f>
        <v>15872</v>
      </c>
      <c r="K23" t="str">
        <f t="shared" si="0"/>
        <v>Sufficient Access</v>
      </c>
    </row>
    <row r="24" spans="1:11">
      <c r="A24" t="str">
        <v>RIVERVIEW REGIONAL MEDICAL CENTER</v>
      </c>
      <c r="B24" t="str">
        <v>GADSDEN</v>
      </c>
      <c r="C24" t="str">
        <v>AL</v>
      </c>
      <c r="D24" t="str">
        <v>ETOWAH</v>
      </c>
      <c r="E24" t="str">
        <v>Acute Care Hospitals</v>
      </c>
      <c r="F24" t="str">
        <v>Proprietary</v>
      </c>
      <c r="G24" t="str">
        <v>Yes</v>
      </c>
      <c r="H24" s="8">
        <v>3</v>
      </c>
      <c r="I24" t="str">
        <f>_xlfn.XLOOKUP(C24,State_Ref!B:B,State_Ref!A:A,"No Match")</f>
        <v>Alabama</v>
      </c>
      <c r="J24" cm="1">
        <f t="array" ref="J24">_xlfn.XLOOKUP(I24&amp;PROPER(D24),Cleaned_Population!B$2:B$3200&amp;Cleaned_Population!A$2:A$3200,Cleaned_Population!C$2:C$3200,"No Match")</f>
        <v>103886</v>
      </c>
      <c r="K24" t="str">
        <f t="shared" si="0"/>
        <v>Sufficient Access</v>
      </c>
    </row>
    <row r="25" spans="1:11">
      <c r="A25" t="str">
        <v>MEDICAL CENTER ENTERPRISE</v>
      </c>
      <c r="B25" t="str">
        <v>ENTERPRISE</v>
      </c>
      <c r="C25" t="str">
        <v>AL</v>
      </c>
      <c r="D25" t="str">
        <v>COFFEE</v>
      </c>
      <c r="E25" t="str">
        <v>Acute Care Hospitals</v>
      </c>
      <c r="F25" t="str">
        <v>Proprietary</v>
      </c>
      <c r="G25" t="str">
        <v>Yes</v>
      </c>
      <c r="H25" s="8">
        <v>4</v>
      </c>
      <c r="I25" t="str">
        <f>_xlfn.XLOOKUP(C25,State_Ref!B:B,State_Ref!A:A,"No Match")</f>
        <v>Alabama</v>
      </c>
      <c r="J25" cm="1">
        <f t="array" ref="J25">_xlfn.XLOOKUP(I25&amp;PROPER(D25),Cleaned_Population!B$2:B$3200&amp;Cleaned_Population!A$2:A$3200,Cleaned_Population!C$2:C$3200,"No Match")</f>
        <v>56953</v>
      </c>
      <c r="K25" t="str">
        <f t="shared" si="0"/>
        <v>Hospital Desert</v>
      </c>
    </row>
    <row r="26" spans="1:11">
      <c r="A26" t="str">
        <v>GREENE COUNTY HOSPITAL</v>
      </c>
      <c r="B26" t="str">
        <v>EUTAW</v>
      </c>
      <c r="C26" t="str">
        <v>AL</v>
      </c>
      <c r="D26" t="str">
        <v>GREENE</v>
      </c>
      <c r="E26" t="str">
        <v>Acute Care Hospitals</v>
      </c>
      <c r="F26" t="str">
        <v>Voluntary non-profit - Other</v>
      </c>
      <c r="G26" t="str">
        <v>Yes</v>
      </c>
      <c r="H26" s="8">
        <v>0</v>
      </c>
      <c r="I26" t="str">
        <f>_xlfn.XLOOKUP(C26,State_Ref!B:B,State_Ref!A:A,"No Match")</f>
        <v>Alabama</v>
      </c>
      <c r="J26" cm="1">
        <f t="array" ref="J26">_xlfn.XLOOKUP(I26&amp;PROPER(D26),Cleaned_Population!B$2:B$3200&amp;Cleaned_Population!A$2:A$3200,Cleaned_Population!C$2:C$3200,"No Match")</f>
        <v>7067</v>
      </c>
      <c r="K26" t="str">
        <f t="shared" si="0"/>
        <v>Sufficient Access</v>
      </c>
    </row>
    <row r="27" spans="1:11">
      <c r="A27" t="str">
        <v>LAKE MARTIN COMMUNITY HOSPITAL</v>
      </c>
      <c r="B27" t="str">
        <v>DADEVILLE</v>
      </c>
      <c r="C27" t="str">
        <v>AL</v>
      </c>
      <c r="D27" t="str">
        <v>TALLAPOOSA</v>
      </c>
      <c r="E27" t="str">
        <v>Acute Care Hospitals</v>
      </c>
      <c r="F27" t="str">
        <v>Proprietary</v>
      </c>
      <c r="G27" t="str">
        <v>Yes</v>
      </c>
      <c r="H27" s="8">
        <v>0</v>
      </c>
      <c r="I27" t="str">
        <f>_xlfn.XLOOKUP(C27,State_Ref!B:B,State_Ref!A:A,"No Match")</f>
        <v>Alabama</v>
      </c>
      <c r="J27" cm="1">
        <f t="array" ref="J27">_xlfn.XLOOKUP(I27&amp;PROPER(D27),Cleaned_Population!B$2:B$3200&amp;Cleaned_Population!A$2:A$3200,Cleaned_Population!C$2:C$3200,"No Match")</f>
        <v>40953</v>
      </c>
      <c r="K27" t="str">
        <f t="shared" si="0"/>
        <v>Sufficient Access</v>
      </c>
    </row>
    <row r="28" spans="1:11">
      <c r="A28" t="str">
        <v>FLOWERS HOSPITAL</v>
      </c>
      <c r="B28" t="str">
        <v>DOTHAN</v>
      </c>
      <c r="C28" t="str">
        <v>AL</v>
      </c>
      <c r="D28" t="str">
        <v>HOUSTON</v>
      </c>
      <c r="E28" t="str">
        <v>Acute Care Hospitals</v>
      </c>
      <c r="F28" t="str">
        <v>Proprietary</v>
      </c>
      <c r="G28" t="str">
        <v>Yes</v>
      </c>
      <c r="H28" s="8">
        <v>2</v>
      </c>
      <c r="I28" t="str">
        <f>_xlfn.XLOOKUP(C28,State_Ref!B:B,State_Ref!A:A,"No Match")</f>
        <v>Alabama</v>
      </c>
      <c r="J28" cm="1">
        <f t="array" ref="J28">_xlfn.XLOOKUP(I28&amp;PROPER(D28),Cleaned_Population!B$2:B$3200&amp;Cleaned_Population!A$2:A$3200,Cleaned_Population!C$2:C$3200,"No Match")</f>
        <v>110318</v>
      </c>
      <c r="K28" t="str">
        <f t="shared" si="0"/>
        <v>Sufficient Access</v>
      </c>
    </row>
    <row r="29" spans="1:11">
      <c r="A29" t="str">
        <v>ST VINCENT'S BIRMINGHAM</v>
      </c>
      <c r="B29" t="str">
        <v>BIRMINGHAM</v>
      </c>
      <c r="C29" t="str">
        <v>AL</v>
      </c>
      <c r="D29" t="str">
        <v>JEFFERSON</v>
      </c>
      <c r="E29" t="str">
        <v>Acute Care Hospitals</v>
      </c>
      <c r="F29" t="str">
        <v>Voluntary non-profit - Private</v>
      </c>
      <c r="G29" t="str">
        <v>Yes</v>
      </c>
      <c r="H29" s="8">
        <v>3</v>
      </c>
      <c r="I29" t="str">
        <f>_xlfn.XLOOKUP(C29,State_Ref!B:B,State_Ref!A:A,"No Match")</f>
        <v>Alabama</v>
      </c>
      <c r="J29" cm="1">
        <f t="array" ref="J29">_xlfn.XLOOKUP(I29&amp;PROPER(D29),Cleaned_Population!B$2:B$3200&amp;Cleaned_Population!A$2:A$3200,Cleaned_Population!C$2:C$3200,"No Match")</f>
        <v>665742</v>
      </c>
      <c r="K29" t="str">
        <f t="shared" si="0"/>
        <v>Sufficient Access</v>
      </c>
    </row>
    <row r="30" spans="1:11">
      <c r="A30" t="str">
        <v>BIBB MEDICAL CENTER</v>
      </c>
      <c r="B30" t="str">
        <v>CENTREVILLE</v>
      </c>
      <c r="C30" t="str">
        <v>AL</v>
      </c>
      <c r="D30" t="str">
        <v>BIBB</v>
      </c>
      <c r="E30" t="str">
        <v>Acute Care Hospitals</v>
      </c>
      <c r="F30" t="str">
        <v>Government - Hospital District or Authority</v>
      </c>
      <c r="G30" t="str">
        <v>Yes</v>
      </c>
      <c r="H30" s="8">
        <v>0</v>
      </c>
      <c r="I30" t="str">
        <f>_xlfn.XLOOKUP(C30,State_Ref!B:B,State_Ref!A:A,"No Match")</f>
        <v>Alabama</v>
      </c>
      <c r="J30" cm="1">
        <f t="array" ref="J30">_xlfn.XLOOKUP(I30&amp;PROPER(D30),Cleaned_Population!B$2:B$3200&amp;Cleaned_Population!A$2:A$3200,Cleaned_Population!C$2:C$3200,"No Match")</f>
        <v>22262</v>
      </c>
      <c r="K30" t="str">
        <f t="shared" si="0"/>
        <v>Sufficient Access</v>
      </c>
    </row>
    <row r="31" spans="1:11">
      <c r="A31" t="str">
        <v>HIGHLANDS MEDICAL CENTER</v>
      </c>
      <c r="B31" t="str">
        <v>SCOTTSBORO</v>
      </c>
      <c r="C31" t="str">
        <v>AL</v>
      </c>
      <c r="D31" t="str">
        <v>JACKSON</v>
      </c>
      <c r="E31" t="str">
        <v>Acute Care Hospitals</v>
      </c>
      <c r="F31" t="str">
        <v>Government - Hospital District or Authority</v>
      </c>
      <c r="G31" t="str">
        <v>Yes</v>
      </c>
      <c r="H31" s="8">
        <v>3</v>
      </c>
      <c r="I31" t="str">
        <f>_xlfn.XLOOKUP(C31,State_Ref!B:B,State_Ref!A:A,"No Match")</f>
        <v>Alabama</v>
      </c>
      <c r="J31" cm="1">
        <f t="array" ref="J31">_xlfn.XLOOKUP(I31&amp;PROPER(D31),Cleaned_Population!B$2:B$3200&amp;Cleaned_Population!A$2:A$3200,Cleaned_Population!C$2:C$3200,"No Match")</f>
        <v>54281</v>
      </c>
      <c r="K31" t="str">
        <f t="shared" si="0"/>
        <v>Hospital Desert</v>
      </c>
    </row>
    <row r="32" spans="1:11">
      <c r="A32" t="str">
        <v>WIREGRASS MEDICAL CENTER</v>
      </c>
      <c r="B32" t="str">
        <v>GENEVA</v>
      </c>
      <c r="C32" t="str">
        <v>AL</v>
      </c>
      <c r="D32" t="str">
        <v>GENEVA</v>
      </c>
      <c r="E32" t="str">
        <v>Acute Care Hospitals</v>
      </c>
      <c r="F32" t="str">
        <v>Government - Hospital District or Authority</v>
      </c>
      <c r="G32" t="str">
        <v>Yes</v>
      </c>
      <c r="H32" s="8">
        <v>0</v>
      </c>
      <c r="I32" t="str">
        <f>_xlfn.XLOOKUP(C32,State_Ref!B:B,State_Ref!A:A,"No Match")</f>
        <v>Alabama</v>
      </c>
      <c r="J32" cm="1">
        <f t="array" ref="J32">_xlfn.XLOOKUP(I32&amp;PROPER(D32),Cleaned_Population!B$2:B$3200&amp;Cleaned_Population!A$2:A$3200,Cleaned_Population!C$2:C$3200,"No Match")</f>
        <v>27554</v>
      </c>
      <c r="K32" t="str">
        <f t="shared" si="0"/>
        <v>Sufficient Access</v>
      </c>
    </row>
    <row r="33" spans="1:11">
      <c r="A33" t="str">
        <v>RUSSELL MEDICAL CENTER</v>
      </c>
      <c r="B33" t="str">
        <v>ALEXANDER CITY</v>
      </c>
      <c r="C33" t="str">
        <v>AL</v>
      </c>
      <c r="D33" t="str">
        <v>TALLAPOOSA</v>
      </c>
      <c r="E33" t="str">
        <v>Acute Care Hospitals</v>
      </c>
      <c r="F33" t="str">
        <v>Voluntary non-profit - Private</v>
      </c>
      <c r="G33" t="str">
        <v>Yes</v>
      </c>
      <c r="H33" s="8">
        <v>3</v>
      </c>
      <c r="I33" t="str">
        <f>_xlfn.XLOOKUP(C33,State_Ref!B:B,State_Ref!A:A,"No Match")</f>
        <v>Alabama</v>
      </c>
      <c r="J33" cm="1">
        <f t="array" ref="J33">_xlfn.XLOOKUP(I33&amp;PROPER(D33),Cleaned_Population!B$2:B$3200&amp;Cleaned_Population!A$2:A$3200,Cleaned_Population!C$2:C$3200,"No Match")</f>
        <v>40953</v>
      </c>
      <c r="K33" t="str">
        <f t="shared" si="0"/>
        <v>Sufficient Access</v>
      </c>
    </row>
    <row r="34" spans="1:11">
      <c r="A34" t="str">
        <v>CLAY COUNTY HOSPITAL</v>
      </c>
      <c r="B34" t="str">
        <v>ASHLAND</v>
      </c>
      <c r="C34" t="str">
        <v>AL</v>
      </c>
      <c r="D34" t="str">
        <v>CLAY</v>
      </c>
      <c r="E34" t="str">
        <v>Acute Care Hospitals</v>
      </c>
      <c r="F34" t="str">
        <v>Government - Hospital District or Authority</v>
      </c>
      <c r="G34" t="str">
        <v>Yes</v>
      </c>
      <c r="H34" s="8">
        <v>0</v>
      </c>
      <c r="I34" t="str">
        <f>_xlfn.XLOOKUP(C34,State_Ref!B:B,State_Ref!A:A,"No Match")</f>
        <v>Alabama</v>
      </c>
      <c r="J34" cm="1">
        <f t="array" ref="J34">_xlfn.XLOOKUP(I34&amp;PROPER(D34),Cleaned_Population!B$2:B$3200&amp;Cleaned_Population!A$2:A$3200,Cleaned_Population!C$2:C$3200,"No Match")</f>
        <v>14207</v>
      </c>
      <c r="K34" t="str">
        <f t="shared" si="0"/>
        <v>Sufficient Access</v>
      </c>
    </row>
    <row r="35" spans="1:11">
      <c r="A35" t="str">
        <v>NORTHEAST ALABAMA REGIONAL MEDICAL CENTER</v>
      </c>
      <c r="B35" t="str">
        <v>ANNISTON</v>
      </c>
      <c r="C35" t="str">
        <v>AL</v>
      </c>
      <c r="D35" t="str">
        <v>CALHOUN</v>
      </c>
      <c r="E35" t="str">
        <v>Acute Care Hospitals</v>
      </c>
      <c r="F35" t="str">
        <v>Government - Local</v>
      </c>
      <c r="G35" t="str">
        <v>Yes</v>
      </c>
      <c r="H35" s="8">
        <v>1</v>
      </c>
      <c r="I35" t="str">
        <f>_xlfn.XLOOKUP(C35,State_Ref!B:B,State_Ref!A:A,"No Match")</f>
        <v>Alabama</v>
      </c>
      <c r="J35" cm="1">
        <f t="array" ref="J35">_xlfn.XLOOKUP(I35&amp;PROPER(D35),Cleaned_Population!B$2:B$3200&amp;Cleaned_Population!A$2:A$3200,Cleaned_Population!C$2:C$3200,"No Match")</f>
        <v>115834</v>
      </c>
      <c r="K35" t="str">
        <f t="shared" si="0"/>
        <v>Hospital Desert</v>
      </c>
    </row>
    <row r="36" spans="1:11">
      <c r="A36" t="str">
        <v>ATHENS LIMESTONE HOSPITAL</v>
      </c>
      <c r="B36" t="str">
        <v>ATHENS</v>
      </c>
      <c r="C36" t="str">
        <v>AL</v>
      </c>
      <c r="D36" t="str">
        <v>LIMESTONE</v>
      </c>
      <c r="E36" t="str">
        <v>Acute Care Hospitals</v>
      </c>
      <c r="F36" t="str">
        <v>Government - Hospital District or Authority</v>
      </c>
      <c r="G36" t="str">
        <v>Yes</v>
      </c>
      <c r="H36" s="8">
        <v>2</v>
      </c>
      <c r="I36" t="str">
        <f>_xlfn.XLOOKUP(C36,State_Ref!B:B,State_Ref!A:A,"No Match")</f>
        <v>Alabama</v>
      </c>
      <c r="J36" cm="1">
        <f t="array" ref="J36">_xlfn.XLOOKUP(I36&amp;PROPER(D36),Cleaned_Population!B$2:B$3200&amp;Cleaned_Population!A$2:A$3200,Cleaned_Population!C$2:C$3200,"No Match")</f>
        <v>122928</v>
      </c>
      <c r="K36" t="str">
        <f t="shared" si="0"/>
        <v>Hospital Desert</v>
      </c>
    </row>
    <row r="37" spans="1:11">
      <c r="A37" t="str">
        <v>BALDWIN HEALTH</v>
      </c>
      <c r="B37" t="str">
        <v>FOLEY</v>
      </c>
      <c r="C37" t="str">
        <v>AL</v>
      </c>
      <c r="D37" t="str">
        <v>BALDWIN</v>
      </c>
      <c r="E37" t="str">
        <v>Acute Care Hospitals</v>
      </c>
      <c r="F37" t="str">
        <v>Proprietary</v>
      </c>
      <c r="G37" t="str">
        <v>Yes</v>
      </c>
      <c r="H37" s="8">
        <v>4</v>
      </c>
      <c r="I37" t="str">
        <f>_xlfn.XLOOKUP(C37,State_Ref!B:B,State_Ref!A:A,"No Match")</f>
        <v>Alabama</v>
      </c>
      <c r="J37" cm="1">
        <f t="array" ref="J37">_xlfn.XLOOKUP(I37&amp;PROPER(D37),Cleaned_Population!B$2:B$3200&amp;Cleaned_Population!A$2:A$3200,Cleaned_Population!C$2:C$3200,"No Match")</f>
        <v>267761</v>
      </c>
      <c r="K37" t="str">
        <f t="shared" si="0"/>
        <v>Sufficient Access</v>
      </c>
    </row>
    <row r="38" spans="1:11">
      <c r="A38" t="str">
        <v>DECATUR MORGAN HOSPITAL - DECATUR CAMPUS</v>
      </c>
      <c r="B38" t="str">
        <v>DECATUR</v>
      </c>
      <c r="C38" t="str">
        <v>AL</v>
      </c>
      <c r="D38" t="str">
        <v>MORGAN</v>
      </c>
      <c r="E38" t="str">
        <v>Acute Care Hospitals</v>
      </c>
      <c r="F38" t="str">
        <v>Government - Hospital District or Authority</v>
      </c>
      <c r="G38" t="str">
        <v>Yes</v>
      </c>
      <c r="H38" s="8">
        <v>3</v>
      </c>
      <c r="I38" t="str">
        <f>_xlfn.XLOOKUP(C38,State_Ref!B:B,State_Ref!A:A,"No Match")</f>
        <v>Alabama</v>
      </c>
      <c r="J38" cm="1">
        <f t="array" ref="J38">_xlfn.XLOOKUP(I38&amp;PROPER(D38),Cleaned_Population!B$2:B$3200&amp;Cleaned_Population!A$2:A$3200,Cleaned_Population!C$2:C$3200,"No Match")</f>
        <v>126483</v>
      </c>
      <c r="K38" t="str">
        <f t="shared" si="0"/>
        <v>Hospital Desert</v>
      </c>
    </row>
    <row r="39" spans="1:11">
      <c r="A39" t="str">
        <v>NORTHWEST MEDICAL CENTER</v>
      </c>
      <c r="B39" t="str">
        <v>WINFIELD</v>
      </c>
      <c r="C39" t="str">
        <v>AL</v>
      </c>
      <c r="D39" t="str">
        <v>FAYETTE</v>
      </c>
      <c r="E39" t="str">
        <v>Acute Care Hospitals</v>
      </c>
      <c r="F39" t="str">
        <v>Proprietary</v>
      </c>
      <c r="G39" t="str">
        <v>Yes</v>
      </c>
      <c r="H39" s="8">
        <v>4</v>
      </c>
      <c r="I39" t="str">
        <f>_xlfn.XLOOKUP(C39,State_Ref!B:B,State_Ref!A:A,"No Match")</f>
        <v>Alabama</v>
      </c>
      <c r="J39" cm="1">
        <f t="array" ref="J39">_xlfn.XLOOKUP(I39&amp;PROPER(D39),Cleaned_Population!B$2:B$3200&amp;Cleaned_Population!A$2:A$3200,Cleaned_Population!C$2:C$3200,"No Match")</f>
        <v>15872</v>
      </c>
      <c r="K39" t="str">
        <f t="shared" si="0"/>
        <v>Sufficient Access</v>
      </c>
    </row>
    <row r="40" spans="1:11">
      <c r="A40" t="str">
        <v>USA HEALTH UNIVERSITY HOSPITAL</v>
      </c>
      <c r="B40" t="str">
        <v>MOBILE</v>
      </c>
      <c r="C40" t="str">
        <v>AL</v>
      </c>
      <c r="D40" t="str">
        <v>MOBILE</v>
      </c>
      <c r="E40" t="str">
        <v>Acute Care Hospitals</v>
      </c>
      <c r="F40" t="str">
        <v>Government - State</v>
      </c>
      <c r="G40" t="str">
        <v>Yes</v>
      </c>
      <c r="H40" s="8">
        <v>2</v>
      </c>
      <c r="I40" t="str">
        <f>_xlfn.XLOOKUP(C40,State_Ref!B:B,State_Ref!A:A,"No Match")</f>
        <v>Alabama</v>
      </c>
      <c r="J40" cm="1">
        <f t="array" ref="J40">_xlfn.XLOOKUP(I40&amp;PROPER(D40),Cleaned_Population!B$2:B$3200&amp;Cleaned_Population!A$2:A$3200,Cleaned_Population!C$2:C$3200,"No Match")</f>
        <v>411658</v>
      </c>
      <c r="K40" t="str">
        <f t="shared" si="0"/>
        <v>Sufficient Access</v>
      </c>
    </row>
    <row r="41" spans="1:11">
      <c r="A41" t="str">
        <v>WALKER BAPTIST MEDICAL CENTER</v>
      </c>
      <c r="B41" t="str">
        <v>JASPER</v>
      </c>
      <c r="C41" t="str">
        <v>AL</v>
      </c>
      <c r="D41" t="str">
        <v>WALKER</v>
      </c>
      <c r="E41" t="str">
        <v>Acute Care Hospitals</v>
      </c>
      <c r="F41" t="str">
        <v>Proprietary</v>
      </c>
      <c r="G41" t="str">
        <v>Yes</v>
      </c>
      <c r="H41" s="8">
        <v>3</v>
      </c>
      <c r="I41" t="str">
        <f>_xlfn.XLOOKUP(C41,State_Ref!B:B,State_Ref!A:A,"No Match")</f>
        <v>Alabama</v>
      </c>
      <c r="J41" cm="1">
        <f t="array" ref="J41">_xlfn.XLOOKUP(I41&amp;PROPER(D41),Cleaned_Population!B$2:B$3200&amp;Cleaned_Population!A$2:A$3200,Cleaned_Population!C$2:C$3200,"No Match")</f>
        <v>65140</v>
      </c>
      <c r="K41" t="str">
        <f t="shared" si="0"/>
        <v>Hospital Desert</v>
      </c>
    </row>
    <row r="42" spans="1:11">
      <c r="A42" t="str">
        <v>USA HEALTH HCA PROVIDENCE HOSPITAL, LLC</v>
      </c>
      <c r="B42" t="str">
        <v>MOBILE</v>
      </c>
      <c r="C42" t="str">
        <v>AL</v>
      </c>
      <c r="D42" t="str">
        <v>MOBILE</v>
      </c>
      <c r="E42" t="str">
        <v>Acute Care Hospitals</v>
      </c>
      <c r="F42" t="str">
        <v>Voluntary non-profit - Church</v>
      </c>
      <c r="G42" t="str">
        <v>Yes</v>
      </c>
      <c r="H42" s="8">
        <v>3</v>
      </c>
      <c r="I42" t="str">
        <f>_xlfn.XLOOKUP(C42,State_Ref!B:B,State_Ref!A:A,"No Match")</f>
        <v>Alabama</v>
      </c>
      <c r="J42" cm="1">
        <f t="array" ref="J42">_xlfn.XLOOKUP(I42&amp;PROPER(D42),Cleaned_Population!B$2:B$3200&amp;Cleaned_Population!A$2:A$3200,Cleaned_Population!C$2:C$3200,"No Match")</f>
        <v>411658</v>
      </c>
      <c r="K42" t="str">
        <f t="shared" si="0"/>
        <v>Sufficient Access</v>
      </c>
    </row>
    <row r="43" spans="1:11">
      <c r="A43" t="str">
        <v>GROVE HILL MEMORIAL HOSPITAL</v>
      </c>
      <c r="B43" t="str">
        <v>GROVE HILL</v>
      </c>
      <c r="C43" t="str">
        <v>AL</v>
      </c>
      <c r="D43" t="str">
        <v>CLARKE</v>
      </c>
      <c r="E43" t="str">
        <v>Acute Care Hospitals</v>
      </c>
      <c r="F43" t="str">
        <v>Government - Hospital District or Authority</v>
      </c>
      <c r="G43" t="str">
        <v>Yes</v>
      </c>
      <c r="H43" s="8">
        <v>0</v>
      </c>
      <c r="I43" t="str">
        <f>_xlfn.XLOOKUP(C43,State_Ref!B:B,State_Ref!A:A,"No Match")</f>
        <v>Alabama</v>
      </c>
      <c r="J43" cm="1">
        <f t="array" ref="J43">_xlfn.XLOOKUP(I43&amp;PROPER(D43),Cleaned_Population!B$2:B$3200&amp;Cleaned_Population!A$2:A$3200,Cleaned_Population!C$2:C$3200,"No Match")</f>
        <v>22014</v>
      </c>
      <c r="K43" t="str">
        <f t="shared" si="0"/>
        <v>Sufficient Access</v>
      </c>
    </row>
    <row r="44" spans="1:11">
      <c r="A44" t="str">
        <v>DCH REGIONAL MEDICAL CENTER</v>
      </c>
      <c r="B44" t="str">
        <v>TUSCALOOSA</v>
      </c>
      <c r="C44" t="str">
        <v>AL</v>
      </c>
      <c r="D44" t="str">
        <v>TUSCALOOSA</v>
      </c>
      <c r="E44" t="str">
        <v>Acute Care Hospitals</v>
      </c>
      <c r="F44" t="str">
        <v>Government - Hospital District or Authority</v>
      </c>
      <c r="G44" t="str">
        <v>Yes</v>
      </c>
      <c r="H44" s="8">
        <v>2</v>
      </c>
      <c r="I44" t="str">
        <f>_xlfn.XLOOKUP(C44,State_Ref!B:B,State_Ref!A:A,"No Match")</f>
        <v>Alabama</v>
      </c>
      <c r="J44" cm="1">
        <f t="array" ref="J44">_xlfn.XLOOKUP(I44&amp;PROPER(D44),Cleaned_Population!B$2:B$3200&amp;Cleaned_Population!A$2:A$3200,Cleaned_Population!C$2:C$3200,"No Match")</f>
        <v>241368</v>
      </c>
      <c r="K44" t="str">
        <f t="shared" si="0"/>
        <v>Sufficient Access</v>
      </c>
    </row>
    <row r="45" spans="1:11">
      <c r="A45" t="str">
        <v>HALE COUNTY HOSPITAL</v>
      </c>
      <c r="B45" t="str">
        <v>GREENSBORO</v>
      </c>
      <c r="C45" t="str">
        <v>AL</v>
      </c>
      <c r="D45" t="str">
        <v>HALE</v>
      </c>
      <c r="E45" t="str">
        <v>Acute Care Hospitals</v>
      </c>
      <c r="F45" t="str">
        <v>Government - Hospital District or Authority</v>
      </c>
      <c r="G45" t="str">
        <v>Yes</v>
      </c>
      <c r="H45" s="8">
        <v>0</v>
      </c>
      <c r="I45" t="str">
        <f>_xlfn.XLOOKUP(C45,State_Ref!B:B,State_Ref!A:A,"No Match")</f>
        <v>Alabama</v>
      </c>
      <c r="J45" cm="1">
        <f t="array" ref="J45">_xlfn.XLOOKUP(I45&amp;PROPER(D45),Cleaned_Population!B$2:B$3200&amp;Cleaned_Population!A$2:A$3200,Cleaned_Population!C$2:C$3200,"No Match")</f>
        <v>15194</v>
      </c>
      <c r="K45" t="str">
        <f t="shared" si="0"/>
        <v>Sufficient Access</v>
      </c>
    </row>
    <row r="46" spans="1:11">
      <c r="A46" t="str">
        <v>ELMORE COMMUNITY HOSPITAL</v>
      </c>
      <c r="B46" t="str">
        <v>WETUMPKA</v>
      </c>
      <c r="C46" t="str">
        <v>AL</v>
      </c>
      <c r="D46" t="str">
        <v>ELMORE</v>
      </c>
      <c r="E46" t="str">
        <v>Acute Care Hospitals</v>
      </c>
      <c r="F46" t="str">
        <v>Proprietary</v>
      </c>
      <c r="G46" t="str">
        <v>Yes</v>
      </c>
      <c r="H46" s="8">
        <v>0</v>
      </c>
      <c r="I46" t="str">
        <f>_xlfn.XLOOKUP(C46,State_Ref!B:B,State_Ref!A:A,"No Match")</f>
        <v>Alabama</v>
      </c>
      <c r="J46" cm="1">
        <f t="array" ref="J46">_xlfn.XLOOKUP(I46&amp;PROPER(D46),Cleaned_Population!B$2:B$3200&amp;Cleaned_Population!A$2:A$3200,Cleaned_Population!C$2:C$3200,"No Match")</f>
        <v>91577</v>
      </c>
      <c r="K46" t="str">
        <f t="shared" si="0"/>
        <v>Sufficient Access</v>
      </c>
    </row>
    <row r="47" spans="1:11">
      <c r="A47" t="str">
        <v>D W MCMILLAN MEMORIAL HOSPITAL</v>
      </c>
      <c r="B47" t="str">
        <v>BREWTON</v>
      </c>
      <c r="C47" t="str">
        <v>AL</v>
      </c>
      <c r="D47" t="str">
        <v>ESCAMBIA</v>
      </c>
      <c r="E47" t="str">
        <v>Acute Care Hospitals</v>
      </c>
      <c r="F47" t="str">
        <v>Government - Hospital District or Authority</v>
      </c>
      <c r="G47" t="str">
        <v>Yes</v>
      </c>
      <c r="H47" s="8">
        <v>1</v>
      </c>
      <c r="I47" t="str">
        <f>_xlfn.XLOOKUP(C47,State_Ref!B:B,State_Ref!A:A,"No Match")</f>
        <v>Alabama</v>
      </c>
      <c r="J47" cm="1">
        <f t="array" ref="J47">_xlfn.XLOOKUP(I47&amp;PROPER(D47),Cleaned_Population!B$2:B$3200&amp;Cleaned_Population!A$2:A$3200,Cleaned_Population!C$2:C$3200,"No Match")</f>
        <v>36665</v>
      </c>
      <c r="K47" t="str">
        <f t="shared" si="0"/>
        <v>Sufficient Access</v>
      </c>
    </row>
    <row r="48" spans="1:11">
      <c r="A48" t="str">
        <v>THOMAS HOSPITAL</v>
      </c>
      <c r="B48" t="str">
        <v>FAIRHOPE</v>
      </c>
      <c r="C48" t="str">
        <v>AL</v>
      </c>
      <c r="D48" t="str">
        <v>BALDWIN</v>
      </c>
      <c r="E48" t="str">
        <v>Acute Care Hospitals</v>
      </c>
      <c r="F48" t="str">
        <v>Voluntary non-profit - Private</v>
      </c>
      <c r="G48" t="str">
        <v>Yes</v>
      </c>
      <c r="H48" s="8">
        <v>2</v>
      </c>
      <c r="I48" t="str">
        <f>_xlfn.XLOOKUP(C48,State_Ref!B:B,State_Ref!A:A,"No Match")</f>
        <v>Alabama</v>
      </c>
      <c r="J48" cm="1">
        <f t="array" ref="J48">_xlfn.XLOOKUP(I48&amp;PROPER(D48),Cleaned_Population!B$2:B$3200&amp;Cleaned_Population!A$2:A$3200,Cleaned_Population!C$2:C$3200,"No Match")</f>
        <v>267761</v>
      </c>
      <c r="K48" t="str">
        <f t="shared" si="0"/>
        <v>Sufficient Access</v>
      </c>
    </row>
    <row r="49" spans="1:11">
      <c r="A49" t="str">
        <v>CITIZENS BAPTIST MEDICAL CENTER</v>
      </c>
      <c r="B49" t="str">
        <v>TALLADEGA</v>
      </c>
      <c r="C49" t="str">
        <v>AL</v>
      </c>
      <c r="D49" t="str">
        <v>TALLADEGA</v>
      </c>
      <c r="E49" t="str">
        <v>Acute Care Hospitals</v>
      </c>
      <c r="F49" t="str">
        <v>Voluntary non-profit - Private</v>
      </c>
      <c r="G49" t="str">
        <v>Yes</v>
      </c>
      <c r="H49" s="8">
        <v>1</v>
      </c>
      <c r="I49" t="str">
        <f>_xlfn.XLOOKUP(C49,State_Ref!B:B,State_Ref!A:A,"No Match")</f>
        <v>Alabama</v>
      </c>
      <c r="J49" cm="1">
        <f t="array" ref="J49">_xlfn.XLOOKUP(I49&amp;PROPER(D49),Cleaned_Population!B$2:B$3200&amp;Cleaned_Population!A$2:A$3200,Cleaned_Population!C$2:C$3200,"No Match")</f>
        <v>81603</v>
      </c>
      <c r="K49" t="str">
        <f t="shared" si="0"/>
        <v>Sufficient Access</v>
      </c>
    </row>
    <row r="50" spans="1:11">
      <c r="A50" t="str">
        <v>PRINCETON BAPTIST MEDICAL CENTER</v>
      </c>
      <c r="B50" t="str">
        <v>BIRMINGHAM</v>
      </c>
      <c r="C50" t="str">
        <v>AL</v>
      </c>
      <c r="D50" t="str">
        <v>JEFFERSON</v>
      </c>
      <c r="E50" t="str">
        <v>Acute Care Hospitals</v>
      </c>
      <c r="F50" t="str">
        <v>Voluntary non-profit - Church</v>
      </c>
      <c r="G50" t="str">
        <v>Yes</v>
      </c>
      <c r="H50" s="8">
        <v>3</v>
      </c>
      <c r="I50" t="str">
        <f>_xlfn.XLOOKUP(C50,State_Ref!B:B,State_Ref!A:A,"No Match")</f>
        <v>Alabama</v>
      </c>
      <c r="J50" cm="1">
        <f t="array" ref="J50">_xlfn.XLOOKUP(I50&amp;PROPER(D50),Cleaned_Population!B$2:B$3200&amp;Cleaned_Population!A$2:A$3200,Cleaned_Population!C$2:C$3200,"No Match")</f>
        <v>665742</v>
      </c>
      <c r="K50" t="str">
        <f t="shared" si="0"/>
        <v>Sufficient Access</v>
      </c>
    </row>
    <row r="51" spans="1:11">
      <c r="A51" t="str">
        <v>GRANDVIEW MEDICAL CENTER</v>
      </c>
      <c r="B51" t="str">
        <v>BIRMINGHAM</v>
      </c>
      <c r="C51" t="str">
        <v>AL</v>
      </c>
      <c r="D51" t="str">
        <v>JEFFERSON</v>
      </c>
      <c r="E51" t="str">
        <v>Acute Care Hospitals</v>
      </c>
      <c r="F51" t="str">
        <v>Proprietary</v>
      </c>
      <c r="G51" t="str">
        <v>Yes</v>
      </c>
      <c r="H51" s="8">
        <v>3</v>
      </c>
      <c r="I51" t="str">
        <f>_xlfn.XLOOKUP(C51,State_Ref!B:B,State_Ref!A:A,"No Match")</f>
        <v>Alabama</v>
      </c>
      <c r="J51" cm="1">
        <f t="array" ref="J51">_xlfn.XLOOKUP(I51&amp;PROPER(D51),Cleaned_Population!B$2:B$3200&amp;Cleaned_Population!A$2:A$3200,Cleaned_Population!C$2:C$3200,"No Match")</f>
        <v>665742</v>
      </c>
      <c r="K51" t="str">
        <f t="shared" si="0"/>
        <v>Sufficient Access</v>
      </c>
    </row>
    <row r="52" spans="1:11">
      <c r="A52" t="str">
        <v>PRATTVILLE BAPTIST HOSPITAL</v>
      </c>
      <c r="B52" t="str">
        <v>PRATTVILLE</v>
      </c>
      <c r="C52" t="str">
        <v>AL</v>
      </c>
      <c r="D52" t="str">
        <v>AUTAUGA</v>
      </c>
      <c r="E52" t="str">
        <v>Acute Care Hospitals</v>
      </c>
      <c r="F52" t="str">
        <v>Government - Hospital District or Authority</v>
      </c>
      <c r="G52" t="str">
        <v>Yes</v>
      </c>
      <c r="H52" s="8">
        <v>3</v>
      </c>
      <c r="I52" t="str">
        <f>_xlfn.XLOOKUP(C52,State_Ref!B:B,State_Ref!A:A,"No Match")</f>
        <v>Alabama</v>
      </c>
      <c r="J52" cm="1">
        <f t="array" ref="J52">_xlfn.XLOOKUP(I52&amp;PROPER(D52),Cleaned_Population!B$2:B$3200&amp;Cleaned_Population!A$2:A$3200,Cleaned_Population!C$2:C$3200,"No Match")</f>
        <v>61920</v>
      </c>
      <c r="K52" t="str">
        <f t="shared" si="0"/>
        <v>Hospital Desert</v>
      </c>
    </row>
    <row r="53" spans="1:11">
      <c r="A53" t="str">
        <v>BULLOCK COUNTY HOSPITAL</v>
      </c>
      <c r="B53" t="str">
        <v>UNION SPRINGS</v>
      </c>
      <c r="C53" t="str">
        <v>AL</v>
      </c>
      <c r="D53" t="str">
        <v>BULLOCK</v>
      </c>
      <c r="E53" t="str">
        <v>Acute Care Hospitals</v>
      </c>
      <c r="F53" t="str">
        <v>Proprietary</v>
      </c>
      <c r="G53" t="str">
        <v>Yes</v>
      </c>
      <c r="H53" s="8">
        <v>0</v>
      </c>
      <c r="I53" t="str">
        <f>_xlfn.XLOOKUP(C53,State_Ref!B:B,State_Ref!A:A,"No Match")</f>
        <v>Alabama</v>
      </c>
      <c r="J53" cm="1">
        <f t="array" ref="J53">_xlfn.XLOOKUP(I53&amp;PROPER(D53),Cleaned_Population!B$2:B$3200&amp;Cleaned_Population!A$2:A$3200,Cleaned_Population!C$2:C$3200,"No Match")</f>
        <v>9780</v>
      </c>
      <c r="K53" t="str">
        <f t="shared" si="0"/>
        <v>Sufficient Access</v>
      </c>
    </row>
    <row r="54" spans="1:11">
      <c r="A54" t="str">
        <v>WHITFIELD REGIONAL HOSPITAL</v>
      </c>
      <c r="B54" t="str">
        <v>DEMOPOLIS</v>
      </c>
      <c r="C54" t="str">
        <v>AL</v>
      </c>
      <c r="D54" t="str">
        <v>MARENGO</v>
      </c>
      <c r="E54" t="str">
        <v>Acute Care Hospitals</v>
      </c>
      <c r="F54" t="str">
        <v>Government - Hospital District or Authority</v>
      </c>
      <c r="G54" t="str">
        <v>Yes</v>
      </c>
      <c r="H54" s="8">
        <v>2</v>
      </c>
      <c r="I54" t="str">
        <f>_xlfn.XLOOKUP(C54,State_Ref!B:B,State_Ref!A:A,"No Match")</f>
        <v>Alabama</v>
      </c>
      <c r="J54" cm="1">
        <f t="array" ref="J54">_xlfn.XLOOKUP(I54&amp;PROPER(D54),Cleaned_Population!B$2:B$3200&amp;Cleaned_Population!A$2:A$3200,Cleaned_Population!C$2:C$3200,"No Match")</f>
        <v>18311</v>
      </c>
      <c r="K54" t="str">
        <f t="shared" si="0"/>
        <v>Sufficient Access</v>
      </c>
    </row>
    <row r="55" spans="1:11">
      <c r="A55" t="str">
        <v>MOBILE INFIRMARY MEDICAL CENTER</v>
      </c>
      <c r="B55" t="str">
        <v>MOBILE</v>
      </c>
      <c r="C55" t="str">
        <v>AL</v>
      </c>
      <c r="D55" t="str">
        <v>MOBILE</v>
      </c>
      <c r="E55" t="str">
        <v>Acute Care Hospitals</v>
      </c>
      <c r="F55" t="str">
        <v>Voluntary non-profit - Private</v>
      </c>
      <c r="G55" t="str">
        <v>Yes</v>
      </c>
      <c r="H55" s="8">
        <v>2</v>
      </c>
      <c r="I55" t="str">
        <f>_xlfn.XLOOKUP(C55,State_Ref!B:B,State_Ref!A:A,"No Match")</f>
        <v>Alabama</v>
      </c>
      <c r="J55" cm="1">
        <f t="array" ref="J55">_xlfn.XLOOKUP(I55&amp;PROPER(D55),Cleaned_Population!B$2:B$3200&amp;Cleaned_Population!A$2:A$3200,Cleaned_Population!C$2:C$3200,"No Match")</f>
        <v>411658</v>
      </c>
      <c r="K55" t="str">
        <f t="shared" si="0"/>
        <v>Sufficient Access</v>
      </c>
    </row>
    <row r="56" spans="1:11">
      <c r="A56" t="str">
        <v>MEDICAL WEST, AN AFFILIATE OF UAB HEALTH SYSTEM</v>
      </c>
      <c r="B56" t="str">
        <v>BESSEMER</v>
      </c>
      <c r="C56" t="str">
        <v>AL</v>
      </c>
      <c r="D56" t="str">
        <v>JEFFERSON</v>
      </c>
      <c r="E56" t="str">
        <v>Acute Care Hospitals</v>
      </c>
      <c r="F56" t="str">
        <v>Government - Hospital District or Authority</v>
      </c>
      <c r="G56" t="str">
        <v>Yes</v>
      </c>
      <c r="H56" s="8">
        <v>3</v>
      </c>
      <c r="I56" t="str">
        <f>_xlfn.XLOOKUP(C56,State_Ref!B:B,State_Ref!A:A,"No Match")</f>
        <v>Alabama</v>
      </c>
      <c r="J56" cm="1">
        <f t="array" ref="J56">_xlfn.XLOOKUP(I56&amp;PROPER(D56),Cleaned_Population!B$2:B$3200&amp;Cleaned_Population!A$2:A$3200,Cleaned_Population!C$2:C$3200,"No Match")</f>
        <v>665742</v>
      </c>
      <c r="K56" t="str">
        <f t="shared" si="0"/>
        <v>Sufficient Access</v>
      </c>
    </row>
    <row r="57" spans="1:11">
      <c r="A57" t="str">
        <v>VAUGHAN REGIONAL MEDICAL CENTER PARKWAY CAMPUS</v>
      </c>
      <c r="B57" t="str">
        <v>SELMA</v>
      </c>
      <c r="C57" t="str">
        <v>AL</v>
      </c>
      <c r="D57" t="str">
        <v>DALLAS</v>
      </c>
      <c r="E57" t="str">
        <v>Acute Care Hospitals</v>
      </c>
      <c r="F57" t="str">
        <v>Proprietary</v>
      </c>
      <c r="G57" t="str">
        <v>Yes</v>
      </c>
      <c r="H57" s="8">
        <v>2</v>
      </c>
      <c r="I57" t="str">
        <f>_xlfn.XLOOKUP(C57,State_Ref!B:B,State_Ref!A:A,"No Match")</f>
        <v>Alabama</v>
      </c>
      <c r="J57" cm="1">
        <f t="array" ref="J57">_xlfn.XLOOKUP(I57&amp;PROPER(D57),Cleaned_Population!B$2:B$3200&amp;Cleaned_Population!A$2:A$3200,Cleaned_Population!C$2:C$3200,"No Match")</f>
        <v>35140</v>
      </c>
      <c r="K57" t="str">
        <f t="shared" si="0"/>
        <v>Sufficient Access</v>
      </c>
    </row>
    <row r="58" spans="1:11">
      <c r="A58" t="str">
        <v>MONROE COUNTY HOSPITAL</v>
      </c>
      <c r="B58" t="str">
        <v>MONROEVILLE</v>
      </c>
      <c r="C58" t="str">
        <v>AL</v>
      </c>
      <c r="D58" t="str">
        <v>MONROE</v>
      </c>
      <c r="E58" t="str">
        <v>Acute Care Hospitals</v>
      </c>
      <c r="F58" t="str">
        <v>Government - Hospital District or Authority</v>
      </c>
      <c r="G58" t="str">
        <v>Yes</v>
      </c>
      <c r="H58" s="8">
        <v>1</v>
      </c>
      <c r="I58" t="str">
        <f>_xlfn.XLOOKUP(C58,State_Ref!B:B,State_Ref!A:A,"No Match")</f>
        <v>Alabama</v>
      </c>
      <c r="J58" cm="1">
        <f t="array" ref="J58">_xlfn.XLOOKUP(I58&amp;PROPER(D58),Cleaned_Population!B$2:B$3200&amp;Cleaned_Population!A$2:A$3200,Cleaned_Population!C$2:C$3200,"No Match")</f>
        <v>18965</v>
      </c>
      <c r="K58" t="str">
        <f t="shared" si="0"/>
        <v>Sufficient Access</v>
      </c>
    </row>
    <row r="59" spans="1:11">
      <c r="A59" t="str">
        <v>LAKELAND COMMUNITY HOSPITAL</v>
      </c>
      <c r="B59" t="str">
        <v>HALEYVILLE</v>
      </c>
      <c r="C59" t="str">
        <v>AL</v>
      </c>
      <c r="D59" t="str">
        <v>WINSTON</v>
      </c>
      <c r="E59" t="str">
        <v>Acute Care Hospitals</v>
      </c>
      <c r="F59" t="str">
        <v>Proprietary</v>
      </c>
      <c r="G59" t="str">
        <v>Yes</v>
      </c>
      <c r="H59" s="8">
        <v>3</v>
      </c>
      <c r="I59" t="str">
        <f>_xlfn.XLOOKUP(C59,State_Ref!B:B,State_Ref!A:A,"No Match")</f>
        <v>Alabama</v>
      </c>
      <c r="J59" cm="1">
        <f t="array" ref="J59">_xlfn.XLOOKUP(I59&amp;PROPER(D59),Cleaned_Population!B$2:B$3200&amp;Cleaned_Population!A$2:A$3200,Cleaned_Population!C$2:C$3200,"No Match")</f>
        <v>23829</v>
      </c>
      <c r="K59" t="str">
        <f t="shared" si="0"/>
        <v>Sufficient Access</v>
      </c>
    </row>
    <row r="60" spans="1:11">
      <c r="A60" t="str">
        <v>TROY REGIONAL MEDICAL CENTER</v>
      </c>
      <c r="B60" t="str">
        <v>TROY</v>
      </c>
      <c r="C60" t="str">
        <v>AL</v>
      </c>
      <c r="D60" t="str">
        <v>PIKE</v>
      </c>
      <c r="E60" t="str">
        <v>Acute Care Hospitals</v>
      </c>
      <c r="F60" t="str">
        <v>Government - Federal</v>
      </c>
      <c r="G60" t="str">
        <v>Yes</v>
      </c>
      <c r="H60" s="8">
        <v>4</v>
      </c>
      <c r="I60" t="str">
        <f>_xlfn.XLOOKUP(C60,State_Ref!B:B,State_Ref!A:A,"No Match")</f>
        <v>Alabama</v>
      </c>
      <c r="J60" cm="1">
        <f t="array" ref="J60">_xlfn.XLOOKUP(I60&amp;PROPER(D60),Cleaned_Population!B$2:B$3200&amp;Cleaned_Population!A$2:A$3200,Cleaned_Population!C$2:C$3200,"No Match")</f>
        <v>33688</v>
      </c>
      <c r="K60" t="str">
        <f t="shared" si="0"/>
        <v>Sufficient Access</v>
      </c>
    </row>
    <row r="61" spans="1:11">
      <c r="A61" t="str">
        <v>JACKSON MEDICAL CENTER</v>
      </c>
      <c r="B61" t="str">
        <v>JACKSON</v>
      </c>
      <c r="C61" t="str">
        <v>AL</v>
      </c>
      <c r="D61" t="str">
        <v>CLARKE</v>
      </c>
      <c r="E61" t="str">
        <v>Acute Care Hospitals</v>
      </c>
      <c r="F61" t="str">
        <v>Proprietary</v>
      </c>
      <c r="G61" t="str">
        <v>Yes</v>
      </c>
      <c r="H61" s="8">
        <v>0</v>
      </c>
      <c r="I61" t="str">
        <f>_xlfn.XLOOKUP(C61,State_Ref!B:B,State_Ref!A:A,"No Match")</f>
        <v>Alabama</v>
      </c>
      <c r="J61" cm="1">
        <f t="array" ref="J61">_xlfn.XLOOKUP(I61&amp;PROPER(D61),Cleaned_Population!B$2:B$3200&amp;Cleaned_Population!A$2:A$3200,Cleaned_Population!C$2:C$3200,"No Match")</f>
        <v>22014</v>
      </c>
      <c r="K61" t="str">
        <f t="shared" si="0"/>
        <v>Sufficient Access</v>
      </c>
    </row>
    <row r="62" spans="1:11">
      <c r="A62" t="str">
        <v>NORTH BALDWIN INFIRMARY</v>
      </c>
      <c r="B62" t="str">
        <v>BAY MINETTE</v>
      </c>
      <c r="C62" t="str">
        <v>AL</v>
      </c>
      <c r="D62" t="str">
        <v>BALDWIN</v>
      </c>
      <c r="E62" t="str">
        <v>Acute Care Hospitals</v>
      </c>
      <c r="F62" t="str">
        <v>Voluntary non-profit - Private</v>
      </c>
      <c r="G62" t="str">
        <v>Yes</v>
      </c>
      <c r="H62" s="8">
        <v>3</v>
      </c>
      <c r="I62" t="str">
        <f>_xlfn.XLOOKUP(C62,State_Ref!B:B,State_Ref!A:A,"No Match")</f>
        <v>Alabama</v>
      </c>
      <c r="J62" cm="1">
        <f t="array" ref="J62">_xlfn.XLOOKUP(I62&amp;PROPER(D62),Cleaned_Population!B$2:B$3200&amp;Cleaned_Population!A$2:A$3200,Cleaned_Population!C$2:C$3200,"No Match")</f>
        <v>267761</v>
      </c>
      <c r="K62" t="str">
        <f t="shared" si="0"/>
        <v>Sufficient Access</v>
      </c>
    </row>
    <row r="63" spans="1:11">
      <c r="A63" t="str">
        <v>ST VINCENT'S ST CLAIR</v>
      </c>
      <c r="B63" t="str">
        <v>PELL CITY</v>
      </c>
      <c r="C63" t="str">
        <v>AL</v>
      </c>
      <c r="D63" t="str">
        <v>ST. CLAIR</v>
      </c>
      <c r="E63" t="str">
        <v>Acute Care Hospitals</v>
      </c>
      <c r="F63" t="str">
        <v>Voluntary non-profit - Private</v>
      </c>
      <c r="G63" t="str">
        <v>Yes</v>
      </c>
      <c r="H63" s="8">
        <v>3</v>
      </c>
      <c r="I63" t="str">
        <f>_xlfn.XLOOKUP(C63,State_Ref!B:B,State_Ref!A:A,"No Match")</f>
        <v>Alabama</v>
      </c>
      <c r="J63" t="str" cm="1">
        <f t="array" ref="J63">_xlfn.XLOOKUP(I63&amp;PROPER(D63),Cleaned_Population!B$2:B$3200&amp;Cleaned_Population!A$2:A$3200,Cleaned_Population!C$2:C$3200,"No Match")</f>
        <v>No Match</v>
      </c>
      <c r="K63" t="str">
        <f t="shared" si="0"/>
        <v>Hospital Desert</v>
      </c>
    </row>
    <row r="64" spans="1:11">
      <c r="A64" t="str">
        <v>CRESTWOOD MEDICAL CENTER</v>
      </c>
      <c r="B64" t="str">
        <v>HUNTSVILLE</v>
      </c>
      <c r="C64" t="str">
        <v>AL</v>
      </c>
      <c r="D64" t="str">
        <v>MADISON</v>
      </c>
      <c r="E64" t="str">
        <v>Acute Care Hospitals</v>
      </c>
      <c r="F64" t="str">
        <v>Proprietary</v>
      </c>
      <c r="G64" t="str">
        <v>Yes</v>
      </c>
      <c r="H64" s="8">
        <v>3</v>
      </c>
      <c r="I64" t="str">
        <f>_xlfn.XLOOKUP(C64,State_Ref!B:B,State_Ref!A:A,"No Match")</f>
        <v>Alabama</v>
      </c>
      <c r="J64" cm="1">
        <f t="array" ref="J64">_xlfn.XLOOKUP(I64&amp;PROPER(D64),Cleaned_Population!B$2:B$3200&amp;Cleaned_Population!A$2:A$3200,Cleaned_Population!C$2:C$3200,"No Match")</f>
        <v>433516</v>
      </c>
      <c r="K64" t="str">
        <f t="shared" si="0"/>
        <v>Sufficient Access</v>
      </c>
    </row>
    <row r="65" spans="1:11">
      <c r="A65" t="str">
        <v>HILL HOSPITAL OF SUMTER COUNTY</v>
      </c>
      <c r="B65" t="str">
        <v>YORK</v>
      </c>
      <c r="C65" t="str">
        <v>AL</v>
      </c>
      <c r="D65" t="str">
        <v>SUMTER</v>
      </c>
      <c r="E65" t="str">
        <v>Acute Care Hospitals</v>
      </c>
      <c r="F65" t="str">
        <v>Government - Hospital District or Authority</v>
      </c>
      <c r="G65" t="str">
        <v>Yes</v>
      </c>
      <c r="H65" s="8">
        <v>0</v>
      </c>
      <c r="I65" t="str">
        <f>_xlfn.XLOOKUP(C65,State_Ref!B:B,State_Ref!A:A,"No Match")</f>
        <v>Alabama</v>
      </c>
      <c r="J65" cm="1">
        <f t="array" ref="J65">_xlfn.XLOOKUP(I65&amp;PROPER(D65),Cleaned_Population!B$2:B$3200&amp;Cleaned_Population!A$2:A$3200,Cleaned_Population!C$2:C$3200,"No Match")</f>
        <v>11588</v>
      </c>
      <c r="K65" t="str">
        <f t="shared" si="0"/>
        <v>Sufficient Access</v>
      </c>
    </row>
    <row r="66" spans="1:11">
      <c r="A66" t="str">
        <v>BAPTIST HEALTH BROOKWOOD HOSPITAL</v>
      </c>
      <c r="B66" t="str">
        <v>VESTAVIA</v>
      </c>
      <c r="C66" t="str">
        <v>AL</v>
      </c>
      <c r="D66" t="str">
        <v>JEFFERSON</v>
      </c>
      <c r="E66" t="str">
        <v>Acute Care Hospitals</v>
      </c>
      <c r="F66" t="str">
        <v>Proprietary</v>
      </c>
      <c r="G66" t="str">
        <v>Yes</v>
      </c>
      <c r="H66" s="8">
        <v>3</v>
      </c>
      <c r="I66" t="str">
        <f>_xlfn.XLOOKUP(C66,State_Ref!B:B,State_Ref!A:A,"No Match")</f>
        <v>Alabama</v>
      </c>
      <c r="J66" cm="1">
        <f t="array" ref="J66">_xlfn.XLOOKUP(I66&amp;PROPER(D66),Cleaned_Population!B$2:B$3200&amp;Cleaned_Population!A$2:A$3200,Cleaned_Population!C$2:C$3200,"No Match")</f>
        <v>665742</v>
      </c>
      <c r="K66" t="str">
        <f t="shared" si="0"/>
        <v>Sufficient Access</v>
      </c>
    </row>
    <row r="67" spans="1:11">
      <c r="A67" t="str">
        <v>SPRINGHILL MEDICAL CENTER</v>
      </c>
      <c r="B67" t="str">
        <v>MOBILE</v>
      </c>
      <c r="C67" t="str">
        <v>AL</v>
      </c>
      <c r="D67" t="str">
        <v>MOBILE</v>
      </c>
      <c r="E67" t="str">
        <v>Acute Care Hospitals</v>
      </c>
      <c r="F67" t="str">
        <v>Proprietary</v>
      </c>
      <c r="G67" t="str">
        <v>Yes</v>
      </c>
      <c r="H67" s="8">
        <v>3</v>
      </c>
      <c r="I67" t="str">
        <f>_xlfn.XLOOKUP(C67,State_Ref!B:B,State_Ref!A:A,"No Match")</f>
        <v>Alabama</v>
      </c>
      <c r="J67" cm="1">
        <f t="array" ref="J67">_xlfn.XLOOKUP(I67&amp;PROPER(D67),Cleaned_Population!B$2:B$3200&amp;Cleaned_Population!A$2:A$3200,Cleaned_Population!C$2:C$3200,"No Match")</f>
        <v>411658</v>
      </c>
      <c r="K67" t="str">
        <f t="shared" ref="K67:K130" si="1">IF(AND(J67&gt;50000,COUNTIFS(D:D,D67,C:C,C67)&lt;=1),"Hospital Desert","Sufficient Access")</f>
        <v>Sufficient Access</v>
      </c>
    </row>
    <row r="68" spans="1:11">
      <c r="A68" t="str">
        <v>EVERGREEN MEDICAL CENTER</v>
      </c>
      <c r="B68" t="str">
        <v>EVERGREEN</v>
      </c>
      <c r="C68" t="str">
        <v>AL</v>
      </c>
      <c r="D68" t="str">
        <v>CONECUH</v>
      </c>
      <c r="E68" t="str">
        <v>Acute Care Hospitals</v>
      </c>
      <c r="F68" t="str">
        <v>Proprietary</v>
      </c>
      <c r="G68" t="str">
        <v>Yes</v>
      </c>
      <c r="H68" s="8">
        <v>3</v>
      </c>
      <c r="I68" t="str">
        <f>_xlfn.XLOOKUP(C68,State_Ref!B:B,State_Ref!A:A,"No Match")</f>
        <v>Alabama</v>
      </c>
      <c r="J68" cm="1">
        <f t="array" ref="J68">_xlfn.XLOOKUP(I68&amp;PROPER(D68),Cleaned_Population!B$2:B$3200&amp;Cleaned_Population!A$2:A$3200,Cleaned_Population!C$2:C$3200,"No Match")</f>
        <v>10899</v>
      </c>
      <c r="K68" t="str">
        <f t="shared" si="1"/>
        <v>Sufficient Access</v>
      </c>
    </row>
    <row r="69" spans="1:11">
      <c r="A69" t="str">
        <v>BAPTIST MEDICAL CENTER EAST</v>
      </c>
      <c r="B69" t="str">
        <v>MONTGOMERY</v>
      </c>
      <c r="C69" t="str">
        <v>AL</v>
      </c>
      <c r="D69" t="str">
        <v>MONTGOMERY</v>
      </c>
      <c r="E69" t="str">
        <v>Acute Care Hospitals</v>
      </c>
      <c r="F69" t="str">
        <v>Government - Hospital District or Authority</v>
      </c>
      <c r="G69" t="str">
        <v>Yes</v>
      </c>
      <c r="H69" s="8">
        <v>4</v>
      </c>
      <c r="I69" t="str">
        <f>_xlfn.XLOOKUP(C69,State_Ref!B:B,State_Ref!A:A,"No Match")</f>
        <v>Alabama</v>
      </c>
      <c r="J69" cm="1">
        <f t="array" ref="J69">_xlfn.XLOOKUP(I69&amp;PROPER(D69),Cleaned_Population!B$2:B$3200&amp;Cleaned_Population!A$2:A$3200,Cleaned_Population!C$2:C$3200,"No Match")</f>
        <v>225891</v>
      </c>
      <c r="K69" t="str">
        <f t="shared" si="1"/>
        <v>Sufficient Access</v>
      </c>
    </row>
    <row r="70" spans="1:11">
      <c r="A70" t="str">
        <v>BIRMINGHAM VA MEDICAL CENTER</v>
      </c>
      <c r="B70" t="str">
        <v>BIRMINGHAM</v>
      </c>
      <c r="C70" t="str">
        <v>AL</v>
      </c>
      <c r="D70" t="str">
        <v>JEFFERSON</v>
      </c>
      <c r="E70" t="str">
        <v>Acute Care - Veterans Administration</v>
      </c>
      <c r="F70" t="str">
        <v>Veterans Health Administration</v>
      </c>
      <c r="G70" t="str">
        <v>Yes</v>
      </c>
      <c r="H70" s="8">
        <v>4</v>
      </c>
      <c r="I70" t="str">
        <f>_xlfn.XLOOKUP(C70,State_Ref!B:B,State_Ref!A:A,"No Match")</f>
        <v>Alabama</v>
      </c>
      <c r="J70" cm="1">
        <f t="array" ref="J70">_xlfn.XLOOKUP(I70&amp;PROPER(D70),Cleaned_Population!B$2:B$3200&amp;Cleaned_Population!A$2:A$3200,Cleaned_Population!C$2:C$3200,"No Match")</f>
        <v>665742</v>
      </c>
      <c r="K70" t="str">
        <f t="shared" si="1"/>
        <v>Sufficient Access</v>
      </c>
    </row>
    <row r="71" spans="1:11">
      <c r="A71" t="str">
        <v>THE HEALTH CARE AUTHORITY OF THE CITY OF GREENVILLE- LV STABLER HOSPITAL</v>
      </c>
      <c r="B71" t="str">
        <v>GREENVILLE</v>
      </c>
      <c r="C71" t="str">
        <v>AL</v>
      </c>
      <c r="D71" t="str">
        <v>BUTLER</v>
      </c>
      <c r="E71" t="str">
        <v>Acute Care Hospitals</v>
      </c>
      <c r="F71" t="str">
        <v>Proprietary</v>
      </c>
      <c r="G71" t="str">
        <v>Yes</v>
      </c>
      <c r="H71" s="8">
        <v>0</v>
      </c>
      <c r="I71" t="str">
        <f>_xlfn.XLOOKUP(C71,State_Ref!B:B,State_Ref!A:A,"No Match")</f>
        <v>Alabama</v>
      </c>
      <c r="J71" cm="1">
        <f t="array" ref="J71">_xlfn.XLOOKUP(I71&amp;PROPER(D71),Cleaned_Population!B$2:B$3200&amp;Cleaned_Population!A$2:A$3200,Cleaned_Population!C$2:C$3200,"No Match")</f>
        <v>18100</v>
      </c>
      <c r="K71" t="str">
        <f t="shared" si="1"/>
        <v>Sufficient Access</v>
      </c>
    </row>
    <row r="72" spans="1:11">
      <c r="A72" t="str">
        <v>NORTH ALABAMA SHOALS HOSPITAL</v>
      </c>
      <c r="B72" t="str">
        <v>MUSCLE SHOALS</v>
      </c>
      <c r="C72" t="str">
        <v>AL</v>
      </c>
      <c r="D72" t="str">
        <v>COLBERT</v>
      </c>
      <c r="E72" t="str">
        <v>Acute Care Hospitals</v>
      </c>
      <c r="F72" t="str">
        <v>Proprietary</v>
      </c>
      <c r="G72" t="str">
        <v>Yes</v>
      </c>
      <c r="H72" s="8">
        <v>0</v>
      </c>
      <c r="I72" t="str">
        <f>_xlfn.XLOOKUP(C72,State_Ref!B:B,State_Ref!A:A,"No Match")</f>
        <v>Alabama</v>
      </c>
      <c r="J72" cm="1">
        <f t="array" ref="J72">_xlfn.XLOOKUP(I72&amp;PROPER(D72),Cleaned_Population!B$2:B$3200&amp;Cleaned_Population!A$2:A$3200,Cleaned_Population!C$2:C$3200,"No Match")</f>
        <v>59474</v>
      </c>
      <c r="K72" t="str">
        <f t="shared" si="1"/>
        <v>Sufficient Access</v>
      </c>
    </row>
    <row r="73" spans="1:11">
      <c r="A73" t="str">
        <v>RUSSELLVILLE HOSPITAL</v>
      </c>
      <c r="B73" t="str">
        <v>RUSSELLVILLE</v>
      </c>
      <c r="C73" t="str">
        <v>AL</v>
      </c>
      <c r="D73" t="str">
        <v>FRANKLIN</v>
      </c>
      <c r="E73" t="str">
        <v>Acute Care Hospitals</v>
      </c>
      <c r="F73" t="str">
        <v>Proprietary</v>
      </c>
      <c r="G73" t="str">
        <v>Yes</v>
      </c>
      <c r="H73" s="8">
        <v>4</v>
      </c>
      <c r="I73" t="str">
        <f>_xlfn.XLOOKUP(C73,State_Ref!B:B,State_Ref!A:A,"No Match")</f>
        <v>Alabama</v>
      </c>
      <c r="J73" cm="1">
        <f t="array" ref="J73">_xlfn.XLOOKUP(I73&amp;PROPER(D73),Cleaned_Population!B$2:B$3200&amp;Cleaned_Population!A$2:A$3200,Cleaned_Population!C$2:C$3200,"No Match")</f>
        <v>32449</v>
      </c>
      <c r="K73" t="str">
        <f t="shared" si="1"/>
        <v>Sufficient Access</v>
      </c>
    </row>
    <row r="74" spans="1:11">
      <c r="A74" t="str">
        <v>COOSA VALLEY MEDICAL CENTER</v>
      </c>
      <c r="B74" t="str">
        <v>SYLACAUGA</v>
      </c>
      <c r="C74" t="str">
        <v>AL</v>
      </c>
      <c r="D74" t="str">
        <v>TALLADEGA</v>
      </c>
      <c r="E74" t="str">
        <v>Acute Care Hospitals</v>
      </c>
      <c r="F74" t="str">
        <v>Government - Hospital District or Authority</v>
      </c>
      <c r="G74" t="str">
        <v>Yes</v>
      </c>
      <c r="H74" s="8">
        <v>3</v>
      </c>
      <c r="I74" t="str">
        <f>_xlfn.XLOOKUP(C74,State_Ref!B:B,State_Ref!A:A,"No Match")</f>
        <v>Alabama</v>
      </c>
      <c r="J74" cm="1">
        <f t="array" ref="J74">_xlfn.XLOOKUP(I74&amp;PROPER(D74),Cleaned_Population!B$2:B$3200&amp;Cleaned_Population!A$2:A$3200,Cleaned_Population!C$2:C$3200,"No Match")</f>
        <v>81603</v>
      </c>
      <c r="K74" t="str">
        <f t="shared" si="1"/>
        <v>Sufficient Access</v>
      </c>
    </row>
    <row r="75" spans="1:11">
      <c r="A75" t="str">
        <v>JACK HUGHSTON MEMORIAL HOSPITAL</v>
      </c>
      <c r="B75" t="str">
        <v>PHENIX CITY</v>
      </c>
      <c r="C75" t="str">
        <v>AL</v>
      </c>
      <c r="D75" t="str">
        <v>RUSSELL</v>
      </c>
      <c r="E75" t="str">
        <v>Acute Care Hospitals</v>
      </c>
      <c r="F75" t="str">
        <v>Government - State</v>
      </c>
      <c r="G75" t="str">
        <v>Yes</v>
      </c>
      <c r="H75" s="8">
        <v>4</v>
      </c>
      <c r="I75" t="str">
        <f>_xlfn.XLOOKUP(C75,State_Ref!B:B,State_Ref!A:A,"No Match")</f>
        <v>Alabama</v>
      </c>
      <c r="J75" cm="1">
        <f t="array" ref="J75">_xlfn.XLOOKUP(I75&amp;PROPER(D75),Cleaned_Population!B$2:B$3200&amp;Cleaned_Population!A$2:A$3200,Cleaned_Population!C$2:C$3200,"No Match")</f>
        <v>58898</v>
      </c>
      <c r="K75" t="str">
        <f t="shared" si="1"/>
        <v>Hospital Desert</v>
      </c>
    </row>
    <row r="76" spans="1:11">
      <c r="A76" t="str">
        <v>ATMORE COMMUNITY HOSPITAL</v>
      </c>
      <c r="B76" t="str">
        <v>ATMORE</v>
      </c>
      <c r="C76" t="str">
        <v>AL</v>
      </c>
      <c r="D76" t="str">
        <v>ESCAMBIA</v>
      </c>
      <c r="E76" t="str">
        <v>Acute Care Hospitals</v>
      </c>
      <c r="F76" t="str">
        <v>Government - Hospital District or Authority</v>
      </c>
      <c r="G76" t="str">
        <v>Yes</v>
      </c>
      <c r="H76" s="8">
        <v>3</v>
      </c>
      <c r="I76" t="str">
        <f>_xlfn.XLOOKUP(C76,State_Ref!B:B,State_Ref!A:A,"No Match")</f>
        <v>Alabama</v>
      </c>
      <c r="J76" cm="1">
        <f t="array" ref="J76">_xlfn.XLOOKUP(I76&amp;PROPER(D76),Cleaned_Population!B$2:B$3200&amp;Cleaned_Population!A$2:A$3200,Cleaned_Population!C$2:C$3200,"No Match")</f>
        <v>36665</v>
      </c>
      <c r="K76" t="str">
        <f t="shared" si="1"/>
        <v>Sufficient Access</v>
      </c>
    </row>
    <row r="77" spans="1:11">
      <c r="A77" t="str">
        <v>ST VINCENT'S CHILTON</v>
      </c>
      <c r="B77" t="str">
        <v>CLANTON</v>
      </c>
      <c r="C77" t="str">
        <v>AL</v>
      </c>
      <c r="D77" t="str">
        <v>CHILTON</v>
      </c>
      <c r="E77" t="str">
        <v>Acute Care Hospitals</v>
      </c>
      <c r="F77" t="str">
        <v>Voluntary non-profit - Church</v>
      </c>
      <c r="G77" t="str">
        <v>Yes</v>
      </c>
      <c r="H77" s="8">
        <v>0</v>
      </c>
      <c r="I77" t="str">
        <f>_xlfn.XLOOKUP(C77,State_Ref!B:B,State_Ref!A:A,"No Match")</f>
        <v>Alabama</v>
      </c>
      <c r="J77" cm="1">
        <f t="array" ref="J77">_xlfn.XLOOKUP(I77&amp;PROPER(D77),Cleaned_Population!B$2:B$3200&amp;Cleaned_Population!A$2:A$3200,Cleaned_Population!C$2:C$3200,"No Match")</f>
        <v>47708</v>
      </c>
      <c r="K77" t="str">
        <f t="shared" si="1"/>
        <v>Sufficient Access</v>
      </c>
    </row>
    <row r="78" spans="1:11">
      <c r="A78" t="str">
        <v>VA CENTRAL ALABAMA HEALTHCARE SYSTEM - MONTGOMERY</v>
      </c>
      <c r="B78" t="str">
        <v>MONTGOMERY</v>
      </c>
      <c r="C78" t="str">
        <v>AL</v>
      </c>
      <c r="D78" t="str">
        <v>MONTGOMERY</v>
      </c>
      <c r="E78" t="str">
        <v>Acute Care - Veterans Administration</v>
      </c>
      <c r="F78" t="str">
        <v>Veterans Health Administration</v>
      </c>
      <c r="G78" t="str">
        <v>Yes</v>
      </c>
      <c r="H78" s="8">
        <v>4</v>
      </c>
      <c r="I78" t="str">
        <f>_xlfn.XLOOKUP(C78,State_Ref!B:B,State_Ref!A:A,"No Match")</f>
        <v>Alabama</v>
      </c>
      <c r="J78" cm="1">
        <f t="array" ref="J78">_xlfn.XLOOKUP(I78&amp;PROPER(D78),Cleaned_Population!B$2:B$3200&amp;Cleaned_Population!A$2:A$3200,Cleaned_Population!C$2:C$3200,"No Match")</f>
        <v>225891</v>
      </c>
      <c r="K78" t="str">
        <f t="shared" si="1"/>
        <v>Sufficient Access</v>
      </c>
    </row>
    <row r="79" spans="1:11">
      <c r="A79" t="str">
        <v>TUSCALOOSA VA MEDICAL CENTER</v>
      </c>
      <c r="B79" t="str">
        <v>TUSCALOOSA</v>
      </c>
      <c r="C79" t="str">
        <v>AL</v>
      </c>
      <c r="D79" t="str">
        <v>TUSCALOOSA</v>
      </c>
      <c r="E79" t="str">
        <v>Acute Care - Veterans Administration</v>
      </c>
      <c r="F79" t="str">
        <v>Veterans Health Administration</v>
      </c>
      <c r="G79" t="str">
        <v>No</v>
      </c>
      <c r="H79" s="8">
        <v>0</v>
      </c>
      <c r="I79" t="str">
        <f>_xlfn.XLOOKUP(C79,State_Ref!B:B,State_Ref!A:A,"No Match")</f>
        <v>Alabama</v>
      </c>
      <c r="J79" cm="1">
        <f t="array" ref="J79">_xlfn.XLOOKUP(I79&amp;PROPER(D79),Cleaned_Population!B$2:B$3200&amp;Cleaned_Population!A$2:A$3200,Cleaned_Population!C$2:C$3200,"No Match")</f>
        <v>241368</v>
      </c>
      <c r="K79" t="str">
        <f t="shared" si="1"/>
        <v>Sufficient Access</v>
      </c>
    </row>
    <row r="80" spans="1:11">
      <c r="A80" t="str">
        <v>BULLOCK COUNTY HOSPITAL</v>
      </c>
      <c r="B80" t="str">
        <v>UNION SPRINGS</v>
      </c>
      <c r="C80" t="str">
        <v>AL</v>
      </c>
      <c r="D80" t="str">
        <v>BULLOCK</v>
      </c>
      <c r="E80" t="str">
        <v>Rural Emergency Hospital</v>
      </c>
      <c r="F80" t="str">
        <v>Proprietary</v>
      </c>
      <c r="G80" t="str">
        <v>Yes</v>
      </c>
      <c r="H80" s="8">
        <v>0</v>
      </c>
      <c r="I80" t="str">
        <f>_xlfn.XLOOKUP(C80,State_Ref!B:B,State_Ref!A:A,"No Match")</f>
        <v>Alabama</v>
      </c>
      <c r="J80" cm="1">
        <f t="array" ref="J80">_xlfn.XLOOKUP(I80&amp;PROPER(D80),Cleaned_Population!B$2:B$3200&amp;Cleaned_Population!A$2:A$3200,Cleaned_Population!C$2:C$3200,"No Match")</f>
        <v>9780</v>
      </c>
      <c r="K80" t="str">
        <f t="shared" si="1"/>
        <v>Sufficient Access</v>
      </c>
    </row>
    <row r="81" spans="1:11">
      <c r="A81" t="str">
        <v>EAMC - LANIER</v>
      </c>
      <c r="B81" t="str">
        <v>VALLEY</v>
      </c>
      <c r="C81" t="str">
        <v>AL</v>
      </c>
      <c r="D81" t="str">
        <v>CHAMBERS</v>
      </c>
      <c r="E81" t="str">
        <v>Rural Emergency Hospital</v>
      </c>
      <c r="F81" t="str">
        <v>Government - Hospital District or Authority</v>
      </c>
      <c r="G81" t="str">
        <v>Yes</v>
      </c>
      <c r="H81" s="8">
        <v>0</v>
      </c>
      <c r="I81" t="str">
        <f>_xlfn.XLOOKUP(C81,State_Ref!B:B,State_Ref!A:A,"No Match")</f>
        <v>Alabama</v>
      </c>
      <c r="J81" cm="1">
        <f t="array" ref="J81">_xlfn.XLOOKUP(I81&amp;PROPER(D81),Cleaned_Population!B$2:B$3200&amp;Cleaned_Population!A$2:A$3200,Cleaned_Population!C$2:C$3200,"No Match")</f>
        <v>34253</v>
      </c>
      <c r="K81" t="str">
        <f t="shared" si="1"/>
        <v>Sufficient Access</v>
      </c>
    </row>
    <row r="82" spans="1:11">
      <c r="A82" t="str">
        <v>J PAUL JONES HOSPITAL</v>
      </c>
      <c r="B82" t="str">
        <v>CAMDEN</v>
      </c>
      <c r="C82" t="str">
        <v>AL</v>
      </c>
      <c r="D82" t="str">
        <v>WILCOX</v>
      </c>
      <c r="E82" t="str">
        <v>Rural Emergency Hospital</v>
      </c>
      <c r="F82" t="str">
        <v>Government - Local</v>
      </c>
      <c r="G82" t="str">
        <v>Yes</v>
      </c>
      <c r="H82" s="8">
        <v>0</v>
      </c>
      <c r="I82" t="str">
        <f>_xlfn.XLOOKUP(C82,State_Ref!B:B,State_Ref!A:A,"No Match")</f>
        <v>Alabama</v>
      </c>
      <c r="J82" cm="1">
        <f t="array" ref="J82">_xlfn.XLOOKUP(I82&amp;PROPER(D82),Cleaned_Population!B$2:B$3200&amp;Cleaned_Population!A$2:A$3200,Cleaned_Population!C$2:C$3200,"No Match")</f>
        <v>9666</v>
      </c>
      <c r="K82" t="str">
        <f t="shared" si="1"/>
        <v>Sufficient Access</v>
      </c>
    </row>
    <row r="83" spans="1:11">
      <c r="A83" t="str">
        <v>WASHINGTON COUNTY HOSPITAL</v>
      </c>
      <c r="B83" t="str">
        <v>CHATOM</v>
      </c>
      <c r="C83" t="str">
        <v>AL</v>
      </c>
      <c r="D83" t="str">
        <v>WASHINGTON</v>
      </c>
      <c r="E83" t="str">
        <v>Critical Access Hospitals</v>
      </c>
      <c r="F83" t="str">
        <v>Government - Local</v>
      </c>
      <c r="G83" t="str">
        <v>Yes</v>
      </c>
      <c r="H83" s="8">
        <v>0</v>
      </c>
      <c r="I83" t="str">
        <f>_xlfn.XLOOKUP(C83,State_Ref!B:B,State_Ref!A:A,"No Match")</f>
        <v>Alabama</v>
      </c>
      <c r="J83" cm="1">
        <f t="array" ref="J83">_xlfn.XLOOKUP(I83&amp;PROPER(D83),Cleaned_Population!B$2:B$3200&amp;Cleaned_Population!A$2:A$3200,Cleaned_Population!C$2:C$3200,"No Match")</f>
        <v>14822</v>
      </c>
      <c r="K83" t="str">
        <f t="shared" si="1"/>
        <v>Sufficient Access</v>
      </c>
    </row>
    <row r="84" spans="1:11">
      <c r="A84" t="str">
        <v>RED BAY HOSPITAL</v>
      </c>
      <c r="B84" t="str">
        <v>RED BAY</v>
      </c>
      <c r="C84" t="str">
        <v>AL</v>
      </c>
      <c r="D84" t="str">
        <v>FRANKLIN</v>
      </c>
      <c r="E84" t="str">
        <v>Critical Access Hospitals</v>
      </c>
      <c r="F84" t="str">
        <v>Government - Hospital District or Authority</v>
      </c>
      <c r="G84" t="str">
        <v>Yes</v>
      </c>
      <c r="H84" s="8">
        <v>0</v>
      </c>
      <c r="I84" t="str">
        <f>_xlfn.XLOOKUP(C84,State_Ref!B:B,State_Ref!A:A,"No Match")</f>
        <v>Alabama</v>
      </c>
      <c r="J84" cm="1">
        <f t="array" ref="J84">_xlfn.XLOOKUP(I84&amp;PROPER(D84),Cleaned_Population!B$2:B$3200&amp;Cleaned_Population!A$2:A$3200,Cleaned_Population!C$2:C$3200,"No Match")</f>
        <v>32449</v>
      </c>
      <c r="K84" t="str">
        <f t="shared" si="1"/>
        <v>Sufficient Access</v>
      </c>
    </row>
    <row r="85" spans="1:11">
      <c r="A85" t="str">
        <v>OCHSNER CHOCTAW GENERAL</v>
      </c>
      <c r="B85" t="str">
        <v>BUTLER</v>
      </c>
      <c r="C85" t="str">
        <v>AL</v>
      </c>
      <c r="D85" t="str">
        <v>CHOCTAW</v>
      </c>
      <c r="E85" t="str">
        <v>Critical Access Hospitals</v>
      </c>
      <c r="F85" t="str">
        <v>Voluntary non-profit - Private</v>
      </c>
      <c r="G85" t="str">
        <v>Yes</v>
      </c>
      <c r="H85" s="8">
        <v>0</v>
      </c>
      <c r="I85" t="str">
        <f>_xlfn.XLOOKUP(C85,State_Ref!B:B,State_Ref!A:A,"No Match")</f>
        <v>Alabama</v>
      </c>
      <c r="J85" cm="1">
        <f t="array" ref="J85">_xlfn.XLOOKUP(I85&amp;PROPER(D85),Cleaned_Population!B$2:B$3200&amp;Cleaned_Population!A$2:A$3200,Cleaned_Population!C$2:C$3200,"No Match")</f>
        <v>11904</v>
      </c>
      <c r="K85" t="str">
        <f t="shared" si="1"/>
        <v>Sufficient Access</v>
      </c>
    </row>
    <row r="86" spans="1:11">
      <c r="A86" t="str">
        <v>ST VINCENTS BLOUNT</v>
      </c>
      <c r="B86" t="str">
        <v>ONEONTA</v>
      </c>
      <c r="C86" t="str">
        <v>AL</v>
      </c>
      <c r="D86" t="str">
        <v>BLOUNT</v>
      </c>
      <c r="E86" t="str">
        <v>Critical Access Hospitals</v>
      </c>
      <c r="F86" t="str">
        <v>Voluntary non-profit - Private</v>
      </c>
      <c r="G86" t="str">
        <v>No</v>
      </c>
      <c r="H86" s="8">
        <v>0</v>
      </c>
      <c r="I86" t="str">
        <f>_xlfn.XLOOKUP(C86,State_Ref!B:B,State_Ref!A:A,"No Match")</f>
        <v>Alabama</v>
      </c>
      <c r="J86" cm="1">
        <f t="array" ref="J86">_xlfn.XLOOKUP(I86&amp;PROPER(D86),Cleaned_Population!B$2:B$3200&amp;Cleaned_Population!A$2:A$3200,Cleaned_Population!C$2:C$3200,"No Match")</f>
        <v>60156</v>
      </c>
      <c r="K86" t="str">
        <f t="shared" si="1"/>
        <v>Hospital Desert</v>
      </c>
    </row>
    <row r="87" spans="1:11">
      <c r="A87" t="str">
        <v>TANNER MEDICAL CENTER-EAST ALABAMA</v>
      </c>
      <c r="B87" t="str">
        <v>WEDOWEE</v>
      </c>
      <c r="C87" t="str">
        <v>AL</v>
      </c>
      <c r="D87" t="str">
        <v>RANDOLPH</v>
      </c>
      <c r="E87" t="str">
        <v>Critical Access Hospitals</v>
      </c>
      <c r="F87" t="str">
        <v>Government - Hospital District or Authority</v>
      </c>
      <c r="G87" t="str">
        <v>Yes</v>
      </c>
      <c r="H87" s="8">
        <v>0</v>
      </c>
      <c r="I87" t="str">
        <f>_xlfn.XLOOKUP(C87,State_Ref!B:B,State_Ref!A:A,"No Match")</f>
        <v>Alabama</v>
      </c>
      <c r="J87" cm="1">
        <f t="array" ref="J87">_xlfn.XLOOKUP(I87&amp;PROPER(D87),Cleaned_Population!B$2:B$3200&amp;Cleaned_Population!A$2:A$3200,Cleaned_Population!C$2:C$3200,"No Match")</f>
        <v>23163</v>
      </c>
      <c r="K87" t="str">
        <f t="shared" si="1"/>
        <v>Sufficient Access</v>
      </c>
    </row>
    <row r="88" spans="1:11">
      <c r="A88" t="str">
        <v>MEDICAL CENTER BARBOUR</v>
      </c>
      <c r="B88" t="str">
        <v>EUFAULA</v>
      </c>
      <c r="C88" t="str">
        <v>AL</v>
      </c>
      <c r="D88" t="str">
        <v>BARBOUR</v>
      </c>
      <c r="E88" t="str">
        <v>Critical Access Hospitals</v>
      </c>
      <c r="F88" t="str">
        <v>Government - Hospital District or Authority</v>
      </c>
      <c r="G88" t="str">
        <v>Yes</v>
      </c>
      <c r="H88" s="8">
        <v>0</v>
      </c>
      <c r="I88" t="str">
        <f>_xlfn.XLOOKUP(C88,State_Ref!B:B,State_Ref!A:A,"No Match")</f>
        <v>Alabama</v>
      </c>
      <c r="J88" cm="1">
        <f t="array" ref="J88">_xlfn.XLOOKUP(I88&amp;PROPER(D88),Cleaned_Population!B$2:B$3200&amp;Cleaned_Population!A$2:A$3200,Cleaned_Population!C$2:C$3200,"No Match")</f>
        <v>24607</v>
      </c>
      <c r="K88" t="str">
        <f t="shared" si="1"/>
        <v>Sufficient Access</v>
      </c>
    </row>
    <row r="89" spans="1:11">
      <c r="A89" t="str">
        <v>CRENSHAW COMMUNITY HOSPITAL</v>
      </c>
      <c r="B89" t="str">
        <v>LUVERNE</v>
      </c>
      <c r="C89" t="str">
        <v>AL</v>
      </c>
      <c r="D89" t="str">
        <v>CRENSHAW</v>
      </c>
      <c r="E89" t="str">
        <v>Critical Access Hospitals</v>
      </c>
      <c r="F89" t="str">
        <v>Government - Hospital District or Authority</v>
      </c>
      <c r="G89" t="str">
        <v>Yes</v>
      </c>
      <c r="H89" s="8">
        <v>0</v>
      </c>
      <c r="I89" t="str">
        <f>_xlfn.XLOOKUP(C89,State_Ref!B:B,State_Ref!A:A,"No Match")</f>
        <v>Alabama</v>
      </c>
      <c r="J89" cm="1">
        <f t="array" ref="J89">_xlfn.XLOOKUP(I89&amp;PROPER(D89),Cleaned_Population!B$2:B$3200&amp;Cleaned_Population!A$2:A$3200,Cleaned_Population!C$2:C$3200,"No Match")</f>
        <v>13175</v>
      </c>
      <c r="K89" t="str">
        <f t="shared" si="1"/>
        <v>Sufficient Access</v>
      </c>
    </row>
    <row r="90" spans="1:11">
      <c r="A90" t="str">
        <v>WIREGRASS MEDICAL CENTER</v>
      </c>
      <c r="B90" t="str">
        <v>GENEVA</v>
      </c>
      <c r="C90" t="str">
        <v>AL</v>
      </c>
      <c r="D90" t="str">
        <v>GENEVA</v>
      </c>
      <c r="E90" t="str">
        <v>Critical Access Hospitals</v>
      </c>
      <c r="F90" t="str">
        <v>Government - Hospital District or Authority</v>
      </c>
      <c r="G90" t="str">
        <v>Yes</v>
      </c>
      <c r="H90" s="8">
        <v>0</v>
      </c>
      <c r="I90" t="str">
        <f>_xlfn.XLOOKUP(C90,State_Ref!B:B,State_Ref!A:A,"No Match")</f>
        <v>Alabama</v>
      </c>
      <c r="J90" cm="1">
        <f t="array" ref="J90">_xlfn.XLOOKUP(I90&amp;PROPER(D90),Cleaned_Population!B$2:B$3200&amp;Cleaned_Population!A$2:A$3200,Cleaned_Population!C$2:C$3200,"No Match")</f>
        <v>27554</v>
      </c>
      <c r="K90" t="str">
        <f t="shared" si="1"/>
        <v>Sufficient Access</v>
      </c>
    </row>
    <row r="91" spans="1:11">
      <c r="A91" t="str">
        <v>THE CHILDREN'S HOSPITAL OF ALABAMA</v>
      </c>
      <c r="B91" t="str">
        <v>BIRMINGHAM</v>
      </c>
      <c r="C91" t="str">
        <v>AL</v>
      </c>
      <c r="D91" t="str">
        <v>JEFFERSON</v>
      </c>
      <c r="E91" t="str">
        <v>Childrens</v>
      </c>
      <c r="F91" t="str">
        <v>Voluntary non-profit - Private</v>
      </c>
      <c r="G91" t="str">
        <v>Yes</v>
      </c>
      <c r="H91" s="8">
        <v>0</v>
      </c>
      <c r="I91" t="str">
        <f>_xlfn.XLOOKUP(C91,State_Ref!B:B,State_Ref!A:A,"No Match")</f>
        <v>Alabama</v>
      </c>
      <c r="J91" cm="1">
        <f t="array" ref="J91">_xlfn.XLOOKUP(I91&amp;PROPER(D91),Cleaned_Population!B$2:B$3200&amp;Cleaned_Population!A$2:A$3200,Cleaned_Population!C$2:C$3200,"No Match")</f>
        <v>665742</v>
      </c>
      <c r="K91" t="str">
        <f t="shared" si="1"/>
        <v>Sufficient Access</v>
      </c>
    </row>
    <row r="92" spans="1:11">
      <c r="A92" t="str">
        <v>USA HEALTH CHILDREN'S &amp; WOMEN'S HOSPITAL</v>
      </c>
      <c r="B92" t="str">
        <v>MOBILE</v>
      </c>
      <c r="C92" t="str">
        <v>AL</v>
      </c>
      <c r="D92" t="str">
        <v>MOBILE</v>
      </c>
      <c r="E92" t="str">
        <v>Childrens</v>
      </c>
      <c r="F92" t="str">
        <v>Government - State</v>
      </c>
      <c r="G92" t="str">
        <v>Yes</v>
      </c>
      <c r="H92" s="8">
        <v>0</v>
      </c>
      <c r="I92" t="str">
        <f>_xlfn.XLOOKUP(C92,State_Ref!B:B,State_Ref!A:A,"No Match")</f>
        <v>Alabama</v>
      </c>
      <c r="J92" cm="1">
        <f t="array" ref="J92">_xlfn.XLOOKUP(I92&amp;PROPER(D92),Cleaned_Population!B$2:B$3200&amp;Cleaned_Population!A$2:A$3200,Cleaned_Population!C$2:C$3200,"No Match")</f>
        <v>411658</v>
      </c>
      <c r="K92" t="str">
        <f t="shared" si="1"/>
        <v>Sufficient Access</v>
      </c>
    </row>
    <row r="93" spans="1:11">
      <c r="A93" t="str">
        <v>HILL CREST BEHAVIORAL HEALTH SERVICES</v>
      </c>
      <c r="B93" t="str">
        <v>BIRMINGHAM</v>
      </c>
      <c r="C93" t="str">
        <v>AL</v>
      </c>
      <c r="D93" t="str">
        <v>JEFFERSON</v>
      </c>
      <c r="E93" t="str">
        <v>Psychiatric</v>
      </c>
      <c r="F93" t="str">
        <v>Proprietary</v>
      </c>
      <c r="G93" t="str">
        <v>No</v>
      </c>
      <c r="H93" s="8">
        <v>0</v>
      </c>
      <c r="I93" t="str">
        <f>_xlfn.XLOOKUP(C93,State_Ref!B:B,State_Ref!A:A,"No Match")</f>
        <v>Alabama</v>
      </c>
      <c r="J93" cm="1">
        <f t="array" ref="J93">_xlfn.XLOOKUP(I93&amp;PROPER(D93),Cleaned_Population!B$2:B$3200&amp;Cleaned_Population!A$2:A$3200,Cleaned_Population!C$2:C$3200,"No Match")</f>
        <v>665742</v>
      </c>
      <c r="K93" t="str">
        <f t="shared" si="1"/>
        <v>Sufficient Access</v>
      </c>
    </row>
    <row r="94" spans="1:11">
      <c r="A94" t="str">
        <v>MOUNTAIN VIEW HOSPITAL</v>
      </c>
      <c r="B94" t="str">
        <v>GADSDEN</v>
      </c>
      <c r="C94" t="str">
        <v>AL</v>
      </c>
      <c r="D94" t="str">
        <v>ETOWAH</v>
      </c>
      <c r="E94" t="str">
        <v>Psychiatric</v>
      </c>
      <c r="F94" t="str">
        <v>Proprietary</v>
      </c>
      <c r="G94" t="str">
        <v>No</v>
      </c>
      <c r="H94" s="8">
        <v>0</v>
      </c>
      <c r="I94" t="str">
        <f>_xlfn.XLOOKUP(C94,State_Ref!B:B,State_Ref!A:A,"No Match")</f>
        <v>Alabama</v>
      </c>
      <c r="J94" cm="1">
        <f t="array" ref="J94">_xlfn.XLOOKUP(I94&amp;PROPER(D94),Cleaned_Population!B$2:B$3200&amp;Cleaned_Population!A$2:A$3200,Cleaned_Population!C$2:C$3200,"No Match")</f>
        <v>103886</v>
      </c>
      <c r="K94" t="str">
        <f t="shared" si="1"/>
        <v>Sufficient Access</v>
      </c>
    </row>
    <row r="95" spans="1:11">
      <c r="A95" t="str">
        <v>BRYCE HOSPITAL</v>
      </c>
      <c r="B95" t="str">
        <v>TUSCALOOSA</v>
      </c>
      <c r="C95" t="str">
        <v>AL</v>
      </c>
      <c r="D95" t="str">
        <v>TUSCALOOSA</v>
      </c>
      <c r="E95" t="str">
        <v>Psychiatric</v>
      </c>
      <c r="F95" t="str">
        <v>Government - State</v>
      </c>
      <c r="G95" t="str">
        <v>No</v>
      </c>
      <c r="H95" s="8">
        <v>0</v>
      </c>
      <c r="I95" t="str">
        <f>_xlfn.XLOOKUP(C95,State_Ref!B:B,State_Ref!A:A,"No Match")</f>
        <v>Alabama</v>
      </c>
      <c r="J95" cm="1">
        <f t="array" ref="J95">_xlfn.XLOOKUP(I95&amp;PROPER(D95),Cleaned_Population!B$2:B$3200&amp;Cleaned_Population!A$2:A$3200,Cleaned_Population!C$2:C$3200,"No Match")</f>
        <v>241368</v>
      </c>
      <c r="K95" t="str">
        <f t="shared" si="1"/>
        <v>Sufficient Access</v>
      </c>
    </row>
    <row r="96" spans="1:11">
      <c r="A96" t="str">
        <v>MARY S HARPER GERIATRIC PSYCHIATRY CENTER</v>
      </c>
      <c r="B96" t="str">
        <v>TUSCALOOSA</v>
      </c>
      <c r="C96" t="str">
        <v>AL</v>
      </c>
      <c r="D96" t="str">
        <v>TUSCALOOSA</v>
      </c>
      <c r="E96" t="str">
        <v>Psychiatric</v>
      </c>
      <c r="F96" t="str">
        <v>Government - State</v>
      </c>
      <c r="G96" t="str">
        <v>Yes</v>
      </c>
      <c r="H96" s="8">
        <v>0</v>
      </c>
      <c r="I96" t="str">
        <f>_xlfn.XLOOKUP(C96,State_Ref!B:B,State_Ref!A:A,"No Match")</f>
        <v>Alabama</v>
      </c>
      <c r="J96" cm="1">
        <f t="array" ref="J96">_xlfn.XLOOKUP(I96&amp;PROPER(D96),Cleaned_Population!B$2:B$3200&amp;Cleaned_Population!A$2:A$3200,Cleaned_Population!C$2:C$3200,"No Match")</f>
        <v>241368</v>
      </c>
      <c r="K96" t="str">
        <f t="shared" si="1"/>
        <v>Sufficient Access</v>
      </c>
    </row>
    <row r="97" spans="1:11">
      <c r="A97" t="str">
        <v>BAYPOINTE BEHAVIORAL HEALTH</v>
      </c>
      <c r="B97" t="str">
        <v>MOBILE</v>
      </c>
      <c r="C97" t="str">
        <v>AL</v>
      </c>
      <c r="D97" t="str">
        <v>MOBILE</v>
      </c>
      <c r="E97" t="str">
        <v>Psychiatric</v>
      </c>
      <c r="F97" t="str">
        <v>Voluntary non-profit - Other</v>
      </c>
      <c r="G97" t="str">
        <v>Yes</v>
      </c>
      <c r="H97" s="8">
        <v>0</v>
      </c>
      <c r="I97" t="str">
        <f>_xlfn.XLOOKUP(C97,State_Ref!B:B,State_Ref!A:A,"No Match")</f>
        <v>Alabama</v>
      </c>
      <c r="J97" cm="1">
        <f t="array" ref="J97">_xlfn.XLOOKUP(I97&amp;PROPER(D97),Cleaned_Population!B$2:B$3200&amp;Cleaned_Population!A$2:A$3200,Cleaned_Population!C$2:C$3200,"No Match")</f>
        <v>411658</v>
      </c>
      <c r="K97" t="str">
        <f t="shared" si="1"/>
        <v>Sufficient Access</v>
      </c>
    </row>
    <row r="98" spans="1:11">
      <c r="A98" t="str">
        <v>BEACON CHILDREN'S HOSPITAL</v>
      </c>
      <c r="B98" t="str">
        <v>LUVERNE</v>
      </c>
      <c r="C98" t="str">
        <v>AL</v>
      </c>
      <c r="D98" t="str">
        <v>CRENSHAW</v>
      </c>
      <c r="E98" t="str">
        <v>Psychiatric</v>
      </c>
      <c r="F98" t="str">
        <v>Proprietary</v>
      </c>
      <c r="G98" t="str">
        <v>No</v>
      </c>
      <c r="H98" s="8">
        <v>0</v>
      </c>
      <c r="I98" t="str">
        <f>_xlfn.XLOOKUP(C98,State_Ref!B:B,State_Ref!A:A,"No Match")</f>
        <v>Alabama</v>
      </c>
      <c r="J98" cm="1">
        <f t="array" ref="J98">_xlfn.XLOOKUP(I98&amp;PROPER(D98),Cleaned_Population!B$2:B$3200&amp;Cleaned_Population!A$2:A$3200,Cleaned_Population!C$2:C$3200,"No Match")</f>
        <v>13175</v>
      </c>
      <c r="K98" t="str">
        <f t="shared" si="1"/>
        <v>Sufficient Access</v>
      </c>
    </row>
    <row r="99" spans="1:11">
      <c r="A99" t="str">
        <v>SANCTUARY AT THE WOODLANDS, THE</v>
      </c>
      <c r="B99" t="str">
        <v>CULLMAN</v>
      </c>
      <c r="C99" t="str">
        <v>AL</v>
      </c>
      <c r="D99" t="str">
        <v>CULLMAN</v>
      </c>
      <c r="E99" t="str">
        <v>Psychiatric</v>
      </c>
      <c r="F99" t="str">
        <v>Proprietary</v>
      </c>
      <c r="G99" t="str">
        <v>No</v>
      </c>
      <c r="H99" s="8">
        <v>0</v>
      </c>
      <c r="I99" t="str">
        <f>_xlfn.XLOOKUP(C99,State_Ref!B:B,State_Ref!A:A,"No Match")</f>
        <v>Alabama</v>
      </c>
      <c r="J99" cm="1">
        <f t="array" ref="J99">_xlfn.XLOOKUP(I99&amp;PROPER(D99),Cleaned_Population!B$2:B$3200&amp;Cleaned_Population!A$2:A$3200,Cleaned_Population!C$2:C$3200,"No Match")</f>
        <v>94009</v>
      </c>
      <c r="K99" t="str">
        <f t="shared" si="1"/>
        <v>Sufficient Access</v>
      </c>
    </row>
    <row r="100" spans="1:11">
      <c r="A100" t="str">
        <v>EASTPOINTE HOSPITAL</v>
      </c>
      <c r="B100" t="str">
        <v>DAPHNE</v>
      </c>
      <c r="C100" t="str">
        <v>AL</v>
      </c>
      <c r="D100" t="str">
        <v>BALDWIN</v>
      </c>
      <c r="E100" t="str">
        <v>Psychiatric</v>
      </c>
      <c r="F100" t="str">
        <v>Voluntary non-profit - Other</v>
      </c>
      <c r="G100" t="str">
        <v>No</v>
      </c>
      <c r="H100" s="8">
        <v>0</v>
      </c>
      <c r="I100" t="str">
        <f>_xlfn.XLOOKUP(C100,State_Ref!B:B,State_Ref!A:A,"No Match")</f>
        <v>Alabama</v>
      </c>
      <c r="J100" cm="1">
        <f t="array" ref="J100">_xlfn.XLOOKUP(I100&amp;PROPER(D100),Cleaned_Population!B$2:B$3200&amp;Cleaned_Population!A$2:A$3200,Cleaned_Population!C$2:C$3200,"No Match")</f>
        <v>267761</v>
      </c>
      <c r="K100" t="str">
        <f t="shared" si="1"/>
        <v>Sufficient Access</v>
      </c>
    </row>
    <row r="101" spans="1:11">
      <c r="A101" t="str">
        <v>UNITY PSYCHIATRIC CARE - HUNTSVILLE</v>
      </c>
      <c r="B101" t="str">
        <v>HUNTSVILLE</v>
      </c>
      <c r="C101" t="str">
        <v>AL</v>
      </c>
      <c r="D101" t="str">
        <v>MADISON</v>
      </c>
      <c r="E101" t="str">
        <v>Psychiatric</v>
      </c>
      <c r="F101" t="str">
        <v>Proprietary</v>
      </c>
      <c r="G101" t="str">
        <v>No</v>
      </c>
      <c r="H101" s="8">
        <v>0</v>
      </c>
      <c r="I101" t="str">
        <f>_xlfn.XLOOKUP(C101,State_Ref!B:B,State_Ref!A:A,"No Match")</f>
        <v>Alabama</v>
      </c>
      <c r="J101" cm="1">
        <f t="array" ref="J101">_xlfn.XLOOKUP(I101&amp;PROPER(D101),Cleaned_Population!B$2:B$3200&amp;Cleaned_Population!A$2:A$3200,Cleaned_Population!C$2:C$3200,"No Match")</f>
        <v>433516</v>
      </c>
      <c r="K101" t="str">
        <f t="shared" si="1"/>
        <v>Sufficient Access</v>
      </c>
    </row>
    <row r="102" spans="1:11">
      <c r="A102" t="str">
        <v>PROVIDENCE ALASKA MEDICAL CENTER</v>
      </c>
      <c r="B102" t="str">
        <v>ANCHORAGE</v>
      </c>
      <c r="C102" t="str">
        <v>AK</v>
      </c>
      <c r="D102" t="str">
        <v>ANCHORAGE</v>
      </c>
      <c r="E102" t="str">
        <v>Acute Care Hospitals</v>
      </c>
      <c r="F102" t="str">
        <v>Voluntary non-profit - Church</v>
      </c>
      <c r="G102" t="str">
        <v>Yes</v>
      </c>
      <c r="H102" s="8">
        <v>3</v>
      </c>
      <c r="I102" t="str">
        <f>_xlfn.XLOOKUP(C102,State_Ref!B:B,State_Ref!A:A,"No Match")</f>
        <v>Alaska</v>
      </c>
      <c r="J102" t="str" cm="1">
        <f t="array" ref="J102">_xlfn.XLOOKUP(I102&amp;PROPER(D102),Cleaned_Population!B$2:B$3200&amp;Cleaned_Population!A$2:A$3200,Cleaned_Population!C$2:C$3200,"No Match")</f>
        <v>No Match</v>
      </c>
      <c r="K102" t="str">
        <f t="shared" si="1"/>
        <v>Sufficient Access</v>
      </c>
    </row>
    <row r="103" spans="1:11">
      <c r="A103" t="str">
        <v>MAT-SU REGIONAL MEDICAL CENTER</v>
      </c>
      <c r="B103" t="str">
        <v>PALMER</v>
      </c>
      <c r="C103" t="str">
        <v>AK</v>
      </c>
      <c r="D103" t="str">
        <v>MATANUSKA-SUSITNA</v>
      </c>
      <c r="E103" t="str">
        <v>Acute Care Hospitals</v>
      </c>
      <c r="F103" t="str">
        <v>Voluntary non-profit - Other</v>
      </c>
      <c r="G103" t="str">
        <v>Yes</v>
      </c>
      <c r="H103" s="8">
        <v>3</v>
      </c>
      <c r="I103" t="str">
        <f>_xlfn.XLOOKUP(C103,State_Ref!B:B,State_Ref!A:A,"No Match")</f>
        <v>Alaska</v>
      </c>
      <c r="J103" t="str" cm="1">
        <f t="array" ref="J103">_xlfn.XLOOKUP(I103&amp;PROPER(D103),Cleaned_Population!B$2:B$3200&amp;Cleaned_Population!A$2:A$3200,Cleaned_Population!C$2:C$3200,"No Match")</f>
        <v>No Match</v>
      </c>
      <c r="K103" t="str">
        <f t="shared" si="1"/>
        <v>Hospital Desert</v>
      </c>
    </row>
    <row r="104" spans="1:11">
      <c r="A104" t="str">
        <v>BARTLETT REGIONAL HOSPITAL</v>
      </c>
      <c r="B104" t="str">
        <v>JUNEAU</v>
      </c>
      <c r="C104" t="str">
        <v>AK</v>
      </c>
      <c r="D104" t="str">
        <v>JUNEAU</v>
      </c>
      <c r="E104" t="str">
        <v>Acute Care Hospitals</v>
      </c>
      <c r="F104" t="str">
        <v>Government - Local</v>
      </c>
      <c r="G104" t="str">
        <v>Yes</v>
      </c>
      <c r="H104" s="8">
        <v>4</v>
      </c>
      <c r="I104" t="str">
        <f>_xlfn.XLOOKUP(C104,State_Ref!B:B,State_Ref!A:A,"No Match")</f>
        <v>Alaska</v>
      </c>
      <c r="J104" t="str" cm="1">
        <f t="array" ref="J104">_xlfn.XLOOKUP(I104&amp;PROPER(D104),Cleaned_Population!B$2:B$3200&amp;Cleaned_Population!A$2:A$3200,Cleaned_Population!C$2:C$3200,"No Match")</f>
        <v>No Match</v>
      </c>
      <c r="K104" t="str">
        <f t="shared" si="1"/>
        <v>Hospital Desert</v>
      </c>
    </row>
    <row r="105" spans="1:11">
      <c r="A105" t="str">
        <v>FAIRBANKS MEMORIAL HOSPITAL</v>
      </c>
      <c r="B105" t="str">
        <v>FAIRBANKS</v>
      </c>
      <c r="C105" t="str">
        <v>AK</v>
      </c>
      <c r="D105" t="str">
        <v>FAIRBANKS NORTH STAR</v>
      </c>
      <c r="E105" t="str">
        <v>Acute Care Hospitals</v>
      </c>
      <c r="F105" t="str">
        <v>Voluntary non-profit - Private</v>
      </c>
      <c r="G105" t="str">
        <v>Yes</v>
      </c>
      <c r="H105" s="8">
        <v>2</v>
      </c>
      <c r="I105" t="str">
        <f>_xlfn.XLOOKUP(C105,State_Ref!B:B,State_Ref!A:A,"No Match")</f>
        <v>Alaska</v>
      </c>
      <c r="J105" t="str" cm="1">
        <f t="array" ref="J105">_xlfn.XLOOKUP(I105&amp;PROPER(D105),Cleaned_Population!B$2:B$3200&amp;Cleaned_Population!A$2:A$3200,Cleaned_Population!C$2:C$3200,"No Match")</f>
        <v>No Match</v>
      </c>
      <c r="K105" t="str">
        <f t="shared" si="1"/>
        <v>Sufficient Access</v>
      </c>
    </row>
    <row r="106" spans="1:11">
      <c r="A106" t="str">
        <v>ALASKA REGIONAL HOSPITAL</v>
      </c>
      <c r="B106" t="str">
        <v>ANCHORAGE</v>
      </c>
      <c r="C106" t="str">
        <v>AK</v>
      </c>
      <c r="D106" t="str">
        <v>ANCHORAGE</v>
      </c>
      <c r="E106" t="str">
        <v>Acute Care Hospitals</v>
      </c>
      <c r="F106" t="str">
        <v>Proprietary</v>
      </c>
      <c r="G106" t="str">
        <v>Yes</v>
      </c>
      <c r="H106" s="8">
        <v>1</v>
      </c>
      <c r="I106" t="str">
        <f>_xlfn.XLOOKUP(C106,State_Ref!B:B,State_Ref!A:A,"No Match")</f>
        <v>Alaska</v>
      </c>
      <c r="J106" t="str" cm="1">
        <f t="array" ref="J106">_xlfn.XLOOKUP(I106&amp;PROPER(D106),Cleaned_Population!B$2:B$3200&amp;Cleaned_Population!A$2:A$3200,Cleaned_Population!C$2:C$3200,"No Match")</f>
        <v>No Match</v>
      </c>
      <c r="K106" t="str">
        <f t="shared" si="1"/>
        <v>Sufficient Access</v>
      </c>
    </row>
    <row r="107" spans="1:11">
      <c r="A107" t="str">
        <v>YUKON KUSKOKWIM DELTA REG HOSPITAL</v>
      </c>
      <c r="B107" t="str">
        <v>BETHEL</v>
      </c>
      <c r="C107" t="str">
        <v>AK</v>
      </c>
      <c r="D107" t="str">
        <v>BETHEL</v>
      </c>
      <c r="E107" t="str">
        <v>Acute Care Hospitals</v>
      </c>
      <c r="F107" t="str">
        <v>Tribal</v>
      </c>
      <c r="G107" t="str">
        <v>Yes</v>
      </c>
      <c r="H107" s="8">
        <v>5</v>
      </c>
      <c r="I107" t="str">
        <f>_xlfn.XLOOKUP(C107,State_Ref!B:B,State_Ref!A:A,"No Match")</f>
        <v>Alaska</v>
      </c>
      <c r="J107" t="str" cm="1">
        <f t="array" ref="J107">_xlfn.XLOOKUP(I107&amp;PROPER(D107),Cleaned_Population!B$2:B$3200&amp;Cleaned_Population!A$2:A$3200,Cleaned_Population!C$2:C$3200,"No Match")</f>
        <v>No Match</v>
      </c>
      <c r="K107" t="str">
        <f t="shared" si="1"/>
        <v>Hospital Desert</v>
      </c>
    </row>
    <row r="108" spans="1:11">
      <c r="A108" t="str">
        <v>CENTRAL PENINSULA GENERAL HOSPITAL</v>
      </c>
      <c r="B108" t="str">
        <v>SOLDOTNA</v>
      </c>
      <c r="C108" t="str">
        <v>AK</v>
      </c>
      <c r="D108" t="str">
        <v>KENAI PENINSULA</v>
      </c>
      <c r="E108" t="str">
        <v>Acute Care Hospitals</v>
      </c>
      <c r="F108" t="str">
        <v>Voluntary non-profit - Other</v>
      </c>
      <c r="G108" t="str">
        <v>Yes</v>
      </c>
      <c r="H108" s="8">
        <v>2</v>
      </c>
      <c r="I108" t="str">
        <f>_xlfn.XLOOKUP(C108,State_Ref!B:B,State_Ref!A:A,"No Match")</f>
        <v>Alaska</v>
      </c>
      <c r="J108" t="str" cm="1">
        <f t="array" ref="J108">_xlfn.XLOOKUP(I108&amp;PROPER(D108),Cleaned_Population!B$2:B$3200&amp;Cleaned_Population!A$2:A$3200,Cleaned_Population!C$2:C$3200,"No Match")</f>
        <v>No Match</v>
      </c>
      <c r="K108" t="str">
        <f t="shared" si="1"/>
        <v>Sufficient Access</v>
      </c>
    </row>
    <row r="109" spans="1:11">
      <c r="A109" t="str">
        <v>ALASKA NATIVE MEDICAL CENTER</v>
      </c>
      <c r="B109" t="str">
        <v>ANCHORAGE</v>
      </c>
      <c r="C109" t="str">
        <v>AK</v>
      </c>
      <c r="D109" t="str">
        <v>ANCHORAGE</v>
      </c>
      <c r="E109" t="str">
        <v>Acute Care Hospitals</v>
      </c>
      <c r="F109" t="str">
        <v>Government - Federal</v>
      </c>
      <c r="G109" t="str">
        <v>Yes</v>
      </c>
      <c r="H109" s="8">
        <v>2</v>
      </c>
      <c r="I109" t="str">
        <f>_xlfn.XLOOKUP(C109,State_Ref!B:B,State_Ref!A:A,"No Match")</f>
        <v>Alaska</v>
      </c>
      <c r="J109" t="str" cm="1">
        <f t="array" ref="J109">_xlfn.XLOOKUP(I109&amp;PROPER(D109),Cleaned_Population!B$2:B$3200&amp;Cleaned_Population!A$2:A$3200,Cleaned_Population!C$2:C$3200,"No Match")</f>
        <v>No Match</v>
      </c>
      <c r="K109" t="str">
        <f t="shared" si="1"/>
        <v>Sufficient Access</v>
      </c>
    </row>
    <row r="110" spans="1:11">
      <c r="A110" t="str">
        <v>673rd Medical Group (Joint Base Elmendorf-Richardson)</v>
      </c>
      <c r="B110" t="str">
        <v>JBER</v>
      </c>
      <c r="C110" t="str">
        <v>AK</v>
      </c>
      <c r="D110" t="str">
        <v>ANCHORAGE</v>
      </c>
      <c r="E110" t="str">
        <v>Acute Care - Department of Defense</v>
      </c>
      <c r="F110" t="str">
        <v>Department of Defense</v>
      </c>
      <c r="G110" t="str">
        <v>Yes</v>
      </c>
      <c r="H110" s="8">
        <v>0</v>
      </c>
      <c r="I110" t="str">
        <f>_xlfn.XLOOKUP(C110,State_Ref!B:B,State_Ref!A:A,"No Match")</f>
        <v>Alaska</v>
      </c>
      <c r="J110" t="str" cm="1">
        <f t="array" ref="J110">_xlfn.XLOOKUP(I110&amp;PROPER(D110),Cleaned_Population!B$2:B$3200&amp;Cleaned_Population!A$2:A$3200,Cleaned_Population!C$2:C$3200,"No Match")</f>
        <v>No Match</v>
      </c>
      <c r="K110" t="str">
        <f t="shared" si="1"/>
        <v>Sufficient Access</v>
      </c>
    </row>
    <row r="111" spans="1:11">
      <c r="A111" t="str">
        <v>Bassett ACH (FT Wainwright)</v>
      </c>
      <c r="B111" t="str">
        <v>Fort Wainwright</v>
      </c>
      <c r="C111" t="str">
        <v>AK</v>
      </c>
      <c r="D111" t="str">
        <v>FAIRBANKS NORTH STAR</v>
      </c>
      <c r="E111" t="str">
        <v>Acute Care - Department of Defense</v>
      </c>
      <c r="F111" t="str">
        <v>Department of Defense</v>
      </c>
      <c r="G111" t="str">
        <v>Yes</v>
      </c>
      <c r="H111" s="8">
        <v>0</v>
      </c>
      <c r="I111" t="str">
        <f>_xlfn.XLOOKUP(C111,State_Ref!B:B,State_Ref!A:A,"No Match")</f>
        <v>Alaska</v>
      </c>
      <c r="J111" t="str" cm="1">
        <f t="array" ref="J111">_xlfn.XLOOKUP(I111&amp;PROPER(D111),Cleaned_Population!B$2:B$3200&amp;Cleaned_Population!A$2:A$3200,Cleaned_Population!C$2:C$3200,"No Match")</f>
        <v>No Match</v>
      </c>
      <c r="K111" t="str">
        <f t="shared" si="1"/>
        <v>Sufficient Access</v>
      </c>
    </row>
    <row r="112" spans="1:11">
      <c r="A112" t="str">
        <v>PROVIDENCE VALDEZ MEDICAL CENTER</v>
      </c>
      <c r="B112" t="str">
        <v>VALDEZ</v>
      </c>
      <c r="C112" t="str">
        <v>AK</v>
      </c>
      <c r="D112" t="str">
        <v>VALDEZ-CORDOVA</v>
      </c>
      <c r="E112" t="str">
        <v>Critical Access Hospitals</v>
      </c>
      <c r="F112" t="str">
        <v>Government - Local</v>
      </c>
      <c r="G112" t="str">
        <v>Yes</v>
      </c>
      <c r="H112" s="8">
        <v>0</v>
      </c>
      <c r="I112" t="str">
        <f>_xlfn.XLOOKUP(C112,State_Ref!B:B,State_Ref!A:A,"No Match")</f>
        <v>Alaska</v>
      </c>
      <c r="J112" t="str" cm="1">
        <f t="array" ref="J112">_xlfn.XLOOKUP(I112&amp;PROPER(D112),Cleaned_Population!B$2:B$3200&amp;Cleaned_Population!A$2:A$3200,Cleaned_Population!C$2:C$3200,"No Match")</f>
        <v>No Match</v>
      </c>
      <c r="K112" t="str">
        <f t="shared" si="1"/>
        <v>Sufficient Access</v>
      </c>
    </row>
    <row r="113" spans="1:11">
      <c r="A113" t="str">
        <v>PROVIDENCE SEWARD HOSPITAL</v>
      </c>
      <c r="B113" t="str">
        <v>SEWARD</v>
      </c>
      <c r="C113" t="str">
        <v>AK</v>
      </c>
      <c r="D113" t="str">
        <v>KENAI PENINSULA</v>
      </c>
      <c r="E113" t="str">
        <v>Critical Access Hospitals</v>
      </c>
      <c r="F113" t="str">
        <v>Government - Local</v>
      </c>
      <c r="G113" t="str">
        <v>Yes</v>
      </c>
      <c r="H113" s="8">
        <v>0</v>
      </c>
      <c r="I113" t="str">
        <f>_xlfn.XLOOKUP(C113,State_Ref!B:B,State_Ref!A:A,"No Match")</f>
        <v>Alaska</v>
      </c>
      <c r="J113" t="str" cm="1">
        <f t="array" ref="J113">_xlfn.XLOOKUP(I113&amp;PROPER(D113),Cleaned_Population!B$2:B$3200&amp;Cleaned_Population!A$2:A$3200,Cleaned_Population!C$2:C$3200,"No Match")</f>
        <v>No Match</v>
      </c>
      <c r="K113" t="str">
        <f t="shared" si="1"/>
        <v>Sufficient Access</v>
      </c>
    </row>
    <row r="114" spans="1:11">
      <c r="A114" t="str">
        <v>PETERSBURG MEDICAL CENTER</v>
      </c>
      <c r="B114" t="str">
        <v>PETERSBURG</v>
      </c>
      <c r="C114" t="str">
        <v>AK</v>
      </c>
      <c r="D114" t="str">
        <v>PETERSBURG BOROUGH</v>
      </c>
      <c r="E114" t="str">
        <v>Critical Access Hospitals</v>
      </c>
      <c r="F114" t="str">
        <v>Government - Local</v>
      </c>
      <c r="G114" t="str">
        <v>Yes</v>
      </c>
      <c r="H114" s="8">
        <v>0</v>
      </c>
      <c r="I114" t="str">
        <f>_xlfn.XLOOKUP(C114,State_Ref!B:B,State_Ref!A:A,"No Match")</f>
        <v>Alaska</v>
      </c>
      <c r="J114" cm="1">
        <f t="array" ref="J114">_xlfn.XLOOKUP(I114&amp;PROPER(D114),Cleaned_Population!B$2:B$3200&amp;Cleaned_Population!A$2:A$3200,Cleaned_Population!C$2:C$3200,"No Match")</f>
        <v>3394</v>
      </c>
      <c r="K114" t="str">
        <f t="shared" si="1"/>
        <v>Sufficient Access</v>
      </c>
    </row>
    <row r="115" spans="1:11">
      <c r="A115" t="str">
        <v>SEARHC WRANGELL MEDICAL CENTER &amp; LTC</v>
      </c>
      <c r="B115" t="str">
        <v>WRANGELL</v>
      </c>
      <c r="C115" t="str">
        <v>AK</v>
      </c>
      <c r="D115" t="str">
        <v>WRANGELL CITY AND BOROUGH</v>
      </c>
      <c r="E115" t="str">
        <v>Critical Access Hospitals</v>
      </c>
      <c r="F115" t="str">
        <v>Tribal</v>
      </c>
      <c r="G115" t="str">
        <v>Yes</v>
      </c>
      <c r="H115" s="8">
        <v>0</v>
      </c>
      <c r="I115" t="str">
        <f>_xlfn.XLOOKUP(C115,State_Ref!B:B,State_Ref!A:A,"No Match")</f>
        <v>Alaska</v>
      </c>
      <c r="J115" cm="1">
        <f t="array" ref="J115">_xlfn.XLOOKUP(I115&amp;PROPER(D115),Cleaned_Population!B$2:B$3200&amp;Cleaned_Population!A$2:A$3200,Cleaned_Population!C$2:C$3200,"No Match")</f>
        <v>2007</v>
      </c>
      <c r="K115" t="str">
        <f t="shared" si="1"/>
        <v>Sufficient Access</v>
      </c>
    </row>
    <row r="116" spans="1:11">
      <c r="A116" t="str">
        <v>PROVIDENCE KODIAK ISLAND MEDICAL CTR</v>
      </c>
      <c r="B116" t="str">
        <v>KODIAK</v>
      </c>
      <c r="C116" t="str">
        <v>AK</v>
      </c>
      <c r="D116" t="str">
        <v>KODIAK ISLAND BOROUGH</v>
      </c>
      <c r="E116" t="str">
        <v>Critical Access Hospitals</v>
      </c>
      <c r="F116" t="str">
        <v>Voluntary non-profit - Church</v>
      </c>
      <c r="G116" t="str">
        <v>Yes</v>
      </c>
      <c r="H116" s="8">
        <v>0</v>
      </c>
      <c r="I116" t="str">
        <f>_xlfn.XLOOKUP(C116,State_Ref!B:B,State_Ref!A:A,"No Match")</f>
        <v>Alaska</v>
      </c>
      <c r="J116" cm="1">
        <f t="array" ref="J116">_xlfn.XLOOKUP(I116&amp;PROPER(D116),Cleaned_Population!B$2:B$3200&amp;Cleaned_Population!A$2:A$3200,Cleaned_Population!C$2:C$3200,"No Match")</f>
        <v>12387</v>
      </c>
      <c r="K116" t="str">
        <f t="shared" si="1"/>
        <v>Sufficient Access</v>
      </c>
    </row>
    <row r="117" spans="1:11">
      <c r="A117" t="str">
        <v>CORDOVA COMMUNITY MEDICAL CENTER</v>
      </c>
      <c r="B117" t="str">
        <v>CORDOVA</v>
      </c>
      <c r="C117" t="str">
        <v>AK</v>
      </c>
      <c r="D117" t="str">
        <v>VALDEZ-CORDOVA</v>
      </c>
      <c r="E117" t="str">
        <v>Critical Access Hospitals</v>
      </c>
      <c r="F117" t="str">
        <v>Government - Local</v>
      </c>
      <c r="G117" t="str">
        <v>Yes</v>
      </c>
      <c r="H117" s="8">
        <v>0</v>
      </c>
      <c r="I117" t="str">
        <f>_xlfn.XLOOKUP(C117,State_Ref!B:B,State_Ref!A:A,"No Match")</f>
        <v>Alaska</v>
      </c>
      <c r="J117" t="str" cm="1">
        <f t="array" ref="J117">_xlfn.XLOOKUP(I117&amp;PROPER(D117),Cleaned_Population!B$2:B$3200&amp;Cleaned_Population!A$2:A$3200,Cleaned_Population!C$2:C$3200,"No Match")</f>
        <v>No Match</v>
      </c>
      <c r="K117" t="str">
        <f t="shared" si="1"/>
        <v>Sufficient Access</v>
      </c>
    </row>
    <row r="118" spans="1:11">
      <c r="A118" t="str">
        <v>NORTON SOUND REGIONAL HOSPITAL</v>
      </c>
      <c r="B118" t="str">
        <v>NOME</v>
      </c>
      <c r="C118" t="str">
        <v>AK</v>
      </c>
      <c r="D118" t="str">
        <v>NOME</v>
      </c>
      <c r="E118" t="str">
        <v>Critical Access Hospitals</v>
      </c>
      <c r="F118" t="str">
        <v>Tribal</v>
      </c>
      <c r="G118" t="str">
        <v>Yes</v>
      </c>
      <c r="H118" s="8">
        <v>0</v>
      </c>
      <c r="I118" t="str">
        <f>_xlfn.XLOOKUP(C118,State_Ref!B:B,State_Ref!A:A,"No Match")</f>
        <v>Alaska</v>
      </c>
      <c r="J118" t="str" cm="1">
        <f t="array" ref="J118">_xlfn.XLOOKUP(I118&amp;PROPER(D118),Cleaned_Population!B$2:B$3200&amp;Cleaned_Population!A$2:A$3200,Cleaned_Population!C$2:C$3200,"No Match")</f>
        <v>No Match</v>
      </c>
      <c r="K118" t="str">
        <f t="shared" si="1"/>
        <v>Hospital Desert</v>
      </c>
    </row>
    <row r="119" spans="1:11">
      <c r="A119" t="str">
        <v>BRISTOL BAY DBA KANAKANAK HOSPITAL</v>
      </c>
      <c r="B119" t="str">
        <v>DILLINGHAM</v>
      </c>
      <c r="C119" t="str">
        <v>AK</v>
      </c>
      <c r="D119" t="str">
        <v>DILLINGHAM</v>
      </c>
      <c r="E119" t="str">
        <v>Critical Access Hospitals</v>
      </c>
      <c r="F119" t="str">
        <v>Voluntary non-profit - Private</v>
      </c>
      <c r="G119" t="str">
        <v>Yes</v>
      </c>
      <c r="H119" s="8">
        <v>0</v>
      </c>
      <c r="I119" t="str">
        <f>_xlfn.XLOOKUP(C119,State_Ref!B:B,State_Ref!A:A,"No Match")</f>
        <v>Alaska</v>
      </c>
      <c r="J119" t="str" cm="1">
        <f t="array" ref="J119">_xlfn.XLOOKUP(I119&amp;PROPER(D119),Cleaned_Population!B$2:B$3200&amp;Cleaned_Population!A$2:A$3200,Cleaned_Population!C$2:C$3200,"No Match")</f>
        <v>No Match</v>
      </c>
      <c r="K119" t="str">
        <f t="shared" si="1"/>
        <v>Hospital Desert</v>
      </c>
    </row>
    <row r="120" spans="1:11">
      <c r="A120" t="str">
        <v>MANIILAQ HEALTH CENTER</v>
      </c>
      <c r="B120" t="str">
        <v>KOTZEBUE</v>
      </c>
      <c r="C120" t="str">
        <v>AK</v>
      </c>
      <c r="D120" t="str">
        <v>NORTHWEST ARTIC BOROUGH</v>
      </c>
      <c r="E120" t="str">
        <v>Critical Access Hospitals</v>
      </c>
      <c r="F120" t="str">
        <v>Tribal</v>
      </c>
      <c r="G120" t="str">
        <v>Yes</v>
      </c>
      <c r="H120" s="8">
        <v>0</v>
      </c>
      <c r="I120" t="str">
        <f>_xlfn.XLOOKUP(C120,State_Ref!B:B,State_Ref!A:A,"No Match")</f>
        <v>Alaska</v>
      </c>
      <c r="J120" t="str" cm="1">
        <f t="array" ref="J120">_xlfn.XLOOKUP(I120&amp;PROPER(D120),Cleaned_Population!B$2:B$3200&amp;Cleaned_Population!A$2:A$3200,Cleaned_Population!C$2:C$3200,"No Match")</f>
        <v>No Match</v>
      </c>
      <c r="K120" t="str">
        <f t="shared" si="1"/>
        <v>Hospital Desert</v>
      </c>
    </row>
    <row r="121" spans="1:11">
      <c r="A121" t="str">
        <v>PEACEHEALTH KETCHIKAN MEDICAL CENTER</v>
      </c>
      <c r="B121" t="str">
        <v>KETCHIKAN</v>
      </c>
      <c r="C121" t="str">
        <v>AK</v>
      </c>
      <c r="D121" t="str">
        <v>KETCHIKAN GATEWAY</v>
      </c>
      <c r="E121" t="str">
        <v>Critical Access Hospitals</v>
      </c>
      <c r="F121" t="str">
        <v>Voluntary non-profit - Church</v>
      </c>
      <c r="G121" t="str">
        <v>Yes</v>
      </c>
      <c r="H121" s="8">
        <v>4</v>
      </c>
      <c r="I121" t="str">
        <f>_xlfn.XLOOKUP(C121,State_Ref!B:B,State_Ref!A:A,"No Match")</f>
        <v>Alaska</v>
      </c>
      <c r="J121" t="str" cm="1">
        <f t="array" ref="J121">_xlfn.XLOOKUP(I121&amp;PROPER(D121),Cleaned_Population!B$2:B$3200&amp;Cleaned_Population!A$2:A$3200,Cleaned_Population!C$2:C$3200,"No Match")</f>
        <v>No Match</v>
      </c>
      <c r="K121" t="str">
        <f t="shared" si="1"/>
        <v>Hospital Desert</v>
      </c>
    </row>
    <row r="122" spans="1:11">
      <c r="A122" t="str">
        <v>SAMUEL SIMMONDS MEMORIAL HOSPITAL</v>
      </c>
      <c r="B122" t="str">
        <v>BARROW</v>
      </c>
      <c r="C122" t="str">
        <v>AK</v>
      </c>
      <c r="D122" t="str">
        <v>NORTH SLOPE BOROUH</v>
      </c>
      <c r="E122" t="str">
        <v>Critical Access Hospitals</v>
      </c>
      <c r="F122" t="str">
        <v>Tribal</v>
      </c>
      <c r="G122" t="str">
        <v>Yes</v>
      </c>
      <c r="H122" s="8">
        <v>0</v>
      </c>
      <c r="I122" t="str">
        <f>_xlfn.XLOOKUP(C122,State_Ref!B:B,State_Ref!A:A,"No Match")</f>
        <v>Alaska</v>
      </c>
      <c r="J122" t="str" cm="1">
        <f t="array" ref="J122">_xlfn.XLOOKUP(I122&amp;PROPER(D122),Cleaned_Population!B$2:B$3200&amp;Cleaned_Population!A$2:A$3200,Cleaned_Population!C$2:C$3200,"No Match")</f>
        <v>No Match</v>
      </c>
      <c r="K122" t="str">
        <f t="shared" si="1"/>
        <v>Hospital Desert</v>
      </c>
    </row>
    <row r="123" spans="1:11">
      <c r="A123" t="str">
        <v>SOUTH PENINSULA HOSPITAL</v>
      </c>
      <c r="B123" t="str">
        <v>HOMER</v>
      </c>
      <c r="C123" t="str">
        <v>AK</v>
      </c>
      <c r="D123" t="str">
        <v>KENAI PENINSULA</v>
      </c>
      <c r="E123" t="str">
        <v>Critical Access Hospitals</v>
      </c>
      <c r="F123" t="str">
        <v>Voluntary non-profit - Private</v>
      </c>
      <c r="G123" t="str">
        <v>Yes</v>
      </c>
      <c r="H123" s="8">
        <v>0</v>
      </c>
      <c r="I123" t="str">
        <f>_xlfn.XLOOKUP(C123,State_Ref!B:B,State_Ref!A:A,"No Match")</f>
        <v>Alaska</v>
      </c>
      <c r="J123" t="str" cm="1">
        <f t="array" ref="J123">_xlfn.XLOOKUP(I123&amp;PROPER(D123),Cleaned_Population!B$2:B$3200&amp;Cleaned_Population!A$2:A$3200,Cleaned_Population!C$2:C$3200,"No Match")</f>
        <v>No Match</v>
      </c>
      <c r="K123" t="str">
        <f t="shared" si="1"/>
        <v>Sufficient Access</v>
      </c>
    </row>
    <row r="124" spans="1:11">
      <c r="A124" t="str">
        <v>SOUTHEAST ALASKA REGIONAL HEALTH CONSORTIUM</v>
      </c>
      <c r="B124" t="str">
        <v>SITKA</v>
      </c>
      <c r="C124" t="str">
        <v>AK</v>
      </c>
      <c r="D124" t="str">
        <v>SITKA BOROUGH</v>
      </c>
      <c r="E124" t="str">
        <v>Critical Access Hospitals</v>
      </c>
      <c r="F124" t="str">
        <v>Tribal</v>
      </c>
      <c r="G124" t="str">
        <v>Yes</v>
      </c>
      <c r="H124" s="8">
        <v>3</v>
      </c>
      <c r="I124" t="str">
        <f>_xlfn.XLOOKUP(C124,State_Ref!B:B,State_Ref!A:A,"No Match")</f>
        <v>Alaska</v>
      </c>
      <c r="J124" t="str" cm="1">
        <f t="array" ref="J124">_xlfn.XLOOKUP(I124&amp;PROPER(D124),Cleaned_Population!B$2:B$3200&amp;Cleaned_Population!A$2:A$3200,Cleaned_Population!C$2:C$3200,"No Match")</f>
        <v>No Match</v>
      </c>
      <c r="K124" t="str">
        <f t="shared" si="1"/>
        <v>Hospital Desert</v>
      </c>
    </row>
    <row r="125" spans="1:11">
      <c r="A125" t="str">
        <v>NORTH STAR HOSPITAL</v>
      </c>
      <c r="B125" t="str">
        <v>ANCHORAGE</v>
      </c>
      <c r="C125" t="str">
        <v>AK</v>
      </c>
      <c r="D125" t="str">
        <v>ANCHORAGE</v>
      </c>
      <c r="E125" t="str">
        <v>Psychiatric</v>
      </c>
      <c r="F125" t="str">
        <v>Proprietary</v>
      </c>
      <c r="G125" t="str">
        <v>Yes</v>
      </c>
      <c r="H125" s="8">
        <v>0</v>
      </c>
      <c r="I125" t="str">
        <f>_xlfn.XLOOKUP(C125,State_Ref!B:B,State_Ref!A:A,"No Match")</f>
        <v>Alaska</v>
      </c>
      <c r="J125" t="str" cm="1">
        <f t="array" ref="J125">_xlfn.XLOOKUP(I125&amp;PROPER(D125),Cleaned_Population!B$2:B$3200&amp;Cleaned_Population!A$2:A$3200,Cleaned_Population!C$2:C$3200,"No Match")</f>
        <v>No Match</v>
      </c>
      <c r="K125" t="str">
        <f t="shared" si="1"/>
        <v>Sufficient Access</v>
      </c>
    </row>
    <row r="126" spans="1:11">
      <c r="A126" t="str">
        <v>ALASKA PSYCHIATRIC INSTITUTE</v>
      </c>
      <c r="B126" t="str">
        <v>ANCHORAGE</v>
      </c>
      <c r="C126" t="str">
        <v>AK</v>
      </c>
      <c r="D126" t="str">
        <v>ANCHORAGE</v>
      </c>
      <c r="E126" t="str">
        <v>Psychiatric</v>
      </c>
      <c r="F126" t="str">
        <v>Government - State</v>
      </c>
      <c r="G126" t="str">
        <v>No</v>
      </c>
      <c r="H126" s="8">
        <v>0</v>
      </c>
      <c r="I126" t="str">
        <f>_xlfn.XLOOKUP(C126,State_Ref!B:B,State_Ref!A:A,"No Match")</f>
        <v>Alaska</v>
      </c>
      <c r="J126" t="str" cm="1">
        <f t="array" ref="J126">_xlfn.XLOOKUP(I126&amp;PROPER(D126),Cleaned_Population!B$2:B$3200&amp;Cleaned_Population!A$2:A$3200,Cleaned_Population!C$2:C$3200,"No Match")</f>
        <v>No Match</v>
      </c>
      <c r="K126" t="str">
        <f t="shared" si="1"/>
        <v>Sufficient Access</v>
      </c>
    </row>
    <row r="127" spans="1:11">
      <c r="A127" t="str">
        <v>BANNER - UNIVERSITY MEDICAL CENTER PHOENIX</v>
      </c>
      <c r="B127" t="str">
        <v>PHOENIX</v>
      </c>
      <c r="C127" t="str">
        <v>AZ</v>
      </c>
      <c r="D127" t="str">
        <v>MARICOPA</v>
      </c>
      <c r="E127" t="str">
        <v>Acute Care Hospitals</v>
      </c>
      <c r="F127" t="str">
        <v>Voluntary non-profit - Other</v>
      </c>
      <c r="G127" t="str">
        <v>Yes</v>
      </c>
      <c r="H127" s="8">
        <v>3</v>
      </c>
      <c r="I127" t="str">
        <f>_xlfn.XLOOKUP(C127,State_Ref!B:B,State_Ref!A:A,"No Match")</f>
        <v>Arizona</v>
      </c>
      <c r="J127" cm="1">
        <f t="array" ref="J127">_xlfn.XLOOKUP(I127&amp;PROPER(D127),Cleaned_Population!B$2:B$3200&amp;Cleaned_Population!A$2:A$3200,Cleaned_Population!C$2:C$3200,"No Match")</f>
        <v>4689558</v>
      </c>
      <c r="K127" t="str">
        <f t="shared" si="1"/>
        <v>Sufficient Access</v>
      </c>
    </row>
    <row r="128" spans="1:11">
      <c r="A128" t="str">
        <v>TUCSON MEDICAL CENTER</v>
      </c>
      <c r="B128" t="str">
        <v>TUCSON</v>
      </c>
      <c r="C128" t="str">
        <v>AZ</v>
      </c>
      <c r="D128" t="str">
        <v>PIMA</v>
      </c>
      <c r="E128" t="str">
        <v>Acute Care Hospitals</v>
      </c>
      <c r="F128" t="str">
        <v>Voluntary non-profit - Private</v>
      </c>
      <c r="G128" t="str">
        <v>Yes</v>
      </c>
      <c r="H128" s="8">
        <v>2</v>
      </c>
      <c r="I128" t="str">
        <f>_xlfn.XLOOKUP(C128,State_Ref!B:B,State_Ref!A:A,"No Match")</f>
        <v>Arizona</v>
      </c>
      <c r="J128" cm="1">
        <f t="array" ref="J128">_xlfn.XLOOKUP(I128&amp;PROPER(D128),Cleaned_Population!B$2:B$3200&amp;Cleaned_Population!A$2:A$3200,Cleaned_Population!C$2:C$3200,"No Match")</f>
        <v>1074685</v>
      </c>
      <c r="K128" t="str">
        <f t="shared" si="1"/>
        <v>Sufficient Access</v>
      </c>
    </row>
    <row r="129" spans="1:11">
      <c r="A129" t="str">
        <v>VERDE VALLEY MEDICAL CENTER</v>
      </c>
      <c r="B129" t="str">
        <v>COTTONWOOD</v>
      </c>
      <c r="C129" t="str">
        <v>AZ</v>
      </c>
      <c r="D129" t="str">
        <v>YAVAPAI</v>
      </c>
      <c r="E129" t="str">
        <v>Acute Care Hospitals</v>
      </c>
      <c r="F129" t="str">
        <v>Voluntary non-profit - Private</v>
      </c>
      <c r="G129" t="str">
        <v>Yes</v>
      </c>
      <c r="H129" s="8">
        <v>4</v>
      </c>
      <c r="I129" t="str">
        <f>_xlfn.XLOOKUP(C129,State_Ref!B:B,State_Ref!A:A,"No Match")</f>
        <v>Arizona</v>
      </c>
      <c r="J129" cm="1">
        <f t="array" ref="J129">_xlfn.XLOOKUP(I129&amp;PROPER(D129),Cleaned_Population!B$2:B$3200&amp;Cleaned_Population!A$2:A$3200,Cleaned_Population!C$2:C$3200,"No Match")</f>
        <v>252552</v>
      </c>
      <c r="K129" t="str">
        <f t="shared" si="1"/>
        <v>Sufficient Access</v>
      </c>
    </row>
    <row r="130" spans="1:11">
      <c r="A130" t="str">
        <v>ST. MARY'S HOSPITAL</v>
      </c>
      <c r="B130" t="str">
        <v>TUCSON</v>
      </c>
      <c r="C130" t="str">
        <v>AZ</v>
      </c>
      <c r="D130" t="str">
        <v>PIMA</v>
      </c>
      <c r="E130" t="str">
        <v>Acute Care Hospitals</v>
      </c>
      <c r="F130" t="str">
        <v>Voluntary non-profit - Private</v>
      </c>
      <c r="G130" t="str">
        <v>Yes</v>
      </c>
      <c r="H130" s="8">
        <v>2</v>
      </c>
      <c r="I130" t="str">
        <f>_xlfn.XLOOKUP(C130,State_Ref!B:B,State_Ref!A:A,"No Match")</f>
        <v>Arizona</v>
      </c>
      <c r="J130" cm="1">
        <f t="array" ref="J130">_xlfn.XLOOKUP(I130&amp;PROPER(D130),Cleaned_Population!B$2:B$3200&amp;Cleaned_Population!A$2:A$3200,Cleaned_Population!C$2:C$3200,"No Match")</f>
        <v>1074685</v>
      </c>
      <c r="K130" t="str">
        <f t="shared" si="1"/>
        <v>Sufficient Access</v>
      </c>
    </row>
    <row r="131" spans="1:11">
      <c r="A131" t="str">
        <v>ST JOSEPH'S HOSPITAL</v>
      </c>
      <c r="B131" t="str">
        <v>TUCSON</v>
      </c>
      <c r="C131" t="str">
        <v>AZ</v>
      </c>
      <c r="D131" t="str">
        <v>PIMA</v>
      </c>
      <c r="E131" t="str">
        <v>Acute Care Hospitals</v>
      </c>
      <c r="F131" t="str">
        <v>Voluntary non-profit - Other</v>
      </c>
      <c r="G131" t="str">
        <v>Yes</v>
      </c>
      <c r="H131" s="8">
        <v>3</v>
      </c>
      <c r="I131" t="str">
        <f>_xlfn.XLOOKUP(C131,State_Ref!B:B,State_Ref!A:A,"No Match")</f>
        <v>Arizona</v>
      </c>
      <c r="J131" cm="1">
        <f t="array" ref="J131">_xlfn.XLOOKUP(I131&amp;PROPER(D131),Cleaned_Population!B$2:B$3200&amp;Cleaned_Population!A$2:A$3200,Cleaned_Population!C$2:C$3200,"No Match")</f>
        <v>1074685</v>
      </c>
      <c r="K131" t="str">
        <f t="shared" ref="K131:K194" si="2">IF(AND(J131&gt;50000,COUNTIFS(D:D,D131,C:C,C131)&lt;=1),"Hospital Desert","Sufficient Access")</f>
        <v>Sufficient Access</v>
      </c>
    </row>
    <row r="132" spans="1:11">
      <c r="A132" t="str">
        <v>YAVAPAI REGIONAL MEDICAL CENTER</v>
      </c>
      <c r="B132" t="str">
        <v>PRESCOTT</v>
      </c>
      <c r="C132" t="str">
        <v>AZ</v>
      </c>
      <c r="D132" t="str">
        <v>YAVAPAI</v>
      </c>
      <c r="E132" t="str">
        <v>Acute Care Hospitals</v>
      </c>
      <c r="F132" t="str">
        <v>Voluntary non-profit - Private</v>
      </c>
      <c r="G132" t="str">
        <v>Yes</v>
      </c>
      <c r="H132" s="8">
        <v>2</v>
      </c>
      <c r="I132" t="str">
        <f>_xlfn.XLOOKUP(C132,State_Ref!B:B,State_Ref!A:A,"No Match")</f>
        <v>Arizona</v>
      </c>
      <c r="J132" cm="1">
        <f t="array" ref="J132">_xlfn.XLOOKUP(I132&amp;PROPER(D132),Cleaned_Population!B$2:B$3200&amp;Cleaned_Population!A$2:A$3200,Cleaned_Population!C$2:C$3200,"No Match")</f>
        <v>252552</v>
      </c>
      <c r="K132" t="str">
        <f t="shared" si="2"/>
        <v>Sufficient Access</v>
      </c>
    </row>
    <row r="133" spans="1:11">
      <c r="A133" t="str">
        <v>YUMA REGIONAL MEDICAL CENTER</v>
      </c>
      <c r="B133" t="str">
        <v>YUMA</v>
      </c>
      <c r="C133" t="str">
        <v>AZ</v>
      </c>
      <c r="D133" t="str">
        <v>YUMA</v>
      </c>
      <c r="E133" t="str">
        <v>Acute Care Hospitals</v>
      </c>
      <c r="F133" t="str">
        <v>Voluntary non-profit - Private</v>
      </c>
      <c r="G133" t="str">
        <v>Yes</v>
      </c>
      <c r="H133" s="8">
        <v>2</v>
      </c>
      <c r="I133" t="str">
        <f>_xlfn.XLOOKUP(C133,State_Ref!B:B,State_Ref!A:A,"No Match")</f>
        <v>Arizona</v>
      </c>
      <c r="J133" cm="1">
        <f t="array" ref="J133">_xlfn.XLOOKUP(I133&amp;PROPER(D133),Cleaned_Population!B$2:B$3200&amp;Cleaned_Population!A$2:A$3200,Cleaned_Population!C$2:C$3200,"No Match")</f>
        <v>224449</v>
      </c>
      <c r="K133" t="str">
        <f t="shared" si="2"/>
        <v>Sufficient Access</v>
      </c>
    </row>
    <row r="134" spans="1:11">
      <c r="A134" t="str">
        <v>HONOR HEALTH JOHN C. LINCOLN MEDICAL CENTER</v>
      </c>
      <c r="B134" t="str">
        <v>PHOENIX</v>
      </c>
      <c r="C134" t="str">
        <v>AZ</v>
      </c>
      <c r="D134" t="str">
        <v>MARICOPA</v>
      </c>
      <c r="E134" t="str">
        <v>Acute Care Hospitals</v>
      </c>
      <c r="F134" t="str">
        <v>Voluntary non-profit - Private</v>
      </c>
      <c r="G134" t="str">
        <v>Yes</v>
      </c>
      <c r="H134" s="8">
        <v>3</v>
      </c>
      <c r="I134" t="str">
        <f>_xlfn.XLOOKUP(C134,State_Ref!B:B,State_Ref!A:A,"No Match")</f>
        <v>Arizona</v>
      </c>
      <c r="J134" cm="1">
        <f t="array" ref="J134">_xlfn.XLOOKUP(I134&amp;PROPER(D134),Cleaned_Population!B$2:B$3200&amp;Cleaned_Population!A$2:A$3200,Cleaned_Population!C$2:C$3200,"No Match")</f>
        <v>4689558</v>
      </c>
      <c r="K134" t="str">
        <f t="shared" si="2"/>
        <v>Sufficient Access</v>
      </c>
    </row>
    <row r="135" spans="1:11">
      <c r="A135" t="str">
        <v>BANNER CASA GRANDE MEDICAL CENTER</v>
      </c>
      <c r="B135" t="str">
        <v>CASA GRANDE</v>
      </c>
      <c r="C135" t="str">
        <v>AZ</v>
      </c>
      <c r="D135" t="str">
        <v>PINAL</v>
      </c>
      <c r="E135" t="str">
        <v>Acute Care Hospitals</v>
      </c>
      <c r="F135" t="str">
        <v>Voluntary non-profit - Other</v>
      </c>
      <c r="G135" t="str">
        <v>Yes</v>
      </c>
      <c r="H135" s="8">
        <v>2</v>
      </c>
      <c r="I135" t="str">
        <f>_xlfn.XLOOKUP(C135,State_Ref!B:B,State_Ref!A:A,"No Match")</f>
        <v>Arizona</v>
      </c>
      <c r="J135" cm="1">
        <f t="array" ref="J135">_xlfn.XLOOKUP(I135&amp;PROPER(D135),Cleaned_Population!B$2:B$3200&amp;Cleaned_Population!A$2:A$3200,Cleaned_Population!C$2:C$3200,"No Match")</f>
        <v>539380</v>
      </c>
      <c r="K135" t="str">
        <f t="shared" si="2"/>
        <v>Sufficient Access</v>
      </c>
    </row>
    <row r="136" spans="1:11">
      <c r="A136" t="str">
        <v>VALLEYWISE HEALTH MEDICAL CENTER</v>
      </c>
      <c r="B136" t="str">
        <v>PHOENIX</v>
      </c>
      <c r="C136" t="str">
        <v>AZ</v>
      </c>
      <c r="D136" t="str">
        <v>MARICOPA</v>
      </c>
      <c r="E136" t="str">
        <v>Acute Care Hospitals</v>
      </c>
      <c r="F136" t="str">
        <v>Government - Local</v>
      </c>
      <c r="G136" t="str">
        <v>No</v>
      </c>
      <c r="H136" s="8">
        <v>1</v>
      </c>
      <c r="I136" t="str">
        <f>_xlfn.XLOOKUP(C136,State_Ref!B:B,State_Ref!A:A,"No Match")</f>
        <v>Arizona</v>
      </c>
      <c r="J136" cm="1">
        <f t="array" ref="J136">_xlfn.XLOOKUP(I136&amp;PROPER(D136),Cleaned_Population!B$2:B$3200&amp;Cleaned_Population!A$2:A$3200,Cleaned_Population!C$2:C$3200,"No Match")</f>
        <v>4689558</v>
      </c>
      <c r="K136" t="str">
        <f t="shared" si="2"/>
        <v>Sufficient Access</v>
      </c>
    </row>
    <row r="137" spans="1:11">
      <c r="A137" t="str">
        <v>FLAGSTAFF MEDICAL CENTER</v>
      </c>
      <c r="B137" t="str">
        <v>FLAGSTAFF</v>
      </c>
      <c r="C137" t="str">
        <v>AZ</v>
      </c>
      <c r="D137" t="str">
        <v>COCONINO</v>
      </c>
      <c r="E137" t="str">
        <v>Acute Care Hospitals</v>
      </c>
      <c r="F137" t="str">
        <v>Voluntary non-profit - Private</v>
      </c>
      <c r="G137" t="str">
        <v>Yes</v>
      </c>
      <c r="H137" s="8">
        <v>4</v>
      </c>
      <c r="I137" t="str">
        <f>_xlfn.XLOOKUP(C137,State_Ref!B:B,State_Ref!A:A,"No Match")</f>
        <v>Arizona</v>
      </c>
      <c r="J137" cm="1">
        <f t="array" ref="J137">_xlfn.XLOOKUP(I137&amp;PROPER(D137),Cleaned_Population!B$2:B$3200&amp;Cleaned_Population!A$2:A$3200,Cleaned_Population!C$2:C$3200,"No Match")</f>
        <v>144368</v>
      </c>
      <c r="K137" t="str">
        <f t="shared" si="2"/>
        <v>Sufficient Access</v>
      </c>
    </row>
    <row r="138" spans="1:11">
      <c r="A138" t="str">
        <v>ST JOSEPHS HOSPITAL AND MEDICAL CENTER</v>
      </c>
      <c r="B138" t="str">
        <v>PHOENIX</v>
      </c>
      <c r="C138" t="str">
        <v>AZ</v>
      </c>
      <c r="D138" t="str">
        <v>MARICOPA</v>
      </c>
      <c r="E138" t="str">
        <v>Acute Care Hospitals</v>
      </c>
      <c r="F138" t="str">
        <v>Voluntary non-profit - Church</v>
      </c>
      <c r="G138" t="str">
        <v>Yes</v>
      </c>
      <c r="H138" s="8">
        <v>4</v>
      </c>
      <c r="I138" t="str">
        <f>_xlfn.XLOOKUP(C138,State_Ref!B:B,State_Ref!A:A,"No Match")</f>
        <v>Arizona</v>
      </c>
      <c r="J138" cm="1">
        <f t="array" ref="J138">_xlfn.XLOOKUP(I138&amp;PROPER(D138),Cleaned_Population!B$2:B$3200&amp;Cleaned_Population!A$2:A$3200,Cleaned_Population!C$2:C$3200,"No Match")</f>
        <v>4689558</v>
      </c>
      <c r="K138" t="str">
        <f t="shared" si="2"/>
        <v>Sufficient Access</v>
      </c>
    </row>
    <row r="139" spans="1:11">
      <c r="A139" t="str">
        <v>ABRAZO CENTRAL CAMPUS</v>
      </c>
      <c r="B139" t="str">
        <v>PHOENIX</v>
      </c>
      <c r="C139" t="str">
        <v>AZ</v>
      </c>
      <c r="D139" t="str">
        <v>MARICOPA</v>
      </c>
      <c r="E139" t="str">
        <v>Acute Care Hospitals</v>
      </c>
      <c r="F139" t="str">
        <v>Physician</v>
      </c>
      <c r="G139" t="str">
        <v>Yes</v>
      </c>
      <c r="H139" s="8">
        <v>2</v>
      </c>
      <c r="I139" t="str">
        <f>_xlfn.XLOOKUP(C139,State_Ref!B:B,State_Ref!A:A,"No Match")</f>
        <v>Arizona</v>
      </c>
      <c r="J139" cm="1">
        <f t="array" ref="J139">_xlfn.XLOOKUP(I139&amp;PROPER(D139),Cleaned_Population!B$2:B$3200&amp;Cleaned_Population!A$2:A$3200,Cleaned_Population!C$2:C$3200,"No Match")</f>
        <v>4689558</v>
      </c>
      <c r="K139" t="str">
        <f t="shared" si="2"/>
        <v>Sufficient Access</v>
      </c>
    </row>
    <row r="140" spans="1:11">
      <c r="A140" t="str">
        <v>CHANDLER REGIONAL MEDICAL CENTER</v>
      </c>
      <c r="B140" t="str">
        <v>CHANDLER</v>
      </c>
      <c r="C140" t="str">
        <v>AZ</v>
      </c>
      <c r="D140" t="str">
        <v>MARICOPA</v>
      </c>
      <c r="E140" t="str">
        <v>Acute Care Hospitals</v>
      </c>
      <c r="F140" t="str">
        <v>Voluntary non-profit - Private</v>
      </c>
      <c r="G140" t="str">
        <v>Yes</v>
      </c>
      <c r="H140" s="8">
        <v>4</v>
      </c>
      <c r="I140" t="str">
        <f>_xlfn.XLOOKUP(C140,State_Ref!B:B,State_Ref!A:A,"No Match")</f>
        <v>Arizona</v>
      </c>
      <c r="J140" cm="1">
        <f t="array" ref="J140">_xlfn.XLOOKUP(I140&amp;PROPER(D140),Cleaned_Population!B$2:B$3200&amp;Cleaned_Population!A$2:A$3200,Cleaned_Population!C$2:C$3200,"No Match")</f>
        <v>4689558</v>
      </c>
      <c r="K140" t="str">
        <f t="shared" si="2"/>
        <v>Sufficient Access</v>
      </c>
    </row>
    <row r="141" spans="1:11">
      <c r="A141" t="str">
        <v>HONORHEALTH TEMPE MEDICAL CENTER</v>
      </c>
      <c r="B141" t="str">
        <v>PHOENIX</v>
      </c>
      <c r="C141" t="str">
        <v>AZ</v>
      </c>
      <c r="D141" t="str">
        <v>MARICOPA</v>
      </c>
      <c r="E141" t="str">
        <v>Acute Care Hospitals</v>
      </c>
      <c r="F141" t="str">
        <v>Proprietary</v>
      </c>
      <c r="G141" t="str">
        <v>Yes</v>
      </c>
      <c r="H141" s="8">
        <v>0</v>
      </c>
      <c r="I141" t="str">
        <f>_xlfn.XLOOKUP(C141,State_Ref!B:B,State_Ref!A:A,"No Match")</f>
        <v>Arizona</v>
      </c>
      <c r="J141" cm="1">
        <f t="array" ref="J141">_xlfn.XLOOKUP(I141&amp;PROPER(D141),Cleaned_Population!B$2:B$3200&amp;Cleaned_Population!A$2:A$3200,Cleaned_Population!C$2:C$3200,"No Match")</f>
        <v>4689558</v>
      </c>
      <c r="K141" t="str">
        <f t="shared" si="2"/>
        <v>Sufficient Access</v>
      </c>
    </row>
    <row r="142" spans="1:11">
      <c r="A142" t="str">
        <v>HONORHEALTH SCOTTSDALE OSBORN MEDICAL CENTER</v>
      </c>
      <c r="B142" t="str">
        <v>SCOTTSDALE</v>
      </c>
      <c r="C142" t="str">
        <v>AZ</v>
      </c>
      <c r="D142" t="str">
        <v>MARICOPA</v>
      </c>
      <c r="E142" t="str">
        <v>Acute Care Hospitals</v>
      </c>
      <c r="F142" t="str">
        <v>Proprietary</v>
      </c>
      <c r="G142" t="str">
        <v>Yes</v>
      </c>
      <c r="H142" s="8">
        <v>3</v>
      </c>
      <c r="I142" t="str">
        <f>_xlfn.XLOOKUP(C142,State_Ref!B:B,State_Ref!A:A,"No Match")</f>
        <v>Arizona</v>
      </c>
      <c r="J142" cm="1">
        <f t="array" ref="J142">_xlfn.XLOOKUP(I142&amp;PROPER(D142),Cleaned_Population!B$2:B$3200&amp;Cleaned_Population!A$2:A$3200,Cleaned_Population!C$2:C$3200,"No Match")</f>
        <v>4689558</v>
      </c>
      <c r="K142" t="str">
        <f t="shared" si="2"/>
        <v>Sufficient Access</v>
      </c>
    </row>
    <row r="143" spans="1:11">
      <c r="A143" t="str">
        <v>CANYON VISTA MEDICAL CENTER</v>
      </c>
      <c r="B143" t="str">
        <v>SIERRA VISTA</v>
      </c>
      <c r="C143" t="str">
        <v>AZ</v>
      </c>
      <c r="D143" t="str">
        <v>COCHISE</v>
      </c>
      <c r="E143" t="str">
        <v>Acute Care Hospitals</v>
      </c>
      <c r="F143" t="str">
        <v>Voluntary non-profit - Other</v>
      </c>
      <c r="G143" t="str">
        <v>Yes</v>
      </c>
      <c r="H143" s="8">
        <v>2</v>
      </c>
      <c r="I143" t="str">
        <f>_xlfn.XLOOKUP(C143,State_Ref!B:B,State_Ref!A:A,"No Match")</f>
        <v>Arizona</v>
      </c>
      <c r="J143" cm="1">
        <f t="array" ref="J143">_xlfn.XLOOKUP(I143&amp;PROPER(D143),Cleaned_Population!B$2:B$3200&amp;Cleaned_Population!A$2:A$3200,Cleaned_Population!C$2:C$3200,"No Match")</f>
        <v>126332</v>
      </c>
      <c r="K143" t="str">
        <f t="shared" si="2"/>
        <v>Sufficient Access</v>
      </c>
    </row>
    <row r="144" spans="1:11">
      <c r="A144" t="str">
        <v>KINGMAN REGIONAL MEDICAL CENTER</v>
      </c>
      <c r="B144" t="str">
        <v>KINGMAN</v>
      </c>
      <c r="C144" t="str">
        <v>AZ</v>
      </c>
      <c r="D144" t="str">
        <v>MOHAVE</v>
      </c>
      <c r="E144" t="str">
        <v>Acute Care Hospitals</v>
      </c>
      <c r="F144" t="str">
        <v>Government - Hospital District or Authority</v>
      </c>
      <c r="G144" t="str">
        <v>Yes</v>
      </c>
      <c r="H144" s="8">
        <v>3</v>
      </c>
      <c r="I144" t="str">
        <f>_xlfn.XLOOKUP(C144,State_Ref!B:B,State_Ref!A:A,"No Match")</f>
        <v>Arizona</v>
      </c>
      <c r="J144" cm="1">
        <f t="array" ref="J144">_xlfn.XLOOKUP(I144&amp;PROPER(D144),Cleaned_Population!B$2:B$3200&amp;Cleaned_Population!A$2:A$3200,Cleaned_Population!C$2:C$3200,"No Match")</f>
        <v>228102</v>
      </c>
      <c r="K144" t="str">
        <f t="shared" si="2"/>
        <v>Sufficient Access</v>
      </c>
    </row>
    <row r="145" spans="1:11">
      <c r="A145" t="str">
        <v>BANNER BOSWELL MEDICAL CENTER</v>
      </c>
      <c r="B145" t="str">
        <v>SUN CITY</v>
      </c>
      <c r="C145" t="str">
        <v>AZ</v>
      </c>
      <c r="D145" t="str">
        <v>MARICOPA</v>
      </c>
      <c r="E145" t="str">
        <v>Acute Care Hospitals</v>
      </c>
      <c r="F145" t="str">
        <v>Voluntary non-profit - Other</v>
      </c>
      <c r="G145" t="str">
        <v>Yes</v>
      </c>
      <c r="H145" s="8">
        <v>3</v>
      </c>
      <c r="I145" t="str">
        <f>_xlfn.XLOOKUP(C145,State_Ref!B:B,State_Ref!A:A,"No Match")</f>
        <v>Arizona</v>
      </c>
      <c r="J145" cm="1">
        <f t="array" ref="J145">_xlfn.XLOOKUP(I145&amp;PROPER(D145),Cleaned_Population!B$2:B$3200&amp;Cleaned_Population!A$2:A$3200,Cleaned_Population!C$2:C$3200,"No Match")</f>
        <v>4689558</v>
      </c>
      <c r="K145" t="str">
        <f t="shared" si="2"/>
        <v>Sufficient Access</v>
      </c>
    </row>
    <row r="146" spans="1:11">
      <c r="A146" t="str">
        <v>SUMMIT HEALTHCARE REGIONAL MEDICAL CENTER</v>
      </c>
      <c r="B146" t="str">
        <v>SHOW LOW</v>
      </c>
      <c r="C146" t="str">
        <v>AZ</v>
      </c>
      <c r="D146" t="str">
        <v>NAVAJO</v>
      </c>
      <c r="E146" t="str">
        <v>Acute Care Hospitals</v>
      </c>
      <c r="F146" t="str">
        <v>Voluntary non-profit - Private</v>
      </c>
      <c r="G146" t="str">
        <v>Yes</v>
      </c>
      <c r="H146" s="8">
        <v>4</v>
      </c>
      <c r="I146" t="str">
        <f>_xlfn.XLOOKUP(C146,State_Ref!B:B,State_Ref!A:A,"No Match")</f>
        <v>Arizona</v>
      </c>
      <c r="J146" cm="1">
        <f t="array" ref="J146">_xlfn.XLOOKUP(I146&amp;PROPER(D146),Cleaned_Population!B$2:B$3200&amp;Cleaned_Population!A$2:A$3200,Cleaned_Population!C$2:C$3200,"No Match")</f>
        <v>109946</v>
      </c>
      <c r="K146" t="str">
        <f t="shared" si="2"/>
        <v>Sufficient Access</v>
      </c>
    </row>
    <row r="147" spans="1:11">
      <c r="A147" t="str">
        <v>BANNER - UNIVERSITY MEDICAL CENTER TUCSON CAMPUS</v>
      </c>
      <c r="B147" t="str">
        <v>TUCSON</v>
      </c>
      <c r="C147" t="str">
        <v>AZ</v>
      </c>
      <c r="D147" t="str">
        <v>PIMA</v>
      </c>
      <c r="E147" t="str">
        <v>Acute Care Hospitals</v>
      </c>
      <c r="F147" t="str">
        <v>Voluntary non-profit - Private</v>
      </c>
      <c r="G147" t="str">
        <v>Yes</v>
      </c>
      <c r="H147" s="8">
        <v>3</v>
      </c>
      <c r="I147" t="str">
        <f>_xlfn.XLOOKUP(C147,State_Ref!B:B,State_Ref!A:A,"No Match")</f>
        <v>Arizona</v>
      </c>
      <c r="J147" cm="1">
        <f t="array" ref="J147">_xlfn.XLOOKUP(I147&amp;PROPER(D147),Cleaned_Population!B$2:B$3200&amp;Cleaned_Population!A$2:A$3200,Cleaned_Population!C$2:C$3200,"No Match")</f>
        <v>1074685</v>
      </c>
      <c r="K147" t="str">
        <f t="shared" si="2"/>
        <v>Sufficient Access</v>
      </c>
    </row>
    <row r="148" spans="1:11">
      <c r="A148" t="str">
        <v>BANNER DESERT MEDICAL CENTER</v>
      </c>
      <c r="B148" t="str">
        <v>MESA</v>
      </c>
      <c r="C148" t="str">
        <v>AZ</v>
      </c>
      <c r="D148" t="str">
        <v>MARICOPA</v>
      </c>
      <c r="E148" t="str">
        <v>Acute Care Hospitals</v>
      </c>
      <c r="F148" t="str">
        <v>Voluntary non-profit - Private</v>
      </c>
      <c r="G148" t="str">
        <v>Yes</v>
      </c>
      <c r="H148" s="8">
        <v>2</v>
      </c>
      <c r="I148" t="str">
        <f>_xlfn.XLOOKUP(C148,State_Ref!B:B,State_Ref!A:A,"No Match")</f>
        <v>Arizona</v>
      </c>
      <c r="J148" cm="1">
        <f t="array" ref="J148">_xlfn.XLOOKUP(I148&amp;PROPER(D148),Cleaned_Population!B$2:B$3200&amp;Cleaned_Population!A$2:A$3200,Cleaned_Population!C$2:C$3200,"No Match")</f>
        <v>4689558</v>
      </c>
      <c r="K148" t="str">
        <f t="shared" si="2"/>
        <v>Sufficient Access</v>
      </c>
    </row>
    <row r="149" spans="1:11">
      <c r="A149" t="str">
        <v>HAVASU REGIONAL MEDICAL CENTER</v>
      </c>
      <c r="B149" t="str">
        <v>LAKE HAVASU CITY</v>
      </c>
      <c r="C149" t="str">
        <v>AZ</v>
      </c>
      <c r="D149" t="str">
        <v>MOHAVE</v>
      </c>
      <c r="E149" t="str">
        <v>Acute Care Hospitals</v>
      </c>
      <c r="F149" t="str">
        <v>Proprietary</v>
      </c>
      <c r="G149" t="str">
        <v>Yes</v>
      </c>
      <c r="H149" s="8">
        <v>3</v>
      </c>
      <c r="I149" t="str">
        <f>_xlfn.XLOOKUP(C149,State_Ref!B:B,State_Ref!A:A,"No Match")</f>
        <v>Arizona</v>
      </c>
      <c r="J149" cm="1">
        <f t="array" ref="J149">_xlfn.XLOOKUP(I149&amp;PROPER(D149),Cleaned_Population!B$2:B$3200&amp;Cleaned_Population!A$2:A$3200,Cleaned_Population!C$2:C$3200,"No Match")</f>
        <v>228102</v>
      </c>
      <c r="K149" t="str">
        <f t="shared" si="2"/>
        <v>Sufficient Access</v>
      </c>
    </row>
    <row r="150" spans="1:11">
      <c r="A150" t="str">
        <v>FORT DEFIANCE INDIAN HOSPITAL</v>
      </c>
      <c r="B150" t="str">
        <v>FT. DEFIANCE</v>
      </c>
      <c r="C150" t="str">
        <v>AZ</v>
      </c>
      <c r="D150" t="str">
        <v>APACHE</v>
      </c>
      <c r="E150" t="str">
        <v>Acute Care Hospitals</v>
      </c>
      <c r="F150" t="str">
        <v>Tribal</v>
      </c>
      <c r="G150" t="str">
        <v>Yes</v>
      </c>
      <c r="H150" s="8">
        <v>0</v>
      </c>
      <c r="I150" t="str">
        <f>_xlfn.XLOOKUP(C150,State_Ref!B:B,State_Ref!A:A,"No Match")</f>
        <v>Arizona</v>
      </c>
      <c r="J150" cm="1">
        <f t="array" ref="J150">_xlfn.XLOOKUP(I150&amp;PROPER(D150),Cleaned_Population!B$2:B$3200&amp;Cleaned_Population!A$2:A$3200,Cleaned_Population!C$2:C$3200,"No Match")</f>
        <v>64445</v>
      </c>
      <c r="K150" t="str">
        <f t="shared" si="2"/>
        <v>Sufficient Access</v>
      </c>
    </row>
    <row r="151" spans="1:11">
      <c r="A151" t="str">
        <v>TUBA CITY REGIONAL HEALTH CARE CORPORATION</v>
      </c>
      <c r="B151" t="str">
        <v>TUBA CITY</v>
      </c>
      <c r="C151" t="str">
        <v>AZ</v>
      </c>
      <c r="D151" t="str">
        <v>COCONINO</v>
      </c>
      <c r="E151" t="str">
        <v>Acute Care Hospitals</v>
      </c>
      <c r="F151" t="str">
        <v>Voluntary non-profit - Other</v>
      </c>
      <c r="G151" t="str">
        <v>No</v>
      </c>
      <c r="H151" s="8">
        <v>0</v>
      </c>
      <c r="I151" t="str">
        <f>_xlfn.XLOOKUP(C151,State_Ref!B:B,State_Ref!A:A,"No Match")</f>
        <v>Arizona</v>
      </c>
      <c r="J151" cm="1">
        <f t="array" ref="J151">_xlfn.XLOOKUP(I151&amp;PROPER(D151),Cleaned_Population!B$2:B$3200&amp;Cleaned_Population!A$2:A$3200,Cleaned_Population!C$2:C$3200,"No Match")</f>
        <v>144368</v>
      </c>
      <c r="K151" t="str">
        <f t="shared" si="2"/>
        <v>Sufficient Access</v>
      </c>
    </row>
    <row r="152" spans="1:11">
      <c r="A152" t="str">
        <v>SELLS HOSPITAL</v>
      </c>
      <c r="B152" t="str">
        <v>SELLS</v>
      </c>
      <c r="C152" t="str">
        <v>AZ</v>
      </c>
      <c r="D152" t="str">
        <v>PIMA</v>
      </c>
      <c r="E152" t="str">
        <v>Acute Care Hospitals</v>
      </c>
      <c r="F152" t="str">
        <v>Tribal</v>
      </c>
      <c r="G152" t="str">
        <v>Yes</v>
      </c>
      <c r="H152" s="8">
        <v>0</v>
      </c>
      <c r="I152" t="str">
        <f>_xlfn.XLOOKUP(C152,State_Ref!B:B,State_Ref!A:A,"No Match")</f>
        <v>Arizona</v>
      </c>
      <c r="J152" cm="1">
        <f t="array" ref="J152">_xlfn.XLOOKUP(I152&amp;PROPER(D152),Cleaned_Population!B$2:B$3200&amp;Cleaned_Population!A$2:A$3200,Cleaned_Population!C$2:C$3200,"No Match")</f>
        <v>1074685</v>
      </c>
      <c r="K152" t="str">
        <f t="shared" si="2"/>
        <v>Sufficient Access</v>
      </c>
    </row>
    <row r="153" spans="1:11">
      <c r="A153" t="str">
        <v>PHOENIX INDIAN MEDICAL CENTER</v>
      </c>
      <c r="B153" t="str">
        <v>PHOENIX</v>
      </c>
      <c r="C153" t="str">
        <v>AZ</v>
      </c>
      <c r="D153" t="str">
        <v>MARICOPA</v>
      </c>
      <c r="E153" t="str">
        <v>Acute Care Hospitals</v>
      </c>
      <c r="F153" t="str">
        <v>Government - Federal</v>
      </c>
      <c r="G153" t="str">
        <v>No</v>
      </c>
      <c r="H153" s="8">
        <v>0</v>
      </c>
      <c r="I153" t="str">
        <f>_xlfn.XLOOKUP(C153,State_Ref!B:B,State_Ref!A:A,"No Match")</f>
        <v>Arizona</v>
      </c>
      <c r="J153" cm="1">
        <f t="array" ref="J153">_xlfn.XLOOKUP(I153&amp;PROPER(D153),Cleaned_Population!B$2:B$3200&amp;Cleaned_Population!A$2:A$3200,Cleaned_Population!C$2:C$3200,"No Match")</f>
        <v>4689558</v>
      </c>
      <c r="K153" t="str">
        <f t="shared" si="2"/>
        <v>Sufficient Access</v>
      </c>
    </row>
    <row r="154" spans="1:11">
      <c r="A154" t="str">
        <v>ABRAZO SCOTTSDALE CAMPUS</v>
      </c>
      <c r="B154" t="str">
        <v>PHOENIX</v>
      </c>
      <c r="C154" t="str">
        <v>AZ</v>
      </c>
      <c r="D154" t="str">
        <v>MARICOPA</v>
      </c>
      <c r="E154" t="str">
        <v>Acute Care Hospitals</v>
      </c>
      <c r="F154" t="str">
        <v>Proprietary</v>
      </c>
      <c r="G154" t="str">
        <v>Yes</v>
      </c>
      <c r="H154" s="8">
        <v>3</v>
      </c>
      <c r="I154" t="str">
        <f>_xlfn.XLOOKUP(C154,State_Ref!B:B,State_Ref!A:A,"No Match")</f>
        <v>Arizona</v>
      </c>
      <c r="J154" cm="1">
        <f t="array" ref="J154">_xlfn.XLOOKUP(I154&amp;PROPER(D154),Cleaned_Population!B$2:B$3200&amp;Cleaned_Population!A$2:A$3200,Cleaned_Population!C$2:C$3200,"No Match")</f>
        <v>4689558</v>
      </c>
      <c r="K154" t="str">
        <f t="shared" si="2"/>
        <v>Sufficient Access</v>
      </c>
    </row>
    <row r="155" spans="1:11">
      <c r="A155" t="str">
        <v>CHINLE COMPREHENSIVE HEALTH CARE FACILITY</v>
      </c>
      <c r="B155" t="str">
        <v>CHINLE</v>
      </c>
      <c r="C155" t="str">
        <v>AZ</v>
      </c>
      <c r="D155" t="str">
        <v>APACHE</v>
      </c>
      <c r="E155" t="str">
        <v>Acute Care Hospitals</v>
      </c>
      <c r="F155" t="str">
        <v>Government - Federal</v>
      </c>
      <c r="G155" t="str">
        <v>Yes</v>
      </c>
      <c r="H155" s="8">
        <v>0</v>
      </c>
      <c r="I155" t="str">
        <f>_xlfn.XLOOKUP(C155,State_Ref!B:B,State_Ref!A:A,"No Match")</f>
        <v>Arizona</v>
      </c>
      <c r="J155" cm="1">
        <f t="array" ref="J155">_xlfn.XLOOKUP(I155&amp;PROPER(D155),Cleaned_Population!B$2:B$3200&amp;Cleaned_Population!A$2:A$3200,Cleaned_Population!C$2:C$3200,"No Match")</f>
        <v>64445</v>
      </c>
      <c r="K155" t="str">
        <f t="shared" si="2"/>
        <v>Sufficient Access</v>
      </c>
    </row>
    <row r="156" spans="1:11">
      <c r="A156" t="str">
        <v>NORTHWEST MEDICAL CENTER</v>
      </c>
      <c r="B156" t="str">
        <v>TUCSON</v>
      </c>
      <c r="C156" t="str">
        <v>AZ</v>
      </c>
      <c r="D156" t="str">
        <v>PIMA</v>
      </c>
      <c r="E156" t="str">
        <v>Acute Care Hospitals</v>
      </c>
      <c r="F156" t="str">
        <v>Proprietary</v>
      </c>
      <c r="G156" t="str">
        <v>Yes</v>
      </c>
      <c r="H156" s="8">
        <v>2</v>
      </c>
      <c r="I156" t="str">
        <f>_xlfn.XLOOKUP(C156,State_Ref!B:B,State_Ref!A:A,"No Match")</f>
        <v>Arizona</v>
      </c>
      <c r="J156" cm="1">
        <f t="array" ref="J156">_xlfn.XLOOKUP(I156&amp;PROPER(D156),Cleaned_Population!B$2:B$3200&amp;Cleaned_Population!A$2:A$3200,Cleaned_Population!C$2:C$3200,"No Match")</f>
        <v>1074685</v>
      </c>
      <c r="K156" t="str">
        <f t="shared" si="2"/>
        <v>Sufficient Access</v>
      </c>
    </row>
    <row r="157" spans="1:11">
      <c r="A157" t="str">
        <v>HONORHEALTH SCOTTSDALE SHEA MEDICAL CENTER</v>
      </c>
      <c r="B157" t="str">
        <v>SCOTTSDALE</v>
      </c>
      <c r="C157" t="str">
        <v>AZ</v>
      </c>
      <c r="D157" t="str">
        <v>MARICOPA</v>
      </c>
      <c r="E157" t="str">
        <v>Acute Care Hospitals</v>
      </c>
      <c r="F157" t="str">
        <v>Proprietary</v>
      </c>
      <c r="G157" t="str">
        <v>Yes</v>
      </c>
      <c r="H157" s="8">
        <v>3</v>
      </c>
      <c r="I157" t="str">
        <f>_xlfn.XLOOKUP(C157,State_Ref!B:B,State_Ref!A:A,"No Match")</f>
        <v>Arizona</v>
      </c>
      <c r="J157" cm="1">
        <f t="array" ref="J157">_xlfn.XLOOKUP(I157&amp;PROPER(D157),Cleaned_Population!B$2:B$3200&amp;Cleaned_Population!A$2:A$3200,Cleaned_Population!C$2:C$3200,"No Match")</f>
        <v>4689558</v>
      </c>
      <c r="K157" t="str">
        <f t="shared" si="2"/>
        <v>Sufficient Access</v>
      </c>
    </row>
    <row r="158" spans="1:11">
      <c r="A158" t="str">
        <v>BANNER BAYWOOD MEDICAL CENTER</v>
      </c>
      <c r="B158" t="str">
        <v>MESA</v>
      </c>
      <c r="C158" t="str">
        <v>AZ</v>
      </c>
      <c r="D158" t="str">
        <v>MARICOPA</v>
      </c>
      <c r="E158" t="str">
        <v>Acute Care Hospitals</v>
      </c>
      <c r="F158" t="str">
        <v>Voluntary non-profit - Private</v>
      </c>
      <c r="G158" t="str">
        <v>Yes</v>
      </c>
      <c r="H158" s="8">
        <v>2</v>
      </c>
      <c r="I158" t="str">
        <f>_xlfn.XLOOKUP(C158,State_Ref!B:B,State_Ref!A:A,"No Match")</f>
        <v>Arizona</v>
      </c>
      <c r="J158" cm="1">
        <f t="array" ref="J158">_xlfn.XLOOKUP(I158&amp;PROPER(D158),Cleaned_Population!B$2:B$3200&amp;Cleaned_Population!A$2:A$3200,Cleaned_Population!C$2:C$3200,"No Match")</f>
        <v>4689558</v>
      </c>
      <c r="K158" t="str">
        <f t="shared" si="2"/>
        <v>Sufficient Access</v>
      </c>
    </row>
    <row r="159" spans="1:11">
      <c r="A159" t="str">
        <v>BANNER THUNDERBIRD MEDICAL CENTER</v>
      </c>
      <c r="B159" t="str">
        <v>GLENDALE</v>
      </c>
      <c r="C159" t="str">
        <v>AZ</v>
      </c>
      <c r="D159" t="str">
        <v>MARICOPA</v>
      </c>
      <c r="E159" t="str">
        <v>Acute Care Hospitals</v>
      </c>
      <c r="F159" t="str">
        <v>Government - Hospital District or Authority</v>
      </c>
      <c r="G159" t="str">
        <v>No</v>
      </c>
      <c r="H159" s="8">
        <v>4</v>
      </c>
      <c r="I159" t="str">
        <f>_xlfn.XLOOKUP(C159,State_Ref!B:B,State_Ref!A:A,"No Match")</f>
        <v>Arizona</v>
      </c>
      <c r="J159" cm="1">
        <f t="array" ref="J159">_xlfn.XLOOKUP(I159&amp;PROPER(D159),Cleaned_Population!B$2:B$3200&amp;Cleaned_Population!A$2:A$3200,Cleaned_Population!C$2:C$3200,"No Match")</f>
        <v>4689558</v>
      </c>
      <c r="K159" t="str">
        <f t="shared" si="2"/>
        <v>Sufficient Access</v>
      </c>
    </row>
    <row r="160" spans="1:11">
      <c r="A160" t="str">
        <v>HONORHEALTH DEER VALLEY MEDICAL CENTER</v>
      </c>
      <c r="B160" t="str">
        <v>PHOENIX</v>
      </c>
      <c r="C160" t="str">
        <v>AZ</v>
      </c>
      <c r="D160" t="str">
        <v>MARICOPA</v>
      </c>
      <c r="E160" t="str">
        <v>Acute Care Hospitals</v>
      </c>
      <c r="F160" t="str">
        <v>Voluntary non-profit - Private</v>
      </c>
      <c r="G160" t="str">
        <v>Yes</v>
      </c>
      <c r="H160" s="8">
        <v>3</v>
      </c>
      <c r="I160" t="str">
        <f>_xlfn.XLOOKUP(C160,State_Ref!B:B,State_Ref!A:A,"No Match")</f>
        <v>Arizona</v>
      </c>
      <c r="J160" cm="1">
        <f t="array" ref="J160">_xlfn.XLOOKUP(I160&amp;PROPER(D160),Cleaned_Population!B$2:B$3200&amp;Cleaned_Population!A$2:A$3200,Cleaned_Population!C$2:C$3200,"No Match")</f>
        <v>4689558</v>
      </c>
      <c r="K160" t="str">
        <f t="shared" si="2"/>
        <v>Sufficient Access</v>
      </c>
    </row>
    <row r="161" spans="1:11">
      <c r="A161" t="str">
        <v>BANNER DEL E. WEBB MEDICAL CENTER</v>
      </c>
      <c r="B161" t="str">
        <v>SUN CITY WEST</v>
      </c>
      <c r="C161" t="str">
        <v>AZ</v>
      </c>
      <c r="D161" t="str">
        <v>MARICOPA</v>
      </c>
      <c r="E161" t="str">
        <v>Acute Care Hospitals</v>
      </c>
      <c r="F161" t="str">
        <v>Voluntary non-profit - Private</v>
      </c>
      <c r="G161" t="str">
        <v>Yes</v>
      </c>
      <c r="H161" s="8">
        <v>3</v>
      </c>
      <c r="I161" t="str">
        <f>_xlfn.XLOOKUP(C161,State_Ref!B:B,State_Ref!A:A,"No Match")</f>
        <v>Arizona</v>
      </c>
      <c r="J161" cm="1">
        <f t="array" ref="J161">_xlfn.XLOOKUP(I161&amp;PROPER(D161),Cleaned_Population!B$2:B$3200&amp;Cleaned_Population!A$2:A$3200,Cleaned_Population!C$2:C$3200,"No Match")</f>
        <v>4689558</v>
      </c>
      <c r="K161" t="str">
        <f t="shared" si="2"/>
        <v>Sufficient Access</v>
      </c>
    </row>
    <row r="162" spans="1:11">
      <c r="A162" t="str">
        <v>ABRAZO ARROWHEAD HOSPITAL</v>
      </c>
      <c r="B162" t="str">
        <v>GLENDALE</v>
      </c>
      <c r="C162" t="str">
        <v>AZ</v>
      </c>
      <c r="D162" t="str">
        <v>MARICOPA</v>
      </c>
      <c r="E162" t="str">
        <v>Acute Care Hospitals</v>
      </c>
      <c r="F162" t="str">
        <v>Proprietary</v>
      </c>
      <c r="G162" t="str">
        <v>Yes</v>
      </c>
      <c r="H162" s="8">
        <v>2</v>
      </c>
      <c r="I162" t="str">
        <f>_xlfn.XLOOKUP(C162,State_Ref!B:B,State_Ref!A:A,"No Match")</f>
        <v>Arizona</v>
      </c>
      <c r="J162" cm="1">
        <f t="array" ref="J162">_xlfn.XLOOKUP(I162&amp;PROPER(D162),Cleaned_Population!B$2:B$3200&amp;Cleaned_Population!A$2:A$3200,Cleaned_Population!C$2:C$3200,"No Match")</f>
        <v>4689558</v>
      </c>
      <c r="K162" t="str">
        <f t="shared" si="2"/>
        <v>Sufficient Access</v>
      </c>
    </row>
    <row r="163" spans="1:11">
      <c r="A163" t="str">
        <v>WESTERN ARIZONA REGIONAL MEDICAL CENTER</v>
      </c>
      <c r="B163" t="str">
        <v>BULLHEAD CITY</v>
      </c>
      <c r="C163" t="str">
        <v>AZ</v>
      </c>
      <c r="D163" t="str">
        <v>MOHAVE</v>
      </c>
      <c r="E163" t="str">
        <v>Acute Care Hospitals</v>
      </c>
      <c r="F163" t="str">
        <v>Proprietary</v>
      </c>
      <c r="G163" t="str">
        <v>Yes</v>
      </c>
      <c r="H163" s="8">
        <v>2</v>
      </c>
      <c r="I163" t="str">
        <f>_xlfn.XLOOKUP(C163,State_Ref!B:B,State_Ref!A:A,"No Match")</f>
        <v>Arizona</v>
      </c>
      <c r="J163" cm="1">
        <f t="array" ref="J163">_xlfn.XLOOKUP(I163&amp;PROPER(D163),Cleaned_Population!B$2:B$3200&amp;Cleaned_Population!A$2:A$3200,Cleaned_Population!C$2:C$3200,"No Match")</f>
        <v>228102</v>
      </c>
      <c r="K163" t="str">
        <f t="shared" si="2"/>
        <v>Sufficient Access</v>
      </c>
    </row>
    <row r="164" spans="1:11">
      <c r="A164" t="str">
        <v>MAYO CLINIC HOSPITAL</v>
      </c>
      <c r="B164" t="str">
        <v>PHOENIX</v>
      </c>
      <c r="C164" t="str">
        <v>AZ</v>
      </c>
      <c r="D164" t="str">
        <v>MARICOPA</v>
      </c>
      <c r="E164" t="str">
        <v>Acute Care Hospitals</v>
      </c>
      <c r="F164" t="str">
        <v>Voluntary non-profit - Private</v>
      </c>
      <c r="G164" t="str">
        <v>Yes</v>
      </c>
      <c r="H164" s="8">
        <v>5</v>
      </c>
      <c r="I164" t="str">
        <f>_xlfn.XLOOKUP(C164,State_Ref!B:B,State_Ref!A:A,"No Match")</f>
        <v>Arizona</v>
      </c>
      <c r="J164" cm="1">
        <f t="array" ref="J164">_xlfn.XLOOKUP(I164&amp;PROPER(D164),Cleaned_Population!B$2:B$3200&amp;Cleaned_Population!A$2:A$3200,Cleaned_Population!C$2:C$3200,"No Match")</f>
        <v>4689558</v>
      </c>
      <c r="K164" t="str">
        <f t="shared" si="2"/>
        <v>Sufficient Access</v>
      </c>
    </row>
    <row r="165" spans="1:11">
      <c r="A165" t="str">
        <v>BANNER HEART HOSPITAL</v>
      </c>
      <c r="B165" t="str">
        <v>MESA</v>
      </c>
      <c r="C165" t="str">
        <v>AZ</v>
      </c>
      <c r="D165" t="str">
        <v>MARICOPA</v>
      </c>
      <c r="E165" t="str">
        <v>Acute Care Hospitals</v>
      </c>
      <c r="F165" t="str">
        <v>Voluntary non-profit - Private</v>
      </c>
      <c r="G165" t="str">
        <v>No</v>
      </c>
      <c r="H165" s="8">
        <v>2</v>
      </c>
      <c r="I165" t="str">
        <f>_xlfn.XLOOKUP(C165,State_Ref!B:B,State_Ref!A:A,"No Match")</f>
        <v>Arizona</v>
      </c>
      <c r="J165" cm="1">
        <f t="array" ref="J165">_xlfn.XLOOKUP(I165&amp;PROPER(D165),Cleaned_Population!B$2:B$3200&amp;Cleaned_Population!A$2:A$3200,Cleaned_Population!C$2:C$3200,"No Match")</f>
        <v>4689558</v>
      </c>
      <c r="K165" t="str">
        <f t="shared" si="2"/>
        <v>Sufficient Access</v>
      </c>
    </row>
    <row r="166" spans="1:11">
      <c r="A166" t="str">
        <v>ARIZONA SPINE AND JOINT HOSPITAL</v>
      </c>
      <c r="B166" t="str">
        <v>MESA</v>
      </c>
      <c r="C166" t="str">
        <v>AZ</v>
      </c>
      <c r="D166" t="str">
        <v>MARICOPA</v>
      </c>
      <c r="E166" t="str">
        <v>Acute Care Hospitals</v>
      </c>
      <c r="F166" t="str">
        <v>Physician</v>
      </c>
      <c r="G166" t="str">
        <v>No</v>
      </c>
      <c r="H166" s="8">
        <v>0</v>
      </c>
      <c r="I166" t="str">
        <f>_xlfn.XLOOKUP(C166,State_Ref!B:B,State_Ref!A:A,"No Match")</f>
        <v>Arizona</v>
      </c>
      <c r="J166" cm="1">
        <f t="array" ref="J166">_xlfn.XLOOKUP(I166&amp;PROPER(D166),Cleaned_Population!B$2:B$3200&amp;Cleaned_Population!A$2:A$3200,Cleaned_Population!C$2:C$3200,"No Match")</f>
        <v>4689558</v>
      </c>
      <c r="K166" t="str">
        <f t="shared" si="2"/>
        <v>Sufficient Access</v>
      </c>
    </row>
    <row r="167" spans="1:11">
      <c r="A167" t="str">
        <v>THE CORE INSTITUTE SPECIALTY HOSP</v>
      </c>
      <c r="B167" t="str">
        <v>PHOENIX</v>
      </c>
      <c r="C167" t="str">
        <v>AZ</v>
      </c>
      <c r="D167" t="str">
        <v>MARICOPA</v>
      </c>
      <c r="E167" t="str">
        <v>Acute Care Hospitals</v>
      </c>
      <c r="F167" t="str">
        <v>Physician</v>
      </c>
      <c r="G167" t="str">
        <v>No</v>
      </c>
      <c r="H167" s="8">
        <v>0</v>
      </c>
      <c r="I167" t="str">
        <f>_xlfn.XLOOKUP(C167,State_Ref!B:B,State_Ref!A:A,"No Match")</f>
        <v>Arizona</v>
      </c>
      <c r="J167" cm="1">
        <f t="array" ref="J167">_xlfn.XLOOKUP(I167&amp;PROPER(D167),Cleaned_Population!B$2:B$3200&amp;Cleaned_Population!A$2:A$3200,Cleaned_Population!C$2:C$3200,"No Match")</f>
        <v>4689558</v>
      </c>
      <c r="K167" t="str">
        <f t="shared" si="2"/>
        <v>Sufficient Access</v>
      </c>
    </row>
    <row r="168" spans="1:11">
      <c r="A168" t="str">
        <v>ABRAZO WEST CAMPUS</v>
      </c>
      <c r="B168" t="str">
        <v>GOODYEAR</v>
      </c>
      <c r="C168" t="str">
        <v>AZ</v>
      </c>
      <c r="D168" t="str">
        <v>MARICOPA</v>
      </c>
      <c r="E168" t="str">
        <v>Acute Care Hospitals</v>
      </c>
      <c r="F168" t="str">
        <v>Proprietary</v>
      </c>
      <c r="G168" t="str">
        <v>Yes</v>
      </c>
      <c r="H168" s="8">
        <v>2</v>
      </c>
      <c r="I168" t="str">
        <f>_xlfn.XLOOKUP(C168,State_Ref!B:B,State_Ref!A:A,"No Match")</f>
        <v>Arizona</v>
      </c>
      <c r="J168" cm="1">
        <f t="array" ref="J168">_xlfn.XLOOKUP(I168&amp;PROPER(D168),Cleaned_Population!B$2:B$3200&amp;Cleaned_Population!A$2:A$3200,Cleaned_Population!C$2:C$3200,"No Match")</f>
        <v>4689558</v>
      </c>
      <c r="K168" t="str">
        <f t="shared" si="2"/>
        <v>Sufficient Access</v>
      </c>
    </row>
    <row r="169" spans="1:11">
      <c r="A169" t="str">
        <v>BANNER-UNIVERSITY MEDICAL CENTER SOUTH CAMPUS</v>
      </c>
      <c r="B169" t="str">
        <v>TUCSON</v>
      </c>
      <c r="C169" t="str">
        <v>AZ</v>
      </c>
      <c r="D169" t="str">
        <v>PIMA</v>
      </c>
      <c r="E169" t="str">
        <v>Acute Care Hospitals</v>
      </c>
      <c r="F169" t="str">
        <v>Voluntary non-profit - Private</v>
      </c>
      <c r="G169" t="str">
        <v>Yes</v>
      </c>
      <c r="H169" s="8">
        <v>4</v>
      </c>
      <c r="I169" t="str">
        <f>_xlfn.XLOOKUP(C169,State_Ref!B:B,State_Ref!A:A,"No Match")</f>
        <v>Arizona</v>
      </c>
      <c r="J169" cm="1">
        <f t="array" ref="J169">_xlfn.XLOOKUP(I169&amp;PROPER(D169),Cleaned_Population!B$2:B$3200&amp;Cleaned_Population!A$2:A$3200,Cleaned_Population!C$2:C$3200,"No Match")</f>
        <v>1074685</v>
      </c>
      <c r="K169" t="str">
        <f t="shared" si="2"/>
        <v>Sufficient Access</v>
      </c>
    </row>
    <row r="170" spans="1:11">
      <c r="A170" t="str">
        <v>ARIZONA ORTHOPEDIC AND SURGICAL SPECIALTY HOSPITAL</v>
      </c>
      <c r="B170" t="str">
        <v>PHOENIX</v>
      </c>
      <c r="C170" t="str">
        <v>AZ</v>
      </c>
      <c r="D170" t="str">
        <v>MARICOPA</v>
      </c>
      <c r="E170" t="str">
        <v>Acute Care Hospitals</v>
      </c>
      <c r="F170" t="str">
        <v>Proprietary</v>
      </c>
      <c r="G170" t="str">
        <v>No</v>
      </c>
      <c r="H170" s="8">
        <v>0</v>
      </c>
      <c r="I170" t="str">
        <f>_xlfn.XLOOKUP(C170,State_Ref!B:B,State_Ref!A:A,"No Match")</f>
        <v>Arizona</v>
      </c>
      <c r="J170" cm="1">
        <f t="array" ref="J170">_xlfn.XLOOKUP(I170&amp;PROPER(D170),Cleaned_Population!B$2:B$3200&amp;Cleaned_Population!A$2:A$3200,Cleaned_Population!C$2:C$3200,"No Match")</f>
        <v>4689558</v>
      </c>
      <c r="K170" t="str">
        <f t="shared" si="2"/>
        <v>Sufficient Access</v>
      </c>
    </row>
    <row r="171" spans="1:11">
      <c r="A171" t="str">
        <v>WHITERIVER PHS INDIAN HOSPITAL</v>
      </c>
      <c r="B171" t="str">
        <v>WHITERIVER</v>
      </c>
      <c r="C171" t="str">
        <v>AZ</v>
      </c>
      <c r="D171" t="str">
        <v>NAVAJO</v>
      </c>
      <c r="E171" t="str">
        <v>Acute Care Hospitals</v>
      </c>
      <c r="F171" t="str">
        <v>Government - Federal</v>
      </c>
      <c r="G171" t="str">
        <v>No</v>
      </c>
      <c r="H171" s="8">
        <v>0</v>
      </c>
      <c r="I171" t="str">
        <f>_xlfn.XLOOKUP(C171,State_Ref!B:B,State_Ref!A:A,"No Match")</f>
        <v>Arizona</v>
      </c>
      <c r="J171" cm="1">
        <f t="array" ref="J171">_xlfn.XLOOKUP(I171&amp;PROPER(D171),Cleaned_Population!B$2:B$3200&amp;Cleaned_Population!A$2:A$3200,Cleaned_Population!C$2:C$3200,"No Match")</f>
        <v>109946</v>
      </c>
      <c r="K171" t="str">
        <f t="shared" si="2"/>
        <v>Sufficient Access</v>
      </c>
    </row>
    <row r="172" spans="1:11">
      <c r="A172" t="str">
        <v>ORO VALLEY HOSPITAL</v>
      </c>
      <c r="B172" t="str">
        <v>ORO VALLEY</v>
      </c>
      <c r="C172" t="str">
        <v>AZ</v>
      </c>
      <c r="D172" t="str">
        <v>PIMA</v>
      </c>
      <c r="E172" t="str">
        <v>Acute Care Hospitals</v>
      </c>
      <c r="F172" t="str">
        <v>Proprietary</v>
      </c>
      <c r="G172" t="str">
        <v>Yes</v>
      </c>
      <c r="H172" s="8">
        <v>3</v>
      </c>
      <c r="I172" t="str">
        <f>_xlfn.XLOOKUP(C172,State_Ref!B:B,State_Ref!A:A,"No Match")</f>
        <v>Arizona</v>
      </c>
      <c r="J172" cm="1">
        <f t="array" ref="J172">_xlfn.XLOOKUP(I172&amp;PROPER(D172),Cleaned_Population!B$2:B$3200&amp;Cleaned_Population!A$2:A$3200,Cleaned_Population!C$2:C$3200,"No Match")</f>
        <v>1074685</v>
      </c>
      <c r="K172" t="str">
        <f t="shared" si="2"/>
        <v>Sufficient Access</v>
      </c>
    </row>
    <row r="173" spans="1:11">
      <c r="A173" t="str">
        <v>BANNER ESTRELLA MEDICAL CENTER</v>
      </c>
      <c r="B173" t="str">
        <v>PHOENIX</v>
      </c>
      <c r="C173" t="str">
        <v>AZ</v>
      </c>
      <c r="D173" t="str">
        <v>MARICOPA</v>
      </c>
      <c r="E173" t="str">
        <v>Acute Care Hospitals</v>
      </c>
      <c r="F173" t="str">
        <v>Voluntary non-profit - Private</v>
      </c>
      <c r="G173" t="str">
        <v>Yes</v>
      </c>
      <c r="H173" s="8">
        <v>3</v>
      </c>
      <c r="I173" t="str">
        <f>_xlfn.XLOOKUP(C173,State_Ref!B:B,State_Ref!A:A,"No Match")</f>
        <v>Arizona</v>
      </c>
      <c r="J173" cm="1">
        <f t="array" ref="J173">_xlfn.XLOOKUP(I173&amp;PROPER(D173),Cleaned_Population!B$2:B$3200&amp;Cleaned_Population!A$2:A$3200,Cleaned_Population!C$2:C$3200,"No Match")</f>
        <v>4689558</v>
      </c>
      <c r="K173" t="str">
        <f t="shared" si="2"/>
        <v>Sufficient Access</v>
      </c>
    </row>
    <row r="174" spans="1:11">
      <c r="A174" t="str">
        <v>VALLEY VIEW MEDICAL CENTER</v>
      </c>
      <c r="B174" t="str">
        <v>FORT MOHAVE</v>
      </c>
      <c r="C174" t="str">
        <v>AZ</v>
      </c>
      <c r="D174" t="str">
        <v>MOHAVE</v>
      </c>
      <c r="E174" t="str">
        <v>Acute Care Hospitals</v>
      </c>
      <c r="F174" t="str">
        <v>Proprietary</v>
      </c>
      <c r="G174" t="str">
        <v>Yes</v>
      </c>
      <c r="H174" s="8">
        <v>2</v>
      </c>
      <c r="I174" t="str">
        <f>_xlfn.XLOOKUP(C174,State_Ref!B:B,State_Ref!A:A,"No Match")</f>
        <v>Arizona</v>
      </c>
      <c r="J174" cm="1">
        <f t="array" ref="J174">_xlfn.XLOOKUP(I174&amp;PROPER(D174),Cleaned_Population!B$2:B$3200&amp;Cleaned_Population!A$2:A$3200,Cleaned_Population!C$2:C$3200,"No Match")</f>
        <v>228102</v>
      </c>
      <c r="K174" t="str">
        <f t="shared" si="2"/>
        <v>Sufficient Access</v>
      </c>
    </row>
    <row r="175" spans="1:11">
      <c r="A175" t="str">
        <v>MERCY GILBERT MEDICAL CENTER</v>
      </c>
      <c r="B175" t="str">
        <v>GILBERT</v>
      </c>
      <c r="C175" t="str">
        <v>AZ</v>
      </c>
      <c r="D175" t="str">
        <v>MARICOPA</v>
      </c>
      <c r="E175" t="str">
        <v>Acute Care Hospitals</v>
      </c>
      <c r="F175" t="str">
        <v>Voluntary non-profit - Church</v>
      </c>
      <c r="G175" t="str">
        <v>Yes</v>
      </c>
      <c r="H175" s="8">
        <v>5</v>
      </c>
      <c r="I175" t="str">
        <f>_xlfn.XLOOKUP(C175,State_Ref!B:B,State_Ref!A:A,"No Match")</f>
        <v>Arizona</v>
      </c>
      <c r="J175" cm="1">
        <f t="array" ref="J175">_xlfn.XLOOKUP(I175&amp;PROPER(D175),Cleaned_Population!B$2:B$3200&amp;Cleaned_Population!A$2:A$3200,Cleaned_Population!C$2:C$3200,"No Match")</f>
        <v>4689558</v>
      </c>
      <c r="K175" t="str">
        <f t="shared" si="2"/>
        <v>Sufficient Access</v>
      </c>
    </row>
    <row r="176" spans="1:11">
      <c r="A176" t="str">
        <v>HONORHEALTH FOUR PEAKS MEDICAL CENTER</v>
      </c>
      <c r="B176" t="str">
        <v>MESA</v>
      </c>
      <c r="C176" t="str">
        <v>AZ</v>
      </c>
      <c r="D176" t="str">
        <v>MARICOPA</v>
      </c>
      <c r="E176" t="str">
        <v>Acute Care Hospitals</v>
      </c>
      <c r="F176" t="str">
        <v>Proprietary</v>
      </c>
      <c r="G176" t="str">
        <v>Yes</v>
      </c>
      <c r="H176" s="8">
        <v>2</v>
      </c>
      <c r="I176" t="str">
        <f>_xlfn.XLOOKUP(C176,State_Ref!B:B,State_Ref!A:A,"No Match")</f>
        <v>Arizona</v>
      </c>
      <c r="J176" cm="1">
        <f t="array" ref="J176">_xlfn.XLOOKUP(I176&amp;PROPER(D176),Cleaned_Population!B$2:B$3200&amp;Cleaned_Population!A$2:A$3200,Cleaned_Population!C$2:C$3200,"No Match")</f>
        <v>4689558</v>
      </c>
      <c r="K176" t="str">
        <f t="shared" si="2"/>
        <v>Sufficient Access</v>
      </c>
    </row>
    <row r="177" spans="1:11">
      <c r="A177" t="str">
        <v>BANNER GATEWAY MEDICAL CENTER</v>
      </c>
      <c r="B177" t="str">
        <v>GILBERT</v>
      </c>
      <c r="C177" t="str">
        <v>AZ</v>
      </c>
      <c r="D177" t="str">
        <v>MARICOPA</v>
      </c>
      <c r="E177" t="str">
        <v>Acute Care Hospitals</v>
      </c>
      <c r="F177" t="str">
        <v>Voluntary non-profit - Other</v>
      </c>
      <c r="G177" t="str">
        <v>Yes</v>
      </c>
      <c r="H177" s="8">
        <v>3</v>
      </c>
      <c r="I177" t="str">
        <f>_xlfn.XLOOKUP(C177,State_Ref!B:B,State_Ref!A:A,"No Match")</f>
        <v>Arizona</v>
      </c>
      <c r="J177" cm="1">
        <f t="array" ref="J177">_xlfn.XLOOKUP(I177&amp;PROPER(D177),Cleaned_Population!B$2:B$3200&amp;Cleaned_Population!A$2:A$3200,Cleaned_Population!C$2:C$3200,"No Match")</f>
        <v>4689558</v>
      </c>
      <c r="K177" t="str">
        <f t="shared" si="2"/>
        <v>Sufficient Access</v>
      </c>
    </row>
    <row r="178" spans="1:11">
      <c r="A178" t="str">
        <v>HONORHEALTH SCOTTSDALE THOMPSON PEAK MED CTR</v>
      </c>
      <c r="B178" t="str">
        <v>SCOTTSDALE</v>
      </c>
      <c r="C178" t="str">
        <v>AZ</v>
      </c>
      <c r="D178" t="str">
        <v>MARICOPA</v>
      </c>
      <c r="E178" t="str">
        <v>Acute Care Hospitals</v>
      </c>
      <c r="F178" t="str">
        <v>Voluntary non-profit - Private</v>
      </c>
      <c r="G178" t="str">
        <v>Yes</v>
      </c>
      <c r="H178" s="8">
        <v>5</v>
      </c>
      <c r="I178" t="str">
        <f>_xlfn.XLOOKUP(C178,State_Ref!B:B,State_Ref!A:A,"No Match")</f>
        <v>Arizona</v>
      </c>
      <c r="J178" cm="1">
        <f t="array" ref="J178">_xlfn.XLOOKUP(I178&amp;PROPER(D178),Cleaned_Population!B$2:B$3200&amp;Cleaned_Population!A$2:A$3200,Cleaned_Population!C$2:C$3200,"No Match")</f>
        <v>4689558</v>
      </c>
      <c r="K178" t="str">
        <f t="shared" si="2"/>
        <v>Sufficient Access</v>
      </c>
    </row>
    <row r="179" spans="1:11">
      <c r="A179" t="str">
        <v>PHOENIX VA MEDICAL CENTER</v>
      </c>
      <c r="B179" t="str">
        <v>PHOENIX</v>
      </c>
      <c r="C179" t="str">
        <v>AZ</v>
      </c>
      <c r="D179" t="str">
        <v>MARICOPA</v>
      </c>
      <c r="E179" t="str">
        <v>Acute Care - Veterans Administration</v>
      </c>
      <c r="F179" t="str">
        <v>Veterans Health Administration</v>
      </c>
      <c r="G179" t="str">
        <v>Yes</v>
      </c>
      <c r="H179" s="8">
        <v>5</v>
      </c>
      <c r="I179" t="str">
        <f>_xlfn.XLOOKUP(C179,State_Ref!B:B,State_Ref!A:A,"No Match")</f>
        <v>Arizona</v>
      </c>
      <c r="J179" cm="1">
        <f t="array" ref="J179">_xlfn.XLOOKUP(I179&amp;PROPER(D179),Cleaned_Population!B$2:B$3200&amp;Cleaned_Population!A$2:A$3200,Cleaned_Population!C$2:C$3200,"No Match")</f>
        <v>4689558</v>
      </c>
      <c r="K179" t="str">
        <f t="shared" si="2"/>
        <v>Sufficient Access</v>
      </c>
    </row>
    <row r="180" spans="1:11">
      <c r="A180" t="str">
        <v>BANNER IRONWOOD MEDICAL CENTER</v>
      </c>
      <c r="B180" t="str">
        <v>QUEEN CREEK</v>
      </c>
      <c r="C180" t="str">
        <v>AZ</v>
      </c>
      <c r="D180" t="str">
        <v>PINAL</v>
      </c>
      <c r="E180" t="str">
        <v>Acute Care Hospitals</v>
      </c>
      <c r="F180" t="str">
        <v>Voluntary non-profit - Private</v>
      </c>
      <c r="G180" t="str">
        <v>Yes</v>
      </c>
      <c r="H180" s="8">
        <v>3</v>
      </c>
      <c r="I180" t="str">
        <f>_xlfn.XLOOKUP(C180,State_Ref!B:B,State_Ref!A:A,"No Match")</f>
        <v>Arizona</v>
      </c>
      <c r="J180" cm="1">
        <f t="array" ref="J180">_xlfn.XLOOKUP(I180&amp;PROPER(D180),Cleaned_Population!B$2:B$3200&amp;Cleaned_Population!A$2:A$3200,Cleaned_Population!C$2:C$3200,"No Match")</f>
        <v>539380</v>
      </c>
      <c r="K180" t="str">
        <f t="shared" si="2"/>
        <v>Sufficient Access</v>
      </c>
    </row>
    <row r="181" spans="1:11">
      <c r="A181" t="str">
        <v>BANNER GOLDFIELD MEDICAL CENTER</v>
      </c>
      <c r="B181" t="str">
        <v>APACHE JUNCTION</v>
      </c>
      <c r="C181" t="str">
        <v>AZ</v>
      </c>
      <c r="D181" t="str">
        <v>PINAL</v>
      </c>
      <c r="E181" t="str">
        <v>Acute Care Hospitals</v>
      </c>
      <c r="F181" t="str">
        <v>Voluntary non-profit - Other</v>
      </c>
      <c r="G181" t="str">
        <v>Yes</v>
      </c>
      <c r="H181" s="8">
        <v>5</v>
      </c>
      <c r="I181" t="str">
        <f>_xlfn.XLOOKUP(C181,State_Ref!B:B,State_Ref!A:A,"No Match")</f>
        <v>Arizona</v>
      </c>
      <c r="J181" cm="1">
        <f t="array" ref="J181">_xlfn.XLOOKUP(I181&amp;PROPER(D181),Cleaned_Population!B$2:B$3200&amp;Cleaned_Population!A$2:A$3200,Cleaned_Population!C$2:C$3200,"No Match")</f>
        <v>539380</v>
      </c>
      <c r="K181" t="str">
        <f t="shared" si="2"/>
        <v>Sufficient Access</v>
      </c>
    </row>
    <row r="182" spans="1:11">
      <c r="A182" t="str">
        <v>DIGNITY HEALTH - ARIZONA GENERAL HOSPITAL</v>
      </c>
      <c r="B182" t="str">
        <v>LAVEEN</v>
      </c>
      <c r="C182" t="str">
        <v>AZ</v>
      </c>
      <c r="D182" t="str">
        <v>MARICOPA</v>
      </c>
      <c r="E182" t="str">
        <v>Acute Care Hospitals</v>
      </c>
      <c r="F182" t="str">
        <v>Proprietary</v>
      </c>
      <c r="G182" t="str">
        <v>No</v>
      </c>
      <c r="H182" s="8">
        <v>0</v>
      </c>
      <c r="I182" t="str">
        <f>_xlfn.XLOOKUP(C182,State_Ref!B:B,State_Ref!A:A,"No Match")</f>
        <v>Arizona</v>
      </c>
      <c r="J182" cm="1">
        <f t="array" ref="J182">_xlfn.XLOOKUP(I182&amp;PROPER(D182),Cleaned_Population!B$2:B$3200&amp;Cleaned_Population!A$2:A$3200,Cleaned_Population!C$2:C$3200,"No Match")</f>
        <v>4689558</v>
      </c>
      <c r="K182" t="str">
        <f t="shared" si="2"/>
        <v>Sufficient Access</v>
      </c>
    </row>
    <row r="183" spans="1:11">
      <c r="A183" t="str">
        <v>CITY OF HOPE CANCER CENTER PHOENIX</v>
      </c>
      <c r="B183" t="str">
        <v>GOODYEAR</v>
      </c>
      <c r="C183" t="str">
        <v>AZ</v>
      </c>
      <c r="D183" t="str">
        <v>MARICOPA</v>
      </c>
      <c r="E183" t="str">
        <v>Acute Care Hospitals</v>
      </c>
      <c r="F183" t="str">
        <v>Proprietary</v>
      </c>
      <c r="G183" t="str">
        <v>No</v>
      </c>
      <c r="H183" s="8">
        <v>4</v>
      </c>
      <c r="I183" t="str">
        <f>_xlfn.XLOOKUP(C183,State_Ref!B:B,State_Ref!A:A,"No Match")</f>
        <v>Arizona</v>
      </c>
      <c r="J183" cm="1">
        <f t="array" ref="J183">_xlfn.XLOOKUP(I183&amp;PROPER(D183),Cleaned_Population!B$2:B$3200&amp;Cleaned_Population!A$2:A$3200,Cleaned_Population!C$2:C$3200,"No Match")</f>
        <v>4689558</v>
      </c>
      <c r="K183" t="str">
        <f t="shared" si="2"/>
        <v>Sufficient Access</v>
      </c>
    </row>
    <row r="184" spans="1:11">
      <c r="A184" t="str">
        <v>DIGNITY HEALTH ARIZONA GENERAL HOSPITAL</v>
      </c>
      <c r="B184" t="str">
        <v>MESA</v>
      </c>
      <c r="C184" t="str">
        <v>AZ</v>
      </c>
      <c r="D184" t="str">
        <v>MARICOPA</v>
      </c>
      <c r="E184" t="str">
        <v>Acute Care Hospitals</v>
      </c>
      <c r="F184" t="str">
        <v>Voluntary non-profit - Private</v>
      </c>
      <c r="G184" t="str">
        <v>Yes</v>
      </c>
      <c r="H184" s="8">
        <v>5</v>
      </c>
      <c r="I184" t="str">
        <f>_xlfn.XLOOKUP(C184,State_Ref!B:B,State_Ref!A:A,"No Match")</f>
        <v>Arizona</v>
      </c>
      <c r="J184" cm="1">
        <f t="array" ref="J184">_xlfn.XLOOKUP(I184&amp;PROPER(D184),Cleaned_Population!B$2:B$3200&amp;Cleaned_Population!A$2:A$3200,Cleaned_Population!C$2:C$3200,"No Match")</f>
        <v>4689558</v>
      </c>
      <c r="K184" t="str">
        <f t="shared" si="2"/>
        <v>Sufficient Access</v>
      </c>
    </row>
    <row r="185" spans="1:11">
      <c r="A185" t="str">
        <v>VA S. ARIZONA HEALTHCARE SYSTEM</v>
      </c>
      <c r="B185" t="str">
        <v>TUCSON</v>
      </c>
      <c r="C185" t="str">
        <v>AZ</v>
      </c>
      <c r="D185" t="str">
        <v>PIMA</v>
      </c>
      <c r="E185" t="str">
        <v>Acute Care - Veterans Administration</v>
      </c>
      <c r="F185" t="str">
        <v>Veterans Health Administration</v>
      </c>
      <c r="G185" t="str">
        <v>Yes</v>
      </c>
      <c r="H185" s="8">
        <v>5</v>
      </c>
      <c r="I185" t="str">
        <f>_xlfn.XLOOKUP(C185,State_Ref!B:B,State_Ref!A:A,"No Match")</f>
        <v>Arizona</v>
      </c>
      <c r="J185" cm="1">
        <f t="array" ref="J185">_xlfn.XLOOKUP(I185&amp;PROPER(D185),Cleaned_Population!B$2:B$3200&amp;Cleaned_Population!A$2:A$3200,Cleaned_Population!C$2:C$3200,"No Match")</f>
        <v>1074685</v>
      </c>
      <c r="K185" t="str">
        <f t="shared" si="2"/>
        <v>Sufficient Access</v>
      </c>
    </row>
    <row r="186" spans="1:11">
      <c r="A186" t="str">
        <v>HONORHEALTH SONORAN CROSSING MEDICAL CENTER</v>
      </c>
      <c r="B186" t="str">
        <v>PHOENIX</v>
      </c>
      <c r="C186" t="str">
        <v>AZ</v>
      </c>
      <c r="D186" t="str">
        <v>MARICOPA</v>
      </c>
      <c r="E186" t="str">
        <v>Acute Care Hospitals</v>
      </c>
      <c r="F186" t="str">
        <v>Voluntary non-profit - Private</v>
      </c>
      <c r="G186" t="str">
        <v>Yes</v>
      </c>
      <c r="H186" s="8">
        <v>4</v>
      </c>
      <c r="I186" t="str">
        <f>_xlfn.XLOOKUP(C186,State_Ref!B:B,State_Ref!A:A,"No Match")</f>
        <v>Arizona</v>
      </c>
      <c r="J186" cm="1">
        <f t="array" ref="J186">_xlfn.XLOOKUP(I186&amp;PROPER(D186),Cleaned_Population!B$2:B$3200&amp;Cleaned_Population!A$2:A$3200,Cleaned_Population!C$2:C$3200,"No Match")</f>
        <v>4689558</v>
      </c>
      <c r="K186" t="str">
        <f t="shared" si="2"/>
        <v>Sufficient Access</v>
      </c>
    </row>
    <row r="187" spans="1:11">
      <c r="A187" t="str">
        <v>BANNER OCOTILLO MEDICAL CENTER</v>
      </c>
      <c r="B187" t="str">
        <v>CHANDLER</v>
      </c>
      <c r="C187" t="str">
        <v>AZ</v>
      </c>
      <c r="D187" t="str">
        <v>MARICOPA</v>
      </c>
      <c r="E187" t="str">
        <v>Acute Care Hospitals</v>
      </c>
      <c r="F187" t="str">
        <v>Voluntary non-profit - Private</v>
      </c>
      <c r="G187" t="str">
        <v>Yes</v>
      </c>
      <c r="H187" s="8">
        <v>3</v>
      </c>
      <c r="I187" t="str">
        <f>_xlfn.XLOOKUP(C187,State_Ref!B:B,State_Ref!A:A,"No Match")</f>
        <v>Arizona</v>
      </c>
      <c r="J187" cm="1">
        <f t="array" ref="J187">_xlfn.XLOOKUP(I187&amp;PROPER(D187),Cleaned_Population!B$2:B$3200&amp;Cleaned_Population!A$2:A$3200,Cleaned_Population!C$2:C$3200,"No Match")</f>
        <v>4689558</v>
      </c>
      <c r="K187" t="str">
        <f t="shared" si="2"/>
        <v>Sufficient Access</v>
      </c>
    </row>
    <row r="188" spans="1:11">
      <c r="A188" t="str">
        <v>NORTHWEST MEDICAL CENTER SAHUARITA</v>
      </c>
      <c r="B188" t="str">
        <v>SAHUARITA</v>
      </c>
      <c r="C188" t="str">
        <v>AZ</v>
      </c>
      <c r="D188" t="str">
        <v>PIMA</v>
      </c>
      <c r="E188" t="str">
        <v>Acute Care Hospitals</v>
      </c>
      <c r="F188" t="str">
        <v>Voluntary non-profit - Private</v>
      </c>
      <c r="G188" t="str">
        <v>Yes</v>
      </c>
      <c r="H188" s="8">
        <v>3</v>
      </c>
      <c r="I188" t="str">
        <f>_xlfn.XLOOKUP(C188,State_Ref!B:B,State_Ref!A:A,"No Match")</f>
        <v>Arizona</v>
      </c>
      <c r="J188" cm="1">
        <f t="array" ref="J188">_xlfn.XLOOKUP(I188&amp;PROPER(D188),Cleaned_Population!B$2:B$3200&amp;Cleaned_Population!A$2:A$3200,Cleaned_Population!C$2:C$3200,"No Match")</f>
        <v>1074685</v>
      </c>
      <c r="K188" t="str">
        <f t="shared" si="2"/>
        <v>Sufficient Access</v>
      </c>
    </row>
    <row r="189" spans="1:11">
      <c r="A189" t="str">
        <v>EXCEPTIONAL COMMUNITY HOSPITAL - MARICOPA</v>
      </c>
      <c r="B189" t="str">
        <v>MARICOPA</v>
      </c>
      <c r="C189" t="str">
        <v>AZ</v>
      </c>
      <c r="D189" t="str">
        <v>PINAL</v>
      </c>
      <c r="E189" t="str">
        <v>Acute Care Hospitals</v>
      </c>
      <c r="F189" t="str">
        <v>Proprietary</v>
      </c>
      <c r="G189" t="str">
        <v>Yes</v>
      </c>
      <c r="H189" s="8">
        <v>0</v>
      </c>
      <c r="I189" t="str">
        <f>_xlfn.XLOOKUP(C189,State_Ref!B:B,State_Ref!A:A,"No Match")</f>
        <v>Arizona</v>
      </c>
      <c r="J189" cm="1">
        <f t="array" ref="J189">_xlfn.XLOOKUP(I189&amp;PROPER(D189),Cleaned_Population!B$2:B$3200&amp;Cleaned_Population!A$2:A$3200,Cleaned_Population!C$2:C$3200,"No Match")</f>
        <v>539380</v>
      </c>
      <c r="K189" t="str">
        <f t="shared" si="2"/>
        <v>Sufficient Access</v>
      </c>
    </row>
    <row r="190" spans="1:11">
      <c r="A190" t="str">
        <v>EAST VALLEY ER &amp; HOSPITAL</v>
      </c>
      <c r="B190" t="str">
        <v>GILBERT</v>
      </c>
      <c r="C190" t="str">
        <v>AZ</v>
      </c>
      <c r="D190" t="str">
        <v>MARICOPA</v>
      </c>
      <c r="E190" t="str">
        <v>Acute Care Hospitals</v>
      </c>
      <c r="F190" t="str">
        <v>Proprietary</v>
      </c>
      <c r="G190" t="str">
        <v>Yes</v>
      </c>
      <c r="H190" s="8">
        <v>0</v>
      </c>
      <c r="I190" t="str">
        <f>_xlfn.XLOOKUP(C190,State_Ref!B:B,State_Ref!A:A,"No Match")</f>
        <v>Arizona</v>
      </c>
      <c r="J190" cm="1">
        <f t="array" ref="J190">_xlfn.XLOOKUP(I190&amp;PROPER(D190),Cleaned_Population!B$2:B$3200&amp;Cleaned_Population!A$2:A$3200,Cleaned_Population!C$2:C$3200,"No Match")</f>
        <v>4689558</v>
      </c>
      <c r="K190" t="str">
        <f t="shared" si="2"/>
        <v>Sufficient Access</v>
      </c>
    </row>
    <row r="191" spans="1:11">
      <c r="A191" t="str">
        <v>EXCEPTIONAL COMMUNITY HOSPITAL YUMA</v>
      </c>
      <c r="B191" t="str">
        <v>YUMA</v>
      </c>
      <c r="C191" t="str">
        <v>AZ</v>
      </c>
      <c r="D191" t="str">
        <v>YUMA</v>
      </c>
      <c r="E191" t="str">
        <v>Acute Care Hospitals</v>
      </c>
      <c r="F191" t="str">
        <v>Proprietary</v>
      </c>
      <c r="G191" t="str">
        <v>Yes</v>
      </c>
      <c r="H191" s="8">
        <v>0</v>
      </c>
      <c r="I191" t="str">
        <f>_xlfn.XLOOKUP(C191,State_Ref!B:B,State_Ref!A:A,"No Match")</f>
        <v>Arizona</v>
      </c>
      <c r="J191" cm="1">
        <f t="array" ref="J191">_xlfn.XLOOKUP(I191&amp;PROPER(D191),Cleaned_Population!B$2:B$3200&amp;Cleaned_Population!A$2:A$3200,Cleaned_Population!C$2:C$3200,"No Match")</f>
        <v>224449</v>
      </c>
      <c r="K191" t="str">
        <f t="shared" si="2"/>
        <v>Sufficient Access</v>
      </c>
    </row>
    <row r="192" spans="1:11">
      <c r="A192" t="str">
        <v>EXCEPTIONAL COMMUNITY HOSPITAL BULLHEAD CITY</v>
      </c>
      <c r="B192" t="str">
        <v>BULLHEAD CITY</v>
      </c>
      <c r="C192" t="str">
        <v>AZ</v>
      </c>
      <c r="D192" t="str">
        <v>MOHAVE</v>
      </c>
      <c r="E192" t="str">
        <v>Acute Care Hospitals</v>
      </c>
      <c r="F192" t="str">
        <v>Proprietary</v>
      </c>
      <c r="G192" t="str">
        <v>Yes</v>
      </c>
      <c r="H192" s="8">
        <v>0</v>
      </c>
      <c r="I192" t="str">
        <f>_xlfn.XLOOKUP(C192,State_Ref!B:B,State_Ref!A:A,"No Match")</f>
        <v>Arizona</v>
      </c>
      <c r="J192" cm="1">
        <f t="array" ref="J192">_xlfn.XLOOKUP(I192&amp;PROPER(D192),Cleaned_Population!B$2:B$3200&amp;Cleaned_Population!A$2:A$3200,Cleaned_Population!C$2:C$3200,"No Match")</f>
        <v>228102</v>
      </c>
      <c r="K192" t="str">
        <f t="shared" si="2"/>
        <v>Sufficient Access</v>
      </c>
    </row>
    <row r="193" spans="1:11">
      <c r="A193" t="str">
        <v>KAYENTA ALTERNATIVE RURAL HOSPITAL</v>
      </c>
      <c r="B193" t="str">
        <v>KAYENTA</v>
      </c>
      <c r="C193" t="str">
        <v>AZ</v>
      </c>
      <c r="D193" t="str">
        <v>NAVAJO</v>
      </c>
      <c r="E193" t="str">
        <v>Acute Care Hospitals</v>
      </c>
      <c r="F193" t="str">
        <v>Government - Federal</v>
      </c>
      <c r="G193" t="str">
        <v>Yes</v>
      </c>
      <c r="H193" s="8">
        <v>0</v>
      </c>
      <c r="I193" t="str">
        <f>_xlfn.XLOOKUP(C193,State_Ref!B:B,State_Ref!A:A,"No Match")</f>
        <v>Arizona</v>
      </c>
      <c r="J193" cm="1">
        <f t="array" ref="J193">_xlfn.XLOOKUP(I193&amp;PROPER(D193),Cleaned_Population!B$2:B$3200&amp;Cleaned_Population!A$2:A$3200,Cleaned_Population!C$2:C$3200,"No Match")</f>
        <v>109946</v>
      </c>
      <c r="K193" t="str">
        <f t="shared" si="2"/>
        <v>Sufficient Access</v>
      </c>
    </row>
    <row r="194" spans="1:11">
      <c r="A194" t="str">
        <v>VA NORTHERN ARIZONA HEALTHCARE SYSTEM</v>
      </c>
      <c r="B194" t="str">
        <v>PRESCOTT</v>
      </c>
      <c r="C194" t="str">
        <v>AZ</v>
      </c>
      <c r="D194" t="str">
        <v>YAVAPAI</v>
      </c>
      <c r="E194" t="str">
        <v>Acute Care - Veterans Administration</v>
      </c>
      <c r="F194" t="str">
        <v>Veterans Health Administration</v>
      </c>
      <c r="G194" t="str">
        <v>Yes</v>
      </c>
      <c r="H194" s="8">
        <v>5</v>
      </c>
      <c r="I194" t="str">
        <f>_xlfn.XLOOKUP(C194,State_Ref!B:B,State_Ref!A:A,"No Match")</f>
        <v>Arizona</v>
      </c>
      <c r="J194" cm="1">
        <f t="array" ref="J194">_xlfn.XLOOKUP(I194&amp;PROPER(D194),Cleaned_Population!B$2:B$3200&amp;Cleaned_Population!A$2:A$3200,Cleaned_Population!C$2:C$3200,"No Match")</f>
        <v>252552</v>
      </c>
      <c r="K194" t="str">
        <f t="shared" si="2"/>
        <v>Sufficient Access</v>
      </c>
    </row>
    <row r="195" spans="1:11">
      <c r="A195" t="str">
        <v>WICKENBURG COMMUNITY HOSPITAL</v>
      </c>
      <c r="B195" t="str">
        <v>WICKENBURG</v>
      </c>
      <c r="C195" t="str">
        <v>AZ</v>
      </c>
      <c r="D195" t="str">
        <v>MARICOPA</v>
      </c>
      <c r="E195" t="str">
        <v>Critical Access Hospitals</v>
      </c>
      <c r="F195" t="str">
        <v>Voluntary non-profit - Other</v>
      </c>
      <c r="G195" t="str">
        <v>Yes</v>
      </c>
      <c r="H195" s="8">
        <v>0</v>
      </c>
      <c r="I195" t="str">
        <f>_xlfn.XLOOKUP(C195,State_Ref!B:B,State_Ref!A:A,"No Match")</f>
        <v>Arizona</v>
      </c>
      <c r="J195" cm="1">
        <f t="array" ref="J195">_xlfn.XLOOKUP(I195&amp;PROPER(D195),Cleaned_Population!B$2:B$3200&amp;Cleaned_Population!A$2:A$3200,Cleaned_Population!C$2:C$3200,"No Match")</f>
        <v>4689558</v>
      </c>
      <c r="K195" t="str">
        <f t="shared" ref="K195:K258" si="3">IF(AND(J195&gt;50000,COUNTIFS(D:D,D195,C:C,C195)&lt;=1),"Hospital Desert","Sufficient Access")</f>
        <v>Sufficient Access</v>
      </c>
    </row>
    <row r="196" spans="1:11">
      <c r="A196" t="str">
        <v>BENSON HOSPITAL</v>
      </c>
      <c r="B196" t="str">
        <v>BENSON</v>
      </c>
      <c r="C196" t="str">
        <v>AZ</v>
      </c>
      <c r="D196" t="str">
        <v>COCHISE</v>
      </c>
      <c r="E196" t="str">
        <v>Critical Access Hospitals</v>
      </c>
      <c r="F196" t="str">
        <v>Voluntary non-profit - Private</v>
      </c>
      <c r="G196" t="str">
        <v>Yes</v>
      </c>
      <c r="H196" s="8">
        <v>0</v>
      </c>
      <c r="I196" t="str">
        <f>_xlfn.XLOOKUP(C196,State_Ref!B:B,State_Ref!A:A,"No Match")</f>
        <v>Arizona</v>
      </c>
      <c r="J196" cm="1">
        <f t="array" ref="J196">_xlfn.XLOOKUP(I196&amp;PROPER(D196),Cleaned_Population!B$2:B$3200&amp;Cleaned_Population!A$2:A$3200,Cleaned_Population!C$2:C$3200,"No Match")</f>
        <v>126332</v>
      </c>
      <c r="K196" t="str">
        <f t="shared" si="3"/>
        <v>Sufficient Access</v>
      </c>
    </row>
    <row r="197" spans="1:11">
      <c r="A197" t="str">
        <v>NORTHERN COCHISE COMMUNITY HOSPITAL, INC.</v>
      </c>
      <c r="B197" t="str">
        <v>WILLCOX</v>
      </c>
      <c r="C197" t="str">
        <v>AZ</v>
      </c>
      <c r="D197" t="str">
        <v>COCHISE</v>
      </c>
      <c r="E197" t="str">
        <v>Critical Access Hospitals</v>
      </c>
      <c r="F197" t="str">
        <v>Voluntary non-profit - Private</v>
      </c>
      <c r="G197" t="str">
        <v>Yes</v>
      </c>
      <c r="H197" s="8">
        <v>0</v>
      </c>
      <c r="I197" t="str">
        <f>_xlfn.XLOOKUP(C197,State_Ref!B:B,State_Ref!A:A,"No Match")</f>
        <v>Arizona</v>
      </c>
      <c r="J197" cm="1">
        <f t="array" ref="J197">_xlfn.XLOOKUP(I197&amp;PROPER(D197),Cleaned_Population!B$2:B$3200&amp;Cleaned_Population!A$2:A$3200,Cleaned_Population!C$2:C$3200,"No Match")</f>
        <v>126332</v>
      </c>
      <c r="K197" t="str">
        <f t="shared" si="3"/>
        <v>Sufficient Access</v>
      </c>
    </row>
    <row r="198" spans="1:11">
      <c r="A198" t="str">
        <v>PAGE HOSPITAL</v>
      </c>
      <c r="B198" t="str">
        <v>PAGE</v>
      </c>
      <c r="C198" t="str">
        <v>AZ</v>
      </c>
      <c r="D198" t="str">
        <v>COCONINO</v>
      </c>
      <c r="E198" t="str">
        <v>Critical Access Hospitals</v>
      </c>
      <c r="F198" t="str">
        <v>Government - Hospital District or Authority</v>
      </c>
      <c r="G198" t="str">
        <v>Yes</v>
      </c>
      <c r="H198" s="8">
        <v>0</v>
      </c>
      <c r="I198" t="str">
        <f>_xlfn.XLOOKUP(C198,State_Ref!B:B,State_Ref!A:A,"No Match")</f>
        <v>Arizona</v>
      </c>
      <c r="J198" cm="1">
        <f t="array" ref="J198">_xlfn.XLOOKUP(I198&amp;PROPER(D198),Cleaned_Population!B$2:B$3200&amp;Cleaned_Population!A$2:A$3200,Cleaned_Population!C$2:C$3200,"No Match")</f>
        <v>144368</v>
      </c>
      <c r="K198" t="str">
        <f t="shared" si="3"/>
        <v>Sufficient Access</v>
      </c>
    </row>
    <row r="199" spans="1:11">
      <c r="A199" t="str">
        <v>HOPI HEALTH CARE CENTER</v>
      </c>
      <c r="B199" t="str">
        <v>POLACCA</v>
      </c>
      <c r="C199" t="str">
        <v>AZ</v>
      </c>
      <c r="D199" t="str">
        <v>NAVAJO</v>
      </c>
      <c r="E199" t="str">
        <v>Critical Access Hospitals</v>
      </c>
      <c r="F199" t="str">
        <v>Tribal</v>
      </c>
      <c r="G199" t="str">
        <v>No</v>
      </c>
      <c r="H199" s="8">
        <v>0</v>
      </c>
      <c r="I199" t="str">
        <f>_xlfn.XLOOKUP(C199,State_Ref!B:B,State_Ref!A:A,"No Match")</f>
        <v>Arizona</v>
      </c>
      <c r="J199" cm="1">
        <f t="array" ref="J199">_xlfn.XLOOKUP(I199&amp;PROPER(D199),Cleaned_Population!B$2:B$3200&amp;Cleaned_Population!A$2:A$3200,Cleaned_Population!C$2:C$3200,"No Match")</f>
        <v>109946</v>
      </c>
      <c r="K199" t="str">
        <f t="shared" si="3"/>
        <v>Sufficient Access</v>
      </c>
    </row>
    <row r="200" spans="1:11">
      <c r="A200" t="str">
        <v>PARKER INDIAN HEALTH CENTER</v>
      </c>
      <c r="B200" t="str">
        <v>PARKER</v>
      </c>
      <c r="C200" t="str">
        <v>AZ</v>
      </c>
      <c r="D200" t="str">
        <v>LAPAZ</v>
      </c>
      <c r="E200" t="str">
        <v>Critical Access Hospitals</v>
      </c>
      <c r="F200" t="str">
        <v>Government - Federal</v>
      </c>
      <c r="G200" t="str">
        <v>Yes</v>
      </c>
      <c r="H200" s="8">
        <v>0</v>
      </c>
      <c r="I200" t="str">
        <f>_xlfn.XLOOKUP(C200,State_Ref!B:B,State_Ref!A:A,"No Match")</f>
        <v>Arizona</v>
      </c>
      <c r="J200" t="str" cm="1">
        <f t="array" ref="J200">_xlfn.XLOOKUP(I200&amp;PROPER(D200),Cleaned_Population!B$2:B$3200&amp;Cleaned_Population!A$2:A$3200,Cleaned_Population!C$2:C$3200,"No Match")</f>
        <v>No Match</v>
      </c>
      <c r="K200" t="str">
        <f t="shared" si="3"/>
        <v>Sufficient Access</v>
      </c>
    </row>
    <row r="201" spans="1:11">
      <c r="A201" t="str">
        <v>HUHU KAM MEMORIAL HOSPITAL</v>
      </c>
      <c r="B201" t="str">
        <v>SACATON</v>
      </c>
      <c r="C201" t="str">
        <v>AZ</v>
      </c>
      <c r="D201" t="str">
        <v>PINAL</v>
      </c>
      <c r="E201" t="str">
        <v>Critical Access Hospitals</v>
      </c>
      <c r="F201" t="str">
        <v>Government - Federal</v>
      </c>
      <c r="G201" t="str">
        <v>Yes</v>
      </c>
      <c r="H201" s="8">
        <v>0</v>
      </c>
      <c r="I201" t="str">
        <f>_xlfn.XLOOKUP(C201,State_Ref!B:B,State_Ref!A:A,"No Match")</f>
        <v>Arizona</v>
      </c>
      <c r="J201" cm="1">
        <f t="array" ref="J201">_xlfn.XLOOKUP(I201&amp;PROPER(D201),Cleaned_Population!B$2:B$3200&amp;Cleaned_Population!A$2:A$3200,Cleaned_Population!C$2:C$3200,"No Match")</f>
        <v>539380</v>
      </c>
      <c r="K201" t="str">
        <f t="shared" si="3"/>
        <v>Sufficient Access</v>
      </c>
    </row>
    <row r="202" spans="1:11">
      <c r="A202" t="str">
        <v>SAGE MEMORIAL HOSPITAL</v>
      </c>
      <c r="B202" t="str">
        <v>GANADO</v>
      </c>
      <c r="C202" t="str">
        <v>AZ</v>
      </c>
      <c r="D202" t="str">
        <v>APACHE</v>
      </c>
      <c r="E202" t="str">
        <v>Critical Access Hospitals</v>
      </c>
      <c r="F202" t="str">
        <v>Voluntary non-profit - Private</v>
      </c>
      <c r="G202" t="str">
        <v>No</v>
      </c>
      <c r="H202" s="8">
        <v>0</v>
      </c>
      <c r="I202" t="str">
        <f>_xlfn.XLOOKUP(C202,State_Ref!B:B,State_Ref!A:A,"No Match")</f>
        <v>Arizona</v>
      </c>
      <c r="J202" cm="1">
        <f t="array" ref="J202">_xlfn.XLOOKUP(I202&amp;PROPER(D202),Cleaned_Population!B$2:B$3200&amp;Cleaned_Population!A$2:A$3200,Cleaned_Population!C$2:C$3200,"No Match")</f>
        <v>64445</v>
      </c>
      <c r="K202" t="str">
        <f t="shared" si="3"/>
        <v>Sufficient Access</v>
      </c>
    </row>
    <row r="203" spans="1:11">
      <c r="A203" t="str">
        <v>LITTLE COLORADO MEDICAL CENTER</v>
      </c>
      <c r="B203" t="str">
        <v>WINSLOW</v>
      </c>
      <c r="C203" t="str">
        <v>AZ</v>
      </c>
      <c r="D203" t="str">
        <v>NAVAJO</v>
      </c>
      <c r="E203" t="str">
        <v>Critical Access Hospitals</v>
      </c>
      <c r="F203" t="str">
        <v>Voluntary non-profit - Private</v>
      </c>
      <c r="G203" t="str">
        <v>Yes</v>
      </c>
      <c r="H203" s="8">
        <v>0</v>
      </c>
      <c r="I203" t="str">
        <f>_xlfn.XLOOKUP(C203,State_Ref!B:B,State_Ref!A:A,"No Match")</f>
        <v>Arizona</v>
      </c>
      <c r="J203" cm="1">
        <f t="array" ref="J203">_xlfn.XLOOKUP(I203&amp;PROPER(D203),Cleaned_Population!B$2:B$3200&amp;Cleaned_Population!A$2:A$3200,Cleaned_Population!C$2:C$3200,"No Match")</f>
        <v>109946</v>
      </c>
      <c r="K203" t="str">
        <f t="shared" si="3"/>
        <v>Sufficient Access</v>
      </c>
    </row>
    <row r="204" spans="1:11">
      <c r="A204" t="str">
        <v>COPPER QUEEN COMMUNITY HOSPITAL</v>
      </c>
      <c r="B204" t="str">
        <v>BISBEE</v>
      </c>
      <c r="C204" t="str">
        <v>AZ</v>
      </c>
      <c r="D204" t="str">
        <v>COCHISE</v>
      </c>
      <c r="E204" t="str">
        <v>Critical Access Hospitals</v>
      </c>
      <c r="F204" t="str">
        <v>Voluntary non-profit - Private</v>
      </c>
      <c r="G204" t="str">
        <v>Yes</v>
      </c>
      <c r="H204" s="8">
        <v>0</v>
      </c>
      <c r="I204" t="str">
        <f>_xlfn.XLOOKUP(C204,State_Ref!B:B,State_Ref!A:A,"No Match")</f>
        <v>Arizona</v>
      </c>
      <c r="J204" cm="1">
        <f t="array" ref="J204">_xlfn.XLOOKUP(I204&amp;PROPER(D204),Cleaned_Population!B$2:B$3200&amp;Cleaned_Population!A$2:A$3200,Cleaned_Population!C$2:C$3200,"No Match")</f>
        <v>126332</v>
      </c>
      <c r="K204" t="str">
        <f t="shared" si="3"/>
        <v>Sufficient Access</v>
      </c>
    </row>
    <row r="205" spans="1:11">
      <c r="A205" t="str">
        <v>HOLY CROSS HOSPITAL</v>
      </c>
      <c r="B205" t="str">
        <v>NOGALES</v>
      </c>
      <c r="C205" t="str">
        <v>AZ</v>
      </c>
      <c r="D205" t="str">
        <v>SANTA CRUZ</v>
      </c>
      <c r="E205" t="str">
        <v>Critical Access Hospitals</v>
      </c>
      <c r="F205" t="str">
        <v>Proprietary</v>
      </c>
      <c r="G205" t="str">
        <v>Yes</v>
      </c>
      <c r="H205" s="8">
        <v>0</v>
      </c>
      <c r="I205" t="str">
        <f>_xlfn.XLOOKUP(C205,State_Ref!B:B,State_Ref!A:A,"No Match")</f>
        <v>Arizona</v>
      </c>
      <c r="J205" cm="1">
        <f t="array" ref="J205">_xlfn.XLOOKUP(I205&amp;PROPER(D205),Cleaned_Population!B$2:B$3200&amp;Cleaned_Population!A$2:A$3200,Cleaned_Population!C$2:C$3200,"No Match")</f>
        <v>50020</v>
      </c>
      <c r="K205" t="str">
        <f t="shared" si="3"/>
        <v>Hospital Desert</v>
      </c>
    </row>
    <row r="206" spans="1:11">
      <c r="A206" t="str">
        <v>COBRE VALLEY REGIONAL MEDICAL CENTER</v>
      </c>
      <c r="B206" t="str">
        <v>GLOBE</v>
      </c>
      <c r="C206" t="str">
        <v>AZ</v>
      </c>
      <c r="D206" t="str">
        <v>GILA</v>
      </c>
      <c r="E206" t="str">
        <v>Critical Access Hospitals</v>
      </c>
      <c r="F206" t="str">
        <v>Voluntary non-profit - Private</v>
      </c>
      <c r="G206" t="str">
        <v>Yes</v>
      </c>
      <c r="H206" s="8">
        <v>2</v>
      </c>
      <c r="I206" t="str">
        <f>_xlfn.XLOOKUP(C206,State_Ref!B:B,State_Ref!A:A,"No Match")</f>
        <v>Arizona</v>
      </c>
      <c r="J206" cm="1">
        <f t="array" ref="J206">_xlfn.XLOOKUP(I206&amp;PROPER(D206),Cleaned_Population!B$2:B$3200&amp;Cleaned_Population!A$2:A$3200,Cleaned_Population!C$2:C$3200,"No Match")</f>
        <v>53801</v>
      </c>
      <c r="K206" t="str">
        <f t="shared" si="3"/>
        <v>Sufficient Access</v>
      </c>
    </row>
    <row r="207" spans="1:11">
      <c r="A207" t="str">
        <v>WHITE MOUNTAIN REGIONAL MEDICAL CENTER</v>
      </c>
      <c r="B207" t="str">
        <v>SPRINGERVILLE</v>
      </c>
      <c r="C207" t="str">
        <v>AZ</v>
      </c>
      <c r="D207" t="str">
        <v>APACHE</v>
      </c>
      <c r="E207" t="str">
        <v>Critical Access Hospitals</v>
      </c>
      <c r="F207" t="str">
        <v>Voluntary non-profit - Private</v>
      </c>
      <c r="G207" t="str">
        <v>Yes</v>
      </c>
      <c r="H207" s="8">
        <v>0</v>
      </c>
      <c r="I207" t="str">
        <f>_xlfn.XLOOKUP(C207,State_Ref!B:B,State_Ref!A:A,"No Match")</f>
        <v>Arizona</v>
      </c>
      <c r="J207" cm="1">
        <f t="array" ref="J207">_xlfn.XLOOKUP(I207&amp;PROPER(D207),Cleaned_Population!B$2:B$3200&amp;Cleaned_Population!A$2:A$3200,Cleaned_Population!C$2:C$3200,"No Match")</f>
        <v>64445</v>
      </c>
      <c r="K207" t="str">
        <f t="shared" si="3"/>
        <v>Sufficient Access</v>
      </c>
    </row>
    <row r="208" spans="1:11">
      <c r="A208" t="str">
        <v>LA PAZ REGIONAL HOSPITAL</v>
      </c>
      <c r="B208" t="str">
        <v>PARKER</v>
      </c>
      <c r="C208" t="str">
        <v>AZ</v>
      </c>
      <c r="D208" t="str">
        <v>LAPAZ</v>
      </c>
      <c r="E208" t="str">
        <v>Critical Access Hospitals</v>
      </c>
      <c r="F208" t="str">
        <v>Voluntary non-profit - Private</v>
      </c>
      <c r="G208" t="str">
        <v>Yes</v>
      </c>
      <c r="H208" s="8">
        <v>2</v>
      </c>
      <c r="I208" t="str">
        <f>_xlfn.XLOOKUP(C208,State_Ref!B:B,State_Ref!A:A,"No Match")</f>
        <v>Arizona</v>
      </c>
      <c r="J208" t="str" cm="1">
        <f t="array" ref="J208">_xlfn.XLOOKUP(I208&amp;PROPER(D208),Cleaned_Population!B$2:B$3200&amp;Cleaned_Population!A$2:A$3200,Cleaned_Population!C$2:C$3200,"No Match")</f>
        <v>No Match</v>
      </c>
      <c r="K208" t="str">
        <f t="shared" si="3"/>
        <v>Sufficient Access</v>
      </c>
    </row>
    <row r="209" spans="1:11">
      <c r="A209" t="str">
        <v>BANNER PAYSON MEDICAL CENTER</v>
      </c>
      <c r="B209" t="str">
        <v>PAYSON</v>
      </c>
      <c r="C209" t="str">
        <v>AZ</v>
      </c>
      <c r="D209" t="str">
        <v>GILA</v>
      </c>
      <c r="E209" t="str">
        <v>Critical Access Hospitals</v>
      </c>
      <c r="F209" t="str">
        <v>Voluntary non-profit - Other</v>
      </c>
      <c r="G209" t="str">
        <v>No</v>
      </c>
      <c r="H209" s="8">
        <v>4</v>
      </c>
      <c r="I209" t="str">
        <f>_xlfn.XLOOKUP(C209,State_Ref!B:B,State_Ref!A:A,"No Match")</f>
        <v>Arizona</v>
      </c>
      <c r="J209" cm="1">
        <f t="array" ref="J209">_xlfn.XLOOKUP(I209&amp;PROPER(D209),Cleaned_Population!B$2:B$3200&amp;Cleaned_Population!A$2:A$3200,Cleaned_Population!C$2:C$3200,"No Match")</f>
        <v>53801</v>
      </c>
      <c r="K209" t="str">
        <f t="shared" si="3"/>
        <v>Sufficient Access</v>
      </c>
    </row>
    <row r="210" spans="1:11">
      <c r="A210" t="str">
        <v>MT. GRAHAM REGIONAL MEDICAL CENTER</v>
      </c>
      <c r="B210" t="str">
        <v>SAFFORD</v>
      </c>
      <c r="C210" t="str">
        <v>AZ</v>
      </c>
      <c r="D210" t="str">
        <v>GRAHAM</v>
      </c>
      <c r="E210" t="str">
        <v>Critical Access Hospitals</v>
      </c>
      <c r="F210" t="str">
        <v>Government - Hospital District or Authority</v>
      </c>
      <c r="G210" t="str">
        <v>Yes</v>
      </c>
      <c r="H210" s="8">
        <v>0</v>
      </c>
      <c r="I210" t="str">
        <f>_xlfn.XLOOKUP(C210,State_Ref!B:B,State_Ref!A:A,"No Match")</f>
        <v>Arizona</v>
      </c>
      <c r="J210" cm="1">
        <f t="array" ref="J210">_xlfn.XLOOKUP(I210&amp;PROPER(D210),Cleaned_Population!B$2:B$3200&amp;Cleaned_Population!A$2:A$3200,Cleaned_Population!C$2:C$3200,"No Match")</f>
        <v>40157</v>
      </c>
      <c r="K210" t="str">
        <f t="shared" si="3"/>
        <v>Sufficient Access</v>
      </c>
    </row>
    <row r="211" spans="1:11">
      <c r="A211" t="str">
        <v>SAN CARLOS APACHE HEALTHCARE CORPORATION</v>
      </c>
      <c r="B211" t="str">
        <v>PERIDOT</v>
      </c>
      <c r="C211" t="str">
        <v>AZ</v>
      </c>
      <c r="D211" t="str">
        <v>GILA</v>
      </c>
      <c r="E211" t="str">
        <v>Critical Access Hospitals</v>
      </c>
      <c r="F211" t="str">
        <v>Tribal</v>
      </c>
      <c r="G211" t="str">
        <v>Yes</v>
      </c>
      <c r="H211" s="8">
        <v>0</v>
      </c>
      <c r="I211" t="str">
        <f>_xlfn.XLOOKUP(C211,State_Ref!B:B,State_Ref!A:A,"No Match")</f>
        <v>Arizona</v>
      </c>
      <c r="J211" cm="1">
        <f t="array" ref="J211">_xlfn.XLOOKUP(I211&amp;PROPER(D211),Cleaned_Population!B$2:B$3200&amp;Cleaned_Population!A$2:A$3200,Cleaned_Population!C$2:C$3200,"No Match")</f>
        <v>53801</v>
      </c>
      <c r="K211" t="str">
        <f t="shared" si="3"/>
        <v>Sufficient Access</v>
      </c>
    </row>
    <row r="212" spans="1:11">
      <c r="A212" t="str">
        <v>PHOENIX CHILDREN'S HOSPITAL</v>
      </c>
      <c r="B212" t="str">
        <v>PHOENIX</v>
      </c>
      <c r="C212" t="str">
        <v>AZ</v>
      </c>
      <c r="D212" t="str">
        <v>MARICOPA</v>
      </c>
      <c r="E212" t="str">
        <v>Childrens</v>
      </c>
      <c r="F212" t="str">
        <v>Voluntary non-profit - Private</v>
      </c>
      <c r="G212" t="str">
        <v>No</v>
      </c>
      <c r="H212" s="8">
        <v>0</v>
      </c>
      <c r="I212" t="str">
        <f>_xlfn.XLOOKUP(C212,State_Ref!B:B,State_Ref!A:A,"No Match")</f>
        <v>Arizona</v>
      </c>
      <c r="J212" cm="1">
        <f t="array" ref="J212">_xlfn.XLOOKUP(I212&amp;PROPER(D212),Cleaned_Population!B$2:B$3200&amp;Cleaned_Population!A$2:A$3200,Cleaned_Population!C$2:C$3200,"No Match")</f>
        <v>4689558</v>
      </c>
      <c r="K212" t="str">
        <f t="shared" si="3"/>
        <v>Sufficient Access</v>
      </c>
    </row>
    <row r="213" spans="1:11">
      <c r="A213" t="str">
        <v>BANNER BEHAVIORAL HEALTH HOSPITAL</v>
      </c>
      <c r="B213" t="str">
        <v>SCOTTSDALE</v>
      </c>
      <c r="C213" t="str">
        <v>AZ</v>
      </c>
      <c r="D213" t="str">
        <v>MARICOPA</v>
      </c>
      <c r="E213" t="str">
        <v>Psychiatric</v>
      </c>
      <c r="F213" t="str">
        <v>Voluntary non-profit - Private</v>
      </c>
      <c r="G213" t="str">
        <v>No</v>
      </c>
      <c r="H213" s="8">
        <v>0</v>
      </c>
      <c r="I213" t="str">
        <f>_xlfn.XLOOKUP(C213,State_Ref!B:B,State_Ref!A:A,"No Match")</f>
        <v>Arizona</v>
      </c>
      <c r="J213" cm="1">
        <f t="array" ref="J213">_xlfn.XLOOKUP(I213&amp;PROPER(D213),Cleaned_Population!B$2:B$3200&amp;Cleaned_Population!A$2:A$3200,Cleaned_Population!C$2:C$3200,"No Match")</f>
        <v>4689558</v>
      </c>
      <c r="K213" t="str">
        <f t="shared" si="3"/>
        <v>Sufficient Access</v>
      </c>
    </row>
    <row r="214" spans="1:11">
      <c r="A214" t="str">
        <v>COLLEGE MEDICAL CENTER PHOENIX</v>
      </c>
      <c r="B214" t="str">
        <v>PHOENIX</v>
      </c>
      <c r="C214" t="str">
        <v>AZ</v>
      </c>
      <c r="D214" t="str">
        <v>MARICOPA</v>
      </c>
      <c r="E214" t="str">
        <v>Psychiatric</v>
      </c>
      <c r="F214" t="str">
        <v>Proprietary</v>
      </c>
      <c r="G214" t="str">
        <v>No</v>
      </c>
      <c r="H214" s="8">
        <v>0</v>
      </c>
      <c r="I214" t="str">
        <f>_xlfn.XLOOKUP(C214,State_Ref!B:B,State_Ref!A:A,"No Match")</f>
        <v>Arizona</v>
      </c>
      <c r="J214" cm="1">
        <f t="array" ref="J214">_xlfn.XLOOKUP(I214&amp;PROPER(D214),Cleaned_Population!B$2:B$3200&amp;Cleaned_Population!A$2:A$3200,Cleaned_Population!C$2:C$3200,"No Match")</f>
        <v>4689558</v>
      </c>
      <c r="K214" t="str">
        <f t="shared" si="3"/>
        <v>Sufficient Access</v>
      </c>
    </row>
    <row r="215" spans="1:11">
      <c r="A215" t="str">
        <v>HAVEN BEHAVIORAL HOSPITAL OF PHOENIX</v>
      </c>
      <c r="B215" t="str">
        <v>PHOENIX</v>
      </c>
      <c r="C215" t="str">
        <v>AZ</v>
      </c>
      <c r="D215" t="str">
        <v>MARICOPA</v>
      </c>
      <c r="E215" t="str">
        <v>Psychiatric</v>
      </c>
      <c r="F215" t="str">
        <v>Proprietary</v>
      </c>
      <c r="G215" t="str">
        <v>No</v>
      </c>
      <c r="H215" s="8">
        <v>0</v>
      </c>
      <c r="I215" t="str">
        <f>_xlfn.XLOOKUP(C215,State_Ref!B:B,State_Ref!A:A,"No Match")</f>
        <v>Arizona</v>
      </c>
      <c r="J215" cm="1">
        <f t="array" ref="J215">_xlfn.XLOOKUP(I215&amp;PROPER(D215),Cleaned_Population!B$2:B$3200&amp;Cleaned_Population!A$2:A$3200,Cleaned_Population!C$2:C$3200,"No Match")</f>
        <v>4689558</v>
      </c>
      <c r="K215" t="str">
        <f t="shared" si="3"/>
        <v>Sufficient Access</v>
      </c>
    </row>
    <row r="216" spans="1:11">
      <c r="A216" t="str">
        <v>ARIZONA STATE HOSPITAL</v>
      </c>
      <c r="B216" t="str">
        <v>PHOENIX</v>
      </c>
      <c r="C216" t="str">
        <v>AZ</v>
      </c>
      <c r="D216" t="str">
        <v>MARICOPA</v>
      </c>
      <c r="E216" t="str">
        <v>Psychiatric</v>
      </c>
      <c r="F216" t="str">
        <v>Government - State</v>
      </c>
      <c r="G216" t="str">
        <v>No</v>
      </c>
      <c r="H216" s="8">
        <v>0</v>
      </c>
      <c r="I216" t="str">
        <f>_xlfn.XLOOKUP(C216,State_Ref!B:B,State_Ref!A:A,"No Match")</f>
        <v>Arizona</v>
      </c>
      <c r="J216" cm="1">
        <f t="array" ref="J216">_xlfn.XLOOKUP(I216&amp;PROPER(D216),Cleaned_Population!B$2:B$3200&amp;Cleaned_Population!A$2:A$3200,Cleaned_Population!C$2:C$3200,"No Match")</f>
        <v>4689558</v>
      </c>
      <c r="K216" t="str">
        <f t="shared" si="3"/>
        <v>Sufficient Access</v>
      </c>
    </row>
    <row r="217" spans="1:11">
      <c r="A217" t="str">
        <v>SONORA BEHAVIORAL HEALTH HOSPITAL</v>
      </c>
      <c r="B217" t="str">
        <v>TUCSON</v>
      </c>
      <c r="C217" t="str">
        <v>AZ</v>
      </c>
      <c r="D217" t="str">
        <v>PIMA</v>
      </c>
      <c r="E217" t="str">
        <v>Psychiatric</v>
      </c>
      <c r="F217" t="str">
        <v>Proprietary</v>
      </c>
      <c r="G217" t="str">
        <v>Yes</v>
      </c>
      <c r="H217" s="8">
        <v>0</v>
      </c>
      <c r="I217" t="str">
        <f>_xlfn.XLOOKUP(C217,State_Ref!B:B,State_Ref!A:A,"No Match")</f>
        <v>Arizona</v>
      </c>
      <c r="J217" cm="1">
        <f t="array" ref="J217">_xlfn.XLOOKUP(I217&amp;PROPER(D217),Cleaned_Population!B$2:B$3200&amp;Cleaned_Population!A$2:A$3200,Cleaned_Population!C$2:C$3200,"No Match")</f>
        <v>1074685</v>
      </c>
      <c r="K217" t="str">
        <f t="shared" si="3"/>
        <v>Sufficient Access</v>
      </c>
    </row>
    <row r="218" spans="1:11">
      <c r="A218" t="str">
        <v>THE GUIDANCE CENTER</v>
      </c>
      <c r="B218" t="str">
        <v>FLAGSTAFF</v>
      </c>
      <c r="C218" t="str">
        <v>AZ</v>
      </c>
      <c r="D218" t="str">
        <v>COCONINO</v>
      </c>
      <c r="E218" t="str">
        <v>Psychiatric</v>
      </c>
      <c r="F218" t="str">
        <v>Voluntary non-profit - Private</v>
      </c>
      <c r="G218" t="str">
        <v>No</v>
      </c>
      <c r="H218" s="8">
        <v>0</v>
      </c>
      <c r="I218" t="str">
        <f>_xlfn.XLOOKUP(C218,State_Ref!B:B,State_Ref!A:A,"No Match")</f>
        <v>Arizona</v>
      </c>
      <c r="J218" cm="1">
        <f t="array" ref="J218">_xlfn.XLOOKUP(I218&amp;PROPER(D218),Cleaned_Population!B$2:B$3200&amp;Cleaned_Population!A$2:A$3200,Cleaned_Population!C$2:C$3200,"No Match")</f>
        <v>144368</v>
      </c>
      <c r="K218" t="str">
        <f t="shared" si="3"/>
        <v>Sufficient Access</v>
      </c>
    </row>
    <row r="219" spans="1:11">
      <c r="A219" t="str">
        <v>AURORA BEHAVIORAL HEALTH SYSTEM</v>
      </c>
      <c r="B219" t="str">
        <v>GLENDALE</v>
      </c>
      <c r="C219" t="str">
        <v>AZ</v>
      </c>
      <c r="D219" t="str">
        <v>MARICOPA</v>
      </c>
      <c r="E219" t="str">
        <v>Psychiatric</v>
      </c>
      <c r="F219" t="str">
        <v>Proprietary</v>
      </c>
      <c r="G219" t="str">
        <v>No</v>
      </c>
      <c r="H219" s="8">
        <v>0</v>
      </c>
      <c r="I219" t="str">
        <f>_xlfn.XLOOKUP(C219,State_Ref!B:B,State_Ref!A:A,"No Match")</f>
        <v>Arizona</v>
      </c>
      <c r="J219" cm="1">
        <f t="array" ref="J219">_xlfn.XLOOKUP(I219&amp;PROPER(D219),Cleaned_Population!B$2:B$3200&amp;Cleaned_Population!A$2:A$3200,Cleaned_Population!C$2:C$3200,"No Match")</f>
        <v>4689558</v>
      </c>
      <c r="K219" t="str">
        <f t="shared" si="3"/>
        <v>Sufficient Access</v>
      </c>
    </row>
    <row r="220" spans="1:11">
      <c r="A220" t="str">
        <v>THE HEALING PLACE</v>
      </c>
      <c r="B220" t="str">
        <v>PRESCOTT</v>
      </c>
      <c r="C220" t="str">
        <v>AZ</v>
      </c>
      <c r="D220" t="str">
        <v>YAVAPAI</v>
      </c>
      <c r="E220" t="str">
        <v>Psychiatric</v>
      </c>
      <c r="F220" t="str">
        <v>Proprietary</v>
      </c>
      <c r="G220" t="str">
        <v>No</v>
      </c>
      <c r="H220" s="8">
        <v>0</v>
      </c>
      <c r="I220" t="str">
        <f>_xlfn.XLOOKUP(C220,State_Ref!B:B,State_Ref!A:A,"No Match")</f>
        <v>Arizona</v>
      </c>
      <c r="J220" cm="1">
        <f t="array" ref="J220">_xlfn.XLOOKUP(I220&amp;PROPER(D220),Cleaned_Population!B$2:B$3200&amp;Cleaned_Population!A$2:A$3200,Cleaned_Population!C$2:C$3200,"No Match")</f>
        <v>252552</v>
      </c>
      <c r="K220" t="str">
        <f t="shared" si="3"/>
        <v>Sufficient Access</v>
      </c>
    </row>
    <row r="221" spans="1:11">
      <c r="A221" t="str">
        <v>VALLEY HOSPITAL</v>
      </c>
      <c r="B221" t="str">
        <v>PHOENIX</v>
      </c>
      <c r="C221" t="str">
        <v>AZ</v>
      </c>
      <c r="D221" t="str">
        <v>MARICOPA</v>
      </c>
      <c r="E221" t="str">
        <v>Psychiatric</v>
      </c>
      <c r="F221" t="str">
        <v>Proprietary</v>
      </c>
      <c r="G221" t="str">
        <v>No</v>
      </c>
      <c r="H221" s="8">
        <v>0</v>
      </c>
      <c r="I221" t="str">
        <f>_xlfn.XLOOKUP(C221,State_Ref!B:B,State_Ref!A:A,"No Match")</f>
        <v>Arizona</v>
      </c>
      <c r="J221" cm="1">
        <f t="array" ref="J221">_xlfn.XLOOKUP(I221&amp;PROPER(D221),Cleaned_Population!B$2:B$3200&amp;Cleaned_Population!A$2:A$3200,Cleaned_Population!C$2:C$3200,"No Match")</f>
        <v>4689558</v>
      </c>
      <c r="K221" t="str">
        <f t="shared" si="3"/>
        <v>Sufficient Access</v>
      </c>
    </row>
    <row r="222" spans="1:11">
      <c r="A222" t="str">
        <v>CHANGEPOINT PSYCHIATRIC HOSPITAL</v>
      </c>
      <c r="B222" t="str">
        <v>LAKESIDE</v>
      </c>
      <c r="C222" t="str">
        <v>AZ</v>
      </c>
      <c r="D222" t="str">
        <v>NAVAJO</v>
      </c>
      <c r="E222" t="str">
        <v>Psychiatric</v>
      </c>
      <c r="F222" t="str">
        <v>Voluntary non-profit - Private</v>
      </c>
      <c r="G222" t="str">
        <v>No</v>
      </c>
      <c r="H222" s="8">
        <v>0</v>
      </c>
      <c r="I222" t="str">
        <f>_xlfn.XLOOKUP(C222,State_Ref!B:B,State_Ref!A:A,"No Match")</f>
        <v>Arizona</v>
      </c>
      <c r="J222" cm="1">
        <f t="array" ref="J222">_xlfn.XLOOKUP(I222&amp;PROPER(D222),Cleaned_Population!B$2:B$3200&amp;Cleaned_Population!A$2:A$3200,Cleaned_Population!C$2:C$3200,"No Match")</f>
        <v>109946</v>
      </c>
      <c r="K222" t="str">
        <f t="shared" si="3"/>
        <v>Sufficient Access</v>
      </c>
    </row>
    <row r="223" spans="1:11">
      <c r="A223" t="str">
        <v>AURORA BEHAVIORAL HEALTHCARE-TEMPE</v>
      </c>
      <c r="B223" t="str">
        <v>TEMPE</v>
      </c>
      <c r="C223" t="str">
        <v>AZ</v>
      </c>
      <c r="D223" t="str">
        <v>MARICOPA</v>
      </c>
      <c r="E223" t="str">
        <v>Psychiatric</v>
      </c>
      <c r="F223" t="str">
        <v>Proprietary</v>
      </c>
      <c r="G223" t="str">
        <v>No</v>
      </c>
      <c r="H223" s="8">
        <v>0</v>
      </c>
      <c r="I223" t="str">
        <f>_xlfn.XLOOKUP(C223,State_Ref!B:B,State_Ref!A:A,"No Match")</f>
        <v>Arizona</v>
      </c>
      <c r="J223" cm="1">
        <f t="array" ref="J223">_xlfn.XLOOKUP(I223&amp;PROPER(D223),Cleaned_Population!B$2:B$3200&amp;Cleaned_Population!A$2:A$3200,Cleaned_Population!C$2:C$3200,"No Match")</f>
        <v>4689558</v>
      </c>
      <c r="K223" t="str">
        <f t="shared" si="3"/>
        <v>Sufficient Access</v>
      </c>
    </row>
    <row r="224" spans="1:11">
      <c r="A224" t="str">
        <v>OASIS BEHAVIORAL HEALTH HOSPITAL</v>
      </c>
      <c r="B224" t="str">
        <v>CHANDLER</v>
      </c>
      <c r="C224" t="str">
        <v>AZ</v>
      </c>
      <c r="D224" t="str">
        <v>MARICOPA</v>
      </c>
      <c r="E224" t="str">
        <v>Psychiatric</v>
      </c>
      <c r="F224" t="str">
        <v>Proprietary</v>
      </c>
      <c r="G224" t="str">
        <v>No</v>
      </c>
      <c r="H224" s="8">
        <v>0</v>
      </c>
      <c r="I224" t="str">
        <f>_xlfn.XLOOKUP(C224,State_Ref!B:B,State_Ref!A:A,"No Match")</f>
        <v>Arizona</v>
      </c>
      <c r="J224" cm="1">
        <f t="array" ref="J224">_xlfn.XLOOKUP(I224&amp;PROPER(D224),Cleaned_Population!B$2:B$3200&amp;Cleaned_Population!A$2:A$3200,Cleaned_Population!C$2:C$3200,"No Match")</f>
        <v>4689558</v>
      </c>
      <c r="K224" t="str">
        <f t="shared" si="3"/>
        <v>Sufficient Access</v>
      </c>
    </row>
    <row r="225" spans="1:11">
      <c r="A225" t="str">
        <v>PALO VERDE BEHAVIORAL HEALTH</v>
      </c>
      <c r="B225" t="str">
        <v>TUCSON</v>
      </c>
      <c r="C225" t="str">
        <v>AZ</v>
      </c>
      <c r="D225" t="str">
        <v>PIMA</v>
      </c>
      <c r="E225" t="str">
        <v>Psychiatric</v>
      </c>
      <c r="F225" t="str">
        <v>Voluntary non-profit - Private</v>
      </c>
      <c r="G225" t="str">
        <v>Yes</v>
      </c>
      <c r="H225" s="8">
        <v>0</v>
      </c>
      <c r="I225" t="str">
        <f>_xlfn.XLOOKUP(C225,State_Ref!B:B,State_Ref!A:A,"No Match")</f>
        <v>Arizona</v>
      </c>
      <c r="J225" cm="1">
        <f t="array" ref="J225">_xlfn.XLOOKUP(I225&amp;PROPER(D225),Cleaned_Population!B$2:B$3200&amp;Cleaned_Population!A$2:A$3200,Cleaned_Population!C$2:C$3200,"No Match")</f>
        <v>1074685</v>
      </c>
      <c r="K225" t="str">
        <f t="shared" si="3"/>
        <v>Sufficient Access</v>
      </c>
    </row>
    <row r="226" spans="1:11">
      <c r="A226" t="str">
        <v>QUAIL RUN BEHAVIORAL HEALTH</v>
      </c>
      <c r="B226" t="str">
        <v>PHOENIX</v>
      </c>
      <c r="C226" t="str">
        <v>AZ</v>
      </c>
      <c r="D226" t="str">
        <v>MARICOPA</v>
      </c>
      <c r="E226" t="str">
        <v>Psychiatric</v>
      </c>
      <c r="F226" t="str">
        <v>Voluntary non-profit - Other</v>
      </c>
      <c r="G226" t="str">
        <v>No</v>
      </c>
      <c r="H226" s="8">
        <v>0</v>
      </c>
      <c r="I226" t="str">
        <f>_xlfn.XLOOKUP(C226,State_Ref!B:B,State_Ref!A:A,"No Match")</f>
        <v>Arizona</v>
      </c>
      <c r="J226" cm="1">
        <f t="array" ref="J226">_xlfn.XLOOKUP(I226&amp;PROPER(D226),Cleaned_Population!B$2:B$3200&amp;Cleaned_Population!A$2:A$3200,Cleaned_Population!C$2:C$3200,"No Match")</f>
        <v>4689558</v>
      </c>
      <c r="K226" t="str">
        <f t="shared" si="3"/>
        <v>Sufficient Access</v>
      </c>
    </row>
    <row r="227" spans="1:11">
      <c r="A227" t="str">
        <v>COPPER SPRINGS EAST- GILBERT</v>
      </c>
      <c r="B227" t="str">
        <v>AVONDALE</v>
      </c>
      <c r="C227" t="str">
        <v>AZ</v>
      </c>
      <c r="D227" t="str">
        <v>MARICOPA</v>
      </c>
      <c r="E227" t="str">
        <v>Psychiatric</v>
      </c>
      <c r="F227" t="str">
        <v>Proprietary</v>
      </c>
      <c r="G227" t="str">
        <v>Yes</v>
      </c>
      <c r="H227" s="8">
        <v>0</v>
      </c>
      <c r="I227" t="str">
        <f>_xlfn.XLOOKUP(C227,State_Ref!B:B,State_Ref!A:A,"No Match")</f>
        <v>Arizona</v>
      </c>
      <c r="J227" cm="1">
        <f t="array" ref="J227">_xlfn.XLOOKUP(I227&amp;PROPER(D227),Cleaned_Population!B$2:B$3200&amp;Cleaned_Population!A$2:A$3200,Cleaned_Population!C$2:C$3200,"No Match")</f>
        <v>4689558</v>
      </c>
      <c r="K227" t="str">
        <f t="shared" si="3"/>
        <v>Sufficient Access</v>
      </c>
    </row>
    <row r="228" spans="1:11">
      <c r="A228" t="str">
        <v>EL DORADO SPRINGS</v>
      </c>
      <c r="B228" t="str">
        <v>TUCSON</v>
      </c>
      <c r="C228" t="str">
        <v>AZ</v>
      </c>
      <c r="D228" t="str">
        <v>PIMA</v>
      </c>
      <c r="E228" t="str">
        <v>Psychiatric</v>
      </c>
      <c r="F228" t="str">
        <v>Proprietary</v>
      </c>
      <c r="G228" t="str">
        <v>No</v>
      </c>
      <c r="H228" s="8">
        <v>0</v>
      </c>
      <c r="I228" t="str">
        <f>_xlfn.XLOOKUP(C228,State_Ref!B:B,State_Ref!A:A,"No Match")</f>
        <v>Arizona</v>
      </c>
      <c r="J228" cm="1">
        <f t="array" ref="J228">_xlfn.XLOOKUP(I228&amp;PROPER(D228),Cleaned_Population!B$2:B$3200&amp;Cleaned_Population!A$2:A$3200,Cleaned_Population!C$2:C$3200,"No Match")</f>
        <v>1074685</v>
      </c>
      <c r="K228" t="str">
        <f t="shared" si="3"/>
        <v>Sufficient Access</v>
      </c>
    </row>
    <row r="229" spans="1:11">
      <c r="A229" t="str">
        <v>DESTINY SPRINGS HEALTHCARE</v>
      </c>
      <c r="B229" t="str">
        <v>SURPRISE</v>
      </c>
      <c r="C229" t="str">
        <v>AZ</v>
      </c>
      <c r="D229" t="str">
        <v>MARICOPA</v>
      </c>
      <c r="E229" t="str">
        <v>Psychiatric</v>
      </c>
      <c r="F229" t="str">
        <v>Physician</v>
      </c>
      <c r="G229" t="str">
        <v>No</v>
      </c>
      <c r="H229" s="8">
        <v>0</v>
      </c>
      <c r="I229" t="str">
        <f>_xlfn.XLOOKUP(C229,State_Ref!B:B,State_Ref!A:A,"No Match")</f>
        <v>Arizona</v>
      </c>
      <c r="J229" cm="1">
        <f t="array" ref="J229">_xlfn.XLOOKUP(I229&amp;PROPER(D229),Cleaned_Population!B$2:B$3200&amp;Cleaned_Population!A$2:A$3200,Cleaned_Population!C$2:C$3200,"No Match")</f>
        <v>4689558</v>
      </c>
      <c r="K229" t="str">
        <f t="shared" si="3"/>
        <v>Sufficient Access</v>
      </c>
    </row>
    <row r="230" spans="1:11">
      <c r="A230" t="str">
        <v>AVENIR BEHAVIORAL HEALTH CENTER</v>
      </c>
      <c r="B230" t="str">
        <v>SURPRISE</v>
      </c>
      <c r="C230" t="str">
        <v>AZ</v>
      </c>
      <c r="D230" t="str">
        <v>MARICOPA</v>
      </c>
      <c r="E230" t="str">
        <v>Psychiatric</v>
      </c>
      <c r="F230" t="str">
        <v>Proprietary</v>
      </c>
      <c r="G230" t="str">
        <v>No</v>
      </c>
      <c r="H230" s="8">
        <v>0</v>
      </c>
      <c r="I230" t="str">
        <f>_xlfn.XLOOKUP(C230,State_Ref!B:B,State_Ref!A:A,"No Match")</f>
        <v>Arizona</v>
      </c>
      <c r="J230" cm="1">
        <f t="array" ref="J230">_xlfn.XLOOKUP(I230&amp;PROPER(D230),Cleaned_Population!B$2:B$3200&amp;Cleaned_Population!A$2:A$3200,Cleaned_Population!C$2:C$3200,"No Match")</f>
        <v>4689558</v>
      </c>
      <c r="K230" t="str">
        <f t="shared" si="3"/>
        <v>Sufficient Access</v>
      </c>
    </row>
    <row r="231" spans="1:11">
      <c r="A231" t="str">
        <v>PHOENIX MEDICAL PSYCHIATRIC HOSPITAL, LLC</v>
      </c>
      <c r="B231" t="str">
        <v>PHOENIX</v>
      </c>
      <c r="C231" t="str">
        <v>AZ</v>
      </c>
      <c r="D231" t="str">
        <v>MARICOPA</v>
      </c>
      <c r="E231" t="str">
        <v>Psychiatric</v>
      </c>
      <c r="F231" t="str">
        <v>Proprietary</v>
      </c>
      <c r="G231" t="str">
        <v>No</v>
      </c>
      <c r="H231" s="8">
        <v>0</v>
      </c>
      <c r="I231" t="str">
        <f>_xlfn.XLOOKUP(C231,State_Ref!B:B,State_Ref!A:A,"No Match")</f>
        <v>Arizona</v>
      </c>
      <c r="J231" cm="1">
        <f t="array" ref="J231">_xlfn.XLOOKUP(I231&amp;PROPER(D231),Cleaned_Population!B$2:B$3200&amp;Cleaned_Population!A$2:A$3200,Cleaned_Population!C$2:C$3200,"No Match")</f>
        <v>4689558</v>
      </c>
      <c r="K231" t="str">
        <f t="shared" si="3"/>
        <v>Sufficient Access</v>
      </c>
    </row>
    <row r="232" spans="1:11">
      <c r="A232" t="str">
        <v>VIA LINDA BEHAVIORAL HOSPITAL</v>
      </c>
      <c r="B232" t="str">
        <v>SCOTTSDALE</v>
      </c>
      <c r="C232" t="str">
        <v>AZ</v>
      </c>
      <c r="D232" t="str">
        <v>MARICOPA</v>
      </c>
      <c r="E232" t="str">
        <v>Psychiatric</v>
      </c>
      <c r="F232" t="str">
        <v>Proprietary</v>
      </c>
      <c r="G232" t="str">
        <v>No</v>
      </c>
      <c r="H232" s="8">
        <v>0</v>
      </c>
      <c r="I232" t="str">
        <f>_xlfn.XLOOKUP(C232,State_Ref!B:B,State_Ref!A:A,"No Match")</f>
        <v>Arizona</v>
      </c>
      <c r="J232" cm="1">
        <f t="array" ref="J232">_xlfn.XLOOKUP(I232&amp;PROPER(D232),Cleaned_Population!B$2:B$3200&amp;Cleaned_Population!A$2:A$3200,Cleaned_Population!C$2:C$3200,"No Match")</f>
        <v>4689558</v>
      </c>
      <c r="K232" t="str">
        <f t="shared" si="3"/>
        <v>Sufficient Access</v>
      </c>
    </row>
    <row r="233" spans="1:11">
      <c r="A233" t="str">
        <v>AGAVE RIDGE BEHAVIORAL HOSPITAL</v>
      </c>
      <c r="B233" t="str">
        <v>MESA</v>
      </c>
      <c r="C233" t="str">
        <v>AZ</v>
      </c>
      <c r="D233" t="str">
        <v>MARICOPA</v>
      </c>
      <c r="E233" t="str">
        <v>Psychiatric</v>
      </c>
      <c r="F233" t="str">
        <v>Proprietary</v>
      </c>
      <c r="G233" t="str">
        <v>No</v>
      </c>
      <c r="H233" s="8">
        <v>0</v>
      </c>
      <c r="I233" t="str">
        <f>_xlfn.XLOOKUP(C233,State_Ref!B:B,State_Ref!A:A,"No Match")</f>
        <v>Arizona</v>
      </c>
      <c r="J233" cm="1">
        <f t="array" ref="J233">_xlfn.XLOOKUP(I233&amp;PROPER(D233),Cleaned_Population!B$2:B$3200&amp;Cleaned_Population!A$2:A$3200,Cleaned_Population!C$2:C$3200,"No Match")</f>
        <v>4689558</v>
      </c>
      <c r="K233" t="str">
        <f t="shared" si="3"/>
        <v>Sufficient Access</v>
      </c>
    </row>
    <row r="234" spans="1:11">
      <c r="A234" t="str">
        <v>SILOAM SPRINGS REGIONAL HOSPITAL</v>
      </c>
      <c r="B234" t="str">
        <v>SILOAM SPRINGS</v>
      </c>
      <c r="C234" t="str">
        <v>AR</v>
      </c>
      <c r="D234" t="str">
        <v>BENTON</v>
      </c>
      <c r="E234" t="str">
        <v>Acute Care Hospitals</v>
      </c>
      <c r="F234" t="str">
        <v>Proprietary</v>
      </c>
      <c r="G234" t="str">
        <v>Yes</v>
      </c>
      <c r="H234" s="8">
        <v>3</v>
      </c>
      <c r="I234" t="str">
        <f>_xlfn.XLOOKUP(C234,State_Ref!B:B,State_Ref!A:A,"No Match")</f>
        <v>Arkansas</v>
      </c>
      <c r="J234" cm="1">
        <f t="array" ref="J234">_xlfn.XLOOKUP(I234&amp;PROPER(D234),Cleaned_Population!B$2:B$3200&amp;Cleaned_Population!A$2:A$3200,Cleaned_Population!C$2:C$3200,"No Match")</f>
        <v>332554</v>
      </c>
      <c r="K234" t="str">
        <f t="shared" si="3"/>
        <v>Sufficient Access</v>
      </c>
    </row>
    <row r="235" spans="1:11">
      <c r="A235" t="str">
        <v>JOHNSON REGIONAL MEDICAL CENTER</v>
      </c>
      <c r="B235" t="str">
        <v>CLARKSVILLE</v>
      </c>
      <c r="C235" t="str">
        <v>AR</v>
      </c>
      <c r="D235" t="str">
        <v>JOHNSON</v>
      </c>
      <c r="E235" t="str">
        <v>Acute Care Hospitals</v>
      </c>
      <c r="F235" t="str">
        <v>Voluntary non-profit - Private</v>
      </c>
      <c r="G235" t="str">
        <v>Yes</v>
      </c>
      <c r="H235" s="8">
        <v>4</v>
      </c>
      <c r="I235" t="str">
        <f>_xlfn.XLOOKUP(C235,State_Ref!B:B,State_Ref!A:A,"No Match")</f>
        <v>Arkansas</v>
      </c>
      <c r="J235" cm="1">
        <f t="array" ref="J235">_xlfn.XLOOKUP(I235&amp;PROPER(D235),Cleaned_Population!B$2:B$3200&amp;Cleaned_Population!A$2:A$3200,Cleaned_Population!C$2:C$3200,"No Match")</f>
        <v>26225</v>
      </c>
      <c r="K235" t="str">
        <f t="shared" si="3"/>
        <v>Sufficient Access</v>
      </c>
    </row>
    <row r="236" spans="1:11">
      <c r="A236" t="str">
        <v>WASHINGTON REGIONAL MEDICAL CENTER</v>
      </c>
      <c r="B236" t="str">
        <v>FAYETTEVILLE</v>
      </c>
      <c r="C236" t="str">
        <v>AR</v>
      </c>
      <c r="D236" t="str">
        <v>WASHINGTON</v>
      </c>
      <c r="E236" t="str">
        <v>Acute Care Hospitals</v>
      </c>
      <c r="F236" t="str">
        <v>Voluntary non-profit - Private</v>
      </c>
      <c r="G236" t="str">
        <v>Yes</v>
      </c>
      <c r="H236" s="8">
        <v>4</v>
      </c>
      <c r="I236" t="str">
        <f>_xlfn.XLOOKUP(C236,State_Ref!B:B,State_Ref!A:A,"No Match")</f>
        <v>Arkansas</v>
      </c>
      <c r="J236" cm="1">
        <f t="array" ref="J236">_xlfn.XLOOKUP(I236&amp;PROPER(D236),Cleaned_Population!B$2:B$3200&amp;Cleaned_Population!A$2:A$3200,Cleaned_Population!C$2:C$3200,"No Match")</f>
        <v>271213</v>
      </c>
      <c r="K236" t="str">
        <f t="shared" si="3"/>
        <v>Sufficient Access</v>
      </c>
    </row>
    <row r="237" spans="1:11">
      <c r="A237" t="str">
        <v>CHI-ST VINCENT INFIRMARY</v>
      </c>
      <c r="B237" t="str">
        <v>LITTLE ROCK</v>
      </c>
      <c r="C237" t="str">
        <v>AR</v>
      </c>
      <c r="D237" t="str">
        <v>PULASKI</v>
      </c>
      <c r="E237" t="str">
        <v>Acute Care Hospitals</v>
      </c>
      <c r="F237" t="str">
        <v>Voluntary non-profit - Private</v>
      </c>
      <c r="G237" t="str">
        <v>Yes</v>
      </c>
      <c r="H237" s="8">
        <v>3</v>
      </c>
      <c r="I237" t="str">
        <f>_xlfn.XLOOKUP(C237,State_Ref!B:B,State_Ref!A:A,"No Match")</f>
        <v>Arkansas</v>
      </c>
      <c r="J237" cm="1">
        <f t="array" ref="J237">_xlfn.XLOOKUP(I237&amp;PROPER(D237),Cleaned_Population!B$2:B$3200&amp;Cleaned_Population!A$2:A$3200,Cleaned_Population!C$2:C$3200,"No Match")</f>
        <v>404611</v>
      </c>
      <c r="K237" t="str">
        <f t="shared" si="3"/>
        <v>Sufficient Access</v>
      </c>
    </row>
    <row r="238" spans="1:11">
      <c r="A238" t="str">
        <v>MERCY HOSPITAL NORTHWEST ARKANSAS</v>
      </c>
      <c r="B238" t="str">
        <v>ROGERS</v>
      </c>
      <c r="C238" t="str">
        <v>AR</v>
      </c>
      <c r="D238" t="str">
        <v>BENTON</v>
      </c>
      <c r="E238" t="str">
        <v>Acute Care Hospitals</v>
      </c>
      <c r="F238" t="str">
        <v>Voluntary non-profit - Private</v>
      </c>
      <c r="G238" t="str">
        <v>Yes</v>
      </c>
      <c r="H238" s="8">
        <v>5</v>
      </c>
      <c r="I238" t="str">
        <f>_xlfn.XLOOKUP(C238,State_Ref!B:B,State_Ref!A:A,"No Match")</f>
        <v>Arkansas</v>
      </c>
      <c r="J238" cm="1">
        <f t="array" ref="J238">_xlfn.XLOOKUP(I238&amp;PROPER(D238),Cleaned_Population!B$2:B$3200&amp;Cleaned_Population!A$2:A$3200,Cleaned_Population!C$2:C$3200,"No Match")</f>
        <v>332554</v>
      </c>
      <c r="K238" t="str">
        <f t="shared" si="3"/>
        <v>Sufficient Access</v>
      </c>
    </row>
    <row r="239" spans="1:11">
      <c r="A239" t="str">
        <v>CHAMBERS MEMORIAL HOSPITAL</v>
      </c>
      <c r="B239" t="str">
        <v>DANVILLE</v>
      </c>
      <c r="C239" t="str">
        <v>AR</v>
      </c>
      <c r="D239" t="str">
        <v>YELL</v>
      </c>
      <c r="E239" t="str">
        <v>Acute Care Hospitals</v>
      </c>
      <c r="F239" t="str">
        <v>Voluntary non-profit - Private</v>
      </c>
      <c r="G239" t="str">
        <v>Yes</v>
      </c>
      <c r="H239" s="8">
        <v>4</v>
      </c>
      <c r="I239" t="str">
        <f>_xlfn.XLOOKUP(C239,State_Ref!B:B,State_Ref!A:A,"No Match")</f>
        <v>Arkansas</v>
      </c>
      <c r="J239" cm="1">
        <f t="array" ref="J239">_xlfn.XLOOKUP(I239&amp;PROPER(D239),Cleaned_Population!B$2:B$3200&amp;Cleaned_Population!A$2:A$3200,Cleaned_Population!C$2:C$3200,"No Match")</f>
        <v>19956</v>
      </c>
      <c r="K239" t="str">
        <f t="shared" si="3"/>
        <v>Sufficient Access</v>
      </c>
    </row>
    <row r="240" spans="1:11">
      <c r="A240" t="str">
        <v>WHITE COUNTY MEDICAL CENTER</v>
      </c>
      <c r="B240" t="str">
        <v>SEARCY</v>
      </c>
      <c r="C240" t="str">
        <v>AR</v>
      </c>
      <c r="D240" t="str">
        <v>WHITE</v>
      </c>
      <c r="E240" t="str">
        <v>Acute Care Hospitals</v>
      </c>
      <c r="F240" t="str">
        <v>Voluntary non-profit - Private</v>
      </c>
      <c r="G240" t="str">
        <v>Yes</v>
      </c>
      <c r="H240" s="8">
        <v>2</v>
      </c>
      <c r="I240" t="str">
        <f>_xlfn.XLOOKUP(C240,State_Ref!B:B,State_Ref!A:A,"No Match")</f>
        <v>Arkansas</v>
      </c>
      <c r="J240" cm="1">
        <f t="array" ref="J240">_xlfn.XLOOKUP(I240&amp;PROPER(D240),Cleaned_Population!B$2:B$3200&amp;Cleaned_Population!A$2:A$3200,Cleaned_Population!C$2:C$3200,"No Match")</f>
        <v>80085</v>
      </c>
      <c r="K240" t="str">
        <f t="shared" si="3"/>
        <v>Hospital Desert</v>
      </c>
    </row>
    <row r="241" spans="1:11">
      <c r="A241" t="str">
        <v>University of Arkansas Medical Sciences</v>
      </c>
      <c r="B241" t="str">
        <v>LITTLE ROCK</v>
      </c>
      <c r="C241" t="str">
        <v>AR</v>
      </c>
      <c r="D241" t="str">
        <v>PULASKI</v>
      </c>
      <c r="E241" t="str">
        <v>Acute Care Hospitals</v>
      </c>
      <c r="F241" t="str">
        <v>Government - State</v>
      </c>
      <c r="G241" t="str">
        <v>Yes</v>
      </c>
      <c r="H241" s="8">
        <v>2</v>
      </c>
      <c r="I241" t="str">
        <f>_xlfn.XLOOKUP(C241,State_Ref!B:B,State_Ref!A:A,"No Match")</f>
        <v>Arkansas</v>
      </c>
      <c r="J241" cm="1">
        <f t="array" ref="J241">_xlfn.XLOOKUP(I241&amp;PROPER(D241),Cleaned_Population!B$2:B$3200&amp;Cleaned_Population!A$2:A$3200,Cleaned_Population!C$2:C$3200,"No Match")</f>
        <v>404611</v>
      </c>
      <c r="K241" t="str">
        <f t="shared" si="3"/>
        <v>Sufficient Access</v>
      </c>
    </row>
    <row r="242" spans="1:11">
      <c r="A242" t="str">
        <v>NORTH ARKANSAS REGIONAL MEDICAL CENTER</v>
      </c>
      <c r="B242" t="str">
        <v>HARRISON</v>
      </c>
      <c r="C242" t="str">
        <v>AR</v>
      </c>
      <c r="D242" t="str">
        <v>BOONE</v>
      </c>
      <c r="E242" t="str">
        <v>Acute Care Hospitals</v>
      </c>
      <c r="F242" t="str">
        <v>Voluntary non-profit - Private</v>
      </c>
      <c r="G242" t="str">
        <v>Yes</v>
      </c>
      <c r="H242" s="8">
        <v>2</v>
      </c>
      <c r="I242" t="str">
        <f>_xlfn.XLOOKUP(C242,State_Ref!B:B,State_Ref!A:A,"No Match")</f>
        <v>Arkansas</v>
      </c>
      <c r="J242" cm="1">
        <f t="array" ref="J242">_xlfn.XLOOKUP(I242&amp;PROPER(D242),Cleaned_Population!B$2:B$3200&amp;Cleaned_Population!A$2:A$3200,Cleaned_Population!C$2:C$3200,"No Match")</f>
        <v>38628</v>
      </c>
      <c r="K242" t="str">
        <f t="shared" si="3"/>
        <v>Sufficient Access</v>
      </c>
    </row>
    <row r="243" spans="1:11">
      <c r="A243" t="str">
        <v>BAPTIST HEALTH - VAN BUREN</v>
      </c>
      <c r="B243" t="str">
        <v>VAN BUREN</v>
      </c>
      <c r="C243" t="str">
        <v>AR</v>
      </c>
      <c r="D243" t="str">
        <v>CRAWFORD</v>
      </c>
      <c r="E243" t="str">
        <v>Acute Care Hospitals</v>
      </c>
      <c r="F243" t="str">
        <v>Voluntary non-profit - Private</v>
      </c>
      <c r="G243" t="str">
        <v>Yes</v>
      </c>
      <c r="H243" s="8">
        <v>0</v>
      </c>
      <c r="I243" t="str">
        <f>_xlfn.XLOOKUP(C243,State_Ref!B:B,State_Ref!A:A,"No Match")</f>
        <v>Arkansas</v>
      </c>
      <c r="J243" cm="1">
        <f t="array" ref="J243">_xlfn.XLOOKUP(I243&amp;PROPER(D243),Cleaned_Population!B$2:B$3200&amp;Cleaned_Population!A$2:A$3200,Cleaned_Population!C$2:C$3200,"No Match")</f>
        <v>62657</v>
      </c>
      <c r="K243" t="str">
        <f t="shared" si="3"/>
        <v>Hospital Desert</v>
      </c>
    </row>
    <row r="244" spans="1:11">
      <c r="A244" t="str">
        <v>FORREST CITY MEDICAL CENTER</v>
      </c>
      <c r="B244" t="str">
        <v>FORREST CITY</v>
      </c>
      <c r="C244" t="str">
        <v>AR</v>
      </c>
      <c r="D244" t="str">
        <v>ST. FRANCIS</v>
      </c>
      <c r="E244" t="str">
        <v>Acute Care Hospitals</v>
      </c>
      <c r="F244" t="str">
        <v>Proprietary</v>
      </c>
      <c r="G244" t="str">
        <v>Yes</v>
      </c>
      <c r="H244" s="8">
        <v>0</v>
      </c>
      <c r="I244" t="str">
        <f>_xlfn.XLOOKUP(C244,State_Ref!B:B,State_Ref!A:A,"No Match")</f>
        <v>Arkansas</v>
      </c>
      <c r="J244" t="str" cm="1">
        <f t="array" ref="J244">_xlfn.XLOOKUP(I244&amp;PROPER(D244),Cleaned_Population!B$2:B$3200&amp;Cleaned_Population!A$2:A$3200,Cleaned_Population!C$2:C$3200,"No Match")</f>
        <v>No Match</v>
      </c>
      <c r="K244" t="str">
        <f t="shared" si="3"/>
        <v>Hospital Desert</v>
      </c>
    </row>
    <row r="245" spans="1:11">
      <c r="A245" t="str">
        <v>ST BERNARDS MEDICAL CENTER</v>
      </c>
      <c r="B245" t="str">
        <v>JONESBORO</v>
      </c>
      <c r="C245" t="str">
        <v>AR</v>
      </c>
      <c r="D245" t="str">
        <v>CRAIGHEAD</v>
      </c>
      <c r="E245" t="str">
        <v>Acute Care Hospitals</v>
      </c>
      <c r="F245" t="str">
        <v>Voluntary non-profit - Private</v>
      </c>
      <c r="G245" t="str">
        <v>Yes</v>
      </c>
      <c r="H245" s="8">
        <v>1</v>
      </c>
      <c r="I245" t="str">
        <f>_xlfn.XLOOKUP(C245,State_Ref!B:B,State_Ref!A:A,"No Match")</f>
        <v>Arkansas</v>
      </c>
      <c r="J245" cm="1">
        <f t="array" ref="J245">_xlfn.XLOOKUP(I245&amp;PROPER(D245),Cleaned_Population!B$2:B$3200&amp;Cleaned_Population!A$2:A$3200,Cleaned_Population!C$2:C$3200,"No Match")</f>
        <v>116957</v>
      </c>
      <c r="K245" t="str">
        <f t="shared" si="3"/>
        <v>Sufficient Access</v>
      </c>
    </row>
    <row r="246" spans="1:11">
      <c r="A246" t="str">
        <v>NORTHWEST MEDICAL CENTER-SPRINGDALE</v>
      </c>
      <c r="B246" t="str">
        <v>SPRINGDALE</v>
      </c>
      <c r="C246" t="str">
        <v>AR</v>
      </c>
      <c r="D246" t="str">
        <v>WASHINGTON</v>
      </c>
      <c r="E246" t="str">
        <v>Acute Care Hospitals</v>
      </c>
      <c r="F246" t="str">
        <v>Proprietary</v>
      </c>
      <c r="G246" t="str">
        <v>Yes</v>
      </c>
      <c r="H246" s="8">
        <v>3</v>
      </c>
      <c r="I246" t="str">
        <f>_xlfn.XLOOKUP(C246,State_Ref!B:B,State_Ref!A:A,"No Match")</f>
        <v>Arkansas</v>
      </c>
      <c r="J246" cm="1">
        <f t="array" ref="J246">_xlfn.XLOOKUP(I246&amp;PROPER(D246),Cleaned_Population!B$2:B$3200&amp;Cleaned_Population!A$2:A$3200,Cleaned_Population!C$2:C$3200,"No Match")</f>
        <v>271213</v>
      </c>
      <c r="K246" t="str">
        <f t="shared" si="3"/>
        <v>Sufficient Access</v>
      </c>
    </row>
    <row r="247" spans="1:11">
      <c r="A247" t="str">
        <v>CHI ST. VINCENT HOSPITAL HOT SPRINGS</v>
      </c>
      <c r="B247" t="str">
        <v>HOT SPRINGS</v>
      </c>
      <c r="C247" t="str">
        <v>AR</v>
      </c>
      <c r="D247" t="str">
        <v>GARLAND</v>
      </c>
      <c r="E247" t="str">
        <v>Acute Care Hospitals</v>
      </c>
      <c r="F247" t="str">
        <v>Voluntary non-profit - Private</v>
      </c>
      <c r="G247" t="str">
        <v>Yes</v>
      </c>
      <c r="H247" s="8">
        <v>3</v>
      </c>
      <c r="I247" t="str">
        <f>_xlfn.XLOOKUP(C247,State_Ref!B:B,State_Ref!A:A,"No Match")</f>
        <v>Arkansas</v>
      </c>
      <c r="J247" cm="1">
        <f t="array" ref="J247">_xlfn.XLOOKUP(I247&amp;PROPER(D247),Cleaned_Population!B$2:B$3200&amp;Cleaned_Population!A$2:A$3200,Cleaned_Population!C$2:C$3200,"No Match")</f>
        <v>99695</v>
      </c>
      <c r="K247" t="str">
        <f t="shared" si="3"/>
        <v>Sufficient Access</v>
      </c>
    </row>
    <row r="248" spans="1:11">
      <c r="A248" t="str">
        <v>BAXTER HEALTH</v>
      </c>
      <c r="B248" t="str">
        <v>MOUNTAIN HOME</v>
      </c>
      <c r="C248" t="str">
        <v>AR</v>
      </c>
      <c r="D248" t="str">
        <v>BAXTER</v>
      </c>
      <c r="E248" t="str">
        <v>Acute Care Hospitals</v>
      </c>
      <c r="F248" t="str">
        <v>Voluntary non-profit - Private</v>
      </c>
      <c r="G248" t="str">
        <v>Yes</v>
      </c>
      <c r="H248" s="8">
        <v>2</v>
      </c>
      <c r="I248" t="str">
        <f>_xlfn.XLOOKUP(C248,State_Ref!B:B,State_Ref!A:A,"No Match")</f>
        <v>Arkansas</v>
      </c>
      <c r="J248" cm="1">
        <f t="array" ref="J248">_xlfn.XLOOKUP(I248&amp;PROPER(D248),Cleaned_Population!B$2:B$3200&amp;Cleaned_Population!A$2:A$3200,Cleaned_Population!C$2:C$3200,"No Match")</f>
        <v>42982</v>
      </c>
      <c r="K248" t="str">
        <f t="shared" si="3"/>
        <v>Sufficient Access</v>
      </c>
    </row>
    <row r="249" spans="1:11">
      <c r="A249" t="str">
        <v>CONWAY REGIONAL MEDICAL CENTER, INC</v>
      </c>
      <c r="B249" t="str">
        <v>CONWAY</v>
      </c>
      <c r="C249" t="str">
        <v>AR</v>
      </c>
      <c r="D249" t="str">
        <v>FAULKNER</v>
      </c>
      <c r="E249" t="str">
        <v>Acute Care Hospitals</v>
      </c>
      <c r="F249" t="str">
        <v>Voluntary non-profit - Private</v>
      </c>
      <c r="G249" t="str">
        <v>Yes</v>
      </c>
      <c r="H249" s="8">
        <v>2</v>
      </c>
      <c r="I249" t="str">
        <f>_xlfn.XLOOKUP(C249,State_Ref!B:B,State_Ref!A:A,"No Match")</f>
        <v>Arkansas</v>
      </c>
      <c r="J249" cm="1">
        <f t="array" ref="J249">_xlfn.XLOOKUP(I249&amp;PROPER(D249),Cleaned_Population!B$2:B$3200&amp;Cleaned_Population!A$2:A$3200,Cleaned_Population!C$2:C$3200,"No Match")</f>
        <v>133979</v>
      </c>
      <c r="K249" t="str">
        <f t="shared" si="3"/>
        <v>Sufficient Access</v>
      </c>
    </row>
    <row r="250" spans="1:11">
      <c r="A250" t="str">
        <v>BAPTIST HEALTH MEDICAL CENTER NORTH LITTLE ROCK</v>
      </c>
      <c r="B250" t="str">
        <v>NORTH LITTLE ROCK</v>
      </c>
      <c r="C250" t="str">
        <v>AR</v>
      </c>
      <c r="D250" t="str">
        <v>PULASKI</v>
      </c>
      <c r="E250" t="str">
        <v>Acute Care Hospitals</v>
      </c>
      <c r="F250" t="str">
        <v>Voluntary non-profit - Private</v>
      </c>
      <c r="G250" t="str">
        <v>Yes</v>
      </c>
      <c r="H250" s="8">
        <v>1</v>
      </c>
      <c r="I250" t="str">
        <f>_xlfn.XLOOKUP(C250,State_Ref!B:B,State_Ref!A:A,"No Match")</f>
        <v>Arkansas</v>
      </c>
      <c r="J250" cm="1">
        <f t="array" ref="J250">_xlfn.XLOOKUP(I250&amp;PROPER(D250),Cleaned_Population!B$2:B$3200&amp;Cleaned_Population!A$2:A$3200,Cleaned_Population!C$2:C$3200,"No Match")</f>
        <v>404611</v>
      </c>
      <c r="K250" t="str">
        <f t="shared" si="3"/>
        <v>Sufficient Access</v>
      </c>
    </row>
    <row r="251" spans="1:11">
      <c r="A251" t="str">
        <v>ARKANSAS METHODIST MEDICAL CENTER</v>
      </c>
      <c r="B251" t="str">
        <v>PARAGOULD</v>
      </c>
      <c r="C251" t="str">
        <v>AR</v>
      </c>
      <c r="D251" t="str">
        <v>GREENE</v>
      </c>
      <c r="E251" t="str">
        <v>Acute Care Hospitals</v>
      </c>
      <c r="F251" t="str">
        <v>Voluntary non-profit - Private</v>
      </c>
      <c r="G251" t="str">
        <v>Yes</v>
      </c>
      <c r="H251" s="8">
        <v>2</v>
      </c>
      <c r="I251" t="str">
        <f>_xlfn.XLOOKUP(C251,State_Ref!B:B,State_Ref!A:A,"No Match")</f>
        <v>Arkansas</v>
      </c>
      <c r="J251" cm="1">
        <f t="array" ref="J251">_xlfn.XLOOKUP(I251&amp;PROPER(D251),Cleaned_Population!B$2:B$3200&amp;Cleaned_Population!A$2:A$3200,Cleaned_Population!C$2:C$3200,"No Match")</f>
        <v>47411</v>
      </c>
      <c r="K251" t="str">
        <f t="shared" si="3"/>
        <v>Sufficient Access</v>
      </c>
    </row>
    <row r="252" spans="1:11">
      <c r="A252" t="str">
        <v>ST MARYS REGIONAL MEDICAL CENTER</v>
      </c>
      <c r="B252" t="str">
        <v>RUSSELLVILLE</v>
      </c>
      <c r="C252" t="str">
        <v>AR</v>
      </c>
      <c r="D252" t="str">
        <v>POPE</v>
      </c>
      <c r="E252" t="str">
        <v>Acute Care Hospitals</v>
      </c>
      <c r="F252" t="str">
        <v>Proprietary</v>
      </c>
      <c r="G252" t="str">
        <v>Yes</v>
      </c>
      <c r="H252" s="8">
        <v>4</v>
      </c>
      <c r="I252" t="str">
        <f>_xlfn.XLOOKUP(C252,State_Ref!B:B,State_Ref!A:A,"No Match")</f>
        <v>Arkansas</v>
      </c>
      <c r="J252" cm="1">
        <f t="array" ref="J252">_xlfn.XLOOKUP(I252&amp;PROPER(D252),Cleaned_Population!B$2:B$3200&amp;Cleaned_Population!A$2:A$3200,Cleaned_Population!C$2:C$3200,"No Match")</f>
        <v>64976</v>
      </c>
      <c r="K252" t="str">
        <f t="shared" si="3"/>
        <v>Hospital Desert</v>
      </c>
    </row>
    <row r="253" spans="1:11">
      <c r="A253" t="str">
        <v>OUACHITA COUNTY MEDICAL CENTER</v>
      </c>
      <c r="B253" t="str">
        <v>CAMDEN</v>
      </c>
      <c r="C253" t="str">
        <v>AR</v>
      </c>
      <c r="D253" t="str">
        <v>OUACHITA</v>
      </c>
      <c r="E253" t="str">
        <v>Acute Care Hospitals</v>
      </c>
      <c r="F253" t="str">
        <v>Voluntary non-profit - Private</v>
      </c>
      <c r="G253" t="str">
        <v>Yes</v>
      </c>
      <c r="H253" s="8">
        <v>2</v>
      </c>
      <c r="I253" t="str">
        <f>_xlfn.XLOOKUP(C253,State_Ref!B:B,State_Ref!A:A,"No Match")</f>
        <v>Arkansas</v>
      </c>
      <c r="J253" cm="1">
        <f t="array" ref="J253">_xlfn.XLOOKUP(I253&amp;PROPER(D253),Cleaned_Population!B$2:B$3200&amp;Cleaned_Population!A$2:A$3200,Cleaned_Population!C$2:C$3200,"No Match")</f>
        <v>21731</v>
      </c>
      <c r="K253" t="str">
        <f t="shared" si="3"/>
        <v>Sufficient Access</v>
      </c>
    </row>
    <row r="254" spans="1:11">
      <c r="A254" t="str">
        <v>BAPTIST HEALTH MEDICAL CENTER-DREW COUNTY</v>
      </c>
      <c r="B254" t="str">
        <v>MONTICELLO</v>
      </c>
      <c r="C254" t="str">
        <v>AR</v>
      </c>
      <c r="D254" t="str">
        <v>DREW</v>
      </c>
      <c r="E254" t="str">
        <v>Acute Care Hospitals</v>
      </c>
      <c r="F254" t="str">
        <v>Voluntary non-profit - Private</v>
      </c>
      <c r="G254" t="str">
        <v>Yes</v>
      </c>
      <c r="H254" s="8">
        <v>2</v>
      </c>
      <c r="I254" t="str">
        <f>_xlfn.XLOOKUP(C254,State_Ref!B:B,State_Ref!A:A,"No Match")</f>
        <v>Arkansas</v>
      </c>
      <c r="J254" cm="1">
        <f t="array" ref="J254">_xlfn.XLOOKUP(I254&amp;PROPER(D254),Cleaned_Population!B$2:B$3200&amp;Cleaned_Population!A$2:A$3200,Cleaned_Population!C$2:C$3200,"No Match")</f>
        <v>17054</v>
      </c>
      <c r="K254" t="str">
        <f t="shared" si="3"/>
        <v>Sufficient Access</v>
      </c>
    </row>
    <row r="255" spans="1:11">
      <c r="A255" t="str">
        <v>BAPTIST HEALTH - FORT SMITH</v>
      </c>
      <c r="B255" t="str">
        <v>FORT SMITH</v>
      </c>
      <c r="C255" t="str">
        <v>AR</v>
      </c>
      <c r="D255" t="str">
        <v>SEBASTIAN</v>
      </c>
      <c r="E255" t="str">
        <v>Acute Care Hospitals</v>
      </c>
      <c r="F255" t="str">
        <v>Voluntary non-profit - Private</v>
      </c>
      <c r="G255" t="str">
        <v>Yes</v>
      </c>
      <c r="H255" s="8">
        <v>2</v>
      </c>
      <c r="I255" t="str">
        <f>_xlfn.XLOOKUP(C255,State_Ref!B:B,State_Ref!A:A,"No Match")</f>
        <v>Arkansas</v>
      </c>
      <c r="J255" cm="1">
        <f t="array" ref="J255">_xlfn.XLOOKUP(I255&amp;PROPER(D255),Cleaned_Population!B$2:B$3200&amp;Cleaned_Population!A$2:A$3200,Cleaned_Population!C$2:C$3200,"No Match")</f>
        <v>130641</v>
      </c>
      <c r="K255" t="str">
        <f t="shared" si="3"/>
        <v>Sufficient Access</v>
      </c>
    </row>
    <row r="256" spans="1:11">
      <c r="A256" t="str">
        <v>MERCY HOSPITAL FORT SMITH</v>
      </c>
      <c r="B256" t="str">
        <v>FORT SMITH</v>
      </c>
      <c r="C256" t="str">
        <v>AR</v>
      </c>
      <c r="D256" t="str">
        <v>SEBASTIAN</v>
      </c>
      <c r="E256" t="str">
        <v>Acute Care Hospitals</v>
      </c>
      <c r="F256" t="str">
        <v>Voluntary non-profit - Private</v>
      </c>
      <c r="G256" t="str">
        <v>Yes</v>
      </c>
      <c r="H256" s="8">
        <v>3</v>
      </c>
      <c r="I256" t="str">
        <f>_xlfn.XLOOKUP(C256,State_Ref!B:B,State_Ref!A:A,"No Match")</f>
        <v>Arkansas</v>
      </c>
      <c r="J256" cm="1">
        <f t="array" ref="J256">_xlfn.XLOOKUP(I256&amp;PROPER(D256),Cleaned_Population!B$2:B$3200&amp;Cleaned_Population!A$2:A$3200,Cleaned_Population!C$2:C$3200,"No Match")</f>
        <v>130641</v>
      </c>
      <c r="K256" t="str">
        <f t="shared" si="3"/>
        <v>Sufficient Access</v>
      </c>
    </row>
    <row r="257" spans="1:11">
      <c r="A257" t="str">
        <v>MAGNOLIA REGIONAL MEDICAL CENTER</v>
      </c>
      <c r="B257" t="str">
        <v>MAGNOLIA</v>
      </c>
      <c r="C257" t="str">
        <v>AR</v>
      </c>
      <c r="D257" t="str">
        <v>COLUMBIA</v>
      </c>
      <c r="E257" t="str">
        <v>Acute Care Hospitals</v>
      </c>
      <c r="F257" t="str">
        <v>Government - Local</v>
      </c>
      <c r="G257" t="str">
        <v>Yes</v>
      </c>
      <c r="H257" s="8">
        <v>2</v>
      </c>
      <c r="I257" t="str">
        <f>_xlfn.XLOOKUP(C257,State_Ref!B:B,State_Ref!A:A,"No Match")</f>
        <v>Arkansas</v>
      </c>
      <c r="J257" cm="1">
        <f t="array" ref="J257">_xlfn.XLOOKUP(I257&amp;PROPER(D257),Cleaned_Population!B$2:B$3200&amp;Cleaned_Population!A$2:A$3200,Cleaned_Population!C$2:C$3200,"No Match")</f>
        <v>21894</v>
      </c>
      <c r="K257" t="str">
        <f t="shared" si="3"/>
        <v>Sufficient Access</v>
      </c>
    </row>
    <row r="258" spans="1:11">
      <c r="A258" t="str">
        <v>GREAT RIVER MEDICAL CENTER</v>
      </c>
      <c r="B258" t="str">
        <v>BLYTHEVILLE</v>
      </c>
      <c r="C258" t="str">
        <v>AR</v>
      </c>
      <c r="D258" t="str">
        <v>MISSISSIPPI</v>
      </c>
      <c r="E258" t="str">
        <v>Acute Care Hospitals</v>
      </c>
      <c r="F258" t="str">
        <v>Government - Local</v>
      </c>
      <c r="G258" t="str">
        <v>Yes</v>
      </c>
      <c r="H258" s="8">
        <v>2</v>
      </c>
      <c r="I258" t="str">
        <f>_xlfn.XLOOKUP(C258,State_Ref!B:B,State_Ref!A:A,"No Match")</f>
        <v>Arkansas</v>
      </c>
      <c r="J258" cm="1">
        <f t="array" ref="J258">_xlfn.XLOOKUP(I258&amp;PROPER(D258),Cleaned_Population!B$2:B$3200&amp;Cleaned_Population!A$2:A$3200,Cleaned_Population!C$2:C$3200,"No Match")</f>
        <v>37828</v>
      </c>
      <c r="K258" t="str">
        <f t="shared" si="3"/>
        <v>Sufficient Access</v>
      </c>
    </row>
    <row r="259" spans="1:11">
      <c r="A259" t="str">
        <v>JEFFERSON REGIONAL MEDICAL CENTER</v>
      </c>
      <c r="B259" t="str">
        <v>PINE BLUFF</v>
      </c>
      <c r="C259" t="str">
        <v>AR</v>
      </c>
      <c r="D259" t="str">
        <v>JEFFERSON</v>
      </c>
      <c r="E259" t="str">
        <v>Acute Care Hospitals</v>
      </c>
      <c r="F259" t="str">
        <v>Voluntary non-profit - Private</v>
      </c>
      <c r="G259" t="str">
        <v>Yes</v>
      </c>
      <c r="H259" s="8">
        <v>1</v>
      </c>
      <c r="I259" t="str">
        <f>_xlfn.XLOOKUP(C259,State_Ref!B:B,State_Ref!A:A,"No Match")</f>
        <v>Arkansas</v>
      </c>
      <c r="J259" cm="1">
        <f t="array" ref="J259">_xlfn.XLOOKUP(I259&amp;PROPER(D259),Cleaned_Population!B$2:B$3200&amp;Cleaned_Population!A$2:A$3200,Cleaned_Population!C$2:C$3200,"No Match")</f>
        <v>62987</v>
      </c>
      <c r="K259" t="str">
        <f t="shared" ref="K259:K322" si="4">IF(AND(J259&gt;50000,COUNTIFS(D:D,D259,C:C,C259)&lt;=1),"Hospital Desert","Sufficient Access")</f>
        <v>Hospital Desert</v>
      </c>
    </row>
    <row r="260" spans="1:11">
      <c r="A260" t="str">
        <v>BAPTIST HEALTH MEDICAL CENTER-STUTTGART</v>
      </c>
      <c r="B260" t="str">
        <v>STUTTGART</v>
      </c>
      <c r="C260" t="str">
        <v>AR</v>
      </c>
      <c r="D260" t="str">
        <v>ARKANSAS</v>
      </c>
      <c r="E260" t="str">
        <v>Acute Care Hospitals</v>
      </c>
      <c r="F260" t="str">
        <v>Voluntary non-profit - Private</v>
      </c>
      <c r="G260" t="str">
        <v>Yes</v>
      </c>
      <c r="H260" s="8">
        <v>3</v>
      </c>
      <c r="I260" t="str">
        <f>_xlfn.XLOOKUP(C260,State_Ref!B:B,State_Ref!A:A,"No Match")</f>
        <v>Arkansas</v>
      </c>
      <c r="J260" cm="1">
        <f t="array" ref="J260">_xlfn.XLOOKUP(I260&amp;PROPER(D260),Cleaned_Population!B$2:B$3200&amp;Cleaned_Population!A$2:A$3200,Cleaned_Population!C$2:C$3200,"No Match")</f>
        <v>15836</v>
      </c>
      <c r="K260" t="str">
        <f t="shared" si="4"/>
        <v>Sufficient Access</v>
      </c>
    </row>
    <row r="261" spans="1:11">
      <c r="A261" t="str">
        <v>BAPTIST HEALTH MEDICAL CENTER-HOT SPRINGS COUNTY</v>
      </c>
      <c r="B261" t="str">
        <v>MALVERN</v>
      </c>
      <c r="C261" t="str">
        <v>AR</v>
      </c>
      <c r="D261" t="str">
        <v>HOT SPRING</v>
      </c>
      <c r="E261" t="str">
        <v>Acute Care Hospitals</v>
      </c>
      <c r="F261" t="str">
        <v>Voluntary non-profit - Private</v>
      </c>
      <c r="G261" t="str">
        <v>Yes</v>
      </c>
      <c r="H261" s="8">
        <v>0</v>
      </c>
      <c r="I261" t="str">
        <f>_xlfn.XLOOKUP(C261,State_Ref!B:B,State_Ref!A:A,"No Match")</f>
        <v>Arkansas</v>
      </c>
      <c r="J261" cm="1">
        <f t="array" ref="J261">_xlfn.XLOOKUP(I261&amp;PROPER(D261),Cleaned_Population!B$2:B$3200&amp;Cleaned_Population!A$2:A$3200,Cleaned_Population!C$2:C$3200,"No Match")</f>
        <v>33451</v>
      </c>
      <c r="K261" t="str">
        <f t="shared" si="4"/>
        <v>Sufficient Access</v>
      </c>
    </row>
    <row r="262" spans="1:11">
      <c r="A262" t="str">
        <v>NATIONAL PARK MEDICAL CENTER</v>
      </c>
      <c r="B262" t="str">
        <v>HOT SPRINGS</v>
      </c>
      <c r="C262" t="str">
        <v>AR</v>
      </c>
      <c r="D262" t="str">
        <v>GARLAND</v>
      </c>
      <c r="E262" t="str">
        <v>Acute Care Hospitals</v>
      </c>
      <c r="F262" t="str">
        <v>Proprietary</v>
      </c>
      <c r="G262" t="str">
        <v>Yes</v>
      </c>
      <c r="H262" s="8">
        <v>2</v>
      </c>
      <c r="I262" t="str">
        <f>_xlfn.XLOOKUP(C262,State_Ref!B:B,State_Ref!A:A,"No Match")</f>
        <v>Arkansas</v>
      </c>
      <c r="J262" cm="1">
        <f t="array" ref="J262">_xlfn.XLOOKUP(I262&amp;PROPER(D262),Cleaned_Population!B$2:B$3200&amp;Cleaned_Population!A$2:A$3200,Cleaned_Population!C$2:C$3200,"No Match")</f>
        <v>99695</v>
      </c>
      <c r="K262" t="str">
        <f t="shared" si="4"/>
        <v>Sufficient Access</v>
      </c>
    </row>
    <row r="263" spans="1:11">
      <c r="A263" t="str">
        <v>SALINE MEMORIAL HOSPITAL</v>
      </c>
      <c r="B263" t="str">
        <v>BENTON</v>
      </c>
      <c r="C263" t="str">
        <v>AR</v>
      </c>
      <c r="D263" t="str">
        <v>SALINE</v>
      </c>
      <c r="E263" t="str">
        <v>Acute Care Hospitals</v>
      </c>
      <c r="F263" t="str">
        <v>Proprietary</v>
      </c>
      <c r="G263" t="str">
        <v>Yes</v>
      </c>
      <c r="H263" s="8">
        <v>3</v>
      </c>
      <c r="I263" t="str">
        <f>_xlfn.XLOOKUP(C263,State_Ref!B:B,State_Ref!A:A,"No Match")</f>
        <v>Arkansas</v>
      </c>
      <c r="J263" cm="1">
        <f t="array" ref="J263">_xlfn.XLOOKUP(I263&amp;PROPER(D263),Cleaned_Population!B$2:B$3200&amp;Cleaned_Population!A$2:A$3200,Cleaned_Population!C$2:C$3200,"No Match")</f>
        <v>133288</v>
      </c>
      <c r="K263" t="str">
        <f t="shared" si="4"/>
        <v>Sufficient Access</v>
      </c>
    </row>
    <row r="264" spans="1:11">
      <c r="A264" t="str">
        <v>SOUTH ARKANSAS REGIONAL HOSPITAL LLC</v>
      </c>
      <c r="B264" t="str">
        <v>EL DORADO</v>
      </c>
      <c r="C264" t="str">
        <v>AR</v>
      </c>
      <c r="D264" t="str">
        <v>UNION</v>
      </c>
      <c r="E264" t="str">
        <v>Acute Care Hospitals</v>
      </c>
      <c r="F264" t="str">
        <v>Proprietary</v>
      </c>
      <c r="G264" t="str">
        <v>Yes</v>
      </c>
      <c r="H264" s="8">
        <v>3</v>
      </c>
      <c r="I264" t="str">
        <f>_xlfn.XLOOKUP(C264,State_Ref!B:B,State_Ref!A:A,"No Match")</f>
        <v>Arkansas</v>
      </c>
      <c r="J264" cm="1">
        <f t="array" ref="J264">_xlfn.XLOOKUP(I264&amp;PROPER(D264),Cleaned_Population!B$2:B$3200&amp;Cleaned_Population!A$2:A$3200,Cleaned_Population!C$2:C$3200,"No Match")</f>
        <v>36926</v>
      </c>
      <c r="K264" t="str">
        <f t="shared" si="4"/>
        <v>Sufficient Access</v>
      </c>
    </row>
    <row r="265" spans="1:11">
      <c r="A265" t="str">
        <v>FAYETTEVILLE AR VA MEDICAL CENTER</v>
      </c>
      <c r="B265" t="str">
        <v>FAYETTEVILLE</v>
      </c>
      <c r="C265" t="str">
        <v>AR</v>
      </c>
      <c r="D265" t="str">
        <v>WASHINGTON</v>
      </c>
      <c r="E265" t="str">
        <v>Acute Care - Veterans Administration</v>
      </c>
      <c r="F265" t="str">
        <v>Veterans Health Administration</v>
      </c>
      <c r="G265" t="str">
        <v>Yes</v>
      </c>
      <c r="H265" s="8">
        <v>5</v>
      </c>
      <c r="I265" t="str">
        <f>_xlfn.XLOOKUP(C265,State_Ref!B:B,State_Ref!A:A,"No Match")</f>
        <v>Arkansas</v>
      </c>
      <c r="J265" cm="1">
        <f t="array" ref="J265">_xlfn.XLOOKUP(I265&amp;PROPER(D265),Cleaned_Population!B$2:B$3200&amp;Cleaned_Population!A$2:A$3200,Cleaned_Population!C$2:C$3200,"No Match")</f>
        <v>271213</v>
      </c>
      <c r="K265" t="str">
        <f t="shared" si="4"/>
        <v>Sufficient Access</v>
      </c>
    </row>
    <row r="266" spans="1:11">
      <c r="A266" t="str">
        <v>VA CENTRAL AR. VETERANS HEALTHCARE SYSTEM LR</v>
      </c>
      <c r="B266" t="str">
        <v>LITTLE ROCK</v>
      </c>
      <c r="C266" t="str">
        <v>AR</v>
      </c>
      <c r="D266" t="str">
        <v>PULASKI</v>
      </c>
      <c r="E266" t="str">
        <v>Acute Care - Veterans Administration</v>
      </c>
      <c r="F266" t="str">
        <v>Veterans Health Administration</v>
      </c>
      <c r="G266" t="str">
        <v>Yes</v>
      </c>
      <c r="H266" s="8">
        <v>2</v>
      </c>
      <c r="I266" t="str">
        <f>_xlfn.XLOOKUP(C266,State_Ref!B:B,State_Ref!A:A,"No Match")</f>
        <v>Arkansas</v>
      </c>
      <c r="J266" cm="1">
        <f t="array" ref="J266">_xlfn.XLOOKUP(I266&amp;PROPER(D266),Cleaned_Population!B$2:B$3200&amp;Cleaned_Population!A$2:A$3200,Cleaned_Population!C$2:C$3200,"No Match")</f>
        <v>404611</v>
      </c>
      <c r="K266" t="str">
        <f t="shared" si="4"/>
        <v>Sufficient Access</v>
      </c>
    </row>
    <row r="267" spans="1:11">
      <c r="A267" t="str">
        <v>BAPTIST HEALTH MEDICAL CENTER-LITTLE ROCK</v>
      </c>
      <c r="B267" t="str">
        <v>LITTLE ROCK</v>
      </c>
      <c r="C267" t="str">
        <v>AR</v>
      </c>
      <c r="D267" t="str">
        <v>PULASKI</v>
      </c>
      <c r="E267" t="str">
        <v>Acute Care Hospitals</v>
      </c>
      <c r="F267" t="str">
        <v>Voluntary non-profit - Private</v>
      </c>
      <c r="G267" t="str">
        <v>Yes</v>
      </c>
      <c r="H267" s="8">
        <v>3</v>
      </c>
      <c r="I267" t="str">
        <f>_xlfn.XLOOKUP(C267,State_Ref!B:B,State_Ref!A:A,"No Match")</f>
        <v>Arkansas</v>
      </c>
      <c r="J267" cm="1">
        <f t="array" ref="J267">_xlfn.XLOOKUP(I267&amp;PROPER(D267),Cleaned_Population!B$2:B$3200&amp;Cleaned_Population!A$2:A$3200,Cleaned_Population!C$2:C$3200,"No Match")</f>
        <v>404611</v>
      </c>
      <c r="K267" t="str">
        <f t="shared" si="4"/>
        <v>Sufficient Access</v>
      </c>
    </row>
    <row r="268" spans="1:11">
      <c r="A268" t="str">
        <v>BAPTIST MEMORIAL HOSPITAL JONESBORO, INC.</v>
      </c>
      <c r="B268" t="str">
        <v>JONESBORO</v>
      </c>
      <c r="C268" t="str">
        <v>AR</v>
      </c>
      <c r="D268" t="str">
        <v>CRAIGHEAD</v>
      </c>
      <c r="E268" t="str">
        <v>Acute Care Hospitals</v>
      </c>
      <c r="F268" t="str">
        <v>Voluntary non-profit - Private</v>
      </c>
      <c r="G268" t="str">
        <v>Yes</v>
      </c>
      <c r="H268" s="8">
        <v>3</v>
      </c>
      <c r="I268" t="str">
        <f>_xlfn.XLOOKUP(C268,State_Ref!B:B,State_Ref!A:A,"No Match")</f>
        <v>Arkansas</v>
      </c>
      <c r="J268" cm="1">
        <f t="array" ref="J268">_xlfn.XLOOKUP(I268&amp;PROPER(D268),Cleaned_Population!B$2:B$3200&amp;Cleaned_Population!A$2:A$3200,Cleaned_Population!C$2:C$3200,"No Match")</f>
        <v>116957</v>
      </c>
      <c r="K268" t="str">
        <f t="shared" si="4"/>
        <v>Sufficient Access</v>
      </c>
    </row>
    <row r="269" spans="1:11">
      <c r="A269" t="str">
        <v>WHITE RIVER MEDICAL CENTER</v>
      </c>
      <c r="B269" t="str">
        <v>BATESVILLE</v>
      </c>
      <c r="C269" t="str">
        <v>AR</v>
      </c>
      <c r="D269" t="str">
        <v>INDEPENDENCE</v>
      </c>
      <c r="E269" t="str">
        <v>Acute Care Hospitals</v>
      </c>
      <c r="F269" t="str">
        <v>Voluntary non-profit - Private</v>
      </c>
      <c r="G269" t="str">
        <v>Yes</v>
      </c>
      <c r="H269" s="8">
        <v>3</v>
      </c>
      <c r="I269" t="str">
        <f>_xlfn.XLOOKUP(C269,State_Ref!B:B,State_Ref!A:A,"No Match")</f>
        <v>Arkansas</v>
      </c>
      <c r="J269" cm="1">
        <f t="array" ref="J269">_xlfn.XLOOKUP(I269&amp;PROPER(D269),Cleaned_Population!B$2:B$3200&amp;Cleaned_Population!A$2:A$3200,Cleaned_Population!C$2:C$3200,"No Match")</f>
        <v>38785</v>
      </c>
      <c r="K269" t="str">
        <f t="shared" si="4"/>
        <v>Sufficient Access</v>
      </c>
    </row>
    <row r="270" spans="1:11">
      <c r="A270" t="str">
        <v>LEVI HOSPITAL</v>
      </c>
      <c r="B270" t="str">
        <v>HOT SPRINGS</v>
      </c>
      <c r="C270" t="str">
        <v>AR</v>
      </c>
      <c r="D270" t="str">
        <v>GARLAND</v>
      </c>
      <c r="E270" t="str">
        <v>Acute Care Hospitals</v>
      </c>
      <c r="F270" t="str">
        <v>Voluntary non-profit - Private</v>
      </c>
      <c r="G270" t="str">
        <v>Yes</v>
      </c>
      <c r="H270" s="8">
        <v>0</v>
      </c>
      <c r="I270" t="str">
        <f>_xlfn.XLOOKUP(C270,State_Ref!B:B,State_Ref!A:A,"No Match")</f>
        <v>Arkansas</v>
      </c>
      <c r="J270" cm="1">
        <f t="array" ref="J270">_xlfn.XLOOKUP(I270&amp;PROPER(D270),Cleaned_Population!B$2:B$3200&amp;Cleaned_Population!A$2:A$3200,Cleaned_Population!C$2:C$3200,"No Match")</f>
        <v>99695</v>
      </c>
      <c r="K270" t="str">
        <f t="shared" si="4"/>
        <v>Sufficient Access</v>
      </c>
    </row>
    <row r="271" spans="1:11">
      <c r="A271" t="str">
        <v>ARKANSAS HEART HOSPITAL, LLC</v>
      </c>
      <c r="B271" t="str">
        <v>LITTLE ROCK</v>
      </c>
      <c r="C271" t="str">
        <v>AR</v>
      </c>
      <c r="D271" t="str">
        <v>PULASKI</v>
      </c>
      <c r="E271" t="str">
        <v>Acute Care Hospitals</v>
      </c>
      <c r="F271" t="str">
        <v>Proprietary</v>
      </c>
      <c r="G271" t="str">
        <v>Yes</v>
      </c>
      <c r="H271" s="8">
        <v>3</v>
      </c>
      <c r="I271" t="str">
        <f>_xlfn.XLOOKUP(C271,State_Ref!B:B,State_Ref!A:A,"No Match")</f>
        <v>Arkansas</v>
      </c>
      <c r="J271" cm="1">
        <f t="array" ref="J271">_xlfn.XLOOKUP(I271&amp;PROPER(D271),Cleaned_Population!B$2:B$3200&amp;Cleaned_Population!A$2:A$3200,Cleaned_Population!C$2:C$3200,"No Match")</f>
        <v>404611</v>
      </c>
      <c r="K271" t="str">
        <f t="shared" si="4"/>
        <v>Sufficient Access</v>
      </c>
    </row>
    <row r="272" spans="1:11">
      <c r="A272" t="str">
        <v>ST VINCENT MEDICAL CENTER/NORTH</v>
      </c>
      <c r="B272" t="str">
        <v>SHERWOOD</v>
      </c>
      <c r="C272" t="str">
        <v>AR</v>
      </c>
      <c r="D272" t="str">
        <v>PULASKI</v>
      </c>
      <c r="E272" t="str">
        <v>Acute Care Hospitals</v>
      </c>
      <c r="F272" t="str">
        <v>Voluntary non-profit - Church</v>
      </c>
      <c r="G272" t="str">
        <v>Yes</v>
      </c>
      <c r="H272" s="8">
        <v>4</v>
      </c>
      <c r="I272" t="str">
        <f>_xlfn.XLOOKUP(C272,State_Ref!B:B,State_Ref!A:A,"No Match")</f>
        <v>Arkansas</v>
      </c>
      <c r="J272" cm="1">
        <f t="array" ref="J272">_xlfn.XLOOKUP(I272&amp;PROPER(D272),Cleaned_Population!B$2:B$3200&amp;Cleaned_Population!A$2:A$3200,Cleaned_Population!C$2:C$3200,"No Match")</f>
        <v>404611</v>
      </c>
      <c r="K272" t="str">
        <f t="shared" si="4"/>
        <v>Sufficient Access</v>
      </c>
    </row>
    <row r="273" spans="1:11">
      <c r="A273" t="str">
        <v>ARKANSAS SURGICAL HOSPITAL</v>
      </c>
      <c r="B273" t="str">
        <v>NO LITTLE ROCK</v>
      </c>
      <c r="C273" t="str">
        <v>AR</v>
      </c>
      <c r="D273" t="str">
        <v>PULASKI</v>
      </c>
      <c r="E273" t="str">
        <v>Acute Care Hospitals</v>
      </c>
      <c r="F273" t="str">
        <v>Physician</v>
      </c>
      <c r="G273" t="str">
        <v>Yes</v>
      </c>
      <c r="H273" s="8">
        <v>0</v>
      </c>
      <c r="I273" t="str">
        <f>_xlfn.XLOOKUP(C273,State_Ref!B:B,State_Ref!A:A,"No Match")</f>
        <v>Arkansas</v>
      </c>
      <c r="J273" cm="1">
        <f t="array" ref="J273">_xlfn.XLOOKUP(I273&amp;PROPER(D273),Cleaned_Population!B$2:B$3200&amp;Cleaned_Population!A$2:A$3200,Cleaned_Population!C$2:C$3200,"No Match")</f>
        <v>404611</v>
      </c>
      <c r="K273" t="str">
        <f t="shared" si="4"/>
        <v>Sufficient Access</v>
      </c>
    </row>
    <row r="274" spans="1:11">
      <c r="A274" t="str">
        <v>SOUTHWEST ARKANSAS REGIONAL MEDICAL CENTER LLC</v>
      </c>
      <c r="B274" t="str">
        <v>HOPE</v>
      </c>
      <c r="C274" t="str">
        <v>AR</v>
      </c>
      <c r="D274" t="str">
        <v>HEMPSTEAD</v>
      </c>
      <c r="E274" t="str">
        <v>Acute Care Hospitals</v>
      </c>
      <c r="F274" t="str">
        <v>Proprietary</v>
      </c>
      <c r="G274" t="str">
        <v>Yes</v>
      </c>
      <c r="H274" s="8">
        <v>0</v>
      </c>
      <c r="I274" t="str">
        <f>_xlfn.XLOOKUP(C274,State_Ref!B:B,State_Ref!A:A,"No Match")</f>
        <v>Arkansas</v>
      </c>
      <c r="J274" cm="1">
        <f t="array" ref="J274">_xlfn.XLOOKUP(I274&amp;PROPER(D274),Cleaned_Population!B$2:B$3200&amp;Cleaned_Population!A$2:A$3200,Cleaned_Population!C$2:C$3200,"No Match")</f>
        <v>19080</v>
      </c>
      <c r="K274" t="str">
        <f t="shared" si="4"/>
        <v>Sufficient Access</v>
      </c>
    </row>
    <row r="275" spans="1:11">
      <c r="A275" t="str">
        <v>BAPTIST HEALTH MEDICAL CENTER- CONWAY</v>
      </c>
      <c r="B275" t="str">
        <v>CONWAY</v>
      </c>
      <c r="C275" t="str">
        <v>AR</v>
      </c>
      <c r="D275" t="str">
        <v>FAULKNER</v>
      </c>
      <c r="E275" t="str">
        <v>Acute Care Hospitals</v>
      </c>
      <c r="F275" t="str">
        <v>Voluntary non-profit - Private</v>
      </c>
      <c r="G275" t="str">
        <v>Yes</v>
      </c>
      <c r="H275" s="8">
        <v>2</v>
      </c>
      <c r="I275" t="str">
        <f>_xlfn.XLOOKUP(C275,State_Ref!B:B,State_Ref!A:A,"No Match")</f>
        <v>Arkansas</v>
      </c>
      <c r="J275" cm="1">
        <f t="array" ref="J275">_xlfn.XLOOKUP(I275&amp;PROPER(D275),Cleaned_Population!B$2:B$3200&amp;Cleaned_Population!A$2:A$3200,Cleaned_Population!C$2:C$3200,"No Match")</f>
        <v>133979</v>
      </c>
      <c r="K275" t="str">
        <f t="shared" si="4"/>
        <v>Sufficient Access</v>
      </c>
    </row>
    <row r="276" spans="1:11">
      <c r="A276" t="str">
        <v>BAPTIST MEMORIAL HOSPITAL-CRITTENDEN, INC</v>
      </c>
      <c r="B276" t="str">
        <v>WEST MEMPHIS</v>
      </c>
      <c r="C276" t="str">
        <v>AR</v>
      </c>
      <c r="D276" t="str">
        <v>CRITTENDEN</v>
      </c>
      <c r="E276" t="str">
        <v>Acute Care Hospitals</v>
      </c>
      <c r="F276" t="str">
        <v>Voluntary non-profit - Private</v>
      </c>
      <c r="G276" t="str">
        <v>Yes</v>
      </c>
      <c r="H276" s="8">
        <v>0</v>
      </c>
      <c r="I276" t="str">
        <f>_xlfn.XLOOKUP(C276,State_Ref!B:B,State_Ref!A:A,"No Match")</f>
        <v>Arkansas</v>
      </c>
      <c r="J276" cm="1">
        <f t="array" ref="J276">_xlfn.XLOOKUP(I276&amp;PROPER(D276),Cleaned_Population!B$2:B$3200&amp;Cleaned_Population!A$2:A$3200,Cleaned_Population!C$2:C$3200,"No Match")</f>
        <v>46210</v>
      </c>
      <c r="K276" t="str">
        <f t="shared" si="4"/>
        <v>Sufficient Access</v>
      </c>
    </row>
    <row r="277" spans="1:11">
      <c r="A277" t="str">
        <v>ARKANSAS HEART HOSPITAL-ENCORE</v>
      </c>
      <c r="B277" t="str">
        <v>BRYANT</v>
      </c>
      <c r="C277" t="str">
        <v>AR</v>
      </c>
      <c r="D277" t="str">
        <v>SALINE</v>
      </c>
      <c r="E277" t="str">
        <v>Acute Care Hospitals</v>
      </c>
      <c r="F277" t="str">
        <v>Proprietary</v>
      </c>
      <c r="G277" t="str">
        <v>Yes</v>
      </c>
      <c r="H277" s="8">
        <v>2</v>
      </c>
      <c r="I277" t="str">
        <f>_xlfn.XLOOKUP(C277,State_Ref!B:B,State_Ref!A:A,"No Match")</f>
        <v>Arkansas</v>
      </c>
      <c r="J277" cm="1">
        <f t="array" ref="J277">_xlfn.XLOOKUP(I277&amp;PROPER(D277),Cleaned_Population!B$2:B$3200&amp;Cleaned_Population!A$2:A$3200,Cleaned_Population!C$2:C$3200,"No Match")</f>
        <v>133288</v>
      </c>
      <c r="K277" t="str">
        <f t="shared" si="4"/>
        <v>Sufficient Access</v>
      </c>
    </row>
    <row r="278" spans="1:11">
      <c r="A278" t="str">
        <v>UNITY HEALTH - JACKSONVILLE</v>
      </c>
      <c r="B278" t="str">
        <v>JACKSONVILLE</v>
      </c>
      <c r="C278" t="str">
        <v>AR</v>
      </c>
      <c r="D278" t="str">
        <v>PULASKI</v>
      </c>
      <c r="E278" t="str">
        <v>Acute Care Hospitals</v>
      </c>
      <c r="F278" t="str">
        <v>Voluntary non-profit - Private</v>
      </c>
      <c r="G278" t="str">
        <v>Yes</v>
      </c>
      <c r="H278" s="8">
        <v>0</v>
      </c>
      <c r="I278" t="str">
        <f>_xlfn.XLOOKUP(C278,State_Ref!B:B,State_Ref!A:A,"No Match")</f>
        <v>Arkansas</v>
      </c>
      <c r="J278" cm="1">
        <f t="array" ref="J278">_xlfn.XLOOKUP(I278&amp;PROPER(D278),Cleaned_Population!B$2:B$3200&amp;Cleaned_Population!A$2:A$3200,Cleaned_Population!C$2:C$3200,"No Match")</f>
        <v>404611</v>
      </c>
      <c r="K278" t="str">
        <f t="shared" si="4"/>
        <v>Sufficient Access</v>
      </c>
    </row>
    <row r="279" spans="1:11">
      <c r="A279" t="str">
        <v>ST BERNARDS FIVE RIVERS MEDICAL CENTER</v>
      </c>
      <c r="B279" t="str">
        <v>POCAHONTAS</v>
      </c>
      <c r="C279" t="str">
        <v>AR</v>
      </c>
      <c r="D279" t="str">
        <v>RANDOLPH</v>
      </c>
      <c r="E279" t="str">
        <v>Rural Emergency Hospital</v>
      </c>
      <c r="F279" t="str">
        <v>Voluntary non-profit - Private</v>
      </c>
      <c r="G279" t="str">
        <v>Yes</v>
      </c>
      <c r="H279" s="8">
        <v>0</v>
      </c>
      <c r="I279" t="str">
        <f>_xlfn.XLOOKUP(C279,State_Ref!B:B,State_Ref!A:A,"No Match")</f>
        <v>Arkansas</v>
      </c>
      <c r="J279" cm="1">
        <f t="array" ref="J279">_xlfn.XLOOKUP(I279&amp;PROPER(D279),Cleaned_Population!B$2:B$3200&amp;Cleaned_Population!A$2:A$3200,Cleaned_Population!C$2:C$3200,"No Match")</f>
        <v>18876</v>
      </c>
      <c r="K279" t="str">
        <f t="shared" si="4"/>
        <v>Sufficient Access</v>
      </c>
    </row>
    <row r="280" spans="1:11">
      <c r="A280" t="str">
        <v>EUREKA SPRINGS HOSPITAL COMMISSION</v>
      </c>
      <c r="B280" t="str">
        <v>EUREKA SPRINGS</v>
      </c>
      <c r="C280" t="str">
        <v>AR</v>
      </c>
      <c r="D280" t="str">
        <v>CARROLL</v>
      </c>
      <c r="E280" t="str">
        <v>Rural Emergency Hospital</v>
      </c>
      <c r="F280" t="str">
        <v>Government - Local</v>
      </c>
      <c r="G280" t="str">
        <v>Yes</v>
      </c>
      <c r="H280" s="8">
        <v>0</v>
      </c>
      <c r="I280" t="str">
        <f>_xlfn.XLOOKUP(C280,State_Ref!B:B,State_Ref!A:A,"No Match")</f>
        <v>Arkansas</v>
      </c>
      <c r="J280" cm="1">
        <f t="array" ref="J280">_xlfn.XLOOKUP(I280&amp;PROPER(D280),Cleaned_Population!B$2:B$3200&amp;Cleaned_Population!A$2:A$3200,Cleaned_Population!C$2:C$3200,"No Match")</f>
        <v>29263</v>
      </c>
      <c r="K280" t="str">
        <f t="shared" si="4"/>
        <v>Sufficient Access</v>
      </c>
    </row>
    <row r="281" spans="1:11">
      <c r="A281" t="str">
        <v>HELENA REGIONAL MEDICAL CENTER</v>
      </c>
      <c r="B281" t="str">
        <v>HELENA</v>
      </c>
      <c r="C281" t="str">
        <v>AR</v>
      </c>
      <c r="D281" t="str">
        <v>PHILLIPS</v>
      </c>
      <c r="E281" t="str">
        <v>Rural Emergency Hospital</v>
      </c>
      <c r="F281" t="str">
        <v>Proprietary</v>
      </c>
      <c r="G281" t="str">
        <v>Yes</v>
      </c>
      <c r="H281" s="8">
        <v>0</v>
      </c>
      <c r="I281" t="str">
        <f>_xlfn.XLOOKUP(C281,State_Ref!B:B,State_Ref!A:A,"No Match")</f>
        <v>Arkansas</v>
      </c>
      <c r="J281" cm="1">
        <f t="array" ref="J281">_xlfn.XLOOKUP(I281&amp;PROPER(D281),Cleaned_Population!B$2:B$3200&amp;Cleaned_Population!A$2:A$3200,Cleaned_Population!C$2:C$3200,"No Match")</f>
        <v>14255</v>
      </c>
      <c r="K281" t="str">
        <f t="shared" si="4"/>
        <v>Sufficient Access</v>
      </c>
    </row>
    <row r="282" spans="1:11">
      <c r="A282" t="str">
        <v>SOUTH MISSISSIPPI COUNTY REGIONAL MEDICAL CENTER</v>
      </c>
      <c r="B282" t="str">
        <v>OSCEOLA</v>
      </c>
      <c r="C282" t="str">
        <v>AR</v>
      </c>
      <c r="D282" t="str">
        <v>MISSISSIPPI</v>
      </c>
      <c r="E282" t="str">
        <v>Rural Emergency Hospital</v>
      </c>
      <c r="F282" t="str">
        <v>Government - Local</v>
      </c>
      <c r="G282" t="str">
        <v>Yes</v>
      </c>
      <c r="H282" s="8">
        <v>0</v>
      </c>
      <c r="I282" t="str">
        <f>_xlfn.XLOOKUP(C282,State_Ref!B:B,State_Ref!A:A,"No Match")</f>
        <v>Arkansas</v>
      </c>
      <c r="J282" cm="1">
        <f t="array" ref="J282">_xlfn.XLOOKUP(I282&amp;PROPER(D282),Cleaned_Population!B$2:B$3200&amp;Cleaned_Population!A$2:A$3200,Cleaned_Population!C$2:C$3200,"No Match")</f>
        <v>37828</v>
      </c>
      <c r="K282" t="str">
        <f t="shared" si="4"/>
        <v>Sufficient Access</v>
      </c>
    </row>
    <row r="283" spans="1:11">
      <c r="A283" t="str">
        <v>DEWITT HOSPITAL &amp; NURSING HOME, INC</v>
      </c>
      <c r="B283" t="str">
        <v>DE WITT</v>
      </c>
      <c r="C283" t="str">
        <v>AR</v>
      </c>
      <c r="D283" t="str">
        <v>ARKANSAS</v>
      </c>
      <c r="E283" t="str">
        <v>Rural Emergency Hospital</v>
      </c>
      <c r="F283" t="str">
        <v>Voluntary non-profit - Private</v>
      </c>
      <c r="G283" t="str">
        <v>Yes</v>
      </c>
      <c r="H283" s="8">
        <v>0</v>
      </c>
      <c r="I283" t="str">
        <f>_xlfn.XLOOKUP(C283,State_Ref!B:B,State_Ref!A:A,"No Match")</f>
        <v>Arkansas</v>
      </c>
      <c r="J283" cm="1">
        <f t="array" ref="J283">_xlfn.XLOOKUP(I283&amp;PROPER(D283),Cleaned_Population!B$2:B$3200&amp;Cleaned_Population!A$2:A$3200,Cleaned_Population!C$2:C$3200,"No Match")</f>
        <v>15836</v>
      </c>
      <c r="K283" t="str">
        <f t="shared" si="4"/>
        <v>Sufficient Access</v>
      </c>
    </row>
    <row r="284" spans="1:11">
      <c r="A284" t="str">
        <v>MERCY HOSPITAL PARIS</v>
      </c>
      <c r="B284" t="str">
        <v>PARIS</v>
      </c>
      <c r="C284" t="str">
        <v>AR</v>
      </c>
      <c r="D284" t="str">
        <v>LOGAN</v>
      </c>
      <c r="E284" t="str">
        <v>Critical Access Hospitals</v>
      </c>
      <c r="F284" t="str">
        <v>Voluntary non-profit - Private</v>
      </c>
      <c r="G284" t="str">
        <v>Yes</v>
      </c>
      <c r="H284" s="8">
        <v>5</v>
      </c>
      <c r="I284" t="str">
        <f>_xlfn.XLOOKUP(C284,State_Ref!B:B,State_Ref!A:A,"No Match")</f>
        <v>Arkansas</v>
      </c>
      <c r="J284" cm="1">
        <f t="array" ref="J284">_xlfn.XLOOKUP(I284&amp;PROPER(D284),Cleaned_Population!B$2:B$3200&amp;Cleaned_Population!A$2:A$3200,Cleaned_Population!C$2:C$3200,"No Match")</f>
        <v>21633</v>
      </c>
      <c r="K284" t="str">
        <f t="shared" si="4"/>
        <v>Sufficient Access</v>
      </c>
    </row>
    <row r="285" spans="1:11">
      <c r="A285" t="str">
        <v>DARDANELLE REGIONAL MEDICAL CENTER</v>
      </c>
      <c r="B285" t="str">
        <v>DARDANELLE</v>
      </c>
      <c r="C285" t="str">
        <v>AR</v>
      </c>
      <c r="D285" t="str">
        <v>YELL</v>
      </c>
      <c r="E285" t="str">
        <v>Critical Access Hospitals</v>
      </c>
      <c r="F285" t="str">
        <v>Government - Local</v>
      </c>
      <c r="G285" t="str">
        <v>Yes</v>
      </c>
      <c r="H285" s="8">
        <v>0</v>
      </c>
      <c r="I285" t="str">
        <f>_xlfn.XLOOKUP(C285,State_Ref!B:B,State_Ref!A:A,"No Match")</f>
        <v>Arkansas</v>
      </c>
      <c r="J285" cm="1">
        <f t="array" ref="J285">_xlfn.XLOOKUP(I285&amp;PROPER(D285),Cleaned_Population!B$2:B$3200&amp;Cleaned_Population!A$2:A$3200,Cleaned_Population!C$2:C$3200,"No Match")</f>
        <v>19956</v>
      </c>
      <c r="K285" t="str">
        <f t="shared" si="4"/>
        <v>Sufficient Access</v>
      </c>
    </row>
    <row r="286" spans="1:11">
      <c r="A286" t="str">
        <v>MERCY HOSPITAL OZARK</v>
      </c>
      <c r="B286" t="str">
        <v>OZARK</v>
      </c>
      <c r="C286" t="str">
        <v>AR</v>
      </c>
      <c r="D286" t="str">
        <v>FRANKLIN</v>
      </c>
      <c r="E286" t="str">
        <v>Critical Access Hospitals</v>
      </c>
      <c r="F286" t="str">
        <v>Voluntary non-profit - Private</v>
      </c>
      <c r="G286" t="str">
        <v>Yes</v>
      </c>
      <c r="H286" s="8">
        <v>0</v>
      </c>
      <c r="I286" t="str">
        <f>_xlfn.XLOOKUP(C286,State_Ref!B:B,State_Ref!A:A,"No Match")</f>
        <v>Arkansas</v>
      </c>
      <c r="J286" cm="1">
        <f t="array" ref="J286">_xlfn.XLOOKUP(I286&amp;PROPER(D286),Cleaned_Population!B$2:B$3200&amp;Cleaned_Population!A$2:A$3200,Cleaned_Population!C$2:C$3200,"No Match")</f>
        <v>17725</v>
      </c>
      <c r="K286" t="str">
        <f t="shared" si="4"/>
        <v>Sufficient Access</v>
      </c>
    </row>
    <row r="287" spans="1:11">
      <c r="A287" t="str">
        <v>MERCY HOSPITAL WALDRON</v>
      </c>
      <c r="B287" t="str">
        <v>WALDRON</v>
      </c>
      <c r="C287" t="str">
        <v>AR</v>
      </c>
      <c r="D287" t="str">
        <v>SCOTT</v>
      </c>
      <c r="E287" t="str">
        <v>Critical Access Hospitals</v>
      </c>
      <c r="F287" t="str">
        <v>Voluntary non-profit - Private</v>
      </c>
      <c r="G287" t="str">
        <v>Yes</v>
      </c>
      <c r="H287" s="8">
        <v>0</v>
      </c>
      <c r="I287" t="str">
        <f>_xlfn.XLOOKUP(C287,State_Ref!B:B,State_Ref!A:A,"No Match")</f>
        <v>Arkansas</v>
      </c>
      <c r="J287" cm="1">
        <f t="array" ref="J287">_xlfn.XLOOKUP(I287&amp;PROPER(D287),Cleaned_Population!B$2:B$3200&amp;Cleaned_Population!A$2:A$3200,Cleaned_Population!C$2:C$3200,"No Match")</f>
        <v>9965</v>
      </c>
      <c r="K287" t="str">
        <f t="shared" si="4"/>
        <v>Sufficient Access</v>
      </c>
    </row>
    <row r="288" spans="1:11">
      <c r="A288" t="str">
        <v>IZARD REGIONAL HOSPITAL LLC</v>
      </c>
      <c r="B288" t="str">
        <v>CALICO ROCK</v>
      </c>
      <c r="C288" t="str">
        <v>AR</v>
      </c>
      <c r="D288" t="str">
        <v>BAXTER</v>
      </c>
      <c r="E288" t="str">
        <v>Critical Access Hospitals</v>
      </c>
      <c r="F288" t="str">
        <v>Voluntary non-profit - Private</v>
      </c>
      <c r="G288" t="str">
        <v>Yes</v>
      </c>
      <c r="H288" s="8">
        <v>0</v>
      </c>
      <c r="I288" t="str">
        <f>_xlfn.XLOOKUP(C288,State_Ref!B:B,State_Ref!A:A,"No Match")</f>
        <v>Arkansas</v>
      </c>
      <c r="J288" cm="1">
        <f t="array" ref="J288">_xlfn.XLOOKUP(I288&amp;PROPER(D288),Cleaned_Population!B$2:B$3200&amp;Cleaned_Population!A$2:A$3200,Cleaned_Population!C$2:C$3200,"No Match")</f>
        <v>42982</v>
      </c>
      <c r="K288" t="str">
        <f t="shared" si="4"/>
        <v>Sufficient Access</v>
      </c>
    </row>
    <row r="289" spans="1:11">
      <c r="A289" t="str">
        <v>CROSSRIDGE COMMUNITY HOSPITAL</v>
      </c>
      <c r="B289" t="str">
        <v>WYNNE</v>
      </c>
      <c r="C289" t="str">
        <v>AR</v>
      </c>
      <c r="D289" t="str">
        <v>CROSS</v>
      </c>
      <c r="E289" t="str">
        <v>Critical Access Hospitals</v>
      </c>
      <c r="F289" t="str">
        <v>Voluntary non-profit - Private</v>
      </c>
      <c r="G289" t="str">
        <v>Yes</v>
      </c>
      <c r="H289" s="8">
        <v>0</v>
      </c>
      <c r="I289" t="str">
        <f>_xlfn.XLOOKUP(C289,State_Ref!B:B,State_Ref!A:A,"No Match")</f>
        <v>Arkansas</v>
      </c>
      <c r="J289" cm="1">
        <f t="array" ref="J289">_xlfn.XLOOKUP(I289&amp;PROPER(D289),Cleaned_Population!B$2:B$3200&amp;Cleaned_Population!A$2:A$3200,Cleaned_Population!C$2:C$3200,"No Match")</f>
        <v>16186</v>
      </c>
      <c r="K289" t="str">
        <f t="shared" si="4"/>
        <v>Sufficient Access</v>
      </c>
    </row>
    <row r="290" spans="1:11">
      <c r="A290" t="str">
        <v>MCGEHEE HOSPITAL</v>
      </c>
      <c r="B290" t="str">
        <v>MCGEHEE</v>
      </c>
      <c r="C290" t="str">
        <v>AR</v>
      </c>
      <c r="D290" t="str">
        <v>DESHA</v>
      </c>
      <c r="E290" t="str">
        <v>Critical Access Hospitals</v>
      </c>
      <c r="F290" t="str">
        <v>Voluntary non-profit - Private</v>
      </c>
      <c r="G290" t="str">
        <v>Yes</v>
      </c>
      <c r="H290" s="8">
        <v>0</v>
      </c>
      <c r="I290" t="str">
        <f>_xlfn.XLOOKUP(C290,State_Ref!B:B,State_Ref!A:A,"No Match")</f>
        <v>Arkansas</v>
      </c>
      <c r="J290" cm="1">
        <f t="array" ref="J290">_xlfn.XLOOKUP(I290&amp;PROPER(D290),Cleaned_Population!B$2:B$3200&amp;Cleaned_Population!A$2:A$3200,Cleaned_Population!C$2:C$3200,"No Match")</f>
        <v>9984</v>
      </c>
      <c r="K290" t="str">
        <f t="shared" si="4"/>
        <v>Sufficient Access</v>
      </c>
    </row>
    <row r="291" spans="1:11">
      <c r="A291" t="str">
        <v>LAWRENCE MEMORIAL HOSPITAL</v>
      </c>
      <c r="B291" t="str">
        <v>WALNUT RIDGE</v>
      </c>
      <c r="C291" t="str">
        <v>AR</v>
      </c>
      <c r="D291" t="str">
        <v>LAWRENCE</v>
      </c>
      <c r="E291" t="str">
        <v>Critical Access Hospitals</v>
      </c>
      <c r="F291" t="str">
        <v>Voluntary non-profit - Private</v>
      </c>
      <c r="G291" t="str">
        <v>Yes</v>
      </c>
      <c r="H291" s="8">
        <v>0</v>
      </c>
      <c r="I291" t="str">
        <f>_xlfn.XLOOKUP(C291,State_Ref!B:B,State_Ref!A:A,"No Match")</f>
        <v>Arkansas</v>
      </c>
      <c r="J291" cm="1">
        <f t="array" ref="J291">_xlfn.XLOOKUP(I291&amp;PROPER(D291),Cleaned_Population!B$2:B$3200&amp;Cleaned_Population!A$2:A$3200,Cleaned_Population!C$2:C$3200,"No Match")</f>
        <v>16273</v>
      </c>
      <c r="K291" t="str">
        <f t="shared" si="4"/>
        <v>Sufficient Access</v>
      </c>
    </row>
    <row r="292" spans="1:11">
      <c r="A292" t="str">
        <v>STONE COUNTY MEDICAL CENTER</v>
      </c>
      <c r="B292" t="str">
        <v>MOUNTAIN VIEW</v>
      </c>
      <c r="C292" t="str">
        <v>AR</v>
      </c>
      <c r="D292" t="str">
        <v>STONE</v>
      </c>
      <c r="E292" t="str">
        <v>Critical Access Hospitals</v>
      </c>
      <c r="F292" t="str">
        <v>Voluntary non-profit - Private</v>
      </c>
      <c r="G292" t="str">
        <v>Yes</v>
      </c>
      <c r="H292" s="8">
        <v>0</v>
      </c>
      <c r="I292" t="str">
        <f>_xlfn.XLOOKUP(C292,State_Ref!B:B,State_Ref!A:A,"No Match")</f>
        <v>Arkansas</v>
      </c>
      <c r="J292" cm="1">
        <f t="array" ref="J292">_xlfn.XLOOKUP(I292&amp;PROPER(D292),Cleaned_Population!B$2:B$3200&amp;Cleaned_Population!A$2:A$3200,Cleaned_Population!C$2:C$3200,"No Match")</f>
        <v>12703</v>
      </c>
      <c r="K292" t="str">
        <f t="shared" si="4"/>
        <v>Sufficient Access</v>
      </c>
    </row>
    <row r="293" spans="1:11">
      <c r="A293" t="str">
        <v>HOWARD MEMORIAL HOSPITAL</v>
      </c>
      <c r="B293" t="str">
        <v>NASHVILLE</v>
      </c>
      <c r="C293" t="str">
        <v>AR</v>
      </c>
      <c r="D293" t="str">
        <v>HOWARD</v>
      </c>
      <c r="E293" t="str">
        <v>Critical Access Hospitals</v>
      </c>
      <c r="F293" t="str">
        <v>Voluntary non-profit - Private</v>
      </c>
      <c r="G293" t="str">
        <v>Yes</v>
      </c>
      <c r="H293" s="8">
        <v>3</v>
      </c>
      <c r="I293" t="str">
        <f>_xlfn.XLOOKUP(C293,State_Ref!B:B,State_Ref!A:A,"No Match")</f>
        <v>Arkansas</v>
      </c>
      <c r="J293" cm="1">
        <f t="array" ref="J293">_xlfn.XLOOKUP(I293&amp;PROPER(D293),Cleaned_Population!B$2:B$3200&amp;Cleaned_Population!A$2:A$3200,Cleaned_Population!C$2:C$3200,"No Match")</f>
        <v>12306</v>
      </c>
      <c r="K293" t="str">
        <f t="shared" si="4"/>
        <v>Sufficient Access</v>
      </c>
    </row>
    <row r="294" spans="1:11">
      <c r="A294" t="str">
        <v>BAPTIST HEALTH MEDICAL CENTER HEBER SPRINGS</v>
      </c>
      <c r="B294" t="str">
        <v>HEBER SPRINGS</v>
      </c>
      <c r="C294" t="str">
        <v>AR</v>
      </c>
      <c r="D294" t="str">
        <v>CLEBURNE</v>
      </c>
      <c r="E294" t="str">
        <v>Critical Access Hospitals</v>
      </c>
      <c r="F294" t="str">
        <v>Voluntary non-profit - Private</v>
      </c>
      <c r="G294" t="str">
        <v>Yes</v>
      </c>
      <c r="H294" s="8">
        <v>3</v>
      </c>
      <c r="I294" t="str">
        <f>_xlfn.XLOOKUP(C294,State_Ref!B:B,State_Ref!A:A,"No Match")</f>
        <v>Arkansas</v>
      </c>
      <c r="J294" cm="1">
        <f t="array" ref="J294">_xlfn.XLOOKUP(I294&amp;PROPER(D294),Cleaned_Population!B$2:B$3200&amp;Cleaned_Population!A$2:A$3200,Cleaned_Population!C$2:C$3200,"No Match")</f>
        <v>25672</v>
      </c>
      <c r="K294" t="str">
        <f t="shared" si="4"/>
        <v>Sufficient Access</v>
      </c>
    </row>
    <row r="295" spans="1:11">
      <c r="A295" t="str">
        <v>OZARK HEALTH</v>
      </c>
      <c r="B295" t="str">
        <v>CLINTON</v>
      </c>
      <c r="C295" t="str">
        <v>AR</v>
      </c>
      <c r="D295" t="str">
        <v>VAN BUREN</v>
      </c>
      <c r="E295" t="str">
        <v>Critical Access Hospitals</v>
      </c>
      <c r="F295" t="str">
        <v>Voluntary non-profit - Private</v>
      </c>
      <c r="G295" t="str">
        <v>Yes</v>
      </c>
      <c r="H295" s="8">
        <v>4</v>
      </c>
      <c r="I295" t="str">
        <f>_xlfn.XLOOKUP(C295,State_Ref!B:B,State_Ref!A:A,"No Match")</f>
        <v>Arkansas</v>
      </c>
      <c r="J295" cm="1">
        <f t="array" ref="J295">_xlfn.XLOOKUP(I295&amp;PROPER(D295),Cleaned_Population!B$2:B$3200&amp;Cleaned_Population!A$2:A$3200,Cleaned_Population!C$2:C$3200,"No Match")</f>
        <v>16238</v>
      </c>
      <c r="K295" t="str">
        <f t="shared" si="4"/>
        <v>Sufficient Access</v>
      </c>
    </row>
    <row r="296" spans="1:11">
      <c r="A296" t="str">
        <v>DALLAS COUNTY MEDICAL CENTER</v>
      </c>
      <c r="B296" t="str">
        <v>FORDYCE</v>
      </c>
      <c r="C296" t="str">
        <v>AR</v>
      </c>
      <c r="D296" t="str">
        <v>DALLAS</v>
      </c>
      <c r="E296" t="str">
        <v>Critical Access Hospitals</v>
      </c>
      <c r="F296" t="str">
        <v>Government - Local</v>
      </c>
      <c r="G296" t="str">
        <v>Yes</v>
      </c>
      <c r="H296" s="8">
        <v>0</v>
      </c>
      <c r="I296" t="str">
        <f>_xlfn.XLOOKUP(C296,State_Ref!B:B,State_Ref!A:A,"No Match")</f>
        <v>Arkansas</v>
      </c>
      <c r="J296" cm="1">
        <f t="array" ref="J296">_xlfn.XLOOKUP(I296&amp;PROPER(D296),Cleaned_Population!B$2:B$3200&amp;Cleaned_Population!A$2:A$3200,Cleaned_Population!C$2:C$3200,"No Match")</f>
        <v>6011</v>
      </c>
      <c r="K296" t="str">
        <f t="shared" si="4"/>
        <v>Sufficient Access</v>
      </c>
    </row>
    <row r="297" spans="1:11">
      <c r="A297" t="str">
        <v>MERCY HOSPITAL BOONEVILLE</v>
      </c>
      <c r="B297" t="str">
        <v>BOONEVILLE</v>
      </c>
      <c r="C297" t="str">
        <v>AR</v>
      </c>
      <c r="D297" t="str">
        <v>LOGAN</v>
      </c>
      <c r="E297" t="str">
        <v>Critical Access Hospitals</v>
      </c>
      <c r="F297" t="str">
        <v>Voluntary non-profit - Private</v>
      </c>
      <c r="G297" t="str">
        <v>Yes</v>
      </c>
      <c r="H297" s="8">
        <v>4</v>
      </c>
      <c r="I297" t="str">
        <f>_xlfn.XLOOKUP(C297,State_Ref!B:B,State_Ref!A:A,"No Match")</f>
        <v>Arkansas</v>
      </c>
      <c r="J297" cm="1">
        <f t="array" ref="J297">_xlfn.XLOOKUP(I297&amp;PROPER(D297),Cleaned_Population!B$2:B$3200&amp;Cleaned_Population!A$2:A$3200,Cleaned_Population!C$2:C$3200,"No Match")</f>
        <v>21633</v>
      </c>
      <c r="K297" t="str">
        <f t="shared" si="4"/>
        <v>Sufficient Access</v>
      </c>
    </row>
    <row r="298" spans="1:11">
      <c r="A298" t="str">
        <v>LITTLE RIVER MEMORIAL HOSPITAL</v>
      </c>
      <c r="B298" t="str">
        <v>ASHDOWN</v>
      </c>
      <c r="C298" t="str">
        <v>AR</v>
      </c>
      <c r="D298" t="str">
        <v>LITTLE RIVER</v>
      </c>
      <c r="E298" t="str">
        <v>Critical Access Hospitals</v>
      </c>
      <c r="F298" t="str">
        <v>Voluntary non-profit - Private</v>
      </c>
      <c r="G298" t="str">
        <v>Yes</v>
      </c>
      <c r="H298" s="8">
        <v>0</v>
      </c>
      <c r="I298" t="str">
        <f>_xlfn.XLOOKUP(C298,State_Ref!B:B,State_Ref!A:A,"No Match")</f>
        <v>Arkansas</v>
      </c>
      <c r="J298" cm="1">
        <f t="array" ref="J298">_xlfn.XLOOKUP(I298&amp;PROPER(D298),Cleaned_Population!B$2:B$3200&amp;Cleaned_Population!A$2:A$3200,Cleaned_Population!C$2:C$3200,"No Match")</f>
        <v>11763</v>
      </c>
      <c r="K298" t="str">
        <f t="shared" si="4"/>
        <v>Sufficient Access</v>
      </c>
    </row>
    <row r="299" spans="1:11">
      <c r="A299" t="str">
        <v>BAPTIST HEALTH MEDICAL CENTER-ARKADELPHIA</v>
      </c>
      <c r="B299" t="str">
        <v>ARKADELPHIA</v>
      </c>
      <c r="C299" t="str">
        <v>AR</v>
      </c>
      <c r="D299" t="str">
        <v>CLARK</v>
      </c>
      <c r="E299" t="str">
        <v>Critical Access Hospitals</v>
      </c>
      <c r="F299" t="str">
        <v>Voluntary non-profit - Private</v>
      </c>
      <c r="G299" t="str">
        <v>Yes</v>
      </c>
      <c r="H299" s="8">
        <v>0</v>
      </c>
      <c r="I299" t="str">
        <f>_xlfn.XLOOKUP(C299,State_Ref!B:B,State_Ref!A:A,"No Match")</f>
        <v>Arkansas</v>
      </c>
      <c r="J299" cm="1">
        <f t="array" ref="J299">_xlfn.XLOOKUP(I299&amp;PROPER(D299),Cleaned_Population!B$2:B$3200&amp;Cleaned_Population!A$2:A$3200,Cleaned_Population!C$2:C$3200,"No Match")</f>
        <v>20938</v>
      </c>
      <c r="K299" t="str">
        <f t="shared" si="4"/>
        <v>Sufficient Access</v>
      </c>
    </row>
    <row r="300" spans="1:11">
      <c r="A300" t="str">
        <v>BAXTER HEALTH FULTON COUNTY HOSPITAL</v>
      </c>
      <c r="B300" t="str">
        <v>SALEM</v>
      </c>
      <c r="C300" t="str">
        <v>AR</v>
      </c>
      <c r="D300" t="str">
        <v>FULTON</v>
      </c>
      <c r="E300" t="str">
        <v>Critical Access Hospitals</v>
      </c>
      <c r="F300" t="str">
        <v>Government - Local</v>
      </c>
      <c r="G300" t="str">
        <v>Yes</v>
      </c>
      <c r="H300" s="8">
        <v>0</v>
      </c>
      <c r="I300" t="str">
        <f>_xlfn.XLOOKUP(C300,State_Ref!B:B,State_Ref!A:A,"No Match")</f>
        <v>Arkansas</v>
      </c>
      <c r="J300" cm="1">
        <f t="array" ref="J300">_xlfn.XLOOKUP(I300&amp;PROPER(D300),Cleaned_Population!B$2:B$3200&amp;Cleaned_Population!A$2:A$3200,Cleaned_Population!C$2:C$3200,"No Match")</f>
        <v>12492</v>
      </c>
      <c r="K300" t="str">
        <f t="shared" si="4"/>
        <v>Sufficient Access</v>
      </c>
    </row>
    <row r="301" spans="1:11">
      <c r="A301" t="str">
        <v>ASHLEY COUNTY MEDICAL CENTER</v>
      </c>
      <c r="B301" t="str">
        <v>CROSSETT</v>
      </c>
      <c r="C301" t="str">
        <v>AR</v>
      </c>
      <c r="D301" t="str">
        <v>ASHLEY</v>
      </c>
      <c r="E301" t="str">
        <v>Critical Access Hospitals</v>
      </c>
      <c r="F301" t="str">
        <v>Voluntary non-profit - Private</v>
      </c>
      <c r="G301" t="str">
        <v>Yes</v>
      </c>
      <c r="H301" s="8">
        <v>4</v>
      </c>
      <c r="I301" t="str">
        <f>_xlfn.XLOOKUP(C301,State_Ref!B:B,State_Ref!A:A,"No Match")</f>
        <v>Arkansas</v>
      </c>
      <c r="J301" cm="1">
        <f t="array" ref="J301">_xlfn.XLOOKUP(I301&amp;PROPER(D301),Cleaned_Population!B$2:B$3200&amp;Cleaned_Population!A$2:A$3200,Cleaned_Population!C$2:C$3200,"No Match")</f>
        <v>17831</v>
      </c>
      <c r="K301" t="str">
        <f t="shared" si="4"/>
        <v>Sufficient Access</v>
      </c>
    </row>
    <row r="302" spans="1:11">
      <c r="A302" t="str">
        <v>CHI ST VINCENT MORRILTON</v>
      </c>
      <c r="B302" t="str">
        <v>MORRILTON</v>
      </c>
      <c r="C302" t="str">
        <v>AR</v>
      </c>
      <c r="D302" t="str">
        <v>CONWAY</v>
      </c>
      <c r="E302" t="str">
        <v>Critical Access Hospitals</v>
      </c>
      <c r="F302" t="str">
        <v>Voluntary non-profit - Church</v>
      </c>
      <c r="G302" t="str">
        <v>Yes</v>
      </c>
      <c r="H302" s="8">
        <v>0</v>
      </c>
      <c r="I302" t="str">
        <f>_xlfn.XLOOKUP(C302,State_Ref!B:B,State_Ref!A:A,"No Match")</f>
        <v>Arkansas</v>
      </c>
      <c r="J302" cm="1">
        <f t="array" ref="J302">_xlfn.XLOOKUP(I302&amp;PROPER(D302),Cleaned_Population!B$2:B$3200&amp;Cleaned_Population!A$2:A$3200,Cleaned_Population!C$2:C$3200,"No Match")</f>
        <v>21393</v>
      </c>
      <c r="K302" t="str">
        <f t="shared" si="4"/>
        <v>Sufficient Access</v>
      </c>
    </row>
    <row r="303" spans="1:11">
      <c r="A303" t="str">
        <v>DELTA MEMORIAL HOSPITAL</v>
      </c>
      <c r="B303" t="str">
        <v>DUMAS</v>
      </c>
      <c r="C303" t="str">
        <v>AR</v>
      </c>
      <c r="D303" t="str">
        <v>DESHA</v>
      </c>
      <c r="E303" t="str">
        <v>Critical Access Hospitals</v>
      </c>
      <c r="F303" t="str">
        <v>Voluntary non-profit - Private</v>
      </c>
      <c r="G303" t="str">
        <v>Yes</v>
      </c>
      <c r="H303" s="8">
        <v>0</v>
      </c>
      <c r="I303" t="str">
        <f>_xlfn.XLOOKUP(C303,State_Ref!B:B,State_Ref!A:A,"No Match")</f>
        <v>Arkansas</v>
      </c>
      <c r="J303" cm="1">
        <f t="array" ref="J303">_xlfn.XLOOKUP(I303&amp;PROPER(D303),Cleaned_Population!B$2:B$3200&amp;Cleaned_Population!A$2:A$3200,Cleaned_Population!C$2:C$3200,"No Match")</f>
        <v>9984</v>
      </c>
      <c r="K303" t="str">
        <f t="shared" si="4"/>
        <v>Sufficient Access</v>
      </c>
    </row>
    <row r="304" spans="1:11">
      <c r="A304" t="str">
        <v>BRADLEY COUNTY MEDICAL CENTER</v>
      </c>
      <c r="B304" t="str">
        <v>WARREN</v>
      </c>
      <c r="C304" t="str">
        <v>AR</v>
      </c>
      <c r="D304" t="str">
        <v>BRADLEY</v>
      </c>
      <c r="E304" t="str">
        <v>Critical Access Hospitals</v>
      </c>
      <c r="F304" t="str">
        <v>Voluntary non-profit - Private</v>
      </c>
      <c r="G304" t="str">
        <v>Yes</v>
      </c>
      <c r="H304" s="8">
        <v>0</v>
      </c>
      <c r="I304" t="str">
        <f>_xlfn.XLOOKUP(C304,State_Ref!B:B,State_Ref!A:A,"No Match")</f>
        <v>Arkansas</v>
      </c>
      <c r="J304" cm="1">
        <f t="array" ref="J304">_xlfn.XLOOKUP(I304&amp;PROPER(D304),Cleaned_Population!B$2:B$3200&amp;Cleaned_Population!A$2:A$3200,Cleaned_Population!C$2:C$3200,"No Match")</f>
        <v>9828</v>
      </c>
      <c r="K304" t="str">
        <f t="shared" si="4"/>
        <v>Sufficient Access</v>
      </c>
    </row>
    <row r="305" spans="1:11">
      <c r="A305" t="str">
        <v>CHICOT MEMORIAL MEDICAL CENTER</v>
      </c>
      <c r="B305" t="str">
        <v>LAKE VILLAGE</v>
      </c>
      <c r="C305" t="str">
        <v>AR</v>
      </c>
      <c r="D305" t="str">
        <v>CHICOT</v>
      </c>
      <c r="E305" t="str">
        <v>Critical Access Hospitals</v>
      </c>
      <c r="F305" t="str">
        <v>Voluntary non-profit - Private</v>
      </c>
      <c r="G305" t="str">
        <v>Yes</v>
      </c>
      <c r="H305" s="8">
        <v>0</v>
      </c>
      <c r="I305" t="str">
        <f>_xlfn.XLOOKUP(C305,State_Ref!B:B,State_Ref!A:A,"No Match")</f>
        <v>Arkansas</v>
      </c>
      <c r="J305" cm="1">
        <f t="array" ref="J305">_xlfn.XLOOKUP(I305&amp;PROPER(D305),Cleaned_Population!B$2:B$3200&amp;Cleaned_Population!A$2:A$3200,Cleaned_Population!C$2:C$3200,"No Match")</f>
        <v>9107</v>
      </c>
      <c r="K305" t="str">
        <f t="shared" si="4"/>
        <v>Sufficient Access</v>
      </c>
    </row>
    <row r="306" spans="1:11">
      <c r="A306" t="str">
        <v>MERCY HOSPITAL BERRYVILLE</v>
      </c>
      <c r="B306" t="str">
        <v>BERRYVILLE</v>
      </c>
      <c r="C306" t="str">
        <v>AR</v>
      </c>
      <c r="D306" t="str">
        <v>CARROLL</v>
      </c>
      <c r="E306" t="str">
        <v>Critical Access Hospitals</v>
      </c>
      <c r="F306" t="str">
        <v>Voluntary non-profit - Private</v>
      </c>
      <c r="G306" t="str">
        <v>Yes</v>
      </c>
      <c r="H306" s="8">
        <v>0</v>
      </c>
      <c r="I306" t="str">
        <f>_xlfn.XLOOKUP(C306,State_Ref!B:B,State_Ref!A:A,"No Match")</f>
        <v>Arkansas</v>
      </c>
      <c r="J306" cm="1">
        <f t="array" ref="J306">_xlfn.XLOOKUP(I306&amp;PROPER(D306),Cleaned_Population!B$2:B$3200&amp;Cleaned_Population!A$2:A$3200,Cleaned_Population!C$2:C$3200,"No Match")</f>
        <v>29263</v>
      </c>
      <c r="K306" t="str">
        <f t="shared" si="4"/>
        <v>Sufficient Access</v>
      </c>
    </row>
    <row r="307" spans="1:11">
      <c r="A307" t="str">
        <v>PIGGOTT COMMUNITY HOSPITAL</v>
      </c>
      <c r="B307" t="str">
        <v>PIGGOTT</v>
      </c>
      <c r="C307" t="str">
        <v>AR</v>
      </c>
      <c r="D307" t="str">
        <v>CLAY</v>
      </c>
      <c r="E307" t="str">
        <v>Critical Access Hospitals</v>
      </c>
      <c r="F307" t="str">
        <v>Government - Local</v>
      </c>
      <c r="G307" t="str">
        <v>Yes</v>
      </c>
      <c r="H307" s="8">
        <v>3</v>
      </c>
      <c r="I307" t="str">
        <f>_xlfn.XLOOKUP(C307,State_Ref!B:B,State_Ref!A:A,"No Match")</f>
        <v>Arkansas</v>
      </c>
      <c r="J307" cm="1">
        <f t="array" ref="J307">_xlfn.XLOOKUP(I307&amp;PROPER(D307),Cleaned_Population!B$2:B$3200&amp;Cleaned_Population!A$2:A$3200,Cleaned_Population!C$2:C$3200,"No Match")</f>
        <v>14052</v>
      </c>
      <c r="K307" t="str">
        <f t="shared" si="4"/>
        <v>Sufficient Access</v>
      </c>
    </row>
    <row r="308" spans="1:11">
      <c r="A308" t="str">
        <v>OZARKS COMMUNITY HOSPITAL OF GRAVETTE</v>
      </c>
      <c r="B308" t="str">
        <v>GRAVETTE</v>
      </c>
      <c r="C308" t="str">
        <v>AR</v>
      </c>
      <c r="D308" t="str">
        <v>BENTON</v>
      </c>
      <c r="E308" t="str">
        <v>Critical Access Hospitals</v>
      </c>
      <c r="F308" t="str">
        <v>Voluntary non-profit - Private</v>
      </c>
      <c r="G308" t="str">
        <v>Yes</v>
      </c>
      <c r="H308" s="8">
        <v>0</v>
      </c>
      <c r="I308" t="str">
        <f>_xlfn.XLOOKUP(C308,State_Ref!B:B,State_Ref!A:A,"No Match")</f>
        <v>Arkansas</v>
      </c>
      <c r="J308" cm="1">
        <f t="array" ref="J308">_xlfn.XLOOKUP(I308&amp;PROPER(D308),Cleaned_Population!B$2:B$3200&amp;Cleaned_Population!A$2:A$3200,Cleaned_Population!C$2:C$3200,"No Match")</f>
        <v>332554</v>
      </c>
      <c r="K308" t="str">
        <f t="shared" si="4"/>
        <v>Sufficient Access</v>
      </c>
    </row>
    <row r="309" spans="1:11">
      <c r="A309" t="str">
        <v>UNITY HEALTH - NEWPORT</v>
      </c>
      <c r="B309" t="str">
        <v>NEWPORT</v>
      </c>
      <c r="C309" t="str">
        <v>AR</v>
      </c>
      <c r="D309" t="str">
        <v>JACKSON</v>
      </c>
      <c r="E309" t="str">
        <v>Critical Access Hospitals</v>
      </c>
      <c r="F309" t="str">
        <v>Government - Local</v>
      </c>
      <c r="G309" t="str">
        <v>Yes</v>
      </c>
      <c r="H309" s="8">
        <v>0</v>
      </c>
      <c r="I309" t="str">
        <f>_xlfn.XLOOKUP(C309,State_Ref!B:B,State_Ref!A:A,"No Match")</f>
        <v>Arkansas</v>
      </c>
      <c r="J309" cm="1">
        <f t="array" ref="J309">_xlfn.XLOOKUP(I309&amp;PROPER(D309),Cleaned_Population!B$2:B$3200&amp;Cleaned_Population!A$2:A$3200,Cleaned_Population!C$2:C$3200,"No Match")</f>
        <v>16741</v>
      </c>
      <c r="K309" t="str">
        <f t="shared" si="4"/>
        <v>Sufficient Access</v>
      </c>
    </row>
    <row r="310" spans="1:11">
      <c r="A310" t="str">
        <v>SEVIER COUNTY MEDICAL CENTER</v>
      </c>
      <c r="B310" t="str">
        <v>DE QUEEN</v>
      </c>
      <c r="C310" t="str">
        <v>AR</v>
      </c>
      <c r="D310" t="str">
        <v>SEVIER</v>
      </c>
      <c r="E310" t="str">
        <v>Critical Access Hospitals</v>
      </c>
      <c r="F310" t="str">
        <v>Government - Local</v>
      </c>
      <c r="G310" t="str">
        <v>Yes</v>
      </c>
      <c r="H310" s="8">
        <v>0</v>
      </c>
      <c r="I310" t="str">
        <f>_xlfn.XLOOKUP(C310,State_Ref!B:B,State_Ref!A:A,"No Match")</f>
        <v>Arkansas</v>
      </c>
      <c r="J310" cm="1">
        <f t="array" ref="J310">_xlfn.XLOOKUP(I310&amp;PROPER(D310),Cleaned_Population!B$2:B$3200&amp;Cleaned_Population!A$2:A$3200,Cleaned_Population!C$2:C$3200,"No Match")</f>
        <v>15758</v>
      </c>
      <c r="K310" t="str">
        <f t="shared" si="4"/>
        <v>Sufficient Access</v>
      </c>
    </row>
    <row r="311" spans="1:11">
      <c r="A311" t="str">
        <v>MENA REGIONAL HEALTH SYSTEM</v>
      </c>
      <c r="B311" t="str">
        <v>MENA</v>
      </c>
      <c r="C311" t="str">
        <v>AR</v>
      </c>
      <c r="D311" t="str">
        <v>POLK</v>
      </c>
      <c r="E311" t="str">
        <v>Critical Access Hospitals</v>
      </c>
      <c r="F311" t="str">
        <v>Voluntary non-profit - Other</v>
      </c>
      <c r="G311" t="str">
        <v>Yes</v>
      </c>
      <c r="H311" s="8">
        <v>0</v>
      </c>
      <c r="I311" t="str">
        <f>_xlfn.XLOOKUP(C311,State_Ref!B:B,State_Ref!A:A,"No Match")</f>
        <v>Arkansas</v>
      </c>
      <c r="J311" cm="1">
        <f t="array" ref="J311">_xlfn.XLOOKUP(I311&amp;PROPER(D311),Cleaned_Population!B$2:B$3200&amp;Cleaned_Population!A$2:A$3200,Cleaned_Population!C$2:C$3200,"No Match")</f>
        <v>19486</v>
      </c>
      <c r="K311" t="str">
        <f t="shared" si="4"/>
        <v>Sufficient Access</v>
      </c>
    </row>
    <row r="312" spans="1:11">
      <c r="A312" t="str">
        <v>SOUTHWEST REGIONAL MEDICAL CENTER LLC</v>
      </c>
      <c r="B312" t="str">
        <v>HOPE</v>
      </c>
      <c r="C312" t="str">
        <v>AR</v>
      </c>
      <c r="D312" t="str">
        <v>HEMPSTEAD</v>
      </c>
      <c r="E312" t="str">
        <v>Critical Access Hospitals</v>
      </c>
      <c r="F312" t="str">
        <v>Proprietary</v>
      </c>
      <c r="G312" t="str">
        <v>Yes</v>
      </c>
      <c r="H312" s="8">
        <v>0</v>
      </c>
      <c r="I312" t="str">
        <f>_xlfn.XLOOKUP(C312,State_Ref!B:B,State_Ref!A:A,"No Match")</f>
        <v>Arkansas</v>
      </c>
      <c r="J312" cm="1">
        <f t="array" ref="J312">_xlfn.XLOOKUP(I312&amp;PROPER(D312),Cleaned_Population!B$2:B$3200&amp;Cleaned_Population!A$2:A$3200,Cleaned_Population!C$2:C$3200,"No Match")</f>
        <v>19080</v>
      </c>
      <c r="K312" t="str">
        <f t="shared" si="4"/>
        <v>Sufficient Access</v>
      </c>
    </row>
    <row r="313" spans="1:11">
      <c r="A313" t="str">
        <v>ARKANSAS CHILDREN'S HOSPITAL</v>
      </c>
      <c r="B313" t="str">
        <v>LITTLE ROCK</v>
      </c>
      <c r="C313" t="str">
        <v>AR</v>
      </c>
      <c r="D313" t="str">
        <v>PULASKI</v>
      </c>
      <c r="E313" t="str">
        <v>Childrens</v>
      </c>
      <c r="F313" t="str">
        <v>Voluntary non-profit - Private</v>
      </c>
      <c r="G313" t="str">
        <v>Yes</v>
      </c>
      <c r="H313" s="8">
        <v>0</v>
      </c>
      <c r="I313" t="str">
        <f>_xlfn.XLOOKUP(C313,State_Ref!B:B,State_Ref!A:A,"No Match")</f>
        <v>Arkansas</v>
      </c>
      <c r="J313" cm="1">
        <f t="array" ref="J313">_xlfn.XLOOKUP(I313&amp;PROPER(D313),Cleaned_Population!B$2:B$3200&amp;Cleaned_Population!A$2:A$3200,Cleaned_Population!C$2:C$3200,"No Match")</f>
        <v>404611</v>
      </c>
      <c r="K313" t="str">
        <f t="shared" si="4"/>
        <v>Sufficient Access</v>
      </c>
    </row>
    <row r="314" spans="1:11">
      <c r="A314" t="str">
        <v>ARKANSAS CHILDREN'S NORTHWEST, INC</v>
      </c>
      <c r="B314" t="str">
        <v>SPRINGDALE</v>
      </c>
      <c r="C314" t="str">
        <v>AR</v>
      </c>
      <c r="D314" t="str">
        <v>WASHINGTON</v>
      </c>
      <c r="E314" t="str">
        <v>Childrens</v>
      </c>
      <c r="F314" t="str">
        <v>Voluntary non-profit - Private</v>
      </c>
      <c r="G314" t="str">
        <v>Yes</v>
      </c>
      <c r="H314" s="8">
        <v>0</v>
      </c>
      <c r="I314" t="str">
        <f>_xlfn.XLOOKUP(C314,State_Ref!B:B,State_Ref!A:A,"No Match")</f>
        <v>Arkansas</v>
      </c>
      <c r="J314" cm="1">
        <f t="array" ref="J314">_xlfn.XLOOKUP(I314&amp;PROPER(D314),Cleaned_Population!B$2:B$3200&amp;Cleaned_Population!A$2:A$3200,Cleaned_Population!C$2:C$3200,"No Match")</f>
        <v>271213</v>
      </c>
      <c r="K314" t="str">
        <f t="shared" si="4"/>
        <v>Sufficient Access</v>
      </c>
    </row>
    <row r="315" spans="1:11">
      <c r="A315" t="str">
        <v>VISTA HEALTH FAYETTEVILLE</v>
      </c>
      <c r="B315" t="str">
        <v>FAYETTEVILLE</v>
      </c>
      <c r="C315" t="str">
        <v>AR</v>
      </c>
      <c r="D315" t="str">
        <v>WASHINGTON</v>
      </c>
      <c r="E315" t="str">
        <v>Psychiatric</v>
      </c>
      <c r="F315" t="str">
        <v>Proprietary</v>
      </c>
      <c r="G315" t="str">
        <v>No</v>
      </c>
      <c r="H315" s="8">
        <v>0</v>
      </c>
      <c r="I315" t="str">
        <f>_xlfn.XLOOKUP(C315,State_Ref!B:B,State_Ref!A:A,"No Match")</f>
        <v>Arkansas</v>
      </c>
      <c r="J315" cm="1">
        <f t="array" ref="J315">_xlfn.XLOOKUP(I315&amp;PROPER(D315),Cleaned_Population!B$2:B$3200&amp;Cleaned_Population!A$2:A$3200,Cleaned_Population!C$2:C$3200,"No Match")</f>
        <v>271213</v>
      </c>
      <c r="K315" t="str">
        <f t="shared" si="4"/>
        <v>Sufficient Access</v>
      </c>
    </row>
    <row r="316" spans="1:11">
      <c r="A316" t="str">
        <v>BRIDGEWAY HOSPITAL</v>
      </c>
      <c r="B316" t="str">
        <v>NORTH LITTLE ROCK</v>
      </c>
      <c r="C316" t="str">
        <v>AR</v>
      </c>
      <c r="D316" t="str">
        <v>PULASKI</v>
      </c>
      <c r="E316" t="str">
        <v>Psychiatric</v>
      </c>
      <c r="F316" t="str">
        <v>Proprietary</v>
      </c>
      <c r="G316" t="str">
        <v>No</v>
      </c>
      <c r="H316" s="8">
        <v>0</v>
      </c>
      <c r="I316" t="str">
        <f>_xlfn.XLOOKUP(C316,State_Ref!B:B,State_Ref!A:A,"No Match")</f>
        <v>Arkansas</v>
      </c>
      <c r="J316" cm="1">
        <f t="array" ref="J316">_xlfn.XLOOKUP(I316&amp;PROPER(D316),Cleaned_Population!B$2:B$3200&amp;Cleaned_Population!A$2:A$3200,Cleaned_Population!C$2:C$3200,"No Match")</f>
        <v>404611</v>
      </c>
      <c r="K316" t="str">
        <f t="shared" si="4"/>
        <v>Sufficient Access</v>
      </c>
    </row>
    <row r="317" spans="1:11">
      <c r="A317" t="str">
        <v>VALLEY BEHAVIORAL HEALTH SYSTEM</v>
      </c>
      <c r="B317" t="str">
        <v>BARLING</v>
      </c>
      <c r="C317" t="str">
        <v>AR</v>
      </c>
      <c r="D317" t="str">
        <v>SEBASTIAN</v>
      </c>
      <c r="E317" t="str">
        <v>Psychiatric</v>
      </c>
      <c r="F317" t="str">
        <v>Proprietary</v>
      </c>
      <c r="G317" t="str">
        <v>No</v>
      </c>
      <c r="H317" s="8">
        <v>0</v>
      </c>
      <c r="I317" t="str">
        <f>_xlfn.XLOOKUP(C317,State_Ref!B:B,State_Ref!A:A,"No Match")</f>
        <v>Arkansas</v>
      </c>
      <c r="J317" cm="1">
        <f t="array" ref="J317">_xlfn.XLOOKUP(I317&amp;PROPER(D317),Cleaned_Population!B$2:B$3200&amp;Cleaned_Population!A$2:A$3200,Cleaned_Population!C$2:C$3200,"No Match")</f>
        <v>130641</v>
      </c>
      <c r="K317" t="str">
        <f t="shared" si="4"/>
        <v>Sufficient Access</v>
      </c>
    </row>
    <row r="318" spans="1:11">
      <c r="A318" t="str">
        <v>RIVENDELL BEHAVIORAL HEALTH SERVICES</v>
      </c>
      <c r="B318" t="str">
        <v>BENTON</v>
      </c>
      <c r="C318" t="str">
        <v>AR</v>
      </c>
      <c r="D318" t="str">
        <v>SALINE</v>
      </c>
      <c r="E318" t="str">
        <v>Psychiatric</v>
      </c>
      <c r="F318" t="str">
        <v>Proprietary</v>
      </c>
      <c r="G318" t="str">
        <v>No</v>
      </c>
      <c r="H318" s="8">
        <v>0</v>
      </c>
      <c r="I318" t="str">
        <f>_xlfn.XLOOKUP(C318,State_Ref!B:B,State_Ref!A:A,"No Match")</f>
        <v>Arkansas</v>
      </c>
      <c r="J318" cm="1">
        <f t="array" ref="J318">_xlfn.XLOOKUP(I318&amp;PROPER(D318),Cleaned_Population!B$2:B$3200&amp;Cleaned_Population!A$2:A$3200,Cleaned_Population!C$2:C$3200,"No Match")</f>
        <v>133288</v>
      </c>
      <c r="K318" t="str">
        <f t="shared" si="4"/>
        <v>Sufficient Access</v>
      </c>
    </row>
    <row r="319" spans="1:11">
      <c r="A319" t="str">
        <v>ARKANSAS STATE HOSPITAL</v>
      </c>
      <c r="B319" t="str">
        <v>LITTLE ROCK</v>
      </c>
      <c r="C319" t="str">
        <v>AR</v>
      </c>
      <c r="D319" t="str">
        <v>PULASKI</v>
      </c>
      <c r="E319" t="str">
        <v>Psychiatric</v>
      </c>
      <c r="F319" t="str">
        <v>Government - State</v>
      </c>
      <c r="G319" t="str">
        <v>Yes</v>
      </c>
      <c r="H319" s="8">
        <v>0</v>
      </c>
      <c r="I319" t="str">
        <f>_xlfn.XLOOKUP(C319,State_Ref!B:B,State_Ref!A:A,"No Match")</f>
        <v>Arkansas</v>
      </c>
      <c r="J319" cm="1">
        <f t="array" ref="J319">_xlfn.XLOOKUP(I319&amp;PROPER(D319),Cleaned_Population!B$2:B$3200&amp;Cleaned_Population!A$2:A$3200,Cleaned_Population!C$2:C$3200,"No Match")</f>
        <v>404611</v>
      </c>
      <c r="K319" t="str">
        <f t="shared" si="4"/>
        <v>Sufficient Access</v>
      </c>
    </row>
    <row r="320" spans="1:11">
      <c r="A320" t="str">
        <v>UNITED METHODIST BEHAVIORAL HOSPITAL</v>
      </c>
      <c r="B320" t="str">
        <v>MAUMELLE</v>
      </c>
      <c r="C320" t="str">
        <v>AR</v>
      </c>
      <c r="D320" t="str">
        <v>PULASKI</v>
      </c>
      <c r="E320" t="str">
        <v>Psychiatric</v>
      </c>
      <c r="F320" t="str">
        <v>Voluntary non-profit - Private</v>
      </c>
      <c r="G320" t="str">
        <v>No</v>
      </c>
      <c r="H320" s="8">
        <v>0</v>
      </c>
      <c r="I320" t="str">
        <f>_xlfn.XLOOKUP(C320,State_Ref!B:B,State_Ref!A:A,"No Match")</f>
        <v>Arkansas</v>
      </c>
      <c r="J320" cm="1">
        <f t="array" ref="J320">_xlfn.XLOOKUP(I320&amp;PROPER(D320),Cleaned_Population!B$2:B$3200&amp;Cleaned_Population!A$2:A$3200,Cleaned_Population!C$2:C$3200,"No Match")</f>
        <v>404611</v>
      </c>
      <c r="K320" t="str">
        <f t="shared" si="4"/>
        <v>Sufficient Access</v>
      </c>
    </row>
    <row r="321" spans="1:11">
      <c r="A321" t="str">
        <v>SPRINGWOODS BEHAVIORAL HEALTH SERVICES</v>
      </c>
      <c r="B321" t="str">
        <v>FAYETTEVILLE</v>
      </c>
      <c r="C321" t="str">
        <v>AR</v>
      </c>
      <c r="D321" t="str">
        <v>WASHINGTON</v>
      </c>
      <c r="E321" t="str">
        <v>Psychiatric</v>
      </c>
      <c r="F321" t="str">
        <v>Proprietary</v>
      </c>
      <c r="G321" t="str">
        <v>No</v>
      </c>
      <c r="H321" s="8">
        <v>0</v>
      </c>
      <c r="I321" t="str">
        <f>_xlfn.XLOOKUP(C321,State_Ref!B:B,State_Ref!A:A,"No Match")</f>
        <v>Arkansas</v>
      </c>
      <c r="J321" cm="1">
        <f t="array" ref="J321">_xlfn.XLOOKUP(I321&amp;PROPER(D321),Cleaned_Population!B$2:B$3200&amp;Cleaned_Population!A$2:A$3200,Cleaned_Population!C$2:C$3200,"No Match")</f>
        <v>271213</v>
      </c>
      <c r="K321" t="str">
        <f t="shared" si="4"/>
        <v>Sufficient Access</v>
      </c>
    </row>
    <row r="322" spans="1:11">
      <c r="A322" t="str">
        <v>RIVERVIEW BEHAVIORAL HEALTH</v>
      </c>
      <c r="B322" t="str">
        <v>TEXARKANA</v>
      </c>
      <c r="C322" t="str">
        <v>AR</v>
      </c>
      <c r="D322" t="str">
        <v>MILLER</v>
      </c>
      <c r="E322" t="str">
        <v>Psychiatric</v>
      </c>
      <c r="F322" t="str">
        <v>Proprietary</v>
      </c>
      <c r="G322" t="str">
        <v>No</v>
      </c>
      <c r="H322" s="8">
        <v>0</v>
      </c>
      <c r="I322" t="str">
        <f>_xlfn.XLOOKUP(C322,State_Ref!B:B,State_Ref!A:A,"No Match")</f>
        <v>Arkansas</v>
      </c>
      <c r="J322" cm="1">
        <f t="array" ref="J322">_xlfn.XLOOKUP(I322&amp;PROPER(D322),Cleaned_Population!B$2:B$3200&amp;Cleaned_Population!A$2:A$3200,Cleaned_Population!C$2:C$3200,"No Match")</f>
        <v>42357</v>
      </c>
      <c r="K322" t="str">
        <f t="shared" si="4"/>
        <v>Sufficient Access</v>
      </c>
    </row>
    <row r="323" spans="1:11">
      <c r="A323" t="str">
        <v>PERIMETER BEHAVIORAL HOSPITAL OF WEST MEMPHIS</v>
      </c>
      <c r="B323" t="str">
        <v>WEST MEMPHIS</v>
      </c>
      <c r="C323" t="str">
        <v>AR</v>
      </c>
      <c r="D323" t="str">
        <v>CRITTENDEN</v>
      </c>
      <c r="E323" t="str">
        <v>Psychiatric</v>
      </c>
      <c r="F323" t="str">
        <v>Voluntary non-profit - Church</v>
      </c>
      <c r="G323" t="str">
        <v>No</v>
      </c>
      <c r="H323" s="8">
        <v>0</v>
      </c>
      <c r="I323" t="str">
        <f>_xlfn.XLOOKUP(C323,State_Ref!B:B,State_Ref!A:A,"No Match")</f>
        <v>Arkansas</v>
      </c>
      <c r="J323" cm="1">
        <f t="array" ref="J323">_xlfn.XLOOKUP(I323&amp;PROPER(D323),Cleaned_Population!B$2:B$3200&amp;Cleaned_Population!A$2:A$3200,Cleaned_Population!C$2:C$3200,"No Match")</f>
        <v>46210</v>
      </c>
      <c r="K323" t="str">
        <f t="shared" ref="K323:K386" si="5">IF(AND(J323&gt;50000,COUNTIFS(D:D,D323,C:C,C323)&lt;=1),"Hospital Desert","Sufficient Access")</f>
        <v>Sufficient Access</v>
      </c>
    </row>
    <row r="324" spans="1:11">
      <c r="A324" t="str">
        <v>CONWAY BEHAVIORAL HEALTH</v>
      </c>
      <c r="B324" t="str">
        <v>CONWAY</v>
      </c>
      <c r="C324" t="str">
        <v>AR</v>
      </c>
      <c r="D324" t="str">
        <v>FAULKNER</v>
      </c>
      <c r="E324" t="str">
        <v>Psychiatric</v>
      </c>
      <c r="F324" t="str">
        <v>Proprietary</v>
      </c>
      <c r="G324" t="str">
        <v>No</v>
      </c>
      <c r="H324" s="8">
        <v>0</v>
      </c>
      <c r="I324" t="str">
        <f>_xlfn.XLOOKUP(C324,State_Ref!B:B,State_Ref!A:A,"No Match")</f>
        <v>Arkansas</v>
      </c>
      <c r="J324" cm="1">
        <f t="array" ref="J324">_xlfn.XLOOKUP(I324&amp;PROPER(D324),Cleaned_Population!B$2:B$3200&amp;Cleaned_Population!A$2:A$3200,Cleaned_Population!C$2:C$3200,"No Match")</f>
        <v>133979</v>
      </c>
      <c r="K324" t="str">
        <f t="shared" si="5"/>
        <v>Sufficient Access</v>
      </c>
    </row>
    <row r="325" spans="1:11">
      <c r="A325" t="str">
        <v>ST ROSE HOSPITAL</v>
      </c>
      <c r="B325" t="str">
        <v>HAYWARD</v>
      </c>
      <c r="C325" t="str">
        <v>CA</v>
      </c>
      <c r="D325" t="str">
        <v>ALAMEDA</v>
      </c>
      <c r="E325" t="str">
        <v>Acute Care Hospitals</v>
      </c>
      <c r="F325" t="str">
        <v>Voluntary non-profit - Church</v>
      </c>
      <c r="G325" t="str">
        <v>No</v>
      </c>
      <c r="H325" s="8">
        <v>1</v>
      </c>
      <c r="I325" t="str">
        <f>_xlfn.XLOOKUP(C325,State_Ref!B:B,State_Ref!A:A,"No Match")</f>
        <v>California</v>
      </c>
      <c r="J325" cm="1">
        <f t="array" ref="J325">_xlfn.XLOOKUP(I325&amp;PROPER(D325),Cleaned_Population!B$2:B$3200&amp;Cleaned_Population!A$2:A$3200,Cleaned_Population!C$2:C$3200,"No Match")</f>
        <v>1636630</v>
      </c>
      <c r="K325" t="str">
        <f t="shared" si="5"/>
        <v>Sufficient Access</v>
      </c>
    </row>
    <row r="326" spans="1:11">
      <c r="A326" t="str">
        <v>PROVIDENCE ST JOSEPH HOSPITAL</v>
      </c>
      <c r="B326" t="str">
        <v>EUREKA</v>
      </c>
      <c r="C326" t="str">
        <v>CA</v>
      </c>
      <c r="D326" t="str">
        <v>HUMBOLDT</v>
      </c>
      <c r="E326" t="str">
        <v>Acute Care Hospitals</v>
      </c>
      <c r="F326" t="str">
        <v>Voluntary non-profit - Private</v>
      </c>
      <c r="G326" t="str">
        <v>Yes</v>
      </c>
      <c r="H326" s="8">
        <v>4</v>
      </c>
      <c r="I326" t="str">
        <f>_xlfn.XLOOKUP(C326,State_Ref!B:B,State_Ref!A:A,"No Match")</f>
        <v>California</v>
      </c>
      <c r="J326" cm="1">
        <f t="array" ref="J326">_xlfn.XLOOKUP(I326&amp;PROPER(D326),Cleaned_Population!B$2:B$3200&amp;Cleaned_Population!A$2:A$3200,Cleaned_Population!C$2:C$3200,"No Match")</f>
        <v>131647</v>
      </c>
      <c r="K326" t="str">
        <f t="shared" si="5"/>
        <v>Sufficient Access</v>
      </c>
    </row>
    <row r="327" spans="1:11">
      <c r="A327" t="str">
        <v>PENINSULA MEDICAL CENTER</v>
      </c>
      <c r="B327" t="str">
        <v>BURLINGAME</v>
      </c>
      <c r="C327" t="str">
        <v>CA</v>
      </c>
      <c r="D327" t="str">
        <v>SAN MATEO</v>
      </c>
      <c r="E327" t="str">
        <v>Acute Care Hospitals</v>
      </c>
      <c r="F327" t="str">
        <v>Voluntary non-profit - Private</v>
      </c>
      <c r="G327" t="str">
        <v>Yes</v>
      </c>
      <c r="H327" s="8">
        <v>5</v>
      </c>
      <c r="I327" t="str">
        <f>_xlfn.XLOOKUP(C327,State_Ref!B:B,State_Ref!A:A,"No Match")</f>
        <v>California</v>
      </c>
      <c r="J327" cm="1">
        <f t="array" ref="J327">_xlfn.XLOOKUP(I327&amp;PROPER(D327),Cleaned_Population!B$2:B$3200&amp;Cleaned_Population!A$2:A$3200,Cleaned_Population!C$2:C$3200,"No Match")</f>
        <v>743568</v>
      </c>
      <c r="K327" t="str">
        <f t="shared" si="5"/>
        <v>Sufficient Access</v>
      </c>
    </row>
    <row r="328" spans="1:11">
      <c r="A328" t="str">
        <v>CALIFORNIA PACIFIC MEDICAL CTR-DAVIES CAMPUS HOSP</v>
      </c>
      <c r="B328" t="str">
        <v>SAN FRANCISCO</v>
      </c>
      <c r="C328" t="str">
        <v>CA</v>
      </c>
      <c r="D328" t="str">
        <v>SAN FRANCISCO</v>
      </c>
      <c r="E328" t="str">
        <v>Acute Care Hospitals</v>
      </c>
      <c r="F328" t="str">
        <v>Voluntary non-profit - Other</v>
      </c>
      <c r="G328" t="str">
        <v>No</v>
      </c>
      <c r="H328" s="8">
        <v>3</v>
      </c>
      <c r="I328" t="str">
        <f>_xlfn.XLOOKUP(C328,State_Ref!B:B,State_Ref!A:A,"No Match")</f>
        <v>California</v>
      </c>
      <c r="J328" cm="1">
        <f t="array" ref="J328">_xlfn.XLOOKUP(I328&amp;PROPER(D328),Cleaned_Population!B$2:B$3200&amp;Cleaned_Population!A$2:A$3200,Cleaned_Population!C$2:C$3200,"No Match")</f>
        <v>826079</v>
      </c>
      <c r="K328" t="str">
        <f t="shared" si="5"/>
        <v>Sufficient Access</v>
      </c>
    </row>
    <row r="329" spans="1:11">
      <c r="A329" t="str">
        <v>PROVIDENCE QUEEN OF THE VALLEY MEDICAL CENTER</v>
      </c>
      <c r="B329" t="str">
        <v>NAPA</v>
      </c>
      <c r="C329" t="str">
        <v>CA</v>
      </c>
      <c r="D329" t="str">
        <v>NAPA</v>
      </c>
      <c r="E329" t="str">
        <v>Acute Care Hospitals</v>
      </c>
      <c r="F329" t="str">
        <v>Voluntary non-profit - Private</v>
      </c>
      <c r="G329" t="str">
        <v>Yes</v>
      </c>
      <c r="H329" s="8">
        <v>4</v>
      </c>
      <c r="I329" t="str">
        <f>_xlfn.XLOOKUP(C329,State_Ref!B:B,State_Ref!A:A,"No Match")</f>
        <v>California</v>
      </c>
      <c r="J329" cm="1">
        <f t="array" ref="J329">_xlfn.XLOOKUP(I329&amp;PROPER(D329),Cleaned_Population!B$2:B$3200&amp;Cleaned_Population!A$2:A$3200,Cleaned_Population!C$2:C$3200,"No Match")</f>
        <v>132949</v>
      </c>
      <c r="K329" t="str">
        <f t="shared" si="5"/>
        <v>Sufficient Access</v>
      </c>
    </row>
    <row r="330" spans="1:11">
      <c r="A330" t="str">
        <v>ADVENTIST HEALTH ST HELENA</v>
      </c>
      <c r="B330" t="str">
        <v>SAINT HELENA</v>
      </c>
      <c r="C330" t="str">
        <v>CA</v>
      </c>
      <c r="D330" t="str">
        <v>NAPA</v>
      </c>
      <c r="E330" t="str">
        <v>Acute Care Hospitals</v>
      </c>
      <c r="F330" t="str">
        <v>Voluntary non-profit - Private</v>
      </c>
      <c r="G330" t="str">
        <v>Yes</v>
      </c>
      <c r="H330" s="8">
        <v>4</v>
      </c>
      <c r="I330" t="str">
        <f>_xlfn.XLOOKUP(C330,State_Ref!B:B,State_Ref!A:A,"No Match")</f>
        <v>California</v>
      </c>
      <c r="J330" cm="1">
        <f t="array" ref="J330">_xlfn.XLOOKUP(I330&amp;PROPER(D330),Cleaned_Population!B$2:B$3200&amp;Cleaned_Population!A$2:A$3200,Cleaned_Population!C$2:C$3200,"No Match")</f>
        <v>132949</v>
      </c>
      <c r="K330" t="str">
        <f t="shared" si="5"/>
        <v>Sufficient Access</v>
      </c>
    </row>
    <row r="331" spans="1:11">
      <c r="A331" t="str">
        <v>SUTTER AMADOR HOSPITAL</v>
      </c>
      <c r="B331" t="str">
        <v>JACKSON</v>
      </c>
      <c r="C331" t="str">
        <v>CA</v>
      </c>
      <c r="D331" t="str">
        <v>AMADOR</v>
      </c>
      <c r="E331" t="str">
        <v>Acute Care Hospitals</v>
      </c>
      <c r="F331" t="str">
        <v>Voluntary non-profit - Private</v>
      </c>
      <c r="G331" t="str">
        <v>Yes</v>
      </c>
      <c r="H331" s="8">
        <v>4</v>
      </c>
      <c r="I331" t="str">
        <f>_xlfn.XLOOKUP(C331,State_Ref!B:B,State_Ref!A:A,"No Match")</f>
        <v>California</v>
      </c>
      <c r="J331" cm="1">
        <f t="array" ref="J331">_xlfn.XLOOKUP(I331&amp;PROPER(D331),Cleaned_Population!B$2:B$3200&amp;Cleaned_Population!A$2:A$3200,Cleaned_Population!C$2:C$3200,"No Match")</f>
        <v>41876</v>
      </c>
      <c r="K331" t="str">
        <f t="shared" si="5"/>
        <v>Sufficient Access</v>
      </c>
    </row>
    <row r="332" spans="1:11">
      <c r="A332" t="str">
        <v>MERCY GENERAL HOSPITAL</v>
      </c>
      <c r="B332" t="str">
        <v>SACRAMENTO</v>
      </c>
      <c r="C332" t="str">
        <v>CA</v>
      </c>
      <c r="D332" t="str">
        <v>SACRAMENTO</v>
      </c>
      <c r="E332" t="str">
        <v>Acute Care Hospitals</v>
      </c>
      <c r="F332" t="str">
        <v>Voluntary non-profit - Private</v>
      </c>
      <c r="G332" t="str">
        <v>Yes</v>
      </c>
      <c r="H332" s="8">
        <v>3</v>
      </c>
      <c r="I332" t="str">
        <f>_xlfn.XLOOKUP(C332,State_Ref!B:B,State_Ref!A:A,"No Match")</f>
        <v>California</v>
      </c>
      <c r="J332" cm="1">
        <f t="array" ref="J332">_xlfn.XLOOKUP(I332&amp;PROPER(D332),Cleaned_Population!B$2:B$3200&amp;Cleaned_Population!A$2:A$3200,Cleaned_Population!C$2:C$3200,"No Match")</f>
        <v>1618460</v>
      </c>
      <c r="K332" t="str">
        <f t="shared" si="5"/>
        <v>Sufficient Access</v>
      </c>
    </row>
    <row r="333" spans="1:11">
      <c r="A333" t="str">
        <v>RIVERSIDE COMMUNITY HOSPITAL</v>
      </c>
      <c r="B333" t="str">
        <v>RIVERSIDE</v>
      </c>
      <c r="C333" t="str">
        <v>CA</v>
      </c>
      <c r="D333" t="str">
        <v>RIVERSIDE</v>
      </c>
      <c r="E333" t="str">
        <v>Acute Care Hospitals</v>
      </c>
      <c r="F333" t="str">
        <v>Proprietary</v>
      </c>
      <c r="G333" t="str">
        <v>Yes</v>
      </c>
      <c r="H333" s="8">
        <v>2</v>
      </c>
      <c r="I333" t="str">
        <f>_xlfn.XLOOKUP(C333,State_Ref!B:B,State_Ref!A:A,"No Match")</f>
        <v>California</v>
      </c>
      <c r="J333" cm="1">
        <f t="array" ref="J333">_xlfn.XLOOKUP(I333&amp;PROPER(D333),Cleaned_Population!B$2:B$3200&amp;Cleaned_Population!A$2:A$3200,Cleaned_Population!C$2:C$3200,"No Match")</f>
        <v>2544916</v>
      </c>
      <c r="K333" t="str">
        <f t="shared" si="5"/>
        <v>Sufficient Access</v>
      </c>
    </row>
    <row r="334" spans="1:11">
      <c r="A334" t="str">
        <v>PARADISE VALLEY HOSPITAL</v>
      </c>
      <c r="B334" t="str">
        <v>NATIONAL CITY</v>
      </c>
      <c r="C334" t="str">
        <v>CA</v>
      </c>
      <c r="D334" t="str">
        <v>SAN DIEGO</v>
      </c>
      <c r="E334" t="str">
        <v>Acute Care Hospitals</v>
      </c>
      <c r="F334" t="str">
        <v>Proprietary</v>
      </c>
      <c r="G334" t="str">
        <v>Yes</v>
      </c>
      <c r="H334" s="8">
        <v>3</v>
      </c>
      <c r="I334" t="str">
        <f>_xlfn.XLOOKUP(C334,State_Ref!B:B,State_Ref!A:A,"No Match")</f>
        <v>California</v>
      </c>
      <c r="J334" cm="1">
        <f t="array" ref="J334">_xlfn.XLOOKUP(I334&amp;PROPER(D334),Cleaned_Population!B$2:B$3200&amp;Cleaned_Population!A$2:A$3200,Cleaned_Population!C$2:C$3200,"No Match")</f>
        <v>3282248</v>
      </c>
      <c r="K334" t="str">
        <f t="shared" si="5"/>
        <v>Sufficient Access</v>
      </c>
    </row>
    <row r="335" spans="1:11">
      <c r="A335" t="str">
        <v>UC SAN DIEGO HEALTH HILLCREST - HILLCREST MED CTR</v>
      </c>
      <c r="B335" t="str">
        <v>SAN DIEGO</v>
      </c>
      <c r="C335" t="str">
        <v>CA</v>
      </c>
      <c r="D335" t="str">
        <v>SAN DIEGO</v>
      </c>
      <c r="E335" t="str">
        <v>Acute Care Hospitals</v>
      </c>
      <c r="F335" t="str">
        <v>Voluntary non-profit - Other</v>
      </c>
      <c r="G335" t="str">
        <v>Yes</v>
      </c>
      <c r="H335" s="8">
        <v>5</v>
      </c>
      <c r="I335" t="str">
        <f>_xlfn.XLOOKUP(C335,State_Ref!B:B,State_Ref!A:A,"No Match")</f>
        <v>California</v>
      </c>
      <c r="J335" cm="1">
        <f t="array" ref="J335">_xlfn.XLOOKUP(I335&amp;PROPER(D335),Cleaned_Population!B$2:B$3200&amp;Cleaned_Population!A$2:A$3200,Cleaned_Population!C$2:C$3200,"No Match")</f>
        <v>3282248</v>
      </c>
      <c r="K335" t="str">
        <f t="shared" si="5"/>
        <v>Sufficient Access</v>
      </c>
    </row>
    <row r="336" spans="1:11">
      <c r="A336" t="str">
        <v>GROSSMONT HOSPITAL</v>
      </c>
      <c r="B336" t="str">
        <v>LA MESA</v>
      </c>
      <c r="C336" t="str">
        <v>CA</v>
      </c>
      <c r="D336" t="str">
        <v>SAN DIEGO</v>
      </c>
      <c r="E336" t="str">
        <v>Acute Care Hospitals</v>
      </c>
      <c r="F336" t="str">
        <v>Government - Hospital District or Authority</v>
      </c>
      <c r="G336" t="str">
        <v>Yes</v>
      </c>
      <c r="H336" s="8">
        <v>4</v>
      </c>
      <c r="I336" t="str">
        <f>_xlfn.XLOOKUP(C336,State_Ref!B:B,State_Ref!A:A,"No Match")</f>
        <v>California</v>
      </c>
      <c r="J336" cm="1">
        <f t="array" ref="J336">_xlfn.XLOOKUP(I336&amp;PROPER(D336),Cleaned_Population!B$2:B$3200&amp;Cleaned_Population!A$2:A$3200,Cleaned_Population!C$2:C$3200,"No Match")</f>
        <v>3282248</v>
      </c>
      <c r="K336" t="str">
        <f t="shared" si="5"/>
        <v>Sufficient Access</v>
      </c>
    </row>
    <row r="337" spans="1:11">
      <c r="A337" t="str">
        <v>MAD RIVER COMMUNITY HOSPITAL</v>
      </c>
      <c r="B337" t="str">
        <v>ARCATA</v>
      </c>
      <c r="C337" t="str">
        <v>CA</v>
      </c>
      <c r="D337" t="str">
        <v>HUMBOLDT</v>
      </c>
      <c r="E337" t="str">
        <v>Acute Care Hospitals</v>
      </c>
      <c r="F337" t="str">
        <v>Proprietary</v>
      </c>
      <c r="G337" t="str">
        <v>Yes</v>
      </c>
      <c r="H337" s="8">
        <v>1</v>
      </c>
      <c r="I337" t="str">
        <f>_xlfn.XLOOKUP(C337,State_Ref!B:B,State_Ref!A:A,"No Match")</f>
        <v>California</v>
      </c>
      <c r="J337" cm="1">
        <f t="array" ref="J337">_xlfn.XLOOKUP(I337&amp;PROPER(D337),Cleaned_Population!B$2:B$3200&amp;Cleaned_Population!A$2:A$3200,Cleaned_Population!C$2:C$3200,"No Match")</f>
        <v>131647</v>
      </c>
      <c r="K337" t="str">
        <f t="shared" si="5"/>
        <v>Sufficient Access</v>
      </c>
    </row>
    <row r="338" spans="1:11">
      <c r="A338" t="str">
        <v>OROVILLE HOSPITAL</v>
      </c>
      <c r="B338" t="str">
        <v>OROVILLE</v>
      </c>
      <c r="C338" t="str">
        <v>CA</v>
      </c>
      <c r="D338" t="str">
        <v>BUTTE</v>
      </c>
      <c r="E338" t="str">
        <v>Acute Care Hospitals</v>
      </c>
      <c r="F338" t="str">
        <v>Voluntary non-profit - Private</v>
      </c>
      <c r="G338" t="str">
        <v>Yes</v>
      </c>
      <c r="H338" s="8">
        <v>1</v>
      </c>
      <c r="I338" t="str">
        <f>_xlfn.XLOOKUP(C338,State_Ref!B:B,State_Ref!A:A,"No Match")</f>
        <v>California</v>
      </c>
      <c r="J338" cm="1">
        <f t="array" ref="J338">_xlfn.XLOOKUP(I338&amp;PROPER(D338),Cleaned_Population!B$2:B$3200&amp;Cleaned_Population!A$2:A$3200,Cleaned_Population!C$2:C$3200,"No Match")</f>
        <v>209211</v>
      </c>
      <c r="K338" t="str">
        <f t="shared" si="5"/>
        <v>Sufficient Access</v>
      </c>
    </row>
    <row r="339" spans="1:11">
      <c r="A339" t="str">
        <v>BAKERSFIELD MEMORIAL HOSPITAL</v>
      </c>
      <c r="B339" t="str">
        <v>BAKERSFIELD</v>
      </c>
      <c r="C339" t="str">
        <v>CA</v>
      </c>
      <c r="D339" t="str">
        <v>KERN</v>
      </c>
      <c r="E339" t="str">
        <v>Acute Care Hospitals</v>
      </c>
      <c r="F339" t="str">
        <v>Voluntary non-profit - Private</v>
      </c>
      <c r="G339" t="str">
        <v>Yes</v>
      </c>
      <c r="H339" s="8">
        <v>3</v>
      </c>
      <c r="I339" t="str">
        <f>_xlfn.XLOOKUP(C339,State_Ref!B:B,State_Ref!A:A,"No Match")</f>
        <v>California</v>
      </c>
      <c r="J339" cm="1">
        <f t="array" ref="J339">_xlfn.XLOOKUP(I339&amp;PROPER(D339),Cleaned_Population!B$2:B$3200&amp;Cleaned_Population!A$2:A$3200,Cleaned_Population!C$2:C$3200,"No Match")</f>
        <v>927068</v>
      </c>
      <c r="K339" t="str">
        <f t="shared" si="5"/>
        <v>Sufficient Access</v>
      </c>
    </row>
    <row r="340" spans="1:11">
      <c r="A340" t="str">
        <v>SANTA CLARA VALLEY MEDICAL CENTER</v>
      </c>
      <c r="B340" t="str">
        <v>SAN JOSE</v>
      </c>
      <c r="C340" t="str">
        <v>CA</v>
      </c>
      <c r="D340" t="str">
        <v>SANTA CLARA</v>
      </c>
      <c r="E340" t="str">
        <v>Acute Care Hospitals</v>
      </c>
      <c r="F340" t="str">
        <v>Government - Local</v>
      </c>
      <c r="G340" t="str">
        <v>Yes</v>
      </c>
      <c r="H340" s="8">
        <v>2</v>
      </c>
      <c r="I340" t="str">
        <f>_xlfn.XLOOKUP(C340,State_Ref!B:B,State_Ref!A:A,"No Match")</f>
        <v>California</v>
      </c>
      <c r="J340" cm="1">
        <f t="array" ref="J340">_xlfn.XLOOKUP(I340&amp;PROPER(D340),Cleaned_Population!B$2:B$3200&amp;Cleaned_Population!A$2:A$3200,Cleaned_Population!C$2:C$3200,"No Match")</f>
        <v>1914391</v>
      </c>
      <c r="K340" t="str">
        <f t="shared" si="5"/>
        <v>Sufficient Access</v>
      </c>
    </row>
    <row r="341" spans="1:11">
      <c r="A341" t="str">
        <v>ENLOE HEALTH</v>
      </c>
      <c r="B341" t="str">
        <v>CHICO</v>
      </c>
      <c r="C341" t="str">
        <v>CA</v>
      </c>
      <c r="D341" t="str">
        <v>BUTTE</v>
      </c>
      <c r="E341" t="str">
        <v>Acute Care Hospitals</v>
      </c>
      <c r="F341" t="str">
        <v>Voluntary non-profit - Private</v>
      </c>
      <c r="G341" t="str">
        <v>Yes</v>
      </c>
      <c r="H341" s="8">
        <v>3</v>
      </c>
      <c r="I341" t="str">
        <f>_xlfn.XLOOKUP(C341,State_Ref!B:B,State_Ref!A:A,"No Match")</f>
        <v>California</v>
      </c>
      <c r="J341" cm="1">
        <f t="array" ref="J341">_xlfn.XLOOKUP(I341&amp;PROPER(D341),Cleaned_Population!B$2:B$3200&amp;Cleaned_Population!A$2:A$3200,Cleaned_Population!C$2:C$3200,"No Match")</f>
        <v>209211</v>
      </c>
      <c r="K341" t="str">
        <f t="shared" si="5"/>
        <v>Sufficient Access</v>
      </c>
    </row>
    <row r="342" spans="1:11">
      <c r="A342" t="str">
        <v>LAC/OLIVE VIEW-UCLA MEDICAL CENTER</v>
      </c>
      <c r="B342" t="str">
        <v>SYLMAR</v>
      </c>
      <c r="C342" t="str">
        <v>CA</v>
      </c>
      <c r="D342" t="str">
        <v>LOS ANGELES</v>
      </c>
      <c r="E342" t="str">
        <v>Acute Care Hospitals</v>
      </c>
      <c r="F342" t="str">
        <v>Voluntary non-profit - Other</v>
      </c>
      <c r="G342" t="str">
        <v>Yes</v>
      </c>
      <c r="H342" s="8">
        <v>2</v>
      </c>
      <c r="I342" t="str">
        <f>_xlfn.XLOOKUP(C342,State_Ref!B:B,State_Ref!A:A,"No Match")</f>
        <v>California</v>
      </c>
      <c r="J342" cm="1">
        <f t="array" ref="J342">_xlfn.XLOOKUP(I342&amp;PROPER(D342),Cleaned_Population!B$2:B$3200&amp;Cleaned_Population!A$2:A$3200,Cleaned_Population!C$2:C$3200,"No Match")</f>
        <v>9694934</v>
      </c>
      <c r="K342" t="str">
        <f t="shared" si="5"/>
        <v>Sufficient Access</v>
      </c>
    </row>
    <row r="343" spans="1:11">
      <c r="A343" t="str">
        <v>ST ELIZABETH COMMUNITY HOSPITAL</v>
      </c>
      <c r="B343" t="str">
        <v>RED BLUFF</v>
      </c>
      <c r="C343" t="str">
        <v>CA</v>
      </c>
      <c r="D343" t="str">
        <v>TEHAMA</v>
      </c>
      <c r="E343" t="str">
        <v>Acute Care Hospitals</v>
      </c>
      <c r="F343" t="str">
        <v>Voluntary non-profit - Church</v>
      </c>
      <c r="G343" t="str">
        <v>No</v>
      </c>
      <c r="H343" s="8">
        <v>4</v>
      </c>
      <c r="I343" t="str">
        <f>_xlfn.XLOOKUP(C343,State_Ref!B:B,State_Ref!A:A,"No Match")</f>
        <v>California</v>
      </c>
      <c r="J343" cm="1">
        <f t="array" ref="J343">_xlfn.XLOOKUP(I343&amp;PROPER(D343),Cleaned_Population!B$2:B$3200&amp;Cleaned_Population!A$2:A$3200,Cleaned_Population!C$2:C$3200,"No Match")</f>
        <v>64665</v>
      </c>
      <c r="K343" t="str">
        <f t="shared" si="5"/>
        <v>Hospital Desert</v>
      </c>
    </row>
    <row r="344" spans="1:11">
      <c r="A344" t="str">
        <v>ALTA BATES SUMMIT MEDICAL CENTER</v>
      </c>
      <c r="B344" t="str">
        <v>OAKLAND</v>
      </c>
      <c r="C344" t="str">
        <v>CA</v>
      </c>
      <c r="D344" t="str">
        <v>ALAMEDA</v>
      </c>
      <c r="E344" t="str">
        <v>Acute Care Hospitals</v>
      </c>
      <c r="F344" t="str">
        <v>Voluntary non-profit - Private</v>
      </c>
      <c r="G344" t="str">
        <v>Yes</v>
      </c>
      <c r="H344" s="8">
        <v>5</v>
      </c>
      <c r="I344" t="str">
        <f>_xlfn.XLOOKUP(C344,State_Ref!B:B,State_Ref!A:A,"No Match")</f>
        <v>California</v>
      </c>
      <c r="J344" cm="1">
        <f t="array" ref="J344">_xlfn.XLOOKUP(I344&amp;PROPER(D344),Cleaned_Population!B$2:B$3200&amp;Cleaned_Population!A$2:A$3200,Cleaned_Population!C$2:C$3200,"No Match")</f>
        <v>1636630</v>
      </c>
      <c r="K344" t="str">
        <f t="shared" si="5"/>
        <v>Sufficient Access</v>
      </c>
    </row>
    <row r="345" spans="1:11">
      <c r="A345" t="str">
        <v>EL CENTRO REGIONAL MEDICAL CENTER</v>
      </c>
      <c r="B345" t="str">
        <v>EL CENTRO</v>
      </c>
      <c r="C345" t="str">
        <v>CA</v>
      </c>
      <c r="D345" t="str">
        <v>IMPERIAL</v>
      </c>
      <c r="E345" t="str">
        <v>Acute Care Hospitals</v>
      </c>
      <c r="F345" t="str">
        <v>Government - Local</v>
      </c>
      <c r="G345" t="str">
        <v>Yes</v>
      </c>
      <c r="H345" s="8">
        <v>1</v>
      </c>
      <c r="I345" t="str">
        <f>_xlfn.XLOOKUP(C345,State_Ref!B:B,State_Ref!A:A,"No Match")</f>
        <v>California</v>
      </c>
      <c r="J345" cm="1">
        <f t="array" ref="J345">_xlfn.XLOOKUP(I345&amp;PROPER(D345),Cleaned_Population!B$2:B$3200&amp;Cleaned_Population!A$2:A$3200,Cleaned_Population!C$2:C$3200,"No Match")</f>
        <v>181411</v>
      </c>
      <c r="K345" t="str">
        <f t="shared" si="5"/>
        <v>Sufficient Access</v>
      </c>
    </row>
    <row r="346" spans="1:11">
      <c r="A346" t="str">
        <v>CALIFORNIA PACIFIC MEDICAL CENTER- VAN NESS CAMPUS</v>
      </c>
      <c r="B346" t="str">
        <v>SAN FRANCISCO</v>
      </c>
      <c r="C346" t="str">
        <v>CA</v>
      </c>
      <c r="D346" t="str">
        <v>SAN FRANCISCO</v>
      </c>
      <c r="E346" t="str">
        <v>Acute Care Hospitals</v>
      </c>
      <c r="F346" t="str">
        <v>Voluntary non-profit - Private</v>
      </c>
      <c r="G346" t="str">
        <v>Yes</v>
      </c>
      <c r="H346" s="8">
        <v>3</v>
      </c>
      <c r="I346" t="str">
        <f>_xlfn.XLOOKUP(C346,State_Ref!B:B,State_Ref!A:A,"No Match")</f>
        <v>California</v>
      </c>
      <c r="J346" cm="1">
        <f t="array" ref="J346">_xlfn.XLOOKUP(I346&amp;PROPER(D346),Cleaned_Population!B$2:B$3200&amp;Cleaned_Population!A$2:A$3200,Cleaned_Population!C$2:C$3200,"No Match")</f>
        <v>826079</v>
      </c>
      <c r="K346" t="str">
        <f t="shared" si="5"/>
        <v>Sufficient Access</v>
      </c>
    </row>
    <row r="347" spans="1:11">
      <c r="A347" t="str">
        <v>SAN GORGONIO MEMORIAL HOSPITAL</v>
      </c>
      <c r="B347" t="str">
        <v>BANNING</v>
      </c>
      <c r="C347" t="str">
        <v>CA</v>
      </c>
      <c r="D347" t="str">
        <v>RIVERSIDE</v>
      </c>
      <c r="E347" t="str">
        <v>Acute Care Hospitals</v>
      </c>
      <c r="F347" t="str">
        <v>Government - Hospital District or Authority</v>
      </c>
      <c r="G347" t="str">
        <v>Yes</v>
      </c>
      <c r="H347" s="8">
        <v>3</v>
      </c>
      <c r="I347" t="str">
        <f>_xlfn.XLOOKUP(C347,State_Ref!B:B,State_Ref!A:A,"No Match")</f>
        <v>California</v>
      </c>
      <c r="J347" cm="1">
        <f t="array" ref="J347">_xlfn.XLOOKUP(I347&amp;PROPER(D347),Cleaned_Population!B$2:B$3200&amp;Cleaned_Population!A$2:A$3200,Cleaned_Population!C$2:C$3200,"No Match")</f>
        <v>2544916</v>
      </c>
      <c r="K347" t="str">
        <f t="shared" si="5"/>
        <v>Sufficient Access</v>
      </c>
    </row>
    <row r="348" spans="1:11">
      <c r="A348" t="str">
        <v>CALIFORNIA PACIFIC MEDICAL CENTER - MISSION BERNAL</v>
      </c>
      <c r="B348" t="str">
        <v>SAN FRANCISCO</v>
      </c>
      <c r="C348" t="str">
        <v>CA</v>
      </c>
      <c r="D348" t="str">
        <v>SAN FRANCISCO</v>
      </c>
      <c r="E348" t="str">
        <v>Acute Care Hospitals</v>
      </c>
      <c r="F348" t="str">
        <v>Voluntary non-profit - Church</v>
      </c>
      <c r="G348" t="str">
        <v>Yes</v>
      </c>
      <c r="H348" s="8">
        <v>4</v>
      </c>
      <c r="I348" t="str">
        <f>_xlfn.XLOOKUP(C348,State_Ref!B:B,State_Ref!A:A,"No Match")</f>
        <v>California</v>
      </c>
      <c r="J348" cm="1">
        <f t="array" ref="J348">_xlfn.XLOOKUP(I348&amp;PROPER(D348),Cleaned_Population!B$2:B$3200&amp;Cleaned_Population!A$2:A$3200,Cleaned_Population!C$2:C$3200,"No Match")</f>
        <v>826079</v>
      </c>
      <c r="K348" t="str">
        <f t="shared" si="5"/>
        <v>Sufficient Access</v>
      </c>
    </row>
    <row r="349" spans="1:11">
      <c r="A349" t="str">
        <v>ANTELOPE VALLEY HOSPITAL</v>
      </c>
      <c r="B349" t="str">
        <v>LANCASTER</v>
      </c>
      <c r="C349" t="str">
        <v>CA</v>
      </c>
      <c r="D349" t="str">
        <v>LOS ANGELES</v>
      </c>
      <c r="E349" t="str">
        <v>Acute Care Hospitals</v>
      </c>
      <c r="F349" t="str">
        <v>Government - Hospital District or Authority</v>
      </c>
      <c r="G349" t="str">
        <v>Yes</v>
      </c>
      <c r="H349" s="8">
        <v>1</v>
      </c>
      <c r="I349" t="str">
        <f>_xlfn.XLOOKUP(C349,State_Ref!B:B,State_Ref!A:A,"No Match")</f>
        <v>California</v>
      </c>
      <c r="J349" cm="1">
        <f t="array" ref="J349">_xlfn.XLOOKUP(I349&amp;PROPER(D349),Cleaned_Population!B$2:B$3200&amp;Cleaned_Population!A$2:A$3200,Cleaned_Population!C$2:C$3200,"No Match")</f>
        <v>9694934</v>
      </c>
      <c r="K349" t="str">
        <f t="shared" si="5"/>
        <v>Sufficient Access</v>
      </c>
    </row>
    <row r="350" spans="1:11">
      <c r="A350" t="str">
        <v>KAWEAH HEALTH MEDICAL CENTER</v>
      </c>
      <c r="B350" t="str">
        <v>VISALIA</v>
      </c>
      <c r="C350" t="str">
        <v>CA</v>
      </c>
      <c r="D350" t="str">
        <v>TULARE</v>
      </c>
      <c r="E350" t="str">
        <v>Acute Care Hospitals</v>
      </c>
      <c r="F350" t="str">
        <v>Government - Hospital District or Authority</v>
      </c>
      <c r="G350" t="str">
        <v>Yes</v>
      </c>
      <c r="H350" s="8">
        <v>3</v>
      </c>
      <c r="I350" t="str">
        <f>_xlfn.XLOOKUP(C350,State_Ref!B:B,State_Ref!A:A,"No Match")</f>
        <v>California</v>
      </c>
      <c r="J350" cm="1">
        <f t="array" ref="J350">_xlfn.XLOOKUP(I350&amp;PROPER(D350),Cleaned_Population!B$2:B$3200&amp;Cleaned_Population!A$2:A$3200,Cleaned_Population!C$2:C$3200,"No Match")</f>
        <v>485146</v>
      </c>
      <c r="K350" t="str">
        <f t="shared" si="5"/>
        <v>Sufficient Access</v>
      </c>
    </row>
    <row r="351" spans="1:11">
      <c r="A351" t="str">
        <v>GLENDALE MEM HOSPITAL &amp; HLTH CENTER</v>
      </c>
      <c r="B351" t="str">
        <v>GLENDALE</v>
      </c>
      <c r="C351" t="str">
        <v>CA</v>
      </c>
      <c r="D351" t="str">
        <v>LOS ANGELES</v>
      </c>
      <c r="E351" t="str">
        <v>Acute Care Hospitals</v>
      </c>
      <c r="F351" t="str">
        <v>Voluntary non-profit - Private</v>
      </c>
      <c r="G351" t="str">
        <v>Yes</v>
      </c>
      <c r="H351" s="8">
        <v>4</v>
      </c>
      <c r="I351" t="str">
        <f>_xlfn.XLOOKUP(C351,State_Ref!B:B,State_Ref!A:A,"No Match")</f>
        <v>California</v>
      </c>
      <c r="J351" cm="1">
        <f t="array" ref="J351">_xlfn.XLOOKUP(I351&amp;PROPER(D351),Cleaned_Population!B$2:B$3200&amp;Cleaned_Population!A$2:A$3200,Cleaned_Population!C$2:C$3200,"No Match")</f>
        <v>9694934</v>
      </c>
      <c r="K351" t="str">
        <f t="shared" si="5"/>
        <v>Sufficient Access</v>
      </c>
    </row>
    <row r="352" spans="1:11">
      <c r="A352" t="str">
        <v>COMMUNITY REGIONAL MEDICAL CENTER</v>
      </c>
      <c r="B352" t="str">
        <v>FRESNO</v>
      </c>
      <c r="C352" t="str">
        <v>CA</v>
      </c>
      <c r="D352" t="str">
        <v>FRESNO</v>
      </c>
      <c r="E352" t="str">
        <v>Acute Care Hospitals</v>
      </c>
      <c r="F352" t="str">
        <v>Voluntary non-profit - Private</v>
      </c>
      <c r="G352" t="str">
        <v>Yes</v>
      </c>
      <c r="H352" s="8">
        <v>1</v>
      </c>
      <c r="I352" t="str">
        <f>_xlfn.XLOOKUP(C352,State_Ref!B:B,State_Ref!A:A,"No Match")</f>
        <v>California</v>
      </c>
      <c r="J352" cm="1">
        <f t="array" ref="J352">_xlfn.XLOOKUP(I352&amp;PROPER(D352),Cleaned_Population!B$2:B$3200&amp;Cleaned_Population!A$2:A$3200,Cleaned_Population!C$2:C$3200,"No Match")</f>
        <v>1035456</v>
      </c>
      <c r="K352" t="str">
        <f t="shared" si="5"/>
        <v>Sufficient Access</v>
      </c>
    </row>
    <row r="353" spans="1:11">
      <c r="A353" t="str">
        <v>HOLLYWOOD PRESBYTERIAN MEDICAL CENTER</v>
      </c>
      <c r="B353" t="str">
        <v>LOS ANGELES</v>
      </c>
      <c r="C353" t="str">
        <v>CA</v>
      </c>
      <c r="D353" t="str">
        <v>LOS ANGELES</v>
      </c>
      <c r="E353" t="str">
        <v>Acute Care Hospitals</v>
      </c>
      <c r="F353" t="str">
        <v>Proprietary</v>
      </c>
      <c r="G353" t="str">
        <v>Yes</v>
      </c>
      <c r="H353" s="8">
        <v>3</v>
      </c>
      <c r="I353" t="str">
        <f>_xlfn.XLOOKUP(C353,State_Ref!B:B,State_Ref!A:A,"No Match")</f>
        <v>California</v>
      </c>
      <c r="J353" cm="1">
        <f t="array" ref="J353">_xlfn.XLOOKUP(I353&amp;PROPER(D353),Cleaned_Population!B$2:B$3200&amp;Cleaned_Population!A$2:A$3200,Cleaned_Population!C$2:C$3200,"No Match")</f>
        <v>9694934</v>
      </c>
      <c r="K353" t="str">
        <f t="shared" si="5"/>
        <v>Sufficient Access</v>
      </c>
    </row>
    <row r="354" spans="1:11">
      <c r="A354" t="str">
        <v>OAK VALLEY HOSPITAL DISTRICT</v>
      </c>
      <c r="B354" t="str">
        <v>OAKDALE</v>
      </c>
      <c r="C354" t="str">
        <v>CA</v>
      </c>
      <c r="D354" t="str">
        <v>STANISLAUS</v>
      </c>
      <c r="E354" t="str">
        <v>Acute Care Hospitals</v>
      </c>
      <c r="F354" t="str">
        <v>Government - Hospital District or Authority</v>
      </c>
      <c r="G354" t="str">
        <v>Yes</v>
      </c>
      <c r="H354" s="8">
        <v>1</v>
      </c>
      <c r="I354" t="str">
        <f>_xlfn.XLOOKUP(C354,State_Ref!B:B,State_Ref!A:A,"No Match")</f>
        <v>California</v>
      </c>
      <c r="J354" cm="1">
        <f t="array" ref="J354">_xlfn.XLOOKUP(I354&amp;PROPER(D354),Cleaned_Population!B$2:B$3200&amp;Cleaned_Population!A$2:A$3200,Cleaned_Population!C$2:C$3200,"No Match")</f>
        <v>557719</v>
      </c>
      <c r="K354" t="str">
        <f t="shared" si="5"/>
        <v>Sufficient Access</v>
      </c>
    </row>
    <row r="355" spans="1:11">
      <c r="A355" t="str">
        <v>PROVIDENCE ST. JOSEPH HOSPITAL</v>
      </c>
      <c r="B355" t="str">
        <v>ORANGE</v>
      </c>
      <c r="C355" t="str">
        <v>CA</v>
      </c>
      <c r="D355" t="str">
        <v>ORANGE</v>
      </c>
      <c r="E355" t="str">
        <v>Acute Care Hospitals</v>
      </c>
      <c r="F355" t="str">
        <v>Voluntary non-profit - Church</v>
      </c>
      <c r="G355" t="str">
        <v>Yes</v>
      </c>
      <c r="H355" s="8">
        <v>4</v>
      </c>
      <c r="I355" t="str">
        <f>_xlfn.XLOOKUP(C355,State_Ref!B:B,State_Ref!A:A,"No Match")</f>
        <v>California</v>
      </c>
      <c r="J355" cm="1">
        <f t="array" ref="J355">_xlfn.XLOOKUP(I355&amp;PROPER(D355),Cleaned_Population!B$2:B$3200&amp;Cleaned_Population!A$2:A$3200,Cleaned_Population!C$2:C$3200,"No Match")</f>
        <v>3149507</v>
      </c>
      <c r="K355" t="str">
        <f t="shared" si="5"/>
        <v>Sufficient Access</v>
      </c>
    </row>
    <row r="356" spans="1:11">
      <c r="A356" t="str">
        <v>KAISER FOUNDATION HOSPITAL - SOUTH SAN FRANCISCO</v>
      </c>
      <c r="B356" t="str">
        <v>SOUTH SAN FRANCISCO</v>
      </c>
      <c r="C356" t="str">
        <v>CA</v>
      </c>
      <c r="D356" t="str">
        <v>SAN MATEO</v>
      </c>
      <c r="E356" t="str">
        <v>Acute Care Hospitals</v>
      </c>
      <c r="F356" t="str">
        <v>Voluntary non-profit - Private</v>
      </c>
      <c r="G356" t="str">
        <v>Yes</v>
      </c>
      <c r="H356" s="8">
        <v>4</v>
      </c>
      <c r="I356" t="str">
        <f>_xlfn.XLOOKUP(C356,State_Ref!B:B,State_Ref!A:A,"No Match")</f>
        <v>California</v>
      </c>
      <c r="J356" cm="1">
        <f t="array" ref="J356">_xlfn.XLOOKUP(I356&amp;PROPER(D356),Cleaned_Population!B$2:B$3200&amp;Cleaned_Population!A$2:A$3200,Cleaned_Population!C$2:C$3200,"No Match")</f>
        <v>743568</v>
      </c>
      <c r="K356" t="str">
        <f t="shared" si="5"/>
        <v>Sufficient Access</v>
      </c>
    </row>
    <row r="357" spans="1:11">
      <c r="A357" t="str">
        <v>KAISER FOUNDATION HOSPITAL-SANTA CLARA</v>
      </c>
      <c r="B357" t="str">
        <v>SANTA CLARA</v>
      </c>
      <c r="C357" t="str">
        <v>CA</v>
      </c>
      <c r="D357" t="str">
        <v>SANTA CLARA</v>
      </c>
      <c r="E357" t="str">
        <v>Acute Care Hospitals</v>
      </c>
      <c r="F357" t="str">
        <v>Voluntary non-profit - Private</v>
      </c>
      <c r="G357" t="str">
        <v>Yes</v>
      </c>
      <c r="H357" s="8">
        <v>2</v>
      </c>
      <c r="I357" t="str">
        <f>_xlfn.XLOOKUP(C357,State_Ref!B:B,State_Ref!A:A,"No Match")</f>
        <v>California</v>
      </c>
      <c r="J357" cm="1">
        <f t="array" ref="J357">_xlfn.XLOOKUP(I357&amp;PROPER(D357),Cleaned_Population!B$2:B$3200&amp;Cleaned_Population!A$2:A$3200,Cleaned_Population!C$2:C$3200,"No Match")</f>
        <v>1914391</v>
      </c>
      <c r="K357" t="str">
        <f t="shared" si="5"/>
        <v>Sufficient Access</v>
      </c>
    </row>
    <row r="358" spans="1:11">
      <c r="A358" t="str">
        <v>KAISER FOUNDATION HOSPITAL - WALNUT CREEK</v>
      </c>
      <c r="B358" t="str">
        <v>WALNUT CREEK</v>
      </c>
      <c r="C358" t="str">
        <v>CA</v>
      </c>
      <c r="D358" t="str">
        <v>CONTRA COSTA</v>
      </c>
      <c r="E358" t="str">
        <v>Acute Care Hospitals</v>
      </c>
      <c r="F358" t="str">
        <v>Voluntary non-profit - Private</v>
      </c>
      <c r="G358" t="str">
        <v>Yes</v>
      </c>
      <c r="H358" s="8">
        <v>3</v>
      </c>
      <c r="I358" t="str">
        <f>_xlfn.XLOOKUP(C358,State_Ref!B:B,State_Ref!A:A,"No Match")</f>
        <v>California</v>
      </c>
      <c r="J358" cm="1">
        <f t="array" ref="J358">_xlfn.XLOOKUP(I358&amp;PROPER(D358),Cleaned_Population!B$2:B$3200&amp;Cleaned_Population!A$2:A$3200,Cleaned_Population!C$2:C$3200,"No Match")</f>
        <v>1170070</v>
      </c>
      <c r="K358" t="str">
        <f t="shared" si="5"/>
        <v>Sufficient Access</v>
      </c>
    </row>
    <row r="359" spans="1:11">
      <c r="A359" t="str">
        <v>KAISER FOUNDATION HOSPITAL AND REHAB CENTER</v>
      </c>
      <c r="B359" t="str">
        <v>VALLEJO</v>
      </c>
      <c r="C359" t="str">
        <v>CA</v>
      </c>
      <c r="D359" t="str">
        <v>SOLANO</v>
      </c>
      <c r="E359" t="str">
        <v>Acute Care Hospitals</v>
      </c>
      <c r="F359" t="str">
        <v>Voluntary non-profit - Private</v>
      </c>
      <c r="G359" t="str">
        <v>No</v>
      </c>
      <c r="H359" s="8">
        <v>2</v>
      </c>
      <c r="I359" t="str">
        <f>_xlfn.XLOOKUP(C359,State_Ref!B:B,State_Ref!A:A,"No Match")</f>
        <v>California</v>
      </c>
      <c r="J359" cm="1">
        <f t="array" ref="J359">_xlfn.XLOOKUP(I359&amp;PROPER(D359),Cleaned_Population!B$2:B$3200&amp;Cleaned_Population!A$2:A$3200,Cleaned_Population!C$2:C$3200,"No Match")</f>
        <v>455376</v>
      </c>
      <c r="K359" t="str">
        <f t="shared" si="5"/>
        <v>Sufficient Access</v>
      </c>
    </row>
    <row r="360" spans="1:11">
      <c r="A360" t="str">
        <v>KAISER FOUNDATION HOSPITAL - OAKLAND/RICHMOND</v>
      </c>
      <c r="B360" t="str">
        <v>OAKLAND</v>
      </c>
      <c r="C360" t="str">
        <v>CA</v>
      </c>
      <c r="D360" t="str">
        <v>ALAMEDA</v>
      </c>
      <c r="E360" t="str">
        <v>Acute Care Hospitals</v>
      </c>
      <c r="F360" t="str">
        <v>Voluntary non-profit - Private</v>
      </c>
      <c r="G360" t="str">
        <v>Yes</v>
      </c>
      <c r="H360" s="8">
        <v>2</v>
      </c>
      <c r="I360" t="str">
        <f>_xlfn.XLOOKUP(C360,State_Ref!B:B,State_Ref!A:A,"No Match")</f>
        <v>California</v>
      </c>
      <c r="J360" cm="1">
        <f t="array" ref="J360">_xlfn.XLOOKUP(I360&amp;PROPER(D360),Cleaned_Population!B$2:B$3200&amp;Cleaned_Population!A$2:A$3200,Cleaned_Population!C$2:C$3200,"No Match")</f>
        <v>1636630</v>
      </c>
      <c r="K360" t="str">
        <f t="shared" si="5"/>
        <v>Sufficient Access</v>
      </c>
    </row>
    <row r="361" spans="1:11">
      <c r="A361" t="str">
        <v>KAISER FOUNDATION HOSPITAL - SAN FRANCISCO</v>
      </c>
      <c r="B361" t="str">
        <v>SAN FRANCISCO</v>
      </c>
      <c r="C361" t="str">
        <v>CA</v>
      </c>
      <c r="D361" t="str">
        <v>SAN FRANCISCO</v>
      </c>
      <c r="E361" t="str">
        <v>Acute Care Hospitals</v>
      </c>
      <c r="F361" t="str">
        <v>Voluntary non-profit - Private</v>
      </c>
      <c r="G361" t="str">
        <v>Yes</v>
      </c>
      <c r="H361" s="8">
        <v>4</v>
      </c>
      <c r="I361" t="str">
        <f>_xlfn.XLOOKUP(C361,State_Ref!B:B,State_Ref!A:A,"No Match")</f>
        <v>California</v>
      </c>
      <c r="J361" cm="1">
        <f t="array" ref="J361">_xlfn.XLOOKUP(I361&amp;PROPER(D361),Cleaned_Population!B$2:B$3200&amp;Cleaned_Population!A$2:A$3200,Cleaned_Population!C$2:C$3200,"No Match")</f>
        <v>826079</v>
      </c>
      <c r="K361" t="str">
        <f t="shared" si="5"/>
        <v>Sufficient Access</v>
      </c>
    </row>
    <row r="362" spans="1:11">
      <c r="A362" t="str">
        <v>SCRIPPS MERCY HOSPITAL</v>
      </c>
      <c r="B362" t="str">
        <v>SAN DIEGO</v>
      </c>
      <c r="C362" t="str">
        <v>CA</v>
      </c>
      <c r="D362" t="str">
        <v>SAN DIEGO</v>
      </c>
      <c r="E362" t="str">
        <v>Acute Care Hospitals</v>
      </c>
      <c r="F362" t="str">
        <v>Voluntary non-profit - Private</v>
      </c>
      <c r="G362" t="str">
        <v>Yes</v>
      </c>
      <c r="H362" s="8">
        <v>4</v>
      </c>
      <c r="I362" t="str">
        <f>_xlfn.XLOOKUP(C362,State_Ref!B:B,State_Ref!A:A,"No Match")</f>
        <v>California</v>
      </c>
      <c r="J362" cm="1">
        <f t="array" ref="J362">_xlfn.XLOOKUP(I362&amp;PROPER(D362),Cleaned_Population!B$2:B$3200&amp;Cleaned_Population!A$2:A$3200,Cleaned_Population!C$2:C$3200,"No Match")</f>
        <v>3282248</v>
      </c>
      <c r="K362" t="str">
        <f t="shared" si="5"/>
        <v>Sufficient Access</v>
      </c>
    </row>
    <row r="363" spans="1:11">
      <c r="A363" t="str">
        <v>PROVIDENCE LITTLE CO OF MARY MED CTR SAN PEDRO</v>
      </c>
      <c r="B363" t="str">
        <v>SAN PEDRO</v>
      </c>
      <c r="C363" t="str">
        <v>CA</v>
      </c>
      <c r="D363" t="str">
        <v>LOS ANGELES</v>
      </c>
      <c r="E363" t="str">
        <v>Acute Care Hospitals</v>
      </c>
      <c r="F363" t="str">
        <v>Voluntary non-profit - Private</v>
      </c>
      <c r="G363" t="str">
        <v>No</v>
      </c>
      <c r="H363" s="8">
        <v>4</v>
      </c>
      <c r="I363" t="str">
        <f>_xlfn.XLOOKUP(C363,State_Ref!B:B,State_Ref!A:A,"No Match")</f>
        <v>California</v>
      </c>
      <c r="J363" cm="1">
        <f t="array" ref="J363">_xlfn.XLOOKUP(I363&amp;PROPER(D363),Cleaned_Population!B$2:B$3200&amp;Cleaned_Population!A$2:A$3200,Cleaned_Population!C$2:C$3200,"No Match")</f>
        <v>9694934</v>
      </c>
      <c r="K363" t="str">
        <f t="shared" si="5"/>
        <v>Sufficient Access</v>
      </c>
    </row>
    <row r="364" spans="1:11">
      <c r="A364" t="str">
        <v>ST JOHNS REGIONAL MEDICAL CENTER</v>
      </c>
      <c r="B364" t="str">
        <v>OXNARD</v>
      </c>
      <c r="C364" t="str">
        <v>CA</v>
      </c>
      <c r="D364" t="str">
        <v>VENTURA</v>
      </c>
      <c r="E364" t="str">
        <v>Acute Care Hospitals</v>
      </c>
      <c r="F364" t="str">
        <v>Voluntary non-profit - Private</v>
      </c>
      <c r="G364" t="str">
        <v>Yes</v>
      </c>
      <c r="H364" s="8">
        <v>4</v>
      </c>
      <c r="I364" t="str">
        <f>_xlfn.XLOOKUP(C364,State_Ref!B:B,State_Ref!A:A,"No Match")</f>
        <v>California</v>
      </c>
      <c r="J364" cm="1">
        <f t="array" ref="J364">_xlfn.XLOOKUP(I364&amp;PROPER(D364),Cleaned_Population!B$2:B$3200&amp;Cleaned_Population!A$2:A$3200,Cleaned_Population!C$2:C$3200,"No Match")</f>
        <v>830851</v>
      </c>
      <c r="K364" t="str">
        <f t="shared" si="5"/>
        <v>Sufficient Access</v>
      </c>
    </row>
    <row r="365" spans="1:11">
      <c r="A365" t="str">
        <v>ST JOSEPH'S MEDICAL CENTER OF STOCKTON</v>
      </c>
      <c r="B365" t="str">
        <v>STOCKTON</v>
      </c>
      <c r="C365" t="str">
        <v>CA</v>
      </c>
      <c r="D365" t="str">
        <v>SAN JOAQUIN</v>
      </c>
      <c r="E365" t="str">
        <v>Acute Care Hospitals</v>
      </c>
      <c r="F365" t="str">
        <v>Voluntary non-profit - Private</v>
      </c>
      <c r="G365" t="str">
        <v>Yes</v>
      </c>
      <c r="H365" s="8">
        <v>3</v>
      </c>
      <c r="I365" t="str">
        <f>_xlfn.XLOOKUP(C365,State_Ref!B:B,State_Ref!A:A,"No Match")</f>
        <v>California</v>
      </c>
      <c r="J365" cm="1">
        <f t="array" ref="J365">_xlfn.XLOOKUP(I365&amp;PROPER(D365),Cleaned_Population!B$2:B$3200&amp;Cleaned_Population!A$2:A$3200,Cleaned_Population!C$2:C$3200,"No Match")</f>
        <v>823815</v>
      </c>
      <c r="K365" t="str">
        <f t="shared" si="5"/>
        <v>Sufficient Access</v>
      </c>
    </row>
    <row r="366" spans="1:11">
      <c r="A366" t="str">
        <v>COMMUNITY HOSPITAL OF SAN BERNARDINO</v>
      </c>
      <c r="B366" t="str">
        <v>SAN BERNARDINO</v>
      </c>
      <c r="C366" t="str">
        <v>CA</v>
      </c>
      <c r="D366" t="str">
        <v>SAN BERNARDINO</v>
      </c>
      <c r="E366" t="str">
        <v>Acute Care Hospitals</v>
      </c>
      <c r="F366" t="str">
        <v>Voluntary non-profit - Private</v>
      </c>
      <c r="G366" t="str">
        <v>Yes</v>
      </c>
      <c r="H366" s="8">
        <v>3</v>
      </c>
      <c r="I366" t="str">
        <f>_xlfn.XLOOKUP(C366,State_Ref!B:B,State_Ref!A:A,"No Match")</f>
        <v>California</v>
      </c>
      <c r="J366" cm="1">
        <f t="array" ref="J366">_xlfn.XLOOKUP(I366&amp;PROPER(D366),Cleaned_Population!B$2:B$3200&amp;Cleaned_Population!A$2:A$3200,Cleaned_Population!C$2:C$3200,"No Match")</f>
        <v>2224091</v>
      </c>
      <c r="K366" t="str">
        <f t="shared" si="5"/>
        <v>Sufficient Access</v>
      </c>
    </row>
    <row r="367" spans="1:11">
      <c r="A367" t="str">
        <v>SONOMA VALLEY HOSPITAL</v>
      </c>
      <c r="B367" t="str">
        <v>SONOMA</v>
      </c>
      <c r="C367" t="str">
        <v>CA</v>
      </c>
      <c r="D367" t="str">
        <v>SONOMA</v>
      </c>
      <c r="E367" t="str">
        <v>Acute Care Hospitals</v>
      </c>
      <c r="F367" t="str">
        <v>Government - Hospital District or Authority</v>
      </c>
      <c r="G367" t="str">
        <v>Yes</v>
      </c>
      <c r="H367" s="8">
        <v>2</v>
      </c>
      <c r="I367" t="str">
        <f>_xlfn.XLOOKUP(C367,State_Ref!B:B,State_Ref!A:A,"No Match")</f>
        <v>California</v>
      </c>
      <c r="J367" cm="1">
        <f t="array" ref="J367">_xlfn.XLOOKUP(I367&amp;PROPER(D367),Cleaned_Population!B$2:B$3200&amp;Cleaned_Population!A$2:A$3200,Cleaned_Population!C$2:C$3200,"No Match")</f>
        <v>486444</v>
      </c>
      <c r="K367" t="str">
        <f t="shared" si="5"/>
        <v>Sufficient Access</v>
      </c>
    </row>
    <row r="368" spans="1:11">
      <c r="A368" t="str">
        <v>COMMUNITY HOSPITAL OF HUNTINGTON PARK</v>
      </c>
      <c r="B368" t="str">
        <v>HUNTINGTON PARK</v>
      </c>
      <c r="C368" t="str">
        <v>CA</v>
      </c>
      <c r="D368" t="str">
        <v>LOS ANGELES</v>
      </c>
      <c r="E368" t="str">
        <v>Acute Care Hospitals</v>
      </c>
      <c r="F368" t="str">
        <v>Proprietary</v>
      </c>
      <c r="G368" t="str">
        <v>Yes</v>
      </c>
      <c r="H368" s="8">
        <v>1</v>
      </c>
      <c r="I368" t="str">
        <f>_xlfn.XLOOKUP(C368,State_Ref!B:B,State_Ref!A:A,"No Match")</f>
        <v>California</v>
      </c>
      <c r="J368" cm="1">
        <f t="array" ref="J368">_xlfn.XLOOKUP(I368&amp;PROPER(D368),Cleaned_Population!B$2:B$3200&amp;Cleaned_Population!A$2:A$3200,Cleaned_Population!C$2:C$3200,"No Match")</f>
        <v>9694934</v>
      </c>
      <c r="K368" t="str">
        <f t="shared" si="5"/>
        <v>Sufficient Access</v>
      </c>
    </row>
    <row r="369" spans="1:11">
      <c r="A369" t="str">
        <v>SAINT AGNES MEDICAL CENTER</v>
      </c>
      <c r="B369" t="str">
        <v>FRESNO</v>
      </c>
      <c r="C369" t="str">
        <v>CA</v>
      </c>
      <c r="D369" t="str">
        <v>FRESNO</v>
      </c>
      <c r="E369" t="str">
        <v>Acute Care Hospitals</v>
      </c>
      <c r="F369" t="str">
        <v>Voluntary non-profit - Church</v>
      </c>
      <c r="G369" t="str">
        <v>Yes</v>
      </c>
      <c r="H369" s="8">
        <v>2</v>
      </c>
      <c r="I369" t="str">
        <f>_xlfn.XLOOKUP(C369,State_Ref!B:B,State_Ref!A:A,"No Match")</f>
        <v>California</v>
      </c>
      <c r="J369" cm="1">
        <f t="array" ref="J369">_xlfn.XLOOKUP(I369&amp;PROPER(D369),Cleaned_Population!B$2:B$3200&amp;Cleaned_Population!A$2:A$3200,Cleaned_Population!C$2:C$3200,"No Match")</f>
        <v>1035456</v>
      </c>
      <c r="K369" t="str">
        <f t="shared" si="5"/>
        <v>Sufficient Access</v>
      </c>
    </row>
    <row r="370" spans="1:11">
      <c r="A370" t="str">
        <v>SAN ANTONIO REGIONAL HOSPITAL</v>
      </c>
      <c r="B370" t="str">
        <v>UPLAND</v>
      </c>
      <c r="C370" t="str">
        <v>CA</v>
      </c>
      <c r="D370" t="str">
        <v>SAN BERNARDINO</v>
      </c>
      <c r="E370" t="str">
        <v>Acute Care Hospitals</v>
      </c>
      <c r="F370" t="str">
        <v>Voluntary non-profit - Other</v>
      </c>
      <c r="G370" t="str">
        <v>Yes</v>
      </c>
      <c r="H370" s="8">
        <v>3</v>
      </c>
      <c r="I370" t="str">
        <f>_xlfn.XLOOKUP(C370,State_Ref!B:B,State_Ref!A:A,"No Match")</f>
        <v>California</v>
      </c>
      <c r="J370" cm="1">
        <f t="array" ref="J370">_xlfn.XLOOKUP(I370&amp;PROPER(D370),Cleaned_Population!B$2:B$3200&amp;Cleaned_Population!A$2:A$3200,Cleaned_Population!C$2:C$3200,"No Match")</f>
        <v>2224091</v>
      </c>
      <c r="K370" t="str">
        <f t="shared" si="5"/>
        <v>Sufficient Access</v>
      </c>
    </row>
    <row r="371" spans="1:11">
      <c r="A371" t="str">
        <v>SHARP MEMORIAL HOSPITAL</v>
      </c>
      <c r="B371" t="str">
        <v>SAN DIEGO</v>
      </c>
      <c r="C371" t="str">
        <v>CA</v>
      </c>
      <c r="D371" t="str">
        <v>SAN DIEGO</v>
      </c>
      <c r="E371" t="str">
        <v>Acute Care Hospitals</v>
      </c>
      <c r="F371" t="str">
        <v>Voluntary non-profit - Private</v>
      </c>
      <c r="G371" t="str">
        <v>Yes</v>
      </c>
      <c r="H371" s="8">
        <v>4</v>
      </c>
      <c r="I371" t="str">
        <f>_xlfn.XLOOKUP(C371,State_Ref!B:B,State_Ref!A:A,"No Match")</f>
        <v>California</v>
      </c>
      <c r="J371" cm="1">
        <f t="array" ref="J371">_xlfn.XLOOKUP(I371&amp;PROPER(D371),Cleaned_Population!B$2:B$3200&amp;Cleaned_Population!A$2:A$3200,Cleaned_Population!C$2:C$3200,"No Match")</f>
        <v>3282248</v>
      </c>
      <c r="K371" t="str">
        <f t="shared" si="5"/>
        <v>Sufficient Access</v>
      </c>
    </row>
    <row r="372" spans="1:11">
      <c r="A372" t="str">
        <v>SUTTER SOLANO MEDICAL CENTER</v>
      </c>
      <c r="B372" t="str">
        <v>VALLEJO</v>
      </c>
      <c r="C372" t="str">
        <v>CA</v>
      </c>
      <c r="D372" t="str">
        <v>SOLANO</v>
      </c>
      <c r="E372" t="str">
        <v>Acute Care Hospitals</v>
      </c>
      <c r="F372" t="str">
        <v>Voluntary non-profit - Private</v>
      </c>
      <c r="G372" t="str">
        <v>Yes</v>
      </c>
      <c r="H372" s="8">
        <v>3</v>
      </c>
      <c r="I372" t="str">
        <f>_xlfn.XLOOKUP(C372,State_Ref!B:B,State_Ref!A:A,"No Match")</f>
        <v>California</v>
      </c>
      <c r="J372" cm="1">
        <f t="array" ref="J372">_xlfn.XLOOKUP(I372&amp;PROPER(D372),Cleaned_Population!B$2:B$3200&amp;Cleaned_Population!A$2:A$3200,Cleaned_Population!C$2:C$3200,"No Match")</f>
        <v>455376</v>
      </c>
      <c r="K372" t="str">
        <f t="shared" si="5"/>
        <v>Sufficient Access</v>
      </c>
    </row>
    <row r="373" spans="1:11">
      <c r="A373" t="str">
        <v>PARKVIEW COMMUNITY HOSPITAL MEDICAL CENTER</v>
      </c>
      <c r="B373" t="str">
        <v>RIVERSIDE</v>
      </c>
      <c r="C373" t="str">
        <v>CA</v>
      </c>
      <c r="D373" t="str">
        <v>RIVERSIDE</v>
      </c>
      <c r="E373" t="str">
        <v>Acute Care Hospitals</v>
      </c>
      <c r="F373" t="str">
        <v>Proprietary</v>
      </c>
      <c r="G373" t="str">
        <v>Yes</v>
      </c>
      <c r="H373" s="8">
        <v>3</v>
      </c>
      <c r="I373" t="str">
        <f>_xlfn.XLOOKUP(C373,State_Ref!B:B,State_Ref!A:A,"No Match")</f>
        <v>California</v>
      </c>
      <c r="J373" cm="1">
        <f t="array" ref="J373">_xlfn.XLOOKUP(I373&amp;PROPER(D373),Cleaned_Population!B$2:B$3200&amp;Cleaned_Population!A$2:A$3200,Cleaned_Population!C$2:C$3200,"No Match")</f>
        <v>2544916</v>
      </c>
      <c r="K373" t="str">
        <f t="shared" si="5"/>
        <v>Sufficient Access</v>
      </c>
    </row>
    <row r="374" spans="1:11">
      <c r="A374" t="str">
        <v>ADVENTIST HEALTH WHITE MEMORIAL</v>
      </c>
      <c r="B374" t="str">
        <v>LOS ANGELES</v>
      </c>
      <c r="C374" t="str">
        <v>CA</v>
      </c>
      <c r="D374" t="str">
        <v>LOS ANGELES</v>
      </c>
      <c r="E374" t="str">
        <v>Acute Care Hospitals</v>
      </c>
      <c r="F374" t="str">
        <v>Voluntary non-profit - Church</v>
      </c>
      <c r="G374" t="str">
        <v>No</v>
      </c>
      <c r="H374" s="8">
        <v>3</v>
      </c>
      <c r="I374" t="str">
        <f>_xlfn.XLOOKUP(C374,State_Ref!B:B,State_Ref!A:A,"No Match")</f>
        <v>California</v>
      </c>
      <c r="J374" cm="1">
        <f t="array" ref="J374">_xlfn.XLOOKUP(I374&amp;PROPER(D374),Cleaned_Population!B$2:B$3200&amp;Cleaned_Population!A$2:A$3200,Cleaned_Population!C$2:C$3200,"No Match")</f>
        <v>9694934</v>
      </c>
      <c r="K374" t="str">
        <f t="shared" si="5"/>
        <v>Sufficient Access</v>
      </c>
    </row>
    <row r="375" spans="1:11">
      <c r="A375" t="str">
        <v>SAINT FRANCIS MEDICAL CENTER</v>
      </c>
      <c r="B375" t="str">
        <v>LYNWOOD</v>
      </c>
      <c r="C375" t="str">
        <v>CA</v>
      </c>
      <c r="D375" t="str">
        <v>LOS ANGELES</v>
      </c>
      <c r="E375" t="str">
        <v>Acute Care Hospitals</v>
      </c>
      <c r="F375" t="str">
        <v>Voluntary non-profit - Church</v>
      </c>
      <c r="G375" t="str">
        <v>No</v>
      </c>
      <c r="H375" s="8">
        <v>3</v>
      </c>
      <c r="I375" t="str">
        <f>_xlfn.XLOOKUP(C375,State_Ref!B:B,State_Ref!A:A,"No Match")</f>
        <v>California</v>
      </c>
      <c r="J375" cm="1">
        <f t="array" ref="J375">_xlfn.XLOOKUP(I375&amp;PROPER(D375),Cleaned_Population!B$2:B$3200&amp;Cleaned_Population!A$2:A$3200,Cleaned_Population!C$2:C$3200,"No Match")</f>
        <v>9694934</v>
      </c>
      <c r="K375" t="str">
        <f t="shared" si="5"/>
        <v>Sufficient Access</v>
      </c>
    </row>
    <row r="376" spans="1:11">
      <c r="A376" t="str">
        <v>MARIAN REGIONAL MEDICAL CENTER</v>
      </c>
      <c r="B376" t="str">
        <v>SANTA MARIA</v>
      </c>
      <c r="C376" t="str">
        <v>CA</v>
      </c>
      <c r="D376" t="str">
        <v>SANTA BARBARA</v>
      </c>
      <c r="E376" t="str">
        <v>Acute Care Hospitals</v>
      </c>
      <c r="F376" t="str">
        <v>Voluntary non-profit - Church</v>
      </c>
      <c r="G376" t="str">
        <v>Yes</v>
      </c>
      <c r="H376" s="8">
        <v>3</v>
      </c>
      <c r="I376" t="str">
        <f>_xlfn.XLOOKUP(C376,State_Ref!B:B,State_Ref!A:A,"No Match")</f>
        <v>California</v>
      </c>
      <c r="J376" cm="1">
        <f t="array" ref="J376">_xlfn.XLOOKUP(I376&amp;PROPER(D376),Cleaned_Population!B$2:B$3200&amp;Cleaned_Population!A$2:A$3200,Cleaned_Population!C$2:C$3200,"No Match")</f>
        <v>442065</v>
      </c>
      <c r="K376" t="str">
        <f t="shared" si="5"/>
        <v>Sufficient Access</v>
      </c>
    </row>
    <row r="377" spans="1:11">
      <c r="A377" t="str">
        <v>SUTTER MEDICAL CENTER, SACRAMENTO</v>
      </c>
      <c r="B377" t="str">
        <v>SACRAMENTO</v>
      </c>
      <c r="C377" t="str">
        <v>CA</v>
      </c>
      <c r="D377" t="str">
        <v>SACRAMENTO</v>
      </c>
      <c r="E377" t="str">
        <v>Acute Care Hospitals</v>
      </c>
      <c r="F377" t="str">
        <v>Voluntary non-profit - Private</v>
      </c>
      <c r="G377" t="str">
        <v>Yes</v>
      </c>
      <c r="H377" s="8">
        <v>4</v>
      </c>
      <c r="I377" t="str">
        <f>_xlfn.XLOOKUP(C377,State_Ref!B:B,State_Ref!A:A,"No Match")</f>
        <v>California</v>
      </c>
      <c r="J377" cm="1">
        <f t="array" ref="J377">_xlfn.XLOOKUP(I377&amp;PROPER(D377),Cleaned_Population!B$2:B$3200&amp;Cleaned_Population!A$2:A$3200,Cleaned_Population!C$2:C$3200,"No Match")</f>
        <v>1618460</v>
      </c>
      <c r="K377" t="str">
        <f t="shared" si="5"/>
        <v>Sufficient Access</v>
      </c>
    </row>
    <row r="378" spans="1:11">
      <c r="A378" t="str">
        <v>LOMPOC VALLEY MEDICAL CENTER</v>
      </c>
      <c r="B378" t="str">
        <v>LOMPOC</v>
      </c>
      <c r="C378" t="str">
        <v>CA</v>
      </c>
      <c r="D378" t="str">
        <v>SANTA BARBARA</v>
      </c>
      <c r="E378" t="str">
        <v>Acute Care Hospitals</v>
      </c>
      <c r="F378" t="str">
        <v>Government - Hospital District or Authority</v>
      </c>
      <c r="G378" t="str">
        <v>Yes</v>
      </c>
      <c r="H378" s="8">
        <v>1</v>
      </c>
      <c r="I378" t="str">
        <f>_xlfn.XLOOKUP(C378,State_Ref!B:B,State_Ref!A:A,"No Match")</f>
        <v>California</v>
      </c>
      <c r="J378" cm="1">
        <f t="array" ref="J378">_xlfn.XLOOKUP(I378&amp;PROPER(D378),Cleaned_Population!B$2:B$3200&amp;Cleaned_Population!A$2:A$3200,Cleaned_Population!C$2:C$3200,"No Match")</f>
        <v>442065</v>
      </c>
      <c r="K378" t="str">
        <f t="shared" si="5"/>
        <v>Sufficient Access</v>
      </c>
    </row>
    <row r="379" spans="1:11">
      <c r="A379" t="str">
        <v>SANTA MONICA - UCLA MED CTR &amp; ORTHOPAEDIC HOSPITAL</v>
      </c>
      <c r="B379" t="str">
        <v>SANTA MONICA</v>
      </c>
      <c r="C379" t="str">
        <v>CA</v>
      </c>
      <c r="D379" t="str">
        <v>LOS ANGELES</v>
      </c>
      <c r="E379" t="str">
        <v>Acute Care Hospitals</v>
      </c>
      <c r="F379" t="str">
        <v>Voluntary non-profit - Private</v>
      </c>
      <c r="G379" t="str">
        <v>Yes</v>
      </c>
      <c r="H379" s="8">
        <v>5</v>
      </c>
      <c r="I379" t="str">
        <f>_xlfn.XLOOKUP(C379,State_Ref!B:B,State_Ref!A:A,"No Match")</f>
        <v>California</v>
      </c>
      <c r="J379" cm="1">
        <f t="array" ref="J379">_xlfn.XLOOKUP(I379&amp;PROPER(D379),Cleaned_Population!B$2:B$3200&amp;Cleaned_Population!A$2:A$3200,Cleaned_Population!C$2:C$3200,"No Match")</f>
        <v>9694934</v>
      </c>
      <c r="K379" t="str">
        <f t="shared" si="5"/>
        <v>Sufficient Access</v>
      </c>
    </row>
    <row r="380" spans="1:11">
      <c r="A380" t="str">
        <v>SAN MATEO MEDICAL CENTER</v>
      </c>
      <c r="B380" t="str">
        <v>SAN MATEO</v>
      </c>
      <c r="C380" t="str">
        <v>CA</v>
      </c>
      <c r="D380" t="str">
        <v>SAN MATEO</v>
      </c>
      <c r="E380" t="str">
        <v>Acute Care Hospitals</v>
      </c>
      <c r="F380" t="str">
        <v>Government - Local</v>
      </c>
      <c r="G380" t="str">
        <v>Yes</v>
      </c>
      <c r="H380" s="8">
        <v>0</v>
      </c>
      <c r="I380" t="str">
        <f>_xlfn.XLOOKUP(C380,State_Ref!B:B,State_Ref!A:A,"No Match")</f>
        <v>California</v>
      </c>
      <c r="J380" cm="1">
        <f t="array" ref="J380">_xlfn.XLOOKUP(I380&amp;PROPER(D380),Cleaned_Population!B$2:B$3200&amp;Cleaned_Population!A$2:A$3200,Cleaned_Population!C$2:C$3200,"No Match")</f>
        <v>743568</v>
      </c>
      <c r="K380" t="str">
        <f t="shared" si="5"/>
        <v>Sufficient Access</v>
      </c>
    </row>
    <row r="381" spans="1:11">
      <c r="A381" t="str">
        <v>PALOMAR HEALTH DOWNTOWN CAMPUS</v>
      </c>
      <c r="B381" t="str">
        <v>ESCONDIDO</v>
      </c>
      <c r="C381" t="str">
        <v>CA</v>
      </c>
      <c r="D381" t="str">
        <v>SAN DIEGO</v>
      </c>
      <c r="E381" t="str">
        <v>Acute Care Hospitals</v>
      </c>
      <c r="F381" t="str">
        <v>Government - Hospital District or Authority</v>
      </c>
      <c r="G381" t="str">
        <v>Yes</v>
      </c>
      <c r="H381" s="8">
        <v>3</v>
      </c>
      <c r="I381" t="str">
        <f>_xlfn.XLOOKUP(C381,State_Ref!B:B,State_Ref!A:A,"No Match")</f>
        <v>California</v>
      </c>
      <c r="J381" cm="1">
        <f t="array" ref="J381">_xlfn.XLOOKUP(I381&amp;PROPER(D381),Cleaned_Population!B$2:B$3200&amp;Cleaned_Population!A$2:A$3200,Cleaned_Population!C$2:C$3200,"No Match")</f>
        <v>3282248</v>
      </c>
      <c r="K381" t="str">
        <f t="shared" si="5"/>
        <v>Sufficient Access</v>
      </c>
    </row>
    <row r="382" spans="1:11">
      <c r="A382" t="str">
        <v>NORTHRIDGE HOSPITAL MEDICAL CENTER</v>
      </c>
      <c r="B382" t="str">
        <v>NORTHRIDGE</v>
      </c>
      <c r="C382" t="str">
        <v>CA</v>
      </c>
      <c r="D382" t="str">
        <v>LOS ANGELES</v>
      </c>
      <c r="E382" t="str">
        <v>Acute Care Hospitals</v>
      </c>
      <c r="F382" t="str">
        <v>Voluntary non-profit - Private</v>
      </c>
      <c r="G382" t="str">
        <v>Yes</v>
      </c>
      <c r="H382" s="8">
        <v>4</v>
      </c>
      <c r="I382" t="str">
        <f>_xlfn.XLOOKUP(C382,State_Ref!B:B,State_Ref!A:A,"No Match")</f>
        <v>California</v>
      </c>
      <c r="J382" cm="1">
        <f t="array" ref="J382">_xlfn.XLOOKUP(I382&amp;PROPER(D382),Cleaned_Population!B$2:B$3200&amp;Cleaned_Population!A$2:A$3200,Cleaned_Population!C$2:C$3200,"No Match")</f>
        <v>9694934</v>
      </c>
      <c r="K382" t="str">
        <f t="shared" si="5"/>
        <v>Sufficient Access</v>
      </c>
    </row>
    <row r="383" spans="1:11">
      <c r="A383" t="str">
        <v>DOCTORS HOSPITAL OF MANTECA</v>
      </c>
      <c r="B383" t="str">
        <v>MANTECA</v>
      </c>
      <c r="C383" t="str">
        <v>CA</v>
      </c>
      <c r="D383" t="str">
        <v>SAN JOAQUIN</v>
      </c>
      <c r="E383" t="str">
        <v>Acute Care Hospitals</v>
      </c>
      <c r="F383" t="str">
        <v>Voluntary non-profit - Other</v>
      </c>
      <c r="G383" t="str">
        <v>Yes</v>
      </c>
      <c r="H383" s="8">
        <v>2</v>
      </c>
      <c r="I383" t="str">
        <f>_xlfn.XLOOKUP(C383,State_Ref!B:B,State_Ref!A:A,"No Match")</f>
        <v>California</v>
      </c>
      <c r="J383" cm="1">
        <f t="array" ref="J383">_xlfn.XLOOKUP(I383&amp;PROPER(D383),Cleaned_Population!B$2:B$3200&amp;Cleaned_Population!A$2:A$3200,Cleaned_Population!C$2:C$3200,"No Match")</f>
        <v>823815</v>
      </c>
      <c r="K383" t="str">
        <f t="shared" si="5"/>
        <v>Sufficient Access</v>
      </c>
    </row>
    <row r="384" spans="1:11">
      <c r="A384" t="str">
        <v>ADVENTIST HEALTH HANFORD</v>
      </c>
      <c r="B384" t="str">
        <v>HANFORD</v>
      </c>
      <c r="C384" t="str">
        <v>CA</v>
      </c>
      <c r="D384" t="str">
        <v>KINGS</v>
      </c>
      <c r="E384" t="str">
        <v>Acute Care Hospitals</v>
      </c>
      <c r="F384" t="str">
        <v>Voluntary non-profit - Church</v>
      </c>
      <c r="G384" t="str">
        <v>Yes</v>
      </c>
      <c r="H384" s="8">
        <v>3</v>
      </c>
      <c r="I384" t="str">
        <f>_xlfn.XLOOKUP(C384,State_Ref!B:B,State_Ref!A:A,"No Match")</f>
        <v>California</v>
      </c>
      <c r="J384" cm="1">
        <f t="array" ref="J384">_xlfn.XLOOKUP(I384&amp;PROPER(D384),Cleaned_Population!B$2:B$3200&amp;Cleaned_Population!A$2:A$3200,Cleaned_Population!C$2:C$3200,"No Match")</f>
        <v>154327</v>
      </c>
      <c r="K384" t="str">
        <f t="shared" si="5"/>
        <v>Hospital Desert</v>
      </c>
    </row>
    <row r="385" spans="1:11">
      <c r="A385" t="str">
        <v>DAMERON HOSPITAL</v>
      </c>
      <c r="B385" t="str">
        <v>STOCKTON</v>
      </c>
      <c r="C385" t="str">
        <v>CA</v>
      </c>
      <c r="D385" t="str">
        <v>SAN JOAQUIN</v>
      </c>
      <c r="E385" t="str">
        <v>Acute Care Hospitals</v>
      </c>
      <c r="F385" t="str">
        <v>Voluntary non-profit - Other</v>
      </c>
      <c r="G385" t="str">
        <v>Yes</v>
      </c>
      <c r="H385" s="8">
        <v>2</v>
      </c>
      <c r="I385" t="str">
        <f>_xlfn.XLOOKUP(C385,State_Ref!B:B,State_Ref!A:A,"No Match")</f>
        <v>California</v>
      </c>
      <c r="J385" cm="1">
        <f t="array" ref="J385">_xlfn.XLOOKUP(I385&amp;PROPER(D385),Cleaned_Population!B$2:B$3200&amp;Cleaned_Population!A$2:A$3200,Cleaned_Population!C$2:C$3200,"No Match")</f>
        <v>823815</v>
      </c>
      <c r="K385" t="str">
        <f t="shared" si="5"/>
        <v>Sufficient Access</v>
      </c>
    </row>
    <row r="386" spans="1:11">
      <c r="A386" t="str">
        <v>USC VERDUGO HILLS HOSPITAL</v>
      </c>
      <c r="B386" t="str">
        <v>GLENDALE</v>
      </c>
      <c r="C386" t="str">
        <v>CA</v>
      </c>
      <c r="D386" t="str">
        <v>LOS ANGELES</v>
      </c>
      <c r="E386" t="str">
        <v>Acute Care Hospitals</v>
      </c>
      <c r="F386" t="str">
        <v>Voluntary non-profit - Private</v>
      </c>
      <c r="G386" t="str">
        <v>Yes</v>
      </c>
      <c r="H386" s="8">
        <v>4</v>
      </c>
      <c r="I386" t="str">
        <f>_xlfn.XLOOKUP(C386,State_Ref!B:B,State_Ref!A:A,"No Match")</f>
        <v>California</v>
      </c>
      <c r="J386" cm="1">
        <f t="array" ref="J386">_xlfn.XLOOKUP(I386&amp;PROPER(D386),Cleaned_Population!B$2:B$3200&amp;Cleaned_Population!A$2:A$3200,Cleaned_Population!C$2:C$3200,"No Match")</f>
        <v>9694934</v>
      </c>
      <c r="K386" t="str">
        <f t="shared" si="5"/>
        <v>Sufficient Access</v>
      </c>
    </row>
    <row r="387" spans="1:11">
      <c r="A387" t="str">
        <v>REGIONAL MEDICAL CENTER OF SAN JOSE</v>
      </c>
      <c r="B387" t="str">
        <v>SAN JOSE</v>
      </c>
      <c r="C387" t="str">
        <v>CA</v>
      </c>
      <c r="D387" t="str">
        <v>SANTA CLARA</v>
      </c>
      <c r="E387" t="str">
        <v>Acute Care Hospitals</v>
      </c>
      <c r="F387" t="str">
        <v>Government - Federal</v>
      </c>
      <c r="G387" t="str">
        <v>Yes</v>
      </c>
      <c r="H387" s="8">
        <v>3</v>
      </c>
      <c r="I387" t="str">
        <f>_xlfn.XLOOKUP(C387,State_Ref!B:B,State_Ref!A:A,"No Match")</f>
        <v>California</v>
      </c>
      <c r="J387" cm="1">
        <f t="array" ref="J387">_xlfn.XLOOKUP(I387&amp;PROPER(D387),Cleaned_Population!B$2:B$3200&amp;Cleaned_Population!A$2:A$3200,Cleaned_Population!C$2:C$3200,"No Match")</f>
        <v>1914391</v>
      </c>
      <c r="K387" t="str">
        <f t="shared" ref="K387:K450" si="6">IF(AND(J387&gt;50000,COUNTIFS(D:D,D387,C:C,C387)&lt;=1),"Hospital Desert","Sufficient Access")</f>
        <v>Sufficient Access</v>
      </c>
    </row>
    <row r="388" spans="1:11">
      <c r="A388" t="str">
        <v>VALLEY PRESBYTERIAN HOSPITAL</v>
      </c>
      <c r="B388" t="str">
        <v>VAN NUYS</v>
      </c>
      <c r="C388" t="str">
        <v>CA</v>
      </c>
      <c r="D388" t="str">
        <v>LOS ANGELES</v>
      </c>
      <c r="E388" t="str">
        <v>Acute Care Hospitals</v>
      </c>
      <c r="F388" t="str">
        <v>Voluntary non-profit - Other</v>
      </c>
      <c r="G388" t="str">
        <v>Yes</v>
      </c>
      <c r="H388" s="8">
        <v>1</v>
      </c>
      <c r="I388" t="str">
        <f>_xlfn.XLOOKUP(C388,State_Ref!B:B,State_Ref!A:A,"No Match")</f>
        <v>California</v>
      </c>
      <c r="J388" cm="1">
        <f t="array" ref="J388">_xlfn.XLOOKUP(I388&amp;PROPER(D388),Cleaned_Population!B$2:B$3200&amp;Cleaned_Population!A$2:A$3200,Cleaned_Population!C$2:C$3200,"No Match")</f>
        <v>9694934</v>
      </c>
      <c r="K388" t="str">
        <f t="shared" si="6"/>
        <v>Sufficient Access</v>
      </c>
    </row>
    <row r="389" spans="1:11">
      <c r="A389" t="str">
        <v>WOODLAND MEMORIAL HOSPITAL</v>
      </c>
      <c r="B389" t="str">
        <v>WOODLAND</v>
      </c>
      <c r="C389" t="str">
        <v>CA</v>
      </c>
      <c r="D389" t="str">
        <v>YOLO</v>
      </c>
      <c r="E389" t="str">
        <v>Acute Care Hospitals</v>
      </c>
      <c r="F389" t="str">
        <v>Voluntary non-profit - Other</v>
      </c>
      <c r="G389" t="str">
        <v>Yes</v>
      </c>
      <c r="H389" s="8">
        <v>5</v>
      </c>
      <c r="I389" t="str">
        <f>_xlfn.XLOOKUP(C389,State_Ref!B:B,State_Ref!A:A,"No Match")</f>
        <v>California</v>
      </c>
      <c r="J389" cm="1">
        <f t="array" ref="J389">_xlfn.XLOOKUP(I389&amp;PROPER(D389),Cleaned_Population!B$2:B$3200&amp;Cleaned_Population!A$2:A$3200,Cleaned_Population!C$2:C$3200,"No Match")</f>
        <v>224410</v>
      </c>
      <c r="K389" t="str">
        <f t="shared" si="6"/>
        <v>Sufficient Access</v>
      </c>
    </row>
    <row r="390" spans="1:11">
      <c r="A390" t="str">
        <v>TRI-CITY MEDICAL CENTER</v>
      </c>
      <c r="B390" t="str">
        <v>OCEANSIDE</v>
      </c>
      <c r="C390" t="str">
        <v>CA</v>
      </c>
      <c r="D390" t="str">
        <v>SAN DIEGO</v>
      </c>
      <c r="E390" t="str">
        <v>Acute Care Hospitals</v>
      </c>
      <c r="F390" t="str">
        <v>Government - Hospital District or Authority</v>
      </c>
      <c r="G390" t="str">
        <v>Yes</v>
      </c>
      <c r="H390" s="8">
        <v>1</v>
      </c>
      <c r="I390" t="str">
        <f>_xlfn.XLOOKUP(C390,State_Ref!B:B,State_Ref!A:A,"No Match")</f>
        <v>California</v>
      </c>
      <c r="J390" cm="1">
        <f t="array" ref="J390">_xlfn.XLOOKUP(I390&amp;PROPER(D390),Cleaned_Population!B$2:B$3200&amp;Cleaned_Population!A$2:A$3200,Cleaned_Population!C$2:C$3200,"No Match")</f>
        <v>3282248</v>
      </c>
      <c r="K390" t="str">
        <f t="shared" si="6"/>
        <v>Sufficient Access</v>
      </c>
    </row>
    <row r="391" spans="1:11">
      <c r="A391" t="str">
        <v>ST BERNARDINE MEDICAL CENTER</v>
      </c>
      <c r="B391" t="str">
        <v>SAN BERNARDINO</v>
      </c>
      <c r="C391" t="str">
        <v>CA</v>
      </c>
      <c r="D391" t="str">
        <v>SAN BERNARDINO</v>
      </c>
      <c r="E391" t="str">
        <v>Acute Care Hospitals</v>
      </c>
      <c r="F391" t="str">
        <v>Voluntary non-profit - Private</v>
      </c>
      <c r="G391" t="str">
        <v>Yes</v>
      </c>
      <c r="H391" s="8">
        <v>2</v>
      </c>
      <c r="I391" t="str">
        <f>_xlfn.XLOOKUP(C391,State_Ref!B:B,State_Ref!A:A,"No Match")</f>
        <v>California</v>
      </c>
      <c r="J391" cm="1">
        <f t="array" ref="J391">_xlfn.XLOOKUP(I391&amp;PROPER(D391),Cleaned_Population!B$2:B$3200&amp;Cleaned_Population!A$2:A$3200,Cleaned_Population!C$2:C$3200,"No Match")</f>
        <v>2224091</v>
      </c>
      <c r="K391" t="str">
        <f t="shared" si="6"/>
        <v>Sufficient Access</v>
      </c>
    </row>
    <row r="392" spans="1:11">
      <c r="A392" t="str">
        <v>NOVATO COMMUNITY HOSPITAL</v>
      </c>
      <c r="B392" t="str">
        <v>NOVATO</v>
      </c>
      <c r="C392" t="str">
        <v>CA</v>
      </c>
      <c r="D392" t="str">
        <v>MARIN</v>
      </c>
      <c r="E392" t="str">
        <v>Acute Care Hospitals</v>
      </c>
      <c r="F392" t="str">
        <v>Voluntary non-profit - Private</v>
      </c>
      <c r="G392" t="str">
        <v>Yes</v>
      </c>
      <c r="H392" s="8">
        <v>5</v>
      </c>
      <c r="I392" t="str">
        <f>_xlfn.XLOOKUP(C392,State_Ref!B:B,State_Ref!A:A,"No Match")</f>
        <v>California</v>
      </c>
      <c r="J392" cm="1">
        <f t="array" ref="J392">_xlfn.XLOOKUP(I392&amp;PROPER(D392),Cleaned_Population!B$2:B$3200&amp;Cleaned_Population!A$2:A$3200,Cleaned_Population!C$2:C$3200,"No Match")</f>
        <v>253694</v>
      </c>
      <c r="K392" t="str">
        <f t="shared" si="6"/>
        <v>Sufficient Access</v>
      </c>
    </row>
    <row r="393" spans="1:11">
      <c r="A393" t="str">
        <v>SAN GABRIEL VALLEY MEDICAL CENTER</v>
      </c>
      <c r="B393" t="str">
        <v>SAN GABRIEL</v>
      </c>
      <c r="C393" t="str">
        <v>CA</v>
      </c>
      <c r="D393" t="str">
        <v>LOS ANGELES</v>
      </c>
      <c r="E393" t="str">
        <v>Acute Care Hospitals</v>
      </c>
      <c r="F393" t="str">
        <v>Proprietary</v>
      </c>
      <c r="G393" t="str">
        <v>Yes</v>
      </c>
      <c r="H393" s="8">
        <v>4</v>
      </c>
      <c r="I393" t="str">
        <f>_xlfn.XLOOKUP(C393,State_Ref!B:B,State_Ref!A:A,"No Match")</f>
        <v>California</v>
      </c>
      <c r="J393" cm="1">
        <f t="array" ref="J393">_xlfn.XLOOKUP(I393&amp;PROPER(D393),Cleaned_Population!B$2:B$3200&amp;Cleaned_Population!A$2:A$3200,Cleaned_Population!C$2:C$3200,"No Match")</f>
        <v>9694934</v>
      </c>
      <c r="K393" t="str">
        <f t="shared" si="6"/>
        <v>Sufficient Access</v>
      </c>
    </row>
    <row r="394" spans="1:11">
      <c r="A394" t="str">
        <v>ADVENTIST HEALTH AND RIDEOUT</v>
      </c>
      <c r="B394" t="str">
        <v>MARYSVILLE</v>
      </c>
      <c r="C394" t="str">
        <v>CA</v>
      </c>
      <c r="D394" t="str">
        <v>YUBA</v>
      </c>
      <c r="E394" t="str">
        <v>Acute Care Hospitals</v>
      </c>
      <c r="F394" t="str">
        <v>Government - Federal</v>
      </c>
      <c r="G394" t="str">
        <v>Yes</v>
      </c>
      <c r="H394" s="8">
        <v>2</v>
      </c>
      <c r="I394" t="str">
        <f>_xlfn.XLOOKUP(C394,State_Ref!B:B,State_Ref!A:A,"No Match")</f>
        <v>California</v>
      </c>
      <c r="J394" cm="1">
        <f t="array" ref="J394">_xlfn.XLOOKUP(I394&amp;PROPER(D394),Cleaned_Population!B$2:B$3200&amp;Cleaned_Population!A$2:A$3200,Cleaned_Population!C$2:C$3200,"No Match")</f>
        <v>88691</v>
      </c>
      <c r="K394" t="str">
        <f t="shared" si="6"/>
        <v>Hospital Desert</v>
      </c>
    </row>
    <row r="395" spans="1:11">
      <c r="A395" t="str">
        <v>SOUTHERN CALIFORNIA HOSPITAL AT HOLLYWOOD</v>
      </c>
      <c r="B395" t="str">
        <v>HOLLYWOOD</v>
      </c>
      <c r="C395" t="str">
        <v>CA</v>
      </c>
      <c r="D395" t="str">
        <v>LOS ANGELES</v>
      </c>
      <c r="E395" t="str">
        <v>Acute Care Hospitals</v>
      </c>
      <c r="F395" t="str">
        <v>Proprietary</v>
      </c>
      <c r="G395" t="str">
        <v>Yes</v>
      </c>
      <c r="H395" s="8">
        <v>3</v>
      </c>
      <c r="I395" t="str">
        <f>_xlfn.XLOOKUP(C395,State_Ref!B:B,State_Ref!A:A,"No Match")</f>
        <v>California</v>
      </c>
      <c r="J395" cm="1">
        <f t="array" ref="J395">_xlfn.XLOOKUP(I395&amp;PROPER(D395),Cleaned_Population!B$2:B$3200&amp;Cleaned_Population!A$2:A$3200,Cleaned_Population!C$2:C$3200,"No Match")</f>
        <v>9694934</v>
      </c>
      <c r="K395" t="str">
        <f t="shared" si="6"/>
        <v>Sufficient Access</v>
      </c>
    </row>
    <row r="396" spans="1:11">
      <c r="A396" t="str">
        <v>PETALUMA VALLEY HOSPITAL</v>
      </c>
      <c r="B396" t="str">
        <v>PETALUMA</v>
      </c>
      <c r="C396" t="str">
        <v>CA</v>
      </c>
      <c r="D396" t="str">
        <v>SONOMA</v>
      </c>
      <c r="E396" t="str">
        <v>Acute Care Hospitals</v>
      </c>
      <c r="F396" t="str">
        <v>Voluntary non-profit - Other</v>
      </c>
      <c r="G396" t="str">
        <v>No</v>
      </c>
      <c r="H396" s="8">
        <v>4</v>
      </c>
      <c r="I396" t="str">
        <f>_xlfn.XLOOKUP(C396,State_Ref!B:B,State_Ref!A:A,"No Match")</f>
        <v>California</v>
      </c>
      <c r="J396" cm="1">
        <f t="array" ref="J396">_xlfn.XLOOKUP(I396&amp;PROPER(D396),Cleaned_Population!B$2:B$3200&amp;Cleaned_Population!A$2:A$3200,Cleaned_Population!C$2:C$3200,"No Match")</f>
        <v>486444</v>
      </c>
      <c r="K396" t="str">
        <f t="shared" si="6"/>
        <v>Sufficient Access</v>
      </c>
    </row>
    <row r="397" spans="1:11">
      <c r="A397" t="str">
        <v>KAISER FOUNDATION HOSPITAL - PANORAMA CITY</v>
      </c>
      <c r="B397" t="str">
        <v>PANORAMA CITY</v>
      </c>
      <c r="C397" t="str">
        <v>CA</v>
      </c>
      <c r="D397" t="str">
        <v>LOS ANGELES</v>
      </c>
      <c r="E397" t="str">
        <v>Acute Care Hospitals</v>
      </c>
      <c r="F397" t="str">
        <v>Voluntary non-profit - Private</v>
      </c>
      <c r="G397" t="str">
        <v>No</v>
      </c>
      <c r="H397" s="8">
        <v>4</v>
      </c>
      <c r="I397" t="str">
        <f>_xlfn.XLOOKUP(C397,State_Ref!B:B,State_Ref!A:A,"No Match")</f>
        <v>California</v>
      </c>
      <c r="J397" cm="1">
        <f t="array" ref="J397">_xlfn.XLOOKUP(I397&amp;PROPER(D397),Cleaned_Population!B$2:B$3200&amp;Cleaned_Population!A$2:A$3200,Cleaned_Population!C$2:C$3200,"No Match")</f>
        <v>9694934</v>
      </c>
      <c r="K397" t="str">
        <f t="shared" si="6"/>
        <v>Sufficient Access</v>
      </c>
    </row>
    <row r="398" spans="1:11">
      <c r="A398" t="str">
        <v>KAISER FOUNDATION HOSPITAL - LOS ANGELES</v>
      </c>
      <c r="B398" t="str">
        <v>LOS ANGELES</v>
      </c>
      <c r="C398" t="str">
        <v>CA</v>
      </c>
      <c r="D398" t="str">
        <v>LOS ANGELES</v>
      </c>
      <c r="E398" t="str">
        <v>Acute Care Hospitals</v>
      </c>
      <c r="F398" t="str">
        <v>Voluntary non-profit - Other</v>
      </c>
      <c r="G398" t="str">
        <v>No</v>
      </c>
      <c r="H398" s="8">
        <v>5</v>
      </c>
      <c r="I398" t="str">
        <f>_xlfn.XLOOKUP(C398,State_Ref!B:B,State_Ref!A:A,"No Match")</f>
        <v>California</v>
      </c>
      <c r="J398" cm="1">
        <f t="array" ref="J398">_xlfn.XLOOKUP(I398&amp;PROPER(D398),Cleaned_Population!B$2:B$3200&amp;Cleaned_Population!A$2:A$3200,Cleaned_Population!C$2:C$3200,"No Match")</f>
        <v>9694934</v>
      </c>
      <c r="K398" t="str">
        <f t="shared" si="6"/>
        <v>Sufficient Access</v>
      </c>
    </row>
    <row r="399" spans="1:11">
      <c r="A399" t="str">
        <v>KAISER FOUNDATION HOSPITAL - DOWNEY</v>
      </c>
      <c r="B399" t="str">
        <v>DOWNEY</v>
      </c>
      <c r="C399" t="str">
        <v>CA</v>
      </c>
      <c r="D399" t="str">
        <v>LOS ANGELES</v>
      </c>
      <c r="E399" t="str">
        <v>Acute Care Hospitals</v>
      </c>
      <c r="F399" t="str">
        <v>Voluntary non-profit - Other</v>
      </c>
      <c r="G399" t="str">
        <v>No</v>
      </c>
      <c r="H399" s="8">
        <v>4</v>
      </c>
      <c r="I399" t="str">
        <f>_xlfn.XLOOKUP(C399,State_Ref!B:B,State_Ref!A:A,"No Match")</f>
        <v>California</v>
      </c>
      <c r="J399" cm="1">
        <f t="array" ref="J399">_xlfn.XLOOKUP(I399&amp;PROPER(D399),Cleaned_Population!B$2:B$3200&amp;Cleaned_Population!A$2:A$3200,Cleaned_Population!C$2:C$3200,"No Match")</f>
        <v>9694934</v>
      </c>
      <c r="K399" t="str">
        <f t="shared" si="6"/>
        <v>Sufficient Access</v>
      </c>
    </row>
    <row r="400" spans="1:11">
      <c r="A400" t="str">
        <v>KAISER FOUNDATION HOSPITAL FONTANA/ONTARIO</v>
      </c>
      <c r="B400" t="str">
        <v>FONTANA</v>
      </c>
      <c r="C400" t="str">
        <v>CA</v>
      </c>
      <c r="D400" t="str">
        <v>SAN BERNARDINO</v>
      </c>
      <c r="E400" t="str">
        <v>Acute Care Hospitals</v>
      </c>
      <c r="F400" t="str">
        <v>Voluntary non-profit - Private</v>
      </c>
      <c r="G400" t="str">
        <v>Yes</v>
      </c>
      <c r="H400" s="8">
        <v>3</v>
      </c>
      <c r="I400" t="str">
        <f>_xlfn.XLOOKUP(C400,State_Ref!B:B,State_Ref!A:A,"No Match")</f>
        <v>California</v>
      </c>
      <c r="J400" cm="1">
        <f t="array" ref="J400">_xlfn.XLOOKUP(I400&amp;PROPER(D400),Cleaned_Population!B$2:B$3200&amp;Cleaned_Population!A$2:A$3200,Cleaned_Population!C$2:C$3200,"No Match")</f>
        <v>2224091</v>
      </c>
      <c r="K400" t="str">
        <f t="shared" si="6"/>
        <v>Sufficient Access</v>
      </c>
    </row>
    <row r="401" spans="1:11">
      <c r="A401" t="str">
        <v>COMMUNITY HOSPITAL OF THE MONTEREY PENINSULA</v>
      </c>
      <c r="B401" t="str">
        <v>MONTEREY</v>
      </c>
      <c r="C401" t="str">
        <v>CA</v>
      </c>
      <c r="D401" t="str">
        <v>MONTEREY</v>
      </c>
      <c r="E401" t="str">
        <v>Acute Care Hospitals</v>
      </c>
      <c r="F401" t="str">
        <v>Voluntary non-profit - Private</v>
      </c>
      <c r="G401" t="str">
        <v>Yes</v>
      </c>
      <c r="H401" s="8">
        <v>4</v>
      </c>
      <c r="I401" t="str">
        <f>_xlfn.XLOOKUP(C401,State_Ref!B:B,State_Ref!A:A,"No Match")</f>
        <v>California</v>
      </c>
      <c r="J401" cm="1">
        <f t="array" ref="J401">_xlfn.XLOOKUP(I401&amp;PROPER(D401),Cleaned_Population!B$2:B$3200&amp;Cleaned_Population!A$2:A$3200,Cleaned_Population!C$2:C$3200,"No Match")</f>
        <v>433729</v>
      </c>
      <c r="K401" t="str">
        <f t="shared" si="6"/>
        <v>Sufficient Access</v>
      </c>
    </row>
    <row r="402" spans="1:11">
      <c r="A402" t="str">
        <v>CALIFORNIA HOSPITAL MEDICAL CENTER LA</v>
      </c>
      <c r="B402" t="str">
        <v>LOS ANGELES</v>
      </c>
      <c r="C402" t="str">
        <v>CA</v>
      </c>
      <c r="D402" t="str">
        <v>LOS ANGELES</v>
      </c>
      <c r="E402" t="str">
        <v>Acute Care Hospitals</v>
      </c>
      <c r="F402" t="str">
        <v>Voluntary non-profit - Other</v>
      </c>
      <c r="G402" t="str">
        <v>Yes</v>
      </c>
      <c r="H402" s="8">
        <v>2</v>
      </c>
      <c r="I402" t="str">
        <f>_xlfn.XLOOKUP(C402,State_Ref!B:B,State_Ref!A:A,"No Match")</f>
        <v>California</v>
      </c>
      <c r="J402" cm="1">
        <f t="array" ref="J402">_xlfn.XLOOKUP(I402&amp;PROPER(D402),Cleaned_Population!B$2:B$3200&amp;Cleaned_Population!A$2:A$3200,Cleaned_Population!C$2:C$3200,"No Match")</f>
        <v>9694934</v>
      </c>
      <c r="K402" t="str">
        <f t="shared" si="6"/>
        <v>Sufficient Access</v>
      </c>
    </row>
    <row r="403" spans="1:11">
      <c r="A403" t="str">
        <v>SIERRA NEVADA MEMORIAL HOSPITAL</v>
      </c>
      <c r="B403" t="str">
        <v>GRASS VALLEY</v>
      </c>
      <c r="C403" t="str">
        <v>CA</v>
      </c>
      <c r="D403" t="str">
        <v>NEVADA</v>
      </c>
      <c r="E403" t="str">
        <v>Acute Care Hospitals</v>
      </c>
      <c r="F403" t="str">
        <v>Voluntary non-profit - Other</v>
      </c>
      <c r="G403" t="str">
        <v>Yes</v>
      </c>
      <c r="H403" s="8">
        <v>3</v>
      </c>
      <c r="I403" t="str">
        <f>_xlfn.XLOOKUP(C403,State_Ref!B:B,State_Ref!A:A,"No Match")</f>
        <v>California</v>
      </c>
      <c r="J403" cm="1">
        <f t="array" ref="J403">_xlfn.XLOOKUP(I403&amp;PROPER(D403),Cleaned_Population!B$2:B$3200&amp;Cleaned_Population!A$2:A$3200,Cleaned_Population!C$2:C$3200,"No Match")</f>
        <v>101911</v>
      </c>
      <c r="K403" t="str">
        <f t="shared" si="6"/>
        <v>Sufficient Access</v>
      </c>
    </row>
    <row r="404" spans="1:11">
      <c r="A404" t="str">
        <v>UCSF HEALTH SAINT FRANCIS HOSPITAL</v>
      </c>
      <c r="B404" t="str">
        <v>SAN FRANCISCO</v>
      </c>
      <c r="C404" t="str">
        <v>CA</v>
      </c>
      <c r="D404" t="str">
        <v>SAN FRANCISCO</v>
      </c>
      <c r="E404" t="str">
        <v>Acute Care Hospitals</v>
      </c>
      <c r="F404" t="str">
        <v>Voluntary non-profit - Private</v>
      </c>
      <c r="G404" t="str">
        <v>Yes</v>
      </c>
      <c r="H404" s="8">
        <v>3</v>
      </c>
      <c r="I404" t="str">
        <f>_xlfn.XLOOKUP(C404,State_Ref!B:B,State_Ref!A:A,"No Match")</f>
        <v>California</v>
      </c>
      <c r="J404" cm="1">
        <f t="array" ref="J404">_xlfn.XLOOKUP(I404&amp;PROPER(D404),Cleaned_Population!B$2:B$3200&amp;Cleaned_Population!A$2:A$3200,Cleaned_Population!C$2:C$3200,"No Match")</f>
        <v>826079</v>
      </c>
      <c r="K404" t="str">
        <f t="shared" si="6"/>
        <v>Sufficient Access</v>
      </c>
    </row>
    <row r="405" spans="1:11">
      <c r="A405" t="str">
        <v>ENCINO HOSPITAL MEDICAL CENTER</v>
      </c>
      <c r="B405" t="str">
        <v>ENCINO</v>
      </c>
      <c r="C405" t="str">
        <v>CA</v>
      </c>
      <c r="D405" t="str">
        <v>LOS ANGELES</v>
      </c>
      <c r="E405" t="str">
        <v>Acute Care Hospitals</v>
      </c>
      <c r="F405" t="str">
        <v>Proprietary</v>
      </c>
      <c r="G405" t="str">
        <v>No</v>
      </c>
      <c r="H405" s="8">
        <v>3</v>
      </c>
      <c r="I405" t="str">
        <f>_xlfn.XLOOKUP(C405,State_Ref!B:B,State_Ref!A:A,"No Match")</f>
        <v>California</v>
      </c>
      <c r="J405" cm="1">
        <f t="array" ref="J405">_xlfn.XLOOKUP(I405&amp;PROPER(D405),Cleaned_Population!B$2:B$3200&amp;Cleaned_Population!A$2:A$3200,Cleaned_Population!C$2:C$3200,"No Match")</f>
        <v>9694934</v>
      </c>
      <c r="K405" t="str">
        <f t="shared" si="6"/>
        <v>Sufficient Access</v>
      </c>
    </row>
    <row r="406" spans="1:11">
      <c r="A406" t="str">
        <v>VENTURA COUNTY MEDICAL CENTER</v>
      </c>
      <c r="B406" t="str">
        <v>VENTURA</v>
      </c>
      <c r="C406" t="str">
        <v>CA</v>
      </c>
      <c r="D406" t="str">
        <v>VENTURA</v>
      </c>
      <c r="E406" t="str">
        <v>Acute Care Hospitals</v>
      </c>
      <c r="F406" t="str">
        <v>Government - Local</v>
      </c>
      <c r="G406" t="str">
        <v>Yes</v>
      </c>
      <c r="H406" s="8">
        <v>2</v>
      </c>
      <c r="I406" t="str">
        <f>_xlfn.XLOOKUP(C406,State_Ref!B:B,State_Ref!A:A,"No Match")</f>
        <v>California</v>
      </c>
      <c r="J406" cm="1">
        <f t="array" ref="J406">_xlfn.XLOOKUP(I406&amp;PROPER(D406),Cleaned_Population!B$2:B$3200&amp;Cleaned_Population!A$2:A$3200,Cleaned_Population!C$2:C$3200,"No Match")</f>
        <v>830851</v>
      </c>
      <c r="K406" t="str">
        <f t="shared" si="6"/>
        <v>Sufficient Access</v>
      </c>
    </row>
    <row r="407" spans="1:11">
      <c r="A407" t="str">
        <v>60th Medical Group (Travis AFB)</v>
      </c>
      <c r="B407" t="str">
        <v>Travis AFB</v>
      </c>
      <c r="C407" t="str">
        <v>CA</v>
      </c>
      <c r="D407" t="str">
        <v>SOLANO</v>
      </c>
      <c r="E407" t="str">
        <v>Acute Care - Department of Defense</v>
      </c>
      <c r="F407" t="str">
        <v>Department of Defense</v>
      </c>
      <c r="G407" t="str">
        <v>Yes</v>
      </c>
      <c r="H407" s="8">
        <v>0</v>
      </c>
      <c r="I407" t="str">
        <f>_xlfn.XLOOKUP(C407,State_Ref!B:B,State_Ref!A:A,"No Match")</f>
        <v>California</v>
      </c>
      <c r="J407" cm="1">
        <f t="array" ref="J407">_xlfn.XLOOKUP(I407&amp;PROPER(D407),Cleaned_Population!B$2:B$3200&amp;Cleaned_Population!A$2:A$3200,Cleaned_Population!C$2:C$3200,"No Match")</f>
        <v>455376</v>
      </c>
      <c r="K407" t="str">
        <f t="shared" si="6"/>
        <v>Sufficient Access</v>
      </c>
    </row>
    <row r="408" spans="1:11">
      <c r="A408" t="str">
        <v>SAN JOAQUIN GENERAL HOSPITAL</v>
      </c>
      <c r="B408" t="str">
        <v>FRENCH CAMP</v>
      </c>
      <c r="C408" t="str">
        <v>CA</v>
      </c>
      <c r="D408" t="str">
        <v>SAN JOAQUIN</v>
      </c>
      <c r="E408" t="str">
        <v>Acute Care Hospitals</v>
      </c>
      <c r="F408" t="str">
        <v>Government - Local</v>
      </c>
      <c r="G408" t="str">
        <v>Yes</v>
      </c>
      <c r="H408" s="8">
        <v>2</v>
      </c>
      <c r="I408" t="str">
        <f>_xlfn.XLOOKUP(C408,State_Ref!B:B,State_Ref!A:A,"No Match")</f>
        <v>California</v>
      </c>
      <c r="J408" cm="1">
        <f t="array" ref="J408">_xlfn.XLOOKUP(I408&amp;PROPER(D408),Cleaned_Population!B$2:B$3200&amp;Cleaned_Population!A$2:A$3200,Cleaned_Population!C$2:C$3200,"No Match")</f>
        <v>823815</v>
      </c>
      <c r="K408" t="str">
        <f t="shared" si="6"/>
        <v>Sufficient Access</v>
      </c>
    </row>
    <row r="409" spans="1:11">
      <c r="A409" t="str">
        <v>PROVIDENCE ST. JUDE MEDICAL CENTER</v>
      </c>
      <c r="B409" t="str">
        <v>FULLERTON</v>
      </c>
      <c r="C409" t="str">
        <v>CA</v>
      </c>
      <c r="D409" t="str">
        <v>ORANGE</v>
      </c>
      <c r="E409" t="str">
        <v>Acute Care Hospitals</v>
      </c>
      <c r="F409" t="str">
        <v>Voluntary non-profit - Church</v>
      </c>
      <c r="G409" t="str">
        <v>Yes</v>
      </c>
      <c r="H409" s="8">
        <v>4</v>
      </c>
      <c r="I409" t="str">
        <f>_xlfn.XLOOKUP(C409,State_Ref!B:B,State_Ref!A:A,"No Match")</f>
        <v>California</v>
      </c>
      <c r="J409" cm="1">
        <f t="array" ref="J409">_xlfn.XLOOKUP(I409&amp;PROPER(D409),Cleaned_Population!B$2:B$3200&amp;Cleaned_Population!A$2:A$3200,Cleaned_Population!C$2:C$3200,"No Match")</f>
        <v>3149507</v>
      </c>
      <c r="K409" t="str">
        <f t="shared" si="6"/>
        <v>Sufficient Access</v>
      </c>
    </row>
    <row r="410" spans="1:11">
      <c r="A410" t="str">
        <v>PIH HEALTH HOSPITAL-WHITTIER</v>
      </c>
      <c r="B410" t="str">
        <v>WHITTIER</v>
      </c>
      <c r="C410" t="str">
        <v>CA</v>
      </c>
      <c r="D410" t="str">
        <v>LOS ANGELES</v>
      </c>
      <c r="E410" t="str">
        <v>Acute Care Hospitals</v>
      </c>
      <c r="F410" t="str">
        <v>Voluntary non-profit - Private</v>
      </c>
      <c r="G410" t="str">
        <v>Yes</v>
      </c>
      <c r="H410" s="8">
        <v>4</v>
      </c>
      <c r="I410" t="str">
        <f>_xlfn.XLOOKUP(C410,State_Ref!B:B,State_Ref!A:A,"No Match")</f>
        <v>California</v>
      </c>
      <c r="J410" cm="1">
        <f t="array" ref="J410">_xlfn.XLOOKUP(I410&amp;PROPER(D410),Cleaned_Population!B$2:B$3200&amp;Cleaned_Population!A$2:A$3200,Cleaned_Population!C$2:C$3200,"No Match")</f>
        <v>9694934</v>
      </c>
      <c r="K410" t="str">
        <f t="shared" si="6"/>
        <v>Sufficient Access</v>
      </c>
    </row>
    <row r="411" spans="1:11">
      <c r="A411" t="str">
        <v>PROVIDENCE SANTA ROSA MEMORIAL HOSPITAL</v>
      </c>
      <c r="B411" t="str">
        <v>SANTA ROSA</v>
      </c>
      <c r="C411" t="str">
        <v>CA</v>
      </c>
      <c r="D411" t="str">
        <v>SONOMA</v>
      </c>
      <c r="E411" t="str">
        <v>Acute Care Hospitals</v>
      </c>
      <c r="F411" t="str">
        <v>Voluntary non-profit - Private</v>
      </c>
      <c r="G411" t="str">
        <v>Yes</v>
      </c>
      <c r="H411" s="8">
        <v>3</v>
      </c>
      <c r="I411" t="str">
        <f>_xlfn.XLOOKUP(C411,State_Ref!B:B,State_Ref!A:A,"No Match")</f>
        <v>California</v>
      </c>
      <c r="J411" cm="1">
        <f t="array" ref="J411">_xlfn.XLOOKUP(I411&amp;PROPER(D411),Cleaned_Population!B$2:B$3200&amp;Cleaned_Population!A$2:A$3200,Cleaned_Population!C$2:C$3200,"No Match")</f>
        <v>486444</v>
      </c>
      <c r="K411" t="str">
        <f t="shared" si="6"/>
        <v>Sufficient Access</v>
      </c>
    </row>
    <row r="412" spans="1:11">
      <c r="A412" t="str">
        <v>EMANUEL MEDICAL CENTER</v>
      </c>
      <c r="B412" t="str">
        <v>TURLOCK</v>
      </c>
      <c r="C412" t="str">
        <v>CA</v>
      </c>
      <c r="D412" t="str">
        <v>STANISLAUS</v>
      </c>
      <c r="E412" t="str">
        <v>Acute Care Hospitals</v>
      </c>
      <c r="F412" t="str">
        <v>Proprietary</v>
      </c>
      <c r="G412" t="str">
        <v>Yes</v>
      </c>
      <c r="H412" s="8">
        <v>2</v>
      </c>
      <c r="I412" t="str">
        <f>_xlfn.XLOOKUP(C412,State_Ref!B:B,State_Ref!A:A,"No Match")</f>
        <v>California</v>
      </c>
      <c r="J412" cm="1">
        <f t="array" ref="J412">_xlfn.XLOOKUP(I412&amp;PROPER(D412),Cleaned_Population!B$2:B$3200&amp;Cleaned_Population!A$2:A$3200,Cleaned_Population!C$2:C$3200,"No Match")</f>
        <v>557719</v>
      </c>
      <c r="K412" t="str">
        <f t="shared" si="6"/>
        <v>Sufficient Access</v>
      </c>
    </row>
    <row r="413" spans="1:11">
      <c r="A413" t="str">
        <v>JOHN MUIR MEDICAL CENTER - WALNUT CREEK CAMPUS</v>
      </c>
      <c r="B413" t="str">
        <v>WALNUT CREEK</v>
      </c>
      <c r="C413" t="str">
        <v>CA</v>
      </c>
      <c r="D413" t="str">
        <v>CONTRA COSTA</v>
      </c>
      <c r="E413" t="str">
        <v>Acute Care Hospitals</v>
      </c>
      <c r="F413" t="str">
        <v>Voluntary non-profit - Other</v>
      </c>
      <c r="G413" t="str">
        <v>Yes</v>
      </c>
      <c r="H413" s="8">
        <v>2</v>
      </c>
      <c r="I413" t="str">
        <f>_xlfn.XLOOKUP(C413,State_Ref!B:B,State_Ref!A:A,"No Match")</f>
        <v>California</v>
      </c>
      <c r="J413" cm="1">
        <f t="array" ref="J413">_xlfn.XLOOKUP(I413&amp;PROPER(D413),Cleaned_Population!B$2:B$3200&amp;Cleaned_Population!A$2:A$3200,Cleaned_Population!C$2:C$3200,"No Match")</f>
        <v>1170070</v>
      </c>
      <c r="K413" t="str">
        <f t="shared" si="6"/>
        <v>Sufficient Access</v>
      </c>
    </row>
    <row r="414" spans="1:11">
      <c r="A414" t="str">
        <v>ST MARY MEDICAL CENTER</v>
      </c>
      <c r="B414" t="str">
        <v>LONG BEACH</v>
      </c>
      <c r="C414" t="str">
        <v>CA</v>
      </c>
      <c r="D414" t="str">
        <v>LOS ANGELES</v>
      </c>
      <c r="E414" t="str">
        <v>Acute Care Hospitals</v>
      </c>
      <c r="F414" t="str">
        <v>Voluntary non-profit - Church</v>
      </c>
      <c r="G414" t="str">
        <v>Yes</v>
      </c>
      <c r="H414" s="8">
        <v>5</v>
      </c>
      <c r="I414" t="str">
        <f>_xlfn.XLOOKUP(C414,State_Ref!B:B,State_Ref!A:A,"No Match")</f>
        <v>California</v>
      </c>
      <c r="J414" cm="1">
        <f t="array" ref="J414">_xlfn.XLOOKUP(I414&amp;PROPER(D414),Cleaned_Population!B$2:B$3200&amp;Cleaned_Population!A$2:A$3200,Cleaned_Population!C$2:C$3200,"No Match")</f>
        <v>9694934</v>
      </c>
      <c r="K414" t="str">
        <f t="shared" si="6"/>
        <v>Sufficient Access</v>
      </c>
    </row>
    <row r="415" spans="1:11">
      <c r="A415" t="str">
        <v>ADVENTIST HEALTH REEDLEY</v>
      </c>
      <c r="B415" t="str">
        <v>REEDLEY</v>
      </c>
      <c r="C415" t="str">
        <v>CA</v>
      </c>
      <c r="D415" t="str">
        <v>FRESNO</v>
      </c>
      <c r="E415" t="str">
        <v>Acute Care Hospitals</v>
      </c>
      <c r="F415" t="str">
        <v>Voluntary non-profit - Private</v>
      </c>
      <c r="G415" t="str">
        <v>No</v>
      </c>
      <c r="H415" s="8">
        <v>0</v>
      </c>
      <c r="I415" t="str">
        <f>_xlfn.XLOOKUP(C415,State_Ref!B:B,State_Ref!A:A,"No Match")</f>
        <v>California</v>
      </c>
      <c r="J415" cm="1">
        <f t="array" ref="J415">_xlfn.XLOOKUP(I415&amp;PROPER(D415),Cleaned_Population!B$2:B$3200&amp;Cleaned_Population!A$2:A$3200,Cleaned_Population!C$2:C$3200,"No Match")</f>
        <v>1035456</v>
      </c>
      <c r="K415" t="str">
        <f t="shared" si="6"/>
        <v>Sufficient Access</v>
      </c>
    </row>
    <row r="416" spans="1:11">
      <c r="A416" t="str">
        <v>WATSONVILLE COMMUNITY HOSPITAL</v>
      </c>
      <c r="B416" t="str">
        <v>WATSONVILLE</v>
      </c>
      <c r="C416" t="str">
        <v>CA</v>
      </c>
      <c r="D416" t="str">
        <v>SANTA CRUZ</v>
      </c>
      <c r="E416" t="str">
        <v>Acute Care Hospitals</v>
      </c>
      <c r="F416" t="str">
        <v>Proprietary</v>
      </c>
      <c r="G416" t="str">
        <v>Yes</v>
      </c>
      <c r="H416" s="8">
        <v>2</v>
      </c>
      <c r="I416" t="str">
        <f>_xlfn.XLOOKUP(C416,State_Ref!B:B,State_Ref!A:A,"No Match")</f>
        <v>California</v>
      </c>
      <c r="J416" cm="1">
        <f t="array" ref="J416">_xlfn.XLOOKUP(I416&amp;PROPER(D416),Cleaned_Population!B$2:B$3200&amp;Cleaned_Population!A$2:A$3200,Cleaned_Population!C$2:C$3200,"No Match")</f>
        <v>258852</v>
      </c>
      <c r="K416" t="str">
        <f t="shared" si="6"/>
        <v>Sufficient Access</v>
      </c>
    </row>
    <row r="417" spans="1:11">
      <c r="A417" t="str">
        <v>WASHINGTON HOSPITAL</v>
      </c>
      <c r="B417" t="str">
        <v>FREMONT</v>
      </c>
      <c r="C417" t="str">
        <v>CA</v>
      </c>
      <c r="D417" t="str">
        <v>ALAMEDA</v>
      </c>
      <c r="E417" t="str">
        <v>Acute Care Hospitals</v>
      </c>
      <c r="F417" t="str">
        <v>Government - Hospital District or Authority</v>
      </c>
      <c r="G417" t="str">
        <v>Yes</v>
      </c>
      <c r="H417" s="8">
        <v>2</v>
      </c>
      <c r="I417" t="str">
        <f>_xlfn.XLOOKUP(C417,State_Ref!B:B,State_Ref!A:A,"No Match")</f>
        <v>California</v>
      </c>
      <c r="J417" cm="1">
        <f t="array" ref="J417">_xlfn.XLOOKUP(I417&amp;PROPER(D417),Cleaned_Population!B$2:B$3200&amp;Cleaned_Population!A$2:A$3200,Cleaned_Population!C$2:C$3200,"No Match")</f>
        <v>1636630</v>
      </c>
      <c r="K417" t="str">
        <f t="shared" si="6"/>
        <v>Sufficient Access</v>
      </c>
    </row>
    <row r="418" spans="1:11">
      <c r="A418" t="str">
        <v>SEQUOIA HOSPITAL</v>
      </c>
      <c r="B418" t="str">
        <v>REDWOOD CITY</v>
      </c>
      <c r="C418" t="str">
        <v>CA</v>
      </c>
      <c r="D418" t="str">
        <v>SAN MATEO</v>
      </c>
      <c r="E418" t="str">
        <v>Acute Care Hospitals</v>
      </c>
      <c r="F418" t="str">
        <v>Voluntary non-profit - Private</v>
      </c>
      <c r="G418" t="str">
        <v>Yes</v>
      </c>
      <c r="H418" s="8">
        <v>5</v>
      </c>
      <c r="I418" t="str">
        <f>_xlfn.XLOOKUP(C418,State_Ref!B:B,State_Ref!A:A,"No Match")</f>
        <v>California</v>
      </c>
      <c r="J418" cm="1">
        <f t="array" ref="J418">_xlfn.XLOOKUP(I418&amp;PROPER(D418),Cleaned_Population!B$2:B$3200&amp;Cleaned_Population!A$2:A$3200,Cleaned_Population!C$2:C$3200,"No Match")</f>
        <v>743568</v>
      </c>
      <c r="K418" t="str">
        <f t="shared" si="6"/>
        <v>Sufficient Access</v>
      </c>
    </row>
    <row r="419" spans="1:11">
      <c r="A419" t="str">
        <v>PALMDALE REGIONAL MEDICAL CENTER</v>
      </c>
      <c r="B419" t="str">
        <v>PALMDALE</v>
      </c>
      <c r="C419" t="str">
        <v>CA</v>
      </c>
      <c r="D419" t="str">
        <v>LOS ANGELES</v>
      </c>
      <c r="E419" t="str">
        <v>Acute Care Hospitals</v>
      </c>
      <c r="F419" t="str">
        <v>Proprietary</v>
      </c>
      <c r="G419" t="str">
        <v>Yes</v>
      </c>
      <c r="H419" s="8">
        <v>3</v>
      </c>
      <c r="I419" t="str">
        <f>_xlfn.XLOOKUP(C419,State_Ref!B:B,State_Ref!A:A,"No Match")</f>
        <v>California</v>
      </c>
      <c r="J419" cm="1">
        <f t="array" ref="J419">_xlfn.XLOOKUP(I419&amp;PROPER(D419),Cleaned_Population!B$2:B$3200&amp;Cleaned_Population!A$2:A$3200,Cleaned_Population!C$2:C$3200,"No Match")</f>
        <v>9694934</v>
      </c>
      <c r="K419" t="str">
        <f t="shared" si="6"/>
        <v>Sufficient Access</v>
      </c>
    </row>
    <row r="420" spans="1:11">
      <c r="A420" t="str">
        <v>NH Camp Pendleton</v>
      </c>
      <c r="B420" t="str">
        <v>Camp Pendleton</v>
      </c>
      <c r="C420" t="str">
        <v>CA</v>
      </c>
      <c r="D420" t="str">
        <v>SAN DIEGO</v>
      </c>
      <c r="E420" t="str">
        <v>Acute Care - Department of Defense</v>
      </c>
      <c r="F420" t="str">
        <v>Department of Defense</v>
      </c>
      <c r="G420" t="str">
        <v>Yes</v>
      </c>
      <c r="H420" s="8">
        <v>0</v>
      </c>
      <c r="I420" t="str">
        <f>_xlfn.XLOOKUP(C420,State_Ref!B:B,State_Ref!A:A,"No Match")</f>
        <v>California</v>
      </c>
      <c r="J420" cm="1">
        <f t="array" ref="J420">_xlfn.XLOOKUP(I420&amp;PROPER(D420),Cleaned_Population!B$2:B$3200&amp;Cleaned_Population!A$2:A$3200,Cleaned_Population!C$2:C$3200,"No Match")</f>
        <v>3282248</v>
      </c>
      <c r="K420" t="str">
        <f t="shared" si="6"/>
        <v>Sufficient Access</v>
      </c>
    </row>
    <row r="421" spans="1:11">
      <c r="A421" t="str">
        <v>ALAMEDA HOSPITAL</v>
      </c>
      <c r="B421" t="str">
        <v>ALAMEDA</v>
      </c>
      <c r="C421" t="str">
        <v>CA</v>
      </c>
      <c r="D421" t="str">
        <v>ALAMEDA</v>
      </c>
      <c r="E421" t="str">
        <v>Acute Care Hospitals</v>
      </c>
      <c r="F421" t="str">
        <v>Government - Hospital District or Authority</v>
      </c>
      <c r="G421" t="str">
        <v>Yes</v>
      </c>
      <c r="H421" s="8">
        <v>4</v>
      </c>
      <c r="I421" t="str">
        <f>_xlfn.XLOOKUP(C421,State_Ref!B:B,State_Ref!A:A,"No Match")</f>
        <v>California</v>
      </c>
      <c r="J421" cm="1">
        <f t="array" ref="J421">_xlfn.XLOOKUP(I421&amp;PROPER(D421),Cleaned_Population!B$2:B$3200&amp;Cleaned_Population!A$2:A$3200,Cleaned_Population!C$2:C$3200,"No Match")</f>
        <v>1636630</v>
      </c>
      <c r="K421" t="str">
        <f t="shared" si="6"/>
        <v>Sufficient Access</v>
      </c>
    </row>
    <row r="422" spans="1:11">
      <c r="A422" t="str">
        <v>SHARP CHULA VISTA MEDICAL CENTER</v>
      </c>
      <c r="B422" t="str">
        <v>CHULA VISTA</v>
      </c>
      <c r="C422" t="str">
        <v>CA</v>
      </c>
      <c r="D422" t="str">
        <v>SAN DIEGO</v>
      </c>
      <c r="E422" t="str">
        <v>Acute Care Hospitals</v>
      </c>
      <c r="F422" t="str">
        <v>Proprietary</v>
      </c>
      <c r="G422" t="str">
        <v>Yes</v>
      </c>
      <c r="H422" s="8">
        <v>4</v>
      </c>
      <c r="I422" t="str">
        <f>_xlfn.XLOOKUP(C422,State_Ref!B:B,State_Ref!A:A,"No Match")</f>
        <v>California</v>
      </c>
      <c r="J422" cm="1">
        <f t="array" ref="J422">_xlfn.XLOOKUP(I422&amp;PROPER(D422),Cleaned_Population!B$2:B$3200&amp;Cleaned_Population!A$2:A$3200,Cleaned_Population!C$2:C$3200,"No Match")</f>
        <v>3282248</v>
      </c>
      <c r="K422" t="str">
        <f t="shared" si="6"/>
        <v>Sufficient Access</v>
      </c>
    </row>
    <row r="423" spans="1:11">
      <c r="A423" t="str">
        <v>HOAG MEMORIAL HOSPITAL PRESBYTERIAN</v>
      </c>
      <c r="B423" t="str">
        <v>NEWPORT BEACH</v>
      </c>
      <c r="C423" t="str">
        <v>CA</v>
      </c>
      <c r="D423" t="str">
        <v>ORANGE</v>
      </c>
      <c r="E423" t="str">
        <v>Acute Care Hospitals</v>
      </c>
      <c r="F423" t="str">
        <v>Voluntary non-profit - Private</v>
      </c>
      <c r="G423" t="str">
        <v>Yes</v>
      </c>
      <c r="H423" s="8">
        <v>5</v>
      </c>
      <c r="I423" t="str">
        <f>_xlfn.XLOOKUP(C423,State_Ref!B:B,State_Ref!A:A,"No Match")</f>
        <v>California</v>
      </c>
      <c r="J423" cm="1">
        <f t="array" ref="J423">_xlfn.XLOOKUP(I423&amp;PROPER(D423),Cleaned_Population!B$2:B$3200&amp;Cleaned_Population!A$2:A$3200,Cleaned_Population!C$2:C$3200,"No Match")</f>
        <v>3149507</v>
      </c>
      <c r="K423" t="str">
        <f t="shared" si="6"/>
        <v>Sufficient Access</v>
      </c>
    </row>
    <row r="424" spans="1:11">
      <c r="A424" t="str">
        <v>AHMC ANAHEIM REGIONAL MEDICAL CENTER</v>
      </c>
      <c r="B424" t="str">
        <v>ANAHEIM</v>
      </c>
      <c r="C424" t="str">
        <v>CA</v>
      </c>
      <c r="D424" t="str">
        <v>ORANGE</v>
      </c>
      <c r="E424" t="str">
        <v>Acute Care Hospitals</v>
      </c>
      <c r="F424" t="str">
        <v>Voluntary non-profit - Private</v>
      </c>
      <c r="G424" t="str">
        <v>Yes</v>
      </c>
      <c r="H424" s="8">
        <v>4</v>
      </c>
      <c r="I424" t="str">
        <f>_xlfn.XLOOKUP(C424,State_Ref!B:B,State_Ref!A:A,"No Match")</f>
        <v>California</v>
      </c>
      <c r="J424" cm="1">
        <f t="array" ref="J424">_xlfn.XLOOKUP(I424&amp;PROPER(D424),Cleaned_Population!B$2:B$3200&amp;Cleaned_Population!A$2:A$3200,Cleaned_Population!C$2:C$3200,"No Match")</f>
        <v>3149507</v>
      </c>
      <c r="K424" t="str">
        <f t="shared" si="6"/>
        <v>Sufficient Access</v>
      </c>
    </row>
    <row r="425" spans="1:11">
      <c r="A425" t="str">
        <v>ZUCKERBERG SAN FRANCISCO GENERAL HOSP &amp; TRAUMA CTR</v>
      </c>
      <c r="B425" t="str">
        <v>SAN FRANCISCO</v>
      </c>
      <c r="C425" t="str">
        <v>CA</v>
      </c>
      <c r="D425" t="str">
        <v>SAN FRANCISCO</v>
      </c>
      <c r="E425" t="str">
        <v>Acute Care Hospitals</v>
      </c>
      <c r="F425" t="str">
        <v>Government - Local</v>
      </c>
      <c r="G425" t="str">
        <v>Yes</v>
      </c>
      <c r="H425" s="8">
        <v>2</v>
      </c>
      <c r="I425" t="str">
        <f>_xlfn.XLOOKUP(C425,State_Ref!B:B,State_Ref!A:A,"No Match")</f>
        <v>California</v>
      </c>
      <c r="J425" cm="1">
        <f t="array" ref="J425">_xlfn.XLOOKUP(I425&amp;PROPER(D425),Cleaned_Population!B$2:B$3200&amp;Cleaned_Population!A$2:A$3200,Cleaned_Population!C$2:C$3200,"No Match")</f>
        <v>826079</v>
      </c>
      <c r="K425" t="str">
        <f t="shared" si="6"/>
        <v>Sufficient Access</v>
      </c>
    </row>
    <row r="426" spans="1:11">
      <c r="A426" t="str">
        <v>NMC San Diego</v>
      </c>
      <c r="B426" t="str">
        <v>San Diego</v>
      </c>
      <c r="C426" t="str">
        <v>CA</v>
      </c>
      <c r="D426" t="str">
        <v>SAN DIEGO</v>
      </c>
      <c r="E426" t="str">
        <v>Acute Care - Department of Defense</v>
      </c>
      <c r="F426" t="str">
        <v>Department of Defense</v>
      </c>
      <c r="G426" t="str">
        <v>Yes</v>
      </c>
      <c r="H426" s="8">
        <v>0</v>
      </c>
      <c r="I426" t="str">
        <f>_xlfn.XLOOKUP(C426,State_Ref!B:B,State_Ref!A:A,"No Match")</f>
        <v>California</v>
      </c>
      <c r="J426" cm="1">
        <f t="array" ref="J426">_xlfn.XLOOKUP(I426&amp;PROPER(D426),Cleaned_Population!B$2:B$3200&amp;Cleaned_Population!A$2:A$3200,Cleaned_Population!C$2:C$3200,"No Match")</f>
        <v>3282248</v>
      </c>
      <c r="K426" t="str">
        <f t="shared" si="6"/>
        <v>Sufficient Access</v>
      </c>
    </row>
    <row r="427" spans="1:11">
      <c r="A427" t="str">
        <v>GARDEN GROVE HOSPITAL &amp; MEDICAL CENTER</v>
      </c>
      <c r="B427" t="str">
        <v>GARDEN GROVE</v>
      </c>
      <c r="C427" t="str">
        <v>CA</v>
      </c>
      <c r="D427" t="str">
        <v>ORANGE</v>
      </c>
      <c r="E427" t="str">
        <v>Acute Care Hospitals</v>
      </c>
      <c r="F427" t="str">
        <v>Proprietary</v>
      </c>
      <c r="G427" t="str">
        <v>Yes</v>
      </c>
      <c r="H427" s="8">
        <v>2</v>
      </c>
      <c r="I427" t="str">
        <f>_xlfn.XLOOKUP(C427,State_Ref!B:B,State_Ref!A:A,"No Match")</f>
        <v>California</v>
      </c>
      <c r="J427" cm="1">
        <f t="array" ref="J427">_xlfn.XLOOKUP(I427&amp;PROPER(D427),Cleaned_Population!B$2:B$3200&amp;Cleaned_Population!A$2:A$3200,Cleaned_Population!C$2:C$3200,"No Match")</f>
        <v>3149507</v>
      </c>
      <c r="K427" t="str">
        <f t="shared" si="6"/>
        <v>Sufficient Access</v>
      </c>
    </row>
    <row r="428" spans="1:11">
      <c r="A428" t="str">
        <v>POMONA VALLEY HOSPITAL MEDICAL CENTER</v>
      </c>
      <c r="B428" t="str">
        <v>POMONA</v>
      </c>
      <c r="C428" t="str">
        <v>CA</v>
      </c>
      <c r="D428" t="str">
        <v>LOS ANGELES</v>
      </c>
      <c r="E428" t="str">
        <v>Acute Care Hospitals</v>
      </c>
      <c r="F428" t="str">
        <v>Voluntary non-profit - Private</v>
      </c>
      <c r="G428" t="str">
        <v>Yes</v>
      </c>
      <c r="H428" s="8">
        <v>3</v>
      </c>
      <c r="I428" t="str">
        <f>_xlfn.XLOOKUP(C428,State_Ref!B:B,State_Ref!A:A,"No Match")</f>
        <v>California</v>
      </c>
      <c r="J428" cm="1">
        <f t="array" ref="J428">_xlfn.XLOOKUP(I428&amp;PROPER(D428),Cleaned_Population!B$2:B$3200&amp;Cleaned_Population!A$2:A$3200,Cleaned_Population!C$2:C$3200,"No Match")</f>
        <v>9694934</v>
      </c>
      <c r="K428" t="str">
        <f t="shared" si="6"/>
        <v>Sufficient Access</v>
      </c>
    </row>
    <row r="429" spans="1:11">
      <c r="A429" t="str">
        <v>FRENCH HOSPITAL MEDICAL CENTER</v>
      </c>
      <c r="B429" t="str">
        <v>SAN LUIS OBISPO</v>
      </c>
      <c r="C429" t="str">
        <v>CA</v>
      </c>
      <c r="D429" t="str">
        <v>SAN LUIS OBISPO</v>
      </c>
      <c r="E429" t="str">
        <v>Acute Care Hospitals</v>
      </c>
      <c r="F429" t="str">
        <v>Voluntary non-profit - Private</v>
      </c>
      <c r="G429" t="str">
        <v>Yes</v>
      </c>
      <c r="H429" s="8">
        <v>5</v>
      </c>
      <c r="I429" t="str">
        <f>_xlfn.XLOOKUP(C429,State_Ref!B:B,State_Ref!A:A,"No Match")</f>
        <v>California</v>
      </c>
      <c r="J429" cm="1">
        <f t="array" ref="J429">_xlfn.XLOOKUP(I429&amp;PROPER(D429),Cleaned_Population!B$2:B$3200&amp;Cleaned_Population!A$2:A$3200,Cleaned_Population!C$2:C$3200,"No Match")</f>
        <v>282367</v>
      </c>
      <c r="K429" t="str">
        <f t="shared" si="6"/>
        <v>Sufficient Access</v>
      </c>
    </row>
    <row r="430" spans="1:11">
      <c r="A430" t="str">
        <v>SHARP CORONADO HOSPITAL AND HLTHCR CTR</v>
      </c>
      <c r="B430" t="str">
        <v>CORONADO</v>
      </c>
      <c r="C430" t="str">
        <v>CA</v>
      </c>
      <c r="D430" t="str">
        <v>SAN DIEGO</v>
      </c>
      <c r="E430" t="str">
        <v>Acute Care Hospitals</v>
      </c>
      <c r="F430" t="str">
        <v>Proprietary</v>
      </c>
      <c r="G430" t="str">
        <v>Yes</v>
      </c>
      <c r="H430" s="8">
        <v>4</v>
      </c>
      <c r="I430" t="str">
        <f>_xlfn.XLOOKUP(C430,State_Ref!B:B,State_Ref!A:A,"No Match")</f>
        <v>California</v>
      </c>
      <c r="J430" cm="1">
        <f t="array" ref="J430">_xlfn.XLOOKUP(I430&amp;PROPER(D430),Cleaned_Population!B$2:B$3200&amp;Cleaned_Population!A$2:A$3200,Cleaned_Population!C$2:C$3200,"No Match")</f>
        <v>3282248</v>
      </c>
      <c r="K430" t="str">
        <f t="shared" si="6"/>
        <v>Sufficient Access</v>
      </c>
    </row>
    <row r="431" spans="1:11">
      <c r="A431" t="str">
        <v>PROVIDENCE SAINT JOSEPH MEDICAL CTR</v>
      </c>
      <c r="B431" t="str">
        <v>BURBANK</v>
      </c>
      <c r="C431" t="str">
        <v>CA</v>
      </c>
      <c r="D431" t="str">
        <v>LOS ANGELES</v>
      </c>
      <c r="E431" t="str">
        <v>Acute Care Hospitals</v>
      </c>
      <c r="F431" t="str">
        <v>Voluntary non-profit - Church</v>
      </c>
      <c r="G431" t="str">
        <v>Yes</v>
      </c>
      <c r="H431" s="8">
        <v>3</v>
      </c>
      <c r="I431" t="str">
        <f>_xlfn.XLOOKUP(C431,State_Ref!B:B,State_Ref!A:A,"No Match")</f>
        <v>California</v>
      </c>
      <c r="J431" cm="1">
        <f t="array" ref="J431">_xlfn.XLOOKUP(I431&amp;PROPER(D431),Cleaned_Population!B$2:B$3200&amp;Cleaned_Population!A$2:A$3200,Cleaned_Population!C$2:C$3200,"No Match")</f>
        <v>9694934</v>
      </c>
      <c r="K431" t="str">
        <f t="shared" si="6"/>
        <v>Sufficient Access</v>
      </c>
    </row>
    <row r="432" spans="1:11">
      <c r="A432" t="str">
        <v>ADVENTIST HEALTH SIMI VALLEY</v>
      </c>
      <c r="B432" t="str">
        <v>SIMI VALLEY</v>
      </c>
      <c r="C432" t="str">
        <v>CA</v>
      </c>
      <c r="D432" t="str">
        <v>VENTURA</v>
      </c>
      <c r="E432" t="str">
        <v>Acute Care Hospitals</v>
      </c>
      <c r="F432" t="str">
        <v>Voluntary non-profit - Private</v>
      </c>
      <c r="G432" t="str">
        <v>Yes</v>
      </c>
      <c r="H432" s="8">
        <v>2</v>
      </c>
      <c r="I432" t="str">
        <f>_xlfn.XLOOKUP(C432,State_Ref!B:B,State_Ref!A:A,"No Match")</f>
        <v>California</v>
      </c>
      <c r="J432" cm="1">
        <f t="array" ref="J432">_xlfn.XLOOKUP(I432&amp;PROPER(D432),Cleaned_Population!B$2:B$3200&amp;Cleaned_Population!A$2:A$3200,Cleaned_Population!C$2:C$3200,"No Match")</f>
        <v>830851</v>
      </c>
      <c r="K432" t="str">
        <f t="shared" si="6"/>
        <v>Sufficient Access</v>
      </c>
    </row>
    <row r="433" spans="1:11">
      <c r="A433" t="str">
        <v>USC ARCADIA HOSPITAL</v>
      </c>
      <c r="B433" t="str">
        <v>ARCADIA</v>
      </c>
      <c r="C433" t="str">
        <v>CA</v>
      </c>
      <c r="D433" t="str">
        <v>LOS ANGELES</v>
      </c>
      <c r="E433" t="str">
        <v>Acute Care Hospitals</v>
      </c>
      <c r="F433" t="str">
        <v>Voluntary non-profit - Private</v>
      </c>
      <c r="G433" t="str">
        <v>Yes</v>
      </c>
      <c r="H433" s="8">
        <v>3</v>
      </c>
      <c r="I433" t="str">
        <f>_xlfn.XLOOKUP(C433,State_Ref!B:B,State_Ref!A:A,"No Match")</f>
        <v>California</v>
      </c>
      <c r="J433" cm="1">
        <f t="array" ref="J433">_xlfn.XLOOKUP(I433&amp;PROPER(D433),Cleaned_Population!B$2:B$3200&amp;Cleaned_Population!A$2:A$3200,Cleaned_Population!C$2:C$3200,"No Match")</f>
        <v>9694934</v>
      </c>
      <c r="K433" t="str">
        <f t="shared" si="6"/>
        <v>Sufficient Access</v>
      </c>
    </row>
    <row r="434" spans="1:11">
      <c r="A434" t="str">
        <v>GLENDALE ADVENTIST MEDICAL CENTER</v>
      </c>
      <c r="B434" t="str">
        <v>GLENDALE</v>
      </c>
      <c r="C434" t="str">
        <v>CA</v>
      </c>
      <c r="D434" t="str">
        <v>LOS ANGELES</v>
      </c>
      <c r="E434" t="str">
        <v>Acute Care Hospitals</v>
      </c>
      <c r="F434" t="str">
        <v>Voluntary non-profit - Private</v>
      </c>
      <c r="G434" t="str">
        <v>Yes</v>
      </c>
      <c r="H434" s="8">
        <v>4</v>
      </c>
      <c r="I434" t="str">
        <f>_xlfn.XLOOKUP(C434,State_Ref!B:B,State_Ref!A:A,"No Match")</f>
        <v>California</v>
      </c>
      <c r="J434" cm="1">
        <f t="array" ref="J434">_xlfn.XLOOKUP(I434&amp;PROPER(D434),Cleaned_Population!B$2:B$3200&amp;Cleaned_Population!A$2:A$3200,Cleaned_Population!C$2:C$3200,"No Match")</f>
        <v>9694934</v>
      </c>
      <c r="K434" t="str">
        <f t="shared" si="6"/>
        <v>Sufficient Access</v>
      </c>
    </row>
    <row r="435" spans="1:11">
      <c r="A435" t="str">
        <v>DOMINICAN HOSPITAL</v>
      </c>
      <c r="B435" t="str">
        <v>SANTA CRUZ</v>
      </c>
      <c r="C435" t="str">
        <v>CA</v>
      </c>
      <c r="D435" t="str">
        <v>SANTA CRUZ</v>
      </c>
      <c r="E435" t="str">
        <v>Acute Care Hospitals</v>
      </c>
      <c r="F435" t="str">
        <v>Voluntary non-profit - Private</v>
      </c>
      <c r="G435" t="str">
        <v>Yes</v>
      </c>
      <c r="H435" s="8">
        <v>4</v>
      </c>
      <c r="I435" t="str">
        <f>_xlfn.XLOOKUP(C435,State_Ref!B:B,State_Ref!A:A,"No Match")</f>
        <v>California</v>
      </c>
      <c r="J435" cm="1">
        <f t="array" ref="J435">_xlfn.XLOOKUP(I435&amp;PROPER(D435),Cleaned_Population!B$2:B$3200&amp;Cleaned_Population!A$2:A$3200,Cleaned_Population!C$2:C$3200,"No Match")</f>
        <v>258852</v>
      </c>
      <c r="K435" t="str">
        <f t="shared" si="6"/>
        <v>Sufficient Access</v>
      </c>
    </row>
    <row r="436" spans="1:11">
      <c r="A436" t="str">
        <v>DESERT REGIONAL MEDICAL CENTER</v>
      </c>
      <c r="B436" t="str">
        <v>PALM SPRINGS</v>
      </c>
      <c r="C436" t="str">
        <v>CA</v>
      </c>
      <c r="D436" t="str">
        <v>RIVERSIDE</v>
      </c>
      <c r="E436" t="str">
        <v>Acute Care Hospitals</v>
      </c>
      <c r="F436" t="str">
        <v>Proprietary</v>
      </c>
      <c r="G436" t="str">
        <v>Yes</v>
      </c>
      <c r="H436" s="8">
        <v>2</v>
      </c>
      <c r="I436" t="str">
        <f>_xlfn.XLOOKUP(C436,State_Ref!B:B,State_Ref!A:A,"No Match")</f>
        <v>California</v>
      </c>
      <c r="J436" cm="1">
        <f t="array" ref="J436">_xlfn.XLOOKUP(I436&amp;PROPER(D436),Cleaned_Population!B$2:B$3200&amp;Cleaned_Population!A$2:A$3200,Cleaned_Population!C$2:C$3200,"No Match")</f>
        <v>2544916</v>
      </c>
      <c r="K436" t="str">
        <f t="shared" si="6"/>
        <v>Sufficient Access</v>
      </c>
    </row>
    <row r="437" spans="1:11">
      <c r="A437" t="str">
        <v>ARROWHEAD REGIONAL MEDICAL CENTER</v>
      </c>
      <c r="B437" t="str">
        <v>COLTON</v>
      </c>
      <c r="C437" t="str">
        <v>CA</v>
      </c>
      <c r="D437" t="str">
        <v>SAN BERNARDINO</v>
      </c>
      <c r="E437" t="str">
        <v>Acute Care Hospitals</v>
      </c>
      <c r="F437" t="str">
        <v>Government - Local</v>
      </c>
      <c r="G437" t="str">
        <v>Yes</v>
      </c>
      <c r="H437" s="8">
        <v>2</v>
      </c>
      <c r="I437" t="str">
        <f>_xlfn.XLOOKUP(C437,State_Ref!B:B,State_Ref!A:A,"No Match")</f>
        <v>California</v>
      </c>
      <c r="J437" cm="1">
        <f t="array" ref="J437">_xlfn.XLOOKUP(I437&amp;PROPER(D437),Cleaned_Population!B$2:B$3200&amp;Cleaned_Population!A$2:A$3200,Cleaned_Population!C$2:C$3200,"No Match")</f>
        <v>2224091</v>
      </c>
      <c r="K437" t="str">
        <f t="shared" si="6"/>
        <v>Sufficient Access</v>
      </c>
    </row>
    <row r="438" spans="1:11">
      <c r="A438" t="str">
        <v>NATIVIDAD MEDICAL CENTER</v>
      </c>
      <c r="B438" t="str">
        <v>SALINAS</v>
      </c>
      <c r="C438" t="str">
        <v>CA</v>
      </c>
      <c r="D438" t="str">
        <v>MONTEREY</v>
      </c>
      <c r="E438" t="str">
        <v>Acute Care Hospitals</v>
      </c>
      <c r="F438" t="str">
        <v>Government - Local</v>
      </c>
      <c r="G438" t="str">
        <v>Yes</v>
      </c>
      <c r="H438" s="8">
        <v>3</v>
      </c>
      <c r="I438" t="str">
        <f>_xlfn.XLOOKUP(C438,State_Ref!B:B,State_Ref!A:A,"No Match")</f>
        <v>California</v>
      </c>
      <c r="J438" cm="1">
        <f t="array" ref="J438">_xlfn.XLOOKUP(I438&amp;PROPER(D438),Cleaned_Population!B$2:B$3200&amp;Cleaned_Population!A$2:A$3200,Cleaned_Population!C$2:C$3200,"No Match")</f>
        <v>433729</v>
      </c>
      <c r="K438" t="str">
        <f t="shared" si="6"/>
        <v>Sufficient Access</v>
      </c>
    </row>
    <row r="439" spans="1:11">
      <c r="A439" t="str">
        <v>MARSHALL MEDICAL CENTER</v>
      </c>
      <c r="B439" t="str">
        <v>PLACERVILLE</v>
      </c>
      <c r="C439" t="str">
        <v>CA</v>
      </c>
      <c r="D439" t="str">
        <v>EL DORADO</v>
      </c>
      <c r="E439" t="str">
        <v>Acute Care Hospitals</v>
      </c>
      <c r="F439" t="str">
        <v>Voluntary non-profit - Private</v>
      </c>
      <c r="G439" t="str">
        <v>Yes</v>
      </c>
      <c r="H439" s="8">
        <v>4</v>
      </c>
      <c r="I439" t="str">
        <f>_xlfn.XLOOKUP(C439,State_Ref!B:B,State_Ref!A:A,"No Match")</f>
        <v>California</v>
      </c>
      <c r="J439" cm="1">
        <f t="array" ref="J439">_xlfn.XLOOKUP(I439&amp;PROPER(D439),Cleaned_Population!B$2:B$3200&amp;Cleaned_Population!A$2:A$3200,Cleaned_Population!C$2:C$3200,"No Match")</f>
        <v>192323</v>
      </c>
      <c r="K439" t="str">
        <f t="shared" si="6"/>
        <v>Sufficient Access</v>
      </c>
    </row>
    <row r="440" spans="1:11">
      <c r="A440" t="str">
        <v>GOOD SAMARITAN HOSPITAL, LP</v>
      </c>
      <c r="B440" t="str">
        <v>BAKERSFIELD</v>
      </c>
      <c r="C440" t="str">
        <v>CA</v>
      </c>
      <c r="D440" t="str">
        <v>KERN</v>
      </c>
      <c r="E440" t="str">
        <v>Acute Care Hospitals</v>
      </c>
      <c r="F440" t="str">
        <v>Proprietary</v>
      </c>
      <c r="G440" t="str">
        <v>No</v>
      </c>
      <c r="H440" s="8">
        <v>0</v>
      </c>
      <c r="I440" t="str">
        <f>_xlfn.XLOOKUP(C440,State_Ref!B:B,State_Ref!A:A,"No Match")</f>
        <v>California</v>
      </c>
      <c r="J440" cm="1">
        <f t="array" ref="J440">_xlfn.XLOOKUP(I440&amp;PROPER(D440),Cleaned_Population!B$2:B$3200&amp;Cleaned_Population!A$2:A$3200,Cleaned_Population!C$2:C$3200,"No Match")</f>
        <v>927068</v>
      </c>
      <c r="K440" t="str">
        <f t="shared" si="6"/>
        <v>Sufficient Access</v>
      </c>
    </row>
    <row r="441" spans="1:11">
      <c r="A441" t="str">
        <v>FRESNO VA MEDICAL CENTER (VA CENTRAL CALIFORNIA HEALTHCARE SYSTEM)</v>
      </c>
      <c r="B441" t="str">
        <v>FRESNO</v>
      </c>
      <c r="C441" t="str">
        <v>CA</v>
      </c>
      <c r="D441" t="str">
        <v>FRESNO</v>
      </c>
      <c r="E441" t="str">
        <v>Acute Care - Veterans Administration</v>
      </c>
      <c r="F441" t="str">
        <v>Veterans Health Administration</v>
      </c>
      <c r="G441" t="str">
        <v>Yes</v>
      </c>
      <c r="H441" s="8">
        <v>5</v>
      </c>
      <c r="I441" t="str">
        <f>_xlfn.XLOOKUP(C441,State_Ref!B:B,State_Ref!A:A,"No Match")</f>
        <v>California</v>
      </c>
      <c r="J441" cm="1">
        <f t="array" ref="J441">_xlfn.XLOOKUP(I441&amp;PROPER(D441),Cleaned_Population!B$2:B$3200&amp;Cleaned_Population!A$2:A$3200,Cleaned_Population!C$2:C$3200,"No Match")</f>
        <v>1035456</v>
      </c>
      <c r="K441" t="str">
        <f t="shared" si="6"/>
        <v>Sufficient Access</v>
      </c>
    </row>
    <row r="442" spans="1:11">
      <c r="A442" t="str">
        <v>SIERRA VIEW MEDICAL CENTER</v>
      </c>
      <c r="B442" t="str">
        <v>PORTERVILLE</v>
      </c>
      <c r="C442" t="str">
        <v>CA</v>
      </c>
      <c r="D442" t="str">
        <v>TULARE</v>
      </c>
      <c r="E442" t="str">
        <v>Acute Care Hospitals</v>
      </c>
      <c r="F442" t="str">
        <v>Voluntary non-profit - Private</v>
      </c>
      <c r="G442" t="str">
        <v>Yes</v>
      </c>
      <c r="H442" s="8">
        <v>3</v>
      </c>
      <c r="I442" t="str">
        <f>_xlfn.XLOOKUP(C442,State_Ref!B:B,State_Ref!A:A,"No Match")</f>
        <v>California</v>
      </c>
      <c r="J442" cm="1">
        <f t="array" ref="J442">_xlfn.XLOOKUP(I442&amp;PROPER(D442),Cleaned_Population!B$2:B$3200&amp;Cleaned_Population!A$2:A$3200,Cleaned_Population!C$2:C$3200,"No Match")</f>
        <v>485146</v>
      </c>
      <c r="K442" t="str">
        <f t="shared" si="6"/>
        <v>Sufficient Access</v>
      </c>
    </row>
    <row r="443" spans="1:11">
      <c r="A443" t="str">
        <v>RONALD REAGAN UCLA MEDICAL CENTER</v>
      </c>
      <c r="B443" t="str">
        <v>LOS ANGELES</v>
      </c>
      <c r="C443" t="str">
        <v>CA</v>
      </c>
      <c r="D443" t="str">
        <v>LOS ANGELES</v>
      </c>
      <c r="E443" t="str">
        <v>Acute Care Hospitals</v>
      </c>
      <c r="F443" t="str">
        <v>Government - State</v>
      </c>
      <c r="G443" t="str">
        <v>Yes</v>
      </c>
      <c r="H443" s="8">
        <v>4</v>
      </c>
      <c r="I443" t="str">
        <f>_xlfn.XLOOKUP(C443,State_Ref!B:B,State_Ref!A:A,"No Match")</f>
        <v>California</v>
      </c>
      <c r="J443" cm="1">
        <f t="array" ref="J443">_xlfn.XLOOKUP(I443&amp;PROPER(D443),Cleaned_Population!B$2:B$3200&amp;Cleaned_Population!A$2:A$3200,Cleaned_Population!C$2:C$3200,"No Match")</f>
        <v>9694934</v>
      </c>
      <c r="K443" t="str">
        <f t="shared" si="6"/>
        <v>Sufficient Access</v>
      </c>
    </row>
    <row r="444" spans="1:11">
      <c r="A444" t="str">
        <v>REDLANDS COMMUNITY HOSPITAL</v>
      </c>
      <c r="B444" t="str">
        <v>REDLANDS</v>
      </c>
      <c r="C444" t="str">
        <v>CA</v>
      </c>
      <c r="D444" t="str">
        <v>SAN BERNARDINO</v>
      </c>
      <c r="E444" t="str">
        <v>Acute Care Hospitals</v>
      </c>
      <c r="F444" t="str">
        <v>Voluntary non-profit - Private</v>
      </c>
      <c r="G444" t="str">
        <v>Yes</v>
      </c>
      <c r="H444" s="8">
        <v>2</v>
      </c>
      <c r="I444" t="str">
        <f>_xlfn.XLOOKUP(C444,State_Ref!B:B,State_Ref!A:A,"No Match")</f>
        <v>California</v>
      </c>
      <c r="J444" cm="1">
        <f t="array" ref="J444">_xlfn.XLOOKUP(I444&amp;PROPER(D444),Cleaned_Population!B$2:B$3200&amp;Cleaned_Population!A$2:A$3200,Cleaned_Population!C$2:C$3200,"No Match")</f>
        <v>2224091</v>
      </c>
      <c r="K444" t="str">
        <f t="shared" si="6"/>
        <v>Sufficient Access</v>
      </c>
    </row>
    <row r="445" spans="1:11">
      <c r="A445" t="str">
        <v>CONTRA COSTA REGIONAL MEDICAL CENTER</v>
      </c>
      <c r="B445" t="str">
        <v>MARTINEZ</v>
      </c>
      <c r="C445" t="str">
        <v>CA</v>
      </c>
      <c r="D445" t="str">
        <v>CONTRA COSTA</v>
      </c>
      <c r="E445" t="str">
        <v>Acute Care Hospitals</v>
      </c>
      <c r="F445" t="str">
        <v>Government - Local</v>
      </c>
      <c r="G445" t="str">
        <v>Yes</v>
      </c>
      <c r="H445" s="8">
        <v>4</v>
      </c>
      <c r="I445" t="str">
        <f>_xlfn.XLOOKUP(C445,State_Ref!B:B,State_Ref!A:A,"No Match")</f>
        <v>California</v>
      </c>
      <c r="J445" cm="1">
        <f t="array" ref="J445">_xlfn.XLOOKUP(I445&amp;PROPER(D445),Cleaned_Population!B$2:B$3200&amp;Cleaned_Population!A$2:A$3200,Cleaned_Population!C$2:C$3200,"No Match")</f>
        <v>1170070</v>
      </c>
      <c r="K445" t="str">
        <f t="shared" si="6"/>
        <v>Sufficient Access</v>
      </c>
    </row>
    <row r="446" spans="1:11">
      <c r="A446" t="str">
        <v>PROVIDENCE HOLY CROSS MEDICAL CENTER</v>
      </c>
      <c r="B446" t="str">
        <v>MISSION HILLS</v>
      </c>
      <c r="C446" t="str">
        <v>CA</v>
      </c>
      <c r="D446" t="str">
        <v>LOS ANGELES</v>
      </c>
      <c r="E446" t="str">
        <v>Acute Care Hospitals</v>
      </c>
      <c r="F446" t="str">
        <v>Voluntary non-profit - Church</v>
      </c>
      <c r="G446" t="str">
        <v>Yes</v>
      </c>
      <c r="H446" s="8">
        <v>4</v>
      </c>
      <c r="I446" t="str">
        <f>_xlfn.XLOOKUP(C446,State_Ref!B:B,State_Ref!A:A,"No Match")</f>
        <v>California</v>
      </c>
      <c r="J446" cm="1">
        <f t="array" ref="J446">_xlfn.XLOOKUP(I446&amp;PROPER(D446),Cleaned_Population!B$2:B$3200&amp;Cleaned_Population!A$2:A$3200,Cleaned_Population!C$2:C$3200,"No Match")</f>
        <v>9694934</v>
      </c>
      <c r="K446" t="str">
        <f t="shared" si="6"/>
        <v>Sufficient Access</v>
      </c>
    </row>
    <row r="447" spans="1:11">
      <c r="A447" t="str">
        <v>HI-DESERT MEDICAL CENTER</v>
      </c>
      <c r="B447" t="str">
        <v>JOSHUA TREE</v>
      </c>
      <c r="C447" t="str">
        <v>CA</v>
      </c>
      <c r="D447" t="str">
        <v>SAN BERNARDINO</v>
      </c>
      <c r="E447" t="str">
        <v>Acute Care Hospitals</v>
      </c>
      <c r="F447" t="str">
        <v>Government - Hospital District or Authority</v>
      </c>
      <c r="G447" t="str">
        <v>Yes</v>
      </c>
      <c r="H447" s="8">
        <v>2</v>
      </c>
      <c r="I447" t="str">
        <f>_xlfn.XLOOKUP(C447,State_Ref!B:B,State_Ref!A:A,"No Match")</f>
        <v>California</v>
      </c>
      <c r="J447" cm="1">
        <f t="array" ref="J447">_xlfn.XLOOKUP(I447&amp;PROPER(D447),Cleaned_Population!B$2:B$3200&amp;Cleaned_Population!A$2:A$3200,Cleaned_Population!C$2:C$3200,"No Match")</f>
        <v>2224091</v>
      </c>
      <c r="K447" t="str">
        <f t="shared" si="6"/>
        <v>Sufficient Access</v>
      </c>
    </row>
    <row r="448" spans="1:11">
      <c r="A448" t="str">
        <v>VA LONG BEACH HEALTHCARE SYSTEM</v>
      </c>
      <c r="B448" t="str">
        <v>LONG BEACH</v>
      </c>
      <c r="C448" t="str">
        <v>CA</v>
      </c>
      <c r="D448" t="str">
        <v>LOS ANGELES</v>
      </c>
      <c r="E448" t="str">
        <v>Acute Care - Veterans Administration</v>
      </c>
      <c r="F448" t="str">
        <v>Veterans Health Administration</v>
      </c>
      <c r="G448" t="str">
        <v>Yes</v>
      </c>
      <c r="H448" s="8">
        <v>4</v>
      </c>
      <c r="I448" t="str">
        <f>_xlfn.XLOOKUP(C448,State_Ref!B:B,State_Ref!A:A,"No Match")</f>
        <v>California</v>
      </c>
      <c r="J448" cm="1">
        <f t="array" ref="J448">_xlfn.XLOOKUP(I448&amp;PROPER(D448),Cleaned_Population!B$2:B$3200&amp;Cleaned_Population!A$2:A$3200,Cleaned_Population!C$2:C$3200,"No Match")</f>
        <v>9694934</v>
      </c>
      <c r="K448" t="str">
        <f t="shared" si="6"/>
        <v>Sufficient Access</v>
      </c>
    </row>
    <row r="449" spans="1:11">
      <c r="A449" t="str">
        <v>MERCY MEDICAL CENTER REDDING</v>
      </c>
      <c r="B449" t="str">
        <v>REDDING</v>
      </c>
      <c r="C449" t="str">
        <v>CA</v>
      </c>
      <c r="D449" t="str">
        <v>SHASTA</v>
      </c>
      <c r="E449" t="str">
        <v>Acute Care Hospitals</v>
      </c>
      <c r="F449" t="str">
        <v>Voluntary non-profit - Private</v>
      </c>
      <c r="G449" t="str">
        <v>Yes</v>
      </c>
      <c r="H449" s="8">
        <v>2</v>
      </c>
      <c r="I449" t="str">
        <f>_xlfn.XLOOKUP(C449,State_Ref!B:B,State_Ref!A:A,"No Match")</f>
        <v>California</v>
      </c>
      <c r="J449" cm="1">
        <f t="array" ref="J449">_xlfn.XLOOKUP(I449&amp;PROPER(D449),Cleaned_Population!B$2:B$3200&amp;Cleaned_Population!A$2:A$3200,Cleaned_Population!C$2:C$3200,"No Match")</f>
        <v>181648</v>
      </c>
      <c r="K449" t="str">
        <f t="shared" si="6"/>
        <v>Sufficient Access</v>
      </c>
    </row>
    <row r="450" spans="1:11">
      <c r="A450" t="str">
        <v>ALHAMBRA HOSPITAL MEDICAL CENTER</v>
      </c>
      <c r="B450" t="str">
        <v>ALHAMBRA</v>
      </c>
      <c r="C450" t="str">
        <v>CA</v>
      </c>
      <c r="D450" t="str">
        <v>LOS ANGELES</v>
      </c>
      <c r="E450" t="str">
        <v>Acute Care Hospitals</v>
      </c>
      <c r="F450" t="str">
        <v>Proprietary</v>
      </c>
      <c r="G450" t="str">
        <v>No</v>
      </c>
      <c r="H450" s="8">
        <v>4</v>
      </c>
      <c r="I450" t="str">
        <f>_xlfn.XLOOKUP(C450,State_Ref!B:B,State_Ref!A:A,"No Match")</f>
        <v>California</v>
      </c>
      <c r="J450" cm="1">
        <f t="array" ref="J450">_xlfn.XLOOKUP(I450&amp;PROPER(D450),Cleaned_Population!B$2:B$3200&amp;Cleaned_Population!A$2:A$3200,Cleaned_Population!C$2:C$3200,"No Match")</f>
        <v>9694934</v>
      </c>
      <c r="K450" t="str">
        <f t="shared" si="6"/>
        <v>Sufficient Access</v>
      </c>
    </row>
    <row r="451" spans="1:11">
      <c r="A451" t="str">
        <v>STANFORD HEALTH CARE TRI-VALLEY</v>
      </c>
      <c r="B451" t="str">
        <v>PLEASANTON</v>
      </c>
      <c r="C451" t="str">
        <v>CA</v>
      </c>
      <c r="D451" t="str">
        <v>ALAMEDA</v>
      </c>
      <c r="E451" t="str">
        <v>Acute Care Hospitals</v>
      </c>
      <c r="F451" t="str">
        <v>Voluntary non-profit - Private</v>
      </c>
      <c r="G451" t="str">
        <v>Yes</v>
      </c>
      <c r="H451" s="8">
        <v>5</v>
      </c>
      <c r="I451" t="str">
        <f>_xlfn.XLOOKUP(C451,State_Ref!B:B,State_Ref!A:A,"No Match")</f>
        <v>California</v>
      </c>
      <c r="J451" cm="1">
        <f t="array" ref="J451">_xlfn.XLOOKUP(I451&amp;PROPER(D451),Cleaned_Population!B$2:B$3200&amp;Cleaned_Population!A$2:A$3200,Cleaned_Population!C$2:C$3200,"No Match")</f>
        <v>1636630</v>
      </c>
      <c r="K451" t="str">
        <f t="shared" ref="K451:K514" si="7">IF(AND(J451&gt;50000,COUNTIFS(D:D,D451,C:C,C451)&lt;=1),"Hospital Desert","Sufficient Access")</f>
        <v>Sufficient Access</v>
      </c>
    </row>
    <row r="452" spans="1:11">
      <c r="A452" t="str">
        <v>AHMC SETON MEDICAL CENTER</v>
      </c>
      <c r="B452" t="str">
        <v>DALY CITY</v>
      </c>
      <c r="C452" t="str">
        <v>CA</v>
      </c>
      <c r="D452" t="str">
        <v>SAN MATEO</v>
      </c>
      <c r="E452" t="str">
        <v>Acute Care Hospitals</v>
      </c>
      <c r="F452" t="str">
        <v>Voluntary non-profit - Church</v>
      </c>
      <c r="G452" t="str">
        <v>Yes</v>
      </c>
      <c r="H452" s="8">
        <v>1</v>
      </c>
      <c r="I452" t="str">
        <f>_xlfn.XLOOKUP(C452,State_Ref!B:B,State_Ref!A:A,"No Match")</f>
        <v>California</v>
      </c>
      <c r="J452" cm="1">
        <f t="array" ref="J452">_xlfn.XLOOKUP(I452&amp;PROPER(D452),Cleaned_Population!B$2:B$3200&amp;Cleaned_Population!A$2:A$3200,Cleaned_Population!C$2:C$3200,"No Match")</f>
        <v>743568</v>
      </c>
      <c r="K452" t="str">
        <f t="shared" si="7"/>
        <v>Sufficient Access</v>
      </c>
    </row>
    <row r="453" spans="1:11">
      <c r="A453" t="str">
        <v>SAINT JOHN'S HEALTH CENTER</v>
      </c>
      <c r="B453" t="str">
        <v>SANTA MONICA</v>
      </c>
      <c r="C453" t="str">
        <v>CA</v>
      </c>
      <c r="D453" t="str">
        <v>LOS ANGELES</v>
      </c>
      <c r="E453" t="str">
        <v>Acute Care Hospitals</v>
      </c>
      <c r="F453" t="str">
        <v>Voluntary non-profit - Private</v>
      </c>
      <c r="G453" t="str">
        <v>Yes</v>
      </c>
      <c r="H453" s="8">
        <v>4</v>
      </c>
      <c r="I453" t="str">
        <f>_xlfn.XLOOKUP(C453,State_Ref!B:B,State_Ref!A:A,"No Match")</f>
        <v>California</v>
      </c>
      <c r="J453" cm="1">
        <f t="array" ref="J453">_xlfn.XLOOKUP(I453&amp;PROPER(D453),Cleaned_Population!B$2:B$3200&amp;Cleaned_Population!A$2:A$3200,Cleaned_Population!C$2:C$3200,"No Match")</f>
        <v>9694934</v>
      </c>
      <c r="K453" t="str">
        <f t="shared" si="7"/>
        <v>Sufficient Access</v>
      </c>
    </row>
    <row r="454" spans="1:11">
      <c r="A454" t="str">
        <v>SUTTER SANTA ROSA REGIONAL HOSPITAL</v>
      </c>
      <c r="B454" t="str">
        <v>SANTA ROSA</v>
      </c>
      <c r="C454" t="str">
        <v>CA</v>
      </c>
      <c r="D454" t="str">
        <v>SONOMA</v>
      </c>
      <c r="E454" t="str">
        <v>Acute Care Hospitals</v>
      </c>
      <c r="F454" t="str">
        <v>Voluntary non-profit - Other</v>
      </c>
      <c r="G454" t="str">
        <v>Yes</v>
      </c>
      <c r="H454" s="8">
        <v>5</v>
      </c>
      <c r="I454" t="str">
        <f>_xlfn.XLOOKUP(C454,State_Ref!B:B,State_Ref!A:A,"No Match")</f>
        <v>California</v>
      </c>
      <c r="J454" cm="1">
        <f t="array" ref="J454">_xlfn.XLOOKUP(I454&amp;PROPER(D454),Cleaned_Population!B$2:B$3200&amp;Cleaned_Population!A$2:A$3200,Cleaned_Population!C$2:C$3200,"No Match")</f>
        <v>486444</v>
      </c>
      <c r="K454" t="str">
        <f t="shared" si="7"/>
        <v>Sufficient Access</v>
      </c>
    </row>
    <row r="455" spans="1:11">
      <c r="A455" t="str">
        <v>RIVERSIDE UNIVERSITY HEALTH SYSTEM-MEDICAL CENTER</v>
      </c>
      <c r="B455" t="str">
        <v>MORENO VALLEY</v>
      </c>
      <c r="C455" t="str">
        <v>CA</v>
      </c>
      <c r="D455" t="str">
        <v>RIVERSIDE</v>
      </c>
      <c r="E455" t="str">
        <v>Acute Care Hospitals</v>
      </c>
      <c r="F455" t="str">
        <v>Government - Local</v>
      </c>
      <c r="G455" t="str">
        <v>Yes</v>
      </c>
      <c r="H455" s="8">
        <v>3</v>
      </c>
      <c r="I455" t="str">
        <f>_xlfn.XLOOKUP(C455,State_Ref!B:B,State_Ref!A:A,"No Match")</f>
        <v>California</v>
      </c>
      <c r="J455" cm="1">
        <f t="array" ref="J455">_xlfn.XLOOKUP(I455&amp;PROPER(D455),Cleaned_Population!B$2:B$3200&amp;Cleaned_Population!A$2:A$3200,Cleaned_Population!C$2:C$3200,"No Match")</f>
        <v>2544916</v>
      </c>
      <c r="K455" t="str">
        <f t="shared" si="7"/>
        <v>Sufficient Access</v>
      </c>
    </row>
    <row r="456" spans="1:11">
      <c r="A456" t="str">
        <v>MERCY HOSPITAL</v>
      </c>
      <c r="B456" t="str">
        <v>BAKERSFIELD</v>
      </c>
      <c r="C456" t="str">
        <v>CA</v>
      </c>
      <c r="D456" t="str">
        <v>KERN</v>
      </c>
      <c r="E456" t="str">
        <v>Acute Care Hospitals</v>
      </c>
      <c r="F456" t="str">
        <v>Voluntary non-profit - Other</v>
      </c>
      <c r="G456" t="str">
        <v>Yes</v>
      </c>
      <c r="H456" s="8">
        <v>3</v>
      </c>
      <c r="I456" t="str">
        <f>_xlfn.XLOOKUP(C456,State_Ref!B:B,State_Ref!A:A,"No Match")</f>
        <v>California</v>
      </c>
      <c r="J456" cm="1">
        <f t="array" ref="J456">_xlfn.XLOOKUP(I456&amp;PROPER(D456),Cleaned_Population!B$2:B$3200&amp;Cleaned_Population!A$2:A$3200,Cleaned_Population!C$2:C$3200,"No Match")</f>
        <v>927068</v>
      </c>
      <c r="K456" t="str">
        <f t="shared" si="7"/>
        <v>Sufficient Access</v>
      </c>
    </row>
    <row r="457" spans="1:11">
      <c r="A457" t="str">
        <v>BARSTOW COMMUNITY HOSPITAL</v>
      </c>
      <c r="B457" t="str">
        <v>BARSTOW</v>
      </c>
      <c r="C457" t="str">
        <v>CA</v>
      </c>
      <c r="D457" t="str">
        <v>SAN BERNARDINO</v>
      </c>
      <c r="E457" t="str">
        <v>Acute Care Hospitals</v>
      </c>
      <c r="F457" t="str">
        <v>Proprietary</v>
      </c>
      <c r="G457" t="str">
        <v>Yes</v>
      </c>
      <c r="H457" s="8">
        <v>1</v>
      </c>
      <c r="I457" t="str">
        <f>_xlfn.XLOOKUP(C457,State_Ref!B:B,State_Ref!A:A,"No Match")</f>
        <v>California</v>
      </c>
      <c r="J457" cm="1">
        <f t="array" ref="J457">_xlfn.XLOOKUP(I457&amp;PROPER(D457),Cleaned_Population!B$2:B$3200&amp;Cleaned_Population!A$2:A$3200,Cleaned_Population!C$2:C$3200,"No Match")</f>
        <v>2224091</v>
      </c>
      <c r="K457" t="str">
        <f t="shared" si="7"/>
        <v>Sufficient Access</v>
      </c>
    </row>
    <row r="458" spans="1:11">
      <c r="A458" t="str">
        <v>PROVIDENCE ST MARY MEDICAL CENTER</v>
      </c>
      <c r="B458" t="str">
        <v>APPLE VALLEY</v>
      </c>
      <c r="C458" t="str">
        <v>CA</v>
      </c>
      <c r="D458" t="str">
        <v>SAN BERNARDINO</v>
      </c>
      <c r="E458" t="str">
        <v>Acute Care Hospitals</v>
      </c>
      <c r="F458" t="str">
        <v>Voluntary non-profit - Private</v>
      </c>
      <c r="G458" t="str">
        <v>Yes</v>
      </c>
      <c r="H458" s="8">
        <v>2</v>
      </c>
      <c r="I458" t="str">
        <f>_xlfn.XLOOKUP(C458,State_Ref!B:B,State_Ref!A:A,"No Match")</f>
        <v>California</v>
      </c>
      <c r="J458" cm="1">
        <f t="array" ref="J458">_xlfn.XLOOKUP(I458&amp;PROPER(D458),Cleaned_Population!B$2:B$3200&amp;Cleaned_Population!A$2:A$3200,Cleaned_Population!C$2:C$3200,"No Match")</f>
        <v>2224091</v>
      </c>
      <c r="K458" t="str">
        <f t="shared" si="7"/>
        <v>Sufficient Access</v>
      </c>
    </row>
    <row r="459" spans="1:11">
      <c r="A459" t="str">
        <v>ADVENTIST HEALTH UKIAH VALLEY</v>
      </c>
      <c r="B459" t="str">
        <v>UKIAH</v>
      </c>
      <c r="C459" t="str">
        <v>CA</v>
      </c>
      <c r="D459" t="str">
        <v>MENDOCINO</v>
      </c>
      <c r="E459" t="str">
        <v>Acute Care Hospitals</v>
      </c>
      <c r="F459" t="str">
        <v>Voluntary non-profit - Private</v>
      </c>
      <c r="G459" t="str">
        <v>Yes</v>
      </c>
      <c r="H459" s="8">
        <v>4</v>
      </c>
      <c r="I459" t="str">
        <f>_xlfn.XLOOKUP(C459,State_Ref!B:B,State_Ref!A:A,"No Match")</f>
        <v>California</v>
      </c>
      <c r="J459" cm="1">
        <f t="array" ref="J459">_xlfn.XLOOKUP(I459&amp;PROPER(D459),Cleaned_Population!B$2:B$3200&amp;Cleaned_Population!A$2:A$3200,Cleaned_Population!C$2:C$3200,"No Match")</f>
        <v>88122</v>
      </c>
      <c r="K459" t="str">
        <f t="shared" si="7"/>
        <v>Sufficient Access</v>
      </c>
    </row>
    <row r="460" spans="1:11">
      <c r="A460" t="str">
        <v>ALTA BATES SUMMIT MEDICAL CENTER - ALTA BATES CAMP</v>
      </c>
      <c r="B460" t="str">
        <v>BERKELEY</v>
      </c>
      <c r="C460" t="str">
        <v>CA</v>
      </c>
      <c r="D460" t="str">
        <v>ALAMEDA</v>
      </c>
      <c r="E460" t="str">
        <v>Acute Care Hospitals</v>
      </c>
      <c r="F460" t="str">
        <v>Voluntary non-profit - Private</v>
      </c>
      <c r="G460" t="str">
        <v>Yes</v>
      </c>
      <c r="H460" s="8">
        <v>4</v>
      </c>
      <c r="I460" t="str">
        <f>_xlfn.XLOOKUP(C460,State_Ref!B:B,State_Ref!A:A,"No Match")</f>
        <v>California</v>
      </c>
      <c r="J460" cm="1">
        <f t="array" ref="J460">_xlfn.XLOOKUP(I460&amp;PROPER(D460),Cleaned_Population!B$2:B$3200&amp;Cleaned_Population!A$2:A$3200,Cleaned_Population!C$2:C$3200,"No Match")</f>
        <v>1636630</v>
      </c>
      <c r="K460" t="str">
        <f t="shared" si="7"/>
        <v>Sufficient Access</v>
      </c>
    </row>
    <row r="461" spans="1:11">
      <c r="A461" t="str">
        <v>EL CAMINO HEALTH</v>
      </c>
      <c r="B461" t="str">
        <v>MOUNTAIN VIEW</v>
      </c>
      <c r="C461" t="str">
        <v>CA</v>
      </c>
      <c r="D461" t="str">
        <v>SANTA CLARA</v>
      </c>
      <c r="E461" t="str">
        <v>Acute Care Hospitals</v>
      </c>
      <c r="F461" t="str">
        <v>Government - Hospital District or Authority</v>
      </c>
      <c r="G461" t="str">
        <v>Yes</v>
      </c>
      <c r="H461" s="8">
        <v>4</v>
      </c>
      <c r="I461" t="str">
        <f>_xlfn.XLOOKUP(C461,State_Ref!B:B,State_Ref!A:A,"No Match")</f>
        <v>California</v>
      </c>
      <c r="J461" cm="1">
        <f t="array" ref="J461">_xlfn.XLOOKUP(I461&amp;PROPER(D461),Cleaned_Population!B$2:B$3200&amp;Cleaned_Population!A$2:A$3200,Cleaned_Population!C$2:C$3200,"No Match")</f>
        <v>1914391</v>
      </c>
      <c r="K461" t="str">
        <f t="shared" si="7"/>
        <v>Sufficient Access</v>
      </c>
    </row>
    <row r="462" spans="1:11">
      <c r="A462" t="str">
        <v>SUTTER ROSEVILLE MEDICAL CENTER</v>
      </c>
      <c r="B462" t="str">
        <v>ROSEVILLE</v>
      </c>
      <c r="C462" t="str">
        <v>CA</v>
      </c>
      <c r="D462" t="str">
        <v>PLACER</v>
      </c>
      <c r="E462" t="str">
        <v>Acute Care Hospitals</v>
      </c>
      <c r="F462" t="str">
        <v>Voluntary non-profit - Private</v>
      </c>
      <c r="G462" t="str">
        <v>Yes</v>
      </c>
      <c r="H462" s="8">
        <v>5</v>
      </c>
      <c r="I462" t="str">
        <f>_xlfn.XLOOKUP(C462,State_Ref!B:B,State_Ref!A:A,"No Match")</f>
        <v>California</v>
      </c>
      <c r="J462" cm="1">
        <f t="array" ref="J462">_xlfn.XLOOKUP(I462&amp;PROPER(D462),Cleaned_Population!B$2:B$3200&amp;Cleaned_Population!A$2:A$3200,Cleaned_Population!C$2:C$3200,"No Match")</f>
        <v>442081</v>
      </c>
      <c r="K462" t="str">
        <f t="shared" si="7"/>
        <v>Sufficient Access</v>
      </c>
    </row>
    <row r="463" spans="1:11">
      <c r="A463" t="str">
        <v>VA N CALIFORNIA HEALTHCARE SYSTEM</v>
      </c>
      <c r="B463" t="str">
        <v>MATHER</v>
      </c>
      <c r="C463" t="str">
        <v>CA</v>
      </c>
      <c r="D463" t="str">
        <v>SACRAMENTO</v>
      </c>
      <c r="E463" t="str">
        <v>Acute Care - Veterans Administration</v>
      </c>
      <c r="F463" t="str">
        <v>Veterans Health Administration</v>
      </c>
      <c r="G463" t="str">
        <v>Yes</v>
      </c>
      <c r="H463" s="8">
        <v>4</v>
      </c>
      <c r="I463" t="str">
        <f>_xlfn.XLOOKUP(C463,State_Ref!B:B,State_Ref!A:A,"No Match")</f>
        <v>California</v>
      </c>
      <c r="J463" cm="1">
        <f t="array" ref="J463">_xlfn.XLOOKUP(I463&amp;PROPER(D463),Cleaned_Population!B$2:B$3200&amp;Cleaned_Population!A$2:A$3200,Cleaned_Population!C$2:C$3200,"No Match")</f>
        <v>1618460</v>
      </c>
      <c r="K463" t="str">
        <f t="shared" si="7"/>
        <v>Sufficient Access</v>
      </c>
    </row>
    <row r="464" spans="1:11">
      <c r="A464" t="str">
        <v>SUTTER TRACY COMMUNITY HOSPITAL</v>
      </c>
      <c r="B464" t="str">
        <v>TRACY</v>
      </c>
      <c r="C464" t="str">
        <v>CA</v>
      </c>
      <c r="D464" t="str">
        <v>SAN JOAQUIN</v>
      </c>
      <c r="E464" t="str">
        <v>Acute Care Hospitals</v>
      </c>
      <c r="F464" t="str">
        <v>Proprietary</v>
      </c>
      <c r="G464" t="str">
        <v>Yes</v>
      </c>
      <c r="H464" s="8">
        <v>4</v>
      </c>
      <c r="I464" t="str">
        <f>_xlfn.XLOOKUP(C464,State_Ref!B:B,State_Ref!A:A,"No Match")</f>
        <v>California</v>
      </c>
      <c r="J464" cm="1">
        <f t="array" ref="J464">_xlfn.XLOOKUP(I464&amp;PROPER(D464),Cleaned_Population!B$2:B$3200&amp;Cleaned_Population!A$2:A$3200,Cleaned_Population!C$2:C$3200,"No Match")</f>
        <v>823815</v>
      </c>
      <c r="K464" t="str">
        <f t="shared" si="7"/>
        <v>Sufficient Access</v>
      </c>
    </row>
    <row r="465" spans="1:11">
      <c r="A465" t="str">
        <v>KERN MEDICAL CENTER</v>
      </c>
      <c r="B465" t="str">
        <v>BAKERSFIELD</v>
      </c>
      <c r="C465" t="str">
        <v>CA</v>
      </c>
      <c r="D465" t="str">
        <v>KERN</v>
      </c>
      <c r="E465" t="str">
        <v>Acute Care Hospitals</v>
      </c>
      <c r="F465" t="str">
        <v>Government - Hospital District or Authority</v>
      </c>
      <c r="G465" t="str">
        <v>Yes</v>
      </c>
      <c r="H465" s="8">
        <v>1</v>
      </c>
      <c r="I465" t="str">
        <f>_xlfn.XLOOKUP(C465,State_Ref!B:B,State_Ref!A:A,"No Match")</f>
        <v>California</v>
      </c>
      <c r="J465" cm="1">
        <f t="array" ref="J465">_xlfn.XLOOKUP(I465&amp;PROPER(D465),Cleaned_Population!B$2:B$3200&amp;Cleaned_Population!A$2:A$3200,Cleaned_Population!C$2:C$3200,"No Match")</f>
        <v>927068</v>
      </c>
      <c r="K465" t="str">
        <f t="shared" si="7"/>
        <v>Sufficient Access</v>
      </c>
    </row>
    <row r="466" spans="1:11">
      <c r="A466" t="str">
        <v>PALO ALTO VA MEDICAL CENTER</v>
      </c>
      <c r="B466" t="str">
        <v>PALO ALTO</v>
      </c>
      <c r="C466" t="str">
        <v>CA</v>
      </c>
      <c r="D466" t="str">
        <v>SANTA CLARA</v>
      </c>
      <c r="E466" t="str">
        <v>Acute Care - Veterans Administration</v>
      </c>
      <c r="F466" t="str">
        <v>Veterans Health Administration</v>
      </c>
      <c r="G466" t="str">
        <v>Yes</v>
      </c>
      <c r="H466" s="8">
        <v>5</v>
      </c>
      <c r="I466" t="str">
        <f>_xlfn.XLOOKUP(C466,State_Ref!B:B,State_Ref!A:A,"No Match")</f>
        <v>California</v>
      </c>
      <c r="J466" cm="1">
        <f t="array" ref="J466">_xlfn.XLOOKUP(I466&amp;PROPER(D466),Cleaned_Population!B$2:B$3200&amp;Cleaned_Population!A$2:A$3200,Cleaned_Population!C$2:C$3200,"No Match")</f>
        <v>1914391</v>
      </c>
      <c r="K466" t="str">
        <f t="shared" si="7"/>
        <v>Sufficient Access</v>
      </c>
    </row>
    <row r="467" spans="1:11">
      <c r="A467" t="str">
        <v>HIGHLAND HOSPITAL</v>
      </c>
      <c r="B467" t="str">
        <v>OAKLAND</v>
      </c>
      <c r="C467" t="str">
        <v>CA</v>
      </c>
      <c r="D467" t="str">
        <v>ALAMEDA</v>
      </c>
      <c r="E467" t="str">
        <v>Acute Care Hospitals</v>
      </c>
      <c r="F467" t="str">
        <v>Government - Hospital District or Authority</v>
      </c>
      <c r="G467" t="str">
        <v>Yes</v>
      </c>
      <c r="H467" s="8">
        <v>1</v>
      </c>
      <c r="I467" t="str">
        <f>_xlfn.XLOOKUP(C467,State_Ref!B:B,State_Ref!A:A,"No Match")</f>
        <v>California</v>
      </c>
      <c r="J467" cm="1">
        <f t="array" ref="J467">_xlfn.XLOOKUP(I467&amp;PROPER(D467),Cleaned_Population!B$2:B$3200&amp;Cleaned_Population!A$2:A$3200,Cleaned_Population!C$2:C$3200,"No Match")</f>
        <v>1636630</v>
      </c>
      <c r="K467" t="str">
        <f t="shared" si="7"/>
        <v>Sufficient Access</v>
      </c>
    </row>
    <row r="468" spans="1:11">
      <c r="A468" t="str">
        <v>SCRIPPS MEMORIAL HOSPITAL LA JOLLA</v>
      </c>
      <c r="B468" t="str">
        <v>LA JOLLA</v>
      </c>
      <c r="C468" t="str">
        <v>CA</v>
      </c>
      <c r="D468" t="str">
        <v>SAN DIEGO</v>
      </c>
      <c r="E468" t="str">
        <v>Acute Care Hospitals</v>
      </c>
      <c r="F468" t="str">
        <v>Physician</v>
      </c>
      <c r="G468" t="str">
        <v>Yes</v>
      </c>
      <c r="H468" s="8">
        <v>5</v>
      </c>
      <c r="I468" t="str">
        <f>_xlfn.XLOOKUP(C468,State_Ref!B:B,State_Ref!A:A,"No Match")</f>
        <v>California</v>
      </c>
      <c r="J468" cm="1">
        <f t="array" ref="J468">_xlfn.XLOOKUP(I468&amp;PROPER(D468),Cleaned_Population!B$2:B$3200&amp;Cleaned_Population!A$2:A$3200,Cleaned_Population!C$2:C$3200,"No Match")</f>
        <v>3282248</v>
      </c>
      <c r="K468" t="str">
        <f t="shared" si="7"/>
        <v>Sufficient Access</v>
      </c>
    </row>
    <row r="469" spans="1:11">
      <c r="A469" t="str">
        <v>LOMA LINDA UNIVERSITY MEDICAL CENTER</v>
      </c>
      <c r="B469" t="str">
        <v>LOMA LINDA</v>
      </c>
      <c r="C469" t="str">
        <v>CA</v>
      </c>
      <c r="D469" t="str">
        <v>SAN BERNARDINO</v>
      </c>
      <c r="E469" t="str">
        <v>Acute Care Hospitals</v>
      </c>
      <c r="F469" t="str">
        <v>Voluntary non-profit - Private</v>
      </c>
      <c r="G469" t="str">
        <v>Yes</v>
      </c>
      <c r="H469" s="8">
        <v>4</v>
      </c>
      <c r="I469" t="str">
        <f>_xlfn.XLOOKUP(C469,State_Ref!B:B,State_Ref!A:A,"No Match")</f>
        <v>California</v>
      </c>
      <c r="J469" cm="1">
        <f t="array" ref="J469">_xlfn.XLOOKUP(I469&amp;PROPER(D469),Cleaned_Population!B$2:B$3200&amp;Cleaned_Population!A$2:A$3200,Cleaned_Population!C$2:C$3200,"No Match")</f>
        <v>2224091</v>
      </c>
      <c r="K469" t="str">
        <f t="shared" si="7"/>
        <v>Sufficient Access</v>
      </c>
    </row>
    <row r="470" spans="1:11">
      <c r="A470" t="str">
        <v>CORONA REGIONAL MEDICAL CENTER</v>
      </c>
      <c r="B470" t="str">
        <v>CORONA</v>
      </c>
      <c r="C470" t="str">
        <v>CA</v>
      </c>
      <c r="D470" t="str">
        <v>RIVERSIDE</v>
      </c>
      <c r="E470" t="str">
        <v>Acute Care Hospitals</v>
      </c>
      <c r="F470" t="str">
        <v>Proprietary</v>
      </c>
      <c r="G470" t="str">
        <v>Yes</v>
      </c>
      <c r="H470" s="8">
        <v>3</v>
      </c>
      <c r="I470" t="str">
        <f>_xlfn.XLOOKUP(C470,State_Ref!B:B,State_Ref!A:A,"No Match")</f>
        <v>California</v>
      </c>
      <c r="J470" cm="1">
        <f t="array" ref="J470">_xlfn.XLOOKUP(I470&amp;PROPER(D470),Cleaned_Population!B$2:B$3200&amp;Cleaned_Population!A$2:A$3200,Cleaned_Population!C$2:C$3200,"No Match")</f>
        <v>2544916</v>
      </c>
      <c r="K470" t="str">
        <f t="shared" si="7"/>
        <v>Sufficient Access</v>
      </c>
    </row>
    <row r="471" spans="1:11">
      <c r="A471" t="str">
        <v>SALINAS VALLEY MEMORIAL HOSPITAL</v>
      </c>
      <c r="B471" t="str">
        <v>SALINAS</v>
      </c>
      <c r="C471" t="str">
        <v>CA</v>
      </c>
      <c r="D471" t="str">
        <v>MONTEREY</v>
      </c>
      <c r="E471" t="str">
        <v>Acute Care Hospitals</v>
      </c>
      <c r="F471" t="str">
        <v>Voluntary non-profit - Other</v>
      </c>
      <c r="G471" t="str">
        <v>Yes</v>
      </c>
      <c r="H471" s="8">
        <v>4</v>
      </c>
      <c r="I471" t="str">
        <f>_xlfn.XLOOKUP(C471,State_Ref!B:B,State_Ref!A:A,"No Match")</f>
        <v>California</v>
      </c>
      <c r="J471" cm="1">
        <f t="array" ref="J471">_xlfn.XLOOKUP(I471&amp;PROPER(D471),Cleaned_Population!B$2:B$3200&amp;Cleaned_Population!A$2:A$3200,Cleaned_Population!C$2:C$3200,"No Match")</f>
        <v>433729</v>
      </c>
      <c r="K471" t="str">
        <f t="shared" si="7"/>
        <v>Sufficient Access</v>
      </c>
    </row>
    <row r="472" spans="1:11">
      <c r="A472" t="str">
        <v>ADVENTIST HEALTH SONORA</v>
      </c>
      <c r="B472" t="str">
        <v>SONORA</v>
      </c>
      <c r="C472" t="str">
        <v>CA</v>
      </c>
      <c r="D472" t="str">
        <v>TUOLUMNE</v>
      </c>
      <c r="E472" t="str">
        <v>Acute Care Hospitals</v>
      </c>
      <c r="F472" t="str">
        <v>Voluntary non-profit - Church</v>
      </c>
      <c r="G472" t="str">
        <v>No</v>
      </c>
      <c r="H472" s="8">
        <v>3</v>
      </c>
      <c r="I472" t="str">
        <f>_xlfn.XLOOKUP(C472,State_Ref!B:B,State_Ref!A:A,"No Match")</f>
        <v>California</v>
      </c>
      <c r="J472" cm="1">
        <f t="array" ref="J472">_xlfn.XLOOKUP(I472&amp;PROPER(D472),Cleaned_Population!B$2:B$3200&amp;Cleaned_Population!A$2:A$3200,Cleaned_Population!C$2:C$3200,"No Match")</f>
        <v>53160</v>
      </c>
      <c r="K472" t="str">
        <f t="shared" si="7"/>
        <v>Hospital Desert</v>
      </c>
    </row>
    <row r="473" spans="1:11">
      <c r="A473" t="str">
        <v>ADVENTIST HEALTH LODI MEMORIAL</v>
      </c>
      <c r="B473" t="str">
        <v>LODI</v>
      </c>
      <c r="C473" t="str">
        <v>CA</v>
      </c>
      <c r="D473" t="str">
        <v>SAN JOAQUIN</v>
      </c>
      <c r="E473" t="str">
        <v>Acute Care Hospitals</v>
      </c>
      <c r="F473" t="str">
        <v>Voluntary non-profit - Other</v>
      </c>
      <c r="G473" t="str">
        <v>Yes</v>
      </c>
      <c r="H473" s="8">
        <v>3</v>
      </c>
      <c r="I473" t="str">
        <f>_xlfn.XLOOKUP(C473,State_Ref!B:B,State_Ref!A:A,"No Match")</f>
        <v>California</v>
      </c>
      <c r="J473" cm="1">
        <f t="array" ref="J473">_xlfn.XLOOKUP(I473&amp;PROPER(D473),Cleaned_Population!B$2:B$3200&amp;Cleaned_Population!A$2:A$3200,Cleaned_Population!C$2:C$3200,"No Match")</f>
        <v>823815</v>
      </c>
      <c r="K473" t="str">
        <f t="shared" si="7"/>
        <v>Sufficient Access</v>
      </c>
    </row>
    <row r="474" spans="1:11">
      <c r="A474" t="str">
        <v>PIONEERS MEMORIAL HEALTHCARE DISTRICT</v>
      </c>
      <c r="B474" t="str">
        <v>BRAWLEY</v>
      </c>
      <c r="C474" t="str">
        <v>CA</v>
      </c>
      <c r="D474" t="str">
        <v>IMPERIAL</v>
      </c>
      <c r="E474" t="str">
        <v>Acute Care Hospitals</v>
      </c>
      <c r="F474" t="str">
        <v>Government - Hospital District or Authority</v>
      </c>
      <c r="G474" t="str">
        <v>Yes</v>
      </c>
      <c r="H474" s="8">
        <v>3</v>
      </c>
      <c r="I474" t="str">
        <f>_xlfn.XLOOKUP(C474,State_Ref!B:B,State_Ref!A:A,"No Match")</f>
        <v>California</v>
      </c>
      <c r="J474" cm="1">
        <f t="array" ref="J474">_xlfn.XLOOKUP(I474&amp;PROPER(D474),Cleaned_Population!B$2:B$3200&amp;Cleaned_Population!A$2:A$3200,Cleaned_Population!C$2:C$3200,"No Match")</f>
        <v>181411</v>
      </c>
      <c r="K474" t="str">
        <f t="shared" si="7"/>
        <v>Sufficient Access</v>
      </c>
    </row>
    <row r="475" spans="1:11">
      <c r="A475" t="str">
        <v>UCI HEALTH-ORANGE</v>
      </c>
      <c r="B475" t="str">
        <v>ORANGE</v>
      </c>
      <c r="C475" t="str">
        <v>CA</v>
      </c>
      <c r="D475" t="str">
        <v>ORANGE</v>
      </c>
      <c r="E475" t="str">
        <v>Acute Care Hospitals</v>
      </c>
      <c r="F475" t="str">
        <v>Government - Local</v>
      </c>
      <c r="G475" t="str">
        <v>Yes</v>
      </c>
      <c r="H475" s="8">
        <v>4</v>
      </c>
      <c r="I475" t="str">
        <f>_xlfn.XLOOKUP(C475,State_Ref!B:B,State_Ref!A:A,"No Match")</f>
        <v>California</v>
      </c>
      <c r="J475" cm="1">
        <f t="array" ref="J475">_xlfn.XLOOKUP(I475&amp;PROPER(D475),Cleaned_Population!B$2:B$3200&amp;Cleaned_Population!A$2:A$3200,Cleaned_Population!C$2:C$3200,"No Match")</f>
        <v>3149507</v>
      </c>
      <c r="K475" t="str">
        <f t="shared" si="7"/>
        <v>Sufficient Access</v>
      </c>
    </row>
    <row r="476" spans="1:11">
      <c r="A476" t="str">
        <v>ADVENTIST HEALTH WHITE MEMORIAL MONTEBELLO</v>
      </c>
      <c r="B476" t="str">
        <v>MONTEBELLO</v>
      </c>
      <c r="C476" t="str">
        <v>CA</v>
      </c>
      <c r="D476" t="str">
        <v>LOS ANGELES</v>
      </c>
      <c r="E476" t="str">
        <v>Acute Care Hospitals</v>
      </c>
      <c r="F476" t="str">
        <v>Voluntary non-profit - Private</v>
      </c>
      <c r="G476" t="str">
        <v>Yes</v>
      </c>
      <c r="H476" s="8">
        <v>3</v>
      </c>
      <c r="I476" t="str">
        <f>_xlfn.XLOOKUP(C476,State_Ref!B:B,State_Ref!A:A,"No Match")</f>
        <v>California</v>
      </c>
      <c r="J476" cm="1">
        <f t="array" ref="J476">_xlfn.XLOOKUP(I476&amp;PROPER(D476),Cleaned_Population!B$2:B$3200&amp;Cleaned_Population!A$2:A$3200,Cleaned_Population!C$2:C$3200,"No Match")</f>
        <v>9694934</v>
      </c>
      <c r="K476" t="str">
        <f t="shared" si="7"/>
        <v>Sufficient Access</v>
      </c>
    </row>
    <row r="477" spans="1:11">
      <c r="A477" t="str">
        <v>TORRANCE MEMORIAL MEDICAL CENTER</v>
      </c>
      <c r="B477" t="str">
        <v>TORRANCE</v>
      </c>
      <c r="C477" t="str">
        <v>CA</v>
      </c>
      <c r="D477" t="str">
        <v>LOS ANGELES</v>
      </c>
      <c r="E477" t="str">
        <v>Acute Care Hospitals</v>
      </c>
      <c r="F477" t="str">
        <v>Voluntary non-profit - Other</v>
      </c>
      <c r="G477" t="str">
        <v>Yes</v>
      </c>
      <c r="H477" s="8">
        <v>5</v>
      </c>
      <c r="I477" t="str">
        <f>_xlfn.XLOOKUP(C477,State_Ref!B:B,State_Ref!A:A,"No Match")</f>
        <v>California</v>
      </c>
      <c r="J477" cm="1">
        <f t="array" ref="J477">_xlfn.XLOOKUP(I477&amp;PROPER(D477),Cleaned_Population!B$2:B$3200&amp;Cleaned_Population!A$2:A$3200,Cleaned_Population!C$2:C$3200,"No Match")</f>
        <v>9694934</v>
      </c>
      <c r="K477" t="str">
        <f t="shared" si="7"/>
        <v>Sufficient Access</v>
      </c>
    </row>
    <row r="478" spans="1:11">
      <c r="A478" t="str">
        <v>BARTON MEMORIAL HOSPITAL</v>
      </c>
      <c r="B478" t="str">
        <v>SOUTH LAKE TAHOE</v>
      </c>
      <c r="C478" t="str">
        <v>CA</v>
      </c>
      <c r="D478" t="str">
        <v>EL DORADO</v>
      </c>
      <c r="E478" t="str">
        <v>Acute Care Hospitals</v>
      </c>
      <c r="F478" t="str">
        <v>Voluntary non-profit - Private</v>
      </c>
      <c r="G478" t="str">
        <v>Yes</v>
      </c>
      <c r="H478" s="8">
        <v>3</v>
      </c>
      <c r="I478" t="str">
        <f>_xlfn.XLOOKUP(C478,State_Ref!B:B,State_Ref!A:A,"No Match")</f>
        <v>California</v>
      </c>
      <c r="J478" cm="1">
        <f t="array" ref="J478">_xlfn.XLOOKUP(I478&amp;PROPER(D478),Cleaned_Population!B$2:B$3200&amp;Cleaned_Population!A$2:A$3200,Cleaned_Population!C$2:C$3200,"No Match")</f>
        <v>192323</v>
      </c>
      <c r="K478" t="str">
        <f t="shared" si="7"/>
        <v>Sufficient Access</v>
      </c>
    </row>
    <row r="479" spans="1:11">
      <c r="A479" t="str">
        <v>PROVIDENCE LITTLE COMPANY OF MARY MED CTR TORRANCE</v>
      </c>
      <c r="B479" t="str">
        <v>TORRANCE</v>
      </c>
      <c r="C479" t="str">
        <v>CA</v>
      </c>
      <c r="D479" t="str">
        <v>LOS ANGELES</v>
      </c>
      <c r="E479" t="str">
        <v>Acute Care Hospitals</v>
      </c>
      <c r="F479" t="str">
        <v>Voluntary non-profit - Church</v>
      </c>
      <c r="G479" t="str">
        <v>No</v>
      </c>
      <c r="H479" s="8">
        <v>5</v>
      </c>
      <c r="I479" t="str">
        <f>_xlfn.XLOOKUP(C479,State_Ref!B:B,State_Ref!A:A,"No Match")</f>
        <v>California</v>
      </c>
      <c r="J479" cm="1">
        <f t="array" ref="J479">_xlfn.XLOOKUP(I479&amp;PROPER(D479),Cleaned_Population!B$2:B$3200&amp;Cleaned_Population!A$2:A$3200,Cleaned_Population!C$2:C$3200,"No Match")</f>
        <v>9694934</v>
      </c>
      <c r="K479" t="str">
        <f t="shared" si="7"/>
        <v>Sufficient Access</v>
      </c>
    </row>
    <row r="480" spans="1:11">
      <c r="A480" t="str">
        <v>GOLETA VALLEY COTTAGE HOSPITAL</v>
      </c>
      <c r="B480" t="str">
        <v>SANTA BARBARA</v>
      </c>
      <c r="C480" t="str">
        <v>CA</v>
      </c>
      <c r="D480" t="str">
        <v>SANTA BARBARA</v>
      </c>
      <c r="E480" t="str">
        <v>Acute Care Hospitals</v>
      </c>
      <c r="F480" t="str">
        <v>Voluntary non-profit - Other</v>
      </c>
      <c r="G480" t="str">
        <v>Yes</v>
      </c>
      <c r="H480" s="8">
        <v>5</v>
      </c>
      <c r="I480" t="str">
        <f>_xlfn.XLOOKUP(C480,State_Ref!B:B,State_Ref!A:A,"No Match")</f>
        <v>California</v>
      </c>
      <c r="J480" cm="1">
        <f t="array" ref="J480">_xlfn.XLOOKUP(I480&amp;PROPER(D480),Cleaned_Population!B$2:B$3200&amp;Cleaned_Population!A$2:A$3200,Cleaned_Population!C$2:C$3200,"No Match")</f>
        <v>442065</v>
      </c>
      <c r="K480" t="str">
        <f t="shared" si="7"/>
        <v>Sufficient Access</v>
      </c>
    </row>
    <row r="481" spans="1:11">
      <c r="A481" t="str">
        <v>MARINHEALTH MEDICAL CENTER</v>
      </c>
      <c r="B481" t="str">
        <v>GREENBRAE</v>
      </c>
      <c r="C481" t="str">
        <v>CA</v>
      </c>
      <c r="D481" t="str">
        <v>MARIN</v>
      </c>
      <c r="E481" t="str">
        <v>Acute Care Hospitals</v>
      </c>
      <c r="F481" t="str">
        <v>Government - Hospital District or Authority</v>
      </c>
      <c r="G481" t="str">
        <v>Yes</v>
      </c>
      <c r="H481" s="8">
        <v>5</v>
      </c>
      <c r="I481" t="str">
        <f>_xlfn.XLOOKUP(C481,State_Ref!B:B,State_Ref!A:A,"No Match")</f>
        <v>California</v>
      </c>
      <c r="J481" cm="1">
        <f t="array" ref="J481">_xlfn.XLOOKUP(I481&amp;PROPER(D481),Cleaned_Population!B$2:B$3200&amp;Cleaned_Population!A$2:A$3200,Cleaned_Population!C$2:C$3200,"No Match")</f>
        <v>253694</v>
      </c>
      <c r="K481" t="str">
        <f t="shared" si="7"/>
        <v>Sufficient Access</v>
      </c>
    </row>
    <row r="482" spans="1:11">
      <c r="A482" t="str">
        <v>NORTHBAY MEDICAL CENTER</v>
      </c>
      <c r="B482" t="str">
        <v>FAIRFIELD</v>
      </c>
      <c r="C482" t="str">
        <v>CA</v>
      </c>
      <c r="D482" t="str">
        <v>SOLANO</v>
      </c>
      <c r="E482" t="str">
        <v>Acute Care Hospitals</v>
      </c>
      <c r="F482" t="str">
        <v>Voluntary non-profit - Private</v>
      </c>
      <c r="G482" t="str">
        <v>Yes</v>
      </c>
      <c r="H482" s="8">
        <v>2</v>
      </c>
      <c r="I482" t="str">
        <f>_xlfn.XLOOKUP(C482,State_Ref!B:B,State_Ref!A:A,"No Match")</f>
        <v>California</v>
      </c>
      <c r="J482" cm="1">
        <f t="array" ref="J482">_xlfn.XLOOKUP(I482&amp;PROPER(D482),Cleaned_Population!B$2:B$3200&amp;Cleaned_Population!A$2:A$3200,Cleaned_Population!C$2:C$3200,"No Match")</f>
        <v>455376</v>
      </c>
      <c r="K482" t="str">
        <f t="shared" si="7"/>
        <v>Sufficient Access</v>
      </c>
    </row>
    <row r="483" spans="1:11">
      <c r="A483" t="str">
        <v>LOS ANGELES GENERAL MEDICAL CENTER</v>
      </c>
      <c r="B483" t="str">
        <v>LOS ANGELES</v>
      </c>
      <c r="C483" t="str">
        <v>CA</v>
      </c>
      <c r="D483" t="str">
        <v>LOS ANGELES</v>
      </c>
      <c r="E483" t="str">
        <v>Acute Care Hospitals</v>
      </c>
      <c r="F483" t="str">
        <v>Government - Local</v>
      </c>
      <c r="G483" t="str">
        <v>Yes</v>
      </c>
      <c r="H483" s="8">
        <v>2</v>
      </c>
      <c r="I483" t="str">
        <f>_xlfn.XLOOKUP(C483,State_Ref!B:B,State_Ref!A:A,"No Match")</f>
        <v>California</v>
      </c>
      <c r="J483" cm="1">
        <f t="array" ref="J483">_xlfn.XLOOKUP(I483&amp;PROPER(D483),Cleaned_Population!B$2:B$3200&amp;Cleaned_Population!A$2:A$3200,Cleaned_Population!C$2:C$3200,"No Match")</f>
        <v>9694934</v>
      </c>
      <c r="K483" t="str">
        <f t="shared" si="7"/>
        <v>Sufficient Access</v>
      </c>
    </row>
    <row r="484" spans="1:11">
      <c r="A484" t="str">
        <v>LAC/HARBOR-UCLA MED CENTER</v>
      </c>
      <c r="B484" t="str">
        <v>TORRANCE</v>
      </c>
      <c r="C484" t="str">
        <v>CA</v>
      </c>
      <c r="D484" t="str">
        <v>LOS ANGELES</v>
      </c>
      <c r="E484" t="str">
        <v>Acute Care Hospitals</v>
      </c>
      <c r="F484" t="str">
        <v>Government - Local</v>
      </c>
      <c r="G484" t="str">
        <v>Yes</v>
      </c>
      <c r="H484" s="8">
        <v>1</v>
      </c>
      <c r="I484" t="str">
        <f>_xlfn.XLOOKUP(C484,State_Ref!B:B,State_Ref!A:A,"No Match")</f>
        <v>California</v>
      </c>
      <c r="J484" cm="1">
        <f t="array" ref="J484">_xlfn.XLOOKUP(I484&amp;PROPER(D484),Cleaned_Population!B$2:B$3200&amp;Cleaned_Population!A$2:A$3200,Cleaned_Population!C$2:C$3200,"No Match")</f>
        <v>9694934</v>
      </c>
      <c r="K484" t="str">
        <f t="shared" si="7"/>
        <v>Sufficient Access</v>
      </c>
    </row>
    <row r="485" spans="1:11">
      <c r="A485" t="str">
        <v>PACIFICA HOSPITAL OF THE VALLEY</v>
      </c>
      <c r="B485" t="str">
        <v>SUN VALLEY</v>
      </c>
      <c r="C485" t="str">
        <v>CA</v>
      </c>
      <c r="D485" t="str">
        <v>LOS ANGELES</v>
      </c>
      <c r="E485" t="str">
        <v>Acute Care Hospitals</v>
      </c>
      <c r="F485" t="str">
        <v>Proprietary</v>
      </c>
      <c r="G485" t="str">
        <v>Yes</v>
      </c>
      <c r="H485" s="8">
        <v>0</v>
      </c>
      <c r="I485" t="str">
        <f>_xlfn.XLOOKUP(C485,State_Ref!B:B,State_Ref!A:A,"No Match")</f>
        <v>California</v>
      </c>
      <c r="J485" cm="1">
        <f t="array" ref="J485">_xlfn.XLOOKUP(I485&amp;PROPER(D485),Cleaned_Population!B$2:B$3200&amp;Cleaned_Population!A$2:A$3200,Cleaned_Population!C$2:C$3200,"No Match")</f>
        <v>9694934</v>
      </c>
      <c r="K485" t="str">
        <f t="shared" si="7"/>
        <v>Sufficient Access</v>
      </c>
    </row>
    <row r="486" spans="1:11">
      <c r="A486" t="str">
        <v>GOOD SAMARITAN HOSPITAL</v>
      </c>
      <c r="B486" t="str">
        <v>SAN JOSE</v>
      </c>
      <c r="C486" t="str">
        <v>CA</v>
      </c>
      <c r="D486" t="str">
        <v>SANTA CLARA</v>
      </c>
      <c r="E486" t="str">
        <v>Acute Care Hospitals</v>
      </c>
      <c r="F486" t="str">
        <v>Proprietary</v>
      </c>
      <c r="G486" t="str">
        <v>Yes</v>
      </c>
      <c r="H486" s="8">
        <v>2</v>
      </c>
      <c r="I486" t="str">
        <f>_xlfn.XLOOKUP(C486,State_Ref!B:B,State_Ref!A:A,"No Match")</f>
        <v>California</v>
      </c>
      <c r="J486" cm="1">
        <f t="array" ref="J486">_xlfn.XLOOKUP(I486&amp;PROPER(D486),Cleaned_Population!B$2:B$3200&amp;Cleaned_Population!A$2:A$3200,Cleaned_Population!C$2:C$3200,"No Match")</f>
        <v>1914391</v>
      </c>
      <c r="K486" t="str">
        <f t="shared" si="7"/>
        <v>Sufficient Access</v>
      </c>
    </row>
    <row r="487" spans="1:11">
      <c r="A487" t="str">
        <v>EMANATE HEALTH INTER-COMMUNITY HOSPITAL</v>
      </c>
      <c r="B487" t="str">
        <v>COVINA</v>
      </c>
      <c r="C487" t="str">
        <v>CA</v>
      </c>
      <c r="D487" t="str">
        <v>LOS ANGELES</v>
      </c>
      <c r="E487" t="str">
        <v>Acute Care Hospitals</v>
      </c>
      <c r="F487" t="str">
        <v>Proprietary</v>
      </c>
      <c r="G487" t="str">
        <v>Yes</v>
      </c>
      <c r="H487" s="8">
        <v>1</v>
      </c>
      <c r="I487" t="str">
        <f>_xlfn.XLOOKUP(C487,State_Ref!B:B,State_Ref!A:A,"No Match")</f>
        <v>California</v>
      </c>
      <c r="J487" cm="1">
        <f t="array" ref="J487">_xlfn.XLOOKUP(I487&amp;PROPER(D487),Cleaned_Population!B$2:B$3200&amp;Cleaned_Population!A$2:A$3200,Cleaned_Population!C$2:C$3200,"No Match")</f>
        <v>9694934</v>
      </c>
      <c r="K487" t="str">
        <f t="shared" si="7"/>
        <v>Sufficient Access</v>
      </c>
    </row>
    <row r="488" spans="1:11">
      <c r="A488" t="str">
        <v>HEMET GLOBAL MEDICAL CENTER</v>
      </c>
      <c r="B488" t="str">
        <v>HEMET</v>
      </c>
      <c r="C488" t="str">
        <v>CA</v>
      </c>
      <c r="D488" t="str">
        <v>RIVERSIDE</v>
      </c>
      <c r="E488" t="str">
        <v>Acute Care Hospitals</v>
      </c>
      <c r="F488" t="str">
        <v>Proprietary</v>
      </c>
      <c r="G488" t="str">
        <v>Yes</v>
      </c>
      <c r="H488" s="8">
        <v>1</v>
      </c>
      <c r="I488" t="str">
        <f>_xlfn.XLOOKUP(C488,State_Ref!B:B,State_Ref!A:A,"No Match")</f>
        <v>California</v>
      </c>
      <c r="J488" cm="1">
        <f t="array" ref="J488">_xlfn.XLOOKUP(I488&amp;PROPER(D488),Cleaned_Population!B$2:B$3200&amp;Cleaned_Population!A$2:A$3200,Cleaned_Population!C$2:C$3200,"No Match")</f>
        <v>2544916</v>
      </c>
      <c r="K488" t="str">
        <f t="shared" si="7"/>
        <v>Sufficient Access</v>
      </c>
    </row>
    <row r="489" spans="1:11">
      <c r="A489" t="str">
        <v>PIH HEALTH DOWNEY HOSPITAL</v>
      </c>
      <c r="B489" t="str">
        <v>DOWNEY</v>
      </c>
      <c r="C489" t="str">
        <v>CA</v>
      </c>
      <c r="D489" t="str">
        <v>LOS ANGELES</v>
      </c>
      <c r="E489" t="str">
        <v>Acute Care Hospitals</v>
      </c>
      <c r="F489" t="str">
        <v>Voluntary non-profit - Private</v>
      </c>
      <c r="G489" t="str">
        <v>Yes</v>
      </c>
      <c r="H489" s="8">
        <v>4</v>
      </c>
      <c r="I489" t="str">
        <f>_xlfn.XLOOKUP(C489,State_Ref!B:B,State_Ref!A:A,"No Match")</f>
        <v>California</v>
      </c>
      <c r="J489" cm="1">
        <f t="array" ref="J489">_xlfn.XLOOKUP(I489&amp;PROPER(D489),Cleaned_Population!B$2:B$3200&amp;Cleaned_Population!A$2:A$3200,Cleaned_Population!C$2:C$3200,"No Match")</f>
        <v>9694934</v>
      </c>
      <c r="K489" t="str">
        <f t="shared" si="7"/>
        <v>Sufficient Access</v>
      </c>
    </row>
    <row r="490" spans="1:11">
      <c r="A490" t="str">
        <v>COMMUNITY MEMORIAL HOSPITAL - VENTURA</v>
      </c>
      <c r="B490" t="str">
        <v>VENTURA</v>
      </c>
      <c r="C490" t="str">
        <v>CA</v>
      </c>
      <c r="D490" t="str">
        <v>VENTURA</v>
      </c>
      <c r="E490" t="str">
        <v>Acute Care Hospitals</v>
      </c>
      <c r="F490" t="str">
        <v>Voluntary non-profit - Private</v>
      </c>
      <c r="G490" t="str">
        <v>Yes</v>
      </c>
      <c r="H490" s="8">
        <v>4</v>
      </c>
      <c r="I490" t="str">
        <f>_xlfn.XLOOKUP(C490,State_Ref!B:B,State_Ref!A:A,"No Match")</f>
        <v>California</v>
      </c>
      <c r="J490" cm="1">
        <f t="array" ref="J490">_xlfn.XLOOKUP(I490&amp;PROPER(D490),Cleaned_Population!B$2:B$3200&amp;Cleaned_Population!A$2:A$3200,Cleaned_Population!C$2:C$3200,"No Match")</f>
        <v>830851</v>
      </c>
      <c r="K490" t="str">
        <f t="shared" si="7"/>
        <v>Sufficient Access</v>
      </c>
    </row>
    <row r="491" spans="1:11">
      <c r="A491" t="str">
        <v>SANTA BARBARA COTTAGE HOSPITAL</v>
      </c>
      <c r="B491" t="str">
        <v>SANTA BARBARA</v>
      </c>
      <c r="C491" t="str">
        <v>CA</v>
      </c>
      <c r="D491" t="str">
        <v>SANTA BARBARA</v>
      </c>
      <c r="E491" t="str">
        <v>Acute Care Hospitals</v>
      </c>
      <c r="F491" t="str">
        <v>Voluntary non-profit - Private</v>
      </c>
      <c r="G491" t="str">
        <v>Yes</v>
      </c>
      <c r="H491" s="8">
        <v>4</v>
      </c>
      <c r="I491" t="str">
        <f>_xlfn.XLOOKUP(C491,State_Ref!B:B,State_Ref!A:A,"No Match")</f>
        <v>California</v>
      </c>
      <c r="J491" cm="1">
        <f t="array" ref="J491">_xlfn.XLOOKUP(I491&amp;PROPER(D491),Cleaned_Population!B$2:B$3200&amp;Cleaned_Population!A$2:A$3200,Cleaned_Population!C$2:C$3200,"No Match")</f>
        <v>442065</v>
      </c>
      <c r="K491" t="str">
        <f t="shared" si="7"/>
        <v>Sufficient Access</v>
      </c>
    </row>
    <row r="492" spans="1:11">
      <c r="A492" t="str">
        <v>NH Twentynine Palms</v>
      </c>
      <c r="B492" t="str">
        <v>Twentynine Palms</v>
      </c>
      <c r="C492" t="str">
        <v>CA</v>
      </c>
      <c r="D492" t="str">
        <v>SAN BERNARDINO</v>
      </c>
      <c r="E492" t="str">
        <v>Acute Care - Department of Defense</v>
      </c>
      <c r="F492" t="str">
        <v>Department of Defense</v>
      </c>
      <c r="G492" t="str">
        <v>Yes</v>
      </c>
      <c r="H492" s="8">
        <v>0</v>
      </c>
      <c r="I492" t="str">
        <f>_xlfn.XLOOKUP(C492,State_Ref!B:B,State_Ref!A:A,"No Match")</f>
        <v>California</v>
      </c>
      <c r="J492" cm="1">
        <f t="array" ref="J492">_xlfn.XLOOKUP(I492&amp;PROPER(D492),Cleaned_Population!B$2:B$3200&amp;Cleaned_Population!A$2:A$3200,Cleaned_Population!C$2:C$3200,"No Match")</f>
        <v>2224091</v>
      </c>
      <c r="K492" t="str">
        <f t="shared" si="7"/>
        <v>Sufficient Access</v>
      </c>
    </row>
    <row r="493" spans="1:11">
      <c r="A493" t="str">
        <v>CHINESE HOSPITAL</v>
      </c>
      <c r="B493" t="str">
        <v>SAN FRANCISCO</v>
      </c>
      <c r="C493" t="str">
        <v>CA</v>
      </c>
      <c r="D493" t="str">
        <v>SAN FRANCISCO</v>
      </c>
      <c r="E493" t="str">
        <v>Acute Care Hospitals</v>
      </c>
      <c r="F493" t="str">
        <v>Voluntary non-profit - Private</v>
      </c>
      <c r="G493" t="str">
        <v>Yes</v>
      </c>
      <c r="H493" s="8">
        <v>2</v>
      </c>
      <c r="I493" t="str">
        <f>_xlfn.XLOOKUP(C493,State_Ref!B:B,State_Ref!A:A,"No Match")</f>
        <v>California</v>
      </c>
      <c r="J493" cm="1">
        <f t="array" ref="J493">_xlfn.XLOOKUP(I493&amp;PROPER(D493),Cleaned_Population!B$2:B$3200&amp;Cleaned_Population!A$2:A$3200,Cleaned_Population!C$2:C$3200,"No Match")</f>
        <v>826079</v>
      </c>
      <c r="K493" t="str">
        <f t="shared" si="7"/>
        <v>Sufficient Access</v>
      </c>
    </row>
    <row r="494" spans="1:11">
      <c r="A494" t="str">
        <v>KAISER FOUNDATION HOSPITAL - SOUTH BAY</v>
      </c>
      <c r="B494" t="str">
        <v>HARBOR CITY</v>
      </c>
      <c r="C494" t="str">
        <v>CA</v>
      </c>
      <c r="D494" t="str">
        <v>LOS ANGELES</v>
      </c>
      <c r="E494" t="str">
        <v>Acute Care Hospitals</v>
      </c>
      <c r="F494" t="str">
        <v>Voluntary non-profit - Other</v>
      </c>
      <c r="G494" t="str">
        <v>No</v>
      </c>
      <c r="H494" s="8">
        <v>3</v>
      </c>
      <c r="I494" t="str">
        <f>_xlfn.XLOOKUP(C494,State_Ref!B:B,State_Ref!A:A,"No Match")</f>
        <v>California</v>
      </c>
      <c r="J494" cm="1">
        <f t="array" ref="J494">_xlfn.XLOOKUP(I494&amp;PROPER(D494),Cleaned_Population!B$2:B$3200&amp;Cleaned_Population!A$2:A$3200,Cleaned_Population!C$2:C$3200,"No Match")</f>
        <v>9694934</v>
      </c>
      <c r="K494" t="str">
        <f t="shared" si="7"/>
        <v>Sufficient Access</v>
      </c>
    </row>
    <row r="495" spans="1:11">
      <c r="A495" t="str">
        <v>MERCY HOSPITAL OF FOLSOM</v>
      </c>
      <c r="B495" t="str">
        <v>FOLSOM</v>
      </c>
      <c r="C495" t="str">
        <v>CA</v>
      </c>
      <c r="D495" t="str">
        <v>SACRAMENTO</v>
      </c>
      <c r="E495" t="str">
        <v>Acute Care Hospitals</v>
      </c>
      <c r="F495" t="str">
        <v>Voluntary non-profit - Private</v>
      </c>
      <c r="G495" t="str">
        <v>Yes</v>
      </c>
      <c r="H495" s="8">
        <v>4</v>
      </c>
      <c r="I495" t="str">
        <f>_xlfn.XLOOKUP(C495,State_Ref!B:B,State_Ref!A:A,"No Match")</f>
        <v>California</v>
      </c>
      <c r="J495" cm="1">
        <f t="array" ref="J495">_xlfn.XLOOKUP(I495&amp;PROPER(D495),Cleaned_Population!B$2:B$3200&amp;Cleaned_Population!A$2:A$3200,Cleaned_Population!C$2:C$3200,"No Match")</f>
        <v>1618460</v>
      </c>
      <c r="K495" t="str">
        <f t="shared" si="7"/>
        <v>Sufficient Access</v>
      </c>
    </row>
    <row r="496" spans="1:11">
      <c r="A496" t="str">
        <v>SUTTER COAST HOSPITAL</v>
      </c>
      <c r="B496" t="str">
        <v>CRESCENT CITY</v>
      </c>
      <c r="C496" t="str">
        <v>CA</v>
      </c>
      <c r="D496" t="str">
        <v>DEL NORTE</v>
      </c>
      <c r="E496" t="str">
        <v>Acute Care Hospitals</v>
      </c>
      <c r="F496" t="str">
        <v>Government - Hospital District or Authority</v>
      </c>
      <c r="G496" t="str">
        <v>No</v>
      </c>
      <c r="H496" s="8">
        <v>2</v>
      </c>
      <c r="I496" t="str">
        <f>_xlfn.XLOOKUP(C496,State_Ref!B:B,State_Ref!A:A,"No Match")</f>
        <v>California</v>
      </c>
      <c r="J496" cm="1">
        <f t="array" ref="J496">_xlfn.XLOOKUP(I496&amp;PROPER(D496),Cleaned_Population!B$2:B$3200&amp;Cleaned_Population!A$2:A$3200,Cleaned_Population!C$2:C$3200,"No Match")</f>
        <v>26410</v>
      </c>
      <c r="K496" t="str">
        <f t="shared" si="7"/>
        <v>Sufficient Access</v>
      </c>
    </row>
    <row r="497" spans="1:11">
      <c r="A497" t="str">
        <v>Weed ACH (FT Irwin)</v>
      </c>
      <c r="B497" t="str">
        <v>Fort Irwin</v>
      </c>
      <c r="C497" t="str">
        <v>CA</v>
      </c>
      <c r="D497" t="str">
        <v>SAN BERNARDINO</v>
      </c>
      <c r="E497" t="str">
        <v>Acute Care - Department of Defense</v>
      </c>
      <c r="F497" t="str">
        <v>Department of Defense</v>
      </c>
      <c r="G497" t="str">
        <v>Yes</v>
      </c>
      <c r="H497" s="8">
        <v>0</v>
      </c>
      <c r="I497" t="str">
        <f>_xlfn.XLOOKUP(C497,State_Ref!B:B,State_Ref!A:A,"No Match")</f>
        <v>California</v>
      </c>
      <c r="J497" cm="1">
        <f t="array" ref="J497">_xlfn.XLOOKUP(I497&amp;PROPER(D497),Cleaned_Population!B$2:B$3200&amp;Cleaned_Population!A$2:A$3200,Cleaned_Population!C$2:C$3200,"No Match")</f>
        <v>2224091</v>
      </c>
      <c r="K497" t="str">
        <f t="shared" si="7"/>
        <v>Sufficient Access</v>
      </c>
    </row>
    <row r="498" spans="1:11">
      <c r="A498" t="str">
        <v>SCRIPPS GREEN HOSPITAL</v>
      </c>
      <c r="B498" t="str">
        <v>LA JOLLA</v>
      </c>
      <c r="C498" t="str">
        <v>CA</v>
      </c>
      <c r="D498" t="str">
        <v>SAN DIEGO</v>
      </c>
      <c r="E498" t="str">
        <v>Acute Care Hospitals</v>
      </c>
      <c r="F498" t="str">
        <v>Voluntary non-profit - Other</v>
      </c>
      <c r="G498" t="str">
        <v>No</v>
      </c>
      <c r="H498" s="8">
        <v>5</v>
      </c>
      <c r="I498" t="str">
        <f>_xlfn.XLOOKUP(C498,State_Ref!B:B,State_Ref!A:A,"No Match")</f>
        <v>California</v>
      </c>
      <c r="J498" cm="1">
        <f t="array" ref="J498">_xlfn.XLOOKUP(I498&amp;PROPER(D498),Cleaned_Population!B$2:B$3200&amp;Cleaned_Population!A$2:A$3200,Cleaned_Population!C$2:C$3200,"No Match")</f>
        <v>3282248</v>
      </c>
      <c r="K498" t="str">
        <f t="shared" si="7"/>
        <v>Sufficient Access</v>
      </c>
    </row>
    <row r="499" spans="1:11">
      <c r="A499" t="str">
        <v>KAISER FOUNDATION HOSPITAL - SACRAMENTO</v>
      </c>
      <c r="B499" t="str">
        <v>SACRAMENTO</v>
      </c>
      <c r="C499" t="str">
        <v>CA</v>
      </c>
      <c r="D499" t="str">
        <v>SACRAMENTO</v>
      </c>
      <c r="E499" t="str">
        <v>Acute Care Hospitals</v>
      </c>
      <c r="F499" t="str">
        <v>Voluntary non-profit - Private</v>
      </c>
      <c r="G499" t="str">
        <v>Yes</v>
      </c>
      <c r="H499" s="8">
        <v>4</v>
      </c>
      <c r="I499" t="str">
        <f>_xlfn.XLOOKUP(C499,State_Ref!B:B,State_Ref!A:A,"No Match")</f>
        <v>California</v>
      </c>
      <c r="J499" cm="1">
        <f t="array" ref="J499">_xlfn.XLOOKUP(I499&amp;PROPER(D499),Cleaned_Population!B$2:B$3200&amp;Cleaned_Population!A$2:A$3200,Cleaned_Population!C$2:C$3200,"No Match")</f>
        <v>1618460</v>
      </c>
      <c r="K499" t="str">
        <f t="shared" si="7"/>
        <v>Sufficient Access</v>
      </c>
    </row>
    <row r="500" spans="1:11">
      <c r="A500" t="str">
        <v>WEST ANAHEIM MEDICAL CENTER</v>
      </c>
      <c r="B500" t="str">
        <v>ANAHEIM</v>
      </c>
      <c r="C500" t="str">
        <v>CA</v>
      </c>
      <c r="D500" t="str">
        <v>ORANGE</v>
      </c>
      <c r="E500" t="str">
        <v>Acute Care Hospitals</v>
      </c>
      <c r="F500" t="str">
        <v>Proprietary</v>
      </c>
      <c r="G500" t="str">
        <v>Yes</v>
      </c>
      <c r="H500" s="8">
        <v>2</v>
      </c>
      <c r="I500" t="str">
        <f>_xlfn.XLOOKUP(C500,State_Ref!B:B,State_Ref!A:A,"No Match")</f>
        <v>California</v>
      </c>
      <c r="J500" cm="1">
        <f t="array" ref="J500">_xlfn.XLOOKUP(I500&amp;PROPER(D500),Cleaned_Population!B$2:B$3200&amp;Cleaned_Population!A$2:A$3200,Cleaned_Population!C$2:C$3200,"No Match")</f>
        <v>3149507</v>
      </c>
      <c r="K500" t="str">
        <f t="shared" si="7"/>
        <v>Sufficient Access</v>
      </c>
    </row>
    <row r="501" spans="1:11">
      <c r="A501" t="str">
        <v>HUNTINGTON HOSPITAL</v>
      </c>
      <c r="B501" t="str">
        <v>PASADENA</v>
      </c>
      <c r="C501" t="str">
        <v>CA</v>
      </c>
      <c r="D501" t="str">
        <v>LOS ANGELES</v>
      </c>
      <c r="E501" t="str">
        <v>Acute Care Hospitals</v>
      </c>
      <c r="F501" t="str">
        <v>Voluntary non-profit - Other</v>
      </c>
      <c r="G501" t="str">
        <v>Yes</v>
      </c>
      <c r="H501" s="8">
        <v>0</v>
      </c>
      <c r="I501" t="str">
        <f>_xlfn.XLOOKUP(C501,State_Ref!B:B,State_Ref!A:A,"No Match")</f>
        <v>California</v>
      </c>
      <c r="J501" cm="1">
        <f t="array" ref="J501">_xlfn.XLOOKUP(I501&amp;PROPER(D501),Cleaned_Population!B$2:B$3200&amp;Cleaned_Population!A$2:A$3200,Cleaned_Population!C$2:C$3200,"No Match")</f>
        <v>9694934</v>
      </c>
      <c r="K501" t="str">
        <f t="shared" si="7"/>
        <v>Sufficient Access</v>
      </c>
    </row>
    <row r="502" spans="1:11">
      <c r="A502" t="str">
        <v>STANFORD HEALTH CARE</v>
      </c>
      <c r="B502" t="str">
        <v>STANFORD</v>
      </c>
      <c r="C502" t="str">
        <v>CA</v>
      </c>
      <c r="D502" t="str">
        <v>SANTA CLARA</v>
      </c>
      <c r="E502" t="str">
        <v>Acute Care Hospitals</v>
      </c>
      <c r="F502" t="str">
        <v>Voluntary non-profit - Private</v>
      </c>
      <c r="G502" t="str">
        <v>Yes</v>
      </c>
      <c r="H502" s="8">
        <v>5</v>
      </c>
      <c r="I502" t="str">
        <f>_xlfn.XLOOKUP(C502,State_Ref!B:B,State_Ref!A:A,"No Match")</f>
        <v>California</v>
      </c>
      <c r="J502" cm="1">
        <f t="array" ref="J502">_xlfn.XLOOKUP(I502&amp;PROPER(D502),Cleaned_Population!B$2:B$3200&amp;Cleaned_Population!A$2:A$3200,Cleaned_Population!C$2:C$3200,"No Match")</f>
        <v>1914391</v>
      </c>
      <c r="K502" t="str">
        <f t="shared" si="7"/>
        <v>Sufficient Access</v>
      </c>
    </row>
    <row r="503" spans="1:11">
      <c r="A503" t="str">
        <v>MERCY MEDICAL CENTER</v>
      </c>
      <c r="B503" t="str">
        <v>MERCED</v>
      </c>
      <c r="C503" t="str">
        <v>CA</v>
      </c>
      <c r="D503" t="str">
        <v>MERCED</v>
      </c>
      <c r="E503" t="str">
        <v>Acute Care Hospitals</v>
      </c>
      <c r="F503" t="str">
        <v>Voluntary non-profit - Private</v>
      </c>
      <c r="G503" t="str">
        <v>Yes</v>
      </c>
      <c r="H503" s="8">
        <v>3</v>
      </c>
      <c r="I503" t="str">
        <f>_xlfn.XLOOKUP(C503,State_Ref!B:B,State_Ref!A:A,"No Match")</f>
        <v>California</v>
      </c>
      <c r="J503" cm="1">
        <f t="array" ref="J503">_xlfn.XLOOKUP(I503&amp;PROPER(D503),Cleaned_Population!B$2:B$3200&amp;Cleaned_Population!A$2:A$3200,Cleaned_Population!C$2:C$3200,"No Match")</f>
        <v>297260</v>
      </c>
      <c r="K503" t="str">
        <f t="shared" si="7"/>
        <v>Sufficient Access</v>
      </c>
    </row>
    <row r="504" spans="1:11">
      <c r="A504" t="str">
        <v>UCSF MEDICAL CENTER</v>
      </c>
      <c r="B504" t="str">
        <v>SAN FRANCISCO</v>
      </c>
      <c r="C504" t="str">
        <v>CA</v>
      </c>
      <c r="D504" t="str">
        <v>SAN FRANCISCO</v>
      </c>
      <c r="E504" t="str">
        <v>Acute Care Hospitals</v>
      </c>
      <c r="F504" t="str">
        <v>Voluntary non-profit - Other</v>
      </c>
      <c r="G504" t="str">
        <v>Yes</v>
      </c>
      <c r="H504" s="8">
        <v>4</v>
      </c>
      <c r="I504" t="str">
        <f>_xlfn.XLOOKUP(C504,State_Ref!B:B,State_Ref!A:A,"No Match")</f>
        <v>California</v>
      </c>
      <c r="J504" cm="1">
        <f t="array" ref="J504">_xlfn.XLOOKUP(I504&amp;PROPER(D504),Cleaned_Population!B$2:B$3200&amp;Cleaned_Population!A$2:A$3200,Cleaned_Population!C$2:C$3200,"No Match")</f>
        <v>826079</v>
      </c>
      <c r="K504" t="str">
        <f t="shared" si="7"/>
        <v>Sufficient Access</v>
      </c>
    </row>
    <row r="505" spans="1:11">
      <c r="A505" t="str">
        <v>ADVENTIST HEALTH BAKERSFIELD</v>
      </c>
      <c r="B505" t="str">
        <v>BAKERSFIELD</v>
      </c>
      <c r="C505" t="str">
        <v>CA</v>
      </c>
      <c r="D505" t="str">
        <v>KERN</v>
      </c>
      <c r="E505" t="str">
        <v>Acute Care Hospitals</v>
      </c>
      <c r="F505" t="str">
        <v>Voluntary non-profit - Private</v>
      </c>
      <c r="G505" t="str">
        <v>Yes</v>
      </c>
      <c r="H505" s="8">
        <v>2</v>
      </c>
      <c r="I505" t="str">
        <f>_xlfn.XLOOKUP(C505,State_Ref!B:B,State_Ref!A:A,"No Match")</f>
        <v>California</v>
      </c>
      <c r="J505" cm="1">
        <f t="array" ref="J505">_xlfn.XLOOKUP(I505&amp;PROPER(D505),Cleaned_Population!B$2:B$3200&amp;Cleaned_Population!A$2:A$3200,Cleaned_Population!C$2:C$3200,"No Match")</f>
        <v>927068</v>
      </c>
      <c r="K505" t="str">
        <f t="shared" si="7"/>
        <v>Sufficient Access</v>
      </c>
    </row>
    <row r="506" spans="1:11">
      <c r="A506" t="str">
        <v>UCSF HEALTH ST. MARY'S HOSPITAL</v>
      </c>
      <c r="B506" t="str">
        <v>SAN FRANCISCO</v>
      </c>
      <c r="C506" t="str">
        <v>CA</v>
      </c>
      <c r="D506" t="str">
        <v>SAN FRANCISCO</v>
      </c>
      <c r="E506" t="str">
        <v>Acute Care Hospitals</v>
      </c>
      <c r="F506" t="str">
        <v>Voluntary non-profit - Private</v>
      </c>
      <c r="G506" t="str">
        <v>Yes</v>
      </c>
      <c r="H506" s="8">
        <v>4</v>
      </c>
      <c r="I506" t="str">
        <f>_xlfn.XLOOKUP(C506,State_Ref!B:B,State_Ref!A:A,"No Match")</f>
        <v>California</v>
      </c>
      <c r="J506" cm="1">
        <f t="array" ref="J506">_xlfn.XLOOKUP(I506&amp;PROPER(D506),Cleaned_Population!B$2:B$3200&amp;Cleaned_Population!A$2:A$3200,Cleaned_Population!C$2:C$3200,"No Match")</f>
        <v>826079</v>
      </c>
      <c r="K506" t="str">
        <f t="shared" si="7"/>
        <v>Sufficient Access</v>
      </c>
    </row>
    <row r="507" spans="1:11">
      <c r="A507" t="str">
        <v>DOCTORS MEDICAL CENTER</v>
      </c>
      <c r="B507" t="str">
        <v>MODESTO</v>
      </c>
      <c r="C507" t="str">
        <v>CA</v>
      </c>
      <c r="D507" t="str">
        <v>STANISLAUS</v>
      </c>
      <c r="E507" t="str">
        <v>Acute Care Hospitals</v>
      </c>
      <c r="F507" t="str">
        <v>Proprietary</v>
      </c>
      <c r="G507" t="str">
        <v>Yes</v>
      </c>
      <c r="H507" s="8">
        <v>1</v>
      </c>
      <c r="I507" t="str">
        <f>_xlfn.XLOOKUP(C507,State_Ref!B:B,State_Ref!A:A,"No Match")</f>
        <v>California</v>
      </c>
      <c r="J507" cm="1">
        <f t="array" ref="J507">_xlfn.XLOOKUP(I507&amp;PROPER(D507),Cleaned_Population!B$2:B$3200&amp;Cleaned_Population!A$2:A$3200,Cleaned_Population!C$2:C$3200,"No Match")</f>
        <v>557719</v>
      </c>
      <c r="K507" t="str">
        <f t="shared" si="7"/>
        <v>Sufficient Access</v>
      </c>
    </row>
    <row r="508" spans="1:11">
      <c r="A508" t="str">
        <v>MEMORIAL HOSPITAL OF GARDENA</v>
      </c>
      <c r="B508" t="str">
        <v>GARDENA</v>
      </c>
      <c r="C508" t="str">
        <v>CA</v>
      </c>
      <c r="D508" t="str">
        <v>LOS ANGELES</v>
      </c>
      <c r="E508" t="str">
        <v>Acute Care Hospitals</v>
      </c>
      <c r="F508" t="str">
        <v>Proprietary</v>
      </c>
      <c r="G508" t="str">
        <v>Yes</v>
      </c>
      <c r="H508" s="8">
        <v>1</v>
      </c>
      <c r="I508" t="str">
        <f>_xlfn.XLOOKUP(C508,State_Ref!B:B,State_Ref!A:A,"No Match")</f>
        <v>California</v>
      </c>
      <c r="J508" cm="1">
        <f t="array" ref="J508">_xlfn.XLOOKUP(I508&amp;PROPER(D508),Cleaned_Population!B$2:B$3200&amp;Cleaned_Population!A$2:A$3200,Cleaned_Population!C$2:C$3200,"No Match")</f>
        <v>9694934</v>
      </c>
      <c r="K508" t="str">
        <f t="shared" si="7"/>
        <v>Sufficient Access</v>
      </c>
    </row>
    <row r="509" spans="1:11">
      <c r="A509" t="str">
        <v>PIH HEALTH GOOD SAMARITAN HOSPITAL</v>
      </c>
      <c r="B509" t="str">
        <v>LOS ANGELES</v>
      </c>
      <c r="C509" t="str">
        <v>CA</v>
      </c>
      <c r="D509" t="str">
        <v>LOS ANGELES</v>
      </c>
      <c r="E509" t="str">
        <v>Acute Care Hospitals</v>
      </c>
      <c r="F509" t="str">
        <v>Proprietary</v>
      </c>
      <c r="G509" t="str">
        <v>No</v>
      </c>
      <c r="H509" s="8">
        <v>2</v>
      </c>
      <c r="I509" t="str">
        <f>_xlfn.XLOOKUP(C509,State_Ref!B:B,State_Ref!A:A,"No Match")</f>
        <v>California</v>
      </c>
      <c r="J509" cm="1">
        <f t="array" ref="J509">_xlfn.XLOOKUP(I509&amp;PROPER(D509),Cleaned_Population!B$2:B$3200&amp;Cleaned_Population!A$2:A$3200,Cleaned_Population!C$2:C$3200,"No Match")</f>
        <v>9694934</v>
      </c>
      <c r="K509" t="str">
        <f t="shared" si="7"/>
        <v>Sufficient Access</v>
      </c>
    </row>
    <row r="510" spans="1:11">
      <c r="A510" t="str">
        <v>UCLA WEST VALLEY MEDICAL CENTER</v>
      </c>
      <c r="B510" t="str">
        <v>WEST HILLS</v>
      </c>
      <c r="C510" t="str">
        <v>CA</v>
      </c>
      <c r="D510" t="str">
        <v>LOS ANGELES</v>
      </c>
      <c r="E510" t="str">
        <v>Acute Care Hospitals</v>
      </c>
      <c r="F510" t="str">
        <v>Proprietary</v>
      </c>
      <c r="G510" t="str">
        <v>Yes</v>
      </c>
      <c r="H510" s="8">
        <v>2</v>
      </c>
      <c r="I510" t="str">
        <f>_xlfn.XLOOKUP(C510,State_Ref!B:B,State_Ref!A:A,"No Match")</f>
        <v>California</v>
      </c>
      <c r="J510" cm="1">
        <f t="array" ref="J510">_xlfn.XLOOKUP(I510&amp;PROPER(D510),Cleaned_Population!B$2:B$3200&amp;Cleaned_Population!A$2:A$3200,Cleaned_Population!C$2:C$3200,"No Match")</f>
        <v>9694934</v>
      </c>
      <c r="K510" t="str">
        <f t="shared" si="7"/>
        <v>Sufficient Access</v>
      </c>
    </row>
    <row r="511" spans="1:11">
      <c r="A511" t="str">
        <v>MEMORIALCARE LONG BEACH MEDICAL CENTER</v>
      </c>
      <c r="B511" t="str">
        <v>LONG BEACH</v>
      </c>
      <c r="C511" t="str">
        <v>CA</v>
      </c>
      <c r="D511" t="str">
        <v>LOS ANGELES</v>
      </c>
      <c r="E511" t="str">
        <v>Acute Care Hospitals</v>
      </c>
      <c r="F511" t="str">
        <v>Voluntary non-profit - Other</v>
      </c>
      <c r="G511" t="str">
        <v>No</v>
      </c>
      <c r="H511" s="8">
        <v>2</v>
      </c>
      <c r="I511" t="str">
        <f>_xlfn.XLOOKUP(C511,State_Ref!B:B,State_Ref!A:A,"No Match")</f>
        <v>California</v>
      </c>
      <c r="J511" cm="1">
        <f t="array" ref="J511">_xlfn.XLOOKUP(I511&amp;PROPER(D511),Cleaned_Population!B$2:B$3200&amp;Cleaned_Population!A$2:A$3200,Cleaned_Population!C$2:C$3200,"No Match")</f>
        <v>9694934</v>
      </c>
      <c r="K511" t="str">
        <f t="shared" si="7"/>
        <v>Sufficient Access</v>
      </c>
    </row>
    <row r="512" spans="1:11">
      <c r="A512" t="str">
        <v>EDEN MEDICAL CENTER</v>
      </c>
      <c r="B512" t="str">
        <v>CASTRO VALLEY</v>
      </c>
      <c r="C512" t="str">
        <v>CA</v>
      </c>
      <c r="D512" t="str">
        <v>ALAMEDA</v>
      </c>
      <c r="E512" t="str">
        <v>Acute Care Hospitals</v>
      </c>
      <c r="F512" t="str">
        <v>Voluntary non-profit - Other</v>
      </c>
      <c r="G512" t="str">
        <v>Yes</v>
      </c>
      <c r="H512" s="8">
        <v>4</v>
      </c>
      <c r="I512" t="str">
        <f>_xlfn.XLOOKUP(C512,State_Ref!B:B,State_Ref!A:A,"No Match")</f>
        <v>California</v>
      </c>
      <c r="J512" cm="1">
        <f t="array" ref="J512">_xlfn.XLOOKUP(I512&amp;PROPER(D512),Cleaned_Population!B$2:B$3200&amp;Cleaned_Population!A$2:A$3200,Cleaned_Population!C$2:C$3200,"No Match")</f>
        <v>1636630</v>
      </c>
      <c r="K512" t="str">
        <f t="shared" si="7"/>
        <v>Sufficient Access</v>
      </c>
    </row>
    <row r="513" spans="1:11">
      <c r="A513" t="str">
        <v>CLOVIS COMMUNITY MEDICAL CENTER</v>
      </c>
      <c r="B513" t="str">
        <v>CLOVIS</v>
      </c>
      <c r="C513" t="str">
        <v>CA</v>
      </c>
      <c r="D513" t="str">
        <v>FRESNO</v>
      </c>
      <c r="E513" t="str">
        <v>Acute Care Hospitals</v>
      </c>
      <c r="F513" t="str">
        <v>Voluntary non-profit - Private</v>
      </c>
      <c r="G513" t="str">
        <v>Yes</v>
      </c>
      <c r="H513" s="8">
        <v>2</v>
      </c>
      <c r="I513" t="str">
        <f>_xlfn.XLOOKUP(C513,State_Ref!B:B,State_Ref!A:A,"No Match")</f>
        <v>California</v>
      </c>
      <c r="J513" cm="1">
        <f t="array" ref="J513">_xlfn.XLOOKUP(I513&amp;PROPER(D513),Cleaned_Population!B$2:B$3200&amp;Cleaned_Population!A$2:A$3200,Cleaned_Population!C$2:C$3200,"No Match")</f>
        <v>1035456</v>
      </c>
      <c r="K513" t="str">
        <f t="shared" si="7"/>
        <v>Sufficient Access</v>
      </c>
    </row>
    <row r="514" spans="1:11">
      <c r="A514" t="str">
        <v>JOHN MUIR MEDICAL CENTER - CONCORD CAMPUS</v>
      </c>
      <c r="B514" t="str">
        <v>CONCORD</v>
      </c>
      <c r="C514" t="str">
        <v>CA</v>
      </c>
      <c r="D514" t="str">
        <v>CONTRA COSTA</v>
      </c>
      <c r="E514" t="str">
        <v>Acute Care Hospitals</v>
      </c>
      <c r="F514" t="str">
        <v>Voluntary non-profit - Private</v>
      </c>
      <c r="G514" t="str">
        <v>Yes</v>
      </c>
      <c r="H514" s="8">
        <v>4</v>
      </c>
      <c r="I514" t="str">
        <f>_xlfn.XLOOKUP(C514,State_Ref!B:B,State_Ref!A:A,"No Match")</f>
        <v>California</v>
      </c>
      <c r="J514" cm="1">
        <f t="array" ref="J514">_xlfn.XLOOKUP(I514&amp;PROPER(D514),Cleaned_Population!B$2:B$3200&amp;Cleaned_Population!A$2:A$3200,Cleaned_Population!C$2:C$3200,"No Match")</f>
        <v>1170070</v>
      </c>
      <c r="K514" t="str">
        <f t="shared" si="7"/>
        <v>Sufficient Access</v>
      </c>
    </row>
    <row r="515" spans="1:11">
      <c r="A515" t="str">
        <v>SUTTER AUBURN FAITH HOSPITAL</v>
      </c>
      <c r="B515" t="str">
        <v>AUBURN</v>
      </c>
      <c r="C515" t="str">
        <v>CA</v>
      </c>
      <c r="D515" t="str">
        <v>PLACER</v>
      </c>
      <c r="E515" t="str">
        <v>Acute Care Hospitals</v>
      </c>
      <c r="F515" t="str">
        <v>Voluntary non-profit - Private</v>
      </c>
      <c r="G515" t="str">
        <v>Yes</v>
      </c>
      <c r="H515" s="8">
        <v>5</v>
      </c>
      <c r="I515" t="str">
        <f>_xlfn.XLOOKUP(C515,State_Ref!B:B,State_Ref!A:A,"No Match")</f>
        <v>California</v>
      </c>
      <c r="J515" cm="1">
        <f t="array" ref="J515">_xlfn.XLOOKUP(I515&amp;PROPER(D515),Cleaned_Population!B$2:B$3200&amp;Cleaned_Population!A$2:A$3200,Cleaned_Population!C$2:C$3200,"No Match")</f>
        <v>442081</v>
      </c>
      <c r="K515" t="str">
        <f t="shared" ref="K515:K578" si="8">IF(AND(J515&gt;50000,COUNTIFS(D:D,D515,C:C,C515)&lt;=1),"Hospital Desert","Sufficient Access")</f>
        <v>Sufficient Access</v>
      </c>
    </row>
    <row r="516" spans="1:11">
      <c r="A516" t="str">
        <v>SCRIPPS MEMORIAL HOSPITAL - ENCINITAS</v>
      </c>
      <c r="B516" t="str">
        <v>ENCINITAS</v>
      </c>
      <c r="C516" t="str">
        <v>CA</v>
      </c>
      <c r="D516" t="str">
        <v>SAN DIEGO</v>
      </c>
      <c r="E516" t="str">
        <v>Acute Care Hospitals</v>
      </c>
      <c r="F516" t="str">
        <v>Voluntary non-profit - Private</v>
      </c>
      <c r="G516" t="str">
        <v>Yes</v>
      </c>
      <c r="H516" s="8">
        <v>4</v>
      </c>
      <c r="I516" t="str">
        <f>_xlfn.XLOOKUP(C516,State_Ref!B:B,State_Ref!A:A,"No Match")</f>
        <v>California</v>
      </c>
      <c r="J516" cm="1">
        <f t="array" ref="J516">_xlfn.XLOOKUP(I516&amp;PROPER(D516),Cleaned_Population!B$2:B$3200&amp;Cleaned_Population!A$2:A$3200,Cleaned_Population!C$2:C$3200,"No Match")</f>
        <v>3282248</v>
      </c>
      <c r="K516" t="str">
        <f t="shared" si="8"/>
        <v>Sufficient Access</v>
      </c>
    </row>
    <row r="517" spans="1:11">
      <c r="A517" t="str">
        <v>ADVENTIST HEALTH SIERRA VISTA</v>
      </c>
      <c r="B517" t="str">
        <v>SAN LUIS OBISPO</v>
      </c>
      <c r="C517" t="str">
        <v>CA</v>
      </c>
      <c r="D517" t="str">
        <v>SAN LUIS OBISPO</v>
      </c>
      <c r="E517" t="str">
        <v>Acute Care Hospitals</v>
      </c>
      <c r="F517" t="str">
        <v>Proprietary</v>
      </c>
      <c r="G517" t="str">
        <v>Yes</v>
      </c>
      <c r="H517" s="8">
        <v>3</v>
      </c>
      <c r="I517" t="str">
        <f>_xlfn.XLOOKUP(C517,State_Ref!B:B,State_Ref!A:A,"No Match")</f>
        <v>California</v>
      </c>
      <c r="J517" cm="1">
        <f t="array" ref="J517">_xlfn.XLOOKUP(I517&amp;PROPER(D517),Cleaned_Population!B$2:B$3200&amp;Cleaned_Population!A$2:A$3200,Cleaned_Population!C$2:C$3200,"No Match")</f>
        <v>282367</v>
      </c>
      <c r="K517" t="str">
        <f t="shared" si="8"/>
        <v>Sufficient Access</v>
      </c>
    </row>
    <row r="518" spans="1:11">
      <c r="A518" t="str">
        <v>KAISER FOUNDATION HOSPITAL</v>
      </c>
      <c r="B518" t="str">
        <v>SAN RAFAEL</v>
      </c>
      <c r="C518" t="str">
        <v>CA</v>
      </c>
      <c r="D518" t="str">
        <v>MARIN</v>
      </c>
      <c r="E518" t="str">
        <v>Acute Care Hospitals</v>
      </c>
      <c r="F518" t="str">
        <v>Voluntary non-profit - Private</v>
      </c>
      <c r="G518" t="str">
        <v>Yes</v>
      </c>
      <c r="H518" s="8">
        <v>4</v>
      </c>
      <c r="I518" t="str">
        <f>_xlfn.XLOOKUP(C518,State_Ref!B:B,State_Ref!A:A,"No Match")</f>
        <v>California</v>
      </c>
      <c r="J518" cm="1">
        <f t="array" ref="J518">_xlfn.XLOOKUP(I518&amp;PROPER(D518),Cleaned_Population!B$2:B$3200&amp;Cleaned_Population!A$2:A$3200,Cleaned_Population!C$2:C$3200,"No Match")</f>
        <v>253694</v>
      </c>
      <c r="K518" t="str">
        <f t="shared" si="8"/>
        <v>Sufficient Access</v>
      </c>
    </row>
    <row r="519" spans="1:11">
      <c r="A519" t="str">
        <v>KAISER FOUNDATION HOSPITAL - FREMONT</v>
      </c>
      <c r="B519" t="str">
        <v>FREMONT</v>
      </c>
      <c r="C519" t="str">
        <v>CA</v>
      </c>
      <c r="D519" t="str">
        <v>ALAMEDA</v>
      </c>
      <c r="E519" t="str">
        <v>Acute Care Hospitals</v>
      </c>
      <c r="F519" t="str">
        <v>Voluntary non-profit - Private</v>
      </c>
      <c r="G519" t="str">
        <v>Yes</v>
      </c>
      <c r="H519" s="8">
        <v>4</v>
      </c>
      <c r="I519" t="str">
        <f>_xlfn.XLOOKUP(C519,State_Ref!B:B,State_Ref!A:A,"No Match")</f>
        <v>California</v>
      </c>
      <c r="J519" cm="1">
        <f t="array" ref="J519">_xlfn.XLOOKUP(I519&amp;PROPER(D519),Cleaned_Population!B$2:B$3200&amp;Cleaned_Population!A$2:A$3200,Cleaned_Population!C$2:C$3200,"No Match")</f>
        <v>1636630</v>
      </c>
      <c r="K519" t="str">
        <f t="shared" si="8"/>
        <v>Sufficient Access</v>
      </c>
    </row>
    <row r="520" spans="1:11">
      <c r="A520" t="str">
        <v>KAISER FOUNDATION HOSPITAL - SAN DIEGO</v>
      </c>
      <c r="B520" t="str">
        <v>SAN DIEGO</v>
      </c>
      <c r="C520" t="str">
        <v>CA</v>
      </c>
      <c r="D520" t="str">
        <v>SAN DIEGO</v>
      </c>
      <c r="E520" t="str">
        <v>Acute Care Hospitals</v>
      </c>
      <c r="F520" t="str">
        <v>Voluntary non-profit - Private</v>
      </c>
      <c r="G520" t="str">
        <v>Yes</v>
      </c>
      <c r="H520" s="8">
        <v>4</v>
      </c>
      <c r="I520" t="str">
        <f>_xlfn.XLOOKUP(C520,State_Ref!B:B,State_Ref!A:A,"No Match")</f>
        <v>California</v>
      </c>
      <c r="J520" cm="1">
        <f t="array" ref="J520">_xlfn.XLOOKUP(I520&amp;PROPER(D520),Cleaned_Population!B$2:B$3200&amp;Cleaned_Population!A$2:A$3200,Cleaned_Population!C$2:C$3200,"No Match")</f>
        <v>3282248</v>
      </c>
      <c r="K520" t="str">
        <f t="shared" si="8"/>
        <v>Sufficient Access</v>
      </c>
    </row>
    <row r="521" spans="1:11">
      <c r="A521" t="str">
        <v>MERCY SAN JUAN MEDICAL CENTER</v>
      </c>
      <c r="B521" t="str">
        <v>CARMICHAEL</v>
      </c>
      <c r="C521" t="str">
        <v>CA</v>
      </c>
      <c r="D521" t="str">
        <v>SACRAMENTO</v>
      </c>
      <c r="E521" t="str">
        <v>Acute Care Hospitals</v>
      </c>
      <c r="F521" t="str">
        <v>Voluntary non-profit - Private</v>
      </c>
      <c r="G521" t="str">
        <v>Yes</v>
      </c>
      <c r="H521" s="8">
        <v>3</v>
      </c>
      <c r="I521" t="str">
        <f>_xlfn.XLOOKUP(C521,State_Ref!B:B,State_Ref!A:A,"No Match")</f>
        <v>California</v>
      </c>
      <c r="J521" cm="1">
        <f t="array" ref="J521">_xlfn.XLOOKUP(I521&amp;PROPER(D521),Cleaned_Population!B$2:B$3200&amp;Cleaned_Population!A$2:A$3200,Cleaned_Population!C$2:C$3200,"No Match")</f>
        <v>1618460</v>
      </c>
      <c r="K521" t="str">
        <f t="shared" si="8"/>
        <v>Sufficient Access</v>
      </c>
    </row>
    <row r="522" spans="1:11">
      <c r="A522" t="str">
        <v>VICTOR VALLEY GLOBAL MEDICAL CENTER</v>
      </c>
      <c r="B522" t="str">
        <v>VICTORVILLE</v>
      </c>
      <c r="C522" t="str">
        <v>CA</v>
      </c>
      <c r="D522" t="str">
        <v>SAN BERNARDINO</v>
      </c>
      <c r="E522" t="str">
        <v>Acute Care Hospitals</v>
      </c>
      <c r="F522" t="str">
        <v>Voluntary non-profit - Private</v>
      </c>
      <c r="G522" t="str">
        <v>Yes</v>
      </c>
      <c r="H522" s="8">
        <v>1</v>
      </c>
      <c r="I522" t="str">
        <f>_xlfn.XLOOKUP(C522,State_Ref!B:B,State_Ref!A:A,"No Match")</f>
        <v>California</v>
      </c>
      <c r="J522" cm="1">
        <f t="array" ref="J522">_xlfn.XLOOKUP(I522&amp;PROPER(D522),Cleaned_Population!B$2:B$3200&amp;Cleaned_Population!A$2:A$3200,Cleaned_Population!C$2:C$3200,"No Match")</f>
        <v>2224091</v>
      </c>
      <c r="K522" t="str">
        <f t="shared" si="8"/>
        <v>Sufficient Access</v>
      </c>
    </row>
    <row r="523" spans="1:11">
      <c r="A523" t="str">
        <v>SUTTER DELTA MEDICAL CENTER</v>
      </c>
      <c r="B523" t="str">
        <v>ANTIOCH</v>
      </c>
      <c r="C523" t="str">
        <v>CA</v>
      </c>
      <c r="D523" t="str">
        <v>CONTRA COSTA</v>
      </c>
      <c r="E523" t="str">
        <v>Acute Care Hospitals</v>
      </c>
      <c r="F523" t="str">
        <v>Voluntary non-profit - Private</v>
      </c>
      <c r="G523" t="str">
        <v>Yes</v>
      </c>
      <c r="H523" s="8">
        <v>3</v>
      </c>
      <c r="I523" t="str">
        <f>_xlfn.XLOOKUP(C523,State_Ref!B:B,State_Ref!A:A,"No Match")</f>
        <v>California</v>
      </c>
      <c r="J523" cm="1">
        <f t="array" ref="J523">_xlfn.XLOOKUP(I523&amp;PROPER(D523),Cleaned_Population!B$2:B$3200&amp;Cleaned_Population!A$2:A$3200,Cleaned_Population!C$2:C$3200,"No Match")</f>
        <v>1170070</v>
      </c>
      <c r="K523" t="str">
        <f t="shared" si="8"/>
        <v>Sufficient Access</v>
      </c>
    </row>
    <row r="524" spans="1:11">
      <c r="A524" t="str">
        <v>HUNTINGTON BEACH HOSPITAL</v>
      </c>
      <c r="B524" t="str">
        <v>HUNTINGTON BEACH</v>
      </c>
      <c r="C524" t="str">
        <v>CA</v>
      </c>
      <c r="D524" t="str">
        <v>ORANGE</v>
      </c>
      <c r="E524" t="str">
        <v>Acute Care Hospitals</v>
      </c>
      <c r="F524" t="str">
        <v>Proprietary</v>
      </c>
      <c r="G524" t="str">
        <v>Yes</v>
      </c>
      <c r="H524" s="8">
        <v>1</v>
      </c>
      <c r="I524" t="str">
        <f>_xlfn.XLOOKUP(C524,State_Ref!B:B,State_Ref!A:A,"No Match")</f>
        <v>California</v>
      </c>
      <c r="J524" cm="1">
        <f t="array" ref="J524">_xlfn.XLOOKUP(I524&amp;PROPER(D524),Cleaned_Population!B$2:B$3200&amp;Cleaned_Population!A$2:A$3200,Cleaned_Population!C$2:C$3200,"No Match")</f>
        <v>3149507</v>
      </c>
      <c r="K524" t="str">
        <f t="shared" si="8"/>
        <v>Sufficient Access</v>
      </c>
    </row>
    <row r="525" spans="1:11">
      <c r="A525" t="str">
        <v>MEMORIAL HOSPITAL LOS BANOS</v>
      </c>
      <c r="B525" t="str">
        <v>LOS BANOS</v>
      </c>
      <c r="C525" t="str">
        <v>CA</v>
      </c>
      <c r="D525" t="str">
        <v>MERCED</v>
      </c>
      <c r="E525" t="str">
        <v>Acute Care Hospitals</v>
      </c>
      <c r="F525" t="str">
        <v>Voluntary non-profit - Private</v>
      </c>
      <c r="G525" t="str">
        <v>Yes</v>
      </c>
      <c r="H525" s="8">
        <v>3</v>
      </c>
      <c r="I525" t="str">
        <f>_xlfn.XLOOKUP(C525,State_Ref!B:B,State_Ref!A:A,"No Match")</f>
        <v>California</v>
      </c>
      <c r="J525" cm="1">
        <f t="array" ref="J525">_xlfn.XLOOKUP(I525&amp;PROPER(D525),Cleaned_Population!B$2:B$3200&amp;Cleaned_Population!A$2:A$3200,Cleaned_Population!C$2:C$3200,"No Match")</f>
        <v>297260</v>
      </c>
      <c r="K525" t="str">
        <f t="shared" si="8"/>
        <v>Sufficient Access</v>
      </c>
    </row>
    <row r="526" spans="1:11">
      <c r="A526" t="str">
        <v>JOHN F KENNEDY MEMORIAL HOSPITAL</v>
      </c>
      <c r="B526" t="str">
        <v>INDIO</v>
      </c>
      <c r="C526" t="str">
        <v>CA</v>
      </c>
      <c r="D526" t="str">
        <v>RIVERSIDE</v>
      </c>
      <c r="E526" t="str">
        <v>Acute Care Hospitals</v>
      </c>
      <c r="F526" t="str">
        <v>Proprietary</v>
      </c>
      <c r="G526" t="str">
        <v>Yes</v>
      </c>
      <c r="H526" s="8">
        <v>2</v>
      </c>
      <c r="I526" t="str">
        <f>_xlfn.XLOOKUP(C526,State_Ref!B:B,State_Ref!A:A,"No Match")</f>
        <v>California</v>
      </c>
      <c r="J526" cm="1">
        <f t="array" ref="J526">_xlfn.XLOOKUP(I526&amp;PROPER(D526),Cleaned_Population!B$2:B$3200&amp;Cleaned_Population!A$2:A$3200,Cleaned_Population!C$2:C$3200,"No Match")</f>
        <v>2544916</v>
      </c>
      <c r="K526" t="str">
        <f t="shared" si="8"/>
        <v>Sufficient Access</v>
      </c>
    </row>
    <row r="527" spans="1:11">
      <c r="A527" t="str">
        <v>SUTTER DAVIS HOSPITAL</v>
      </c>
      <c r="B527" t="str">
        <v>DAVIS</v>
      </c>
      <c r="C527" t="str">
        <v>CA</v>
      </c>
      <c r="D527" t="str">
        <v>YOLO</v>
      </c>
      <c r="E527" t="str">
        <v>Acute Care Hospitals</v>
      </c>
      <c r="F527" t="str">
        <v>Voluntary non-profit - Private</v>
      </c>
      <c r="G527" t="str">
        <v>Yes</v>
      </c>
      <c r="H527" s="8">
        <v>4</v>
      </c>
      <c r="I527" t="str">
        <f>_xlfn.XLOOKUP(C527,State_Ref!B:B,State_Ref!A:A,"No Match")</f>
        <v>California</v>
      </c>
      <c r="J527" cm="1">
        <f t="array" ref="J527">_xlfn.XLOOKUP(I527&amp;PROPER(D527),Cleaned_Population!B$2:B$3200&amp;Cleaned_Population!A$2:A$3200,Cleaned_Population!C$2:C$3200,"No Match")</f>
        <v>224410</v>
      </c>
      <c r="K527" t="str">
        <f t="shared" si="8"/>
        <v>Sufficient Access</v>
      </c>
    </row>
    <row r="528" spans="1:11">
      <c r="A528" t="str">
        <v>KAISER FOUNDATION HOSPITAL - REDWOOD CITY</v>
      </c>
      <c r="B528" t="str">
        <v>REDWOOD CITY</v>
      </c>
      <c r="C528" t="str">
        <v>CA</v>
      </c>
      <c r="D528" t="str">
        <v>SAN MATEO</v>
      </c>
      <c r="E528" t="str">
        <v>Acute Care Hospitals</v>
      </c>
      <c r="F528" t="str">
        <v>Voluntary non-profit - Private</v>
      </c>
      <c r="G528" t="str">
        <v>Yes</v>
      </c>
      <c r="H528" s="8">
        <v>4</v>
      </c>
      <c r="I528" t="str">
        <f>_xlfn.XLOOKUP(C528,State_Ref!B:B,State_Ref!A:A,"No Match")</f>
        <v>California</v>
      </c>
      <c r="J528" cm="1">
        <f t="array" ref="J528">_xlfn.XLOOKUP(I528&amp;PROPER(D528),Cleaned_Population!B$2:B$3200&amp;Cleaned_Population!A$2:A$3200,Cleaned_Population!C$2:C$3200,"No Match")</f>
        <v>743568</v>
      </c>
      <c r="K528" t="str">
        <f t="shared" si="8"/>
        <v>Sufficient Access</v>
      </c>
    </row>
    <row r="529" spans="1:11">
      <c r="A529" t="str">
        <v>COLLEGE HOSPITAL COSTA MESA</v>
      </c>
      <c r="B529" t="str">
        <v>COSTA MESA</v>
      </c>
      <c r="C529" t="str">
        <v>CA</v>
      </c>
      <c r="D529" t="str">
        <v>ORANGE</v>
      </c>
      <c r="E529" t="str">
        <v>Acute Care Hospitals</v>
      </c>
      <c r="F529" t="str">
        <v>Proprietary</v>
      </c>
      <c r="G529" t="str">
        <v>No</v>
      </c>
      <c r="H529" s="8">
        <v>0</v>
      </c>
      <c r="I529" t="str">
        <f>_xlfn.XLOOKUP(C529,State_Ref!B:B,State_Ref!A:A,"No Match")</f>
        <v>California</v>
      </c>
      <c r="J529" cm="1">
        <f t="array" ref="J529">_xlfn.XLOOKUP(I529&amp;PROPER(D529),Cleaned_Population!B$2:B$3200&amp;Cleaned_Population!A$2:A$3200,Cleaned_Population!C$2:C$3200,"No Match")</f>
        <v>3149507</v>
      </c>
      <c r="K529" t="str">
        <f t="shared" si="8"/>
        <v>Sufficient Access</v>
      </c>
    </row>
    <row r="530" spans="1:11">
      <c r="A530" t="str">
        <v>PORTERVILLE DEVELOPMENTAL CENTER</v>
      </c>
      <c r="B530" t="str">
        <v>PORTERVILLE</v>
      </c>
      <c r="C530" t="str">
        <v>CA</v>
      </c>
      <c r="D530" t="str">
        <v>TULARE</v>
      </c>
      <c r="E530" t="str">
        <v>Acute Care Hospitals</v>
      </c>
      <c r="F530" t="str">
        <v>Government - State</v>
      </c>
      <c r="G530" t="str">
        <v>No</v>
      </c>
      <c r="H530" s="8">
        <v>0</v>
      </c>
      <c r="I530" t="str">
        <f>_xlfn.XLOOKUP(C530,State_Ref!B:B,State_Ref!A:A,"No Match")</f>
        <v>California</v>
      </c>
      <c r="J530" cm="1">
        <f t="array" ref="J530">_xlfn.XLOOKUP(I530&amp;PROPER(D530),Cleaned_Population!B$2:B$3200&amp;Cleaned_Population!A$2:A$3200,Cleaned_Population!C$2:C$3200,"No Match")</f>
        <v>485146</v>
      </c>
      <c r="K530" t="str">
        <f t="shared" si="8"/>
        <v>Sufficient Access</v>
      </c>
    </row>
    <row r="531" spans="1:11">
      <c r="A531" t="str">
        <v>LOS ROBLES HOSPITAL &amp; MEDICAL CENTER</v>
      </c>
      <c r="B531" t="str">
        <v>THOUSAND OAKS</v>
      </c>
      <c r="C531" t="str">
        <v>CA</v>
      </c>
      <c r="D531" t="str">
        <v>VENTURA</v>
      </c>
      <c r="E531" t="str">
        <v>Acute Care Hospitals</v>
      </c>
      <c r="F531" t="str">
        <v>Proprietary</v>
      </c>
      <c r="G531" t="str">
        <v>Yes</v>
      </c>
      <c r="H531" s="8">
        <v>4</v>
      </c>
      <c r="I531" t="str">
        <f>_xlfn.XLOOKUP(C531,State_Ref!B:B,State_Ref!A:A,"No Match")</f>
        <v>California</v>
      </c>
      <c r="J531" cm="1">
        <f t="array" ref="J531">_xlfn.XLOOKUP(I531&amp;PROPER(D531),Cleaned_Population!B$2:B$3200&amp;Cleaned_Population!A$2:A$3200,Cleaned_Population!C$2:C$3200,"No Match")</f>
        <v>830851</v>
      </c>
      <c r="K531" t="str">
        <f t="shared" si="8"/>
        <v>Sufficient Access</v>
      </c>
    </row>
    <row r="532" spans="1:11">
      <c r="A532" t="str">
        <v>UCI HEALTH - LOS ALAMITOS</v>
      </c>
      <c r="B532" t="str">
        <v>LOS ALAMITOS</v>
      </c>
      <c r="C532" t="str">
        <v>CA</v>
      </c>
      <c r="D532" t="str">
        <v>ORANGE</v>
      </c>
      <c r="E532" t="str">
        <v>Acute Care Hospitals</v>
      </c>
      <c r="F532" t="str">
        <v>Proprietary</v>
      </c>
      <c r="G532" t="str">
        <v>Yes</v>
      </c>
      <c r="H532" s="8">
        <v>1</v>
      </c>
      <c r="I532" t="str">
        <f>_xlfn.XLOOKUP(C532,State_Ref!B:B,State_Ref!A:A,"No Match")</f>
        <v>California</v>
      </c>
      <c r="J532" cm="1">
        <f t="array" ref="J532">_xlfn.XLOOKUP(I532&amp;PROPER(D532),Cleaned_Population!B$2:B$3200&amp;Cleaned_Population!A$2:A$3200,Cleaned_Population!C$2:C$3200,"No Match")</f>
        <v>3149507</v>
      </c>
      <c r="K532" t="str">
        <f t="shared" si="8"/>
        <v>Sufficient Access</v>
      </c>
    </row>
    <row r="533" spans="1:11">
      <c r="A533" t="str">
        <v>MEMORIAL MEDICAL CENTER</v>
      </c>
      <c r="B533" t="str">
        <v>MODESTO</v>
      </c>
      <c r="C533" t="str">
        <v>CA</v>
      </c>
      <c r="D533" t="str">
        <v>STANISLAUS</v>
      </c>
      <c r="E533" t="str">
        <v>Acute Care Hospitals</v>
      </c>
      <c r="F533" t="str">
        <v>Voluntary non-profit - Private</v>
      </c>
      <c r="G533" t="str">
        <v>Yes</v>
      </c>
      <c r="H533" s="8">
        <v>3</v>
      </c>
      <c r="I533" t="str">
        <f>_xlfn.XLOOKUP(C533,State_Ref!B:B,State_Ref!A:A,"No Match")</f>
        <v>California</v>
      </c>
      <c r="J533" cm="1">
        <f t="array" ref="J533">_xlfn.XLOOKUP(I533&amp;PROPER(D533),Cleaned_Population!B$2:B$3200&amp;Cleaned_Population!A$2:A$3200,Cleaned_Population!C$2:C$3200,"No Match")</f>
        <v>557719</v>
      </c>
      <c r="K533" t="str">
        <f t="shared" si="8"/>
        <v>Sufficient Access</v>
      </c>
    </row>
    <row r="534" spans="1:11">
      <c r="A534" t="str">
        <v>KAISER FOUNDATION HOSPITAL - WEST LA</v>
      </c>
      <c r="B534" t="str">
        <v>LOS ANGELES</v>
      </c>
      <c r="C534" t="str">
        <v>CA</v>
      </c>
      <c r="D534" t="str">
        <v>LOS ANGELES</v>
      </c>
      <c r="E534" t="str">
        <v>Acute Care Hospitals</v>
      </c>
      <c r="F534" t="str">
        <v>Voluntary non-profit - Private</v>
      </c>
      <c r="G534" t="str">
        <v>No</v>
      </c>
      <c r="H534" s="8">
        <v>3</v>
      </c>
      <c r="I534" t="str">
        <f>_xlfn.XLOOKUP(C534,State_Ref!B:B,State_Ref!A:A,"No Match")</f>
        <v>California</v>
      </c>
      <c r="J534" cm="1">
        <f t="array" ref="J534">_xlfn.XLOOKUP(I534&amp;PROPER(D534),Cleaned_Population!B$2:B$3200&amp;Cleaned_Population!A$2:A$3200,Cleaned_Population!C$2:C$3200,"No Match")</f>
        <v>9694934</v>
      </c>
      <c r="K534" t="str">
        <f t="shared" si="8"/>
        <v>Sufficient Access</v>
      </c>
    </row>
    <row r="535" spans="1:11">
      <c r="A535" t="str">
        <v>PROVIDENCE MISSION HOSPITAL</v>
      </c>
      <c r="B535" t="str">
        <v>MISSION VIEJO</v>
      </c>
      <c r="C535" t="str">
        <v>CA</v>
      </c>
      <c r="D535" t="str">
        <v>ORANGE</v>
      </c>
      <c r="E535" t="str">
        <v>Acute Care Hospitals</v>
      </c>
      <c r="F535" t="str">
        <v>Voluntary non-profit - Private</v>
      </c>
      <c r="G535" t="str">
        <v>Yes</v>
      </c>
      <c r="H535" s="8">
        <v>5</v>
      </c>
      <c r="I535" t="str">
        <f>_xlfn.XLOOKUP(C535,State_Ref!B:B,State_Ref!A:A,"No Match")</f>
        <v>California</v>
      </c>
      <c r="J535" cm="1">
        <f t="array" ref="J535">_xlfn.XLOOKUP(I535&amp;PROPER(D535),Cleaned_Population!B$2:B$3200&amp;Cleaned_Population!A$2:A$3200,Cleaned_Population!C$2:C$3200,"No Match")</f>
        <v>3149507</v>
      </c>
      <c r="K535" t="str">
        <f t="shared" si="8"/>
        <v>Sufficient Access</v>
      </c>
    </row>
    <row r="536" spans="1:11">
      <c r="A536" t="str">
        <v>UCI HEALTH - FOUNTAIN VALLEY</v>
      </c>
      <c r="B536" t="str">
        <v>FOUNTAIN VALLEY</v>
      </c>
      <c r="C536" t="str">
        <v>CA</v>
      </c>
      <c r="D536" t="str">
        <v>ORANGE</v>
      </c>
      <c r="E536" t="str">
        <v>Acute Care Hospitals</v>
      </c>
      <c r="F536" t="str">
        <v>Proprietary</v>
      </c>
      <c r="G536" t="str">
        <v>No</v>
      </c>
      <c r="H536" s="8">
        <v>2</v>
      </c>
      <c r="I536" t="str">
        <f>_xlfn.XLOOKUP(C536,State_Ref!B:B,State_Ref!A:A,"No Match")</f>
        <v>California</v>
      </c>
      <c r="J536" cm="1">
        <f t="array" ref="J536">_xlfn.XLOOKUP(I536&amp;PROPER(D536),Cleaned_Population!B$2:B$3200&amp;Cleaned_Population!A$2:A$3200,Cleaned_Population!C$2:C$3200,"No Match")</f>
        <v>3149507</v>
      </c>
      <c r="K536" t="str">
        <f t="shared" si="8"/>
        <v>Sufficient Access</v>
      </c>
    </row>
    <row r="537" spans="1:11">
      <c r="A537" t="str">
        <v>EISENHOWER MEDICAL CENTER</v>
      </c>
      <c r="B537" t="str">
        <v>RANCHO MIRAGE</v>
      </c>
      <c r="C537" t="str">
        <v>CA</v>
      </c>
      <c r="D537" t="str">
        <v>RIVERSIDE</v>
      </c>
      <c r="E537" t="str">
        <v>Acute Care Hospitals</v>
      </c>
      <c r="F537" t="str">
        <v>Proprietary</v>
      </c>
      <c r="G537" t="str">
        <v>Yes</v>
      </c>
      <c r="H537" s="8">
        <v>4</v>
      </c>
      <c r="I537" t="str">
        <f>_xlfn.XLOOKUP(C537,State_Ref!B:B,State_Ref!A:A,"No Match")</f>
        <v>California</v>
      </c>
      <c r="J537" cm="1">
        <f t="array" ref="J537">_xlfn.XLOOKUP(I537&amp;PROPER(D537),Cleaned_Population!B$2:B$3200&amp;Cleaned_Population!A$2:A$3200,Cleaned_Population!C$2:C$3200,"No Match")</f>
        <v>2544916</v>
      </c>
      <c r="K537" t="str">
        <f t="shared" si="8"/>
        <v>Sufficient Access</v>
      </c>
    </row>
    <row r="538" spans="1:11">
      <c r="A538" t="str">
        <v>LA PALMA INTERCOMMUNITY HOSPITAL</v>
      </c>
      <c r="B538" t="str">
        <v>LA PALMA</v>
      </c>
      <c r="C538" t="str">
        <v>CA</v>
      </c>
      <c r="D538" t="str">
        <v>ORANGE</v>
      </c>
      <c r="E538" t="str">
        <v>Acute Care Hospitals</v>
      </c>
      <c r="F538" t="str">
        <v>Proprietary</v>
      </c>
      <c r="G538" t="str">
        <v>No</v>
      </c>
      <c r="H538" s="8">
        <v>3</v>
      </c>
      <c r="I538" t="str">
        <f>_xlfn.XLOOKUP(C538,State_Ref!B:B,State_Ref!A:A,"No Match")</f>
        <v>California</v>
      </c>
      <c r="J538" cm="1">
        <f t="array" ref="J538">_xlfn.XLOOKUP(I538&amp;PROPER(D538),Cleaned_Population!B$2:B$3200&amp;Cleaned_Population!A$2:A$3200,Cleaned_Population!C$2:C$3200,"No Match")</f>
        <v>3149507</v>
      </c>
      <c r="K538" t="str">
        <f t="shared" si="8"/>
        <v>Sufficient Access</v>
      </c>
    </row>
    <row r="539" spans="1:11">
      <c r="A539" t="str">
        <v>UCI HEALTH-LAKEWOOD</v>
      </c>
      <c r="B539" t="str">
        <v>LAKEWOOD</v>
      </c>
      <c r="C539" t="str">
        <v>CA</v>
      </c>
      <c r="D539" t="str">
        <v>LOS ANGELES</v>
      </c>
      <c r="E539" t="str">
        <v>Acute Care Hospitals</v>
      </c>
      <c r="F539" t="str">
        <v>Proprietary</v>
      </c>
      <c r="G539" t="str">
        <v>Yes</v>
      </c>
      <c r="H539" s="8">
        <v>2</v>
      </c>
      <c r="I539" t="str">
        <f>_xlfn.XLOOKUP(C539,State_Ref!B:B,State_Ref!A:A,"No Match")</f>
        <v>California</v>
      </c>
      <c r="J539" cm="1">
        <f t="array" ref="J539">_xlfn.XLOOKUP(I539&amp;PROPER(D539),Cleaned_Population!B$2:B$3200&amp;Cleaned_Population!A$2:A$3200,Cleaned_Population!C$2:C$3200,"No Match")</f>
        <v>9694934</v>
      </c>
      <c r="K539" t="str">
        <f t="shared" si="8"/>
        <v>Sufficient Access</v>
      </c>
    </row>
    <row r="540" spans="1:11">
      <c r="A540" t="str">
        <v>CHINO VALLEY MEDICAL CENTER</v>
      </c>
      <c r="B540" t="str">
        <v>CHINO</v>
      </c>
      <c r="C540" t="str">
        <v>CA</v>
      </c>
      <c r="D540" t="str">
        <v>SAN BERNARDINO</v>
      </c>
      <c r="E540" t="str">
        <v>Acute Care Hospitals</v>
      </c>
      <c r="F540" t="str">
        <v>Proprietary</v>
      </c>
      <c r="G540" t="str">
        <v>Yes</v>
      </c>
      <c r="H540" s="8">
        <v>4</v>
      </c>
      <c r="I540" t="str">
        <f>_xlfn.XLOOKUP(C540,State_Ref!B:B,State_Ref!A:A,"No Match")</f>
        <v>California</v>
      </c>
      <c r="J540" cm="1">
        <f t="array" ref="J540">_xlfn.XLOOKUP(I540&amp;PROPER(D540),Cleaned_Population!B$2:B$3200&amp;Cleaned_Population!A$2:A$3200,Cleaned_Population!C$2:C$3200,"No Match")</f>
        <v>2224091</v>
      </c>
      <c r="K540" t="str">
        <f t="shared" si="8"/>
        <v>Sufficient Access</v>
      </c>
    </row>
    <row r="541" spans="1:11">
      <c r="A541" t="str">
        <v>SAN DIMAS COMMUNITY HOSPITAL</v>
      </c>
      <c r="B541" t="str">
        <v>SAN DIMAS</v>
      </c>
      <c r="C541" t="str">
        <v>CA</v>
      </c>
      <c r="D541" t="str">
        <v>LOS ANGELES</v>
      </c>
      <c r="E541" t="str">
        <v>Acute Care Hospitals</v>
      </c>
      <c r="F541" t="str">
        <v>Proprietary</v>
      </c>
      <c r="G541" t="str">
        <v>Yes</v>
      </c>
      <c r="H541" s="8">
        <v>2</v>
      </c>
      <c r="I541" t="str">
        <f>_xlfn.XLOOKUP(C541,State_Ref!B:B,State_Ref!A:A,"No Match")</f>
        <v>California</v>
      </c>
      <c r="J541" cm="1">
        <f t="array" ref="J541">_xlfn.XLOOKUP(I541&amp;PROPER(D541),Cleaned_Population!B$2:B$3200&amp;Cleaned_Population!A$2:A$3200,Cleaned_Population!C$2:C$3200,"No Match")</f>
        <v>9694934</v>
      </c>
      <c r="K541" t="str">
        <f t="shared" si="8"/>
        <v>Sufficient Access</v>
      </c>
    </row>
    <row r="542" spans="1:11">
      <c r="A542" t="str">
        <v>METHODIST HOSPITAL OF SACRAMENTO</v>
      </c>
      <c r="B542" t="str">
        <v>SACRAMENTO</v>
      </c>
      <c r="C542" t="str">
        <v>CA</v>
      </c>
      <c r="D542" t="str">
        <v>SACRAMENTO</v>
      </c>
      <c r="E542" t="str">
        <v>Acute Care Hospitals</v>
      </c>
      <c r="F542" t="str">
        <v>Voluntary non-profit - Private</v>
      </c>
      <c r="G542" t="str">
        <v>Yes</v>
      </c>
      <c r="H542" s="8">
        <v>3</v>
      </c>
      <c r="I542" t="str">
        <f>_xlfn.XLOOKUP(C542,State_Ref!B:B,State_Ref!A:A,"No Match")</f>
        <v>California</v>
      </c>
      <c r="J542" cm="1">
        <f t="array" ref="J542">_xlfn.XLOOKUP(I542&amp;PROPER(D542),Cleaned_Population!B$2:B$3200&amp;Cleaned_Population!A$2:A$3200,Cleaned_Population!C$2:C$3200,"No Match")</f>
        <v>1618460</v>
      </c>
      <c r="K542" t="str">
        <f t="shared" si="8"/>
        <v>Sufficient Access</v>
      </c>
    </row>
    <row r="543" spans="1:11">
      <c r="A543" t="str">
        <v>EMANATE HEALTH FOOTHILL PRESBYTERIAN HOSPITAL</v>
      </c>
      <c r="B543" t="str">
        <v>GLENDORA</v>
      </c>
      <c r="C543" t="str">
        <v>CA</v>
      </c>
      <c r="D543" t="str">
        <v>LOS ANGELES</v>
      </c>
      <c r="E543" t="str">
        <v>Acute Care Hospitals</v>
      </c>
      <c r="F543" t="str">
        <v>Voluntary non-profit - Private</v>
      </c>
      <c r="G543" t="str">
        <v>No</v>
      </c>
      <c r="H543" s="8">
        <v>3</v>
      </c>
      <c r="I543" t="str">
        <f>_xlfn.XLOOKUP(C543,State_Ref!B:B,State_Ref!A:A,"No Match")</f>
        <v>California</v>
      </c>
      <c r="J543" cm="1">
        <f t="array" ref="J543">_xlfn.XLOOKUP(I543&amp;PROPER(D543),Cleaned_Population!B$2:B$3200&amp;Cleaned_Population!A$2:A$3200,Cleaned_Population!C$2:C$3200,"No Match")</f>
        <v>9694934</v>
      </c>
      <c r="K543" t="str">
        <f t="shared" si="8"/>
        <v>Sufficient Access</v>
      </c>
    </row>
    <row r="544" spans="1:11">
      <c r="A544" t="str">
        <v>UNIVERSITY OF CALIFORNIA DAVIS MEDICAL CENTER</v>
      </c>
      <c r="B544" t="str">
        <v>SACRAMENTO</v>
      </c>
      <c r="C544" t="str">
        <v>CA</v>
      </c>
      <c r="D544" t="str">
        <v>SACRAMENTO</v>
      </c>
      <c r="E544" t="str">
        <v>Acute Care Hospitals</v>
      </c>
      <c r="F544" t="str">
        <v>Government - Hospital District or Authority</v>
      </c>
      <c r="G544" t="str">
        <v>Yes</v>
      </c>
      <c r="H544" s="8">
        <v>4</v>
      </c>
      <c r="I544" t="str">
        <f>_xlfn.XLOOKUP(C544,State_Ref!B:B,State_Ref!A:A,"No Match")</f>
        <v>California</v>
      </c>
      <c r="J544" cm="1">
        <f t="array" ref="J544">_xlfn.XLOOKUP(I544&amp;PROPER(D544),Cleaned_Population!B$2:B$3200&amp;Cleaned_Population!A$2:A$3200,Cleaned_Population!C$2:C$3200,"No Match")</f>
        <v>1618460</v>
      </c>
      <c r="K544" t="str">
        <f t="shared" si="8"/>
        <v>Sufficient Access</v>
      </c>
    </row>
    <row r="545" spans="1:11">
      <c r="A545" t="str">
        <v>MEMORIALCARE SADDLEBACK MEDICAL CENTER</v>
      </c>
      <c r="B545" t="str">
        <v>LAGUNA HILLS</v>
      </c>
      <c r="C545" t="str">
        <v>CA</v>
      </c>
      <c r="D545" t="str">
        <v>ORANGE</v>
      </c>
      <c r="E545" t="str">
        <v>Acute Care Hospitals</v>
      </c>
      <c r="F545" t="str">
        <v>Voluntary non-profit - Private</v>
      </c>
      <c r="G545" t="str">
        <v>Yes</v>
      </c>
      <c r="H545" s="8">
        <v>4</v>
      </c>
      <c r="I545" t="str">
        <f>_xlfn.XLOOKUP(C545,State_Ref!B:B,State_Ref!A:A,"No Match")</f>
        <v>California</v>
      </c>
      <c r="J545" cm="1">
        <f t="array" ref="J545">_xlfn.XLOOKUP(I545&amp;PROPER(D545),Cleaned_Population!B$2:B$3200&amp;Cleaned_Population!A$2:A$3200,Cleaned_Population!C$2:C$3200,"No Match")</f>
        <v>3149507</v>
      </c>
      <c r="K545" t="str">
        <f t="shared" si="8"/>
        <v>Sufficient Access</v>
      </c>
    </row>
    <row r="546" spans="1:11">
      <c r="A546" t="str">
        <v>KAISER FOUNDATION HOSPITAL-SAN JOSE</v>
      </c>
      <c r="B546" t="str">
        <v>SAN JOSE</v>
      </c>
      <c r="C546" t="str">
        <v>CA</v>
      </c>
      <c r="D546" t="str">
        <v>SANTA CLARA</v>
      </c>
      <c r="E546" t="str">
        <v>Acute Care Hospitals</v>
      </c>
      <c r="F546" t="str">
        <v>Voluntary non-profit - Private</v>
      </c>
      <c r="G546" t="str">
        <v>Yes</v>
      </c>
      <c r="H546" s="8">
        <v>3</v>
      </c>
      <c r="I546" t="str">
        <f>_xlfn.XLOOKUP(C546,State_Ref!B:B,State_Ref!A:A,"No Match")</f>
        <v>California</v>
      </c>
      <c r="J546" cm="1">
        <f t="array" ref="J546">_xlfn.XLOOKUP(I546&amp;PROPER(D546),Cleaned_Population!B$2:B$3200&amp;Cleaned_Population!A$2:A$3200,Cleaned_Population!C$2:C$3200,"No Match")</f>
        <v>1914391</v>
      </c>
      <c r="K546" t="str">
        <f t="shared" si="8"/>
        <v>Sufficient Access</v>
      </c>
    </row>
    <row r="547" spans="1:11">
      <c r="A547" t="str">
        <v>ADVENTIST HEALTH DELANO</v>
      </c>
      <c r="B547" t="str">
        <v>DELANO</v>
      </c>
      <c r="C547" t="str">
        <v>CA</v>
      </c>
      <c r="D547" t="str">
        <v>KERN</v>
      </c>
      <c r="E547" t="str">
        <v>Acute Care Hospitals</v>
      </c>
      <c r="F547" t="str">
        <v>Proprietary</v>
      </c>
      <c r="G547" t="str">
        <v>Yes</v>
      </c>
      <c r="H547" s="8">
        <v>2</v>
      </c>
      <c r="I547" t="str">
        <f>_xlfn.XLOOKUP(C547,State_Ref!B:B,State_Ref!A:A,"No Match")</f>
        <v>California</v>
      </c>
      <c r="J547" cm="1">
        <f t="array" ref="J547">_xlfn.XLOOKUP(I547&amp;PROPER(D547),Cleaned_Population!B$2:B$3200&amp;Cleaned_Population!A$2:A$3200,Cleaned_Population!C$2:C$3200,"No Match")</f>
        <v>927068</v>
      </c>
      <c r="K547" t="str">
        <f t="shared" si="8"/>
        <v>Sufficient Access</v>
      </c>
    </row>
    <row r="548" spans="1:11">
      <c r="A548" t="str">
        <v>KAISER FOUNDATION HOSPITAL - ORANGE COUNTY - ANAHEIM</v>
      </c>
      <c r="B548" t="str">
        <v>ANAHEIM</v>
      </c>
      <c r="C548" t="str">
        <v>CA</v>
      </c>
      <c r="D548" t="str">
        <v>ORANGE</v>
      </c>
      <c r="E548" t="str">
        <v>Acute Care Hospitals</v>
      </c>
      <c r="F548" t="str">
        <v>Voluntary non-profit - Private</v>
      </c>
      <c r="G548" t="str">
        <v>Yes</v>
      </c>
      <c r="H548" s="8">
        <v>4</v>
      </c>
      <c r="I548" t="str">
        <f>_xlfn.XLOOKUP(C548,State_Ref!B:B,State_Ref!A:A,"No Match")</f>
        <v>California</v>
      </c>
      <c r="J548" cm="1">
        <f t="array" ref="J548">_xlfn.XLOOKUP(I548&amp;PROPER(D548),Cleaned_Population!B$2:B$3200&amp;Cleaned_Population!A$2:A$3200,Cleaned_Population!C$2:C$3200,"No Match")</f>
        <v>3149507</v>
      </c>
      <c r="K548" t="str">
        <f t="shared" si="8"/>
        <v>Sufficient Access</v>
      </c>
    </row>
    <row r="549" spans="1:11">
      <c r="A549" t="str">
        <v>HENRY MAYO NEWHALL  HOSPITAL</v>
      </c>
      <c r="B549" t="str">
        <v>VALENCIA</v>
      </c>
      <c r="C549" t="str">
        <v>CA</v>
      </c>
      <c r="D549" t="str">
        <v>LOS ANGELES</v>
      </c>
      <c r="E549" t="str">
        <v>Acute Care Hospitals</v>
      </c>
      <c r="F549" t="str">
        <v>Voluntary non-profit - Private</v>
      </c>
      <c r="G549" t="str">
        <v>No</v>
      </c>
      <c r="H549" s="8">
        <v>2</v>
      </c>
      <c r="I549" t="str">
        <f>_xlfn.XLOOKUP(C549,State_Ref!B:B,State_Ref!A:A,"No Match")</f>
        <v>California</v>
      </c>
      <c r="J549" cm="1">
        <f t="array" ref="J549">_xlfn.XLOOKUP(I549&amp;PROPER(D549),Cleaned_Population!B$2:B$3200&amp;Cleaned_Population!A$2:A$3200,Cleaned_Population!C$2:C$3200,"No Match")</f>
        <v>9694934</v>
      </c>
      <c r="K549" t="str">
        <f t="shared" si="8"/>
        <v>Sufficient Access</v>
      </c>
    </row>
    <row r="550" spans="1:11">
      <c r="A550" t="str">
        <v>CEDARS-SINAI MEDICAL CENTER</v>
      </c>
      <c r="B550" t="str">
        <v>LOS ANGELES</v>
      </c>
      <c r="C550" t="str">
        <v>CA</v>
      </c>
      <c r="D550" t="str">
        <v>LOS ANGELES</v>
      </c>
      <c r="E550" t="str">
        <v>Acute Care Hospitals</v>
      </c>
      <c r="F550" t="str">
        <v>Voluntary non-profit - Other</v>
      </c>
      <c r="G550" t="str">
        <v>Yes</v>
      </c>
      <c r="H550" s="8">
        <v>5</v>
      </c>
      <c r="I550" t="str">
        <f>_xlfn.XLOOKUP(C550,State_Ref!B:B,State_Ref!A:A,"No Match")</f>
        <v>California</v>
      </c>
      <c r="J550" cm="1">
        <f t="array" ref="J550">_xlfn.XLOOKUP(I550&amp;PROPER(D550),Cleaned_Population!B$2:B$3200&amp;Cleaned_Population!A$2:A$3200,Cleaned_Population!C$2:C$3200,"No Match")</f>
        <v>9694934</v>
      </c>
      <c r="K550" t="str">
        <f t="shared" si="8"/>
        <v>Sufficient Access</v>
      </c>
    </row>
    <row r="551" spans="1:11">
      <c r="A551" t="str">
        <v>ADVENTIST HEALTH TWIN CITIES</v>
      </c>
      <c r="B551" t="str">
        <v>TEMPLETON</v>
      </c>
      <c r="C551" t="str">
        <v>CA</v>
      </c>
      <c r="D551" t="str">
        <v>SAN LUIS OBISPO</v>
      </c>
      <c r="E551" t="str">
        <v>Acute Care Hospitals</v>
      </c>
      <c r="F551" t="str">
        <v>Proprietary</v>
      </c>
      <c r="G551" t="str">
        <v>Yes</v>
      </c>
      <c r="H551" s="8">
        <v>2</v>
      </c>
      <c r="I551" t="str">
        <f>_xlfn.XLOOKUP(C551,State_Ref!B:B,State_Ref!A:A,"No Match")</f>
        <v>California</v>
      </c>
      <c r="J551" cm="1">
        <f t="array" ref="J551">_xlfn.XLOOKUP(I551&amp;PROPER(D551),Cleaned_Population!B$2:B$3200&amp;Cleaned_Population!A$2:A$3200,Cleaned_Population!C$2:C$3200,"No Match")</f>
        <v>282367</v>
      </c>
      <c r="K551" t="str">
        <f t="shared" si="8"/>
        <v>Sufficient Access</v>
      </c>
    </row>
    <row r="552" spans="1:11">
      <c r="A552" t="str">
        <v>PALOMAR MEDICAL CENTER POWAY</v>
      </c>
      <c r="B552" t="str">
        <v>POWAY</v>
      </c>
      <c r="C552" t="str">
        <v>CA</v>
      </c>
      <c r="D552" t="str">
        <v>SAN DIEGO</v>
      </c>
      <c r="E552" t="str">
        <v>Acute Care Hospitals</v>
      </c>
      <c r="F552" t="str">
        <v>Government - Hospital District or Authority</v>
      </c>
      <c r="G552" t="str">
        <v>Yes</v>
      </c>
      <c r="H552" s="8">
        <v>4</v>
      </c>
      <c r="I552" t="str">
        <f>_xlfn.XLOOKUP(C552,State_Ref!B:B,State_Ref!A:A,"No Match")</f>
        <v>California</v>
      </c>
      <c r="J552" cm="1">
        <f t="array" ref="J552">_xlfn.XLOOKUP(I552&amp;PROPER(D552),Cleaned_Population!B$2:B$3200&amp;Cleaned_Population!A$2:A$3200,Cleaned_Population!C$2:C$3200,"No Match")</f>
        <v>3282248</v>
      </c>
      <c r="K552" t="str">
        <f t="shared" si="8"/>
        <v>Sufficient Access</v>
      </c>
    </row>
    <row r="553" spans="1:11">
      <c r="A553" t="str">
        <v>EAST LOS ANGELES DOCTORS HOSPITAL</v>
      </c>
      <c r="B553" t="str">
        <v>LOS ANGELES</v>
      </c>
      <c r="C553" t="str">
        <v>CA</v>
      </c>
      <c r="D553" t="str">
        <v>LOS ANGELES</v>
      </c>
      <c r="E553" t="str">
        <v>Acute Care Hospitals</v>
      </c>
      <c r="F553" t="str">
        <v>Proprietary</v>
      </c>
      <c r="G553" t="str">
        <v>Yes</v>
      </c>
      <c r="H553" s="8">
        <v>1</v>
      </c>
      <c r="I553" t="str">
        <f>_xlfn.XLOOKUP(C553,State_Ref!B:B,State_Ref!A:A,"No Match")</f>
        <v>California</v>
      </c>
      <c r="J553" cm="1">
        <f t="array" ref="J553">_xlfn.XLOOKUP(I553&amp;PROPER(D553),Cleaned_Population!B$2:B$3200&amp;Cleaned_Population!A$2:A$3200,Cleaned_Population!C$2:C$3200,"No Match")</f>
        <v>9694934</v>
      </c>
      <c r="K553" t="str">
        <f t="shared" si="8"/>
        <v>Sufficient Access</v>
      </c>
    </row>
    <row r="554" spans="1:11">
      <c r="A554" t="str">
        <v>LOS ANGELES COMMUNITY HOSPITAL</v>
      </c>
      <c r="B554" t="str">
        <v>LOS ANGELES</v>
      </c>
      <c r="C554" t="str">
        <v>CA</v>
      </c>
      <c r="D554" t="str">
        <v>LOS ANGELES</v>
      </c>
      <c r="E554" t="str">
        <v>Acute Care Hospitals</v>
      </c>
      <c r="F554" t="str">
        <v>Proprietary</v>
      </c>
      <c r="G554" t="str">
        <v>Yes</v>
      </c>
      <c r="H554" s="8">
        <v>3</v>
      </c>
      <c r="I554" t="str">
        <f>_xlfn.XLOOKUP(C554,State_Ref!B:B,State_Ref!A:A,"No Match")</f>
        <v>California</v>
      </c>
      <c r="J554" cm="1">
        <f t="array" ref="J554">_xlfn.XLOOKUP(I554&amp;PROPER(D554),Cleaned_Population!B$2:B$3200&amp;Cleaned_Population!A$2:A$3200,Cleaned_Population!C$2:C$3200,"No Match")</f>
        <v>9694934</v>
      </c>
      <c r="K554" t="str">
        <f t="shared" si="8"/>
        <v>Sufficient Access</v>
      </c>
    </row>
    <row r="555" spans="1:11">
      <c r="A555" t="str">
        <v>LAGUNA HONDA HOSPITAL &amp; REHABILITATION CENTER</v>
      </c>
      <c r="B555" t="str">
        <v>SAN FRANCISCO</v>
      </c>
      <c r="C555" t="str">
        <v>CA</v>
      </c>
      <c r="D555" t="str">
        <v>SAN FRANCISCO</v>
      </c>
      <c r="E555" t="str">
        <v>Acute Care Hospitals</v>
      </c>
      <c r="F555" t="str">
        <v>Government - Local</v>
      </c>
      <c r="G555" t="str">
        <v>No</v>
      </c>
      <c r="H555" s="8">
        <v>0</v>
      </c>
      <c r="I555" t="str">
        <f>_xlfn.XLOOKUP(C555,State_Ref!B:B,State_Ref!A:A,"No Match")</f>
        <v>California</v>
      </c>
      <c r="J555" cm="1">
        <f t="array" ref="J555">_xlfn.XLOOKUP(I555&amp;PROPER(D555),Cleaned_Population!B$2:B$3200&amp;Cleaned_Population!A$2:A$3200,Cleaned_Population!C$2:C$3200,"No Match")</f>
        <v>826079</v>
      </c>
      <c r="K555" t="str">
        <f t="shared" si="8"/>
        <v>Sufficient Access</v>
      </c>
    </row>
    <row r="556" spans="1:11">
      <c r="A556" t="str">
        <v>KAISER FOUNDATION HOSP SO SACRAMENTO</v>
      </c>
      <c r="B556" t="str">
        <v>SACRAMENTO</v>
      </c>
      <c r="C556" t="str">
        <v>CA</v>
      </c>
      <c r="D556" t="str">
        <v>SACRAMENTO</v>
      </c>
      <c r="E556" t="str">
        <v>Acute Care Hospitals</v>
      </c>
      <c r="F556" t="str">
        <v>Voluntary non-profit - Private</v>
      </c>
      <c r="G556" t="str">
        <v>Yes</v>
      </c>
      <c r="H556" s="8">
        <v>2</v>
      </c>
      <c r="I556" t="str">
        <f>_xlfn.XLOOKUP(C556,State_Ref!B:B,State_Ref!A:A,"No Match")</f>
        <v>California</v>
      </c>
      <c r="J556" cm="1">
        <f t="array" ref="J556">_xlfn.XLOOKUP(I556&amp;PROPER(D556),Cleaned_Population!B$2:B$3200&amp;Cleaned_Population!A$2:A$3200,Cleaned_Population!C$2:C$3200,"No Match")</f>
        <v>1618460</v>
      </c>
      <c r="K556" t="str">
        <f t="shared" si="8"/>
        <v>Sufficient Access</v>
      </c>
    </row>
    <row r="557" spans="1:11">
      <c r="A557" t="str">
        <v>KAISER FOUNDATION HOSPITAL - WOODLAND HILLS</v>
      </c>
      <c r="B557" t="str">
        <v>WOODLAND HILLS</v>
      </c>
      <c r="C557" t="str">
        <v>CA</v>
      </c>
      <c r="D557" t="str">
        <v>LOS ANGELES</v>
      </c>
      <c r="E557" t="str">
        <v>Acute Care Hospitals</v>
      </c>
      <c r="F557" t="str">
        <v>Voluntary non-profit - Private</v>
      </c>
      <c r="G557" t="str">
        <v>No</v>
      </c>
      <c r="H557" s="8">
        <v>4</v>
      </c>
      <c r="I557" t="str">
        <f>_xlfn.XLOOKUP(C557,State_Ref!B:B,State_Ref!A:A,"No Match")</f>
        <v>California</v>
      </c>
      <c r="J557" cm="1">
        <f t="array" ref="J557">_xlfn.XLOOKUP(I557&amp;PROPER(D557),Cleaned_Population!B$2:B$3200&amp;Cleaned_Population!A$2:A$3200,Cleaned_Population!C$2:C$3200,"No Match")</f>
        <v>9694934</v>
      </c>
      <c r="K557" t="str">
        <f t="shared" si="8"/>
        <v>Sufficient Access</v>
      </c>
    </row>
    <row r="558" spans="1:11">
      <c r="A558" t="str">
        <v>MEMORIALCARE ORANGE COAST MEDICAL CENTER</v>
      </c>
      <c r="B558" t="str">
        <v>FOUNTAIN VALLEY</v>
      </c>
      <c r="C558" t="str">
        <v>CA</v>
      </c>
      <c r="D558" t="str">
        <v>ORANGE</v>
      </c>
      <c r="E558" t="str">
        <v>Acute Care Hospitals</v>
      </c>
      <c r="F558" t="str">
        <v>Proprietary</v>
      </c>
      <c r="G558" t="str">
        <v>Yes</v>
      </c>
      <c r="H558" s="8">
        <v>4</v>
      </c>
      <c r="I558" t="str">
        <f>_xlfn.XLOOKUP(C558,State_Ref!B:B,State_Ref!A:A,"No Match")</f>
        <v>California</v>
      </c>
      <c r="J558" cm="1">
        <f t="array" ref="J558">_xlfn.XLOOKUP(I558&amp;PROPER(D558),Cleaned_Population!B$2:B$3200&amp;Cleaned_Population!A$2:A$3200,Cleaned_Population!C$2:C$3200,"No Match")</f>
        <v>3149507</v>
      </c>
      <c r="K558" t="str">
        <f t="shared" si="8"/>
        <v>Sufficient Access</v>
      </c>
    </row>
    <row r="559" spans="1:11">
      <c r="A559" t="str">
        <v>MENIFEE GLOBAL MEDICAL CENTER</v>
      </c>
      <c r="B559" t="str">
        <v>SUN CITY</v>
      </c>
      <c r="C559" t="str">
        <v>CA</v>
      </c>
      <c r="D559" t="str">
        <v>RIVERSIDE</v>
      </c>
      <c r="E559" t="str">
        <v>Acute Care Hospitals</v>
      </c>
      <c r="F559" t="str">
        <v>Proprietary</v>
      </c>
      <c r="G559" t="str">
        <v>Yes</v>
      </c>
      <c r="H559" s="8">
        <v>0</v>
      </c>
      <c r="I559" t="str">
        <f>_xlfn.XLOOKUP(C559,State_Ref!B:B,State_Ref!A:A,"No Match")</f>
        <v>California</v>
      </c>
      <c r="J559" cm="1">
        <f t="array" ref="J559">_xlfn.XLOOKUP(I559&amp;PROPER(D559),Cleaned_Population!B$2:B$3200&amp;Cleaned_Population!A$2:A$3200,Cleaned_Population!C$2:C$3200,"No Match")</f>
        <v>2544916</v>
      </c>
      <c r="K559" t="str">
        <f t="shared" si="8"/>
        <v>Sufficient Access</v>
      </c>
    </row>
    <row r="560" spans="1:11">
      <c r="A560" t="str">
        <v>KAISER FOUNDATION HOSPITAL, RIVERSIDE</v>
      </c>
      <c r="B560" t="str">
        <v>RIVERSIDE</v>
      </c>
      <c r="C560" t="str">
        <v>CA</v>
      </c>
      <c r="D560" t="str">
        <v>RIVERSIDE</v>
      </c>
      <c r="E560" t="str">
        <v>Acute Care Hospitals</v>
      </c>
      <c r="F560" t="str">
        <v>Voluntary non-profit - Private</v>
      </c>
      <c r="G560" t="str">
        <v>Yes</v>
      </c>
      <c r="H560" s="8">
        <v>4</v>
      </c>
      <c r="I560" t="str">
        <f>_xlfn.XLOOKUP(C560,State_Ref!B:B,State_Ref!A:A,"No Match")</f>
        <v>California</v>
      </c>
      <c r="J560" cm="1">
        <f t="array" ref="J560">_xlfn.XLOOKUP(I560&amp;PROPER(D560),Cleaned_Population!B$2:B$3200&amp;Cleaned_Population!A$2:A$3200,Cleaned_Population!C$2:C$3200,"No Match")</f>
        <v>2544916</v>
      </c>
      <c r="K560" t="str">
        <f t="shared" si="8"/>
        <v>Sufficient Access</v>
      </c>
    </row>
    <row r="561" spans="1:11">
      <c r="A561" t="str">
        <v>SAN RAMON REGIONAL MEDICAL CENTER</v>
      </c>
      <c r="B561" t="str">
        <v>SAN RAMON</v>
      </c>
      <c r="C561" t="str">
        <v>CA</v>
      </c>
      <c r="D561" t="str">
        <v>CONTRA COSTA</v>
      </c>
      <c r="E561" t="str">
        <v>Acute Care Hospitals</v>
      </c>
      <c r="F561" t="str">
        <v>Proprietary</v>
      </c>
      <c r="G561" t="str">
        <v>Yes</v>
      </c>
      <c r="H561" s="8">
        <v>4</v>
      </c>
      <c r="I561" t="str">
        <f>_xlfn.XLOOKUP(C561,State_Ref!B:B,State_Ref!A:A,"No Match")</f>
        <v>California</v>
      </c>
      <c r="J561" cm="1">
        <f t="array" ref="J561">_xlfn.XLOOKUP(I561&amp;PROPER(D561),Cleaned_Population!B$2:B$3200&amp;Cleaned_Population!A$2:A$3200,Cleaned_Population!C$2:C$3200,"No Match")</f>
        <v>1170070</v>
      </c>
      <c r="K561" t="str">
        <f t="shared" si="8"/>
        <v>Sufficient Access</v>
      </c>
    </row>
    <row r="562" spans="1:11">
      <c r="A562" t="str">
        <v>KAISER FOUNDATION HOSPITAL-SANTA ROSA</v>
      </c>
      <c r="B562" t="str">
        <v>SANTA ROSA</v>
      </c>
      <c r="C562" t="str">
        <v>CA</v>
      </c>
      <c r="D562" t="str">
        <v>SONOMA</v>
      </c>
      <c r="E562" t="str">
        <v>Acute Care Hospitals</v>
      </c>
      <c r="F562" t="str">
        <v>Voluntary non-profit - Private</v>
      </c>
      <c r="G562" t="str">
        <v>Yes</v>
      </c>
      <c r="H562" s="8">
        <v>3</v>
      </c>
      <c r="I562" t="str">
        <f>_xlfn.XLOOKUP(C562,State_Ref!B:B,State_Ref!A:A,"No Match")</f>
        <v>California</v>
      </c>
      <c r="J562" cm="1">
        <f t="array" ref="J562">_xlfn.XLOOKUP(I562&amp;PROPER(D562),Cleaned_Population!B$2:B$3200&amp;Cleaned_Population!A$2:A$3200,Cleaned_Population!C$2:C$3200,"No Match")</f>
        <v>486444</v>
      </c>
      <c r="K562" t="str">
        <f t="shared" si="8"/>
        <v>Sufficient Access</v>
      </c>
    </row>
    <row r="563" spans="1:11">
      <c r="A563" t="str">
        <v>KECK HOSPITAL OF USC</v>
      </c>
      <c r="B563" t="str">
        <v>LOS ANGELES</v>
      </c>
      <c r="C563" t="str">
        <v>CA</v>
      </c>
      <c r="D563" t="str">
        <v>LOS ANGELES</v>
      </c>
      <c r="E563" t="str">
        <v>Acute Care Hospitals</v>
      </c>
      <c r="F563" t="str">
        <v>Voluntary non-profit - Other</v>
      </c>
      <c r="G563" t="str">
        <v>No</v>
      </c>
      <c r="H563" s="8">
        <v>5</v>
      </c>
      <c r="I563" t="str">
        <f>_xlfn.XLOOKUP(C563,State_Ref!B:B,State_Ref!A:A,"No Match")</f>
        <v>California</v>
      </c>
      <c r="J563" cm="1">
        <f t="array" ref="J563">_xlfn.XLOOKUP(I563&amp;PROPER(D563),Cleaned_Population!B$2:B$3200&amp;Cleaned_Population!A$2:A$3200,Cleaned_Population!C$2:C$3200,"No Match")</f>
        <v>9694934</v>
      </c>
      <c r="K563" t="str">
        <f t="shared" si="8"/>
        <v>Sufficient Access</v>
      </c>
    </row>
    <row r="564" spans="1:11">
      <c r="A564" t="str">
        <v>PATIENTS' HOSPITAL OF REDDING</v>
      </c>
      <c r="B564" t="str">
        <v>REDDING</v>
      </c>
      <c r="C564" t="str">
        <v>CA</v>
      </c>
      <c r="D564" t="str">
        <v>SHASTA</v>
      </c>
      <c r="E564" t="str">
        <v>Acute Care Hospitals</v>
      </c>
      <c r="F564" t="str">
        <v>Proprietary</v>
      </c>
      <c r="G564" t="str">
        <v>No</v>
      </c>
      <c r="H564" s="8">
        <v>0</v>
      </c>
      <c r="I564" t="str">
        <f>_xlfn.XLOOKUP(C564,State_Ref!B:B,State_Ref!A:A,"No Match")</f>
        <v>California</v>
      </c>
      <c r="J564" cm="1">
        <f t="array" ref="J564">_xlfn.XLOOKUP(I564&amp;PROPER(D564),Cleaned_Population!B$2:B$3200&amp;Cleaned_Population!A$2:A$3200,Cleaned_Population!C$2:C$3200,"No Match")</f>
        <v>181648</v>
      </c>
      <c r="K564" t="str">
        <f t="shared" si="8"/>
        <v>Sufficient Access</v>
      </c>
    </row>
    <row r="565" spans="1:11">
      <c r="A565" t="str">
        <v>SOUTHWEST HEALTHCARE RANCHO SPRINGS HOSPITAL</v>
      </c>
      <c r="B565" t="str">
        <v>MURRIETA</v>
      </c>
      <c r="C565" t="str">
        <v>CA</v>
      </c>
      <c r="D565" t="str">
        <v>RIVERSIDE</v>
      </c>
      <c r="E565" t="str">
        <v>Acute Care Hospitals</v>
      </c>
      <c r="F565" t="str">
        <v>Proprietary</v>
      </c>
      <c r="G565" t="str">
        <v>Yes</v>
      </c>
      <c r="H565" s="8">
        <v>3</v>
      </c>
      <c r="I565" t="str">
        <f>_xlfn.XLOOKUP(C565,State_Ref!B:B,State_Ref!A:A,"No Match")</f>
        <v>California</v>
      </c>
      <c r="J565" cm="1">
        <f t="array" ref="J565">_xlfn.XLOOKUP(I565&amp;PROPER(D565),Cleaned_Population!B$2:B$3200&amp;Cleaned_Population!A$2:A$3200,Cleaned_Population!C$2:C$3200,"No Match")</f>
        <v>2544916</v>
      </c>
      <c r="K565" t="str">
        <f t="shared" si="8"/>
        <v>Sufficient Access</v>
      </c>
    </row>
    <row r="566" spans="1:11">
      <c r="A566" t="str">
        <v>MISSION COMMUNITY HOSPITAL</v>
      </c>
      <c r="B566" t="str">
        <v>PANORAMA CITY</v>
      </c>
      <c r="C566" t="str">
        <v>CA</v>
      </c>
      <c r="D566" t="str">
        <v>LOS ANGELES</v>
      </c>
      <c r="E566" t="str">
        <v>Acute Care Hospitals</v>
      </c>
      <c r="F566" t="str">
        <v>Voluntary non-profit - Private</v>
      </c>
      <c r="G566" t="str">
        <v>No</v>
      </c>
      <c r="H566" s="8">
        <v>3</v>
      </c>
      <c r="I566" t="str">
        <f>_xlfn.XLOOKUP(C566,State_Ref!B:B,State_Ref!A:A,"No Match")</f>
        <v>California</v>
      </c>
      <c r="J566" cm="1">
        <f t="array" ref="J566">_xlfn.XLOOKUP(I566&amp;PROPER(D566),Cleaned_Population!B$2:B$3200&amp;Cleaned_Population!A$2:A$3200,Cleaned_Population!C$2:C$3200,"No Match")</f>
        <v>9694934</v>
      </c>
      <c r="K566" t="str">
        <f t="shared" si="8"/>
        <v>Sufficient Access</v>
      </c>
    </row>
    <row r="567" spans="1:11">
      <c r="A567" t="str">
        <v>FRESNO SURGICAL HOSPITAL</v>
      </c>
      <c r="B567" t="str">
        <v>FRESNO</v>
      </c>
      <c r="C567" t="str">
        <v>CA</v>
      </c>
      <c r="D567" t="str">
        <v>FRESNO</v>
      </c>
      <c r="E567" t="str">
        <v>Acute Care Hospitals</v>
      </c>
      <c r="F567" t="str">
        <v>Proprietary</v>
      </c>
      <c r="G567" t="str">
        <v>No</v>
      </c>
      <c r="H567" s="8">
        <v>0</v>
      </c>
      <c r="I567" t="str">
        <f>_xlfn.XLOOKUP(C567,State_Ref!B:B,State_Ref!A:A,"No Match")</f>
        <v>California</v>
      </c>
      <c r="J567" cm="1">
        <f t="array" ref="J567">_xlfn.XLOOKUP(I567&amp;PROPER(D567),Cleaned_Population!B$2:B$3200&amp;Cleaned_Population!A$2:A$3200,Cleaned_Population!C$2:C$3200,"No Match")</f>
        <v>1035456</v>
      </c>
      <c r="K567" t="str">
        <f t="shared" si="8"/>
        <v>Sufficient Access</v>
      </c>
    </row>
    <row r="568" spans="1:11">
      <c r="A568" t="str">
        <v>DESERT VALLEY HOSPITAL</v>
      </c>
      <c r="B568" t="str">
        <v>VICTORVILLE</v>
      </c>
      <c r="C568" t="str">
        <v>CA</v>
      </c>
      <c r="D568" t="str">
        <v>SAN BERNARDINO</v>
      </c>
      <c r="E568" t="str">
        <v>Acute Care Hospitals</v>
      </c>
      <c r="F568" t="str">
        <v>Proprietary</v>
      </c>
      <c r="G568" t="str">
        <v>Yes</v>
      </c>
      <c r="H568" s="8">
        <v>3</v>
      </c>
      <c r="I568" t="str">
        <f>_xlfn.XLOOKUP(C568,State_Ref!B:B,State_Ref!A:A,"No Match")</f>
        <v>California</v>
      </c>
      <c r="J568" cm="1">
        <f t="array" ref="J568">_xlfn.XLOOKUP(I568&amp;PROPER(D568),Cleaned_Population!B$2:B$3200&amp;Cleaned_Population!A$2:A$3200,Cleaned_Population!C$2:C$3200,"No Match")</f>
        <v>2224091</v>
      </c>
      <c r="K568" t="str">
        <f t="shared" si="8"/>
        <v>Sufficient Access</v>
      </c>
    </row>
    <row r="569" spans="1:11">
      <c r="A569" t="str">
        <v>KAISER FOUNDATION HOSPITAL - FRESNO</v>
      </c>
      <c r="B569" t="str">
        <v>FRESNO</v>
      </c>
      <c r="C569" t="str">
        <v>CA</v>
      </c>
      <c r="D569" t="str">
        <v>FRESNO</v>
      </c>
      <c r="E569" t="str">
        <v>Acute Care Hospitals</v>
      </c>
      <c r="F569" t="str">
        <v>Voluntary non-profit - Private</v>
      </c>
      <c r="G569" t="str">
        <v>Yes</v>
      </c>
      <c r="H569" s="8">
        <v>4</v>
      </c>
      <c r="I569" t="str">
        <f>_xlfn.XLOOKUP(C569,State_Ref!B:B,State_Ref!A:A,"No Match")</f>
        <v>California</v>
      </c>
      <c r="J569" cm="1">
        <f t="array" ref="J569">_xlfn.XLOOKUP(I569&amp;PROPER(D569),Cleaned_Population!B$2:B$3200&amp;Cleaned_Population!A$2:A$3200,Cleaned_Population!C$2:C$3200,"No Match")</f>
        <v>1035456</v>
      </c>
      <c r="K569" t="str">
        <f t="shared" si="8"/>
        <v>Sufficient Access</v>
      </c>
    </row>
    <row r="570" spans="1:11">
      <c r="A570" t="str">
        <v>SUTTER MATERNITY &amp; SURGERY CENTER OF SANTA CRUZ</v>
      </c>
      <c r="B570" t="str">
        <v>SANTA CRUZ</v>
      </c>
      <c r="C570" t="str">
        <v>CA</v>
      </c>
      <c r="D570" t="str">
        <v>SANTA CRUZ</v>
      </c>
      <c r="E570" t="str">
        <v>Acute Care Hospitals</v>
      </c>
      <c r="F570" t="str">
        <v>Voluntary non-profit - Private</v>
      </c>
      <c r="G570" t="str">
        <v>No</v>
      </c>
      <c r="H570" s="8">
        <v>0</v>
      </c>
      <c r="I570" t="str">
        <f>_xlfn.XLOOKUP(C570,State_Ref!B:B,State_Ref!A:A,"No Match")</f>
        <v>California</v>
      </c>
      <c r="J570" cm="1">
        <f t="array" ref="J570">_xlfn.XLOOKUP(I570&amp;PROPER(D570),Cleaned_Population!B$2:B$3200&amp;Cleaned_Population!A$2:A$3200,Cleaned_Population!C$2:C$3200,"No Match")</f>
        <v>258852</v>
      </c>
      <c r="K570" t="str">
        <f t="shared" si="8"/>
        <v>Sufficient Access</v>
      </c>
    </row>
    <row r="571" spans="1:11">
      <c r="A571" t="str">
        <v>LAC/RANCHO LOS AMIGOS NATIONAL REHABILITATION  CTR</v>
      </c>
      <c r="B571" t="str">
        <v>DOWNEY</v>
      </c>
      <c r="C571" t="str">
        <v>CA</v>
      </c>
      <c r="D571" t="str">
        <v>LOS ANGELES</v>
      </c>
      <c r="E571" t="str">
        <v>Acute Care Hospitals</v>
      </c>
      <c r="F571" t="str">
        <v>Government - Local</v>
      </c>
      <c r="G571" t="str">
        <v>No</v>
      </c>
      <c r="H571" s="8">
        <v>3</v>
      </c>
      <c r="I571" t="str">
        <f>_xlfn.XLOOKUP(C571,State_Ref!B:B,State_Ref!A:A,"No Match")</f>
        <v>California</v>
      </c>
      <c r="J571" cm="1">
        <f t="array" ref="J571">_xlfn.XLOOKUP(I571&amp;PROPER(D571),Cleaned_Population!B$2:B$3200&amp;Cleaned_Population!A$2:A$3200,Cleaned_Population!C$2:C$3200,"No Match")</f>
        <v>9694934</v>
      </c>
      <c r="K571" t="str">
        <f t="shared" si="8"/>
        <v>Sufficient Access</v>
      </c>
    </row>
    <row r="572" spans="1:11">
      <c r="A572" t="str">
        <v>KAISER FOUNDATION HOSPITAL - BALDWIN PARK</v>
      </c>
      <c r="B572" t="str">
        <v>BALDWIN PARK</v>
      </c>
      <c r="C572" t="str">
        <v>CA</v>
      </c>
      <c r="D572" t="str">
        <v>LOS ANGELES</v>
      </c>
      <c r="E572" t="str">
        <v>Acute Care Hospitals</v>
      </c>
      <c r="F572" t="str">
        <v>Voluntary non-profit - Other</v>
      </c>
      <c r="G572" t="str">
        <v>No</v>
      </c>
      <c r="H572" s="8">
        <v>3</v>
      </c>
      <c r="I572" t="str">
        <f>_xlfn.XLOOKUP(C572,State_Ref!B:B,State_Ref!A:A,"No Match")</f>
        <v>California</v>
      </c>
      <c r="J572" cm="1">
        <f t="array" ref="J572">_xlfn.XLOOKUP(I572&amp;PROPER(D572),Cleaned_Population!B$2:B$3200&amp;Cleaned_Population!A$2:A$3200,Cleaned_Population!C$2:C$3200,"No Match")</f>
        <v>9694934</v>
      </c>
      <c r="K572" t="str">
        <f t="shared" si="8"/>
        <v>Sufficient Access</v>
      </c>
    </row>
    <row r="573" spans="1:11">
      <c r="A573" t="str">
        <v>STANISLAUS SURGICAL HOSPITAL</v>
      </c>
      <c r="B573" t="str">
        <v>MODESTO</v>
      </c>
      <c r="C573" t="str">
        <v>CA</v>
      </c>
      <c r="D573" t="str">
        <v>STANISLAUS</v>
      </c>
      <c r="E573" t="str">
        <v>Acute Care Hospitals</v>
      </c>
      <c r="F573" t="str">
        <v>Voluntary non-profit - Private</v>
      </c>
      <c r="G573" t="str">
        <v>No</v>
      </c>
      <c r="H573" s="8">
        <v>0</v>
      </c>
      <c r="I573" t="str">
        <f>_xlfn.XLOOKUP(C573,State_Ref!B:B,State_Ref!A:A,"No Match")</f>
        <v>California</v>
      </c>
      <c r="J573" cm="1">
        <f t="array" ref="J573">_xlfn.XLOOKUP(I573&amp;PROPER(D573),Cleaned_Population!B$2:B$3200&amp;Cleaned_Population!A$2:A$3200,Cleaned_Population!C$2:C$3200,"No Match")</f>
        <v>557719</v>
      </c>
      <c r="K573" t="str">
        <f t="shared" si="8"/>
        <v>Sufficient Access</v>
      </c>
    </row>
    <row r="574" spans="1:11">
      <c r="A574" t="str">
        <v>WHITTIER HOSPITAL MEDICAL CENTER</v>
      </c>
      <c r="B574" t="str">
        <v>WHITTIER</v>
      </c>
      <c r="C574" t="str">
        <v>CA</v>
      </c>
      <c r="D574" t="str">
        <v>LOS ANGELES</v>
      </c>
      <c r="E574" t="str">
        <v>Acute Care Hospitals</v>
      </c>
      <c r="F574" t="str">
        <v>Proprietary</v>
      </c>
      <c r="G574" t="str">
        <v>Yes</v>
      </c>
      <c r="H574" s="8">
        <v>4</v>
      </c>
      <c r="I574" t="str">
        <f>_xlfn.XLOOKUP(C574,State_Ref!B:B,State_Ref!A:A,"No Match")</f>
        <v>California</v>
      </c>
      <c r="J574" cm="1">
        <f t="array" ref="J574">_xlfn.XLOOKUP(I574&amp;PROPER(D574),Cleaned_Population!B$2:B$3200&amp;Cleaned_Population!A$2:A$3200,Cleaned_Population!C$2:C$3200,"No Match")</f>
        <v>9694934</v>
      </c>
      <c r="K574" t="str">
        <f t="shared" si="8"/>
        <v>Sufficient Access</v>
      </c>
    </row>
    <row r="575" spans="1:11">
      <c r="A575" t="str">
        <v>MONTEREY PARK HOSPITAL</v>
      </c>
      <c r="B575" t="str">
        <v>MONTEREY PARK</v>
      </c>
      <c r="C575" t="str">
        <v>CA</v>
      </c>
      <c r="D575" t="str">
        <v>LOS ANGELES</v>
      </c>
      <c r="E575" t="str">
        <v>Acute Care Hospitals</v>
      </c>
      <c r="F575" t="str">
        <v>Proprietary</v>
      </c>
      <c r="G575" t="str">
        <v>No</v>
      </c>
      <c r="H575" s="8">
        <v>2</v>
      </c>
      <c r="I575" t="str">
        <f>_xlfn.XLOOKUP(C575,State_Ref!B:B,State_Ref!A:A,"No Match")</f>
        <v>California</v>
      </c>
      <c r="J575" cm="1">
        <f t="array" ref="J575">_xlfn.XLOOKUP(I575&amp;PROPER(D575),Cleaned_Population!B$2:B$3200&amp;Cleaned_Population!A$2:A$3200,Cleaned_Population!C$2:C$3200,"No Match")</f>
        <v>9694934</v>
      </c>
      <c r="K575" t="str">
        <f t="shared" si="8"/>
        <v>Sufficient Access</v>
      </c>
    </row>
    <row r="576" spans="1:11">
      <c r="A576" t="str">
        <v>GARFIELD MEDICAL CENTER</v>
      </c>
      <c r="B576" t="str">
        <v>MONTEREY PARK</v>
      </c>
      <c r="C576" t="str">
        <v>CA</v>
      </c>
      <c r="D576" t="str">
        <v>LOS ANGELES</v>
      </c>
      <c r="E576" t="str">
        <v>Acute Care Hospitals</v>
      </c>
      <c r="F576" t="str">
        <v>Proprietary</v>
      </c>
      <c r="G576" t="str">
        <v>Yes</v>
      </c>
      <c r="H576" s="8">
        <v>1</v>
      </c>
      <c r="I576" t="str">
        <f>_xlfn.XLOOKUP(C576,State_Ref!B:B,State_Ref!A:A,"No Match")</f>
        <v>California</v>
      </c>
      <c r="J576" cm="1">
        <f t="array" ref="J576">_xlfn.XLOOKUP(I576&amp;PROPER(D576),Cleaned_Population!B$2:B$3200&amp;Cleaned_Population!A$2:A$3200,Cleaned_Population!C$2:C$3200,"No Match")</f>
        <v>9694934</v>
      </c>
      <c r="K576" t="str">
        <f t="shared" si="8"/>
        <v>Sufficient Access</v>
      </c>
    </row>
    <row r="577" spans="1:11">
      <c r="A577" t="str">
        <v>GREATER EL MONTE COMMUNITY HOSPITAL</v>
      </c>
      <c r="B577" t="str">
        <v>SOUTH EL MONTE</v>
      </c>
      <c r="C577" t="str">
        <v>CA</v>
      </c>
      <c r="D577" t="str">
        <v>LOS ANGELES</v>
      </c>
      <c r="E577" t="str">
        <v>Acute Care Hospitals</v>
      </c>
      <c r="F577" t="str">
        <v>Voluntary non-profit - Private</v>
      </c>
      <c r="G577" t="str">
        <v>No</v>
      </c>
      <c r="H577" s="8">
        <v>2</v>
      </c>
      <c r="I577" t="str">
        <f>_xlfn.XLOOKUP(C577,State_Ref!B:B,State_Ref!A:A,"No Match")</f>
        <v>California</v>
      </c>
      <c r="J577" cm="1">
        <f t="array" ref="J577">_xlfn.XLOOKUP(I577&amp;PROPER(D577),Cleaned_Population!B$2:B$3200&amp;Cleaned_Population!A$2:A$3200,Cleaned_Population!C$2:C$3200,"No Match")</f>
        <v>9694934</v>
      </c>
      <c r="K577" t="str">
        <f t="shared" si="8"/>
        <v>Sufficient Access</v>
      </c>
    </row>
    <row r="578" spans="1:11">
      <c r="A578" t="str">
        <v>CENTINELA HOSPITAL MEDICAL CENTER</v>
      </c>
      <c r="B578" t="str">
        <v>INGLEWOOD</v>
      </c>
      <c r="C578" t="str">
        <v>CA</v>
      </c>
      <c r="D578" t="str">
        <v>LOS ANGELES</v>
      </c>
      <c r="E578" t="str">
        <v>Acute Care Hospitals</v>
      </c>
      <c r="F578" t="str">
        <v>Proprietary</v>
      </c>
      <c r="G578" t="str">
        <v>No</v>
      </c>
      <c r="H578" s="8">
        <v>2</v>
      </c>
      <c r="I578" t="str">
        <f>_xlfn.XLOOKUP(C578,State_Ref!B:B,State_Ref!A:A,"No Match")</f>
        <v>California</v>
      </c>
      <c r="J578" cm="1">
        <f t="array" ref="J578">_xlfn.XLOOKUP(I578&amp;PROPER(D578),Cleaned_Population!B$2:B$3200&amp;Cleaned_Population!A$2:A$3200,Cleaned_Population!C$2:C$3200,"No Match")</f>
        <v>9694934</v>
      </c>
      <c r="K578" t="str">
        <f t="shared" si="8"/>
        <v>Sufficient Access</v>
      </c>
    </row>
    <row r="579" spans="1:11">
      <c r="A579" t="str">
        <v>CEDAR-SINAI MARINA DEL REY HOSPITAL</v>
      </c>
      <c r="B579" t="str">
        <v>MARINA DEL REY</v>
      </c>
      <c r="C579" t="str">
        <v>CA</v>
      </c>
      <c r="D579" t="str">
        <v>LOS ANGELES</v>
      </c>
      <c r="E579" t="str">
        <v>Acute Care Hospitals</v>
      </c>
      <c r="F579" t="str">
        <v>Proprietary</v>
      </c>
      <c r="G579" t="str">
        <v>Yes</v>
      </c>
      <c r="H579" s="8">
        <v>4</v>
      </c>
      <c r="I579" t="str">
        <f>_xlfn.XLOOKUP(C579,State_Ref!B:B,State_Ref!A:A,"No Match")</f>
        <v>California</v>
      </c>
      <c r="J579" cm="1">
        <f t="array" ref="J579">_xlfn.XLOOKUP(I579&amp;PROPER(D579),Cleaned_Population!B$2:B$3200&amp;Cleaned_Population!A$2:A$3200,Cleaned_Population!C$2:C$3200,"No Match")</f>
        <v>9694934</v>
      </c>
      <c r="K579" t="str">
        <f t="shared" ref="K579:K642" si="9">IF(AND(J579&gt;50000,COUNTIFS(D:D,D579,C:C,C579)&lt;=1),"Hospital Desert","Sufficient Access")</f>
        <v>Sufficient Access</v>
      </c>
    </row>
    <row r="580" spans="1:11">
      <c r="A580" t="str">
        <v>ANAHEIM GLOBAL MEDICAL CENTER</v>
      </c>
      <c r="B580" t="str">
        <v>ANAHEIM</v>
      </c>
      <c r="C580" t="str">
        <v>CA</v>
      </c>
      <c r="D580" t="str">
        <v>ORANGE</v>
      </c>
      <c r="E580" t="str">
        <v>Acute Care Hospitals</v>
      </c>
      <c r="F580" t="str">
        <v>Proprietary</v>
      </c>
      <c r="G580" t="str">
        <v>No</v>
      </c>
      <c r="H580" s="8">
        <v>2</v>
      </c>
      <c r="I580" t="str">
        <f>_xlfn.XLOOKUP(C580,State_Ref!B:B,State_Ref!A:A,"No Match")</f>
        <v>California</v>
      </c>
      <c r="J580" cm="1">
        <f t="array" ref="J580">_xlfn.XLOOKUP(I580&amp;PROPER(D580),Cleaned_Population!B$2:B$3200&amp;Cleaned_Population!A$2:A$3200,Cleaned_Population!C$2:C$3200,"No Match")</f>
        <v>3149507</v>
      </c>
      <c r="K580" t="str">
        <f t="shared" si="9"/>
        <v>Sufficient Access</v>
      </c>
    </row>
    <row r="581" spans="1:11">
      <c r="A581" t="str">
        <v>CHAPMAN GLOBAL MEDICAL CENTER</v>
      </c>
      <c r="B581" t="str">
        <v>ORANGE</v>
      </c>
      <c r="C581" t="str">
        <v>CA</v>
      </c>
      <c r="D581" t="str">
        <v>ORANGE</v>
      </c>
      <c r="E581" t="str">
        <v>Acute Care Hospitals</v>
      </c>
      <c r="F581" t="str">
        <v>Proprietary</v>
      </c>
      <c r="G581" t="str">
        <v>No</v>
      </c>
      <c r="H581" s="8">
        <v>2</v>
      </c>
      <c r="I581" t="str">
        <f>_xlfn.XLOOKUP(C581,State_Ref!B:B,State_Ref!A:A,"No Match")</f>
        <v>California</v>
      </c>
      <c r="J581" cm="1">
        <f t="array" ref="J581">_xlfn.XLOOKUP(I581&amp;PROPER(D581),Cleaned_Population!B$2:B$3200&amp;Cleaned_Population!A$2:A$3200,Cleaned_Population!C$2:C$3200,"No Match")</f>
        <v>3149507</v>
      </c>
      <c r="K581" t="str">
        <f t="shared" si="9"/>
        <v>Sufficient Access</v>
      </c>
    </row>
    <row r="582" spans="1:11">
      <c r="A582" t="str">
        <v>ORANGE COUNTY GLOBAL MEDICAL CENTER</v>
      </c>
      <c r="B582" t="str">
        <v>SANTA ANA</v>
      </c>
      <c r="C582" t="str">
        <v>CA</v>
      </c>
      <c r="D582" t="str">
        <v>ORANGE</v>
      </c>
      <c r="E582" t="str">
        <v>Acute Care Hospitals</v>
      </c>
      <c r="F582" t="str">
        <v>Proprietary</v>
      </c>
      <c r="G582" t="str">
        <v>Yes</v>
      </c>
      <c r="H582" s="8">
        <v>2</v>
      </c>
      <c r="I582" t="str">
        <f>_xlfn.XLOOKUP(C582,State_Ref!B:B,State_Ref!A:A,"No Match")</f>
        <v>California</v>
      </c>
      <c r="J582" cm="1">
        <f t="array" ref="J582">_xlfn.XLOOKUP(I582&amp;PROPER(D582),Cleaned_Population!B$2:B$3200&amp;Cleaned_Population!A$2:A$3200,Cleaned_Population!C$2:C$3200,"No Match")</f>
        <v>3149507</v>
      </c>
      <c r="K582" t="str">
        <f t="shared" si="9"/>
        <v>Sufficient Access</v>
      </c>
    </row>
    <row r="583" spans="1:11">
      <c r="A583" t="str">
        <v>COASTAL COMMUNITIES HOSPITAL</v>
      </c>
      <c r="B583" t="str">
        <v>SANTA ANA</v>
      </c>
      <c r="C583" t="str">
        <v>CA</v>
      </c>
      <c r="D583" t="str">
        <v>ORANGE</v>
      </c>
      <c r="E583" t="str">
        <v>Acute Care Hospitals</v>
      </c>
      <c r="F583" t="str">
        <v>Proprietary</v>
      </c>
      <c r="G583" t="str">
        <v>Yes</v>
      </c>
      <c r="H583" s="8">
        <v>1</v>
      </c>
      <c r="I583" t="str">
        <f>_xlfn.XLOOKUP(C583,State_Ref!B:B,State_Ref!A:A,"No Match")</f>
        <v>California</v>
      </c>
      <c r="J583" cm="1">
        <f t="array" ref="J583">_xlfn.XLOOKUP(I583&amp;PROPER(D583),Cleaned_Population!B$2:B$3200&amp;Cleaned_Population!A$2:A$3200,Cleaned_Population!C$2:C$3200,"No Match")</f>
        <v>3149507</v>
      </c>
      <c r="K583" t="str">
        <f t="shared" si="9"/>
        <v>Sufficient Access</v>
      </c>
    </row>
    <row r="584" spans="1:11">
      <c r="A584" t="str">
        <v>KAISER FOUNDATION HOSPITAL MANTECA</v>
      </c>
      <c r="B584" t="str">
        <v>MANTECA</v>
      </c>
      <c r="C584" t="str">
        <v>CA</v>
      </c>
      <c r="D584" t="str">
        <v>SAN JOAQUIN</v>
      </c>
      <c r="E584" t="str">
        <v>Acute Care Hospitals</v>
      </c>
      <c r="F584" t="str">
        <v>Voluntary non-profit - Private</v>
      </c>
      <c r="G584" t="str">
        <v>Yes</v>
      </c>
      <c r="H584" s="8">
        <v>4</v>
      </c>
      <c r="I584" t="str">
        <f>_xlfn.XLOOKUP(C584,State_Ref!B:B,State_Ref!A:A,"No Match")</f>
        <v>California</v>
      </c>
      <c r="J584" cm="1">
        <f t="array" ref="J584">_xlfn.XLOOKUP(I584&amp;PROPER(D584),Cleaned_Population!B$2:B$3200&amp;Cleaned_Population!A$2:A$3200,Cleaned_Population!C$2:C$3200,"No Match")</f>
        <v>823815</v>
      </c>
      <c r="K584" t="str">
        <f t="shared" si="9"/>
        <v>Sufficient Access</v>
      </c>
    </row>
    <row r="585" spans="1:11">
      <c r="A585" t="str">
        <v>SHERMAN OAKS HOSPITAL</v>
      </c>
      <c r="B585" t="str">
        <v>SHERMAN OAKS</v>
      </c>
      <c r="C585" t="str">
        <v>CA</v>
      </c>
      <c r="D585" t="str">
        <v>LOS ANGELES</v>
      </c>
      <c r="E585" t="str">
        <v>Acute Care Hospitals</v>
      </c>
      <c r="F585" t="str">
        <v>Voluntary non-profit - Private</v>
      </c>
      <c r="G585" t="str">
        <v>Yes</v>
      </c>
      <c r="H585" s="8">
        <v>2</v>
      </c>
      <c r="I585" t="str">
        <f>_xlfn.XLOOKUP(C585,State_Ref!B:B,State_Ref!A:A,"No Match")</f>
        <v>California</v>
      </c>
      <c r="J585" cm="1">
        <f t="array" ref="J585">_xlfn.XLOOKUP(I585&amp;PROPER(D585),Cleaned_Population!B$2:B$3200&amp;Cleaned_Population!A$2:A$3200,Cleaned_Population!C$2:C$3200,"No Match")</f>
        <v>9694934</v>
      </c>
      <c r="K585" t="str">
        <f t="shared" si="9"/>
        <v>Sufficient Access</v>
      </c>
    </row>
    <row r="586" spans="1:11">
      <c r="A586" t="str">
        <v>MONTCLAIR HOSPITAL MEDICAL CENTER</v>
      </c>
      <c r="B586" t="str">
        <v>MONTCLAIR</v>
      </c>
      <c r="C586" t="str">
        <v>CA</v>
      </c>
      <c r="D586" t="str">
        <v>SAN BERNARDINO</v>
      </c>
      <c r="E586" t="str">
        <v>Acute Care Hospitals</v>
      </c>
      <c r="F586" t="str">
        <v>Voluntary non-profit - Private</v>
      </c>
      <c r="G586" t="str">
        <v>Yes</v>
      </c>
      <c r="H586" s="8">
        <v>3</v>
      </c>
      <c r="I586" t="str">
        <f>_xlfn.XLOOKUP(C586,State_Ref!B:B,State_Ref!A:A,"No Match")</f>
        <v>California</v>
      </c>
      <c r="J586" cm="1">
        <f t="array" ref="J586">_xlfn.XLOOKUP(I586&amp;PROPER(D586),Cleaned_Population!B$2:B$3200&amp;Cleaned_Population!A$2:A$3200,Cleaned_Population!C$2:C$3200,"No Match")</f>
        <v>2224091</v>
      </c>
      <c r="K586" t="str">
        <f t="shared" si="9"/>
        <v>Sufficient Access</v>
      </c>
    </row>
    <row r="587" spans="1:11">
      <c r="A587" t="str">
        <v>KAISER FOUNDATION HOSPITAL - ANTIOCH</v>
      </c>
      <c r="B587" t="str">
        <v>ANTIOCH</v>
      </c>
      <c r="C587" t="str">
        <v>CA</v>
      </c>
      <c r="D587" t="str">
        <v>CONTRA COSTA</v>
      </c>
      <c r="E587" t="str">
        <v>Acute Care Hospitals</v>
      </c>
      <c r="F587" t="str">
        <v>Voluntary non-profit - Private</v>
      </c>
      <c r="G587" t="str">
        <v>Yes</v>
      </c>
      <c r="H587" s="8">
        <v>1</v>
      </c>
      <c r="I587" t="str">
        <f>_xlfn.XLOOKUP(C587,State_Ref!B:B,State_Ref!A:A,"No Match")</f>
        <v>California</v>
      </c>
      <c r="J587" cm="1">
        <f t="array" ref="J587">_xlfn.XLOOKUP(I587&amp;PROPER(D587),Cleaned_Population!B$2:B$3200&amp;Cleaned_Population!A$2:A$3200,Cleaned_Population!C$2:C$3200,"No Match")</f>
        <v>1170070</v>
      </c>
      <c r="K587" t="str">
        <f t="shared" si="9"/>
        <v>Sufficient Access</v>
      </c>
    </row>
    <row r="588" spans="1:11">
      <c r="A588" t="str">
        <v>PROVIDENCE CEDARS SINAI TARZANA MEDICAL CENTER</v>
      </c>
      <c r="B588" t="str">
        <v>TARZANA</v>
      </c>
      <c r="C588" t="str">
        <v>CA</v>
      </c>
      <c r="D588" t="str">
        <v>LOS ANGELES</v>
      </c>
      <c r="E588" t="str">
        <v>Acute Care Hospitals</v>
      </c>
      <c r="F588" t="str">
        <v>Voluntary non-profit - Private</v>
      </c>
      <c r="G588" t="str">
        <v>Yes</v>
      </c>
      <c r="H588" s="8">
        <v>3</v>
      </c>
      <c r="I588" t="str">
        <f>_xlfn.XLOOKUP(C588,State_Ref!B:B,State_Ref!A:A,"No Match")</f>
        <v>California</v>
      </c>
      <c r="J588" cm="1">
        <f t="array" ref="J588">_xlfn.XLOOKUP(I588&amp;PROPER(D588),Cleaned_Population!B$2:B$3200&amp;Cleaned_Population!A$2:A$3200,Cleaned_Population!C$2:C$3200,"No Match")</f>
        <v>9694934</v>
      </c>
      <c r="K588" t="str">
        <f t="shared" si="9"/>
        <v>Sufficient Access</v>
      </c>
    </row>
    <row r="589" spans="1:11">
      <c r="A589" t="str">
        <v>L A DOWNTOWN MEDICAL CENTER</v>
      </c>
      <c r="B589" t="str">
        <v>LOS ANGELES</v>
      </c>
      <c r="C589" t="str">
        <v>CA</v>
      </c>
      <c r="D589" t="str">
        <v>LOS ANGELES</v>
      </c>
      <c r="E589" t="str">
        <v>Acute Care Hospitals</v>
      </c>
      <c r="F589" t="str">
        <v>Proprietary</v>
      </c>
      <c r="G589" t="str">
        <v>No</v>
      </c>
      <c r="H589" s="8">
        <v>3</v>
      </c>
      <c r="I589" t="str">
        <f>_xlfn.XLOOKUP(C589,State_Ref!B:B,State_Ref!A:A,"No Match")</f>
        <v>California</v>
      </c>
      <c r="J589" cm="1">
        <f t="array" ref="J589">_xlfn.XLOOKUP(I589&amp;PROPER(D589),Cleaned_Population!B$2:B$3200&amp;Cleaned_Population!A$2:A$3200,Cleaned_Population!C$2:C$3200,"No Match")</f>
        <v>9694934</v>
      </c>
      <c r="K589" t="str">
        <f t="shared" si="9"/>
        <v>Sufficient Access</v>
      </c>
    </row>
    <row r="590" spans="1:11">
      <c r="A590" t="str">
        <v>SHASTA REGIONAL MEDICAL CENTER</v>
      </c>
      <c r="B590" t="str">
        <v>REDDING</v>
      </c>
      <c r="C590" t="str">
        <v>CA</v>
      </c>
      <c r="D590" t="str">
        <v>SHASTA</v>
      </c>
      <c r="E590" t="str">
        <v>Acute Care Hospitals</v>
      </c>
      <c r="F590" t="str">
        <v>Proprietary</v>
      </c>
      <c r="G590" t="str">
        <v>Yes</v>
      </c>
      <c r="H590" s="8">
        <v>2</v>
      </c>
      <c r="I590" t="str">
        <f>_xlfn.XLOOKUP(C590,State_Ref!B:B,State_Ref!A:A,"No Match")</f>
        <v>California</v>
      </c>
      <c r="J590" cm="1">
        <f t="array" ref="J590">_xlfn.XLOOKUP(I590&amp;PROPER(D590),Cleaned_Population!B$2:B$3200&amp;Cleaned_Population!A$2:A$3200,Cleaned_Population!C$2:C$3200,"No Match")</f>
        <v>181648</v>
      </c>
      <c r="K590" t="str">
        <f t="shared" si="9"/>
        <v>Sufficient Access</v>
      </c>
    </row>
    <row r="591" spans="1:11">
      <c r="A591" t="str">
        <v>KAISER FOUNDATION HOSPITAL-MORENO VALLEY</v>
      </c>
      <c r="B591" t="str">
        <v>MORENO VALLEY</v>
      </c>
      <c r="C591" t="str">
        <v>CA</v>
      </c>
      <c r="D591" t="str">
        <v>RIVERSIDE</v>
      </c>
      <c r="E591" t="str">
        <v>Acute Care Hospitals</v>
      </c>
      <c r="F591" t="str">
        <v>Voluntary non-profit - Private</v>
      </c>
      <c r="G591" t="str">
        <v>Yes</v>
      </c>
      <c r="H591" s="8">
        <v>4</v>
      </c>
      <c r="I591" t="str">
        <f>_xlfn.XLOOKUP(C591,State_Ref!B:B,State_Ref!A:A,"No Match")</f>
        <v>California</v>
      </c>
      <c r="J591" cm="1">
        <f t="array" ref="J591">_xlfn.XLOOKUP(I591&amp;PROPER(D591),Cleaned_Population!B$2:B$3200&amp;Cleaned_Population!A$2:A$3200,Cleaned_Population!C$2:C$3200,"No Match")</f>
        <v>2544916</v>
      </c>
      <c r="K591" t="str">
        <f t="shared" si="9"/>
        <v>Sufficient Access</v>
      </c>
    </row>
    <row r="592" spans="1:11">
      <c r="A592" t="str">
        <v>SUTTER SURGICAL HOSPITAL - NORTH VALLEY</v>
      </c>
      <c r="B592" t="str">
        <v>YUBA CITY</v>
      </c>
      <c r="C592" t="str">
        <v>CA</v>
      </c>
      <c r="D592" t="str">
        <v>SUTTER</v>
      </c>
      <c r="E592" t="str">
        <v>Acute Care Hospitals</v>
      </c>
      <c r="F592" t="str">
        <v>Physician</v>
      </c>
      <c r="G592" t="str">
        <v>No</v>
      </c>
      <c r="H592" s="8">
        <v>0</v>
      </c>
      <c r="I592" t="str">
        <f>_xlfn.XLOOKUP(C592,State_Ref!B:B,State_Ref!A:A,"No Match")</f>
        <v>California</v>
      </c>
      <c r="J592" cm="1">
        <f t="array" ref="J592">_xlfn.XLOOKUP(I592&amp;PROPER(D592),Cleaned_Population!B$2:B$3200&amp;Cleaned_Population!A$2:A$3200,Cleaned_Population!C$2:C$3200,"No Match")</f>
        <v>98787</v>
      </c>
      <c r="K592" t="str">
        <f t="shared" si="9"/>
        <v>Hospital Desert</v>
      </c>
    </row>
    <row r="593" spans="1:11">
      <c r="A593" t="str">
        <v>KAISER FOUNDATION HOSPITAL - VACAVILLE</v>
      </c>
      <c r="B593" t="str">
        <v>VACAVILLE</v>
      </c>
      <c r="C593" t="str">
        <v>CA</v>
      </c>
      <c r="D593" t="str">
        <v>SOLANO</v>
      </c>
      <c r="E593" t="str">
        <v>Acute Care Hospitals</v>
      </c>
      <c r="F593" t="str">
        <v>Voluntary non-profit - Private</v>
      </c>
      <c r="G593" t="str">
        <v>Yes</v>
      </c>
      <c r="H593" s="8">
        <v>4</v>
      </c>
      <c r="I593" t="str">
        <f>_xlfn.XLOOKUP(C593,State_Ref!B:B,State_Ref!A:A,"No Match")</f>
        <v>California</v>
      </c>
      <c r="J593" cm="1">
        <f t="array" ref="J593">_xlfn.XLOOKUP(I593&amp;PROPER(D593),Cleaned_Population!B$2:B$3200&amp;Cleaned_Population!A$2:A$3200,Cleaned_Population!C$2:C$3200,"No Match")</f>
        <v>455376</v>
      </c>
      <c r="K593" t="str">
        <f t="shared" si="9"/>
        <v>Sufficient Access</v>
      </c>
    </row>
    <row r="594" spans="1:11">
      <c r="A594" t="str">
        <v>HOAG ORTHOPEDIC INSTITUTE</v>
      </c>
      <c r="B594" t="str">
        <v>IRVINE</v>
      </c>
      <c r="C594" t="str">
        <v>CA</v>
      </c>
      <c r="D594" t="str">
        <v>ORANGE</v>
      </c>
      <c r="E594" t="str">
        <v>Acute Care Hospitals</v>
      </c>
      <c r="F594" t="str">
        <v>Proprietary</v>
      </c>
      <c r="G594" t="str">
        <v>No</v>
      </c>
      <c r="H594" s="8">
        <v>0</v>
      </c>
      <c r="I594" t="str">
        <f>_xlfn.XLOOKUP(C594,State_Ref!B:B,State_Ref!A:A,"No Match")</f>
        <v>California</v>
      </c>
      <c r="J594" cm="1">
        <f t="array" ref="J594">_xlfn.XLOOKUP(I594&amp;PROPER(D594),Cleaned_Population!B$2:B$3200&amp;Cleaned_Population!A$2:A$3200,Cleaned_Population!C$2:C$3200,"No Match")</f>
        <v>3149507</v>
      </c>
      <c r="K594" t="str">
        <f t="shared" si="9"/>
        <v>Sufficient Access</v>
      </c>
    </row>
    <row r="595" spans="1:11">
      <c r="A595" t="str">
        <v>LOMA LINDA UNIVERSITY MEDICAL CENTER-MURRIETA</v>
      </c>
      <c r="B595" t="str">
        <v>MURRIETA</v>
      </c>
      <c r="C595" t="str">
        <v>CA</v>
      </c>
      <c r="D595" t="str">
        <v>RIVERSIDE</v>
      </c>
      <c r="E595" t="str">
        <v>Acute Care Hospitals</v>
      </c>
      <c r="F595" t="str">
        <v>Voluntary non-profit - Private</v>
      </c>
      <c r="G595" t="str">
        <v>Yes</v>
      </c>
      <c r="H595" s="8">
        <v>2</v>
      </c>
      <c r="I595" t="str">
        <f>_xlfn.XLOOKUP(C595,State_Ref!B:B,State_Ref!A:A,"No Match")</f>
        <v>California</v>
      </c>
      <c r="J595" cm="1">
        <f t="array" ref="J595">_xlfn.XLOOKUP(I595&amp;PROPER(D595),Cleaned_Population!B$2:B$3200&amp;Cleaned_Population!A$2:A$3200,Cleaned_Population!C$2:C$3200,"No Match")</f>
        <v>2544916</v>
      </c>
      <c r="K595" t="str">
        <f t="shared" si="9"/>
        <v>Sufficient Access</v>
      </c>
    </row>
    <row r="596" spans="1:11">
      <c r="A596" t="str">
        <v>COAST PLAZA HOSPITAL</v>
      </c>
      <c r="B596" t="str">
        <v>NORWALK</v>
      </c>
      <c r="C596" t="str">
        <v>CA</v>
      </c>
      <c r="D596" t="str">
        <v>LOS ANGELES</v>
      </c>
      <c r="E596" t="str">
        <v>Acute Care Hospitals</v>
      </c>
      <c r="F596" t="str">
        <v>Proprietary</v>
      </c>
      <c r="G596" t="str">
        <v>Yes</v>
      </c>
      <c r="H596" s="8">
        <v>1</v>
      </c>
      <c r="I596" t="str">
        <f>_xlfn.XLOOKUP(C596,State_Ref!B:B,State_Ref!A:A,"No Match")</f>
        <v>California</v>
      </c>
      <c r="J596" cm="1">
        <f t="array" ref="J596">_xlfn.XLOOKUP(I596&amp;PROPER(D596),Cleaned_Population!B$2:B$3200&amp;Cleaned_Population!A$2:A$3200,Cleaned_Population!C$2:C$3200,"No Match")</f>
        <v>9694934</v>
      </c>
      <c r="K596" t="str">
        <f t="shared" si="9"/>
        <v>Sufficient Access</v>
      </c>
    </row>
    <row r="597" spans="1:11">
      <c r="A597" t="str">
        <v>KAISER FOUNDATION HOSPITAL - ROSEVILLE</v>
      </c>
      <c r="B597" t="str">
        <v>ROSEVILLE</v>
      </c>
      <c r="C597" t="str">
        <v>CA</v>
      </c>
      <c r="D597" t="str">
        <v>PLACER</v>
      </c>
      <c r="E597" t="str">
        <v>Acute Care Hospitals</v>
      </c>
      <c r="F597" t="str">
        <v>Voluntary non-profit - Private</v>
      </c>
      <c r="G597" t="str">
        <v>Yes</v>
      </c>
      <c r="H597" s="8">
        <v>4</v>
      </c>
      <c r="I597" t="str">
        <f>_xlfn.XLOOKUP(C597,State_Ref!B:B,State_Ref!A:A,"No Match")</f>
        <v>California</v>
      </c>
      <c r="J597" cm="1">
        <f t="array" ref="J597">_xlfn.XLOOKUP(I597&amp;PROPER(D597),Cleaned_Population!B$2:B$3200&amp;Cleaned_Population!A$2:A$3200,Cleaned_Population!C$2:C$3200,"No Match")</f>
        <v>442081</v>
      </c>
      <c r="K597" t="str">
        <f t="shared" si="9"/>
        <v>Sufficient Access</v>
      </c>
    </row>
    <row r="598" spans="1:11">
      <c r="A598" t="str">
        <v>TEMECULA VALLEY HOSPITAL</v>
      </c>
      <c r="B598" t="str">
        <v>TEMECULA</v>
      </c>
      <c r="C598" t="str">
        <v>CA</v>
      </c>
      <c r="D598" t="str">
        <v>RIVERSIDE</v>
      </c>
      <c r="E598" t="str">
        <v>Acute Care Hospitals</v>
      </c>
      <c r="F598" t="str">
        <v>Proprietary</v>
      </c>
      <c r="G598" t="str">
        <v>Yes</v>
      </c>
      <c r="H598" s="8">
        <v>4</v>
      </c>
      <c r="I598" t="str">
        <f>_xlfn.XLOOKUP(C598,State_Ref!B:B,State_Ref!A:A,"No Match")</f>
        <v>California</v>
      </c>
      <c r="J598" cm="1">
        <f t="array" ref="J598">_xlfn.XLOOKUP(I598&amp;PROPER(D598),Cleaned_Population!B$2:B$3200&amp;Cleaned_Population!A$2:A$3200,Cleaned_Population!C$2:C$3200,"No Match")</f>
        <v>2544916</v>
      </c>
      <c r="K598" t="str">
        <f t="shared" si="9"/>
        <v>Sufficient Access</v>
      </c>
    </row>
    <row r="599" spans="1:11">
      <c r="A599" t="str">
        <v>COLLEGE MEDICAL CENTER</v>
      </c>
      <c r="B599" t="str">
        <v>LONG BEACH</v>
      </c>
      <c r="C599" t="str">
        <v>CA</v>
      </c>
      <c r="D599" t="str">
        <v>LOS ANGELES</v>
      </c>
      <c r="E599" t="str">
        <v>Acute Care Hospitals</v>
      </c>
      <c r="F599" t="str">
        <v>Proprietary</v>
      </c>
      <c r="G599" t="str">
        <v>Yes</v>
      </c>
      <c r="H599" s="8">
        <v>3</v>
      </c>
      <c r="I599" t="str">
        <f>_xlfn.XLOOKUP(C599,State_Ref!B:B,State_Ref!A:A,"No Match")</f>
        <v>California</v>
      </c>
      <c r="J599" cm="1">
        <f t="array" ref="J599">_xlfn.XLOOKUP(I599&amp;PROPER(D599),Cleaned_Population!B$2:B$3200&amp;Cleaned_Population!A$2:A$3200,Cleaned_Population!C$2:C$3200,"No Match")</f>
        <v>9694934</v>
      </c>
      <c r="K599" t="str">
        <f t="shared" si="9"/>
        <v>Sufficient Access</v>
      </c>
    </row>
    <row r="600" spans="1:11">
      <c r="A600" t="str">
        <v>KAISER FOUNDATION HOSPITAL - SAN LEANDRO</v>
      </c>
      <c r="B600" t="str">
        <v>SAN LEANDRO</v>
      </c>
      <c r="C600" t="str">
        <v>CA</v>
      </c>
      <c r="D600" t="str">
        <v>ALAMEDA</v>
      </c>
      <c r="E600" t="str">
        <v>Acute Care Hospitals</v>
      </c>
      <c r="F600" t="str">
        <v>Voluntary non-profit - Private</v>
      </c>
      <c r="G600" t="str">
        <v>Yes</v>
      </c>
      <c r="H600" s="8">
        <v>2</v>
      </c>
      <c r="I600" t="str">
        <f>_xlfn.XLOOKUP(C600,State_Ref!B:B,State_Ref!A:A,"No Match")</f>
        <v>California</v>
      </c>
      <c r="J600" cm="1">
        <f t="array" ref="J600">_xlfn.XLOOKUP(I600&amp;PROPER(D600),Cleaned_Population!B$2:B$3200&amp;Cleaned_Population!A$2:A$3200,Cleaned_Population!C$2:C$3200,"No Match")</f>
        <v>1636630</v>
      </c>
      <c r="K600" t="str">
        <f t="shared" si="9"/>
        <v>Sufficient Access</v>
      </c>
    </row>
    <row r="601" spans="1:11">
      <c r="A601" t="str">
        <v>LOMA LINDA UNIVERSITY CHILDREN'S HOSPITAL</v>
      </c>
      <c r="B601" t="str">
        <v>LOMA LINDA</v>
      </c>
      <c r="C601" t="str">
        <v>CA</v>
      </c>
      <c r="D601" t="str">
        <v>SAN BERNARDINO</v>
      </c>
      <c r="E601" t="str">
        <v>Acute Care Hospitals</v>
      </c>
      <c r="F601" t="str">
        <v>Voluntary non-profit - Church</v>
      </c>
      <c r="G601" t="str">
        <v>No</v>
      </c>
      <c r="H601" s="8">
        <v>3</v>
      </c>
      <c r="I601" t="str">
        <f>_xlfn.XLOOKUP(C601,State_Ref!B:B,State_Ref!A:A,"No Match")</f>
        <v>California</v>
      </c>
      <c r="J601" cm="1">
        <f t="array" ref="J601">_xlfn.XLOOKUP(I601&amp;PROPER(D601),Cleaned_Population!B$2:B$3200&amp;Cleaned_Population!A$2:A$3200,Cleaned_Population!C$2:C$3200,"No Match")</f>
        <v>2224091</v>
      </c>
      <c r="K601" t="str">
        <f t="shared" si="9"/>
        <v>Sufficient Access</v>
      </c>
    </row>
    <row r="602" spans="1:11">
      <c r="A602" t="str">
        <v>MARTIN LUTHER KING, JR. COMMUNITY HOSPITAL</v>
      </c>
      <c r="B602" t="str">
        <v>LOS ANGELES</v>
      </c>
      <c r="C602" t="str">
        <v>CA</v>
      </c>
      <c r="D602" t="str">
        <v>LOS ANGELES</v>
      </c>
      <c r="E602" t="str">
        <v>Acute Care Hospitals</v>
      </c>
      <c r="F602" t="str">
        <v>Voluntary non-profit - Private</v>
      </c>
      <c r="G602" t="str">
        <v>Yes</v>
      </c>
      <c r="H602" s="8">
        <v>4</v>
      </c>
      <c r="I602" t="str">
        <f>_xlfn.XLOOKUP(C602,State_Ref!B:B,State_Ref!A:A,"No Match")</f>
        <v>California</v>
      </c>
      <c r="J602" cm="1">
        <f t="array" ref="J602">_xlfn.XLOOKUP(I602&amp;PROPER(D602),Cleaned_Population!B$2:B$3200&amp;Cleaned_Population!A$2:A$3200,Cleaned_Population!C$2:C$3200,"No Match")</f>
        <v>9694934</v>
      </c>
      <c r="K602" t="str">
        <f t="shared" si="9"/>
        <v>Sufficient Access</v>
      </c>
    </row>
    <row r="603" spans="1:11">
      <c r="A603" t="str">
        <v>FOOTHILL REGIONAL MEDICAL CENTER</v>
      </c>
      <c r="B603" t="str">
        <v>TUSTIN</v>
      </c>
      <c r="C603" t="str">
        <v>CA</v>
      </c>
      <c r="D603" t="str">
        <v>ORANGE</v>
      </c>
      <c r="E603" t="str">
        <v>Acute Care Hospitals</v>
      </c>
      <c r="F603" t="str">
        <v>Proprietary</v>
      </c>
      <c r="G603" t="str">
        <v>No</v>
      </c>
      <c r="H603" s="8">
        <v>3</v>
      </c>
      <c r="I603" t="str">
        <f>_xlfn.XLOOKUP(C603,State_Ref!B:B,State_Ref!A:A,"No Match")</f>
        <v>California</v>
      </c>
      <c r="J603" cm="1">
        <f t="array" ref="J603">_xlfn.XLOOKUP(I603&amp;PROPER(D603),Cleaned_Population!B$2:B$3200&amp;Cleaned_Population!A$2:A$3200,Cleaned_Population!C$2:C$3200,"No Match")</f>
        <v>3149507</v>
      </c>
      <c r="K603" t="str">
        <f t="shared" si="9"/>
        <v>Sufficient Access</v>
      </c>
    </row>
    <row r="604" spans="1:11">
      <c r="A604" t="str">
        <v>CASA COLINA HOSPITAL</v>
      </c>
      <c r="B604" t="str">
        <v>POMONA</v>
      </c>
      <c r="C604" t="str">
        <v>CA</v>
      </c>
      <c r="D604" t="str">
        <v>LOS ANGELES</v>
      </c>
      <c r="E604" t="str">
        <v>Acute Care Hospitals</v>
      </c>
      <c r="F604" t="str">
        <v>Voluntary non-profit - Private</v>
      </c>
      <c r="G604" t="str">
        <v>No</v>
      </c>
      <c r="H604" s="8">
        <v>0</v>
      </c>
      <c r="I604" t="str">
        <f>_xlfn.XLOOKUP(C604,State_Ref!B:B,State_Ref!A:A,"No Match")</f>
        <v>California</v>
      </c>
      <c r="J604" cm="1">
        <f t="array" ref="J604">_xlfn.XLOOKUP(I604&amp;PROPER(D604),Cleaned_Population!B$2:B$3200&amp;Cleaned_Population!A$2:A$3200,Cleaned_Population!C$2:C$3200,"No Match")</f>
        <v>9694934</v>
      </c>
      <c r="K604" t="str">
        <f t="shared" si="9"/>
        <v>Sufficient Access</v>
      </c>
    </row>
    <row r="605" spans="1:11">
      <c r="A605" t="str">
        <v>COLUSA MEDICAL CENTER</v>
      </c>
      <c r="B605" t="str">
        <v>COLUSA</v>
      </c>
      <c r="C605" t="str">
        <v>CA</v>
      </c>
      <c r="D605" t="str">
        <v>COLUSA</v>
      </c>
      <c r="E605" t="str">
        <v>Acute Care Hospitals</v>
      </c>
      <c r="F605" t="str">
        <v>Proprietary</v>
      </c>
      <c r="G605" t="str">
        <v>Yes</v>
      </c>
      <c r="H605" s="8">
        <v>1</v>
      </c>
      <c r="I605" t="str">
        <f>_xlfn.XLOOKUP(C605,State_Ref!B:B,State_Ref!A:A,"No Match")</f>
        <v>California</v>
      </c>
      <c r="J605" cm="1">
        <f t="array" ref="J605">_xlfn.XLOOKUP(I605&amp;PROPER(D605),Cleaned_Population!B$2:B$3200&amp;Cleaned_Population!A$2:A$3200,Cleaned_Population!C$2:C$3200,"No Match")</f>
        <v>21836</v>
      </c>
      <c r="K605" t="str">
        <f t="shared" si="9"/>
        <v>Sufficient Access</v>
      </c>
    </row>
    <row r="606" spans="1:11">
      <c r="A606" t="str">
        <v>ADVENTIST HEALTH TULARE</v>
      </c>
      <c r="B606" t="str">
        <v>TULARE</v>
      </c>
      <c r="C606" t="str">
        <v>CA</v>
      </c>
      <c r="D606" t="str">
        <v>TULARE</v>
      </c>
      <c r="E606" t="str">
        <v>Acute Care Hospitals</v>
      </c>
      <c r="F606" t="str">
        <v>Voluntary non-profit - Private</v>
      </c>
      <c r="G606" t="str">
        <v>Yes</v>
      </c>
      <c r="H606" s="8">
        <v>3</v>
      </c>
      <c r="I606" t="str">
        <f>_xlfn.XLOOKUP(C606,State_Ref!B:B,State_Ref!A:A,"No Match")</f>
        <v>California</v>
      </c>
      <c r="J606" cm="1">
        <f t="array" ref="J606">_xlfn.XLOOKUP(I606&amp;PROPER(D606),Cleaned_Population!B$2:B$3200&amp;Cleaned_Population!A$2:A$3200,Cleaned_Population!C$2:C$3200,"No Match")</f>
        <v>485146</v>
      </c>
      <c r="K606" t="str">
        <f t="shared" si="9"/>
        <v>Sufficient Access</v>
      </c>
    </row>
    <row r="607" spans="1:11">
      <c r="A607" t="str">
        <v>DOCS SURGICAL HOSPITAL</v>
      </c>
      <c r="B607" t="str">
        <v>LOS ANGELES</v>
      </c>
      <c r="C607" t="str">
        <v>CA</v>
      </c>
      <c r="D607" t="str">
        <v>LOS ANGELES</v>
      </c>
      <c r="E607" t="str">
        <v>Acute Care Hospitals</v>
      </c>
      <c r="F607" t="str">
        <v>Physician</v>
      </c>
      <c r="G607" t="str">
        <v>No</v>
      </c>
      <c r="H607" s="8">
        <v>0</v>
      </c>
      <c r="I607" t="str">
        <f>_xlfn.XLOOKUP(C607,State_Ref!B:B,State_Ref!A:A,"No Match")</f>
        <v>California</v>
      </c>
      <c r="J607" cm="1">
        <f t="array" ref="J607">_xlfn.XLOOKUP(I607&amp;PROPER(D607),Cleaned_Population!B$2:B$3200&amp;Cleaned_Population!A$2:A$3200,Cleaned_Population!C$2:C$3200,"No Match")</f>
        <v>9694934</v>
      </c>
      <c r="K607" t="str">
        <f t="shared" si="9"/>
        <v>Sufficient Access</v>
      </c>
    </row>
    <row r="608" spans="1:11">
      <c r="A608" t="str">
        <v>ANAHEIM COMMUNITY HOSPITAL, LLC</v>
      </c>
      <c r="B608" t="str">
        <v>ANAHEIM</v>
      </c>
      <c r="C608" t="str">
        <v>CA</v>
      </c>
      <c r="D608" t="str">
        <v>ORANGE</v>
      </c>
      <c r="E608" t="str">
        <v>Acute Care Hospitals</v>
      </c>
      <c r="F608" t="str">
        <v>Proprietary</v>
      </c>
      <c r="G608" t="str">
        <v>No</v>
      </c>
      <c r="H608" s="8">
        <v>0</v>
      </c>
      <c r="I608" t="str">
        <f>_xlfn.XLOOKUP(C608,State_Ref!B:B,State_Ref!A:A,"No Match")</f>
        <v>California</v>
      </c>
      <c r="J608" cm="1">
        <f t="array" ref="J608">_xlfn.XLOOKUP(I608&amp;PROPER(D608),Cleaned_Population!B$2:B$3200&amp;Cleaned_Population!A$2:A$3200,Cleaned_Population!C$2:C$3200,"No Match")</f>
        <v>3149507</v>
      </c>
      <c r="K608" t="str">
        <f t="shared" si="9"/>
        <v>Sufficient Access</v>
      </c>
    </row>
    <row r="609" spans="1:11">
      <c r="A609" t="str">
        <v>KAISER FOUNDATION HOSPITAL - SAN MARCOS</v>
      </c>
      <c r="B609" t="str">
        <v>SAN MARCOS</v>
      </c>
      <c r="C609" t="str">
        <v>CA</v>
      </c>
      <c r="D609" t="str">
        <v>SAN DIEGO</v>
      </c>
      <c r="E609" t="str">
        <v>Acute Care Hospitals</v>
      </c>
      <c r="F609" t="str">
        <v>Voluntary non-profit - Private</v>
      </c>
      <c r="G609" t="str">
        <v>Yes</v>
      </c>
      <c r="H609" s="8">
        <v>4</v>
      </c>
      <c r="I609" t="str">
        <f>_xlfn.XLOOKUP(C609,State_Ref!B:B,State_Ref!A:A,"No Match")</f>
        <v>California</v>
      </c>
      <c r="J609" cm="1">
        <f t="array" ref="J609">_xlfn.XLOOKUP(I609&amp;PROPER(D609),Cleaned_Population!B$2:B$3200&amp;Cleaned_Population!A$2:A$3200,Cleaned_Population!C$2:C$3200,"No Match")</f>
        <v>3282248</v>
      </c>
      <c r="K609" t="str">
        <f t="shared" si="9"/>
        <v>Sufficient Access</v>
      </c>
    </row>
    <row r="610" spans="1:11">
      <c r="A610" t="str">
        <v>MADERA COMMUNITY HOSPITAL</v>
      </c>
      <c r="B610" t="str">
        <v>MADERA</v>
      </c>
      <c r="C610" t="str">
        <v>CA</v>
      </c>
      <c r="D610" t="str">
        <v>MADERA</v>
      </c>
      <c r="E610" t="str">
        <v>Acute Care Hospitals</v>
      </c>
      <c r="F610" t="str">
        <v>Voluntary non-profit - Private</v>
      </c>
      <c r="G610" t="str">
        <v>Yes</v>
      </c>
      <c r="H610" s="8">
        <v>0</v>
      </c>
      <c r="I610" t="str">
        <f>_xlfn.XLOOKUP(C610,State_Ref!B:B,State_Ref!A:A,"No Match")</f>
        <v>California</v>
      </c>
      <c r="J610" cm="1">
        <f t="array" ref="J610">_xlfn.XLOOKUP(I610&amp;PROPER(D610),Cleaned_Population!B$2:B$3200&amp;Cleaned_Population!A$2:A$3200,Cleaned_Population!C$2:C$3200,"No Match")</f>
        <v>167927</v>
      </c>
      <c r="K610" t="str">
        <f t="shared" si="9"/>
        <v>Sufficient Access</v>
      </c>
    </row>
    <row r="611" spans="1:11">
      <c r="A611" t="str">
        <v>VA SAN DIEGO HEALTHCARE SYSTEM</v>
      </c>
      <c r="B611" t="str">
        <v>SAN DIEGO</v>
      </c>
      <c r="C611" t="str">
        <v>CA</v>
      </c>
      <c r="D611" t="str">
        <v>SAN DIEGO</v>
      </c>
      <c r="E611" t="str">
        <v>Acute Care - Veterans Administration</v>
      </c>
      <c r="F611" t="str">
        <v>Veterans Health Administration</v>
      </c>
      <c r="G611" t="str">
        <v>Yes</v>
      </c>
      <c r="H611" s="8">
        <v>5</v>
      </c>
      <c r="I611" t="str">
        <f>_xlfn.XLOOKUP(C611,State_Ref!B:B,State_Ref!A:A,"No Match")</f>
        <v>California</v>
      </c>
      <c r="J611" cm="1">
        <f t="array" ref="J611">_xlfn.XLOOKUP(I611&amp;PROPER(D611),Cleaned_Population!B$2:B$3200&amp;Cleaned_Population!A$2:A$3200,Cleaned_Population!C$2:C$3200,"No Match")</f>
        <v>3282248</v>
      </c>
      <c r="K611" t="str">
        <f t="shared" si="9"/>
        <v>Sufficient Access</v>
      </c>
    </row>
    <row r="612" spans="1:11">
      <c r="A612" t="str">
        <v>LOMA LINDA VA MEDICAL CENTER</v>
      </c>
      <c r="B612" t="str">
        <v>LOMA LINDA</v>
      </c>
      <c r="C612" t="str">
        <v>CA</v>
      </c>
      <c r="D612" t="str">
        <v>SAN BERNARDINO</v>
      </c>
      <c r="E612" t="str">
        <v>Acute Care - Veterans Administration</v>
      </c>
      <c r="F612" t="str">
        <v>Veterans Health Administration</v>
      </c>
      <c r="G612" t="str">
        <v>Yes</v>
      </c>
      <c r="H612" s="8">
        <v>3</v>
      </c>
      <c r="I612" t="str">
        <f>_xlfn.XLOOKUP(C612,State_Ref!B:B,State_Ref!A:A,"No Match")</f>
        <v>California</v>
      </c>
      <c r="J612" cm="1">
        <f t="array" ref="J612">_xlfn.XLOOKUP(I612&amp;PROPER(D612),Cleaned_Population!B$2:B$3200&amp;Cleaned_Population!A$2:A$3200,Cleaned_Population!C$2:C$3200,"No Match")</f>
        <v>2224091</v>
      </c>
      <c r="K612" t="str">
        <f t="shared" si="9"/>
        <v>Sufficient Access</v>
      </c>
    </row>
    <row r="613" spans="1:11">
      <c r="A613" t="str">
        <v>VA GREATER LOS ANGELES HEALTHCARE SYSTEM</v>
      </c>
      <c r="B613" t="str">
        <v>LOS ANGELES</v>
      </c>
      <c r="C613" t="str">
        <v>CA</v>
      </c>
      <c r="D613" t="str">
        <v>LOS ANGELES</v>
      </c>
      <c r="E613" t="str">
        <v>Acute Care - Veterans Administration</v>
      </c>
      <c r="F613" t="str">
        <v>Veterans Health Administration</v>
      </c>
      <c r="G613" t="str">
        <v>Yes</v>
      </c>
      <c r="H613" s="8">
        <v>3</v>
      </c>
      <c r="I613" t="str">
        <f>_xlfn.XLOOKUP(C613,State_Ref!B:B,State_Ref!A:A,"No Match")</f>
        <v>California</v>
      </c>
      <c r="J613" cm="1">
        <f t="array" ref="J613">_xlfn.XLOOKUP(I613&amp;PROPER(D613),Cleaned_Population!B$2:B$3200&amp;Cleaned_Population!A$2:A$3200,Cleaned_Population!C$2:C$3200,"No Match")</f>
        <v>9694934</v>
      </c>
      <c r="K613" t="str">
        <f t="shared" si="9"/>
        <v>Sufficient Access</v>
      </c>
    </row>
    <row r="614" spans="1:11">
      <c r="A614" t="str">
        <v>EASTERN PLUMAS HOSPITAL - PORTOLA CAMPUS</v>
      </c>
      <c r="B614" t="str">
        <v>PORTOLA</v>
      </c>
      <c r="C614" t="str">
        <v>CA</v>
      </c>
      <c r="D614" t="str">
        <v>PLUMAS</v>
      </c>
      <c r="E614" t="str">
        <v>Critical Access Hospitals</v>
      </c>
      <c r="F614" t="str">
        <v>Government - Hospital District or Authority</v>
      </c>
      <c r="G614" t="str">
        <v>Yes</v>
      </c>
      <c r="H614" s="8">
        <v>0</v>
      </c>
      <c r="I614" t="str">
        <f>_xlfn.XLOOKUP(C614,State_Ref!B:B,State_Ref!A:A,"No Match")</f>
        <v>California</v>
      </c>
      <c r="J614" cm="1">
        <f t="array" ref="J614">_xlfn.XLOOKUP(I614&amp;PROPER(D614),Cleaned_Population!B$2:B$3200&amp;Cleaned_Population!A$2:A$3200,Cleaned_Population!C$2:C$3200,"No Match")</f>
        <v>18583</v>
      </c>
      <c r="K614" t="str">
        <f t="shared" si="9"/>
        <v>Sufficient Access</v>
      </c>
    </row>
    <row r="615" spans="1:11">
      <c r="A615" t="str">
        <v>ADVENTIST HEALTH TEHACHAPI VALLEY</v>
      </c>
      <c r="B615" t="str">
        <v>TEHACHAPI</v>
      </c>
      <c r="C615" t="str">
        <v>CA</v>
      </c>
      <c r="D615" t="str">
        <v>KERN</v>
      </c>
      <c r="E615" t="str">
        <v>Critical Access Hospitals</v>
      </c>
      <c r="F615" t="str">
        <v>Voluntary non-profit - Private</v>
      </c>
      <c r="G615" t="str">
        <v>Yes</v>
      </c>
      <c r="H615" s="8">
        <v>3</v>
      </c>
      <c r="I615" t="str">
        <f>_xlfn.XLOOKUP(C615,State_Ref!B:B,State_Ref!A:A,"No Match")</f>
        <v>California</v>
      </c>
      <c r="J615" cm="1">
        <f t="array" ref="J615">_xlfn.XLOOKUP(I615&amp;PROPER(D615),Cleaned_Population!B$2:B$3200&amp;Cleaned_Population!A$2:A$3200,Cleaned_Population!C$2:C$3200,"No Match")</f>
        <v>927068</v>
      </c>
      <c r="K615" t="str">
        <f t="shared" si="9"/>
        <v>Sufficient Access</v>
      </c>
    </row>
    <row r="616" spans="1:11">
      <c r="A616" t="str">
        <v>SOUTHERN INYO HOSPITAL</v>
      </c>
      <c r="B616" t="str">
        <v>LONE PINE</v>
      </c>
      <c r="C616" t="str">
        <v>CA</v>
      </c>
      <c r="D616" t="str">
        <v>INYO</v>
      </c>
      <c r="E616" t="str">
        <v>Critical Access Hospitals</v>
      </c>
      <c r="F616" t="str">
        <v>Government - Hospital District or Authority</v>
      </c>
      <c r="G616" t="str">
        <v>Yes</v>
      </c>
      <c r="H616" s="8">
        <v>0</v>
      </c>
      <c r="I616" t="str">
        <f>_xlfn.XLOOKUP(C616,State_Ref!B:B,State_Ref!A:A,"No Match")</f>
        <v>California</v>
      </c>
      <c r="J616" cm="1">
        <f t="array" ref="J616">_xlfn.XLOOKUP(I616&amp;PROPER(D616),Cleaned_Population!B$2:B$3200&amp;Cleaned_Population!A$2:A$3200,Cleaned_Population!C$2:C$3200,"No Match")</f>
        <v>18158</v>
      </c>
      <c r="K616" t="str">
        <f t="shared" si="9"/>
        <v>Sufficient Access</v>
      </c>
    </row>
    <row r="617" spans="1:11">
      <c r="A617" t="str">
        <v>MAMMOTH HOSPITAL</v>
      </c>
      <c r="B617" t="str">
        <v>MAMMOTH LAKES</v>
      </c>
      <c r="C617" t="str">
        <v>CA</v>
      </c>
      <c r="D617" t="str">
        <v>MONO</v>
      </c>
      <c r="E617" t="str">
        <v>Critical Access Hospitals</v>
      </c>
      <c r="F617" t="str">
        <v>Government - Hospital District or Authority</v>
      </c>
      <c r="G617" t="str">
        <v>Yes</v>
      </c>
      <c r="H617" s="8">
        <v>0</v>
      </c>
      <c r="I617" t="str">
        <f>_xlfn.XLOOKUP(C617,State_Ref!B:B,State_Ref!A:A,"No Match")</f>
        <v>California</v>
      </c>
      <c r="J617" cm="1">
        <f t="array" ref="J617">_xlfn.XLOOKUP(I617&amp;PROPER(D617),Cleaned_Population!B$2:B$3200&amp;Cleaned_Population!A$2:A$3200,Cleaned_Population!C$2:C$3200,"No Match")</f>
        <v>12505</v>
      </c>
      <c r="K617" t="str">
        <f t="shared" si="9"/>
        <v>Sufficient Access</v>
      </c>
    </row>
    <row r="618" spans="1:11">
      <c r="A618" t="str">
        <v>JOHN C FREMONT HEALTHCARE DISTRICT</v>
      </c>
      <c r="B618" t="str">
        <v>MARIPOSA</v>
      </c>
      <c r="C618" t="str">
        <v>CA</v>
      </c>
      <c r="D618" t="str">
        <v>MARIPOSA</v>
      </c>
      <c r="E618" t="str">
        <v>Critical Access Hospitals</v>
      </c>
      <c r="F618" t="str">
        <v>Government - Hospital District or Authority</v>
      </c>
      <c r="G618" t="str">
        <v>Yes</v>
      </c>
      <c r="H618" s="8">
        <v>0</v>
      </c>
      <c r="I618" t="str">
        <f>_xlfn.XLOOKUP(C618,State_Ref!B:B,State_Ref!A:A,"No Match")</f>
        <v>California</v>
      </c>
      <c r="J618" cm="1">
        <f t="array" ref="J618">_xlfn.XLOOKUP(I618&amp;PROPER(D618),Cleaned_Population!B$2:B$3200&amp;Cleaned_Population!A$2:A$3200,Cleaned_Population!C$2:C$3200,"No Match")</f>
        <v>16918</v>
      </c>
      <c r="K618" t="str">
        <f t="shared" si="9"/>
        <v>Sufficient Access</v>
      </c>
    </row>
    <row r="619" spans="1:11">
      <c r="A619" t="str">
        <v>MAYERS MEMORIAL HOSPITAL</v>
      </c>
      <c r="B619" t="str">
        <v>FALL RIVER MILLS</v>
      </c>
      <c r="C619" t="str">
        <v>CA</v>
      </c>
      <c r="D619" t="str">
        <v>SHASTA</v>
      </c>
      <c r="E619" t="str">
        <v>Critical Access Hospitals</v>
      </c>
      <c r="F619" t="str">
        <v>Government - Hospital District or Authority</v>
      </c>
      <c r="G619" t="str">
        <v>Yes</v>
      </c>
      <c r="H619" s="8">
        <v>0</v>
      </c>
      <c r="I619" t="str">
        <f>_xlfn.XLOOKUP(C619,State_Ref!B:B,State_Ref!A:A,"No Match")</f>
        <v>California</v>
      </c>
      <c r="J619" cm="1">
        <f t="array" ref="J619">_xlfn.XLOOKUP(I619&amp;PROPER(D619),Cleaned_Population!B$2:B$3200&amp;Cleaned_Population!A$2:A$3200,Cleaned_Population!C$2:C$3200,"No Match")</f>
        <v>181648</v>
      </c>
      <c r="K619" t="str">
        <f t="shared" si="9"/>
        <v>Sufficient Access</v>
      </c>
    </row>
    <row r="620" spans="1:11">
      <c r="A620" t="str">
        <v>GLENN MEDICAL CENTER</v>
      </c>
      <c r="B620" t="str">
        <v>WILLOWS</v>
      </c>
      <c r="C620" t="str">
        <v>CA</v>
      </c>
      <c r="D620" t="str">
        <v>GLENN</v>
      </c>
      <c r="E620" t="str">
        <v>Critical Access Hospitals</v>
      </c>
      <c r="F620" t="str">
        <v>Proprietary</v>
      </c>
      <c r="G620" t="str">
        <v>Yes</v>
      </c>
      <c r="H620" s="8">
        <v>0</v>
      </c>
      <c r="I620" t="str">
        <f>_xlfn.XLOOKUP(C620,State_Ref!B:B,State_Ref!A:A,"No Match")</f>
        <v>California</v>
      </c>
      <c r="J620" cm="1">
        <f t="array" ref="J620">_xlfn.XLOOKUP(I620&amp;PROPER(D620),Cleaned_Population!B$2:B$3200&amp;Cleaned_Population!A$2:A$3200,Cleaned_Population!C$2:C$3200,"No Match")</f>
        <v>28141</v>
      </c>
      <c r="K620" t="str">
        <f t="shared" si="9"/>
        <v>Sufficient Access</v>
      </c>
    </row>
    <row r="621" spans="1:11">
      <c r="A621" t="str">
        <v>CATALINA ISLAND MEDICAL CENTER</v>
      </c>
      <c r="B621" t="str">
        <v>AVALON</v>
      </c>
      <c r="C621" t="str">
        <v>CA</v>
      </c>
      <c r="D621" t="str">
        <v>LOS ANGELES</v>
      </c>
      <c r="E621" t="str">
        <v>Critical Access Hospitals</v>
      </c>
      <c r="F621" t="str">
        <v>Voluntary non-profit - Private</v>
      </c>
      <c r="G621" t="str">
        <v>Yes</v>
      </c>
      <c r="H621" s="8">
        <v>0</v>
      </c>
      <c r="I621" t="str">
        <f>_xlfn.XLOOKUP(C621,State_Ref!B:B,State_Ref!A:A,"No Match")</f>
        <v>California</v>
      </c>
      <c r="J621" cm="1">
        <f t="array" ref="J621">_xlfn.XLOOKUP(I621&amp;PROPER(D621),Cleaned_Population!B$2:B$3200&amp;Cleaned_Population!A$2:A$3200,Cleaned_Population!C$2:C$3200,"No Match")</f>
        <v>9694934</v>
      </c>
      <c r="K621" t="str">
        <f t="shared" si="9"/>
        <v>Sufficient Access</v>
      </c>
    </row>
    <row r="622" spans="1:11">
      <c r="A622" t="str">
        <v>SURPRISE VALLEY COMMUNITY HOSPITAL</v>
      </c>
      <c r="B622" t="str">
        <v>CEDARVILLE</v>
      </c>
      <c r="C622" t="str">
        <v>CA</v>
      </c>
      <c r="D622" t="str">
        <v>MODOC</v>
      </c>
      <c r="E622" t="str">
        <v>Critical Access Hospitals</v>
      </c>
      <c r="F622" t="str">
        <v>Government - Hospital District or Authority</v>
      </c>
      <c r="G622" t="str">
        <v>Yes</v>
      </c>
      <c r="H622" s="8">
        <v>0</v>
      </c>
      <c r="I622" t="str">
        <f>_xlfn.XLOOKUP(C622,State_Ref!B:B,State_Ref!A:A,"No Match")</f>
        <v>California</v>
      </c>
      <c r="J622" cm="1">
        <f t="array" ref="J622">_xlfn.XLOOKUP(I622&amp;PROPER(D622),Cleaned_Population!B$2:B$3200&amp;Cleaned_Population!A$2:A$3200,Cleaned_Population!C$2:C$3200,"No Match")</f>
        <v>8426</v>
      </c>
      <c r="K622" t="str">
        <f t="shared" si="9"/>
        <v>Sufficient Access</v>
      </c>
    </row>
    <row r="623" spans="1:11">
      <c r="A623" t="str">
        <v>JEROLD PHELPS COMMUNITY HOSPITAL</v>
      </c>
      <c r="B623" t="str">
        <v>GARBERVILLE</v>
      </c>
      <c r="C623" t="str">
        <v>CA</v>
      </c>
      <c r="D623" t="str">
        <v>HUMBOLDT</v>
      </c>
      <c r="E623" t="str">
        <v>Critical Access Hospitals</v>
      </c>
      <c r="F623" t="str">
        <v>Government - Hospital District or Authority</v>
      </c>
      <c r="G623" t="str">
        <v>Yes</v>
      </c>
      <c r="H623" s="8">
        <v>0</v>
      </c>
      <c r="I623" t="str">
        <f>_xlfn.XLOOKUP(C623,State_Ref!B:B,State_Ref!A:A,"No Match")</f>
        <v>California</v>
      </c>
      <c r="J623" cm="1">
        <f t="array" ref="J623">_xlfn.XLOOKUP(I623&amp;PROPER(D623),Cleaned_Population!B$2:B$3200&amp;Cleaned_Population!A$2:A$3200,Cleaned_Population!C$2:C$3200,"No Match")</f>
        <v>131647</v>
      </c>
      <c r="K623" t="str">
        <f t="shared" si="9"/>
        <v>Sufficient Access</v>
      </c>
    </row>
    <row r="624" spans="1:11">
      <c r="A624" t="str">
        <v>SAN FRANCISCO VA MEDICAL CENTER</v>
      </c>
      <c r="B624" t="str">
        <v>SAN FRANCISCO</v>
      </c>
      <c r="C624" t="str">
        <v>CA</v>
      </c>
      <c r="D624" t="str">
        <v>SAN FRANCISCO</v>
      </c>
      <c r="E624" t="str">
        <v>Acute Care - Veterans Administration</v>
      </c>
      <c r="F624" t="str">
        <v>Veterans Health Administration</v>
      </c>
      <c r="G624" t="str">
        <v>Yes</v>
      </c>
      <c r="H624" s="8">
        <v>4</v>
      </c>
      <c r="I624" t="str">
        <f>_xlfn.XLOOKUP(C624,State_Ref!B:B,State_Ref!A:A,"No Match")</f>
        <v>California</v>
      </c>
      <c r="J624" cm="1">
        <f t="array" ref="J624">_xlfn.XLOOKUP(I624&amp;PROPER(D624),Cleaned_Population!B$2:B$3200&amp;Cleaned_Population!A$2:A$3200,Cleaned_Population!C$2:C$3200,"No Match")</f>
        <v>826079</v>
      </c>
      <c r="K624" t="str">
        <f t="shared" si="9"/>
        <v>Sufficient Access</v>
      </c>
    </row>
    <row r="625" spans="1:11">
      <c r="A625" t="str">
        <v>ADVENTIST HEALTH HOWARD MEMORIAL</v>
      </c>
      <c r="B625" t="str">
        <v>WILLITS</v>
      </c>
      <c r="C625" t="str">
        <v>CA</v>
      </c>
      <c r="D625" t="str">
        <v>MENDOCINO</v>
      </c>
      <c r="E625" t="str">
        <v>Critical Access Hospitals</v>
      </c>
      <c r="F625" t="str">
        <v>Voluntary non-profit - Private</v>
      </c>
      <c r="G625" t="str">
        <v>No</v>
      </c>
      <c r="H625" s="8">
        <v>5</v>
      </c>
      <c r="I625" t="str">
        <f>_xlfn.XLOOKUP(C625,State_Ref!B:B,State_Ref!A:A,"No Match")</f>
        <v>California</v>
      </c>
      <c r="J625" cm="1">
        <f t="array" ref="J625">_xlfn.XLOOKUP(I625&amp;PROPER(D625),Cleaned_Population!B$2:B$3200&amp;Cleaned_Population!A$2:A$3200,Cleaned_Population!C$2:C$3200,"No Match")</f>
        <v>88122</v>
      </c>
      <c r="K625" t="str">
        <f t="shared" si="9"/>
        <v>Sufficient Access</v>
      </c>
    </row>
    <row r="626" spans="1:11">
      <c r="A626" t="str">
        <v>ORCHARD HOSPITAL</v>
      </c>
      <c r="B626" t="str">
        <v>GRIDLEY</v>
      </c>
      <c r="C626" t="str">
        <v>CA</v>
      </c>
      <c r="D626" t="str">
        <v>BUTTE</v>
      </c>
      <c r="E626" t="str">
        <v>Critical Access Hospitals</v>
      </c>
      <c r="F626" t="str">
        <v>Voluntary non-profit - Private</v>
      </c>
      <c r="G626" t="str">
        <v>Yes</v>
      </c>
      <c r="H626" s="8">
        <v>0</v>
      </c>
      <c r="I626" t="str">
        <f>_xlfn.XLOOKUP(C626,State_Ref!B:B,State_Ref!A:A,"No Match")</f>
        <v>California</v>
      </c>
      <c r="J626" cm="1">
        <f t="array" ref="J626">_xlfn.XLOOKUP(I626&amp;PROPER(D626),Cleaned_Population!B$2:B$3200&amp;Cleaned_Population!A$2:A$3200,Cleaned_Population!C$2:C$3200,"No Match")</f>
        <v>209211</v>
      </c>
      <c r="K626" t="str">
        <f t="shared" si="9"/>
        <v>Sufficient Access</v>
      </c>
    </row>
    <row r="627" spans="1:11">
      <c r="A627" t="str">
        <v>MOUNTAINS COMMUNITY HOSPITAL</v>
      </c>
      <c r="B627" t="str">
        <v>LAKE ARROWHEAD</v>
      </c>
      <c r="C627" t="str">
        <v>CA</v>
      </c>
      <c r="D627" t="str">
        <v>SAN BERNARDINO</v>
      </c>
      <c r="E627" t="str">
        <v>Critical Access Hospitals</v>
      </c>
      <c r="F627" t="str">
        <v>Government - Hospital District or Authority</v>
      </c>
      <c r="G627" t="str">
        <v>Yes</v>
      </c>
      <c r="H627" s="8">
        <v>0</v>
      </c>
      <c r="I627" t="str">
        <f>_xlfn.XLOOKUP(C627,State_Ref!B:B,State_Ref!A:A,"No Match")</f>
        <v>California</v>
      </c>
      <c r="J627" cm="1">
        <f t="array" ref="J627">_xlfn.XLOOKUP(I627&amp;PROPER(D627),Cleaned_Population!B$2:B$3200&amp;Cleaned_Population!A$2:A$3200,Cleaned_Population!C$2:C$3200,"No Match")</f>
        <v>2224091</v>
      </c>
      <c r="K627" t="str">
        <f t="shared" si="9"/>
        <v>Sufficient Access</v>
      </c>
    </row>
    <row r="628" spans="1:11">
      <c r="A628" t="str">
        <v>KERN VALLEY HEALTHCARE DISTRICT</v>
      </c>
      <c r="B628" t="str">
        <v>LAKE ISABELLA</v>
      </c>
      <c r="C628" t="str">
        <v>CA</v>
      </c>
      <c r="D628" t="str">
        <v>KERN</v>
      </c>
      <c r="E628" t="str">
        <v>Critical Access Hospitals</v>
      </c>
      <c r="F628" t="str">
        <v>Government - Hospital District or Authority</v>
      </c>
      <c r="G628" t="str">
        <v>Yes</v>
      </c>
      <c r="H628" s="8">
        <v>3</v>
      </c>
      <c r="I628" t="str">
        <f>_xlfn.XLOOKUP(C628,State_Ref!B:B,State_Ref!A:A,"No Match")</f>
        <v>California</v>
      </c>
      <c r="J628" cm="1">
        <f t="array" ref="J628">_xlfn.XLOOKUP(I628&amp;PROPER(D628),Cleaned_Population!B$2:B$3200&amp;Cleaned_Population!A$2:A$3200,Cleaned_Population!C$2:C$3200,"No Match")</f>
        <v>927068</v>
      </c>
      <c r="K628" t="str">
        <f t="shared" si="9"/>
        <v>Sufficient Access</v>
      </c>
    </row>
    <row r="629" spans="1:11">
      <c r="A629" t="str">
        <v>TRINITY HOSPITAL</v>
      </c>
      <c r="B629" t="str">
        <v>WEAVERVILLE</v>
      </c>
      <c r="C629" t="str">
        <v>CA</v>
      </c>
      <c r="D629" t="str">
        <v>TRINITY</v>
      </c>
      <c r="E629" t="str">
        <v>Critical Access Hospitals</v>
      </c>
      <c r="F629" t="str">
        <v>Government - Hospital District or Authority</v>
      </c>
      <c r="G629" t="str">
        <v>Yes</v>
      </c>
      <c r="H629" s="8">
        <v>0</v>
      </c>
      <c r="I629" t="str">
        <f>_xlfn.XLOOKUP(C629,State_Ref!B:B,State_Ref!A:A,"No Match")</f>
        <v>California</v>
      </c>
      <c r="J629" cm="1">
        <f t="array" ref="J629">_xlfn.XLOOKUP(I629&amp;PROPER(D629),Cleaned_Population!B$2:B$3200&amp;Cleaned_Population!A$2:A$3200,Cleaned_Population!C$2:C$3200,"No Match")</f>
        <v>15720</v>
      </c>
      <c r="K629" t="str">
        <f t="shared" si="9"/>
        <v>Sufficient Access</v>
      </c>
    </row>
    <row r="630" spans="1:11">
      <c r="A630" t="str">
        <v>FAIRCHILD MEDICAL CENTER</v>
      </c>
      <c r="B630" t="str">
        <v>YREKA</v>
      </c>
      <c r="C630" t="str">
        <v>CA</v>
      </c>
      <c r="D630" t="str">
        <v>SISKIYOU</v>
      </c>
      <c r="E630" t="str">
        <v>Critical Access Hospitals</v>
      </c>
      <c r="F630" t="str">
        <v>Voluntary non-profit - Other</v>
      </c>
      <c r="G630" t="str">
        <v>Yes</v>
      </c>
      <c r="H630" s="8">
        <v>2</v>
      </c>
      <c r="I630" t="str">
        <f>_xlfn.XLOOKUP(C630,State_Ref!B:B,State_Ref!A:A,"No Match")</f>
        <v>California</v>
      </c>
      <c r="J630" cm="1">
        <f t="array" ref="J630">_xlfn.XLOOKUP(I630&amp;PROPER(D630),Cleaned_Population!B$2:B$3200&amp;Cleaned_Population!A$2:A$3200,Cleaned_Population!C$2:C$3200,"No Match")</f>
        <v>42013</v>
      </c>
      <c r="K630" t="str">
        <f t="shared" si="9"/>
        <v>Sufficient Access</v>
      </c>
    </row>
    <row r="631" spans="1:11">
      <c r="A631" t="str">
        <v>ADVENTIST HEALTH CLEARLAKE</v>
      </c>
      <c r="B631" t="str">
        <v>CLEARLAKE</v>
      </c>
      <c r="C631" t="str">
        <v>CA</v>
      </c>
      <c r="D631" t="str">
        <v>LAKE</v>
      </c>
      <c r="E631" t="str">
        <v>Critical Access Hospitals</v>
      </c>
      <c r="F631" t="str">
        <v>Voluntary non-profit - Private</v>
      </c>
      <c r="G631" t="str">
        <v>Yes</v>
      </c>
      <c r="H631" s="8">
        <v>2</v>
      </c>
      <c r="I631" t="str">
        <f>_xlfn.XLOOKUP(C631,State_Ref!B:B,State_Ref!A:A,"No Match")</f>
        <v>California</v>
      </c>
      <c r="J631" cm="1">
        <f t="array" ref="J631">_xlfn.XLOOKUP(I631&amp;PROPER(D631),Cleaned_Population!B$2:B$3200&amp;Cleaned_Population!A$2:A$3200,Cleaned_Population!C$2:C$3200,"No Match")</f>
        <v>67772</v>
      </c>
      <c r="K631" t="str">
        <f t="shared" si="9"/>
        <v>Sufficient Access</v>
      </c>
    </row>
    <row r="632" spans="1:11">
      <c r="A632" t="str">
        <v>PROVIDENCE REDWOOD MEMORIAL HOSPITAL</v>
      </c>
      <c r="B632" t="str">
        <v>FORTUNA</v>
      </c>
      <c r="C632" t="str">
        <v>CA</v>
      </c>
      <c r="D632" t="str">
        <v>HUMBOLDT</v>
      </c>
      <c r="E632" t="str">
        <v>Critical Access Hospitals</v>
      </c>
      <c r="F632" t="str">
        <v>Voluntary non-profit - Private</v>
      </c>
      <c r="G632" t="str">
        <v>Yes</v>
      </c>
      <c r="H632" s="8">
        <v>4</v>
      </c>
      <c r="I632" t="str">
        <f>_xlfn.XLOOKUP(C632,State_Ref!B:B,State_Ref!A:A,"No Match")</f>
        <v>California</v>
      </c>
      <c r="J632" cm="1">
        <f t="array" ref="J632">_xlfn.XLOOKUP(I632&amp;PROPER(D632),Cleaned_Population!B$2:B$3200&amp;Cleaned_Population!A$2:A$3200,Cleaned_Population!C$2:C$3200,"No Match")</f>
        <v>131647</v>
      </c>
      <c r="K632" t="str">
        <f t="shared" si="9"/>
        <v>Sufficient Access</v>
      </c>
    </row>
    <row r="633" spans="1:11">
      <c r="A633" t="str">
        <v>MERCY MEDICAL CENTER OF MT SHASTA</v>
      </c>
      <c r="B633" t="str">
        <v>MOUNT SHASTA</v>
      </c>
      <c r="C633" t="str">
        <v>CA</v>
      </c>
      <c r="D633" t="str">
        <v>SISKIYOU</v>
      </c>
      <c r="E633" t="str">
        <v>Critical Access Hospitals</v>
      </c>
      <c r="F633" t="str">
        <v>Voluntary non-profit - Other</v>
      </c>
      <c r="G633" t="str">
        <v>Yes</v>
      </c>
      <c r="H633" s="8">
        <v>4</v>
      </c>
      <c r="I633" t="str">
        <f>_xlfn.XLOOKUP(C633,State_Ref!B:B,State_Ref!A:A,"No Match")</f>
        <v>California</v>
      </c>
      <c r="J633" cm="1">
        <f t="array" ref="J633">_xlfn.XLOOKUP(I633&amp;PROPER(D633),Cleaned_Population!B$2:B$3200&amp;Cleaned_Population!A$2:A$3200,Cleaned_Population!C$2:C$3200,"No Match")</f>
        <v>42013</v>
      </c>
      <c r="K633" t="str">
        <f t="shared" si="9"/>
        <v>Sufficient Access</v>
      </c>
    </row>
    <row r="634" spans="1:11">
      <c r="A634" t="str">
        <v>BANNER LASSEN MEDICAL CENTER</v>
      </c>
      <c r="B634" t="str">
        <v>SUSANVILLE</v>
      </c>
      <c r="C634" t="str">
        <v>CA</v>
      </c>
      <c r="D634" t="str">
        <v>LASSEN</v>
      </c>
      <c r="E634" t="str">
        <v>Critical Access Hospitals</v>
      </c>
      <c r="F634" t="str">
        <v>Voluntary non-profit - Private</v>
      </c>
      <c r="G634" t="str">
        <v>Yes</v>
      </c>
      <c r="H634" s="8">
        <v>3</v>
      </c>
      <c r="I634" t="str">
        <f>_xlfn.XLOOKUP(C634,State_Ref!B:B,State_Ref!A:A,"No Match")</f>
        <v>California</v>
      </c>
      <c r="J634" cm="1">
        <f t="array" ref="J634">_xlfn.XLOOKUP(I634&amp;PROPER(D634),Cleaned_Population!B$2:B$3200&amp;Cleaned_Population!A$2:A$3200,Cleaned_Population!C$2:C$3200,"No Match")</f>
        <v>28117</v>
      </c>
      <c r="K634" t="str">
        <f t="shared" si="9"/>
        <v>Sufficient Access</v>
      </c>
    </row>
    <row r="635" spans="1:11">
      <c r="A635" t="str">
        <v>HEALDSBURG HOSPITAL</v>
      </c>
      <c r="B635" t="str">
        <v>HEALDSBURG</v>
      </c>
      <c r="C635" t="str">
        <v>CA</v>
      </c>
      <c r="D635" t="str">
        <v>SONOMA</v>
      </c>
      <c r="E635" t="str">
        <v>Critical Access Hospitals</v>
      </c>
      <c r="F635" t="str">
        <v>Voluntary non-profit - Private</v>
      </c>
      <c r="G635" t="str">
        <v>Yes</v>
      </c>
      <c r="H635" s="8">
        <v>0</v>
      </c>
      <c r="I635" t="str">
        <f>_xlfn.XLOOKUP(C635,State_Ref!B:B,State_Ref!A:A,"No Match")</f>
        <v>California</v>
      </c>
      <c r="J635" cm="1">
        <f t="array" ref="J635">_xlfn.XLOOKUP(I635&amp;PROPER(D635),Cleaned_Population!B$2:B$3200&amp;Cleaned_Population!A$2:A$3200,Cleaned_Population!C$2:C$3200,"No Match")</f>
        <v>486444</v>
      </c>
      <c r="K635" t="str">
        <f t="shared" si="9"/>
        <v>Sufficient Access</v>
      </c>
    </row>
    <row r="636" spans="1:11">
      <c r="A636" t="str">
        <v>COLORADO RIVER MEDICAL CENTER</v>
      </c>
      <c r="B636" t="str">
        <v>NEEDLES</v>
      </c>
      <c r="C636" t="str">
        <v>CA</v>
      </c>
      <c r="D636" t="str">
        <v>SAN BERNARDINO</v>
      </c>
      <c r="E636" t="str">
        <v>Critical Access Hospitals</v>
      </c>
      <c r="F636" t="str">
        <v>Voluntary non-profit - Private</v>
      </c>
      <c r="G636" t="str">
        <v>Yes</v>
      </c>
      <c r="H636" s="8">
        <v>0</v>
      </c>
      <c r="I636" t="str">
        <f>_xlfn.XLOOKUP(C636,State_Ref!B:B,State_Ref!A:A,"No Match")</f>
        <v>California</v>
      </c>
      <c r="J636" cm="1">
        <f t="array" ref="J636">_xlfn.XLOOKUP(I636&amp;PROPER(D636),Cleaned_Population!B$2:B$3200&amp;Cleaned_Population!A$2:A$3200,Cleaned_Population!C$2:C$3200,"No Match")</f>
        <v>2224091</v>
      </c>
      <c r="K636" t="str">
        <f t="shared" si="9"/>
        <v>Sufficient Access</v>
      </c>
    </row>
    <row r="637" spans="1:11">
      <c r="A637" t="str">
        <v>NORTHERN INYO HOSPITAL</v>
      </c>
      <c r="B637" t="str">
        <v>BISHOP</v>
      </c>
      <c r="C637" t="str">
        <v>CA</v>
      </c>
      <c r="D637" t="str">
        <v>INYO</v>
      </c>
      <c r="E637" t="str">
        <v>Critical Access Hospitals</v>
      </c>
      <c r="F637" t="str">
        <v>Government - Hospital District or Authority</v>
      </c>
      <c r="G637" t="str">
        <v>Yes</v>
      </c>
      <c r="H637" s="8">
        <v>3</v>
      </c>
      <c r="I637" t="str">
        <f>_xlfn.XLOOKUP(C637,State_Ref!B:B,State_Ref!A:A,"No Match")</f>
        <v>California</v>
      </c>
      <c r="J637" cm="1">
        <f t="array" ref="J637">_xlfn.XLOOKUP(I637&amp;PROPER(D637),Cleaned_Population!B$2:B$3200&amp;Cleaned_Population!A$2:A$3200,Cleaned_Population!C$2:C$3200,"No Match")</f>
        <v>18158</v>
      </c>
      <c r="K637" t="str">
        <f t="shared" si="9"/>
        <v>Sufficient Access</v>
      </c>
    </row>
    <row r="638" spans="1:11">
      <c r="A638" t="str">
        <v>ADVENTIST HEALTH MENDOCINO COAST</v>
      </c>
      <c r="B638" t="str">
        <v>FORT BRAGG</v>
      </c>
      <c r="C638" t="str">
        <v>CA</v>
      </c>
      <c r="D638" t="str">
        <v>MENDOCINO</v>
      </c>
      <c r="E638" t="str">
        <v>Critical Access Hospitals</v>
      </c>
      <c r="F638" t="str">
        <v>Voluntary non-profit - Private</v>
      </c>
      <c r="G638" t="str">
        <v>Yes</v>
      </c>
      <c r="H638" s="8">
        <v>3</v>
      </c>
      <c r="I638" t="str">
        <f>_xlfn.XLOOKUP(C638,State_Ref!B:B,State_Ref!A:A,"No Match")</f>
        <v>California</v>
      </c>
      <c r="J638" cm="1">
        <f t="array" ref="J638">_xlfn.XLOOKUP(I638&amp;PROPER(D638),Cleaned_Population!B$2:B$3200&amp;Cleaned_Population!A$2:A$3200,Cleaned_Population!C$2:C$3200,"No Match")</f>
        <v>88122</v>
      </c>
      <c r="K638" t="str">
        <f t="shared" si="9"/>
        <v>Sufficient Access</v>
      </c>
    </row>
    <row r="639" spans="1:11">
      <c r="A639" t="str">
        <v>PLUMAS DISTRICT HOSPITAL</v>
      </c>
      <c r="B639" t="str">
        <v>QUINCY</v>
      </c>
      <c r="C639" t="str">
        <v>CA</v>
      </c>
      <c r="D639" t="str">
        <v>PLUMAS</v>
      </c>
      <c r="E639" t="str">
        <v>Critical Access Hospitals</v>
      </c>
      <c r="F639" t="str">
        <v>Government - Hospital District or Authority</v>
      </c>
      <c r="G639" t="str">
        <v>Yes</v>
      </c>
      <c r="H639" s="8">
        <v>0</v>
      </c>
      <c r="I639" t="str">
        <f>_xlfn.XLOOKUP(C639,State_Ref!B:B,State_Ref!A:A,"No Match")</f>
        <v>California</v>
      </c>
      <c r="J639" cm="1">
        <f t="array" ref="J639">_xlfn.XLOOKUP(I639&amp;PROPER(D639),Cleaned_Population!B$2:B$3200&amp;Cleaned_Population!A$2:A$3200,Cleaned_Population!C$2:C$3200,"No Match")</f>
        <v>18583</v>
      </c>
      <c r="K639" t="str">
        <f t="shared" si="9"/>
        <v>Sufficient Access</v>
      </c>
    </row>
    <row r="640" spans="1:11">
      <c r="A640" t="str">
        <v>SENECA DISTRICT HOSPITAL</v>
      </c>
      <c r="B640" t="str">
        <v>CHESTER</v>
      </c>
      <c r="C640" t="str">
        <v>CA</v>
      </c>
      <c r="D640" t="str">
        <v>PLUMAS</v>
      </c>
      <c r="E640" t="str">
        <v>Critical Access Hospitals</v>
      </c>
      <c r="F640" t="str">
        <v>Government - Hospital District or Authority</v>
      </c>
      <c r="G640" t="str">
        <v>Yes</v>
      </c>
      <c r="H640" s="8">
        <v>0</v>
      </c>
      <c r="I640" t="str">
        <f>_xlfn.XLOOKUP(C640,State_Ref!B:B,State_Ref!A:A,"No Match")</f>
        <v>California</v>
      </c>
      <c r="J640" cm="1">
        <f t="array" ref="J640">_xlfn.XLOOKUP(I640&amp;PROPER(D640),Cleaned_Population!B$2:B$3200&amp;Cleaned_Population!A$2:A$3200,Cleaned_Population!C$2:C$3200,"No Match")</f>
        <v>18583</v>
      </c>
      <c r="K640" t="str">
        <f t="shared" si="9"/>
        <v>Sufficient Access</v>
      </c>
    </row>
    <row r="641" spans="1:11">
      <c r="A641" t="str">
        <v>TAHOE FOREST HOSPITAL</v>
      </c>
      <c r="B641" t="str">
        <v>TRUCKEE</v>
      </c>
      <c r="C641" t="str">
        <v>CA</v>
      </c>
      <c r="D641" t="str">
        <v>NEVADA</v>
      </c>
      <c r="E641" t="str">
        <v>Critical Access Hospitals</v>
      </c>
      <c r="F641" t="str">
        <v>Government - Hospital District or Authority</v>
      </c>
      <c r="G641" t="str">
        <v>Yes</v>
      </c>
      <c r="H641" s="8">
        <v>3</v>
      </c>
      <c r="I641" t="str">
        <f>_xlfn.XLOOKUP(C641,State_Ref!B:B,State_Ref!A:A,"No Match")</f>
        <v>California</v>
      </c>
      <c r="J641" cm="1">
        <f t="array" ref="J641">_xlfn.XLOOKUP(I641&amp;PROPER(D641),Cleaned_Population!B$2:B$3200&amp;Cleaned_Population!A$2:A$3200,Cleaned_Population!C$2:C$3200,"No Match")</f>
        <v>101911</v>
      </c>
      <c r="K641" t="str">
        <f t="shared" si="9"/>
        <v>Sufficient Access</v>
      </c>
    </row>
    <row r="642" spans="1:11">
      <c r="A642" t="str">
        <v>SUTTER LAKESIDE HOSPITAL</v>
      </c>
      <c r="B642" t="str">
        <v>LAKEPORT</v>
      </c>
      <c r="C642" t="str">
        <v>CA</v>
      </c>
      <c r="D642" t="str">
        <v>LAKE</v>
      </c>
      <c r="E642" t="str">
        <v>Critical Access Hospitals</v>
      </c>
      <c r="F642" t="str">
        <v>Voluntary non-profit - Private</v>
      </c>
      <c r="G642" t="str">
        <v>Yes</v>
      </c>
      <c r="H642" s="8">
        <v>4</v>
      </c>
      <c r="I642" t="str">
        <f>_xlfn.XLOOKUP(C642,State_Ref!B:B,State_Ref!A:A,"No Match")</f>
        <v>California</v>
      </c>
      <c r="J642" cm="1">
        <f t="array" ref="J642">_xlfn.XLOOKUP(I642&amp;PROPER(D642),Cleaned_Population!B$2:B$3200&amp;Cleaned_Population!A$2:A$3200,Cleaned_Population!C$2:C$3200,"No Match")</f>
        <v>67772</v>
      </c>
      <c r="K642" t="str">
        <f t="shared" si="9"/>
        <v>Sufficient Access</v>
      </c>
    </row>
    <row r="643" spans="1:11">
      <c r="A643" t="str">
        <v>MODOC MEDICAL CENTER</v>
      </c>
      <c r="B643" t="str">
        <v>ALTURAS</v>
      </c>
      <c r="C643" t="str">
        <v>CA</v>
      </c>
      <c r="D643" t="str">
        <v>MODOC</v>
      </c>
      <c r="E643" t="str">
        <v>Critical Access Hospitals</v>
      </c>
      <c r="F643" t="str">
        <v>Government - Hospital District or Authority</v>
      </c>
      <c r="G643" t="str">
        <v>Yes</v>
      </c>
      <c r="H643" s="8">
        <v>4</v>
      </c>
      <c r="I643" t="str">
        <f>_xlfn.XLOOKUP(C643,State_Ref!B:B,State_Ref!A:A,"No Match")</f>
        <v>California</v>
      </c>
      <c r="J643" cm="1">
        <f t="array" ref="J643">_xlfn.XLOOKUP(I643&amp;PROPER(D643),Cleaned_Population!B$2:B$3200&amp;Cleaned_Population!A$2:A$3200,Cleaned_Population!C$2:C$3200,"No Match")</f>
        <v>8426</v>
      </c>
      <c r="K643" t="str">
        <f t="shared" ref="K643:K706" si="10">IF(AND(J643&gt;50000,COUNTIFS(D:D,D643,C:C,C643)&lt;=1),"Hospital Desert","Sufficient Access")</f>
        <v>Sufficient Access</v>
      </c>
    </row>
    <row r="644" spans="1:11">
      <c r="A644" t="str">
        <v>SANTA YNEZ VALLEY COTTAGE HOSPITAL</v>
      </c>
      <c r="B644" t="str">
        <v>SOLVANG</v>
      </c>
      <c r="C644" t="str">
        <v>CA</v>
      </c>
      <c r="D644" t="str">
        <v>SANTA BARBARA</v>
      </c>
      <c r="E644" t="str">
        <v>Critical Access Hospitals</v>
      </c>
      <c r="F644" t="str">
        <v>Voluntary non-profit - Private</v>
      </c>
      <c r="G644" t="str">
        <v>Yes</v>
      </c>
      <c r="H644" s="8">
        <v>0</v>
      </c>
      <c r="I644" t="str">
        <f>_xlfn.XLOOKUP(C644,State_Ref!B:B,State_Ref!A:A,"No Match")</f>
        <v>California</v>
      </c>
      <c r="J644" cm="1">
        <f t="array" ref="J644">_xlfn.XLOOKUP(I644&amp;PROPER(D644),Cleaned_Population!B$2:B$3200&amp;Cleaned_Population!A$2:A$3200,Cleaned_Population!C$2:C$3200,"No Match")</f>
        <v>442065</v>
      </c>
      <c r="K644" t="str">
        <f t="shared" si="10"/>
        <v>Sufficient Access</v>
      </c>
    </row>
    <row r="645" spans="1:11">
      <c r="A645" t="str">
        <v>MARK TWAIN MEDICAL CENTER</v>
      </c>
      <c r="B645" t="str">
        <v>SAN ANDREAS</v>
      </c>
      <c r="C645" t="str">
        <v>CA</v>
      </c>
      <c r="D645" t="str">
        <v>CALAVERAS</v>
      </c>
      <c r="E645" t="str">
        <v>Critical Access Hospitals</v>
      </c>
      <c r="F645" t="str">
        <v>Voluntary non-profit - Other</v>
      </c>
      <c r="G645" t="str">
        <v>No</v>
      </c>
      <c r="H645" s="8">
        <v>3</v>
      </c>
      <c r="I645" t="str">
        <f>_xlfn.XLOOKUP(C645,State_Ref!B:B,State_Ref!A:A,"No Match")</f>
        <v>California</v>
      </c>
      <c r="J645" cm="1">
        <f t="array" ref="J645">_xlfn.XLOOKUP(I645&amp;PROPER(D645),Cleaned_Population!B$2:B$3200&amp;Cleaned_Population!A$2:A$3200,Cleaned_Population!C$2:C$3200,"No Match")</f>
        <v>46605</v>
      </c>
      <c r="K645" t="str">
        <f t="shared" si="10"/>
        <v>Sufficient Access</v>
      </c>
    </row>
    <row r="646" spans="1:11">
      <c r="A646" t="str">
        <v>RIDGECREST REGIONAL HOSPITAL</v>
      </c>
      <c r="B646" t="str">
        <v>RIDGECREST</v>
      </c>
      <c r="C646" t="str">
        <v>CA</v>
      </c>
      <c r="D646" t="str">
        <v>KERN</v>
      </c>
      <c r="E646" t="str">
        <v>Critical Access Hospitals</v>
      </c>
      <c r="F646" t="str">
        <v>Voluntary non-profit - Private</v>
      </c>
      <c r="G646" t="str">
        <v>Yes</v>
      </c>
      <c r="H646" s="8">
        <v>0</v>
      </c>
      <c r="I646" t="str">
        <f>_xlfn.XLOOKUP(C646,State_Ref!B:B,State_Ref!A:A,"No Match")</f>
        <v>California</v>
      </c>
      <c r="J646" cm="1">
        <f t="array" ref="J646">_xlfn.XLOOKUP(I646&amp;PROPER(D646),Cleaned_Population!B$2:B$3200&amp;Cleaned_Population!A$2:A$3200,Cleaned_Population!C$2:C$3200,"No Match")</f>
        <v>927068</v>
      </c>
      <c r="K646" t="str">
        <f t="shared" si="10"/>
        <v>Sufficient Access</v>
      </c>
    </row>
    <row r="647" spans="1:11">
      <c r="A647" t="str">
        <v>COMMUNITY MEMORIAL HOSPITAL - OJAI</v>
      </c>
      <c r="B647" t="str">
        <v>OJAI</v>
      </c>
      <c r="C647" t="str">
        <v>CA</v>
      </c>
      <c r="D647" t="str">
        <v>VENTURA</v>
      </c>
      <c r="E647" t="str">
        <v>Critical Access Hospitals</v>
      </c>
      <c r="F647" t="str">
        <v>Voluntary non-profit - Private</v>
      </c>
      <c r="G647" t="str">
        <v>Yes</v>
      </c>
      <c r="H647" s="8">
        <v>0</v>
      </c>
      <c r="I647" t="str">
        <f>_xlfn.XLOOKUP(C647,State_Ref!B:B,State_Ref!A:A,"No Match")</f>
        <v>California</v>
      </c>
      <c r="J647" cm="1">
        <f t="array" ref="J647">_xlfn.XLOOKUP(I647&amp;PROPER(D647),Cleaned_Population!B$2:B$3200&amp;Cleaned_Population!A$2:A$3200,Cleaned_Population!C$2:C$3200,"No Match")</f>
        <v>830851</v>
      </c>
      <c r="K647" t="str">
        <f t="shared" si="10"/>
        <v>Sufficient Access</v>
      </c>
    </row>
    <row r="648" spans="1:11">
      <c r="A648" t="str">
        <v>BEAR VALLEY COMMUNITY HOSPITAL</v>
      </c>
      <c r="B648" t="str">
        <v>BIG BEAR LAKE</v>
      </c>
      <c r="C648" t="str">
        <v>CA</v>
      </c>
      <c r="D648" t="str">
        <v>SAN BERNARDINO</v>
      </c>
      <c r="E648" t="str">
        <v>Critical Access Hospitals</v>
      </c>
      <c r="F648" t="str">
        <v>Government - Hospital District or Authority</v>
      </c>
      <c r="G648" t="str">
        <v>Yes</v>
      </c>
      <c r="H648" s="8">
        <v>0</v>
      </c>
      <c r="I648" t="str">
        <f>_xlfn.XLOOKUP(C648,State_Ref!B:B,State_Ref!A:A,"No Match")</f>
        <v>California</v>
      </c>
      <c r="J648" cm="1">
        <f t="array" ref="J648">_xlfn.XLOOKUP(I648&amp;PROPER(D648),Cleaned_Population!B$2:B$3200&amp;Cleaned_Population!A$2:A$3200,Cleaned_Population!C$2:C$3200,"No Match")</f>
        <v>2224091</v>
      </c>
      <c r="K648" t="str">
        <f t="shared" si="10"/>
        <v>Sufficient Access</v>
      </c>
    </row>
    <row r="649" spans="1:11">
      <c r="A649" t="str">
        <v>SOUTHERN MONTEREY COUNTY MEMORIAL HOSPITAL</v>
      </c>
      <c r="B649" t="str">
        <v>KING CITY</v>
      </c>
      <c r="C649" t="str">
        <v>CA</v>
      </c>
      <c r="D649" t="str">
        <v>MONTEREY</v>
      </c>
      <c r="E649" t="str">
        <v>Critical Access Hospitals</v>
      </c>
      <c r="F649" t="str">
        <v>Voluntary non-profit - Other</v>
      </c>
      <c r="G649" t="str">
        <v>Yes</v>
      </c>
      <c r="H649" s="8">
        <v>0</v>
      </c>
      <c r="I649" t="str">
        <f>_xlfn.XLOOKUP(C649,State_Ref!B:B,State_Ref!A:A,"No Match")</f>
        <v>California</v>
      </c>
      <c r="J649" cm="1">
        <f t="array" ref="J649">_xlfn.XLOOKUP(I649&amp;PROPER(D649),Cleaned_Population!B$2:B$3200&amp;Cleaned_Population!A$2:A$3200,Cleaned_Population!C$2:C$3200,"No Match")</f>
        <v>433729</v>
      </c>
      <c r="K649" t="str">
        <f t="shared" si="10"/>
        <v>Sufficient Access</v>
      </c>
    </row>
    <row r="650" spans="1:11">
      <c r="A650" t="str">
        <v>HAZEL HAWKINS MEMORIAL HOSPITAL</v>
      </c>
      <c r="B650" t="str">
        <v>HOLLISTER</v>
      </c>
      <c r="C650" t="str">
        <v>CA</v>
      </c>
      <c r="D650" t="str">
        <v>SANTA CLARA</v>
      </c>
      <c r="E650" t="str">
        <v>Critical Access Hospitals</v>
      </c>
      <c r="F650" t="str">
        <v>Government - Hospital District or Authority</v>
      </c>
      <c r="G650" t="str">
        <v>Yes</v>
      </c>
      <c r="H650" s="8">
        <v>0</v>
      </c>
      <c r="I650" t="str">
        <f>_xlfn.XLOOKUP(C650,State_Ref!B:B,State_Ref!A:A,"No Match")</f>
        <v>California</v>
      </c>
      <c r="J650" cm="1">
        <f t="array" ref="J650">_xlfn.XLOOKUP(I650&amp;PROPER(D650),Cleaned_Population!B$2:B$3200&amp;Cleaned_Population!A$2:A$3200,Cleaned_Population!C$2:C$3200,"No Match")</f>
        <v>1914391</v>
      </c>
      <c r="K650" t="str">
        <f t="shared" si="10"/>
        <v>Sufficient Access</v>
      </c>
    </row>
    <row r="651" spans="1:11">
      <c r="A651" t="str">
        <v>COALINGA REGIONAL MEDICAL CENTER</v>
      </c>
      <c r="B651" t="str">
        <v>COALINGA</v>
      </c>
      <c r="C651" t="str">
        <v>CA</v>
      </c>
      <c r="D651" t="str">
        <v>FRESNO</v>
      </c>
      <c r="E651" t="str">
        <v>Critical Access Hospitals</v>
      </c>
      <c r="F651" t="str">
        <v>Government - Hospital District or Authority</v>
      </c>
      <c r="G651" t="str">
        <v>Yes</v>
      </c>
      <c r="H651" s="8">
        <v>0</v>
      </c>
      <c r="I651" t="str">
        <f>_xlfn.XLOOKUP(C651,State_Ref!B:B,State_Ref!A:A,"No Match")</f>
        <v>California</v>
      </c>
      <c r="J651" cm="1">
        <f t="array" ref="J651">_xlfn.XLOOKUP(I651&amp;PROPER(D651),Cleaned_Population!B$2:B$3200&amp;Cleaned_Population!A$2:A$3200,Cleaned_Population!C$2:C$3200,"No Match")</f>
        <v>1035456</v>
      </c>
      <c r="K651" t="str">
        <f t="shared" si="10"/>
        <v>Sufficient Access</v>
      </c>
    </row>
    <row r="652" spans="1:11">
      <c r="A652" t="str">
        <v>PALO VERDE HOSPITAL</v>
      </c>
      <c r="B652" t="str">
        <v>BLYTHE</v>
      </c>
      <c r="C652" t="str">
        <v>CA</v>
      </c>
      <c r="D652" t="str">
        <v>RIVERSIDE</v>
      </c>
      <c r="E652" t="str">
        <v>Critical Access Hospitals</v>
      </c>
      <c r="F652" t="str">
        <v>Government - Hospital District or Authority</v>
      </c>
      <c r="G652" t="str">
        <v>No</v>
      </c>
      <c r="H652" s="8">
        <v>0</v>
      </c>
      <c r="I652" t="str">
        <f>_xlfn.XLOOKUP(C652,State_Ref!B:B,State_Ref!A:A,"No Match")</f>
        <v>California</v>
      </c>
      <c r="J652" cm="1">
        <f t="array" ref="J652">_xlfn.XLOOKUP(I652&amp;PROPER(D652),Cleaned_Population!B$2:B$3200&amp;Cleaned_Population!A$2:A$3200,Cleaned_Population!C$2:C$3200,"No Match")</f>
        <v>2544916</v>
      </c>
      <c r="K652" t="str">
        <f t="shared" si="10"/>
        <v>Sufficient Access</v>
      </c>
    </row>
    <row r="653" spans="1:11">
      <c r="A653" t="str">
        <v>VALLEY CHILDREN'S HOSPITAL</v>
      </c>
      <c r="B653" t="str">
        <v>MADERA</v>
      </c>
      <c r="C653" t="str">
        <v>CA</v>
      </c>
      <c r="D653" t="str">
        <v>MADERA</v>
      </c>
      <c r="E653" t="str">
        <v>Childrens</v>
      </c>
      <c r="F653" t="str">
        <v>Voluntary non-profit - Private</v>
      </c>
      <c r="G653" t="str">
        <v>Yes</v>
      </c>
      <c r="H653" s="8">
        <v>0</v>
      </c>
      <c r="I653" t="str">
        <f>_xlfn.XLOOKUP(C653,State_Ref!B:B,State_Ref!A:A,"No Match")</f>
        <v>California</v>
      </c>
      <c r="J653" cm="1">
        <f t="array" ref="J653">_xlfn.XLOOKUP(I653&amp;PROPER(D653),Cleaned_Population!B$2:B$3200&amp;Cleaned_Population!A$2:A$3200,Cleaned_Population!C$2:C$3200,"No Match")</f>
        <v>167927</v>
      </c>
      <c r="K653" t="str">
        <f t="shared" si="10"/>
        <v>Sufficient Access</v>
      </c>
    </row>
    <row r="654" spans="1:11">
      <c r="A654" t="str">
        <v>UCSF BENIOFF CHILDREN'S HOSPITAL OAKLAND</v>
      </c>
      <c r="B654" t="str">
        <v>OAKLAND</v>
      </c>
      <c r="C654" t="str">
        <v>CA</v>
      </c>
      <c r="D654" t="str">
        <v>ALAMEDA</v>
      </c>
      <c r="E654" t="str">
        <v>Childrens</v>
      </c>
      <c r="F654" t="str">
        <v>Voluntary non-profit - Private</v>
      </c>
      <c r="G654" t="str">
        <v>Yes</v>
      </c>
      <c r="H654" s="8">
        <v>0</v>
      </c>
      <c r="I654" t="str">
        <f>_xlfn.XLOOKUP(C654,State_Ref!B:B,State_Ref!A:A,"No Match")</f>
        <v>California</v>
      </c>
      <c r="J654" cm="1">
        <f t="array" ref="J654">_xlfn.XLOOKUP(I654&amp;PROPER(D654),Cleaned_Population!B$2:B$3200&amp;Cleaned_Population!A$2:A$3200,Cleaned_Population!C$2:C$3200,"No Match")</f>
        <v>1636630</v>
      </c>
      <c r="K654" t="str">
        <f t="shared" si="10"/>
        <v>Sufficient Access</v>
      </c>
    </row>
    <row r="655" spans="1:11">
      <c r="A655" t="str">
        <v>CHILDREN'S HOSP OF LOS ANGELES</v>
      </c>
      <c r="B655" t="str">
        <v>LOS ANGELES</v>
      </c>
      <c r="C655" t="str">
        <v>CA</v>
      </c>
      <c r="D655" t="str">
        <v>LOS ANGELES</v>
      </c>
      <c r="E655" t="str">
        <v>Childrens</v>
      </c>
      <c r="F655" t="str">
        <v>Voluntary non-profit - Private</v>
      </c>
      <c r="G655" t="str">
        <v>Yes</v>
      </c>
      <c r="H655" s="8">
        <v>0</v>
      </c>
      <c r="I655" t="str">
        <f>_xlfn.XLOOKUP(C655,State_Ref!B:B,State_Ref!A:A,"No Match")</f>
        <v>California</v>
      </c>
      <c r="J655" cm="1">
        <f t="array" ref="J655">_xlfn.XLOOKUP(I655&amp;PROPER(D655),Cleaned_Population!B$2:B$3200&amp;Cleaned_Population!A$2:A$3200,Cleaned_Population!C$2:C$3200,"No Match")</f>
        <v>9694934</v>
      </c>
      <c r="K655" t="str">
        <f t="shared" si="10"/>
        <v>Sufficient Access</v>
      </c>
    </row>
    <row r="656" spans="1:11">
      <c r="A656" t="str">
        <v>RADY CHILDREN'S HOSPITAL - SAN DIEGO</v>
      </c>
      <c r="B656" t="str">
        <v>SAN DIEGO</v>
      </c>
      <c r="C656" t="str">
        <v>CA</v>
      </c>
      <c r="D656" t="str">
        <v>SAN DIEGO</v>
      </c>
      <c r="E656" t="str">
        <v>Childrens</v>
      </c>
      <c r="F656" t="str">
        <v>Voluntary non-profit - Other</v>
      </c>
      <c r="G656" t="str">
        <v>No</v>
      </c>
      <c r="H656" s="8">
        <v>0</v>
      </c>
      <c r="I656" t="str">
        <f>_xlfn.XLOOKUP(C656,State_Ref!B:B,State_Ref!A:A,"No Match")</f>
        <v>California</v>
      </c>
      <c r="J656" cm="1">
        <f t="array" ref="J656">_xlfn.XLOOKUP(I656&amp;PROPER(D656),Cleaned_Population!B$2:B$3200&amp;Cleaned_Population!A$2:A$3200,Cleaned_Population!C$2:C$3200,"No Match")</f>
        <v>3282248</v>
      </c>
      <c r="K656" t="str">
        <f t="shared" si="10"/>
        <v>Sufficient Access</v>
      </c>
    </row>
    <row r="657" spans="1:11">
      <c r="A657" t="str">
        <v>CHILDREN'S HOSPITAL OF ORANGE COUNTY</v>
      </c>
      <c r="B657" t="str">
        <v>ORANGE</v>
      </c>
      <c r="C657" t="str">
        <v>CA</v>
      </c>
      <c r="D657" t="str">
        <v>ORANGE</v>
      </c>
      <c r="E657" t="str">
        <v>Childrens</v>
      </c>
      <c r="F657" t="str">
        <v>Voluntary non-profit - Other</v>
      </c>
      <c r="G657" t="str">
        <v>No</v>
      </c>
      <c r="H657" s="8">
        <v>0</v>
      </c>
      <c r="I657" t="str">
        <f>_xlfn.XLOOKUP(C657,State_Ref!B:B,State_Ref!A:A,"No Match")</f>
        <v>California</v>
      </c>
      <c r="J657" cm="1">
        <f t="array" ref="J657">_xlfn.XLOOKUP(I657&amp;PROPER(D657),Cleaned_Population!B$2:B$3200&amp;Cleaned_Population!A$2:A$3200,Cleaned_Population!C$2:C$3200,"No Match")</f>
        <v>3149507</v>
      </c>
      <c r="K657" t="str">
        <f t="shared" si="10"/>
        <v>Sufficient Access</v>
      </c>
    </row>
    <row r="658" spans="1:11">
      <c r="A658" t="str">
        <v>LUCILE SALTER PACKARD CHILDREN'S HSP AT STANFORD</v>
      </c>
      <c r="B658" t="str">
        <v>PALO ALTO</v>
      </c>
      <c r="C658" t="str">
        <v>CA</v>
      </c>
      <c r="D658" t="str">
        <v>SANTA CLARA</v>
      </c>
      <c r="E658" t="str">
        <v>Childrens</v>
      </c>
      <c r="F658" t="str">
        <v>Voluntary non-profit - Private</v>
      </c>
      <c r="G658" t="str">
        <v>No</v>
      </c>
      <c r="H658" s="8">
        <v>0</v>
      </c>
      <c r="I658" t="str">
        <f>_xlfn.XLOOKUP(C658,State_Ref!B:B,State_Ref!A:A,"No Match")</f>
        <v>California</v>
      </c>
      <c r="J658" cm="1">
        <f t="array" ref="J658">_xlfn.XLOOKUP(I658&amp;PROPER(D658),Cleaned_Population!B$2:B$3200&amp;Cleaned_Population!A$2:A$3200,Cleaned_Population!C$2:C$3200,"No Match")</f>
        <v>1914391</v>
      </c>
      <c r="K658" t="str">
        <f t="shared" si="10"/>
        <v>Sufficient Access</v>
      </c>
    </row>
    <row r="659" spans="1:11">
      <c r="A659" t="str">
        <v>CHILDREN'S HOSPITAL AT MISSION</v>
      </c>
      <c r="B659" t="str">
        <v>MISSION VIEJO</v>
      </c>
      <c r="C659" t="str">
        <v>CA</v>
      </c>
      <c r="D659" t="str">
        <v>ORANGE</v>
      </c>
      <c r="E659" t="str">
        <v>Childrens</v>
      </c>
      <c r="F659" t="str">
        <v>Voluntary non-profit - Private</v>
      </c>
      <c r="G659" t="str">
        <v>Yes</v>
      </c>
      <c r="H659" s="8">
        <v>0</v>
      </c>
      <c r="I659" t="str">
        <f>_xlfn.XLOOKUP(C659,State_Ref!B:B,State_Ref!A:A,"No Match")</f>
        <v>California</v>
      </c>
      <c r="J659" cm="1">
        <f t="array" ref="J659">_xlfn.XLOOKUP(I659&amp;PROPER(D659),Cleaned_Population!B$2:B$3200&amp;Cleaned_Population!A$2:A$3200,Cleaned_Population!C$2:C$3200,"No Match")</f>
        <v>3149507</v>
      </c>
      <c r="K659" t="str">
        <f t="shared" si="10"/>
        <v>Sufficient Access</v>
      </c>
    </row>
    <row r="660" spans="1:11">
      <c r="A660" t="str">
        <v>HEALTHBRIDGE CHILDREN'S HOSPITAL - ORANGE</v>
      </c>
      <c r="B660" t="str">
        <v>ORANGE</v>
      </c>
      <c r="C660" t="str">
        <v>CA</v>
      </c>
      <c r="D660" t="str">
        <v>ORANGE</v>
      </c>
      <c r="E660" t="str">
        <v>Childrens</v>
      </c>
      <c r="F660" t="str">
        <v>Proprietary</v>
      </c>
      <c r="G660" t="str">
        <v>No</v>
      </c>
      <c r="H660" s="8">
        <v>0</v>
      </c>
      <c r="I660" t="str">
        <f>_xlfn.XLOOKUP(C660,State_Ref!B:B,State_Ref!A:A,"No Match")</f>
        <v>California</v>
      </c>
      <c r="J660" cm="1">
        <f t="array" ref="J660">_xlfn.XLOOKUP(I660&amp;PROPER(D660),Cleaned_Population!B$2:B$3200&amp;Cleaned_Population!A$2:A$3200,Cleaned_Population!C$2:C$3200,"No Match")</f>
        <v>3149507</v>
      </c>
      <c r="K660" t="str">
        <f t="shared" si="10"/>
        <v>Sufficient Access</v>
      </c>
    </row>
    <row r="661" spans="1:11">
      <c r="A661" t="str">
        <v>MEMORIAL CARE MILLER CHILDREN'S &amp;  WOMEN'S HOSP LB</v>
      </c>
      <c r="B661" t="str">
        <v>LONG BEACH</v>
      </c>
      <c r="C661" t="str">
        <v>CA</v>
      </c>
      <c r="D661" t="str">
        <v>LOS ANGELES</v>
      </c>
      <c r="E661" t="str">
        <v>Childrens</v>
      </c>
      <c r="F661" t="str">
        <v>Voluntary non-profit - Other</v>
      </c>
      <c r="G661" t="str">
        <v>No</v>
      </c>
      <c r="H661" s="8">
        <v>0</v>
      </c>
      <c r="I661" t="str">
        <f>_xlfn.XLOOKUP(C661,State_Ref!B:B,State_Ref!A:A,"No Match")</f>
        <v>California</v>
      </c>
      <c r="J661" cm="1">
        <f t="array" ref="J661">_xlfn.XLOOKUP(I661&amp;PROPER(D661),Cleaned_Population!B$2:B$3200&amp;Cleaned_Population!A$2:A$3200,Cleaned_Population!C$2:C$3200,"No Match")</f>
        <v>9694934</v>
      </c>
      <c r="K661" t="str">
        <f t="shared" si="10"/>
        <v>Sufficient Access</v>
      </c>
    </row>
    <row r="662" spans="1:11">
      <c r="A662" t="str">
        <v>SHRINERS HOSPITALS FOR CHILDREN NORTHERN CALIF</v>
      </c>
      <c r="B662" t="str">
        <v>SACRAMENTO</v>
      </c>
      <c r="C662" t="str">
        <v>CA</v>
      </c>
      <c r="D662" t="str">
        <v>SACRAMENTO</v>
      </c>
      <c r="E662" t="str">
        <v>Childrens</v>
      </c>
      <c r="F662" t="str">
        <v>Voluntary non-profit - Private</v>
      </c>
      <c r="G662" t="str">
        <v>No</v>
      </c>
      <c r="H662" s="8">
        <v>0</v>
      </c>
      <c r="I662" t="str">
        <f>_xlfn.XLOOKUP(C662,State_Ref!B:B,State_Ref!A:A,"No Match")</f>
        <v>California</v>
      </c>
      <c r="J662" cm="1">
        <f t="array" ref="J662">_xlfn.XLOOKUP(I662&amp;PROPER(D662),Cleaned_Population!B$2:B$3200&amp;Cleaned_Population!A$2:A$3200,Cleaned_Population!C$2:C$3200,"No Match")</f>
        <v>1618460</v>
      </c>
      <c r="K662" t="str">
        <f t="shared" si="10"/>
        <v>Sufficient Access</v>
      </c>
    </row>
    <row r="663" spans="1:11">
      <c r="A663" t="str">
        <v>RESNICK NEUROPSYCHIATRIC HOSPITAL AT UCLA</v>
      </c>
      <c r="B663" t="str">
        <v>LOS ANGELES</v>
      </c>
      <c r="C663" t="str">
        <v>CA</v>
      </c>
      <c r="D663" t="str">
        <v>LOS ANGELES</v>
      </c>
      <c r="E663" t="str">
        <v>Psychiatric</v>
      </c>
      <c r="F663" t="str">
        <v>Government - State</v>
      </c>
      <c r="G663" t="str">
        <v>Yes</v>
      </c>
      <c r="H663" s="8">
        <v>0</v>
      </c>
      <c r="I663" t="str">
        <f>_xlfn.XLOOKUP(C663,State_Ref!B:B,State_Ref!A:A,"No Match")</f>
        <v>California</v>
      </c>
      <c r="J663" cm="1">
        <f t="array" ref="J663">_xlfn.XLOOKUP(I663&amp;PROPER(D663),Cleaned_Population!B$2:B$3200&amp;Cleaned_Population!A$2:A$3200,Cleaned_Population!C$2:C$3200,"No Match")</f>
        <v>9694934</v>
      </c>
      <c r="K663" t="str">
        <f t="shared" si="10"/>
        <v>Sufficient Access</v>
      </c>
    </row>
    <row r="664" spans="1:11">
      <c r="A664" t="str">
        <v>GATEWAYS HOSP  MENTAL HEALTH CTR</v>
      </c>
      <c r="B664" t="str">
        <v>LOS ANGELES</v>
      </c>
      <c r="C664" t="str">
        <v>CA</v>
      </c>
      <c r="D664" t="str">
        <v>LOS ANGELES</v>
      </c>
      <c r="E664" t="str">
        <v>Psychiatric</v>
      </c>
      <c r="F664" t="str">
        <v>Proprietary</v>
      </c>
      <c r="G664" t="str">
        <v>No</v>
      </c>
      <c r="H664" s="8">
        <v>0</v>
      </c>
      <c r="I664" t="str">
        <f>_xlfn.XLOOKUP(C664,State_Ref!B:B,State_Ref!A:A,"No Match")</f>
        <v>California</v>
      </c>
      <c r="J664" cm="1">
        <f t="array" ref="J664">_xlfn.XLOOKUP(I664&amp;PROPER(D664),Cleaned_Population!B$2:B$3200&amp;Cleaned_Population!A$2:A$3200,Cleaned_Population!C$2:C$3200,"No Match")</f>
        <v>9694934</v>
      </c>
      <c r="K664" t="str">
        <f t="shared" si="10"/>
        <v>Sufficient Access</v>
      </c>
    </row>
    <row r="665" spans="1:11">
      <c r="A665" t="str">
        <v>BHC ALHAMBRA HOSPITAL</v>
      </c>
      <c r="B665" t="str">
        <v>ROSEMEAD</v>
      </c>
      <c r="C665" t="str">
        <v>CA</v>
      </c>
      <c r="D665" t="str">
        <v>LOS ANGELES</v>
      </c>
      <c r="E665" t="str">
        <v>Psychiatric</v>
      </c>
      <c r="F665" t="str">
        <v>Proprietary</v>
      </c>
      <c r="G665" t="str">
        <v>No</v>
      </c>
      <c r="H665" s="8">
        <v>0</v>
      </c>
      <c r="I665" t="str">
        <f>_xlfn.XLOOKUP(C665,State_Ref!B:B,State_Ref!A:A,"No Match")</f>
        <v>California</v>
      </c>
      <c r="J665" cm="1">
        <f t="array" ref="J665">_xlfn.XLOOKUP(I665&amp;PROPER(D665),Cleaned_Population!B$2:B$3200&amp;Cleaned_Population!A$2:A$3200,Cleaned_Population!C$2:C$3200,"No Match")</f>
        <v>9694934</v>
      </c>
      <c r="K665" t="str">
        <f t="shared" si="10"/>
        <v>Sufficient Access</v>
      </c>
    </row>
    <row r="666" spans="1:11">
      <c r="A666" t="str">
        <v>DEL AMO HOSPITAL</v>
      </c>
      <c r="B666" t="str">
        <v>TORRANCE</v>
      </c>
      <c r="C666" t="str">
        <v>CA</v>
      </c>
      <c r="D666" t="str">
        <v>LOS ANGELES</v>
      </c>
      <c r="E666" t="str">
        <v>Psychiatric</v>
      </c>
      <c r="F666" t="str">
        <v>Proprietary</v>
      </c>
      <c r="G666" t="str">
        <v>Yes</v>
      </c>
      <c r="H666" s="8">
        <v>0</v>
      </c>
      <c r="I666" t="str">
        <f>_xlfn.XLOOKUP(C666,State_Ref!B:B,State_Ref!A:A,"No Match")</f>
        <v>California</v>
      </c>
      <c r="J666" cm="1">
        <f t="array" ref="J666">_xlfn.XLOOKUP(I666&amp;PROPER(D666),Cleaned_Population!B$2:B$3200&amp;Cleaned_Population!A$2:A$3200,Cleaned_Population!C$2:C$3200,"No Match")</f>
        <v>9694934</v>
      </c>
      <c r="K666" t="str">
        <f t="shared" si="10"/>
        <v>Sufficient Access</v>
      </c>
    </row>
    <row r="667" spans="1:11">
      <c r="A667" t="str">
        <v>COLLEGE HOSPITAL</v>
      </c>
      <c r="B667" t="str">
        <v>CERRITOS</v>
      </c>
      <c r="C667" t="str">
        <v>CA</v>
      </c>
      <c r="D667" t="str">
        <v>LOS ANGELES</v>
      </c>
      <c r="E667" t="str">
        <v>Psychiatric</v>
      </c>
      <c r="F667" t="str">
        <v>Proprietary</v>
      </c>
      <c r="G667" t="str">
        <v>No</v>
      </c>
      <c r="H667" s="8">
        <v>0</v>
      </c>
      <c r="I667" t="str">
        <f>_xlfn.XLOOKUP(C667,State_Ref!B:B,State_Ref!A:A,"No Match")</f>
        <v>California</v>
      </c>
      <c r="J667" cm="1">
        <f t="array" ref="J667">_xlfn.XLOOKUP(I667&amp;PROPER(D667),Cleaned_Population!B$2:B$3200&amp;Cleaned_Population!A$2:A$3200,Cleaned_Population!C$2:C$3200,"No Match")</f>
        <v>9694934</v>
      </c>
      <c r="K667" t="str">
        <f t="shared" si="10"/>
        <v>Sufficient Access</v>
      </c>
    </row>
    <row r="668" spans="1:11">
      <c r="A668" t="str">
        <v>AURORA CHARTER OAK</v>
      </c>
      <c r="B668" t="str">
        <v>COVINA</v>
      </c>
      <c r="C668" t="str">
        <v>CA</v>
      </c>
      <c r="D668" t="str">
        <v>LOS ANGELES</v>
      </c>
      <c r="E668" t="str">
        <v>Psychiatric</v>
      </c>
      <c r="F668" t="str">
        <v>Voluntary non-profit - Church</v>
      </c>
      <c r="G668" t="str">
        <v>Yes</v>
      </c>
      <c r="H668" s="8">
        <v>0</v>
      </c>
      <c r="I668" t="str">
        <f>_xlfn.XLOOKUP(C668,State_Ref!B:B,State_Ref!A:A,"No Match")</f>
        <v>California</v>
      </c>
      <c r="J668" cm="1">
        <f t="array" ref="J668">_xlfn.XLOOKUP(I668&amp;PROPER(D668),Cleaned_Population!B$2:B$3200&amp;Cleaned_Population!A$2:A$3200,Cleaned_Population!C$2:C$3200,"No Match")</f>
        <v>9694934</v>
      </c>
      <c r="K668" t="str">
        <f t="shared" si="10"/>
        <v>Sufficient Access</v>
      </c>
    </row>
    <row r="669" spans="1:11">
      <c r="A669" t="str">
        <v>ADVENTIST HEALTH VALLEJO</v>
      </c>
      <c r="B669" t="str">
        <v>VALLEJO</v>
      </c>
      <c r="C669" t="str">
        <v>CA</v>
      </c>
      <c r="D669" t="str">
        <v>SOLANO</v>
      </c>
      <c r="E669" t="str">
        <v>Psychiatric</v>
      </c>
      <c r="F669" t="str">
        <v>Voluntary non-profit - Private</v>
      </c>
      <c r="G669" t="str">
        <v>No</v>
      </c>
      <c r="H669" s="8">
        <v>0</v>
      </c>
      <c r="I669" t="str">
        <f>_xlfn.XLOOKUP(C669,State_Ref!B:B,State_Ref!A:A,"No Match")</f>
        <v>California</v>
      </c>
      <c r="J669" cm="1">
        <f t="array" ref="J669">_xlfn.XLOOKUP(I669&amp;PROPER(D669),Cleaned_Population!B$2:B$3200&amp;Cleaned_Population!A$2:A$3200,Cleaned_Population!C$2:C$3200,"No Match")</f>
        <v>455376</v>
      </c>
      <c r="K669" t="str">
        <f t="shared" si="10"/>
        <v>Sufficient Access</v>
      </c>
    </row>
    <row r="670" spans="1:11">
      <c r="A670" t="str">
        <v>ALVARADO PARKWAY INSTITUTE BEHAVIORAL HEALTH SYSTE</v>
      </c>
      <c r="B670" t="str">
        <v>LA MESA</v>
      </c>
      <c r="C670" t="str">
        <v>CA</v>
      </c>
      <c r="D670" t="str">
        <v>SAN DIEGO</v>
      </c>
      <c r="E670" t="str">
        <v>Psychiatric</v>
      </c>
      <c r="F670" t="str">
        <v>Voluntary non-profit - Private</v>
      </c>
      <c r="G670" t="str">
        <v>No</v>
      </c>
      <c r="H670" s="8">
        <v>0</v>
      </c>
      <c r="I670" t="str">
        <f>_xlfn.XLOOKUP(C670,State_Ref!B:B,State_Ref!A:A,"No Match")</f>
        <v>California</v>
      </c>
      <c r="J670" cm="1">
        <f t="array" ref="J670">_xlfn.XLOOKUP(I670&amp;PROPER(D670),Cleaned_Population!B$2:B$3200&amp;Cleaned_Population!A$2:A$3200,Cleaned_Population!C$2:C$3200,"No Match")</f>
        <v>3282248</v>
      </c>
      <c r="K670" t="str">
        <f t="shared" si="10"/>
        <v>Sufficient Access</v>
      </c>
    </row>
    <row r="671" spans="1:11">
      <c r="A671" t="str">
        <v>AURORA VISTA DEL MAR HOSPITAL</v>
      </c>
      <c r="B671" t="str">
        <v>VENTURA</v>
      </c>
      <c r="C671" t="str">
        <v>CA</v>
      </c>
      <c r="D671" t="str">
        <v>VENTURA</v>
      </c>
      <c r="E671" t="str">
        <v>Psychiatric</v>
      </c>
      <c r="F671" t="str">
        <v>Proprietary</v>
      </c>
      <c r="G671" t="str">
        <v>No</v>
      </c>
      <c r="H671" s="8">
        <v>0</v>
      </c>
      <c r="I671" t="str">
        <f>_xlfn.XLOOKUP(C671,State_Ref!B:B,State_Ref!A:A,"No Match")</f>
        <v>California</v>
      </c>
      <c r="J671" cm="1">
        <f t="array" ref="J671">_xlfn.XLOOKUP(I671&amp;PROPER(D671),Cleaned_Population!B$2:B$3200&amp;Cleaned_Population!A$2:A$3200,Cleaned_Population!C$2:C$3200,"No Match")</f>
        <v>830851</v>
      </c>
      <c r="K671" t="str">
        <f t="shared" si="10"/>
        <v>Sufficient Access</v>
      </c>
    </row>
    <row r="672" spans="1:11">
      <c r="A672" t="str">
        <v>AURORA LAS ENCINAS</v>
      </c>
      <c r="B672" t="str">
        <v>PASADENA</v>
      </c>
      <c r="C672" t="str">
        <v>CA</v>
      </c>
      <c r="D672" t="str">
        <v>LOS ANGELES</v>
      </c>
      <c r="E672" t="str">
        <v>Psychiatric</v>
      </c>
      <c r="F672" t="str">
        <v>Proprietary</v>
      </c>
      <c r="G672" t="str">
        <v>No</v>
      </c>
      <c r="H672" s="8">
        <v>0</v>
      </c>
      <c r="I672" t="str">
        <f>_xlfn.XLOOKUP(C672,State_Ref!B:B,State_Ref!A:A,"No Match")</f>
        <v>California</v>
      </c>
      <c r="J672" cm="1">
        <f t="array" ref="J672">_xlfn.XLOOKUP(I672&amp;PROPER(D672),Cleaned_Population!B$2:B$3200&amp;Cleaned_Population!A$2:A$3200,Cleaned_Population!C$2:C$3200,"No Match")</f>
        <v>9694934</v>
      </c>
      <c r="K672" t="str">
        <f t="shared" si="10"/>
        <v>Sufficient Access</v>
      </c>
    </row>
    <row r="673" spans="1:11">
      <c r="A673" t="str">
        <v>BHC SIERRA VISTA HOSPITAL, INC</v>
      </c>
      <c r="B673" t="str">
        <v>SACRAMENTO</v>
      </c>
      <c r="C673" t="str">
        <v>CA</v>
      </c>
      <c r="D673" t="str">
        <v>SACRAMENTO</v>
      </c>
      <c r="E673" t="str">
        <v>Psychiatric</v>
      </c>
      <c r="F673" t="str">
        <v>Proprietary</v>
      </c>
      <c r="G673" t="str">
        <v>No</v>
      </c>
      <c r="H673" s="8">
        <v>0</v>
      </c>
      <c r="I673" t="str">
        <f>_xlfn.XLOOKUP(C673,State_Ref!B:B,State_Ref!A:A,"No Match")</f>
        <v>California</v>
      </c>
      <c r="J673" cm="1">
        <f t="array" ref="J673">_xlfn.XLOOKUP(I673&amp;PROPER(D673),Cleaned_Population!B$2:B$3200&amp;Cleaned_Population!A$2:A$3200,Cleaned_Population!C$2:C$3200,"No Match")</f>
        <v>1618460</v>
      </c>
      <c r="K673" t="str">
        <f t="shared" si="10"/>
        <v>Sufficient Access</v>
      </c>
    </row>
    <row r="674" spans="1:11">
      <c r="A674" t="str">
        <v>JEWISH HOME &amp; REHAB CENTER</v>
      </c>
      <c r="B674" t="str">
        <v>SAN FRANCISCO</v>
      </c>
      <c r="C674" t="str">
        <v>CA</v>
      </c>
      <c r="D674" t="str">
        <v>SAN FRANCISCO</v>
      </c>
      <c r="E674" t="str">
        <v>Psychiatric</v>
      </c>
      <c r="F674" t="str">
        <v>Voluntary non-profit - Private</v>
      </c>
      <c r="G674" t="str">
        <v>No</v>
      </c>
      <c r="H674" s="8">
        <v>0</v>
      </c>
      <c r="I674" t="str">
        <f>_xlfn.XLOOKUP(C674,State_Ref!B:B,State_Ref!A:A,"No Match")</f>
        <v>California</v>
      </c>
      <c r="J674" cm="1">
        <f t="array" ref="J674">_xlfn.XLOOKUP(I674&amp;PROPER(D674),Cleaned_Population!B$2:B$3200&amp;Cleaned_Population!A$2:A$3200,Cleaned_Population!C$2:C$3200,"No Match")</f>
        <v>826079</v>
      </c>
      <c r="K674" t="str">
        <f t="shared" si="10"/>
        <v>Sufficient Access</v>
      </c>
    </row>
    <row r="675" spans="1:11">
      <c r="A675" t="str">
        <v>AURORA SAN DIEGO</v>
      </c>
      <c r="B675" t="str">
        <v>SAN DIEGO</v>
      </c>
      <c r="C675" t="str">
        <v>CA</v>
      </c>
      <c r="D675" t="str">
        <v>SAN DIEGO</v>
      </c>
      <c r="E675" t="str">
        <v>Psychiatric</v>
      </c>
      <c r="F675" t="str">
        <v>Proprietary</v>
      </c>
      <c r="G675" t="str">
        <v>No</v>
      </c>
      <c r="H675" s="8">
        <v>0</v>
      </c>
      <c r="I675" t="str">
        <f>_xlfn.XLOOKUP(C675,State_Ref!B:B,State_Ref!A:A,"No Match")</f>
        <v>California</v>
      </c>
      <c r="J675" cm="1">
        <f t="array" ref="J675">_xlfn.XLOOKUP(I675&amp;PROPER(D675),Cleaned_Population!B$2:B$3200&amp;Cleaned_Population!A$2:A$3200,Cleaned_Population!C$2:C$3200,"No Match")</f>
        <v>3282248</v>
      </c>
      <c r="K675" t="str">
        <f t="shared" si="10"/>
        <v>Sufficient Access</v>
      </c>
    </row>
    <row r="676" spans="1:11">
      <c r="A676" t="str">
        <v>SUTTER CENTER FOR PSYCHIATRY</v>
      </c>
      <c r="B676" t="str">
        <v>SACRAMENTO</v>
      </c>
      <c r="C676" t="str">
        <v>CA</v>
      </c>
      <c r="D676" t="str">
        <v>SACRAMENTO</v>
      </c>
      <c r="E676" t="str">
        <v>Psychiatric</v>
      </c>
      <c r="F676" t="str">
        <v>Voluntary non-profit - Private</v>
      </c>
      <c r="G676" t="str">
        <v>No</v>
      </c>
      <c r="H676" s="8">
        <v>0</v>
      </c>
      <c r="I676" t="str">
        <f>_xlfn.XLOOKUP(C676,State_Ref!B:B,State_Ref!A:A,"No Match")</f>
        <v>California</v>
      </c>
      <c r="J676" cm="1">
        <f t="array" ref="J676">_xlfn.XLOOKUP(I676&amp;PROPER(D676),Cleaned_Population!B$2:B$3200&amp;Cleaned_Population!A$2:A$3200,Cleaned_Population!C$2:C$3200,"No Match")</f>
        <v>1618460</v>
      </c>
      <c r="K676" t="str">
        <f t="shared" si="10"/>
        <v>Sufficient Access</v>
      </c>
    </row>
    <row r="677" spans="1:11">
      <c r="A677" t="str">
        <v>HERITAGE OAKS HOSPITAL</v>
      </c>
      <c r="B677" t="str">
        <v>SACRAMENTO</v>
      </c>
      <c r="C677" t="str">
        <v>CA</v>
      </c>
      <c r="D677" t="str">
        <v>SACRAMENTO</v>
      </c>
      <c r="E677" t="str">
        <v>Psychiatric</v>
      </c>
      <c r="F677" t="str">
        <v>Proprietary</v>
      </c>
      <c r="G677" t="str">
        <v>Yes</v>
      </c>
      <c r="H677" s="8">
        <v>0</v>
      </c>
      <c r="I677" t="str">
        <f>_xlfn.XLOOKUP(C677,State_Ref!B:B,State_Ref!A:A,"No Match")</f>
        <v>California</v>
      </c>
      <c r="J677" cm="1">
        <f t="array" ref="J677">_xlfn.XLOOKUP(I677&amp;PROPER(D677),Cleaned_Population!B$2:B$3200&amp;Cleaned_Population!A$2:A$3200,Cleaned_Population!C$2:C$3200,"No Match")</f>
        <v>1618460</v>
      </c>
      <c r="K677" t="str">
        <f t="shared" si="10"/>
        <v>Sufficient Access</v>
      </c>
    </row>
    <row r="678" spans="1:11">
      <c r="A678" t="str">
        <v>BHC FREMONT HOSPITAL INC</v>
      </c>
      <c r="B678" t="str">
        <v>FREMONT</v>
      </c>
      <c r="C678" t="str">
        <v>CA</v>
      </c>
      <c r="D678" t="str">
        <v>ALAMEDA</v>
      </c>
      <c r="E678" t="str">
        <v>Psychiatric</v>
      </c>
      <c r="F678" t="str">
        <v>Proprietary</v>
      </c>
      <c r="G678" t="str">
        <v>No</v>
      </c>
      <c r="H678" s="8">
        <v>0</v>
      </c>
      <c r="I678" t="str">
        <f>_xlfn.XLOOKUP(C678,State_Ref!B:B,State_Ref!A:A,"No Match")</f>
        <v>California</v>
      </c>
      <c r="J678" cm="1">
        <f t="array" ref="J678">_xlfn.XLOOKUP(I678&amp;PROPER(D678),Cleaned_Population!B$2:B$3200&amp;Cleaned_Population!A$2:A$3200,Cleaned_Population!C$2:C$3200,"No Match")</f>
        <v>1636630</v>
      </c>
      <c r="K678" t="str">
        <f t="shared" si="10"/>
        <v>Sufficient Access</v>
      </c>
    </row>
    <row r="679" spans="1:11">
      <c r="A679" t="str">
        <v>CANYON RIDGE HOSPITAL</v>
      </c>
      <c r="B679" t="str">
        <v>CHINO</v>
      </c>
      <c r="C679" t="str">
        <v>CA</v>
      </c>
      <c r="D679" t="str">
        <v>SAN BERNARDINO</v>
      </c>
      <c r="E679" t="str">
        <v>Psychiatric</v>
      </c>
      <c r="F679" t="str">
        <v>Proprietary</v>
      </c>
      <c r="G679" t="str">
        <v>No</v>
      </c>
      <c r="H679" s="8">
        <v>0</v>
      </c>
      <c r="I679" t="str">
        <f>_xlfn.XLOOKUP(C679,State_Ref!B:B,State_Ref!A:A,"No Match")</f>
        <v>California</v>
      </c>
      <c r="J679" cm="1">
        <f t="array" ref="J679">_xlfn.XLOOKUP(I679&amp;PROPER(D679),Cleaned_Population!B$2:B$3200&amp;Cleaned_Population!A$2:A$3200,Cleaned_Population!C$2:C$3200,"No Match")</f>
        <v>2224091</v>
      </c>
      <c r="K679" t="str">
        <f t="shared" si="10"/>
        <v>Sufficient Access</v>
      </c>
    </row>
    <row r="680" spans="1:11">
      <c r="A680" t="str">
        <v>DEPT OF STATE HOSPITALS - NAPA</v>
      </c>
      <c r="B680" t="str">
        <v>NAPA</v>
      </c>
      <c r="C680" t="str">
        <v>CA</v>
      </c>
      <c r="D680" t="str">
        <v>NAPA</v>
      </c>
      <c r="E680" t="str">
        <v>Psychiatric</v>
      </c>
      <c r="F680" t="str">
        <v>Government - State</v>
      </c>
      <c r="G680" t="str">
        <v>No</v>
      </c>
      <c r="H680" s="8">
        <v>0</v>
      </c>
      <c r="I680" t="str">
        <f>_xlfn.XLOOKUP(C680,State_Ref!B:B,State_Ref!A:A,"No Match")</f>
        <v>California</v>
      </c>
      <c r="J680" cm="1">
        <f t="array" ref="J680">_xlfn.XLOOKUP(I680&amp;PROPER(D680),Cleaned_Population!B$2:B$3200&amp;Cleaned_Population!A$2:A$3200,Cleaned_Population!C$2:C$3200,"No Match")</f>
        <v>132949</v>
      </c>
      <c r="K680" t="str">
        <f t="shared" si="10"/>
        <v>Sufficient Access</v>
      </c>
    </row>
    <row r="681" spans="1:11">
      <c r="A681" t="str">
        <v>ST JOSEPH'S BEHAVIORAL HEALTH CENTER</v>
      </c>
      <c r="B681" t="str">
        <v>STOCKTON</v>
      </c>
      <c r="C681" t="str">
        <v>CA</v>
      </c>
      <c r="D681" t="str">
        <v>SAN JOAQUIN</v>
      </c>
      <c r="E681" t="str">
        <v>Psychiatric</v>
      </c>
      <c r="F681" t="str">
        <v>Voluntary non-profit - Private</v>
      </c>
      <c r="G681" t="str">
        <v>No</v>
      </c>
      <c r="H681" s="8">
        <v>0</v>
      </c>
      <c r="I681" t="str">
        <f>_xlfn.XLOOKUP(C681,State_Ref!B:B,State_Ref!A:A,"No Match")</f>
        <v>California</v>
      </c>
      <c r="J681" cm="1">
        <f t="array" ref="J681">_xlfn.XLOOKUP(I681&amp;PROPER(D681),Cleaned_Population!B$2:B$3200&amp;Cleaned_Population!A$2:A$3200,Cleaned_Population!C$2:C$3200,"No Match")</f>
        <v>823815</v>
      </c>
      <c r="K681" t="str">
        <f t="shared" si="10"/>
        <v>Sufficient Access</v>
      </c>
    </row>
    <row r="682" spans="1:11">
      <c r="A682" t="str">
        <v>SEMPERVIRENS</v>
      </c>
      <c r="B682" t="str">
        <v>EUREKA</v>
      </c>
      <c r="C682" t="str">
        <v>CA</v>
      </c>
      <c r="D682" t="str">
        <v>HUMBOLDT</v>
      </c>
      <c r="E682" t="str">
        <v>Psychiatric</v>
      </c>
      <c r="F682" t="str">
        <v>Government - Local</v>
      </c>
      <c r="G682" t="str">
        <v>Yes</v>
      </c>
      <c r="H682" s="8">
        <v>0</v>
      </c>
      <c r="I682" t="str">
        <f>_xlfn.XLOOKUP(C682,State_Ref!B:B,State_Ref!A:A,"No Match")</f>
        <v>California</v>
      </c>
      <c r="J682" cm="1">
        <f t="array" ref="J682">_xlfn.XLOOKUP(I682&amp;PROPER(D682),Cleaned_Population!B$2:B$3200&amp;Cleaned_Population!A$2:A$3200,Cleaned_Population!C$2:C$3200,"No Match")</f>
        <v>131647</v>
      </c>
      <c r="K682" t="str">
        <f t="shared" si="10"/>
        <v>Sufficient Access</v>
      </c>
    </row>
    <row r="683" spans="1:11">
      <c r="A683" t="str">
        <v>SANTA BARBARA COUNTY PSYCHIATRIC HEALTH FACILITY</v>
      </c>
      <c r="B683" t="str">
        <v>SANTA BARBARA</v>
      </c>
      <c r="C683" t="str">
        <v>CA</v>
      </c>
      <c r="D683" t="str">
        <v>SANTA BARBARA</v>
      </c>
      <c r="E683" t="str">
        <v>Psychiatric</v>
      </c>
      <c r="F683" t="str">
        <v>Government - Local</v>
      </c>
      <c r="G683" t="str">
        <v>No</v>
      </c>
      <c r="H683" s="8">
        <v>0</v>
      </c>
      <c r="I683" t="str">
        <f>_xlfn.XLOOKUP(C683,State_Ref!B:B,State_Ref!A:A,"No Match")</f>
        <v>California</v>
      </c>
      <c r="J683" cm="1">
        <f t="array" ref="J683">_xlfn.XLOOKUP(I683&amp;PROPER(D683),Cleaned_Population!B$2:B$3200&amp;Cleaned_Population!A$2:A$3200,Cleaned_Population!C$2:C$3200,"No Match")</f>
        <v>442065</v>
      </c>
      <c r="K683" t="str">
        <f t="shared" si="10"/>
        <v>Sufficient Access</v>
      </c>
    </row>
    <row r="684" spans="1:11">
      <c r="A684" t="str">
        <v>PACIFIC GROVE HOSPITAL</v>
      </c>
      <c r="B684" t="str">
        <v>RIVERSIDE</v>
      </c>
      <c r="C684" t="str">
        <v>CA</v>
      </c>
      <c r="D684" t="str">
        <v>RIVERSIDE</v>
      </c>
      <c r="E684" t="str">
        <v>Psychiatric</v>
      </c>
      <c r="F684" t="str">
        <v>Proprietary</v>
      </c>
      <c r="G684" t="str">
        <v>No</v>
      </c>
      <c r="H684" s="8">
        <v>0</v>
      </c>
      <c r="I684" t="str">
        <f>_xlfn.XLOOKUP(C684,State_Ref!B:B,State_Ref!A:A,"No Match")</f>
        <v>California</v>
      </c>
      <c r="J684" cm="1">
        <f t="array" ref="J684">_xlfn.XLOOKUP(I684&amp;PROPER(D684),Cleaned_Population!B$2:B$3200&amp;Cleaned_Population!A$2:A$3200,Cleaned_Population!C$2:C$3200,"No Match")</f>
        <v>2544916</v>
      </c>
      <c r="K684" t="str">
        <f t="shared" si="10"/>
        <v>Sufficient Access</v>
      </c>
    </row>
    <row r="685" spans="1:11">
      <c r="A685" t="str">
        <v>JOHN MUIR BEHAVIORAL HEALTH CENTER</v>
      </c>
      <c r="B685" t="str">
        <v>CONCORD</v>
      </c>
      <c r="C685" t="str">
        <v>CA</v>
      </c>
      <c r="D685" t="str">
        <v>CONTRA COSTA</v>
      </c>
      <c r="E685" t="str">
        <v>Psychiatric</v>
      </c>
      <c r="F685" t="str">
        <v>Voluntary non-profit - Private</v>
      </c>
      <c r="G685" t="str">
        <v>Yes</v>
      </c>
      <c r="H685" s="8">
        <v>0</v>
      </c>
      <c r="I685" t="str">
        <f>_xlfn.XLOOKUP(C685,State_Ref!B:B,State_Ref!A:A,"No Match")</f>
        <v>California</v>
      </c>
      <c r="J685" cm="1">
        <f t="array" ref="J685">_xlfn.XLOOKUP(I685&amp;PROPER(D685),Cleaned_Population!B$2:B$3200&amp;Cleaned_Population!A$2:A$3200,Cleaned_Population!C$2:C$3200,"No Match")</f>
        <v>1170070</v>
      </c>
      <c r="K685" t="str">
        <f t="shared" si="10"/>
        <v>Sufficient Access</v>
      </c>
    </row>
    <row r="686" spans="1:11">
      <c r="A686" t="str">
        <v>DEPT OF STATE HOSPITALS - METROPOLITAN - PSY</v>
      </c>
      <c r="B686" t="str">
        <v>NORWALK</v>
      </c>
      <c r="C686" t="str">
        <v>CA</v>
      </c>
      <c r="D686" t="str">
        <v>LOS ANGELES</v>
      </c>
      <c r="E686" t="str">
        <v>Psychiatric</v>
      </c>
      <c r="F686" t="str">
        <v>Government - State</v>
      </c>
      <c r="G686" t="str">
        <v>Yes</v>
      </c>
      <c r="H686" s="8">
        <v>0</v>
      </c>
      <c r="I686" t="str">
        <f>_xlfn.XLOOKUP(C686,State_Ref!B:B,State_Ref!A:A,"No Match")</f>
        <v>California</v>
      </c>
      <c r="J686" cm="1">
        <f t="array" ref="J686">_xlfn.XLOOKUP(I686&amp;PROPER(D686),Cleaned_Population!B$2:B$3200&amp;Cleaned_Population!A$2:A$3200,Cleaned_Population!C$2:C$3200,"No Match")</f>
        <v>9694934</v>
      </c>
      <c r="K686" t="str">
        <f t="shared" si="10"/>
        <v>Sufficient Access</v>
      </c>
    </row>
    <row r="687" spans="1:11">
      <c r="A687" t="str">
        <v>UCSF LANGLEY PORTER PSYCHIATRIC HOSPITAL AND CLINICS</v>
      </c>
      <c r="B687" t="str">
        <v>SAN FRANCISCO</v>
      </c>
      <c r="C687" t="str">
        <v>CA</v>
      </c>
      <c r="D687" t="str">
        <v>SAN FRANCISCO</v>
      </c>
      <c r="E687" t="str">
        <v>Psychiatric</v>
      </c>
      <c r="F687" t="str">
        <v>Government - State</v>
      </c>
      <c r="G687" t="str">
        <v>No</v>
      </c>
      <c r="H687" s="8">
        <v>0</v>
      </c>
      <c r="I687" t="str">
        <f>_xlfn.XLOOKUP(C687,State_Ref!B:B,State_Ref!A:A,"No Match")</f>
        <v>California</v>
      </c>
      <c r="J687" cm="1">
        <f t="array" ref="J687">_xlfn.XLOOKUP(I687&amp;PROPER(D687),Cleaned_Population!B$2:B$3200&amp;Cleaned_Population!A$2:A$3200,Cleaned_Population!C$2:C$3200,"No Match")</f>
        <v>826079</v>
      </c>
      <c r="K687" t="str">
        <f t="shared" si="10"/>
        <v>Sufficient Access</v>
      </c>
    </row>
    <row r="688" spans="1:11">
      <c r="A688" t="str">
        <v>SHARP MESA VISTA HOSPITAL</v>
      </c>
      <c r="B688" t="str">
        <v>SAN DIEGO</v>
      </c>
      <c r="C688" t="str">
        <v>CA</v>
      </c>
      <c r="D688" t="str">
        <v>SAN DIEGO</v>
      </c>
      <c r="E688" t="str">
        <v>Psychiatric</v>
      </c>
      <c r="F688" t="str">
        <v>Voluntary non-profit - Private</v>
      </c>
      <c r="G688" t="str">
        <v>No</v>
      </c>
      <c r="H688" s="8">
        <v>0</v>
      </c>
      <c r="I688" t="str">
        <f>_xlfn.XLOOKUP(C688,State_Ref!B:B,State_Ref!A:A,"No Match")</f>
        <v>California</v>
      </c>
      <c r="J688" cm="1">
        <f t="array" ref="J688">_xlfn.XLOOKUP(I688&amp;PROPER(D688),Cleaned_Population!B$2:B$3200&amp;Cleaned_Population!A$2:A$3200,Cleaned_Population!C$2:C$3200,"No Match")</f>
        <v>3282248</v>
      </c>
      <c r="K688" t="str">
        <f t="shared" si="10"/>
        <v>Sufficient Access</v>
      </c>
    </row>
    <row r="689" spans="1:11">
      <c r="A689" t="str">
        <v>TELECARE HERITAGE PSYCHIATRIC HEALTH FACILITY</v>
      </c>
      <c r="B689" t="str">
        <v>OAKLAND</v>
      </c>
      <c r="C689" t="str">
        <v>CA</v>
      </c>
      <c r="D689" t="str">
        <v>ALAMEDA</v>
      </c>
      <c r="E689" t="str">
        <v>Psychiatric</v>
      </c>
      <c r="F689" t="str">
        <v>Proprietary</v>
      </c>
      <c r="G689" t="str">
        <v>No</v>
      </c>
      <c r="H689" s="8">
        <v>0</v>
      </c>
      <c r="I689" t="str">
        <f>_xlfn.XLOOKUP(C689,State_Ref!B:B,State_Ref!A:A,"No Match")</f>
        <v>California</v>
      </c>
      <c r="J689" cm="1">
        <f t="array" ref="J689">_xlfn.XLOOKUP(I689&amp;PROPER(D689),Cleaned_Population!B$2:B$3200&amp;Cleaned_Population!A$2:A$3200,Cleaned_Population!C$2:C$3200,"No Match")</f>
        <v>1636630</v>
      </c>
      <c r="K689" t="str">
        <f t="shared" si="10"/>
        <v>Sufficient Access</v>
      </c>
    </row>
    <row r="690" spans="1:11">
      <c r="A690" t="str">
        <v>JOYCE EISENBERG KEEFER MEDICAL CENTER</v>
      </c>
      <c r="B690" t="str">
        <v>RESEDA</v>
      </c>
      <c r="C690" t="str">
        <v>CA</v>
      </c>
      <c r="D690" t="str">
        <v>LOS ANGELES</v>
      </c>
      <c r="E690" t="str">
        <v>Psychiatric</v>
      </c>
      <c r="F690" t="str">
        <v>Voluntary non-profit - Private</v>
      </c>
      <c r="G690" t="str">
        <v>No</v>
      </c>
      <c r="H690" s="8">
        <v>0</v>
      </c>
      <c r="I690" t="str">
        <f>_xlfn.XLOOKUP(C690,State_Ref!B:B,State_Ref!A:A,"No Match")</f>
        <v>California</v>
      </c>
      <c r="J690" cm="1">
        <f t="array" ref="J690">_xlfn.XLOOKUP(I690&amp;PROPER(D690),Cleaned_Population!B$2:B$3200&amp;Cleaned_Population!A$2:A$3200,Cleaned_Population!C$2:C$3200,"No Match")</f>
        <v>9694934</v>
      </c>
      <c r="K690" t="str">
        <f t="shared" si="10"/>
        <v>Sufficient Access</v>
      </c>
    </row>
    <row r="691" spans="1:11">
      <c r="A691" t="str">
        <v>TARZANA TREATMENT CENTER</v>
      </c>
      <c r="B691" t="str">
        <v>TARZANA</v>
      </c>
      <c r="C691" t="str">
        <v>CA</v>
      </c>
      <c r="D691" t="str">
        <v>LOS ANGELES</v>
      </c>
      <c r="E691" t="str">
        <v>Psychiatric</v>
      </c>
      <c r="F691" t="str">
        <v>Voluntary non-profit - Private</v>
      </c>
      <c r="G691" t="str">
        <v>No</v>
      </c>
      <c r="H691" s="8">
        <v>0</v>
      </c>
      <c r="I691" t="str">
        <f>_xlfn.XLOOKUP(C691,State_Ref!B:B,State_Ref!A:A,"No Match")</f>
        <v>California</v>
      </c>
      <c r="J691" cm="1">
        <f t="array" ref="J691">_xlfn.XLOOKUP(I691&amp;PROPER(D691),Cleaned_Population!B$2:B$3200&amp;Cleaned_Population!A$2:A$3200,Cleaned_Population!C$2:C$3200,"No Match")</f>
        <v>9694934</v>
      </c>
      <c r="K691" t="str">
        <f t="shared" si="10"/>
        <v>Sufficient Access</v>
      </c>
    </row>
    <row r="692" spans="1:11">
      <c r="A692" t="str">
        <v>WILLOW ROCK CENTER</v>
      </c>
      <c r="B692" t="str">
        <v>SAN LEANDRO</v>
      </c>
      <c r="C692" t="str">
        <v>CA</v>
      </c>
      <c r="D692" t="str">
        <v>ALAMEDA</v>
      </c>
      <c r="E692" t="str">
        <v>Psychiatric</v>
      </c>
      <c r="F692" t="str">
        <v>Proprietary</v>
      </c>
      <c r="G692" t="str">
        <v>No</v>
      </c>
      <c r="H692" s="8">
        <v>0</v>
      </c>
      <c r="I692" t="str">
        <f>_xlfn.XLOOKUP(C692,State_Ref!B:B,State_Ref!A:A,"No Match")</f>
        <v>California</v>
      </c>
      <c r="J692" cm="1">
        <f t="array" ref="J692">_xlfn.XLOOKUP(I692&amp;PROPER(D692),Cleaned_Population!B$2:B$3200&amp;Cleaned_Population!A$2:A$3200,Cleaned_Population!C$2:C$3200,"No Match")</f>
        <v>1636630</v>
      </c>
      <c r="K692" t="str">
        <f t="shared" si="10"/>
        <v>Sufficient Access</v>
      </c>
    </row>
    <row r="693" spans="1:11">
      <c r="A693" t="str">
        <v>KAISER PERMANENTE PSYCHIATRIC HEALTH FACILITY-SANT</v>
      </c>
      <c r="B693" t="str">
        <v>SANTA CLARA</v>
      </c>
      <c r="C693" t="str">
        <v>CA</v>
      </c>
      <c r="D693" t="str">
        <v>SANTA CLARA</v>
      </c>
      <c r="E693" t="str">
        <v>Psychiatric</v>
      </c>
      <c r="F693" t="str">
        <v>Proprietary</v>
      </c>
      <c r="G693" t="str">
        <v>Yes</v>
      </c>
      <c r="H693" s="8">
        <v>0</v>
      </c>
      <c r="I693" t="str">
        <f>_xlfn.XLOOKUP(C693,State_Ref!B:B,State_Ref!A:A,"No Match")</f>
        <v>California</v>
      </c>
      <c r="J693" cm="1">
        <f t="array" ref="J693">_xlfn.XLOOKUP(I693&amp;PROPER(D693),Cleaned_Population!B$2:B$3200&amp;Cleaned_Population!A$2:A$3200,Cleaned_Population!C$2:C$3200,"No Match")</f>
        <v>1914391</v>
      </c>
      <c r="K693" t="str">
        <f t="shared" si="10"/>
        <v>Sufficient Access</v>
      </c>
    </row>
    <row r="694" spans="1:11">
      <c r="A694" t="str">
        <v>AURORA BEHAVIORAL HEALTHCARE-SANTA ROSA, LLC</v>
      </c>
      <c r="B694" t="str">
        <v>SANTA ROSA</v>
      </c>
      <c r="C694" t="str">
        <v>CA</v>
      </c>
      <c r="D694" t="str">
        <v>SONOMA</v>
      </c>
      <c r="E694" t="str">
        <v>Psychiatric</v>
      </c>
      <c r="F694" t="str">
        <v>Proprietary</v>
      </c>
      <c r="G694" t="str">
        <v>No</v>
      </c>
      <c r="H694" s="8">
        <v>0</v>
      </c>
      <c r="I694" t="str">
        <f>_xlfn.XLOOKUP(C694,State_Ref!B:B,State_Ref!A:A,"No Match")</f>
        <v>California</v>
      </c>
      <c r="J694" cm="1">
        <f t="array" ref="J694">_xlfn.XLOOKUP(I694&amp;PROPER(D694),Cleaned_Population!B$2:B$3200&amp;Cleaned_Population!A$2:A$3200,Cleaned_Population!C$2:C$3200,"No Match")</f>
        <v>486444</v>
      </c>
      <c r="K694" t="str">
        <f t="shared" si="10"/>
        <v>Sufficient Access</v>
      </c>
    </row>
    <row r="695" spans="1:11">
      <c r="A695" t="str">
        <v>SANTA CRUZ COUNTY PSYCHIATRIC HEALTH FACILITY</v>
      </c>
      <c r="B695" t="str">
        <v>SANTA CRUZ</v>
      </c>
      <c r="C695" t="str">
        <v>CA</v>
      </c>
      <c r="D695" t="str">
        <v>SANTA CRUZ</v>
      </c>
      <c r="E695" t="str">
        <v>Psychiatric</v>
      </c>
      <c r="F695" t="str">
        <v>Proprietary</v>
      </c>
      <c r="G695" t="str">
        <v>No</v>
      </c>
      <c r="H695" s="8">
        <v>0</v>
      </c>
      <c r="I695" t="str">
        <f>_xlfn.XLOOKUP(C695,State_Ref!B:B,State_Ref!A:A,"No Match")</f>
        <v>California</v>
      </c>
      <c r="J695" cm="1">
        <f t="array" ref="J695">_xlfn.XLOOKUP(I695&amp;PROPER(D695),Cleaned_Population!B$2:B$3200&amp;Cleaned_Population!A$2:A$3200,Cleaned_Population!C$2:C$3200,"No Match")</f>
        <v>258852</v>
      </c>
      <c r="K695" t="str">
        <f t="shared" si="10"/>
        <v>Sufficient Access</v>
      </c>
    </row>
    <row r="696" spans="1:11">
      <c r="A696" t="str">
        <v>OCEAN VIEW PSYCHIATRIC HEALTH FACILITY</v>
      </c>
      <c r="B696" t="str">
        <v>LONG BEACH</v>
      </c>
      <c r="C696" t="str">
        <v>CA</v>
      </c>
      <c r="D696" t="str">
        <v>LOS ANGELES</v>
      </c>
      <c r="E696" t="str">
        <v>Psychiatric</v>
      </c>
      <c r="F696" t="str">
        <v>Proprietary</v>
      </c>
      <c r="G696" t="str">
        <v>No</v>
      </c>
      <c r="H696" s="8">
        <v>0</v>
      </c>
      <c r="I696" t="str">
        <f>_xlfn.XLOOKUP(C696,State_Ref!B:B,State_Ref!A:A,"No Match")</f>
        <v>California</v>
      </c>
      <c r="J696" cm="1">
        <f t="array" ref="J696">_xlfn.XLOOKUP(I696&amp;PROPER(D696),Cleaned_Population!B$2:B$3200&amp;Cleaned_Population!A$2:A$3200,Cleaned_Population!C$2:C$3200,"No Match")</f>
        <v>9694934</v>
      </c>
      <c r="K696" t="str">
        <f t="shared" si="10"/>
        <v>Sufficient Access</v>
      </c>
    </row>
    <row r="697" spans="1:11">
      <c r="A697" t="str">
        <v>SAN JOSE BEHAVIORAL HEALTH</v>
      </c>
      <c r="B697" t="str">
        <v>SAN JOSE</v>
      </c>
      <c r="C697" t="str">
        <v>CA</v>
      </c>
      <c r="D697" t="str">
        <v>SANTA CLARA</v>
      </c>
      <c r="E697" t="str">
        <v>Psychiatric</v>
      </c>
      <c r="F697" t="str">
        <v>Proprietary</v>
      </c>
      <c r="G697" t="str">
        <v>No</v>
      </c>
      <c r="H697" s="8">
        <v>0</v>
      </c>
      <c r="I697" t="str">
        <f>_xlfn.XLOOKUP(C697,State_Ref!B:B,State_Ref!A:A,"No Match")</f>
        <v>California</v>
      </c>
      <c r="J697" cm="1">
        <f t="array" ref="J697">_xlfn.XLOOKUP(I697&amp;PROPER(D697),Cleaned_Population!B$2:B$3200&amp;Cleaned_Population!A$2:A$3200,Cleaned_Population!C$2:C$3200,"No Match")</f>
        <v>1914391</v>
      </c>
      <c r="K697" t="str">
        <f t="shared" si="10"/>
        <v>Sufficient Access</v>
      </c>
    </row>
    <row r="698" spans="1:11">
      <c r="A698" t="str">
        <v>BAKERSFIELD BEHAVIORAL HEALTHCARE HOSPITAL, LLC</v>
      </c>
      <c r="B698" t="str">
        <v>BAKERSFIELD</v>
      </c>
      <c r="C698" t="str">
        <v>CA</v>
      </c>
      <c r="D698" t="str">
        <v>KERN</v>
      </c>
      <c r="E698" t="str">
        <v>Psychiatric</v>
      </c>
      <c r="F698" t="str">
        <v>Proprietary</v>
      </c>
      <c r="G698" t="str">
        <v>No</v>
      </c>
      <c r="H698" s="8">
        <v>0</v>
      </c>
      <c r="I698" t="str">
        <f>_xlfn.XLOOKUP(C698,State_Ref!B:B,State_Ref!A:A,"No Match")</f>
        <v>California</v>
      </c>
      <c r="J698" cm="1">
        <f t="array" ref="J698">_xlfn.XLOOKUP(I698&amp;PROPER(D698),Cleaned_Population!B$2:B$3200&amp;Cleaned_Population!A$2:A$3200,Cleaned_Population!C$2:C$3200,"No Match")</f>
        <v>927068</v>
      </c>
      <c r="K698" t="str">
        <f t="shared" si="10"/>
        <v>Sufficient Access</v>
      </c>
    </row>
    <row r="699" spans="1:11">
      <c r="A699" t="str">
        <v>GLENDORA  HOSPITAL</v>
      </c>
      <c r="B699" t="str">
        <v>GLENDORA</v>
      </c>
      <c r="C699" t="str">
        <v>CA</v>
      </c>
      <c r="D699" t="str">
        <v>LOS ANGELES</v>
      </c>
      <c r="E699" t="str">
        <v>Psychiatric</v>
      </c>
      <c r="F699" t="str">
        <v>Voluntary non-profit - Private</v>
      </c>
      <c r="G699" t="str">
        <v>No</v>
      </c>
      <c r="H699" s="8">
        <v>0</v>
      </c>
      <c r="I699" t="str">
        <f>_xlfn.XLOOKUP(C699,State_Ref!B:B,State_Ref!A:A,"No Match")</f>
        <v>California</v>
      </c>
      <c r="J699" cm="1">
        <f t="array" ref="J699">_xlfn.XLOOKUP(I699&amp;PROPER(D699),Cleaned_Population!B$2:B$3200&amp;Cleaned_Population!A$2:A$3200,Cleaned_Population!C$2:C$3200,"No Match")</f>
        <v>9694934</v>
      </c>
      <c r="K699" t="str">
        <f t="shared" si="10"/>
        <v>Sufficient Access</v>
      </c>
    </row>
    <row r="700" spans="1:11">
      <c r="A700" t="str">
        <v>ALISO RIDGE BEHAVIORAL HEALTH, LLC</v>
      </c>
      <c r="B700" t="str">
        <v>ALISO VIEJO</v>
      </c>
      <c r="C700" t="str">
        <v>CA</v>
      </c>
      <c r="D700" t="str">
        <v>ORANGE</v>
      </c>
      <c r="E700" t="str">
        <v>Psychiatric</v>
      </c>
      <c r="F700" t="str">
        <v>Proprietary</v>
      </c>
      <c r="G700" t="str">
        <v>No</v>
      </c>
      <c r="H700" s="8">
        <v>0</v>
      </c>
      <c r="I700" t="str">
        <f>_xlfn.XLOOKUP(C700,State_Ref!B:B,State_Ref!A:A,"No Match")</f>
        <v>California</v>
      </c>
      <c r="J700" cm="1">
        <f t="array" ref="J700">_xlfn.XLOOKUP(I700&amp;PROPER(D700),Cleaned_Population!B$2:B$3200&amp;Cleaned_Population!A$2:A$3200,Cleaned_Population!C$2:C$3200,"No Match")</f>
        <v>3149507</v>
      </c>
      <c r="K700" t="str">
        <f t="shared" si="10"/>
        <v>Sufficient Access</v>
      </c>
    </row>
    <row r="701" spans="1:11">
      <c r="A701" t="str">
        <v>SACRAMENTO BEHAVIORAL HEALTHCARE HOSPITAL, LLC</v>
      </c>
      <c r="B701" t="str">
        <v>NORTH SACRAMENTO</v>
      </c>
      <c r="C701" t="str">
        <v>CA</v>
      </c>
      <c r="D701" t="str">
        <v>SACRAMENTO</v>
      </c>
      <c r="E701" t="str">
        <v>Psychiatric</v>
      </c>
      <c r="F701" t="str">
        <v>Proprietary</v>
      </c>
      <c r="G701" t="str">
        <v>No</v>
      </c>
      <c r="H701" s="8">
        <v>0</v>
      </c>
      <c r="I701" t="str">
        <f>_xlfn.XLOOKUP(C701,State_Ref!B:B,State_Ref!A:A,"No Match")</f>
        <v>California</v>
      </c>
      <c r="J701" cm="1">
        <f t="array" ref="J701">_xlfn.XLOOKUP(I701&amp;PROPER(D701),Cleaned_Population!B$2:B$3200&amp;Cleaned_Population!A$2:A$3200,Cleaned_Population!C$2:C$3200,"No Match")</f>
        <v>1618460</v>
      </c>
      <c r="K701" t="str">
        <f t="shared" si="10"/>
        <v>Sufficient Access</v>
      </c>
    </row>
    <row r="702" spans="1:11">
      <c r="A702" t="str">
        <v>RIVER VISTA BEHAVIORAL HEALTH</v>
      </c>
      <c r="B702" t="str">
        <v>MADERA</v>
      </c>
      <c r="C702" t="str">
        <v>CA</v>
      </c>
      <c r="D702" t="str">
        <v>MADERA</v>
      </c>
      <c r="E702" t="str">
        <v>Psychiatric</v>
      </c>
      <c r="F702" t="str">
        <v>Proprietary</v>
      </c>
      <c r="G702" t="str">
        <v>No</v>
      </c>
      <c r="H702" s="8">
        <v>0</v>
      </c>
      <c r="I702" t="str">
        <f>_xlfn.XLOOKUP(C702,State_Ref!B:B,State_Ref!A:A,"No Match")</f>
        <v>California</v>
      </c>
      <c r="J702" cm="1">
        <f t="array" ref="J702">_xlfn.XLOOKUP(I702&amp;PROPER(D702),Cleaned_Population!B$2:B$3200&amp;Cleaned_Population!A$2:A$3200,Cleaned_Population!C$2:C$3200,"No Match")</f>
        <v>167927</v>
      </c>
      <c r="K702" t="str">
        <f t="shared" si="10"/>
        <v>Sufficient Access</v>
      </c>
    </row>
    <row r="703" spans="1:11">
      <c r="A703" t="str">
        <v>BANNER NORTH COLORADO MEDICAL CENTER</v>
      </c>
      <c r="B703" t="str">
        <v>GREELEY</v>
      </c>
      <c r="C703" t="str">
        <v>CO</v>
      </c>
      <c r="D703" t="str">
        <v>WELD</v>
      </c>
      <c r="E703" t="str">
        <v>Acute Care Hospitals</v>
      </c>
      <c r="F703" t="str">
        <v>Voluntary non-profit - Private</v>
      </c>
      <c r="G703" t="str">
        <v>Yes</v>
      </c>
      <c r="H703" s="8">
        <v>4</v>
      </c>
      <c r="I703" t="str">
        <f>_xlfn.XLOOKUP(C703,State_Ref!B:B,State_Ref!A:A,"No Match")</f>
        <v>Colorado</v>
      </c>
      <c r="J703" cm="1">
        <f t="array" ref="J703">_xlfn.XLOOKUP(I703&amp;PROPER(D703),Cleaned_Population!B$2:B$3200&amp;Cleaned_Population!A$2:A$3200,Cleaned_Population!C$2:C$3200,"No Match")</f>
        <v>378426</v>
      </c>
      <c r="K703" t="str">
        <f t="shared" si="10"/>
        <v>Sufficient Access</v>
      </c>
    </row>
    <row r="704" spans="1:11">
      <c r="A704" t="str">
        <v>LONGMONT UNITED HOSPITAL</v>
      </c>
      <c r="B704" t="str">
        <v>LONGMONT</v>
      </c>
      <c r="C704" t="str">
        <v>CO</v>
      </c>
      <c r="D704" t="str">
        <v>BOULDER</v>
      </c>
      <c r="E704" t="str">
        <v>Acute Care Hospitals</v>
      </c>
      <c r="F704" t="str">
        <v>Voluntary non-profit - Private</v>
      </c>
      <c r="G704" t="str">
        <v>Yes</v>
      </c>
      <c r="H704" s="8">
        <v>3</v>
      </c>
      <c r="I704" t="str">
        <f>_xlfn.XLOOKUP(C704,State_Ref!B:B,State_Ref!A:A,"No Match")</f>
        <v>Colorado</v>
      </c>
      <c r="J704" cm="1">
        <f t="array" ref="J704">_xlfn.XLOOKUP(I704&amp;PROPER(D704),Cleaned_Population!B$2:B$3200&amp;Cleaned_Population!A$2:A$3200,Cleaned_Population!C$2:C$3200,"No Match")</f>
        <v>328560</v>
      </c>
      <c r="K704" t="str">
        <f t="shared" si="10"/>
        <v>Sufficient Access</v>
      </c>
    </row>
    <row r="705" spans="1:11">
      <c r="A705" t="str">
        <v>INTERMOUNTAIN HEALTH PLATTE VALLEY HOSPITAL</v>
      </c>
      <c r="B705" t="str">
        <v>BRIGHTON</v>
      </c>
      <c r="C705" t="str">
        <v>CO</v>
      </c>
      <c r="D705" t="str">
        <v>ADAMS</v>
      </c>
      <c r="E705" t="str">
        <v>Acute Care Hospitals</v>
      </c>
      <c r="F705" t="str">
        <v>Voluntary non-profit - Private</v>
      </c>
      <c r="G705" t="str">
        <v>Yes</v>
      </c>
      <c r="H705" s="8">
        <v>3</v>
      </c>
      <c r="I705" t="str">
        <f>_xlfn.XLOOKUP(C705,State_Ref!B:B,State_Ref!A:A,"No Match")</f>
        <v>Colorado</v>
      </c>
      <c r="J705" cm="1">
        <f t="array" ref="J705">_xlfn.XLOOKUP(I705&amp;PROPER(D705),Cleaned_Population!B$2:B$3200&amp;Cleaned_Population!A$2:A$3200,Cleaned_Population!C$2:C$3200,"No Match")</f>
        <v>554668</v>
      </c>
      <c r="K705" t="str">
        <f t="shared" si="10"/>
        <v>Sufficient Access</v>
      </c>
    </row>
    <row r="706" spans="1:11">
      <c r="A706" t="str">
        <v>MONTROSE REGIONAL HEALTH</v>
      </c>
      <c r="B706" t="str">
        <v>MONTROSE</v>
      </c>
      <c r="C706" t="str">
        <v>CO</v>
      </c>
      <c r="D706" t="str">
        <v>MONTROSE</v>
      </c>
      <c r="E706" t="str">
        <v>Acute Care Hospitals</v>
      </c>
      <c r="F706" t="str">
        <v>Voluntary non-profit - Private</v>
      </c>
      <c r="G706" t="str">
        <v>Yes</v>
      </c>
      <c r="H706" s="8">
        <v>4</v>
      </c>
      <c r="I706" t="str">
        <f>_xlfn.XLOOKUP(C706,State_Ref!B:B,State_Ref!A:A,"No Match")</f>
        <v>Colorado</v>
      </c>
      <c r="J706" cm="1">
        <f t="array" ref="J706">_xlfn.XLOOKUP(I706&amp;PROPER(D706),Cleaned_Population!B$2:B$3200&amp;Cleaned_Population!A$2:A$3200,Cleaned_Population!C$2:C$3200,"No Match")</f>
        <v>44591</v>
      </c>
      <c r="K706" t="str">
        <f t="shared" si="10"/>
        <v>Sufficient Access</v>
      </c>
    </row>
    <row r="707" spans="1:11">
      <c r="A707" t="str">
        <v>SAN LUIS VALLEY REGIONAL  MEDICAL CENTER</v>
      </c>
      <c r="B707" t="str">
        <v>ALAMOSA</v>
      </c>
      <c r="C707" t="str">
        <v>CO</v>
      </c>
      <c r="D707" t="str">
        <v>ALAMOSA</v>
      </c>
      <c r="E707" t="str">
        <v>Acute Care Hospitals</v>
      </c>
      <c r="F707" t="str">
        <v>Voluntary non-profit - Private</v>
      </c>
      <c r="G707" t="str">
        <v>Yes</v>
      </c>
      <c r="H707" s="8">
        <v>3</v>
      </c>
      <c r="I707" t="str">
        <f>_xlfn.XLOOKUP(C707,State_Ref!B:B,State_Ref!A:A,"No Match")</f>
        <v>Colorado</v>
      </c>
      <c r="J707" cm="1">
        <f t="array" ref="J707">_xlfn.XLOOKUP(I707&amp;PROPER(D707),Cleaned_Population!B$2:B$3200&amp;Cleaned_Population!A$2:A$3200,Cleaned_Population!C$2:C$3200,"No Match")</f>
        <v>16688</v>
      </c>
      <c r="K707" t="str">
        <f t="shared" ref="K707:K770" si="11">IF(AND(J707&gt;50000,COUNTIFS(D:D,D707,C:C,C707)&lt;=1),"Hospital Desert","Sufficient Access")</f>
        <v>Sufficient Access</v>
      </c>
    </row>
    <row r="708" spans="1:11">
      <c r="A708" t="str">
        <v>LUTHERAN MEDICAL CENTER</v>
      </c>
      <c r="B708" t="str">
        <v>WHEAT RIDGE</v>
      </c>
      <c r="C708" t="str">
        <v>CO</v>
      </c>
      <c r="D708" t="str">
        <v>JEFFERSON</v>
      </c>
      <c r="E708" t="str">
        <v>Acute Care Hospitals</v>
      </c>
      <c r="F708" t="str">
        <v>Voluntary non-profit - Private</v>
      </c>
      <c r="G708" t="str">
        <v>Yes</v>
      </c>
      <c r="H708" s="8">
        <v>4</v>
      </c>
      <c r="I708" t="str">
        <f>_xlfn.XLOOKUP(C708,State_Ref!B:B,State_Ref!A:A,"No Match")</f>
        <v>Colorado</v>
      </c>
      <c r="J708" cm="1">
        <f t="array" ref="J708">_xlfn.XLOOKUP(I708&amp;PROPER(D708),Cleaned_Population!B$2:B$3200&amp;Cleaned_Population!A$2:A$3200,Cleaned_Population!C$2:C$3200,"No Match")</f>
        <v>580451</v>
      </c>
      <c r="K708" t="str">
        <f t="shared" si="11"/>
        <v>Sufficient Access</v>
      </c>
    </row>
    <row r="709" spans="1:11">
      <c r="A709" t="str">
        <v>POUDRE VALLEY HOSPITAL</v>
      </c>
      <c r="B709" t="str">
        <v>FORT COLLINS</v>
      </c>
      <c r="C709" t="str">
        <v>CO</v>
      </c>
      <c r="D709" t="str">
        <v>LARIMER</v>
      </c>
      <c r="E709" t="str">
        <v>Acute Care Hospitals</v>
      </c>
      <c r="F709" t="str">
        <v>Voluntary non-profit - Private</v>
      </c>
      <c r="G709" t="str">
        <v>Yes</v>
      </c>
      <c r="H709" s="8">
        <v>5</v>
      </c>
      <c r="I709" t="str">
        <f>_xlfn.XLOOKUP(C709,State_Ref!B:B,State_Ref!A:A,"No Match")</f>
        <v>Colorado</v>
      </c>
      <c r="J709" cm="1">
        <f t="array" ref="J709">_xlfn.XLOOKUP(I709&amp;PROPER(D709),Cleaned_Population!B$2:B$3200&amp;Cleaned_Population!A$2:A$3200,Cleaned_Population!C$2:C$3200,"No Match")</f>
        <v>377292</v>
      </c>
      <c r="K709" t="str">
        <f t="shared" si="11"/>
        <v>Sufficient Access</v>
      </c>
    </row>
    <row r="710" spans="1:11">
      <c r="A710" t="str">
        <v>DENVER HEALTH &amp; HOSPITAL AUTHORITY</v>
      </c>
      <c r="B710" t="str">
        <v>DENVER</v>
      </c>
      <c r="C710" t="str">
        <v>CO</v>
      </c>
      <c r="D710" t="str">
        <v>DENVER</v>
      </c>
      <c r="E710" t="str">
        <v>Acute Care Hospitals</v>
      </c>
      <c r="F710" t="str">
        <v>Government - State</v>
      </c>
      <c r="G710" t="str">
        <v>Yes</v>
      </c>
      <c r="H710" s="8">
        <v>3</v>
      </c>
      <c r="I710" t="str">
        <f>_xlfn.XLOOKUP(C710,State_Ref!B:B,State_Ref!A:A,"No Match")</f>
        <v>Colorado</v>
      </c>
      <c r="J710" cm="1">
        <f t="array" ref="J710">_xlfn.XLOOKUP(I710&amp;PROPER(D710),Cleaned_Population!B$2:B$3200&amp;Cleaned_Population!A$2:A$3200,Cleaned_Population!C$2:C$3200,"No Match")</f>
        <v>740613</v>
      </c>
      <c r="K710" t="str">
        <f t="shared" si="11"/>
        <v>Sufficient Access</v>
      </c>
    </row>
    <row r="711" spans="1:11">
      <c r="A711" t="str">
        <v>ST MARY-CORWIN HOSPITAL</v>
      </c>
      <c r="B711" t="str">
        <v>PUEBLO</v>
      </c>
      <c r="C711" t="str">
        <v>CO</v>
      </c>
      <c r="D711" t="str">
        <v>PUEBLO</v>
      </c>
      <c r="E711" t="str">
        <v>Acute Care Hospitals</v>
      </c>
      <c r="F711" t="str">
        <v>Voluntary non-profit - Church</v>
      </c>
      <c r="G711" t="str">
        <v>No</v>
      </c>
      <c r="H711" s="8">
        <v>4</v>
      </c>
      <c r="I711" t="str">
        <f>_xlfn.XLOOKUP(C711,State_Ref!B:B,State_Ref!A:A,"No Match")</f>
        <v>Colorado</v>
      </c>
      <c r="J711" cm="1">
        <f t="array" ref="J711">_xlfn.XLOOKUP(I711&amp;PROPER(D711),Cleaned_Population!B$2:B$3200&amp;Cleaned_Population!A$2:A$3200,Cleaned_Population!C$2:C$3200,"No Match")</f>
        <v>169277</v>
      </c>
      <c r="K711" t="str">
        <f t="shared" si="11"/>
        <v>Sufficient Access</v>
      </c>
    </row>
    <row r="712" spans="1:11">
      <c r="A712" t="str">
        <v>MERCY REGIONAL MEDICAL CENTER</v>
      </c>
      <c r="B712" t="str">
        <v>DURANGO</v>
      </c>
      <c r="C712" t="str">
        <v>CO</v>
      </c>
      <c r="D712" t="str">
        <v>LA PLATA</v>
      </c>
      <c r="E712" t="str">
        <v>Acute Care Hospitals</v>
      </c>
      <c r="F712" t="str">
        <v>Voluntary non-profit - Church</v>
      </c>
      <c r="G712" t="str">
        <v>Yes</v>
      </c>
      <c r="H712" s="8">
        <v>5</v>
      </c>
      <c r="I712" t="str">
        <f>_xlfn.XLOOKUP(C712,State_Ref!B:B,State_Ref!A:A,"No Match")</f>
        <v>Colorado</v>
      </c>
      <c r="J712" cm="1">
        <f t="array" ref="J712">_xlfn.XLOOKUP(I712&amp;PROPER(D712),Cleaned_Population!B$2:B$3200&amp;Cleaned_Population!A$2:A$3200,Cleaned_Population!C$2:C$3200,"No Match")</f>
        <v>56898</v>
      </c>
      <c r="K712" t="str">
        <f t="shared" si="11"/>
        <v>Sufficient Access</v>
      </c>
    </row>
    <row r="713" spans="1:11">
      <c r="A713" t="str">
        <v>HCA HEALTHONE PRESBYTERIAN ST LUKE'S</v>
      </c>
      <c r="B713" t="str">
        <v>DENVER</v>
      </c>
      <c r="C713" t="str">
        <v>CO</v>
      </c>
      <c r="D713" t="str">
        <v>DENVER</v>
      </c>
      <c r="E713" t="str">
        <v>Acute Care Hospitals</v>
      </c>
      <c r="F713" t="str">
        <v>Government - State</v>
      </c>
      <c r="G713" t="str">
        <v>Yes</v>
      </c>
      <c r="H713" s="8">
        <v>2</v>
      </c>
      <c r="I713" t="str">
        <f>_xlfn.XLOOKUP(C713,State_Ref!B:B,State_Ref!A:A,"No Match")</f>
        <v>Colorado</v>
      </c>
      <c r="J713" cm="1">
        <f t="array" ref="J713">_xlfn.XLOOKUP(I713&amp;PROPER(D713),Cleaned_Population!B$2:B$3200&amp;Cleaned_Population!A$2:A$3200,Cleaned_Population!C$2:C$3200,"No Match")</f>
        <v>740613</v>
      </c>
      <c r="K713" t="str">
        <f t="shared" si="11"/>
        <v>Sufficient Access</v>
      </c>
    </row>
    <row r="714" spans="1:11">
      <c r="A714" t="str">
        <v>CENTURA HEALTH-ST ANTHONY HOSPITAL</v>
      </c>
      <c r="B714" t="str">
        <v>LAKEWOOD</v>
      </c>
      <c r="C714" t="str">
        <v>CO</v>
      </c>
      <c r="D714" t="str">
        <v>JEFFERSON</v>
      </c>
      <c r="E714" t="str">
        <v>Acute Care Hospitals</v>
      </c>
      <c r="F714" t="str">
        <v>Voluntary non-profit - Church</v>
      </c>
      <c r="G714" t="str">
        <v>Yes</v>
      </c>
      <c r="H714" s="8">
        <v>4</v>
      </c>
      <c r="I714" t="str">
        <f>_xlfn.XLOOKUP(C714,State_Ref!B:B,State_Ref!A:A,"No Match")</f>
        <v>Colorado</v>
      </c>
      <c r="J714" cm="1">
        <f t="array" ref="J714">_xlfn.XLOOKUP(I714&amp;PROPER(D714),Cleaned_Population!B$2:B$3200&amp;Cleaned_Population!A$2:A$3200,Cleaned_Population!C$2:C$3200,"No Match")</f>
        <v>580451</v>
      </c>
      <c r="K714" t="str">
        <f t="shared" si="11"/>
        <v>Sufficient Access</v>
      </c>
    </row>
    <row r="715" spans="1:11">
      <c r="A715" t="str">
        <v>PARKVIEW MEDICAL CENTER, INC</v>
      </c>
      <c r="B715" t="str">
        <v>PUEBLO</v>
      </c>
      <c r="C715" t="str">
        <v>CO</v>
      </c>
      <c r="D715" t="str">
        <v>PUEBLO</v>
      </c>
      <c r="E715" t="str">
        <v>Acute Care Hospitals</v>
      </c>
      <c r="F715" t="str">
        <v>Voluntary non-profit - Private</v>
      </c>
      <c r="G715" t="str">
        <v>Yes</v>
      </c>
      <c r="H715" s="8">
        <v>3</v>
      </c>
      <c r="I715" t="str">
        <f>_xlfn.XLOOKUP(C715,State_Ref!B:B,State_Ref!A:A,"No Match")</f>
        <v>Colorado</v>
      </c>
      <c r="J715" cm="1">
        <f t="array" ref="J715">_xlfn.XLOOKUP(I715&amp;PROPER(D715),Cleaned_Population!B$2:B$3200&amp;Cleaned_Population!A$2:A$3200,Cleaned_Population!C$2:C$3200,"No Match")</f>
        <v>169277</v>
      </c>
      <c r="K715" t="str">
        <f t="shared" si="11"/>
        <v>Sufficient Access</v>
      </c>
    </row>
    <row r="716" spans="1:11">
      <c r="A716" t="str">
        <v>UCH-MEMORIAL HEALTH SYSTEM</v>
      </c>
      <c r="B716" t="str">
        <v>COLORADO SPRINGS</v>
      </c>
      <c r="C716" t="str">
        <v>CO</v>
      </c>
      <c r="D716" t="str">
        <v>EL PASO</v>
      </c>
      <c r="E716" t="str">
        <v>Acute Care Hospitals</v>
      </c>
      <c r="F716" t="str">
        <v>Government - Local</v>
      </c>
      <c r="G716" t="str">
        <v>Yes</v>
      </c>
      <c r="H716" s="8">
        <v>4</v>
      </c>
      <c r="I716" t="str">
        <f>_xlfn.XLOOKUP(C716,State_Ref!B:B,State_Ref!A:A,"No Match")</f>
        <v>Colorado</v>
      </c>
      <c r="J716" cm="1">
        <f t="array" ref="J716">_xlfn.XLOOKUP(I716&amp;PROPER(D716),Cleaned_Population!B$2:B$3200&amp;Cleaned_Population!A$2:A$3200,Cleaned_Population!C$2:C$3200,"No Match")</f>
        <v>757040</v>
      </c>
      <c r="K716" t="str">
        <f t="shared" si="11"/>
        <v>Sufficient Access</v>
      </c>
    </row>
    <row r="717" spans="1:11">
      <c r="A717" t="str">
        <v>INTERMOUNTAIN HEALTH ST. MARY'S REGIONAL HOSPITAL</v>
      </c>
      <c r="B717" t="str">
        <v>GRAND JUNCTION</v>
      </c>
      <c r="C717" t="str">
        <v>CO</v>
      </c>
      <c r="D717" t="str">
        <v>MESA</v>
      </c>
      <c r="E717" t="str">
        <v>Acute Care Hospitals</v>
      </c>
      <c r="F717" t="str">
        <v>Voluntary non-profit - Church</v>
      </c>
      <c r="G717" t="str">
        <v>Yes</v>
      </c>
      <c r="H717" s="8">
        <v>4</v>
      </c>
      <c r="I717" t="str">
        <f>_xlfn.XLOOKUP(C717,State_Ref!B:B,State_Ref!A:A,"No Match")</f>
        <v>Colorado</v>
      </c>
      <c r="J717" cm="1">
        <f t="array" ref="J717">_xlfn.XLOOKUP(I717&amp;PROPER(D717),Cleaned_Population!B$2:B$3200&amp;Cleaned_Population!A$2:A$3200,Cleaned_Population!C$2:C$3200,"No Match")</f>
        <v>162845</v>
      </c>
      <c r="K717" t="str">
        <f t="shared" si="11"/>
        <v>Sufficient Access</v>
      </c>
    </row>
    <row r="718" spans="1:11">
      <c r="A718" t="str">
        <v>UNIVERSITY OF COLORADO HOSPITAL AUTHORITY</v>
      </c>
      <c r="B718" t="str">
        <v>AURORA</v>
      </c>
      <c r="C718" t="str">
        <v>CO</v>
      </c>
      <c r="D718" t="str">
        <v>ADAMS</v>
      </c>
      <c r="E718" t="str">
        <v>Acute Care Hospitals</v>
      </c>
      <c r="F718" t="str">
        <v>Government - Hospital District or Authority</v>
      </c>
      <c r="G718" t="str">
        <v>Yes</v>
      </c>
      <c r="H718" s="8">
        <v>5</v>
      </c>
      <c r="I718" t="str">
        <f>_xlfn.XLOOKUP(C718,State_Ref!B:B,State_Ref!A:A,"No Match")</f>
        <v>Colorado</v>
      </c>
      <c r="J718" cm="1">
        <f t="array" ref="J718">_xlfn.XLOOKUP(I718&amp;PROPER(D718),Cleaned_Population!B$2:B$3200&amp;Cleaned_Population!A$2:A$3200,Cleaned_Population!C$2:C$3200,"No Match")</f>
        <v>554668</v>
      </c>
      <c r="K718" t="str">
        <f t="shared" si="11"/>
        <v>Sufficient Access</v>
      </c>
    </row>
    <row r="719" spans="1:11">
      <c r="A719" t="str">
        <v>BOULDER COMMUNITY HEALTH</v>
      </c>
      <c r="B719" t="str">
        <v>BOULDER</v>
      </c>
      <c r="C719" t="str">
        <v>CO</v>
      </c>
      <c r="D719" t="str">
        <v>BOULDER</v>
      </c>
      <c r="E719" t="str">
        <v>Acute Care Hospitals</v>
      </c>
      <c r="F719" t="str">
        <v>Voluntary non-profit - Private</v>
      </c>
      <c r="G719" t="str">
        <v>Yes</v>
      </c>
      <c r="H719" s="8">
        <v>4</v>
      </c>
      <c r="I719" t="str">
        <f>_xlfn.XLOOKUP(C719,State_Ref!B:B,State_Ref!A:A,"No Match")</f>
        <v>Colorado</v>
      </c>
      <c r="J719" cm="1">
        <f t="array" ref="J719">_xlfn.XLOOKUP(I719&amp;PROPER(D719),Cleaned_Population!B$2:B$3200&amp;Cleaned_Population!A$2:A$3200,Cleaned_Population!C$2:C$3200,"No Match")</f>
        <v>328560</v>
      </c>
      <c r="K719" t="str">
        <f t="shared" si="11"/>
        <v>Sufficient Access</v>
      </c>
    </row>
    <row r="720" spans="1:11">
      <c r="A720" t="str">
        <v>SAINT JOSEPH HOSPITAL</v>
      </c>
      <c r="B720" t="str">
        <v>DENVER</v>
      </c>
      <c r="C720" t="str">
        <v>CO</v>
      </c>
      <c r="D720" t="str">
        <v>DENVER</v>
      </c>
      <c r="E720" t="str">
        <v>Acute Care Hospitals</v>
      </c>
      <c r="F720" t="str">
        <v>Voluntary non-profit - Private</v>
      </c>
      <c r="G720" t="str">
        <v>Yes</v>
      </c>
      <c r="H720" s="8">
        <v>5</v>
      </c>
      <c r="I720" t="str">
        <f>_xlfn.XLOOKUP(C720,State_Ref!B:B,State_Ref!A:A,"No Match")</f>
        <v>Colorado</v>
      </c>
      <c r="J720" cm="1">
        <f t="array" ref="J720">_xlfn.XLOOKUP(I720&amp;PROPER(D720),Cleaned_Population!B$2:B$3200&amp;Cleaned_Population!A$2:A$3200,Cleaned_Population!C$2:C$3200,"No Match")</f>
        <v>740613</v>
      </c>
      <c r="K720" t="str">
        <f t="shared" si="11"/>
        <v>Sufficient Access</v>
      </c>
    </row>
    <row r="721" spans="1:11">
      <c r="A721" t="str">
        <v>BANNER NORTH CO MEDICAL CENTER - LOVELAND CAMPUS</v>
      </c>
      <c r="B721" t="str">
        <v>LOVELAND</v>
      </c>
      <c r="C721" t="str">
        <v>CO</v>
      </c>
      <c r="D721" t="str">
        <v>LARIMER</v>
      </c>
      <c r="E721" t="str">
        <v>Acute Care Hospitals</v>
      </c>
      <c r="F721" t="str">
        <v>Voluntary non-profit - Private</v>
      </c>
      <c r="G721" t="str">
        <v>Yes</v>
      </c>
      <c r="H721" s="8">
        <v>3</v>
      </c>
      <c r="I721" t="str">
        <f>_xlfn.XLOOKUP(C721,State_Ref!B:B,State_Ref!A:A,"No Match")</f>
        <v>Colorado</v>
      </c>
      <c r="J721" cm="1">
        <f t="array" ref="J721">_xlfn.XLOOKUP(I721&amp;PROPER(D721),Cleaned_Population!B$2:B$3200&amp;Cleaned_Population!A$2:A$3200,Cleaned_Population!C$2:C$3200,"No Match")</f>
        <v>377292</v>
      </c>
      <c r="K721" t="str">
        <f t="shared" si="11"/>
        <v>Sufficient Access</v>
      </c>
    </row>
    <row r="722" spans="1:11">
      <c r="A722" t="str">
        <v>CENTURA HEALTH-PENROSE ST FRANCIS HEALTH SERVICES</v>
      </c>
      <c r="B722" t="str">
        <v>COLORADO SPRINGS</v>
      </c>
      <c r="C722" t="str">
        <v>CO</v>
      </c>
      <c r="D722" t="str">
        <v>EL PASO</v>
      </c>
      <c r="E722" t="str">
        <v>Acute Care Hospitals</v>
      </c>
      <c r="F722" t="str">
        <v>Voluntary non-profit - Private</v>
      </c>
      <c r="G722" t="str">
        <v>Yes</v>
      </c>
      <c r="H722" s="8">
        <v>3</v>
      </c>
      <c r="I722" t="str">
        <f>_xlfn.XLOOKUP(C722,State_Ref!B:B,State_Ref!A:A,"No Match")</f>
        <v>Colorado</v>
      </c>
      <c r="J722" cm="1">
        <f t="array" ref="J722">_xlfn.XLOOKUP(I722&amp;PROPER(D722),Cleaned_Population!B$2:B$3200&amp;Cleaned_Population!A$2:A$3200,Cleaned_Population!C$2:C$3200,"No Match")</f>
        <v>757040</v>
      </c>
      <c r="K722" t="str">
        <f t="shared" si="11"/>
        <v>Sufficient Access</v>
      </c>
    </row>
    <row r="723" spans="1:11">
      <c r="A723" t="str">
        <v>HCA HEALTHONE ROSE</v>
      </c>
      <c r="B723" t="str">
        <v>DENVER</v>
      </c>
      <c r="C723" t="str">
        <v>CO</v>
      </c>
      <c r="D723" t="str">
        <v>DENVER</v>
      </c>
      <c r="E723" t="str">
        <v>Acute Care Hospitals</v>
      </c>
      <c r="F723" t="str">
        <v>Proprietary</v>
      </c>
      <c r="G723" t="str">
        <v>Yes</v>
      </c>
      <c r="H723" s="8">
        <v>4</v>
      </c>
      <c r="I723" t="str">
        <f>_xlfn.XLOOKUP(C723,State_Ref!B:B,State_Ref!A:A,"No Match")</f>
        <v>Colorado</v>
      </c>
      <c r="J723" cm="1">
        <f t="array" ref="J723">_xlfn.XLOOKUP(I723&amp;PROPER(D723),Cleaned_Population!B$2:B$3200&amp;Cleaned_Population!A$2:A$3200,Cleaned_Population!C$2:C$3200,"No Match")</f>
        <v>740613</v>
      </c>
      <c r="K723" t="str">
        <f t="shared" si="11"/>
        <v>Sufficient Access</v>
      </c>
    </row>
    <row r="724" spans="1:11">
      <c r="A724" t="str">
        <v>HCA-HEALTHONE DBA SWEDISH MEDICAL CENTER</v>
      </c>
      <c r="B724" t="str">
        <v>ENGLEWOOD</v>
      </c>
      <c r="C724" t="str">
        <v>CO</v>
      </c>
      <c r="D724" t="str">
        <v>ARAPAHOE</v>
      </c>
      <c r="E724" t="str">
        <v>Acute Care Hospitals</v>
      </c>
      <c r="F724" t="str">
        <v>Proprietary</v>
      </c>
      <c r="G724" t="str">
        <v>Yes</v>
      </c>
      <c r="H724" s="8">
        <v>4</v>
      </c>
      <c r="I724" t="str">
        <f>_xlfn.XLOOKUP(C724,State_Ref!B:B,State_Ref!A:A,"No Match")</f>
        <v>Colorado</v>
      </c>
      <c r="J724" cm="1">
        <f t="array" ref="J724">_xlfn.XLOOKUP(I724&amp;PROPER(D724),Cleaned_Population!B$2:B$3200&amp;Cleaned_Population!A$2:A$3200,Cleaned_Population!C$2:C$3200,"No Match")</f>
        <v>673820</v>
      </c>
      <c r="K724" t="str">
        <f t="shared" si="11"/>
        <v>Sufficient Access</v>
      </c>
    </row>
    <row r="725" spans="1:11">
      <c r="A725" t="str">
        <v>Evans ACH (FT Carson)</v>
      </c>
      <c r="B725" t="str">
        <v>Fort Carson</v>
      </c>
      <c r="C725" t="str">
        <v>CO</v>
      </c>
      <c r="D725" t="str">
        <v>EL PASO</v>
      </c>
      <c r="E725" t="str">
        <v>Acute Care - Department of Defense</v>
      </c>
      <c r="F725" t="str">
        <v>Department of Defense</v>
      </c>
      <c r="G725" t="str">
        <v>Yes</v>
      </c>
      <c r="H725" s="8">
        <v>0</v>
      </c>
      <c r="I725" t="str">
        <f>_xlfn.XLOOKUP(C725,State_Ref!B:B,State_Ref!A:A,"No Match")</f>
        <v>Colorado</v>
      </c>
      <c r="J725" cm="1">
        <f t="array" ref="J725">_xlfn.XLOOKUP(I725&amp;PROPER(D725),Cleaned_Population!B$2:B$3200&amp;Cleaned_Population!A$2:A$3200,Cleaned_Population!C$2:C$3200,"No Match")</f>
        <v>757040</v>
      </c>
      <c r="K725" t="str">
        <f t="shared" si="11"/>
        <v>Sufficient Access</v>
      </c>
    </row>
    <row r="726" spans="1:11">
      <c r="A726" t="str">
        <v>ST ELIZABETH HOSPITAL</v>
      </c>
      <c r="B726" t="str">
        <v>FORT MORGAN</v>
      </c>
      <c r="C726" t="str">
        <v>CO</v>
      </c>
      <c r="D726" t="str">
        <v>MORGAN</v>
      </c>
      <c r="E726" t="str">
        <v>Acute Care Hospitals</v>
      </c>
      <c r="F726" t="str">
        <v>Voluntary non-profit - Other</v>
      </c>
      <c r="G726" t="str">
        <v>Yes</v>
      </c>
      <c r="H726" s="8">
        <v>4</v>
      </c>
      <c r="I726" t="str">
        <f>_xlfn.XLOOKUP(C726,State_Ref!B:B,State_Ref!A:A,"No Match")</f>
        <v>Colorado</v>
      </c>
      <c r="J726" cm="1">
        <f t="array" ref="J726">_xlfn.XLOOKUP(I726&amp;PROPER(D726),Cleaned_Population!B$2:B$3200&amp;Cleaned_Population!A$2:A$3200,Cleaned_Population!C$2:C$3200,"No Match")</f>
        <v>30306</v>
      </c>
      <c r="K726" t="str">
        <f t="shared" si="11"/>
        <v>Sufficient Access</v>
      </c>
    </row>
    <row r="727" spans="1:11">
      <c r="A727" t="str">
        <v>UCHEALTH YAMPA VALLEY MEDICAL CENTER</v>
      </c>
      <c r="B727" t="str">
        <v>STEAMBOAT SPRINGS</v>
      </c>
      <c r="C727" t="str">
        <v>CO</v>
      </c>
      <c r="D727" t="str">
        <v>ROUTT</v>
      </c>
      <c r="E727" t="str">
        <v>Acute Care Hospitals</v>
      </c>
      <c r="F727" t="str">
        <v>Voluntary non-profit - Private</v>
      </c>
      <c r="G727" t="str">
        <v>Yes</v>
      </c>
      <c r="H727" s="8">
        <v>0</v>
      </c>
      <c r="I727" t="str">
        <f>_xlfn.XLOOKUP(C727,State_Ref!B:B,State_Ref!A:A,"No Match")</f>
        <v>Colorado</v>
      </c>
      <c r="J727" cm="1">
        <f t="array" ref="J727">_xlfn.XLOOKUP(I727&amp;PROPER(D727),Cleaned_Population!B$2:B$3200&amp;Cleaned_Population!A$2:A$3200,Cleaned_Population!C$2:C$3200,"No Match")</f>
        <v>25329</v>
      </c>
      <c r="K727" t="str">
        <f t="shared" si="11"/>
        <v>Sufficient Access</v>
      </c>
    </row>
    <row r="728" spans="1:11">
      <c r="A728" t="str">
        <v>COMMUNITY HOSPITAL</v>
      </c>
      <c r="B728" t="str">
        <v>GRAND JUNCTION</v>
      </c>
      <c r="C728" t="str">
        <v>CO</v>
      </c>
      <c r="D728" t="str">
        <v>MESA</v>
      </c>
      <c r="E728" t="str">
        <v>Acute Care Hospitals</v>
      </c>
      <c r="F728" t="str">
        <v>Voluntary non-profit - Private</v>
      </c>
      <c r="G728" t="str">
        <v>Yes</v>
      </c>
      <c r="H728" s="8">
        <v>4</v>
      </c>
      <c r="I728" t="str">
        <f>_xlfn.XLOOKUP(C728,State_Ref!B:B,State_Ref!A:A,"No Match")</f>
        <v>Colorado</v>
      </c>
      <c r="J728" cm="1">
        <f t="array" ref="J728">_xlfn.XLOOKUP(I728&amp;PROPER(D728),Cleaned_Population!B$2:B$3200&amp;Cleaned_Population!A$2:A$3200,Cleaned_Population!C$2:C$3200,"No Match")</f>
        <v>162845</v>
      </c>
      <c r="K728" t="str">
        <f t="shared" si="11"/>
        <v>Sufficient Access</v>
      </c>
    </row>
    <row r="729" spans="1:11">
      <c r="A729" t="str">
        <v>VA EASTERN COLORADO HEALTHCARE SYSTEM</v>
      </c>
      <c r="B729" t="str">
        <v>AURORA</v>
      </c>
      <c r="C729" t="str">
        <v>CO</v>
      </c>
      <c r="D729" t="str">
        <v>ADAMS</v>
      </c>
      <c r="E729" t="str">
        <v>Acute Care - Veterans Administration</v>
      </c>
      <c r="F729" t="str">
        <v>Veterans Health Administration</v>
      </c>
      <c r="G729" t="str">
        <v>Yes</v>
      </c>
      <c r="H729" s="8">
        <v>5</v>
      </c>
      <c r="I729" t="str">
        <f>_xlfn.XLOOKUP(C729,State_Ref!B:B,State_Ref!A:A,"No Match")</f>
        <v>Colorado</v>
      </c>
      <c r="J729" cm="1">
        <f t="array" ref="J729">_xlfn.XLOOKUP(I729&amp;PROPER(D729),Cleaned_Population!B$2:B$3200&amp;Cleaned_Population!A$2:A$3200,Cleaned_Population!C$2:C$3200,"No Match")</f>
        <v>554668</v>
      </c>
      <c r="K729" t="str">
        <f t="shared" si="11"/>
        <v>Sufficient Access</v>
      </c>
    </row>
    <row r="730" spans="1:11">
      <c r="A730" t="str">
        <v>AdventHealth Porter</v>
      </c>
      <c r="B730" t="str">
        <v>DENVER</v>
      </c>
      <c r="C730" t="str">
        <v>CO</v>
      </c>
      <c r="D730" t="str">
        <v>DENVER</v>
      </c>
      <c r="E730" t="str">
        <v>Acute Care Hospitals</v>
      </c>
      <c r="F730" t="str">
        <v>Voluntary non-profit - Private</v>
      </c>
      <c r="G730" t="str">
        <v>Yes</v>
      </c>
      <c r="H730" s="8">
        <v>4</v>
      </c>
      <c r="I730" t="str">
        <f>_xlfn.XLOOKUP(C730,State_Ref!B:B,State_Ref!A:A,"No Match")</f>
        <v>Colorado</v>
      </c>
      <c r="J730" cm="1">
        <f t="array" ref="J730">_xlfn.XLOOKUP(I730&amp;PROPER(D730),Cleaned_Population!B$2:B$3200&amp;Cleaned_Population!A$2:A$3200,Cleaned_Population!C$2:C$3200,"No Match")</f>
        <v>740613</v>
      </c>
      <c r="K730" t="str">
        <f t="shared" si="11"/>
        <v>Sufficient Access</v>
      </c>
    </row>
    <row r="731" spans="1:11">
      <c r="A731" t="str">
        <v>HCA HEALTHONE MOUNTAIN RIDGE</v>
      </c>
      <c r="B731" t="str">
        <v>THORNTON</v>
      </c>
      <c r="C731" t="str">
        <v>CO</v>
      </c>
      <c r="D731" t="str">
        <v>ADAMS</v>
      </c>
      <c r="E731" t="str">
        <v>Acute Care Hospitals</v>
      </c>
      <c r="F731" t="str">
        <v>Voluntary non-profit - Private</v>
      </c>
      <c r="G731" t="str">
        <v>Yes</v>
      </c>
      <c r="H731" s="8">
        <v>3</v>
      </c>
      <c r="I731" t="str">
        <f>_xlfn.XLOOKUP(C731,State_Ref!B:B,State_Ref!A:A,"No Match")</f>
        <v>Colorado</v>
      </c>
      <c r="J731" cm="1">
        <f t="array" ref="J731">_xlfn.XLOOKUP(I731&amp;PROPER(D731),Cleaned_Population!B$2:B$3200&amp;Cleaned_Population!A$2:A$3200,Cleaned_Population!C$2:C$3200,"No Match")</f>
        <v>554668</v>
      </c>
      <c r="K731" t="str">
        <f t="shared" si="11"/>
        <v>Sufficient Access</v>
      </c>
    </row>
    <row r="732" spans="1:11">
      <c r="A732" t="str">
        <v>DELTA COUNTY MEMORIAL HOSPITAL</v>
      </c>
      <c r="B732" t="str">
        <v>DELTA</v>
      </c>
      <c r="C732" t="str">
        <v>CO</v>
      </c>
      <c r="D732" t="str">
        <v>DELTA</v>
      </c>
      <c r="E732" t="str">
        <v>Acute Care Hospitals</v>
      </c>
      <c r="F732" t="str">
        <v>Government - Local</v>
      </c>
      <c r="G732" t="str">
        <v>Yes</v>
      </c>
      <c r="H732" s="8">
        <v>3</v>
      </c>
      <c r="I732" t="str">
        <f>_xlfn.XLOOKUP(C732,State_Ref!B:B,State_Ref!A:A,"No Match")</f>
        <v>Colorado</v>
      </c>
      <c r="J732" cm="1">
        <f t="array" ref="J732">_xlfn.XLOOKUP(I732&amp;PROPER(D732),Cleaned_Population!B$2:B$3200&amp;Cleaned_Population!A$2:A$3200,Cleaned_Population!C$2:C$3200,"No Match")</f>
        <v>32178</v>
      </c>
      <c r="K732" t="str">
        <f t="shared" si="11"/>
        <v>Sufficient Access</v>
      </c>
    </row>
    <row r="733" spans="1:11">
      <c r="A733" t="str">
        <v>VALLEY VIEW HOSPITAL ASSOCIATION</v>
      </c>
      <c r="B733" t="str">
        <v>GLENWOOD SPRINGS</v>
      </c>
      <c r="C733" t="str">
        <v>CO</v>
      </c>
      <c r="D733" t="str">
        <v>GARFIELD</v>
      </c>
      <c r="E733" t="str">
        <v>Acute Care Hospitals</v>
      </c>
      <c r="F733" t="str">
        <v>Voluntary non-profit - Private</v>
      </c>
      <c r="G733" t="str">
        <v>Yes</v>
      </c>
      <c r="H733" s="8">
        <v>4</v>
      </c>
      <c r="I733" t="str">
        <f>_xlfn.XLOOKUP(C733,State_Ref!B:B,State_Ref!A:A,"No Match")</f>
        <v>Colorado</v>
      </c>
      <c r="J733" cm="1">
        <f t="array" ref="J733">_xlfn.XLOOKUP(I733&amp;PROPER(D733),Cleaned_Population!B$2:B$3200&amp;Cleaned_Population!A$2:A$3200,Cleaned_Population!C$2:C$3200,"No Match")</f>
        <v>63474</v>
      </c>
      <c r="K733" t="str">
        <f t="shared" si="11"/>
        <v>Sufficient Access</v>
      </c>
    </row>
    <row r="734" spans="1:11">
      <c r="A734" t="str">
        <v>STERLING REGIONAL MEDCENTER</v>
      </c>
      <c r="B734" t="str">
        <v>STERLING</v>
      </c>
      <c r="C734" t="str">
        <v>CO</v>
      </c>
      <c r="D734" t="str">
        <v>LOGAN</v>
      </c>
      <c r="E734" t="str">
        <v>Acute Care Hospitals</v>
      </c>
      <c r="F734" t="str">
        <v>Voluntary non-profit - Private</v>
      </c>
      <c r="G734" t="str">
        <v>Yes</v>
      </c>
      <c r="H734" s="8">
        <v>3</v>
      </c>
      <c r="I734" t="str">
        <f>_xlfn.XLOOKUP(C734,State_Ref!B:B,State_Ref!A:A,"No Match")</f>
        <v>Colorado</v>
      </c>
      <c r="J734" cm="1">
        <f t="array" ref="J734">_xlfn.XLOOKUP(I734&amp;PROPER(D734),Cleaned_Population!B$2:B$3200&amp;Cleaned_Population!A$2:A$3200,Cleaned_Population!C$2:C$3200,"No Match")</f>
        <v>20654</v>
      </c>
      <c r="K734" t="str">
        <f t="shared" si="11"/>
        <v>Sufficient Access</v>
      </c>
    </row>
    <row r="735" spans="1:11">
      <c r="A735" t="str">
        <v>GRAND JUNCTION VA MEDICAL CENTER</v>
      </c>
      <c r="B735" t="str">
        <v>GRAND JUNCTION</v>
      </c>
      <c r="C735" t="str">
        <v>CO</v>
      </c>
      <c r="D735" t="str">
        <v>MESA</v>
      </c>
      <c r="E735" t="str">
        <v>Acute Care - Veterans Administration</v>
      </c>
      <c r="F735" t="str">
        <v>Veterans Health Administration</v>
      </c>
      <c r="G735" t="str">
        <v>Yes</v>
      </c>
      <c r="H735" s="8">
        <v>5</v>
      </c>
      <c r="I735" t="str">
        <f>_xlfn.XLOOKUP(C735,State_Ref!B:B,State_Ref!A:A,"No Match")</f>
        <v>Colorado</v>
      </c>
      <c r="J735" cm="1">
        <f t="array" ref="J735">_xlfn.XLOOKUP(I735&amp;PROPER(D735),Cleaned_Population!B$2:B$3200&amp;Cleaned_Population!A$2:A$3200,Cleaned_Population!C$2:C$3200,"No Match")</f>
        <v>162845</v>
      </c>
      <c r="K735" t="str">
        <f t="shared" si="11"/>
        <v>Sufficient Access</v>
      </c>
    </row>
    <row r="736" spans="1:11">
      <c r="A736" t="str">
        <v>VAIL HEALTH HOSPITAL</v>
      </c>
      <c r="B736" t="str">
        <v>VAIL</v>
      </c>
      <c r="C736" t="str">
        <v>CO</v>
      </c>
      <c r="D736" t="str">
        <v>EAGLE</v>
      </c>
      <c r="E736" t="str">
        <v>Acute Care Hospitals</v>
      </c>
      <c r="F736" t="str">
        <v>Voluntary non-profit - Other</v>
      </c>
      <c r="G736" t="str">
        <v>Yes</v>
      </c>
      <c r="H736" s="8">
        <v>5</v>
      </c>
      <c r="I736" t="str">
        <f>_xlfn.XLOOKUP(C736,State_Ref!B:B,State_Ref!A:A,"No Match")</f>
        <v>Colorado</v>
      </c>
      <c r="J736" cm="1">
        <f t="array" ref="J736">_xlfn.XLOOKUP(I736&amp;PROPER(D736),Cleaned_Population!B$2:B$3200&amp;Cleaned_Population!A$2:A$3200,Cleaned_Population!C$2:C$3200,"No Match")</f>
        <v>54291</v>
      </c>
      <c r="K736" t="str">
        <f t="shared" si="11"/>
        <v>Hospital Desert</v>
      </c>
    </row>
    <row r="737" spans="1:11">
      <c r="A737" t="str">
        <v>THE MEDICAL CENTER OF AURORA &amp; SOUTH HOSPITAL</v>
      </c>
      <c r="B737" t="str">
        <v>AURORA</v>
      </c>
      <c r="C737" t="str">
        <v>CO</v>
      </c>
      <c r="D737" t="str">
        <v>ARAPAHOE</v>
      </c>
      <c r="E737" t="str">
        <v>Acute Care Hospitals</v>
      </c>
      <c r="F737" t="str">
        <v>Proprietary</v>
      </c>
      <c r="G737" t="str">
        <v>Yes</v>
      </c>
      <c r="H737" s="8">
        <v>4</v>
      </c>
      <c r="I737" t="str">
        <f>_xlfn.XLOOKUP(C737,State_Ref!B:B,State_Ref!A:A,"No Match")</f>
        <v>Colorado</v>
      </c>
      <c r="J737" cm="1">
        <f t="array" ref="J737">_xlfn.XLOOKUP(I737&amp;PROPER(D737),Cleaned_Population!B$2:B$3200&amp;Cleaned_Population!A$2:A$3200,Cleaned_Population!C$2:C$3200,"No Match")</f>
        <v>673820</v>
      </c>
      <c r="K737" t="str">
        <f t="shared" si="11"/>
        <v>Sufficient Access</v>
      </c>
    </row>
    <row r="738" spans="1:11">
      <c r="A738" t="str">
        <v>ADVENTHEALTH AVISTA</v>
      </c>
      <c r="B738" t="str">
        <v>LOUISVILLE</v>
      </c>
      <c r="C738" t="str">
        <v>CO</v>
      </c>
      <c r="D738" t="str">
        <v>BOULDER</v>
      </c>
      <c r="E738" t="str">
        <v>Acute Care Hospitals</v>
      </c>
      <c r="F738" t="str">
        <v>Voluntary non-profit - Church</v>
      </c>
      <c r="G738" t="str">
        <v>No</v>
      </c>
      <c r="H738" s="8">
        <v>4</v>
      </c>
      <c r="I738" t="str">
        <f>_xlfn.XLOOKUP(C738,State_Ref!B:B,State_Ref!A:A,"No Match")</f>
        <v>Colorado</v>
      </c>
      <c r="J738" cm="1">
        <f t="array" ref="J738">_xlfn.XLOOKUP(I738&amp;PROPER(D738),Cleaned_Population!B$2:B$3200&amp;Cleaned_Population!A$2:A$3200,Cleaned_Population!C$2:C$3200,"No Match")</f>
        <v>328560</v>
      </c>
      <c r="K738" t="str">
        <f t="shared" si="11"/>
        <v>Sufficient Access</v>
      </c>
    </row>
    <row r="739" spans="1:11">
      <c r="A739" t="str">
        <v>CENTURA HEALTH-ST ANTHONY NORTH HEALTH CAMPUS</v>
      </c>
      <c r="B739" t="str">
        <v>WESTMINSTER</v>
      </c>
      <c r="C739" t="str">
        <v>CO</v>
      </c>
      <c r="D739" t="str">
        <v>BROOMFIELD</v>
      </c>
      <c r="E739" t="str">
        <v>Acute Care Hospitals</v>
      </c>
      <c r="F739" t="str">
        <v>Voluntary non-profit - Private</v>
      </c>
      <c r="G739" t="str">
        <v>Yes</v>
      </c>
      <c r="H739" s="8">
        <v>5</v>
      </c>
      <c r="I739" t="str">
        <f>_xlfn.XLOOKUP(C739,State_Ref!B:B,State_Ref!A:A,"No Match")</f>
        <v>Colorado</v>
      </c>
      <c r="J739" cm="1">
        <f t="array" ref="J739">_xlfn.XLOOKUP(I739&amp;PROPER(D739),Cleaned_Population!B$2:B$3200&amp;Cleaned_Population!A$2:A$3200,Cleaned_Population!C$2:C$3200,"No Match")</f>
        <v>79174</v>
      </c>
      <c r="K739" t="str">
        <f t="shared" si="11"/>
        <v>Hospital Desert</v>
      </c>
    </row>
    <row r="740" spans="1:11">
      <c r="A740" t="str">
        <v>NATIONAL JEWISH HEALTH</v>
      </c>
      <c r="B740" t="str">
        <v>DENVER</v>
      </c>
      <c r="C740" t="str">
        <v>CO</v>
      </c>
      <c r="D740" t="str">
        <v>DENVER</v>
      </c>
      <c r="E740" t="str">
        <v>Acute Care Hospitals</v>
      </c>
      <c r="F740" t="str">
        <v>Voluntary non-profit - Private</v>
      </c>
      <c r="G740" t="str">
        <v>Yes</v>
      </c>
      <c r="H740" s="8">
        <v>0</v>
      </c>
      <c r="I740" t="str">
        <f>_xlfn.XLOOKUP(C740,State_Ref!B:B,State_Ref!A:A,"No Match")</f>
        <v>Colorado</v>
      </c>
      <c r="J740" cm="1">
        <f t="array" ref="J740">_xlfn.XLOOKUP(I740&amp;PROPER(D740),Cleaned_Population!B$2:B$3200&amp;Cleaned_Population!A$2:A$3200,Cleaned_Population!C$2:C$3200,"No Match")</f>
        <v>740613</v>
      </c>
      <c r="K740" t="str">
        <f t="shared" si="11"/>
        <v>Sufficient Access</v>
      </c>
    </row>
    <row r="741" spans="1:11">
      <c r="A741" t="str">
        <v>SKY RIDGE MEDICAL CENTER</v>
      </c>
      <c r="B741" t="str">
        <v>LONE TREE</v>
      </c>
      <c r="C741" t="str">
        <v>CO</v>
      </c>
      <c r="D741" t="str">
        <v>DOUGLAS</v>
      </c>
      <c r="E741" t="str">
        <v>Acute Care Hospitals</v>
      </c>
      <c r="F741" t="str">
        <v>Voluntary non-profit - Other</v>
      </c>
      <c r="G741" t="str">
        <v>Yes</v>
      </c>
      <c r="H741" s="8">
        <v>3</v>
      </c>
      <c r="I741" t="str">
        <f>_xlfn.XLOOKUP(C741,State_Ref!B:B,State_Ref!A:A,"No Match")</f>
        <v>Colorado</v>
      </c>
      <c r="J741" cm="1">
        <f t="array" ref="J741">_xlfn.XLOOKUP(I741&amp;PROPER(D741),Cleaned_Population!B$2:B$3200&amp;Cleaned_Population!A$2:A$3200,Cleaned_Population!C$2:C$3200,"No Match")</f>
        <v>399396</v>
      </c>
      <c r="K741" t="str">
        <f t="shared" si="11"/>
        <v>Sufficient Access</v>
      </c>
    </row>
    <row r="742" spans="1:11">
      <c r="A742" t="str">
        <v>AdventHealth Littleton</v>
      </c>
      <c r="B742" t="str">
        <v>LITTLETON</v>
      </c>
      <c r="C742" t="str">
        <v>CO</v>
      </c>
      <c r="D742" t="str">
        <v>ARAPAHOE</v>
      </c>
      <c r="E742" t="str">
        <v>Acute Care Hospitals</v>
      </c>
      <c r="F742" t="str">
        <v>Voluntary non-profit - Church</v>
      </c>
      <c r="G742" t="str">
        <v>Yes</v>
      </c>
      <c r="H742" s="8">
        <v>4</v>
      </c>
      <c r="I742" t="str">
        <f>_xlfn.XLOOKUP(C742,State_Ref!B:B,State_Ref!A:A,"No Match")</f>
        <v>Colorado</v>
      </c>
      <c r="J742" cm="1">
        <f t="array" ref="J742">_xlfn.XLOOKUP(I742&amp;PROPER(D742),Cleaned_Population!B$2:B$3200&amp;Cleaned_Population!A$2:A$3200,Cleaned_Population!C$2:C$3200,"No Match")</f>
        <v>673820</v>
      </c>
      <c r="K742" t="str">
        <f t="shared" si="11"/>
        <v>Sufficient Access</v>
      </c>
    </row>
    <row r="743" spans="1:11">
      <c r="A743" t="str">
        <v>AdventHealth Parker</v>
      </c>
      <c r="B743" t="str">
        <v>PARKER</v>
      </c>
      <c r="C743" t="str">
        <v>CO</v>
      </c>
      <c r="D743" t="str">
        <v>DOUGLAS</v>
      </c>
      <c r="E743" t="str">
        <v>Acute Care Hospitals</v>
      </c>
      <c r="F743" t="str">
        <v>Voluntary non-profit - Private</v>
      </c>
      <c r="G743" t="str">
        <v>Yes</v>
      </c>
      <c r="H743" s="8">
        <v>5</v>
      </c>
      <c r="I743" t="str">
        <f>_xlfn.XLOOKUP(C743,State_Ref!B:B,State_Ref!A:A,"No Match")</f>
        <v>Colorado</v>
      </c>
      <c r="J743" cm="1">
        <f t="array" ref="J743">_xlfn.XLOOKUP(I743&amp;PROPER(D743),Cleaned_Population!B$2:B$3200&amp;Cleaned_Population!A$2:A$3200,Cleaned_Population!C$2:C$3200,"No Match")</f>
        <v>399396</v>
      </c>
      <c r="K743" t="str">
        <f t="shared" si="11"/>
        <v>Sufficient Access</v>
      </c>
    </row>
    <row r="744" spans="1:11">
      <c r="A744" t="str">
        <v>GOOD SAMARITAN MEDICAL CENTER LLC</v>
      </c>
      <c r="B744" t="str">
        <v>LAFAYETTE</v>
      </c>
      <c r="C744" t="str">
        <v>CO</v>
      </c>
      <c r="D744" t="str">
        <v>BOULDER</v>
      </c>
      <c r="E744" t="str">
        <v>Acute Care Hospitals</v>
      </c>
      <c r="F744" t="str">
        <v>Voluntary non-profit - Private</v>
      </c>
      <c r="G744" t="str">
        <v>Yes</v>
      </c>
      <c r="H744" s="8">
        <v>4</v>
      </c>
      <c r="I744" t="str">
        <f>_xlfn.XLOOKUP(C744,State_Ref!B:B,State_Ref!A:A,"No Match")</f>
        <v>Colorado</v>
      </c>
      <c r="J744" cm="1">
        <f t="array" ref="J744">_xlfn.XLOOKUP(I744&amp;PROPER(D744),Cleaned_Population!B$2:B$3200&amp;Cleaned_Population!A$2:A$3200,Cleaned_Population!C$2:C$3200,"No Match")</f>
        <v>328560</v>
      </c>
      <c r="K744" t="str">
        <f t="shared" si="11"/>
        <v>Sufficient Access</v>
      </c>
    </row>
    <row r="745" spans="1:11">
      <c r="A745" t="str">
        <v>ANIMAS SURGICAL HOSPITAL, LLC</v>
      </c>
      <c r="B745" t="str">
        <v>DURANGO</v>
      </c>
      <c r="C745" t="str">
        <v>CO</v>
      </c>
      <c r="D745" t="str">
        <v>LA PLATA</v>
      </c>
      <c r="E745" t="str">
        <v>Acute Care Hospitals</v>
      </c>
      <c r="F745" t="str">
        <v>Physician</v>
      </c>
      <c r="G745" t="str">
        <v>Yes</v>
      </c>
      <c r="H745" s="8">
        <v>0</v>
      </c>
      <c r="I745" t="str">
        <f>_xlfn.XLOOKUP(C745,State_Ref!B:B,State_Ref!A:A,"No Match")</f>
        <v>Colorado</v>
      </c>
      <c r="J745" cm="1">
        <f t="array" ref="J745">_xlfn.XLOOKUP(I745&amp;PROPER(D745),Cleaned_Population!B$2:B$3200&amp;Cleaned_Population!A$2:A$3200,Cleaned_Population!C$2:C$3200,"No Match")</f>
        <v>56898</v>
      </c>
      <c r="K745" t="str">
        <f t="shared" si="11"/>
        <v>Sufficient Access</v>
      </c>
    </row>
    <row r="746" spans="1:11">
      <c r="A746" t="str">
        <v>ST ANTHONY SUMMIT MEDICAL CENTER</v>
      </c>
      <c r="B746" t="str">
        <v>FRISCO</v>
      </c>
      <c r="C746" t="str">
        <v>CO</v>
      </c>
      <c r="D746" t="str">
        <v>SUMMIT</v>
      </c>
      <c r="E746" t="str">
        <v>Acute Care Hospitals</v>
      </c>
      <c r="F746" t="str">
        <v>Voluntary non-profit - Church</v>
      </c>
      <c r="G746" t="str">
        <v>Yes</v>
      </c>
      <c r="H746" s="8">
        <v>0</v>
      </c>
      <c r="I746" t="str">
        <f>_xlfn.XLOOKUP(C746,State_Ref!B:B,State_Ref!A:A,"No Match")</f>
        <v>Colorado</v>
      </c>
      <c r="J746" cm="1">
        <f t="array" ref="J746">_xlfn.XLOOKUP(I746&amp;PROPER(D746),Cleaned_Population!B$2:B$3200&amp;Cleaned_Population!A$2:A$3200,Cleaned_Population!C$2:C$3200,"No Match")</f>
        <v>31517</v>
      </c>
      <c r="K746" t="str">
        <f t="shared" si="11"/>
        <v>Sufficient Access</v>
      </c>
    </row>
    <row r="747" spans="1:11">
      <c r="A747" t="str">
        <v>MEDICAL CENTER OF THE ROCKIES</v>
      </c>
      <c r="B747" t="str">
        <v>LOVELAND</v>
      </c>
      <c r="C747" t="str">
        <v>CO</v>
      </c>
      <c r="D747" t="str">
        <v>LARIMER</v>
      </c>
      <c r="E747" t="str">
        <v>Acute Care Hospitals</v>
      </c>
      <c r="F747" t="str">
        <v>Voluntary non-profit - Private</v>
      </c>
      <c r="G747" t="str">
        <v>Yes</v>
      </c>
      <c r="H747" s="8">
        <v>5</v>
      </c>
      <c r="I747" t="str">
        <f>_xlfn.XLOOKUP(C747,State_Ref!B:B,State_Ref!A:A,"No Match")</f>
        <v>Colorado</v>
      </c>
      <c r="J747" cm="1">
        <f t="array" ref="J747">_xlfn.XLOOKUP(I747&amp;PROPER(D747),Cleaned_Population!B$2:B$3200&amp;Cleaned_Population!A$2:A$3200,Cleaned_Population!C$2:C$3200,"No Match")</f>
        <v>377292</v>
      </c>
      <c r="K747" t="str">
        <f t="shared" si="11"/>
        <v>Sufficient Access</v>
      </c>
    </row>
    <row r="748" spans="1:11">
      <c r="A748" t="str">
        <v>ORTHOCOLORADO HOSP AT ST ANTHONY MED CAMPUS</v>
      </c>
      <c r="B748" t="str">
        <v>LAKEWOOD</v>
      </c>
      <c r="C748" t="str">
        <v>CO</v>
      </c>
      <c r="D748" t="str">
        <v>JEFFERSON</v>
      </c>
      <c r="E748" t="str">
        <v>Acute Care Hospitals</v>
      </c>
      <c r="F748" t="str">
        <v>Proprietary</v>
      </c>
      <c r="G748" t="str">
        <v>Yes</v>
      </c>
      <c r="H748" s="8">
        <v>0</v>
      </c>
      <c r="I748" t="str">
        <f>_xlfn.XLOOKUP(C748,State_Ref!B:B,State_Ref!A:A,"No Match")</f>
        <v>Colorado</v>
      </c>
      <c r="J748" cm="1">
        <f t="array" ref="J748">_xlfn.XLOOKUP(I748&amp;PROPER(D748),Cleaned_Population!B$2:B$3200&amp;Cleaned_Population!A$2:A$3200,Cleaned_Population!C$2:C$3200,"No Match")</f>
        <v>580451</v>
      </c>
      <c r="K748" t="str">
        <f t="shared" si="11"/>
        <v>Sufficient Access</v>
      </c>
    </row>
    <row r="749" spans="1:11">
      <c r="A749" t="str">
        <v>ADVENTHEALTH CASTLE ROCK</v>
      </c>
      <c r="B749" t="str">
        <v>CASTLE ROCK</v>
      </c>
      <c r="C749" t="str">
        <v>CO</v>
      </c>
      <c r="D749" t="str">
        <v>DOUGLAS</v>
      </c>
      <c r="E749" t="str">
        <v>Acute Care Hospitals</v>
      </c>
      <c r="F749" t="str">
        <v>Voluntary non-profit - Private</v>
      </c>
      <c r="G749" t="str">
        <v>Yes</v>
      </c>
      <c r="H749" s="8">
        <v>5</v>
      </c>
      <c r="I749" t="str">
        <f>_xlfn.XLOOKUP(C749,State_Ref!B:B,State_Ref!A:A,"No Match")</f>
        <v>Colorado</v>
      </c>
      <c r="J749" cm="1">
        <f t="array" ref="J749">_xlfn.XLOOKUP(I749&amp;PROPER(D749),Cleaned_Population!B$2:B$3200&amp;Cleaned_Population!A$2:A$3200,Cleaned_Population!C$2:C$3200,"No Match")</f>
        <v>399396</v>
      </c>
      <c r="K749" t="str">
        <f t="shared" si="11"/>
        <v>Sufficient Access</v>
      </c>
    </row>
    <row r="750" spans="1:11">
      <c r="A750" t="str">
        <v>BANNER FORT COLLINS MEDICAL CENTER</v>
      </c>
      <c r="B750" t="str">
        <v>FORT COLLINS</v>
      </c>
      <c r="C750" t="str">
        <v>CO</v>
      </c>
      <c r="D750" t="str">
        <v>LARIMER</v>
      </c>
      <c r="E750" t="str">
        <v>Acute Care Hospitals</v>
      </c>
      <c r="F750" t="str">
        <v>Voluntary non-profit - Other</v>
      </c>
      <c r="G750" t="str">
        <v>Yes</v>
      </c>
      <c r="H750" s="8">
        <v>0</v>
      </c>
      <c r="I750" t="str">
        <f>_xlfn.XLOOKUP(C750,State_Ref!B:B,State_Ref!A:A,"No Match")</f>
        <v>Colorado</v>
      </c>
      <c r="J750" cm="1">
        <f t="array" ref="J750">_xlfn.XLOOKUP(I750&amp;PROPER(D750),Cleaned_Population!B$2:B$3200&amp;Cleaned_Population!A$2:A$3200,Cleaned_Population!C$2:C$3200,"No Match")</f>
        <v>377292</v>
      </c>
      <c r="K750" t="str">
        <f t="shared" si="11"/>
        <v>Sufficient Access</v>
      </c>
    </row>
    <row r="751" spans="1:11">
      <c r="A751" t="str">
        <v>LONGS PEAK HOSPITAL</v>
      </c>
      <c r="B751" t="str">
        <v>LONGMONT</v>
      </c>
      <c r="C751" t="str">
        <v>CO</v>
      </c>
      <c r="D751" t="str">
        <v>BOULDER</v>
      </c>
      <c r="E751" t="str">
        <v>Acute Care Hospitals</v>
      </c>
      <c r="F751" t="str">
        <v>Voluntary non-profit - Private</v>
      </c>
      <c r="G751" t="str">
        <v>Yes</v>
      </c>
      <c r="H751" s="8">
        <v>5</v>
      </c>
      <c r="I751" t="str">
        <f>_xlfn.XLOOKUP(C751,State_Ref!B:B,State_Ref!A:A,"No Match")</f>
        <v>Colorado</v>
      </c>
      <c r="J751" cm="1">
        <f t="array" ref="J751">_xlfn.XLOOKUP(I751&amp;PROPER(D751),Cleaned_Population!B$2:B$3200&amp;Cleaned_Population!A$2:A$3200,Cleaned_Population!C$2:C$3200,"No Match")</f>
        <v>328560</v>
      </c>
      <c r="K751" t="str">
        <f t="shared" si="11"/>
        <v>Sufficient Access</v>
      </c>
    </row>
    <row r="752" spans="1:11">
      <c r="A752" t="str">
        <v>UCHEALTH BROOMFIELD HOSPITAL</v>
      </c>
      <c r="B752" t="str">
        <v>BROOMFIELD</v>
      </c>
      <c r="C752" t="str">
        <v>CO</v>
      </c>
      <c r="D752" t="str">
        <v>JEFFERSON</v>
      </c>
      <c r="E752" t="str">
        <v>Acute Care Hospitals</v>
      </c>
      <c r="F752" t="str">
        <v>Proprietary</v>
      </c>
      <c r="G752" t="str">
        <v>Yes</v>
      </c>
      <c r="H752" s="8">
        <v>0</v>
      </c>
      <c r="I752" t="str">
        <f>_xlfn.XLOOKUP(C752,State_Ref!B:B,State_Ref!A:A,"No Match")</f>
        <v>Colorado</v>
      </c>
      <c r="J752" cm="1">
        <f t="array" ref="J752">_xlfn.XLOOKUP(I752&amp;PROPER(D752),Cleaned_Population!B$2:B$3200&amp;Cleaned_Population!A$2:A$3200,Cleaned_Population!C$2:C$3200,"No Match")</f>
        <v>580451</v>
      </c>
      <c r="K752" t="str">
        <f t="shared" si="11"/>
        <v>Sufficient Access</v>
      </c>
    </row>
    <row r="753" spans="1:11">
      <c r="A753" t="str">
        <v>UCHEALTH GRANDVIEW HOSPITAL</v>
      </c>
      <c r="B753" t="str">
        <v>COLORADO SPRINGS</v>
      </c>
      <c r="C753" t="str">
        <v>CO</v>
      </c>
      <c r="D753" t="str">
        <v>EL PASO</v>
      </c>
      <c r="E753" t="str">
        <v>Acute Care Hospitals</v>
      </c>
      <c r="F753" t="str">
        <v>Voluntary non-profit - Private</v>
      </c>
      <c r="G753" t="str">
        <v>Yes</v>
      </c>
      <c r="H753" s="8">
        <v>0</v>
      </c>
      <c r="I753" t="str">
        <f>_xlfn.XLOOKUP(C753,State_Ref!B:B,State_Ref!A:A,"No Match")</f>
        <v>Colorado</v>
      </c>
      <c r="J753" cm="1">
        <f t="array" ref="J753">_xlfn.XLOOKUP(I753&amp;PROPER(D753),Cleaned_Population!B$2:B$3200&amp;Cleaned_Population!A$2:A$3200,Cleaned_Population!C$2:C$3200,"No Match")</f>
        <v>757040</v>
      </c>
      <c r="K753" t="str">
        <f t="shared" si="11"/>
        <v>Sufficient Access</v>
      </c>
    </row>
    <row r="754" spans="1:11">
      <c r="A754" t="str">
        <v>UCHEALTH GREELEY HOSPITAL</v>
      </c>
      <c r="B754" t="str">
        <v>GREELEY</v>
      </c>
      <c r="C754" t="str">
        <v>CO</v>
      </c>
      <c r="D754" t="str">
        <v>WELD</v>
      </c>
      <c r="E754" t="str">
        <v>Acute Care Hospitals</v>
      </c>
      <c r="F754" t="str">
        <v>Voluntary non-profit - Private</v>
      </c>
      <c r="G754" t="str">
        <v>Yes</v>
      </c>
      <c r="H754" s="8">
        <v>4</v>
      </c>
      <c r="I754" t="str">
        <f>_xlfn.XLOOKUP(C754,State_Ref!B:B,State_Ref!A:A,"No Match")</f>
        <v>Colorado</v>
      </c>
      <c r="J754" cm="1">
        <f t="array" ref="J754">_xlfn.XLOOKUP(I754&amp;PROPER(D754),Cleaned_Population!B$2:B$3200&amp;Cleaned_Population!A$2:A$3200,Cleaned_Population!C$2:C$3200,"No Match")</f>
        <v>378426</v>
      </c>
      <c r="K754" t="str">
        <f t="shared" si="11"/>
        <v>Sufficient Access</v>
      </c>
    </row>
    <row r="755" spans="1:11">
      <c r="A755" t="str">
        <v>UCHEALTH HIGHLANDS RANCH HOSPITAL</v>
      </c>
      <c r="B755" t="str">
        <v>HIGHLANDS RANCH</v>
      </c>
      <c r="C755" t="str">
        <v>CO</v>
      </c>
      <c r="D755" t="str">
        <v>DOUGLAS</v>
      </c>
      <c r="E755" t="str">
        <v>Acute Care Hospitals</v>
      </c>
      <c r="F755" t="str">
        <v>Voluntary non-profit - Private</v>
      </c>
      <c r="G755" t="str">
        <v>Yes</v>
      </c>
      <c r="H755" s="8">
        <v>5</v>
      </c>
      <c r="I755" t="str">
        <f>_xlfn.XLOOKUP(C755,State_Ref!B:B,State_Ref!A:A,"No Match")</f>
        <v>Colorado</v>
      </c>
      <c r="J755" cm="1">
        <f t="array" ref="J755">_xlfn.XLOOKUP(I755&amp;PROPER(D755),Cleaned_Population!B$2:B$3200&amp;Cleaned_Population!A$2:A$3200,Cleaned_Population!C$2:C$3200,"No Match")</f>
        <v>399396</v>
      </c>
      <c r="K755" t="str">
        <f t="shared" si="11"/>
        <v>Sufficient Access</v>
      </c>
    </row>
    <row r="756" spans="1:11">
      <c r="A756" t="str">
        <v>ST FRANCIS HOSPITAL - INTERQUEST</v>
      </c>
      <c r="B756" t="str">
        <v>COLORADO SPRINGS</v>
      </c>
      <c r="C756" t="str">
        <v>CO</v>
      </c>
      <c r="D756" t="str">
        <v>EL PASO</v>
      </c>
      <c r="E756" t="str">
        <v>Acute Care Hospitals</v>
      </c>
      <c r="F756" t="str">
        <v>Voluntary non-profit - Private</v>
      </c>
      <c r="G756" t="str">
        <v>Yes</v>
      </c>
      <c r="H756" s="8">
        <v>0</v>
      </c>
      <c r="I756" t="str">
        <f>_xlfn.XLOOKUP(C756,State_Ref!B:B,State_Ref!A:A,"No Match")</f>
        <v>Colorado</v>
      </c>
      <c r="J756" cm="1">
        <f t="array" ref="J756">_xlfn.XLOOKUP(I756&amp;PROPER(D756),Cleaned_Population!B$2:B$3200&amp;Cleaned_Population!A$2:A$3200,Cleaned_Population!C$2:C$3200,"No Match")</f>
        <v>757040</v>
      </c>
      <c r="K756" t="str">
        <f t="shared" si="11"/>
        <v>Sufficient Access</v>
      </c>
    </row>
    <row r="757" spans="1:11">
      <c r="A757" t="str">
        <v>WEISBROD MEMORIAL COUNTY HOSPITAL</v>
      </c>
      <c r="B757" t="str">
        <v>EADS</v>
      </c>
      <c r="C757" t="str">
        <v>CO</v>
      </c>
      <c r="D757" t="str">
        <v>KIOWA</v>
      </c>
      <c r="E757" t="str">
        <v>Critical Access Hospitals</v>
      </c>
      <c r="F757" t="str">
        <v>Government - Hospital District or Authority</v>
      </c>
      <c r="G757" t="str">
        <v>Yes</v>
      </c>
      <c r="H757" s="8">
        <v>0</v>
      </c>
      <c r="I757" t="str">
        <f>_xlfn.XLOOKUP(C757,State_Ref!B:B,State_Ref!A:A,"No Match")</f>
        <v>Colorado</v>
      </c>
      <c r="J757" cm="1">
        <f t="array" ref="J757">_xlfn.XLOOKUP(I757&amp;PROPER(D757),Cleaned_Population!B$2:B$3200&amp;Cleaned_Population!A$2:A$3200,Cleaned_Population!C$2:C$3200,"No Match")</f>
        <v>1412</v>
      </c>
      <c r="K757" t="str">
        <f t="shared" si="11"/>
        <v>Sufficient Access</v>
      </c>
    </row>
    <row r="758" spans="1:11">
      <c r="A758" t="str">
        <v>RIO GRANDE HOSPITAL</v>
      </c>
      <c r="B758" t="str">
        <v>DEL NORTE</v>
      </c>
      <c r="C758" t="str">
        <v>CO</v>
      </c>
      <c r="D758" t="str">
        <v>RIO GRANDE</v>
      </c>
      <c r="E758" t="str">
        <v>Critical Access Hospitals</v>
      </c>
      <c r="F758" t="str">
        <v>Proprietary</v>
      </c>
      <c r="G758" t="str">
        <v>Yes</v>
      </c>
      <c r="H758" s="8">
        <v>4</v>
      </c>
      <c r="I758" t="str">
        <f>_xlfn.XLOOKUP(C758,State_Ref!B:B,State_Ref!A:A,"No Match")</f>
        <v>Colorado</v>
      </c>
      <c r="J758" cm="1">
        <f t="array" ref="J758">_xlfn.XLOOKUP(I758&amp;PROPER(D758),Cleaned_Population!B$2:B$3200&amp;Cleaned_Population!A$2:A$3200,Cleaned_Population!C$2:C$3200,"No Match")</f>
        <v>11087</v>
      </c>
      <c r="K758" t="str">
        <f t="shared" si="11"/>
        <v>Sufficient Access</v>
      </c>
    </row>
    <row r="759" spans="1:11">
      <c r="A759" t="str">
        <v>FAMILY HEALTH WEST HOSPITAL</v>
      </c>
      <c r="B759" t="str">
        <v>FRUITA</v>
      </c>
      <c r="C759" t="str">
        <v>CO</v>
      </c>
      <c r="D759" t="str">
        <v>MESA</v>
      </c>
      <c r="E759" t="str">
        <v>Critical Access Hospitals</v>
      </c>
      <c r="F759" t="str">
        <v>Voluntary non-profit - Private</v>
      </c>
      <c r="G759" t="str">
        <v>Yes</v>
      </c>
      <c r="H759" s="8">
        <v>0</v>
      </c>
      <c r="I759" t="str">
        <f>_xlfn.XLOOKUP(C759,State_Ref!B:B,State_Ref!A:A,"No Match")</f>
        <v>Colorado</v>
      </c>
      <c r="J759" cm="1">
        <f t="array" ref="J759">_xlfn.XLOOKUP(I759&amp;PROPER(D759),Cleaned_Population!B$2:B$3200&amp;Cleaned_Population!A$2:A$3200,Cleaned_Population!C$2:C$3200,"No Match")</f>
        <v>162845</v>
      </c>
      <c r="K759" t="str">
        <f t="shared" si="11"/>
        <v>Sufficient Access</v>
      </c>
    </row>
    <row r="760" spans="1:11">
      <c r="A760" t="str">
        <v>EAST MORGAN COUNTY HOSPITAL</v>
      </c>
      <c r="B760" t="str">
        <v>BRUSH</v>
      </c>
      <c r="C760" t="str">
        <v>CO</v>
      </c>
      <c r="D760" t="str">
        <v>MORGAN</v>
      </c>
      <c r="E760" t="str">
        <v>Critical Access Hospitals</v>
      </c>
      <c r="F760" t="str">
        <v>Voluntary non-profit - Private</v>
      </c>
      <c r="G760" t="str">
        <v>Yes</v>
      </c>
      <c r="H760" s="8">
        <v>0</v>
      </c>
      <c r="I760" t="str">
        <f>_xlfn.XLOOKUP(C760,State_Ref!B:B,State_Ref!A:A,"No Match")</f>
        <v>Colorado</v>
      </c>
      <c r="J760" cm="1">
        <f t="array" ref="J760">_xlfn.XLOOKUP(I760&amp;PROPER(D760),Cleaned_Population!B$2:B$3200&amp;Cleaned_Population!A$2:A$3200,Cleaned_Population!C$2:C$3200,"No Match")</f>
        <v>30306</v>
      </c>
      <c r="K760" t="str">
        <f t="shared" si="11"/>
        <v>Sufficient Access</v>
      </c>
    </row>
    <row r="761" spans="1:11">
      <c r="A761" t="str">
        <v>HAXTUN HOSPITAL DISTRICT</v>
      </c>
      <c r="B761" t="str">
        <v>HAXTUN</v>
      </c>
      <c r="C761" t="str">
        <v>CO</v>
      </c>
      <c r="D761" t="str">
        <v>PHILLIPS</v>
      </c>
      <c r="E761" t="str">
        <v>Critical Access Hospitals</v>
      </c>
      <c r="F761" t="str">
        <v>Government - Hospital District or Authority</v>
      </c>
      <c r="G761" t="str">
        <v>Yes</v>
      </c>
      <c r="H761" s="8">
        <v>0</v>
      </c>
      <c r="I761" t="str">
        <f>_xlfn.XLOOKUP(C761,State_Ref!B:B,State_Ref!A:A,"No Match")</f>
        <v>Colorado</v>
      </c>
      <c r="J761" cm="1">
        <f t="array" ref="J761">_xlfn.XLOOKUP(I761&amp;PROPER(D761),Cleaned_Population!B$2:B$3200&amp;Cleaned_Population!A$2:A$3200,Cleaned_Population!C$2:C$3200,"No Match")</f>
        <v>4420</v>
      </c>
      <c r="K761" t="str">
        <f t="shared" si="11"/>
        <v>Sufficient Access</v>
      </c>
    </row>
    <row r="762" spans="1:11">
      <c r="A762" t="str">
        <v>MELISSA MEMORIAL HOSPITAL</v>
      </c>
      <c r="B762" t="str">
        <v>HOLYOKE</v>
      </c>
      <c r="C762" t="str">
        <v>CO</v>
      </c>
      <c r="D762" t="str">
        <v>PHILLIPS</v>
      </c>
      <c r="E762" t="str">
        <v>Critical Access Hospitals</v>
      </c>
      <c r="F762" t="str">
        <v>Government - Hospital District or Authority</v>
      </c>
      <c r="G762" t="str">
        <v>Yes</v>
      </c>
      <c r="H762" s="8">
        <v>0</v>
      </c>
      <c r="I762" t="str">
        <f>_xlfn.XLOOKUP(C762,State_Ref!B:B,State_Ref!A:A,"No Match")</f>
        <v>Colorado</v>
      </c>
      <c r="J762" cm="1">
        <f t="array" ref="J762">_xlfn.XLOOKUP(I762&amp;PROPER(D762),Cleaned_Population!B$2:B$3200&amp;Cleaned_Population!A$2:A$3200,Cleaned_Population!C$2:C$3200,"No Match")</f>
        <v>4420</v>
      </c>
      <c r="K762" t="str">
        <f t="shared" si="11"/>
        <v>Sufficient Access</v>
      </c>
    </row>
    <row r="763" spans="1:11">
      <c r="A763" t="str">
        <v>LINCOLN HEALTH HOSPITAL</v>
      </c>
      <c r="B763" t="str">
        <v>HUGO</v>
      </c>
      <c r="C763" t="str">
        <v>CO</v>
      </c>
      <c r="D763" t="str">
        <v>LINCOLN</v>
      </c>
      <c r="E763" t="str">
        <v>Critical Access Hospitals</v>
      </c>
      <c r="F763" t="str">
        <v>Voluntary non-profit - Other</v>
      </c>
      <c r="G763" t="str">
        <v>Yes</v>
      </c>
      <c r="H763" s="8">
        <v>0</v>
      </c>
      <c r="I763" t="str">
        <f>_xlfn.XLOOKUP(C763,State_Ref!B:B,State_Ref!A:A,"No Match")</f>
        <v>Colorado</v>
      </c>
      <c r="J763" cm="1">
        <f t="array" ref="J763">_xlfn.XLOOKUP(I763&amp;PROPER(D763),Cleaned_Population!B$2:B$3200&amp;Cleaned_Population!A$2:A$3200,Cleaned_Population!C$2:C$3200,"No Match")</f>
        <v>5645</v>
      </c>
      <c r="K763" t="str">
        <f t="shared" si="11"/>
        <v>Sufficient Access</v>
      </c>
    </row>
    <row r="764" spans="1:11">
      <c r="A764" t="str">
        <v>RANGELY DISTRICT HOSPITAL</v>
      </c>
      <c r="B764" t="str">
        <v>RANGELY</v>
      </c>
      <c r="C764" t="str">
        <v>CO</v>
      </c>
      <c r="D764" t="str">
        <v>RIO BLANCO</v>
      </c>
      <c r="E764" t="str">
        <v>Critical Access Hospitals</v>
      </c>
      <c r="F764" t="str">
        <v>Government - Hospital District or Authority</v>
      </c>
      <c r="G764" t="str">
        <v>Yes</v>
      </c>
      <c r="H764" s="8">
        <v>0</v>
      </c>
      <c r="I764" t="str">
        <f>_xlfn.XLOOKUP(C764,State_Ref!B:B,State_Ref!A:A,"No Match")</f>
        <v>Colorado</v>
      </c>
      <c r="J764" cm="1">
        <f t="array" ref="J764">_xlfn.XLOOKUP(I764&amp;PROPER(D764),Cleaned_Population!B$2:B$3200&amp;Cleaned_Population!A$2:A$3200,Cleaned_Population!C$2:C$3200,"No Match")</f>
        <v>6683</v>
      </c>
      <c r="K764" t="str">
        <f t="shared" si="11"/>
        <v>Sufficient Access</v>
      </c>
    </row>
    <row r="765" spans="1:11">
      <c r="A765" t="str">
        <v>SAN LUIS VALLEY HEALTH CONEJOS COUNTY HOSPITAL</v>
      </c>
      <c r="B765" t="str">
        <v>LA JARA</v>
      </c>
      <c r="C765" t="str">
        <v>CO</v>
      </c>
      <c r="D765" t="str">
        <v>CONEJOS</v>
      </c>
      <c r="E765" t="str">
        <v>Critical Access Hospitals</v>
      </c>
      <c r="F765" t="str">
        <v>Voluntary non-profit - Private</v>
      </c>
      <c r="G765" t="str">
        <v>No</v>
      </c>
      <c r="H765" s="8">
        <v>0</v>
      </c>
      <c r="I765" t="str">
        <f>_xlfn.XLOOKUP(C765,State_Ref!B:B,State_Ref!A:A,"No Match")</f>
        <v>Colorado</v>
      </c>
      <c r="J765" cm="1">
        <f t="array" ref="J765">_xlfn.XLOOKUP(I765&amp;PROPER(D765),Cleaned_Population!B$2:B$3200&amp;Cleaned_Population!A$2:A$3200,Cleaned_Population!C$2:C$3200,"No Match")</f>
        <v>7529</v>
      </c>
      <c r="K765" t="str">
        <f t="shared" si="11"/>
        <v>Sufficient Access</v>
      </c>
    </row>
    <row r="766" spans="1:11">
      <c r="A766" t="str">
        <v>WRAY COMMUNITY DISTRICT HOSPITAL</v>
      </c>
      <c r="B766" t="str">
        <v>WRAY</v>
      </c>
      <c r="C766" t="str">
        <v>CO</v>
      </c>
      <c r="D766" t="str">
        <v>YUMA</v>
      </c>
      <c r="E766" t="str">
        <v>Critical Access Hospitals</v>
      </c>
      <c r="F766" t="str">
        <v>Government - Hospital District or Authority</v>
      </c>
      <c r="G766" t="str">
        <v>Yes</v>
      </c>
      <c r="H766" s="8">
        <v>0</v>
      </c>
      <c r="I766" t="str">
        <f>_xlfn.XLOOKUP(C766,State_Ref!B:B,State_Ref!A:A,"No Match")</f>
        <v>Colorado</v>
      </c>
      <c r="J766" cm="1">
        <f t="array" ref="J766">_xlfn.XLOOKUP(I766&amp;PROPER(D766),Cleaned_Population!B$2:B$3200&amp;Cleaned_Population!A$2:A$3200,Cleaned_Population!C$2:C$3200,"No Match")</f>
        <v>9896</v>
      </c>
      <c r="K766" t="str">
        <f t="shared" si="11"/>
        <v>Sufficient Access</v>
      </c>
    </row>
    <row r="767" spans="1:11">
      <c r="A767" t="str">
        <v>SEDGWICK COUNTY MEMORIAL HOSPITAL</v>
      </c>
      <c r="B767" t="str">
        <v>JULESBURG</v>
      </c>
      <c r="C767" t="str">
        <v>CO</v>
      </c>
      <c r="D767" t="str">
        <v>SEDGWICK</v>
      </c>
      <c r="E767" t="str">
        <v>Critical Access Hospitals</v>
      </c>
      <c r="F767" t="str">
        <v>Government - Local</v>
      </c>
      <c r="G767" t="str">
        <v>Yes</v>
      </c>
      <c r="H767" s="8">
        <v>0</v>
      </c>
      <c r="I767" t="str">
        <f>_xlfn.XLOOKUP(C767,State_Ref!B:B,State_Ref!A:A,"No Match")</f>
        <v>Colorado</v>
      </c>
      <c r="J767" cm="1">
        <f t="array" ref="J767">_xlfn.XLOOKUP(I767&amp;PROPER(D767),Cleaned_Population!B$2:B$3200&amp;Cleaned_Population!A$2:A$3200,Cleaned_Population!C$2:C$3200,"No Match")</f>
        <v>2247</v>
      </c>
      <c r="K767" t="str">
        <f t="shared" si="11"/>
        <v>Sufficient Access</v>
      </c>
    </row>
    <row r="768" spans="1:11">
      <c r="A768" t="str">
        <v>SOUTHEAST COLORADO HOSPITAL DISTRICT</v>
      </c>
      <c r="B768" t="str">
        <v>SPRINGFIELD</v>
      </c>
      <c r="C768" t="str">
        <v>CO</v>
      </c>
      <c r="D768" t="str">
        <v>BACA</v>
      </c>
      <c r="E768" t="str">
        <v>Critical Access Hospitals</v>
      </c>
      <c r="F768" t="str">
        <v>Government - Hospital District or Authority</v>
      </c>
      <c r="G768" t="str">
        <v>Yes</v>
      </c>
      <c r="H768" s="8">
        <v>0</v>
      </c>
      <c r="I768" t="str">
        <f>_xlfn.XLOOKUP(C768,State_Ref!B:B,State_Ref!A:A,"No Match")</f>
        <v>Colorado</v>
      </c>
      <c r="J768" cm="1">
        <f t="array" ref="J768">_xlfn.XLOOKUP(I768&amp;PROPER(D768),Cleaned_Population!B$2:B$3200&amp;Cleaned_Population!A$2:A$3200,Cleaned_Population!C$2:C$3200,"No Match")</f>
        <v>3347</v>
      </c>
      <c r="K768" t="str">
        <f t="shared" si="11"/>
        <v>Sufficient Access</v>
      </c>
    </row>
    <row r="769" spans="1:11">
      <c r="A769" t="str">
        <v>ESTES PARK MEDICAL CENTER</v>
      </c>
      <c r="B769" t="str">
        <v>ESTES PARK</v>
      </c>
      <c r="C769" t="str">
        <v>CO</v>
      </c>
      <c r="D769" t="str">
        <v>LARIMER</v>
      </c>
      <c r="E769" t="str">
        <v>Critical Access Hospitals</v>
      </c>
      <c r="F769" t="str">
        <v>Government - Hospital District or Authority</v>
      </c>
      <c r="G769" t="str">
        <v>Yes</v>
      </c>
      <c r="H769" s="8">
        <v>0</v>
      </c>
      <c r="I769" t="str">
        <f>_xlfn.XLOOKUP(C769,State_Ref!B:B,State_Ref!A:A,"No Match")</f>
        <v>Colorado</v>
      </c>
      <c r="J769" cm="1">
        <f t="array" ref="J769">_xlfn.XLOOKUP(I769&amp;PROPER(D769),Cleaned_Population!B$2:B$3200&amp;Cleaned_Population!A$2:A$3200,Cleaned_Population!C$2:C$3200,"No Match")</f>
        <v>377292</v>
      </c>
      <c r="K769" t="str">
        <f t="shared" si="11"/>
        <v>Sufficient Access</v>
      </c>
    </row>
    <row r="770" spans="1:11">
      <c r="A770" t="str">
        <v>KIT CARSON COUNTY MEMORIAL HOSPITAL</v>
      </c>
      <c r="B770" t="str">
        <v>BURLINGTON</v>
      </c>
      <c r="C770" t="str">
        <v>CO</v>
      </c>
      <c r="D770" t="str">
        <v>KIT CARSON</v>
      </c>
      <c r="E770" t="str">
        <v>Critical Access Hospitals</v>
      </c>
      <c r="F770" t="str">
        <v>Government - Hospital District or Authority</v>
      </c>
      <c r="G770" t="str">
        <v>Yes</v>
      </c>
      <c r="H770" s="8">
        <v>0</v>
      </c>
      <c r="I770" t="str">
        <f>_xlfn.XLOOKUP(C770,State_Ref!B:B,State_Ref!A:A,"No Match")</f>
        <v>Colorado</v>
      </c>
      <c r="J770" cm="1">
        <f t="array" ref="J770">_xlfn.XLOOKUP(I770&amp;PROPER(D770),Cleaned_Population!B$2:B$3200&amp;Cleaned_Population!A$2:A$3200,Cleaned_Population!C$2:C$3200,"No Match")</f>
        <v>7069</v>
      </c>
      <c r="K770" t="str">
        <f t="shared" si="11"/>
        <v>Sufficient Access</v>
      </c>
    </row>
    <row r="771" spans="1:11">
      <c r="A771" t="str">
        <v>MEMORIAL HOSPITAL, THE</v>
      </c>
      <c r="B771" t="str">
        <v>CRAIG</v>
      </c>
      <c r="C771" t="str">
        <v>CO</v>
      </c>
      <c r="D771" t="str">
        <v>MOFFAT</v>
      </c>
      <c r="E771" t="str">
        <v>Critical Access Hospitals</v>
      </c>
      <c r="F771" t="str">
        <v>Government - Local</v>
      </c>
      <c r="G771" t="str">
        <v>Yes</v>
      </c>
      <c r="H771" s="8">
        <v>0</v>
      </c>
      <c r="I771" t="str">
        <f>_xlfn.XLOOKUP(C771,State_Ref!B:B,State_Ref!A:A,"No Match")</f>
        <v>Colorado</v>
      </c>
      <c r="J771" cm="1">
        <f t="array" ref="J771">_xlfn.XLOOKUP(I771&amp;PROPER(D771),Cleaned_Population!B$2:B$3200&amp;Cleaned_Population!A$2:A$3200,Cleaned_Population!C$2:C$3200,"No Match")</f>
        <v>13122</v>
      </c>
      <c r="K771" t="str">
        <f t="shared" ref="K771:K834" si="12">IF(AND(J771&gt;50000,COUNTIFS(D:D,D771,C:C,C771)&lt;=1),"Hospital Desert","Sufficient Access")</f>
        <v>Sufficient Access</v>
      </c>
    </row>
    <row r="772" spans="1:11">
      <c r="A772" t="str">
        <v>YUMA DISTRICT HOSPITAL</v>
      </c>
      <c r="B772" t="str">
        <v>YUMA</v>
      </c>
      <c r="C772" t="str">
        <v>CO</v>
      </c>
      <c r="D772" t="str">
        <v>YUMA</v>
      </c>
      <c r="E772" t="str">
        <v>Critical Access Hospitals</v>
      </c>
      <c r="F772" t="str">
        <v>Government - Hospital District or Authority</v>
      </c>
      <c r="G772" t="str">
        <v>Yes</v>
      </c>
      <c r="H772" s="8">
        <v>0</v>
      </c>
      <c r="I772" t="str">
        <f>_xlfn.XLOOKUP(C772,State_Ref!B:B,State_Ref!A:A,"No Match")</f>
        <v>Colorado</v>
      </c>
      <c r="J772" cm="1">
        <f t="array" ref="J772">_xlfn.XLOOKUP(I772&amp;PROPER(D772),Cleaned_Population!B$2:B$3200&amp;Cleaned_Population!A$2:A$3200,Cleaned_Population!C$2:C$3200,"No Match")</f>
        <v>9896</v>
      </c>
      <c r="K772" t="str">
        <f t="shared" si="12"/>
        <v>Sufficient Access</v>
      </c>
    </row>
    <row r="773" spans="1:11">
      <c r="A773" t="str">
        <v>SPANISH PEAKS REGIONAL HEALTH CENTER</v>
      </c>
      <c r="B773" t="str">
        <v>WALSENBURG</v>
      </c>
      <c r="C773" t="str">
        <v>CO</v>
      </c>
      <c r="D773" t="str">
        <v>HUERFANO</v>
      </c>
      <c r="E773" t="str">
        <v>Critical Access Hospitals</v>
      </c>
      <c r="F773" t="str">
        <v>Government - Hospital District or Authority</v>
      </c>
      <c r="G773" t="str">
        <v>Yes</v>
      </c>
      <c r="H773" s="8">
        <v>0</v>
      </c>
      <c r="I773" t="str">
        <f>_xlfn.XLOOKUP(C773,State_Ref!B:B,State_Ref!A:A,"No Match")</f>
        <v>Colorado</v>
      </c>
      <c r="J773" cm="1">
        <f t="array" ref="J773">_xlfn.XLOOKUP(I773&amp;PROPER(D773),Cleaned_Population!B$2:B$3200&amp;Cleaned_Population!A$2:A$3200,Cleaned_Population!C$2:C$3200,"No Match")</f>
        <v>7011</v>
      </c>
      <c r="K773" t="str">
        <f t="shared" si="12"/>
        <v>Sufficient Access</v>
      </c>
    </row>
    <row r="774" spans="1:11">
      <c r="A774" t="str">
        <v>GRAND RIVER HOSPITAL DISTRICT</v>
      </c>
      <c r="B774" t="str">
        <v>RIFLE</v>
      </c>
      <c r="C774" t="str">
        <v>CO</v>
      </c>
      <c r="D774" t="str">
        <v>GARFIELD</v>
      </c>
      <c r="E774" t="str">
        <v>Critical Access Hospitals</v>
      </c>
      <c r="F774" t="str">
        <v>Government - Hospital District or Authority</v>
      </c>
      <c r="G774" t="str">
        <v>Yes</v>
      </c>
      <c r="H774" s="8">
        <v>0</v>
      </c>
      <c r="I774" t="str">
        <f>_xlfn.XLOOKUP(C774,State_Ref!B:B,State_Ref!A:A,"No Match")</f>
        <v>Colorado</v>
      </c>
      <c r="J774" cm="1">
        <f t="array" ref="J774">_xlfn.XLOOKUP(I774&amp;PROPER(D774),Cleaned_Population!B$2:B$3200&amp;Cleaned_Population!A$2:A$3200,Cleaned_Population!C$2:C$3200,"No Match")</f>
        <v>63474</v>
      </c>
      <c r="K774" t="str">
        <f t="shared" si="12"/>
        <v>Sufficient Access</v>
      </c>
    </row>
    <row r="775" spans="1:11">
      <c r="A775" t="str">
        <v>MIDDLE PARK MEDICAL CENTER</v>
      </c>
      <c r="B775" t="str">
        <v>KREMMLING</v>
      </c>
      <c r="C775" t="str">
        <v>CO</v>
      </c>
      <c r="D775" t="str">
        <v>GRAND</v>
      </c>
      <c r="E775" t="str">
        <v>Critical Access Hospitals</v>
      </c>
      <c r="F775" t="str">
        <v>Government - Hospital District or Authority</v>
      </c>
      <c r="G775" t="str">
        <v>Yes</v>
      </c>
      <c r="H775" s="8">
        <v>0</v>
      </c>
      <c r="I775" t="str">
        <f>_xlfn.XLOOKUP(C775,State_Ref!B:B,State_Ref!A:A,"No Match")</f>
        <v>Colorado</v>
      </c>
      <c r="J775" cm="1">
        <f t="array" ref="J775">_xlfn.XLOOKUP(I775&amp;PROPER(D775),Cleaned_Population!B$2:B$3200&amp;Cleaned_Population!A$2:A$3200,Cleaned_Population!C$2:C$3200,"No Match")</f>
        <v>16496</v>
      </c>
      <c r="K775" t="str">
        <f t="shared" si="12"/>
        <v>Sufficient Access</v>
      </c>
    </row>
    <row r="776" spans="1:11">
      <c r="A776" t="str">
        <v>ST VINCENT GENERAL HOSPITAL DISTRICT</v>
      </c>
      <c r="B776" t="str">
        <v>LEADVILLE</v>
      </c>
      <c r="C776" t="str">
        <v>CO</v>
      </c>
      <c r="D776" t="str">
        <v>LAKE</v>
      </c>
      <c r="E776" t="str">
        <v>Critical Access Hospitals</v>
      </c>
      <c r="F776" t="str">
        <v>Government - Hospital District or Authority</v>
      </c>
      <c r="G776" t="str">
        <v>Yes</v>
      </c>
      <c r="H776" s="8">
        <v>0</v>
      </c>
      <c r="I776" t="str">
        <f>_xlfn.XLOOKUP(C776,State_Ref!B:B,State_Ref!A:A,"No Match")</f>
        <v>Colorado</v>
      </c>
      <c r="J776" cm="1">
        <f t="array" ref="J776">_xlfn.XLOOKUP(I776&amp;PROPER(D776),Cleaned_Population!B$2:B$3200&amp;Cleaned_Population!A$2:A$3200,Cleaned_Population!C$2:C$3200,"No Match")</f>
        <v>7552</v>
      </c>
      <c r="K776" t="str">
        <f t="shared" si="12"/>
        <v>Sufficient Access</v>
      </c>
    </row>
    <row r="777" spans="1:11">
      <c r="A777" t="str">
        <v>GUNNISON VALLEY HOSPITAL</v>
      </c>
      <c r="B777" t="str">
        <v>GUNNISON</v>
      </c>
      <c r="C777" t="str">
        <v>CO</v>
      </c>
      <c r="D777" t="str">
        <v>GUNNISON</v>
      </c>
      <c r="E777" t="str">
        <v>Critical Access Hospitals</v>
      </c>
      <c r="F777" t="str">
        <v>Government - Local</v>
      </c>
      <c r="G777" t="str">
        <v>Yes</v>
      </c>
      <c r="H777" s="8">
        <v>0</v>
      </c>
      <c r="I777" t="str">
        <f>_xlfn.XLOOKUP(C777,State_Ref!B:B,State_Ref!A:A,"No Match")</f>
        <v>Colorado</v>
      </c>
      <c r="J777" cm="1">
        <f t="array" ref="J777">_xlfn.XLOOKUP(I777&amp;PROPER(D777),Cleaned_Population!B$2:B$3200&amp;Cleaned_Population!A$2:A$3200,Cleaned_Population!C$2:C$3200,"No Match")</f>
        <v>17439</v>
      </c>
      <c r="K777" t="str">
        <f t="shared" si="12"/>
        <v>Sufficient Access</v>
      </c>
    </row>
    <row r="778" spans="1:11">
      <c r="A778" t="str">
        <v>MT SAN RAFAEL HOSPITAL</v>
      </c>
      <c r="B778" t="str">
        <v>TRINIDAD</v>
      </c>
      <c r="C778" t="str">
        <v>CO</v>
      </c>
      <c r="D778" t="str">
        <v>LAS ANIMAS</v>
      </c>
      <c r="E778" t="str">
        <v>Critical Access Hospitals</v>
      </c>
      <c r="F778" t="str">
        <v>Voluntary non-profit - Private</v>
      </c>
      <c r="G778" t="str">
        <v>Yes</v>
      </c>
      <c r="H778" s="8">
        <v>5</v>
      </c>
      <c r="I778" t="str">
        <f>_xlfn.XLOOKUP(C778,State_Ref!B:B,State_Ref!A:A,"No Match")</f>
        <v>Colorado</v>
      </c>
      <c r="J778" cm="1">
        <f t="array" ref="J778">_xlfn.XLOOKUP(I778&amp;PROPER(D778),Cleaned_Population!B$2:B$3200&amp;Cleaned_Population!A$2:A$3200,Cleaned_Population!C$2:C$3200,"No Match")</f>
        <v>14391</v>
      </c>
      <c r="K778" t="str">
        <f t="shared" si="12"/>
        <v>Sufficient Access</v>
      </c>
    </row>
    <row r="779" spans="1:11">
      <c r="A779" t="str">
        <v>HEART OF THE ROCKIES REGIONAL MEDICAL CENTER</v>
      </c>
      <c r="B779" t="str">
        <v>SALIDA</v>
      </c>
      <c r="C779" t="str">
        <v>CO</v>
      </c>
      <c r="D779" t="str">
        <v>CHAFFEE</v>
      </c>
      <c r="E779" t="str">
        <v>Critical Access Hospitals</v>
      </c>
      <c r="F779" t="str">
        <v>Government - Hospital District or Authority</v>
      </c>
      <c r="G779" t="str">
        <v>Yes</v>
      </c>
      <c r="H779" s="8">
        <v>1</v>
      </c>
      <c r="I779" t="str">
        <f>_xlfn.XLOOKUP(C779,State_Ref!B:B,State_Ref!A:A,"No Match")</f>
        <v>Colorado</v>
      </c>
      <c r="J779" cm="1">
        <f t="array" ref="J779">_xlfn.XLOOKUP(I779&amp;PROPER(D779),Cleaned_Population!B$2:B$3200&amp;Cleaned_Population!A$2:A$3200,Cleaned_Population!C$2:C$3200,"No Match")</f>
        <v>20831</v>
      </c>
      <c r="K779" t="str">
        <f t="shared" si="12"/>
        <v>Sufficient Access</v>
      </c>
    </row>
    <row r="780" spans="1:11">
      <c r="A780" t="str">
        <v>PROWERS MEDICAL CENTER</v>
      </c>
      <c r="B780" t="str">
        <v>LAMAR</v>
      </c>
      <c r="C780" t="str">
        <v>CO</v>
      </c>
      <c r="D780" t="str">
        <v>PROWERS</v>
      </c>
      <c r="E780" t="str">
        <v>Critical Access Hospitals</v>
      </c>
      <c r="F780" t="str">
        <v>Government - Hospital District or Authority</v>
      </c>
      <c r="G780" t="str">
        <v>Yes</v>
      </c>
      <c r="H780" s="8">
        <v>0</v>
      </c>
      <c r="I780" t="str">
        <f>_xlfn.XLOOKUP(C780,State_Ref!B:B,State_Ref!A:A,"No Match")</f>
        <v>Colorado</v>
      </c>
      <c r="J780" cm="1">
        <f t="array" ref="J780">_xlfn.XLOOKUP(I780&amp;PROPER(D780),Cleaned_Population!B$2:B$3200&amp;Cleaned_Population!A$2:A$3200,Cleaned_Population!C$2:C$3200,"No Match")</f>
        <v>11884</v>
      </c>
      <c r="K780" t="str">
        <f t="shared" si="12"/>
        <v>Sufficient Access</v>
      </c>
    </row>
    <row r="781" spans="1:11">
      <c r="A781" t="str">
        <v>ASPEN VALLEY HOSPITAL</v>
      </c>
      <c r="B781" t="str">
        <v>ASPEN</v>
      </c>
      <c r="C781" t="str">
        <v>CO</v>
      </c>
      <c r="D781" t="str">
        <v>PITKIN</v>
      </c>
      <c r="E781" t="str">
        <v>Critical Access Hospitals</v>
      </c>
      <c r="F781" t="str">
        <v>Government - Hospital District or Authority</v>
      </c>
      <c r="G781" t="str">
        <v>Yes</v>
      </c>
      <c r="H781" s="8">
        <v>0</v>
      </c>
      <c r="I781" t="str">
        <f>_xlfn.XLOOKUP(C781,State_Ref!B:B,State_Ref!A:A,"No Match")</f>
        <v>Colorado</v>
      </c>
      <c r="J781" cm="1">
        <f t="array" ref="J781">_xlfn.XLOOKUP(I781&amp;PROPER(D781),Cleaned_Population!B$2:B$3200&amp;Cleaned_Population!A$2:A$3200,Cleaned_Population!C$2:C$3200,"No Match")</f>
        <v>16625</v>
      </c>
      <c r="K781" t="str">
        <f t="shared" si="12"/>
        <v>Sufficient Access</v>
      </c>
    </row>
    <row r="782" spans="1:11">
      <c r="A782" t="str">
        <v>EASTERN RIO BLANCO COUNTY HEALTH SERVICE DISTRICT</v>
      </c>
      <c r="B782" t="str">
        <v>MEEKER</v>
      </c>
      <c r="C782" t="str">
        <v>CO</v>
      </c>
      <c r="D782" t="str">
        <v>RIO BLANCO</v>
      </c>
      <c r="E782" t="str">
        <v>Critical Access Hospitals</v>
      </c>
      <c r="F782" t="str">
        <v>Government - Hospital District or Authority</v>
      </c>
      <c r="G782" t="str">
        <v>Yes</v>
      </c>
      <c r="H782" s="8">
        <v>0</v>
      </c>
      <c r="I782" t="str">
        <f>_xlfn.XLOOKUP(C782,State_Ref!B:B,State_Ref!A:A,"No Match")</f>
        <v>Colorado</v>
      </c>
      <c r="J782" cm="1">
        <f t="array" ref="J782">_xlfn.XLOOKUP(I782&amp;PROPER(D782),Cleaned_Population!B$2:B$3200&amp;Cleaned_Population!A$2:A$3200,Cleaned_Population!C$2:C$3200,"No Match")</f>
        <v>6683</v>
      </c>
      <c r="K782" t="str">
        <f t="shared" si="12"/>
        <v>Sufficient Access</v>
      </c>
    </row>
    <row r="783" spans="1:11">
      <c r="A783" t="str">
        <v>UCHEALTH PIKES PEAK REGIONAL HOSPITAL</v>
      </c>
      <c r="B783" t="str">
        <v>WOODLAND PARK</v>
      </c>
      <c r="C783" t="str">
        <v>CO</v>
      </c>
      <c r="D783" t="str">
        <v>TELLER</v>
      </c>
      <c r="E783" t="str">
        <v>Critical Access Hospitals</v>
      </c>
      <c r="F783" t="str">
        <v>Voluntary non-profit - Private</v>
      </c>
      <c r="G783" t="str">
        <v>Yes</v>
      </c>
      <c r="H783" s="8">
        <v>0</v>
      </c>
      <c r="I783" t="str">
        <f>_xlfn.XLOOKUP(C783,State_Ref!B:B,State_Ref!A:A,"No Match")</f>
        <v>Colorado</v>
      </c>
      <c r="J783" cm="1">
        <f t="array" ref="J783">_xlfn.XLOOKUP(I783&amp;PROPER(D783),Cleaned_Population!B$2:B$3200&amp;Cleaned_Population!A$2:A$3200,Cleaned_Population!C$2:C$3200,"No Match")</f>
        <v>24756</v>
      </c>
      <c r="K783" t="str">
        <f t="shared" si="12"/>
        <v>Sufficient Access</v>
      </c>
    </row>
    <row r="784" spans="1:11">
      <c r="A784" t="str">
        <v>SOUTHWEST MEMORIAL HOSPITAL</v>
      </c>
      <c r="B784" t="str">
        <v>CORTEZ</v>
      </c>
      <c r="C784" t="str">
        <v>CO</v>
      </c>
      <c r="D784" t="str">
        <v>MONTEZUMA</v>
      </c>
      <c r="E784" t="str">
        <v>Critical Access Hospitals</v>
      </c>
      <c r="F784" t="str">
        <v>Voluntary non-profit - Private</v>
      </c>
      <c r="G784" t="str">
        <v>Yes</v>
      </c>
      <c r="H784" s="8">
        <v>4</v>
      </c>
      <c r="I784" t="str">
        <f>_xlfn.XLOOKUP(C784,State_Ref!B:B,State_Ref!A:A,"No Match")</f>
        <v>Colorado</v>
      </c>
      <c r="J784" cm="1">
        <f t="array" ref="J784">_xlfn.XLOOKUP(I784&amp;PROPER(D784),Cleaned_Population!B$2:B$3200&amp;Cleaned_Population!A$2:A$3200,Cleaned_Population!C$2:C$3200,"No Match")</f>
        <v>26678</v>
      </c>
      <c r="K784" t="str">
        <f t="shared" si="12"/>
        <v>Sufficient Access</v>
      </c>
    </row>
    <row r="785" spans="1:11">
      <c r="A785" t="str">
        <v>PAGOSA SPRINGS MEDICAL CENTER</v>
      </c>
      <c r="B785" t="str">
        <v>PAGOSA SPRINGS</v>
      </c>
      <c r="C785" t="str">
        <v>CO</v>
      </c>
      <c r="D785" t="str">
        <v>ARCHULETA</v>
      </c>
      <c r="E785" t="str">
        <v>Critical Access Hospitals</v>
      </c>
      <c r="F785" t="str">
        <v>Government - Hospital District or Authority</v>
      </c>
      <c r="G785" t="str">
        <v>Yes</v>
      </c>
      <c r="H785" s="8">
        <v>0</v>
      </c>
      <c r="I785" t="str">
        <f>_xlfn.XLOOKUP(C785,State_Ref!B:B,State_Ref!A:A,"No Match")</f>
        <v>Colorado</v>
      </c>
      <c r="J785" cm="1">
        <f t="array" ref="J785">_xlfn.XLOOKUP(I785&amp;PROPER(D785),Cleaned_Population!B$2:B$3200&amp;Cleaned_Population!A$2:A$3200,Cleaned_Population!C$2:C$3200,"No Match")</f>
        <v>14306</v>
      </c>
      <c r="K785" t="str">
        <f t="shared" si="12"/>
        <v>Sufficient Access</v>
      </c>
    </row>
    <row r="786" spans="1:11">
      <c r="A786" t="str">
        <v>ARKANSAS VALLEY REGIONAL MEDICAL CENTER</v>
      </c>
      <c r="B786" t="str">
        <v>LAJUNA</v>
      </c>
      <c r="C786" t="str">
        <v>CO</v>
      </c>
      <c r="D786" t="str">
        <v>OTERO</v>
      </c>
      <c r="E786" t="str">
        <v>Critical Access Hospitals</v>
      </c>
      <c r="F786" t="str">
        <v>Voluntary non-profit - Private</v>
      </c>
      <c r="G786" t="str">
        <v>Yes</v>
      </c>
      <c r="H786" s="8">
        <v>0</v>
      </c>
      <c r="I786" t="str">
        <f>_xlfn.XLOOKUP(C786,State_Ref!B:B,State_Ref!A:A,"No Match")</f>
        <v>Colorado</v>
      </c>
      <c r="J786" cm="1">
        <f t="array" ref="J786">_xlfn.XLOOKUP(I786&amp;PROPER(D786),Cleaned_Population!B$2:B$3200&amp;Cleaned_Population!A$2:A$3200,Cleaned_Population!C$2:C$3200,"No Match")</f>
        <v>17683</v>
      </c>
      <c r="K786" t="str">
        <f t="shared" si="12"/>
        <v>Sufficient Access</v>
      </c>
    </row>
    <row r="787" spans="1:11">
      <c r="A787" t="str">
        <v>KEEFE MEMORIAL HOSPITAL</v>
      </c>
      <c r="B787" t="str">
        <v>CHEYENNE WELLS</v>
      </c>
      <c r="C787" t="str">
        <v>CO</v>
      </c>
      <c r="D787" t="str">
        <v>CHEYENNE</v>
      </c>
      <c r="E787" t="str">
        <v>Critical Access Hospitals</v>
      </c>
      <c r="F787" t="str">
        <v>Government - Hospital District or Authority</v>
      </c>
      <c r="G787" t="str">
        <v>Yes</v>
      </c>
      <c r="H787" s="8">
        <v>0</v>
      </c>
      <c r="I787" t="str">
        <f>_xlfn.XLOOKUP(C787,State_Ref!B:B,State_Ref!A:A,"No Match")</f>
        <v>Colorado</v>
      </c>
      <c r="J787" cm="1">
        <f t="array" ref="J787">_xlfn.XLOOKUP(I787&amp;PROPER(D787),Cleaned_Population!B$2:B$3200&amp;Cleaned_Population!A$2:A$3200,Cleaned_Population!C$2:C$3200,"No Match")</f>
        <v>1713</v>
      </c>
      <c r="K787" t="str">
        <f t="shared" si="12"/>
        <v>Sufficient Access</v>
      </c>
    </row>
    <row r="788" spans="1:11">
      <c r="A788" t="str">
        <v>ST THOMAS MORE HOSPITAL</v>
      </c>
      <c r="B788" t="str">
        <v>CANON CITY</v>
      </c>
      <c r="C788" t="str">
        <v>CO</v>
      </c>
      <c r="D788" t="str">
        <v>FREMONT</v>
      </c>
      <c r="E788" t="str">
        <v>Critical Access Hospitals</v>
      </c>
      <c r="F788" t="str">
        <v>Voluntary non-profit - Private</v>
      </c>
      <c r="G788" t="str">
        <v>Yes</v>
      </c>
      <c r="H788" s="8">
        <v>4</v>
      </c>
      <c r="I788" t="str">
        <f>_xlfn.XLOOKUP(C788,State_Ref!B:B,State_Ref!A:A,"No Match")</f>
        <v>Colorado</v>
      </c>
      <c r="J788" cm="1">
        <f t="array" ref="J788">_xlfn.XLOOKUP(I788&amp;PROPER(D788),Cleaned_Population!B$2:B$3200&amp;Cleaned_Population!A$2:A$3200,Cleaned_Population!C$2:C$3200,"No Match")</f>
        <v>50039</v>
      </c>
      <c r="K788" t="str">
        <f t="shared" si="12"/>
        <v>Hospital Desert</v>
      </c>
    </row>
    <row r="789" spans="1:11">
      <c r="A789" t="str">
        <v>CHILDREN'S HOSPITAL COLORADO</v>
      </c>
      <c r="B789" t="str">
        <v>AURORA</v>
      </c>
      <c r="C789" t="str">
        <v>CO</v>
      </c>
      <c r="D789" t="str">
        <v>ADAMS</v>
      </c>
      <c r="E789" t="str">
        <v>Childrens</v>
      </c>
      <c r="F789" t="str">
        <v>Voluntary non-profit - Private</v>
      </c>
      <c r="G789" t="str">
        <v>Yes</v>
      </c>
      <c r="H789" s="8">
        <v>0</v>
      </c>
      <c r="I789" t="str">
        <f>_xlfn.XLOOKUP(C789,State_Ref!B:B,State_Ref!A:A,"No Match")</f>
        <v>Colorado</v>
      </c>
      <c r="J789" cm="1">
        <f t="array" ref="J789">_xlfn.XLOOKUP(I789&amp;PROPER(D789),Cleaned_Population!B$2:B$3200&amp;Cleaned_Population!A$2:A$3200,Cleaned_Population!C$2:C$3200,"No Match")</f>
        <v>554668</v>
      </c>
      <c r="K789" t="str">
        <f t="shared" si="12"/>
        <v>Sufficient Access</v>
      </c>
    </row>
    <row r="790" spans="1:11">
      <c r="A790" t="str">
        <v>CHILDREN'S HOSPITAL COLORADO - COLORADO SPRINGS</v>
      </c>
      <c r="B790" t="str">
        <v>COLORADO SPRINGS</v>
      </c>
      <c r="C790" t="str">
        <v>CO</v>
      </c>
      <c r="D790" t="str">
        <v>EL PASO</v>
      </c>
      <c r="E790" t="str">
        <v>Childrens</v>
      </c>
      <c r="F790" t="str">
        <v>Voluntary non-profit - Private</v>
      </c>
      <c r="G790" t="str">
        <v>Yes</v>
      </c>
      <c r="H790" s="8">
        <v>0</v>
      </c>
      <c r="I790" t="str">
        <f>_xlfn.XLOOKUP(C790,State_Ref!B:B,State_Ref!A:A,"No Match")</f>
        <v>Colorado</v>
      </c>
      <c r="J790" cm="1">
        <f t="array" ref="J790">_xlfn.XLOOKUP(I790&amp;PROPER(D790),Cleaned_Population!B$2:B$3200&amp;Cleaned_Population!A$2:A$3200,Cleaned_Population!C$2:C$3200,"No Match")</f>
        <v>757040</v>
      </c>
      <c r="K790" t="str">
        <f t="shared" si="12"/>
        <v>Sufficient Access</v>
      </c>
    </row>
    <row r="791" spans="1:11">
      <c r="A791" t="str">
        <v>COLORADO MENTAL HEALTH HOSPITAL IN PUEBLO</v>
      </c>
      <c r="B791" t="str">
        <v>PUEBLO</v>
      </c>
      <c r="C791" t="str">
        <v>CO</v>
      </c>
      <c r="D791" t="str">
        <v>PUEBLO</v>
      </c>
      <c r="E791" t="str">
        <v>Psychiatric</v>
      </c>
      <c r="F791" t="str">
        <v>Government - State</v>
      </c>
      <c r="G791" t="str">
        <v>Yes</v>
      </c>
      <c r="H791" s="8">
        <v>0</v>
      </c>
      <c r="I791" t="str">
        <f>_xlfn.XLOOKUP(C791,State_Ref!B:B,State_Ref!A:A,"No Match")</f>
        <v>Colorado</v>
      </c>
      <c r="J791" cm="1">
        <f t="array" ref="J791">_xlfn.XLOOKUP(I791&amp;PROPER(D791),Cleaned_Population!B$2:B$3200&amp;Cleaned_Population!A$2:A$3200,Cleaned_Population!C$2:C$3200,"No Match")</f>
        <v>169277</v>
      </c>
      <c r="K791" t="str">
        <f t="shared" si="12"/>
        <v>Sufficient Access</v>
      </c>
    </row>
    <row r="792" spans="1:11">
      <c r="A792" t="str">
        <v>COLORADO MENTAL HEALTH HOSPITAL IN FORT LOGAN</v>
      </c>
      <c r="B792" t="str">
        <v>DENVER</v>
      </c>
      <c r="C792" t="str">
        <v>CO</v>
      </c>
      <c r="D792" t="str">
        <v>DENVER</v>
      </c>
      <c r="E792" t="str">
        <v>Psychiatric</v>
      </c>
      <c r="F792" t="str">
        <v>Voluntary non-profit - Other</v>
      </c>
      <c r="G792" t="str">
        <v>No</v>
      </c>
      <c r="H792" s="8">
        <v>0</v>
      </c>
      <c r="I792" t="str">
        <f>_xlfn.XLOOKUP(C792,State_Ref!B:B,State_Ref!A:A,"No Match")</f>
        <v>Colorado</v>
      </c>
      <c r="J792" cm="1">
        <f t="array" ref="J792">_xlfn.XLOOKUP(I792&amp;PROPER(D792),Cleaned_Population!B$2:B$3200&amp;Cleaned_Population!A$2:A$3200,Cleaned_Population!C$2:C$3200,"No Match")</f>
        <v>740613</v>
      </c>
      <c r="K792" t="str">
        <f t="shared" si="12"/>
        <v>Sufficient Access</v>
      </c>
    </row>
    <row r="793" spans="1:11">
      <c r="A793" t="str">
        <v>CENTENNIAL PEAKS HOSPITAL</v>
      </c>
      <c r="B793" t="str">
        <v>LOUISVILLE</v>
      </c>
      <c r="C793" t="str">
        <v>CO</v>
      </c>
      <c r="D793" t="str">
        <v>BOULDER</v>
      </c>
      <c r="E793" t="str">
        <v>Psychiatric</v>
      </c>
      <c r="F793" t="str">
        <v>Government - Hospital District or Authority</v>
      </c>
      <c r="G793" t="str">
        <v>No</v>
      </c>
      <c r="H793" s="8">
        <v>0</v>
      </c>
      <c r="I793" t="str">
        <f>_xlfn.XLOOKUP(C793,State_Ref!B:B,State_Ref!A:A,"No Match")</f>
        <v>Colorado</v>
      </c>
      <c r="J793" cm="1">
        <f t="array" ref="J793">_xlfn.XLOOKUP(I793&amp;PROPER(D793),Cleaned_Population!B$2:B$3200&amp;Cleaned_Population!A$2:A$3200,Cleaned_Population!C$2:C$3200,"No Match")</f>
        <v>328560</v>
      </c>
      <c r="K793" t="str">
        <f t="shared" si="12"/>
        <v>Sufficient Access</v>
      </c>
    </row>
    <row r="794" spans="1:11">
      <c r="A794" t="str">
        <v>CEDAR SPRINGS HOSPITAL</v>
      </c>
      <c r="B794" t="str">
        <v>COLORADO SPRINGS</v>
      </c>
      <c r="C794" t="str">
        <v>CO</v>
      </c>
      <c r="D794" t="str">
        <v>EL PASO</v>
      </c>
      <c r="E794" t="str">
        <v>Psychiatric</v>
      </c>
      <c r="F794" t="str">
        <v>Proprietary</v>
      </c>
      <c r="G794" t="str">
        <v>Yes</v>
      </c>
      <c r="H794" s="8">
        <v>0</v>
      </c>
      <c r="I794" t="str">
        <f>_xlfn.XLOOKUP(C794,State_Ref!B:B,State_Ref!A:A,"No Match")</f>
        <v>Colorado</v>
      </c>
      <c r="J794" cm="1">
        <f t="array" ref="J794">_xlfn.XLOOKUP(I794&amp;PROPER(D794),Cleaned_Population!B$2:B$3200&amp;Cleaned_Population!A$2:A$3200,Cleaned_Population!C$2:C$3200,"No Match")</f>
        <v>757040</v>
      </c>
      <c r="K794" t="str">
        <f t="shared" si="12"/>
        <v>Sufficient Access</v>
      </c>
    </row>
    <row r="795" spans="1:11">
      <c r="A795" t="str">
        <v>HIGHLANDS BEHAVIORAL HEALTH SYSTEM</v>
      </c>
      <c r="B795" t="str">
        <v>LITTLETON</v>
      </c>
      <c r="C795" t="str">
        <v>CO</v>
      </c>
      <c r="D795" t="str">
        <v>DOUGLAS</v>
      </c>
      <c r="E795" t="str">
        <v>Psychiatric</v>
      </c>
      <c r="F795" t="str">
        <v>Proprietary</v>
      </c>
      <c r="G795" t="str">
        <v>No</v>
      </c>
      <c r="H795" s="8">
        <v>0</v>
      </c>
      <c r="I795" t="str">
        <f>_xlfn.XLOOKUP(C795,State_Ref!B:B,State_Ref!A:A,"No Match")</f>
        <v>Colorado</v>
      </c>
      <c r="J795" cm="1">
        <f t="array" ref="J795">_xlfn.XLOOKUP(I795&amp;PROPER(D795),Cleaned_Population!B$2:B$3200&amp;Cleaned_Population!A$2:A$3200,Cleaned_Population!C$2:C$3200,"No Match")</f>
        <v>399396</v>
      </c>
      <c r="K795" t="str">
        <f t="shared" si="12"/>
        <v>Sufficient Access</v>
      </c>
    </row>
    <row r="796" spans="1:11">
      <c r="A796" t="str">
        <v>PEAK VIEW BEHAVIORAL HEALTH</v>
      </c>
      <c r="B796" t="str">
        <v>COLORADO SPRINGS</v>
      </c>
      <c r="C796" t="str">
        <v>CO</v>
      </c>
      <c r="D796" t="str">
        <v>EL PASO</v>
      </c>
      <c r="E796" t="str">
        <v>Psychiatric</v>
      </c>
      <c r="F796" t="str">
        <v>Proprietary</v>
      </c>
      <c r="G796" t="str">
        <v>Yes</v>
      </c>
      <c r="H796" s="8">
        <v>0</v>
      </c>
      <c r="I796" t="str">
        <f>_xlfn.XLOOKUP(C796,State_Ref!B:B,State_Ref!A:A,"No Match")</f>
        <v>Colorado</v>
      </c>
      <c r="J796" cm="1">
        <f t="array" ref="J796">_xlfn.XLOOKUP(I796&amp;PROPER(D796),Cleaned_Population!B$2:B$3200&amp;Cleaned_Population!A$2:A$3200,Cleaned_Population!C$2:C$3200,"No Match")</f>
        <v>757040</v>
      </c>
      <c r="K796" t="str">
        <f t="shared" si="12"/>
        <v>Sufficient Access</v>
      </c>
    </row>
    <row r="797" spans="1:11">
      <c r="A797" t="str">
        <v>DENVER SPRINGS</v>
      </c>
      <c r="B797" t="str">
        <v>ENGLEWOOD</v>
      </c>
      <c r="C797" t="str">
        <v>CO</v>
      </c>
      <c r="D797" t="str">
        <v>ARAPAHOE</v>
      </c>
      <c r="E797" t="str">
        <v>Psychiatric</v>
      </c>
      <c r="F797" t="str">
        <v>Proprietary</v>
      </c>
      <c r="G797" t="str">
        <v>No</v>
      </c>
      <c r="H797" s="8">
        <v>0</v>
      </c>
      <c r="I797" t="str">
        <f>_xlfn.XLOOKUP(C797,State_Ref!B:B,State_Ref!A:A,"No Match")</f>
        <v>Colorado</v>
      </c>
      <c r="J797" cm="1">
        <f t="array" ref="J797">_xlfn.XLOOKUP(I797&amp;PROPER(D797),Cleaned_Population!B$2:B$3200&amp;Cleaned_Population!A$2:A$3200,Cleaned_Population!C$2:C$3200,"No Match")</f>
        <v>673820</v>
      </c>
      <c r="K797" t="str">
        <f t="shared" si="12"/>
        <v>Sufficient Access</v>
      </c>
    </row>
    <row r="798" spans="1:11">
      <c r="A798" t="str">
        <v>JOHNSTOWN HEIGHTS BEHAVIORAL HEALTH</v>
      </c>
      <c r="B798" t="str">
        <v>JOHNSTOWN</v>
      </c>
      <c r="C798" t="str">
        <v>CO</v>
      </c>
      <c r="D798" t="str">
        <v>WELD</v>
      </c>
      <c r="E798" t="str">
        <v>Psychiatric</v>
      </c>
      <c r="F798" t="str">
        <v>Proprietary</v>
      </c>
      <c r="G798" t="str">
        <v>No</v>
      </c>
      <c r="H798" s="8">
        <v>0</v>
      </c>
      <c r="I798" t="str">
        <f>_xlfn.XLOOKUP(C798,State_Ref!B:B,State_Ref!A:A,"No Match")</f>
        <v>Colorado</v>
      </c>
      <c r="J798" cm="1">
        <f t="array" ref="J798">_xlfn.XLOOKUP(I798&amp;PROPER(D798),Cleaned_Population!B$2:B$3200&amp;Cleaned_Population!A$2:A$3200,Cleaned_Population!C$2:C$3200,"No Match")</f>
        <v>378426</v>
      </c>
      <c r="K798" t="str">
        <f t="shared" si="12"/>
        <v>Sufficient Access</v>
      </c>
    </row>
    <row r="799" spans="1:11">
      <c r="A799" t="str">
        <v>WEST PINES BEHAVIORAL HOSPITAL</v>
      </c>
      <c r="B799" t="str">
        <v>WESTMINSTER</v>
      </c>
      <c r="C799" t="str">
        <v>CO</v>
      </c>
      <c r="D799" t="str">
        <v>ADAMS</v>
      </c>
      <c r="E799" t="str">
        <v>Psychiatric</v>
      </c>
      <c r="F799" t="str">
        <v>Proprietary</v>
      </c>
      <c r="G799" t="str">
        <v>No</v>
      </c>
      <c r="H799" s="8">
        <v>0</v>
      </c>
      <c r="I799" t="str">
        <f>_xlfn.XLOOKUP(C799,State_Ref!B:B,State_Ref!A:A,"No Match")</f>
        <v>Colorado</v>
      </c>
      <c r="J799" cm="1">
        <f t="array" ref="J799">_xlfn.XLOOKUP(I799&amp;PROPER(D799),Cleaned_Population!B$2:B$3200&amp;Cleaned_Population!A$2:A$3200,Cleaned_Population!C$2:C$3200,"No Match")</f>
        <v>554668</v>
      </c>
      <c r="K799" t="str">
        <f t="shared" si="12"/>
        <v>Sufficient Access</v>
      </c>
    </row>
    <row r="800" spans="1:11">
      <c r="A800" t="str">
        <v>ST FRANCIS HOSPITAL &amp; MEDICAL CENTER</v>
      </c>
      <c r="B800" t="str">
        <v>HARTFORD</v>
      </c>
      <c r="C800" t="str">
        <v>CT</v>
      </c>
      <c r="D800" t="str">
        <v>HARTFORD</v>
      </c>
      <c r="E800" t="str">
        <v>Acute Care Hospitals</v>
      </c>
      <c r="F800" t="str">
        <v>Voluntary non-profit - Church</v>
      </c>
      <c r="G800" t="str">
        <v>Yes</v>
      </c>
      <c r="H800" s="8">
        <v>2</v>
      </c>
      <c r="I800" t="str">
        <f>_xlfn.XLOOKUP(C800,State_Ref!B:B,State_Ref!A:A,"No Match")</f>
        <v>Connecticut</v>
      </c>
      <c r="J800" t="str" cm="1">
        <f t="array" ref="J800">_xlfn.XLOOKUP(I800&amp;PROPER(D800),Cleaned_Population!B$2:B$3200&amp;Cleaned_Population!A$2:A$3200,Cleaned_Population!C$2:C$3200,"No Match")</f>
        <v>No Match</v>
      </c>
      <c r="K800" t="str">
        <f t="shared" si="12"/>
        <v>Sufficient Access</v>
      </c>
    </row>
    <row r="801" spans="1:11">
      <c r="A801" t="str">
        <v>DAY KIMBALL HOSPITAL</v>
      </c>
      <c r="B801" t="str">
        <v>PUTNAM</v>
      </c>
      <c r="C801" t="str">
        <v>CT</v>
      </c>
      <c r="D801" t="str">
        <v>WINDHAM</v>
      </c>
      <c r="E801" t="str">
        <v>Acute Care Hospitals</v>
      </c>
      <c r="F801" t="str">
        <v>Voluntary non-profit - Private</v>
      </c>
      <c r="G801" t="str">
        <v>Yes</v>
      </c>
      <c r="H801" s="8">
        <v>2</v>
      </c>
      <c r="I801" t="str">
        <f>_xlfn.XLOOKUP(C801,State_Ref!B:B,State_Ref!A:A,"No Match")</f>
        <v>Connecticut</v>
      </c>
      <c r="J801" t="str" cm="1">
        <f t="array" ref="J801">_xlfn.XLOOKUP(I801&amp;PROPER(D801),Cleaned_Population!B$2:B$3200&amp;Cleaned_Population!A$2:A$3200,Cleaned_Population!C$2:C$3200,"No Match")</f>
        <v>No Match</v>
      </c>
      <c r="K801" t="str">
        <f t="shared" si="12"/>
        <v>Sufficient Access</v>
      </c>
    </row>
    <row r="802" spans="1:11">
      <c r="A802" t="str">
        <v>SHARON HOSPITAL</v>
      </c>
      <c r="B802" t="str">
        <v>SHARON</v>
      </c>
      <c r="C802" t="str">
        <v>CT</v>
      </c>
      <c r="D802" t="str">
        <v>LITCHFIELD</v>
      </c>
      <c r="E802" t="str">
        <v>Acute Care Hospitals</v>
      </c>
      <c r="F802" t="str">
        <v>Proprietary</v>
      </c>
      <c r="G802" t="str">
        <v>Yes</v>
      </c>
      <c r="H802" s="8">
        <v>5</v>
      </c>
      <c r="I802" t="str">
        <f>_xlfn.XLOOKUP(C802,State_Ref!B:B,State_Ref!A:A,"No Match")</f>
        <v>Connecticut</v>
      </c>
      <c r="J802" t="str" cm="1">
        <f t="array" ref="J802">_xlfn.XLOOKUP(I802&amp;PROPER(D802),Cleaned_Population!B$2:B$3200&amp;Cleaned_Population!A$2:A$3200,Cleaned_Population!C$2:C$3200,"No Match")</f>
        <v>No Match</v>
      </c>
      <c r="K802" t="str">
        <f t="shared" si="12"/>
        <v>Sufficient Access</v>
      </c>
    </row>
    <row r="803" spans="1:11">
      <c r="A803" t="str">
        <v>WATERBURY HOSPITAL</v>
      </c>
      <c r="B803" t="str">
        <v>WATERBURY</v>
      </c>
      <c r="C803" t="str">
        <v>CT</v>
      </c>
      <c r="D803" t="str">
        <v>NEW HAVEN</v>
      </c>
      <c r="E803" t="str">
        <v>Acute Care Hospitals</v>
      </c>
      <c r="F803" t="str">
        <v>Proprietary</v>
      </c>
      <c r="G803" t="str">
        <v>Yes</v>
      </c>
      <c r="H803" s="8">
        <v>2</v>
      </c>
      <c r="I803" t="str">
        <f>_xlfn.XLOOKUP(C803,State_Ref!B:B,State_Ref!A:A,"No Match")</f>
        <v>Connecticut</v>
      </c>
      <c r="J803" t="str" cm="1">
        <f t="array" ref="J803">_xlfn.XLOOKUP(I803&amp;PROPER(D803),Cleaned_Population!B$2:B$3200&amp;Cleaned_Population!A$2:A$3200,Cleaned_Population!C$2:C$3200,"No Match")</f>
        <v>No Match</v>
      </c>
      <c r="K803" t="str">
        <f t="shared" si="12"/>
        <v>Sufficient Access</v>
      </c>
    </row>
    <row r="804" spans="1:11">
      <c r="A804" t="str">
        <v>STAMFORD HOSPITAL</v>
      </c>
      <c r="B804" t="str">
        <v>STAMFORD</v>
      </c>
      <c r="C804" t="str">
        <v>CT</v>
      </c>
      <c r="D804" t="str">
        <v>FAIRFIELD</v>
      </c>
      <c r="E804" t="str">
        <v>Acute Care Hospitals</v>
      </c>
      <c r="F804" t="str">
        <v>Voluntary non-profit - Private</v>
      </c>
      <c r="G804" t="str">
        <v>Yes</v>
      </c>
      <c r="H804" s="8">
        <v>5</v>
      </c>
      <c r="I804" t="str">
        <f>_xlfn.XLOOKUP(C804,State_Ref!B:B,State_Ref!A:A,"No Match")</f>
        <v>Connecticut</v>
      </c>
      <c r="J804" t="str" cm="1">
        <f t="array" ref="J804">_xlfn.XLOOKUP(I804&amp;PROPER(D804),Cleaned_Population!B$2:B$3200&amp;Cleaned_Population!A$2:A$3200,Cleaned_Population!C$2:C$3200,"No Match")</f>
        <v>No Match</v>
      </c>
      <c r="K804" t="str">
        <f t="shared" si="12"/>
        <v>Sufficient Access</v>
      </c>
    </row>
    <row r="805" spans="1:11">
      <c r="A805" t="str">
        <v>LAWRENCE &amp; MEMORIAL HOSPITAL</v>
      </c>
      <c r="B805" t="str">
        <v>NEW LONDON</v>
      </c>
      <c r="C805" t="str">
        <v>CT</v>
      </c>
      <c r="D805" t="str">
        <v>NEW LONDON</v>
      </c>
      <c r="E805" t="str">
        <v>Acute Care Hospitals</v>
      </c>
      <c r="F805" t="str">
        <v>Voluntary non-profit - Private</v>
      </c>
      <c r="G805" t="str">
        <v>Yes</v>
      </c>
      <c r="H805" s="8">
        <v>3</v>
      </c>
      <c r="I805" t="str">
        <f>_xlfn.XLOOKUP(C805,State_Ref!B:B,State_Ref!A:A,"No Match")</f>
        <v>Connecticut</v>
      </c>
      <c r="J805" t="str" cm="1">
        <f t="array" ref="J805">_xlfn.XLOOKUP(I805&amp;PROPER(D805),Cleaned_Population!B$2:B$3200&amp;Cleaned_Population!A$2:A$3200,Cleaned_Population!C$2:C$3200,"No Match")</f>
        <v>No Match</v>
      </c>
      <c r="K805" t="str">
        <f t="shared" si="12"/>
        <v>Sufficient Access</v>
      </c>
    </row>
    <row r="806" spans="1:11">
      <c r="A806" t="str">
        <v>JOHNSON MEMORIAL HOSPITAL</v>
      </c>
      <c r="B806" t="str">
        <v>STAFFORD SPRINGS</v>
      </c>
      <c r="C806" t="str">
        <v>CT</v>
      </c>
      <c r="D806" t="str">
        <v>TOLLAND</v>
      </c>
      <c r="E806" t="str">
        <v>Acute Care Hospitals</v>
      </c>
      <c r="F806" t="str">
        <v>Voluntary non-profit - Private</v>
      </c>
      <c r="G806" t="str">
        <v>Yes</v>
      </c>
      <c r="H806" s="8">
        <v>3</v>
      </c>
      <c r="I806" t="str">
        <f>_xlfn.XLOOKUP(C806,State_Ref!B:B,State_Ref!A:A,"No Match")</f>
        <v>Connecticut</v>
      </c>
      <c r="J806" t="str" cm="1">
        <f t="array" ref="J806">_xlfn.XLOOKUP(I806&amp;PROPER(D806),Cleaned_Population!B$2:B$3200&amp;Cleaned_Population!A$2:A$3200,Cleaned_Population!C$2:C$3200,"No Match")</f>
        <v>No Match</v>
      </c>
      <c r="K806" t="str">
        <f t="shared" si="12"/>
        <v>Sufficient Access</v>
      </c>
    </row>
    <row r="807" spans="1:11">
      <c r="A807" t="str">
        <v>BRIDGEPORT HOSPITAL</v>
      </c>
      <c r="B807" t="str">
        <v>BRIDGEPORT</v>
      </c>
      <c r="C807" t="str">
        <v>CT</v>
      </c>
      <c r="D807" t="str">
        <v>FAIRFIELD</v>
      </c>
      <c r="E807" t="str">
        <v>Acute Care Hospitals</v>
      </c>
      <c r="F807" t="str">
        <v>Voluntary non-profit - Private</v>
      </c>
      <c r="G807" t="str">
        <v>Yes</v>
      </c>
      <c r="H807" s="8">
        <v>4</v>
      </c>
      <c r="I807" t="str">
        <f>_xlfn.XLOOKUP(C807,State_Ref!B:B,State_Ref!A:A,"No Match")</f>
        <v>Connecticut</v>
      </c>
      <c r="J807" t="str" cm="1">
        <f t="array" ref="J807">_xlfn.XLOOKUP(I807&amp;PROPER(D807),Cleaned_Population!B$2:B$3200&amp;Cleaned_Population!A$2:A$3200,Cleaned_Population!C$2:C$3200,"No Match")</f>
        <v>No Match</v>
      </c>
      <c r="K807" t="str">
        <f t="shared" si="12"/>
        <v>Sufficient Access</v>
      </c>
    </row>
    <row r="808" spans="1:11">
      <c r="A808" t="str">
        <v>CHARLOTTE HUNGERFORD HOSPITAL</v>
      </c>
      <c r="B808" t="str">
        <v>TORRINGTON</v>
      </c>
      <c r="C808" t="str">
        <v>CT</v>
      </c>
      <c r="D808" t="str">
        <v>LITCHFIELD</v>
      </c>
      <c r="E808" t="str">
        <v>Acute Care Hospitals</v>
      </c>
      <c r="F808" t="str">
        <v>Voluntary non-profit - Private</v>
      </c>
      <c r="G808" t="str">
        <v>Yes</v>
      </c>
      <c r="H808" s="8">
        <v>3</v>
      </c>
      <c r="I808" t="str">
        <f>_xlfn.XLOOKUP(C808,State_Ref!B:B,State_Ref!A:A,"No Match")</f>
        <v>Connecticut</v>
      </c>
      <c r="J808" t="str" cm="1">
        <f t="array" ref="J808">_xlfn.XLOOKUP(I808&amp;PROPER(D808),Cleaned_Population!B$2:B$3200&amp;Cleaned_Population!A$2:A$3200,Cleaned_Population!C$2:C$3200,"No Match")</f>
        <v>No Match</v>
      </c>
      <c r="K808" t="str">
        <f t="shared" si="12"/>
        <v>Sufficient Access</v>
      </c>
    </row>
    <row r="809" spans="1:11">
      <c r="A809" t="str">
        <v>SAINT MARY'S HOSPITAL</v>
      </c>
      <c r="B809" t="str">
        <v>WATERBURY</v>
      </c>
      <c r="C809" t="str">
        <v>CT</v>
      </c>
      <c r="D809" t="str">
        <v>NEW HAVEN</v>
      </c>
      <c r="E809" t="str">
        <v>Acute Care Hospitals</v>
      </c>
      <c r="F809" t="str">
        <v>Voluntary non-profit - Church</v>
      </c>
      <c r="G809" t="str">
        <v>Yes</v>
      </c>
      <c r="H809" s="8">
        <v>3</v>
      </c>
      <c r="I809" t="str">
        <f>_xlfn.XLOOKUP(C809,State_Ref!B:B,State_Ref!A:A,"No Match")</f>
        <v>Connecticut</v>
      </c>
      <c r="J809" t="str" cm="1">
        <f t="array" ref="J809">_xlfn.XLOOKUP(I809&amp;PROPER(D809),Cleaned_Population!B$2:B$3200&amp;Cleaned_Population!A$2:A$3200,Cleaned_Population!C$2:C$3200,"No Match")</f>
        <v>No Match</v>
      </c>
      <c r="K809" t="str">
        <f t="shared" si="12"/>
        <v>Sufficient Access</v>
      </c>
    </row>
    <row r="810" spans="1:11">
      <c r="A810" t="str">
        <v>MIDSTATE MEDICAL CENTER</v>
      </c>
      <c r="B810" t="str">
        <v>MERIDEN</v>
      </c>
      <c r="C810" t="str">
        <v>CT</v>
      </c>
      <c r="D810" t="str">
        <v>NEW HAVEN</v>
      </c>
      <c r="E810" t="str">
        <v>Acute Care Hospitals</v>
      </c>
      <c r="F810" t="str">
        <v>Voluntary non-profit - Private</v>
      </c>
      <c r="G810" t="str">
        <v>Yes</v>
      </c>
      <c r="H810" s="8">
        <v>4</v>
      </c>
      <c r="I810" t="str">
        <f>_xlfn.XLOOKUP(C810,State_Ref!B:B,State_Ref!A:A,"No Match")</f>
        <v>Connecticut</v>
      </c>
      <c r="J810" t="str" cm="1">
        <f t="array" ref="J810">_xlfn.XLOOKUP(I810&amp;PROPER(D810),Cleaned_Population!B$2:B$3200&amp;Cleaned_Population!A$2:A$3200,Cleaned_Population!C$2:C$3200,"No Match")</f>
        <v>No Match</v>
      </c>
      <c r="K810" t="str">
        <f t="shared" si="12"/>
        <v>Sufficient Access</v>
      </c>
    </row>
    <row r="811" spans="1:11">
      <c r="A811" t="str">
        <v>GREENWICH HOSPITAL ASSOCIATION -</v>
      </c>
      <c r="B811" t="str">
        <v>GREENWICH</v>
      </c>
      <c r="C811" t="str">
        <v>CT</v>
      </c>
      <c r="D811" t="str">
        <v>FAIRFIELD</v>
      </c>
      <c r="E811" t="str">
        <v>Acute Care Hospitals</v>
      </c>
      <c r="F811" t="str">
        <v>Voluntary non-profit - Private</v>
      </c>
      <c r="G811" t="str">
        <v>Yes</v>
      </c>
      <c r="H811" s="8">
        <v>5</v>
      </c>
      <c r="I811" t="str">
        <f>_xlfn.XLOOKUP(C811,State_Ref!B:B,State_Ref!A:A,"No Match")</f>
        <v>Connecticut</v>
      </c>
      <c r="J811" t="str" cm="1">
        <f t="array" ref="J811">_xlfn.XLOOKUP(I811&amp;PROPER(D811),Cleaned_Population!B$2:B$3200&amp;Cleaned_Population!A$2:A$3200,Cleaned_Population!C$2:C$3200,"No Match")</f>
        <v>No Match</v>
      </c>
      <c r="K811" t="str">
        <f t="shared" si="12"/>
        <v>Sufficient Access</v>
      </c>
    </row>
    <row r="812" spans="1:11">
      <c r="A812" t="str">
        <v>MIDDLESEX HOSPITAL</v>
      </c>
      <c r="B812" t="str">
        <v>MIDDLETOWN</v>
      </c>
      <c r="C812" t="str">
        <v>CT</v>
      </c>
      <c r="D812" t="str">
        <v>MIDDLESEX</v>
      </c>
      <c r="E812" t="str">
        <v>Acute Care Hospitals</v>
      </c>
      <c r="F812" t="str">
        <v>Voluntary non-profit - Private</v>
      </c>
      <c r="G812" t="str">
        <v>Yes</v>
      </c>
      <c r="H812" s="8">
        <v>3</v>
      </c>
      <c r="I812" t="str">
        <f>_xlfn.XLOOKUP(C812,State_Ref!B:B,State_Ref!A:A,"No Match")</f>
        <v>Connecticut</v>
      </c>
      <c r="J812" t="str" cm="1">
        <f t="array" ref="J812">_xlfn.XLOOKUP(I812&amp;PROPER(D812),Cleaned_Population!B$2:B$3200&amp;Cleaned_Population!A$2:A$3200,Cleaned_Population!C$2:C$3200,"No Match")</f>
        <v>No Match</v>
      </c>
      <c r="K812" t="str">
        <f t="shared" si="12"/>
        <v>Sufficient Access</v>
      </c>
    </row>
    <row r="813" spans="1:11">
      <c r="A813" t="str">
        <v>WINDHAM COMMUNITY MEMORIAL HOSPITAL</v>
      </c>
      <c r="B813" t="str">
        <v>WILLIMANTIC</v>
      </c>
      <c r="C813" t="str">
        <v>CT</v>
      </c>
      <c r="D813" t="str">
        <v>WINDHAM</v>
      </c>
      <c r="E813" t="str">
        <v>Acute Care Hospitals</v>
      </c>
      <c r="F813" t="str">
        <v>Voluntary non-profit - Private</v>
      </c>
      <c r="G813" t="str">
        <v>Yes</v>
      </c>
      <c r="H813" s="8">
        <v>3</v>
      </c>
      <c r="I813" t="str">
        <f>_xlfn.XLOOKUP(C813,State_Ref!B:B,State_Ref!A:A,"No Match")</f>
        <v>Connecticut</v>
      </c>
      <c r="J813" t="str" cm="1">
        <f t="array" ref="J813">_xlfn.XLOOKUP(I813&amp;PROPER(D813),Cleaned_Population!B$2:B$3200&amp;Cleaned_Population!A$2:A$3200,Cleaned_Population!C$2:C$3200,"No Match")</f>
        <v>No Match</v>
      </c>
      <c r="K813" t="str">
        <f t="shared" si="12"/>
        <v>Sufficient Access</v>
      </c>
    </row>
    <row r="814" spans="1:11">
      <c r="A814" t="str">
        <v>YALE-NEW HAVEN HOSPITAL</v>
      </c>
      <c r="B814" t="str">
        <v>NEW HAVEN</v>
      </c>
      <c r="C814" t="str">
        <v>CT</v>
      </c>
      <c r="D814" t="str">
        <v>NEW HAVEN</v>
      </c>
      <c r="E814" t="str">
        <v>Acute Care Hospitals</v>
      </c>
      <c r="F814" t="str">
        <v>Voluntary non-profit - Private</v>
      </c>
      <c r="G814" t="str">
        <v>Yes</v>
      </c>
      <c r="H814" s="8">
        <v>5</v>
      </c>
      <c r="I814" t="str">
        <f>_xlfn.XLOOKUP(C814,State_Ref!B:B,State_Ref!A:A,"No Match")</f>
        <v>Connecticut</v>
      </c>
      <c r="J814" t="str" cm="1">
        <f t="array" ref="J814">_xlfn.XLOOKUP(I814&amp;PROPER(D814),Cleaned_Population!B$2:B$3200&amp;Cleaned_Population!A$2:A$3200,Cleaned_Population!C$2:C$3200,"No Match")</f>
        <v>No Match</v>
      </c>
      <c r="K814" t="str">
        <f t="shared" si="12"/>
        <v>Sufficient Access</v>
      </c>
    </row>
    <row r="815" spans="1:11">
      <c r="A815" t="str">
        <v>WILLIAM W BACKUS HOSPITAL</v>
      </c>
      <c r="B815" t="str">
        <v>NORWICH</v>
      </c>
      <c r="C815" t="str">
        <v>CT</v>
      </c>
      <c r="D815" t="str">
        <v>NEW LONDON</v>
      </c>
      <c r="E815" t="str">
        <v>Acute Care Hospitals</v>
      </c>
      <c r="F815" t="str">
        <v>Voluntary non-profit - Other</v>
      </c>
      <c r="G815" t="str">
        <v>Yes</v>
      </c>
      <c r="H815" s="8">
        <v>4</v>
      </c>
      <c r="I815" t="str">
        <f>_xlfn.XLOOKUP(C815,State_Ref!B:B,State_Ref!A:A,"No Match")</f>
        <v>Connecticut</v>
      </c>
      <c r="J815" t="str" cm="1">
        <f t="array" ref="J815">_xlfn.XLOOKUP(I815&amp;PROPER(D815),Cleaned_Population!B$2:B$3200&amp;Cleaned_Population!A$2:A$3200,Cleaned_Population!C$2:C$3200,"No Match")</f>
        <v>No Match</v>
      </c>
      <c r="K815" t="str">
        <f t="shared" si="12"/>
        <v>Sufficient Access</v>
      </c>
    </row>
    <row r="816" spans="1:11">
      <c r="A816" t="str">
        <v>HARTFORD HOSPITAL</v>
      </c>
      <c r="B816" t="str">
        <v>HARTFORD</v>
      </c>
      <c r="C816" t="str">
        <v>CT</v>
      </c>
      <c r="D816" t="str">
        <v>HARTFORD</v>
      </c>
      <c r="E816" t="str">
        <v>Acute Care Hospitals</v>
      </c>
      <c r="F816" t="str">
        <v>Voluntary non-profit - Private</v>
      </c>
      <c r="G816" t="str">
        <v>Yes</v>
      </c>
      <c r="H816" s="8">
        <v>4</v>
      </c>
      <c r="I816" t="str">
        <f>_xlfn.XLOOKUP(C816,State_Ref!B:B,State_Ref!A:A,"No Match")</f>
        <v>Connecticut</v>
      </c>
      <c r="J816" t="str" cm="1">
        <f t="array" ref="J816">_xlfn.XLOOKUP(I816&amp;PROPER(D816),Cleaned_Population!B$2:B$3200&amp;Cleaned_Population!A$2:A$3200,Cleaned_Population!C$2:C$3200,"No Match")</f>
        <v>No Match</v>
      </c>
      <c r="K816" t="str">
        <f t="shared" si="12"/>
        <v>Sufficient Access</v>
      </c>
    </row>
    <row r="817" spans="1:11">
      <c r="A817" t="str">
        <v>MANCHESTER MEMORIAL HOSPITAL</v>
      </c>
      <c r="B817" t="str">
        <v>MANCHESTER</v>
      </c>
      <c r="C817" t="str">
        <v>CT</v>
      </c>
      <c r="D817" t="str">
        <v>HARTFORD</v>
      </c>
      <c r="E817" t="str">
        <v>Acute Care Hospitals</v>
      </c>
      <c r="F817" t="str">
        <v>Proprietary</v>
      </c>
      <c r="G817" t="str">
        <v>Yes</v>
      </c>
      <c r="H817" s="8">
        <v>4</v>
      </c>
      <c r="I817" t="str">
        <f>_xlfn.XLOOKUP(C817,State_Ref!B:B,State_Ref!A:A,"No Match")</f>
        <v>Connecticut</v>
      </c>
      <c r="J817" t="str" cm="1">
        <f t="array" ref="J817">_xlfn.XLOOKUP(I817&amp;PROPER(D817),Cleaned_Population!B$2:B$3200&amp;Cleaned_Population!A$2:A$3200,Cleaned_Population!C$2:C$3200,"No Match")</f>
        <v>No Match</v>
      </c>
      <c r="K817" t="str">
        <f t="shared" si="12"/>
        <v>Sufficient Access</v>
      </c>
    </row>
    <row r="818" spans="1:11">
      <c r="A818" t="str">
        <v>ST VINCENT'S MEDICAL CENTER</v>
      </c>
      <c r="B818" t="str">
        <v>BRIDGEPORT</v>
      </c>
      <c r="C818" t="str">
        <v>CT</v>
      </c>
      <c r="D818" t="str">
        <v>FAIRFIELD</v>
      </c>
      <c r="E818" t="str">
        <v>Acute Care Hospitals</v>
      </c>
      <c r="F818" t="str">
        <v>Voluntary non-profit - Private</v>
      </c>
      <c r="G818" t="str">
        <v>Yes</v>
      </c>
      <c r="H818" s="8">
        <v>4</v>
      </c>
      <c r="I818" t="str">
        <f>_xlfn.XLOOKUP(C818,State_Ref!B:B,State_Ref!A:A,"No Match")</f>
        <v>Connecticut</v>
      </c>
      <c r="J818" t="str" cm="1">
        <f t="array" ref="J818">_xlfn.XLOOKUP(I818&amp;PROPER(D818),Cleaned_Population!B$2:B$3200&amp;Cleaned_Population!A$2:A$3200,Cleaned_Population!C$2:C$3200,"No Match")</f>
        <v>No Match</v>
      </c>
      <c r="K818" t="str">
        <f t="shared" si="12"/>
        <v>Sufficient Access</v>
      </c>
    </row>
    <row r="819" spans="1:11">
      <c r="A819" t="str">
        <v>BRISTOL HOSPITAL</v>
      </c>
      <c r="B819" t="str">
        <v>BRISTOL</v>
      </c>
      <c r="C819" t="str">
        <v>CT</v>
      </c>
      <c r="D819" t="str">
        <v>HARTFORD</v>
      </c>
      <c r="E819" t="str">
        <v>Acute Care Hospitals</v>
      </c>
      <c r="F819" t="str">
        <v>Voluntary non-profit - Private</v>
      </c>
      <c r="G819" t="str">
        <v>Yes</v>
      </c>
      <c r="H819" s="8">
        <v>2</v>
      </c>
      <c r="I819" t="str">
        <f>_xlfn.XLOOKUP(C819,State_Ref!B:B,State_Ref!A:A,"No Match")</f>
        <v>Connecticut</v>
      </c>
      <c r="J819" t="str" cm="1">
        <f t="array" ref="J819">_xlfn.XLOOKUP(I819&amp;PROPER(D819),Cleaned_Population!B$2:B$3200&amp;Cleaned_Population!A$2:A$3200,Cleaned_Population!C$2:C$3200,"No Match")</f>
        <v>No Match</v>
      </c>
      <c r="K819" t="str">
        <f t="shared" si="12"/>
        <v>Sufficient Access</v>
      </c>
    </row>
    <row r="820" spans="1:11">
      <c r="A820" t="str">
        <v>GRIFFIN HOSPITAL</v>
      </c>
      <c r="B820" t="str">
        <v>DERBY</v>
      </c>
      <c r="C820" t="str">
        <v>CT</v>
      </c>
      <c r="D820" t="str">
        <v>NEW HAVEN</v>
      </c>
      <c r="E820" t="str">
        <v>Acute Care Hospitals</v>
      </c>
      <c r="F820" t="str">
        <v>Voluntary non-profit - Other</v>
      </c>
      <c r="G820" t="str">
        <v>Yes</v>
      </c>
      <c r="H820" s="8">
        <v>4</v>
      </c>
      <c r="I820" t="str">
        <f>_xlfn.XLOOKUP(C820,State_Ref!B:B,State_Ref!A:A,"No Match")</f>
        <v>Connecticut</v>
      </c>
      <c r="J820" t="str" cm="1">
        <f t="array" ref="J820">_xlfn.XLOOKUP(I820&amp;PROPER(D820),Cleaned_Population!B$2:B$3200&amp;Cleaned_Population!A$2:A$3200,Cleaned_Population!C$2:C$3200,"No Match")</f>
        <v>No Match</v>
      </c>
      <c r="K820" t="str">
        <f t="shared" si="12"/>
        <v>Sufficient Access</v>
      </c>
    </row>
    <row r="821" spans="1:11">
      <c r="A821" t="str">
        <v>DANBURY HOSPITAL</v>
      </c>
      <c r="B821" t="str">
        <v>DANBURY</v>
      </c>
      <c r="C821" t="str">
        <v>CT</v>
      </c>
      <c r="D821" t="str">
        <v>FAIRFIELD</v>
      </c>
      <c r="E821" t="str">
        <v>Acute Care Hospitals</v>
      </c>
      <c r="F821" t="str">
        <v>Voluntary non-profit - Private</v>
      </c>
      <c r="G821" t="str">
        <v>Yes</v>
      </c>
      <c r="H821" s="8">
        <v>4</v>
      </c>
      <c r="I821" t="str">
        <f>_xlfn.XLOOKUP(C821,State_Ref!B:B,State_Ref!A:A,"No Match")</f>
        <v>Connecticut</v>
      </c>
      <c r="J821" t="str" cm="1">
        <f t="array" ref="J821">_xlfn.XLOOKUP(I821&amp;PROPER(D821),Cleaned_Population!B$2:B$3200&amp;Cleaned_Population!A$2:A$3200,Cleaned_Population!C$2:C$3200,"No Match")</f>
        <v>No Match</v>
      </c>
      <c r="K821" t="str">
        <f t="shared" si="12"/>
        <v>Sufficient Access</v>
      </c>
    </row>
    <row r="822" spans="1:11">
      <c r="A822" t="str">
        <v>NORWALK HOSPITAL</v>
      </c>
      <c r="B822" t="str">
        <v>NORWALK</v>
      </c>
      <c r="C822" t="str">
        <v>CT</v>
      </c>
      <c r="D822" t="str">
        <v>FAIRFIELD</v>
      </c>
      <c r="E822" t="str">
        <v>Acute Care Hospitals</v>
      </c>
      <c r="F822" t="str">
        <v>Voluntary non-profit - Private</v>
      </c>
      <c r="G822" t="str">
        <v>Yes</v>
      </c>
      <c r="H822" s="8">
        <v>3</v>
      </c>
      <c r="I822" t="str">
        <f>_xlfn.XLOOKUP(C822,State_Ref!B:B,State_Ref!A:A,"No Match")</f>
        <v>Connecticut</v>
      </c>
      <c r="J822" t="str" cm="1">
        <f t="array" ref="J822">_xlfn.XLOOKUP(I822&amp;PROPER(D822),Cleaned_Population!B$2:B$3200&amp;Cleaned_Population!A$2:A$3200,Cleaned_Population!C$2:C$3200,"No Match")</f>
        <v>No Match</v>
      </c>
      <c r="K822" t="str">
        <f t="shared" si="12"/>
        <v>Sufficient Access</v>
      </c>
    </row>
    <row r="823" spans="1:11">
      <c r="A823" t="str">
        <v>THE HOSPITAL OF CENTRAL CONNECTICUT</v>
      </c>
      <c r="B823" t="str">
        <v>NEW BRITAIN</v>
      </c>
      <c r="C823" t="str">
        <v>CT</v>
      </c>
      <c r="D823" t="str">
        <v>HARTFORD</v>
      </c>
      <c r="E823" t="str">
        <v>Acute Care Hospitals</v>
      </c>
      <c r="F823" t="str">
        <v>Voluntary non-profit - Other</v>
      </c>
      <c r="G823" t="str">
        <v>Yes</v>
      </c>
      <c r="H823" s="8">
        <v>2</v>
      </c>
      <c r="I823" t="str">
        <f>_xlfn.XLOOKUP(C823,State_Ref!B:B,State_Ref!A:A,"No Match")</f>
        <v>Connecticut</v>
      </c>
      <c r="J823" t="str" cm="1">
        <f t="array" ref="J823">_xlfn.XLOOKUP(I823&amp;PROPER(D823),Cleaned_Population!B$2:B$3200&amp;Cleaned_Population!A$2:A$3200,Cleaned_Population!C$2:C$3200,"No Match")</f>
        <v>No Match</v>
      </c>
      <c r="K823" t="str">
        <f t="shared" si="12"/>
        <v>Sufficient Access</v>
      </c>
    </row>
    <row r="824" spans="1:11">
      <c r="A824" t="str">
        <v>JOHN DEMPSEY HOSPITAL OF THE UNIVERSITY OF CONNECT</v>
      </c>
      <c r="B824" t="str">
        <v>FARMINGTON</v>
      </c>
      <c r="C824" t="str">
        <v>CT</v>
      </c>
      <c r="D824" t="str">
        <v>HARTFORD</v>
      </c>
      <c r="E824" t="str">
        <v>Acute Care Hospitals</v>
      </c>
      <c r="F824" t="str">
        <v>Government - Local</v>
      </c>
      <c r="G824" t="str">
        <v>Yes</v>
      </c>
      <c r="H824" s="8">
        <v>3</v>
      </c>
      <c r="I824" t="str">
        <f>_xlfn.XLOOKUP(C824,State_Ref!B:B,State_Ref!A:A,"No Match")</f>
        <v>Connecticut</v>
      </c>
      <c r="J824" t="str" cm="1">
        <f t="array" ref="J824">_xlfn.XLOOKUP(I824&amp;PROPER(D824),Cleaned_Population!B$2:B$3200&amp;Cleaned_Population!A$2:A$3200,Cleaned_Population!C$2:C$3200,"No Match")</f>
        <v>No Match</v>
      </c>
      <c r="K824" t="str">
        <f t="shared" si="12"/>
        <v>Sufficient Access</v>
      </c>
    </row>
    <row r="825" spans="1:11">
      <c r="A825" t="str">
        <v>THE CONNECTICUT HOSPICE INC.</v>
      </c>
      <c r="B825" t="str">
        <v>BRANFORD</v>
      </c>
      <c r="C825" t="str">
        <v>CT</v>
      </c>
      <c r="D825" t="str">
        <v>NEW HAVEN</v>
      </c>
      <c r="E825" t="str">
        <v>Acute Care Hospitals</v>
      </c>
      <c r="F825" t="str">
        <v>Voluntary non-profit - Private</v>
      </c>
      <c r="G825" t="str">
        <v>No</v>
      </c>
      <c r="H825" s="8">
        <v>0</v>
      </c>
      <c r="I825" t="str">
        <f>_xlfn.XLOOKUP(C825,State_Ref!B:B,State_Ref!A:A,"No Match")</f>
        <v>Connecticut</v>
      </c>
      <c r="J825" t="str" cm="1">
        <f t="array" ref="J825">_xlfn.XLOOKUP(I825&amp;PROPER(D825),Cleaned_Population!B$2:B$3200&amp;Cleaned_Population!A$2:A$3200,Cleaned_Population!C$2:C$3200,"No Match")</f>
        <v>No Match</v>
      </c>
      <c r="K825" t="str">
        <f t="shared" si="12"/>
        <v>Sufficient Access</v>
      </c>
    </row>
    <row r="826" spans="1:11">
      <c r="A826" t="str">
        <v>WEST HAVEN VA MEDICAL CENTER</v>
      </c>
      <c r="B826" t="str">
        <v>WEST HAVEN</v>
      </c>
      <c r="C826" t="str">
        <v>CT</v>
      </c>
      <c r="D826" t="str">
        <v>NEW HAVEN</v>
      </c>
      <c r="E826" t="str">
        <v>Acute Care - Veterans Administration</v>
      </c>
      <c r="F826" t="str">
        <v>Veterans Health Administration</v>
      </c>
      <c r="G826" t="str">
        <v>Yes</v>
      </c>
      <c r="H826" s="8">
        <v>3</v>
      </c>
      <c r="I826" t="str">
        <f>_xlfn.XLOOKUP(C826,State_Ref!B:B,State_Ref!A:A,"No Match")</f>
        <v>Connecticut</v>
      </c>
      <c r="J826" t="str" cm="1">
        <f t="array" ref="J826">_xlfn.XLOOKUP(I826&amp;PROPER(D826),Cleaned_Population!B$2:B$3200&amp;Cleaned_Population!A$2:A$3200,Cleaned_Population!C$2:C$3200,"No Match")</f>
        <v>No Match</v>
      </c>
      <c r="K826" t="str">
        <f t="shared" si="12"/>
        <v>Sufficient Access</v>
      </c>
    </row>
    <row r="827" spans="1:11">
      <c r="A827" t="str">
        <v>CONNECTICUT CHILDRENS MEDICAL CENTER</v>
      </c>
      <c r="B827" t="str">
        <v>HARTFORD</v>
      </c>
      <c r="C827" t="str">
        <v>CT</v>
      </c>
      <c r="D827" t="str">
        <v>HARTFORD</v>
      </c>
      <c r="E827" t="str">
        <v>Childrens</v>
      </c>
      <c r="F827" t="str">
        <v>Voluntary non-profit - Private</v>
      </c>
      <c r="G827" t="str">
        <v>Yes</v>
      </c>
      <c r="H827" s="8">
        <v>0</v>
      </c>
      <c r="I827" t="str">
        <f>_xlfn.XLOOKUP(C827,State_Ref!B:B,State_Ref!A:A,"No Match")</f>
        <v>Connecticut</v>
      </c>
      <c r="J827" t="str" cm="1">
        <f t="array" ref="J827">_xlfn.XLOOKUP(I827&amp;PROPER(D827),Cleaned_Population!B$2:B$3200&amp;Cleaned_Population!A$2:A$3200,Cleaned_Population!C$2:C$3200,"No Match")</f>
        <v>No Match</v>
      </c>
      <c r="K827" t="str">
        <f t="shared" si="12"/>
        <v>Sufficient Access</v>
      </c>
    </row>
    <row r="828" spans="1:11">
      <c r="A828" t="str">
        <v>CONNECTICUT VALLEY HOSP</v>
      </c>
      <c r="B828" t="str">
        <v>MIDDLETOWN</v>
      </c>
      <c r="C828" t="str">
        <v>CT</v>
      </c>
      <c r="D828" t="str">
        <v>MIDDLESEX</v>
      </c>
      <c r="E828" t="str">
        <v>Psychiatric</v>
      </c>
      <c r="F828" t="str">
        <v>Government - State</v>
      </c>
      <c r="G828" t="str">
        <v>No</v>
      </c>
      <c r="H828" s="8">
        <v>0</v>
      </c>
      <c r="I828" t="str">
        <f>_xlfn.XLOOKUP(C828,State_Ref!B:B,State_Ref!A:A,"No Match")</f>
        <v>Connecticut</v>
      </c>
      <c r="J828" t="str" cm="1">
        <f t="array" ref="J828">_xlfn.XLOOKUP(I828&amp;PROPER(D828),Cleaned_Population!B$2:B$3200&amp;Cleaned_Population!A$2:A$3200,Cleaned_Population!C$2:C$3200,"No Match")</f>
        <v>No Match</v>
      </c>
      <c r="K828" t="str">
        <f t="shared" si="12"/>
        <v>Sufficient Access</v>
      </c>
    </row>
    <row r="829" spans="1:11">
      <c r="A829" t="str">
        <v>NATCHAUG HOSPITAL</v>
      </c>
      <c r="B829" t="str">
        <v>MANSFIELD CENTER</v>
      </c>
      <c r="C829" t="str">
        <v>CT</v>
      </c>
      <c r="D829" t="str">
        <v>TOLLAND</v>
      </c>
      <c r="E829" t="str">
        <v>Psychiatric</v>
      </c>
      <c r="F829" t="str">
        <v>Voluntary non-profit - Private</v>
      </c>
      <c r="G829" t="str">
        <v>No</v>
      </c>
      <c r="H829" s="8">
        <v>0</v>
      </c>
      <c r="I829" t="str">
        <f>_xlfn.XLOOKUP(C829,State_Ref!B:B,State_Ref!A:A,"No Match")</f>
        <v>Connecticut</v>
      </c>
      <c r="J829" t="str" cm="1">
        <f t="array" ref="J829">_xlfn.XLOOKUP(I829&amp;PROPER(D829),Cleaned_Population!B$2:B$3200&amp;Cleaned_Population!A$2:A$3200,Cleaned_Population!C$2:C$3200,"No Match")</f>
        <v>No Match</v>
      </c>
      <c r="K829" t="str">
        <f t="shared" si="12"/>
        <v>Sufficient Access</v>
      </c>
    </row>
    <row r="830" spans="1:11">
      <c r="A830" t="str">
        <v>CONNECTICUT MENTAL HEALTH CENTER</v>
      </c>
      <c r="B830" t="str">
        <v>NEW HAVEN</v>
      </c>
      <c r="C830" t="str">
        <v>CT</v>
      </c>
      <c r="D830" t="str">
        <v>NEW HAVEN</v>
      </c>
      <c r="E830" t="str">
        <v>Psychiatric</v>
      </c>
      <c r="F830" t="str">
        <v>Government - State</v>
      </c>
      <c r="G830" t="str">
        <v>No</v>
      </c>
      <c r="H830" s="8">
        <v>0</v>
      </c>
      <c r="I830" t="str">
        <f>_xlfn.XLOOKUP(C830,State_Ref!B:B,State_Ref!A:A,"No Match")</f>
        <v>Connecticut</v>
      </c>
      <c r="J830" t="str" cm="1">
        <f t="array" ref="J830">_xlfn.XLOOKUP(I830&amp;PROPER(D830),Cleaned_Population!B$2:B$3200&amp;Cleaned_Population!A$2:A$3200,Cleaned_Population!C$2:C$3200,"No Match")</f>
        <v>No Match</v>
      </c>
      <c r="K830" t="str">
        <f t="shared" si="12"/>
        <v>Sufficient Access</v>
      </c>
    </row>
    <row r="831" spans="1:11">
      <c r="A831" t="str">
        <v>SOUTHWEST CONNECTICUT MENTAL HEALTH SYSTEM</v>
      </c>
      <c r="B831" t="str">
        <v>BRIDGEPORT</v>
      </c>
      <c r="C831" t="str">
        <v>CT</v>
      </c>
      <c r="D831" t="str">
        <v>FAIRFIELD</v>
      </c>
      <c r="E831" t="str">
        <v>Psychiatric</v>
      </c>
      <c r="F831" t="str">
        <v>Government - State</v>
      </c>
      <c r="G831" t="str">
        <v>No</v>
      </c>
      <c r="H831" s="8">
        <v>0</v>
      </c>
      <c r="I831" t="str">
        <f>_xlfn.XLOOKUP(C831,State_Ref!B:B,State_Ref!A:A,"No Match")</f>
        <v>Connecticut</v>
      </c>
      <c r="J831" t="str" cm="1">
        <f t="array" ref="J831">_xlfn.XLOOKUP(I831&amp;PROPER(D831),Cleaned_Population!B$2:B$3200&amp;Cleaned_Population!A$2:A$3200,Cleaned_Population!C$2:C$3200,"No Match")</f>
        <v>No Match</v>
      </c>
      <c r="K831" t="str">
        <f t="shared" si="12"/>
        <v>Sufficient Access</v>
      </c>
    </row>
    <row r="832" spans="1:11">
      <c r="A832" t="str">
        <v>SILVER HILL HOSPITAL INC</v>
      </c>
      <c r="B832" t="str">
        <v>NEW CANAAN</v>
      </c>
      <c r="C832" t="str">
        <v>CT</v>
      </c>
      <c r="D832" t="str">
        <v>FAIRFIELD</v>
      </c>
      <c r="E832" t="str">
        <v>Psychiatric</v>
      </c>
      <c r="F832" t="str">
        <v>Government - Federal</v>
      </c>
      <c r="G832" t="str">
        <v>No</v>
      </c>
      <c r="H832" s="8">
        <v>0</v>
      </c>
      <c r="I832" t="str">
        <f>_xlfn.XLOOKUP(C832,State_Ref!B:B,State_Ref!A:A,"No Match")</f>
        <v>Connecticut</v>
      </c>
      <c r="J832" t="str" cm="1">
        <f t="array" ref="J832">_xlfn.XLOOKUP(I832&amp;PROPER(D832),Cleaned_Population!B$2:B$3200&amp;Cleaned_Population!A$2:A$3200,Cleaned_Population!C$2:C$3200,"No Match")</f>
        <v>No Match</v>
      </c>
      <c r="K832" t="str">
        <f t="shared" si="12"/>
        <v>Sufficient Access</v>
      </c>
    </row>
    <row r="833" spans="1:11">
      <c r="A833" t="str">
        <v>ALBERT J SOLNIT CHILDREN'S CENTER - SOUTH CAMPUS</v>
      </c>
      <c r="B833" t="str">
        <v>MIDDLETOWN</v>
      </c>
      <c r="C833" t="str">
        <v>CT</v>
      </c>
      <c r="D833" t="str">
        <v>MIDDLESEX</v>
      </c>
      <c r="E833" t="str">
        <v>Psychiatric</v>
      </c>
      <c r="F833" t="str">
        <v>Government - State</v>
      </c>
      <c r="G833" t="str">
        <v>No</v>
      </c>
      <c r="H833" s="8">
        <v>0</v>
      </c>
      <c r="I833" t="str">
        <f>_xlfn.XLOOKUP(C833,State_Ref!B:B,State_Ref!A:A,"No Match")</f>
        <v>Connecticut</v>
      </c>
      <c r="J833" t="str" cm="1">
        <f t="array" ref="J833">_xlfn.XLOOKUP(I833&amp;PROPER(D833),Cleaned_Population!B$2:B$3200&amp;Cleaned_Population!A$2:A$3200,Cleaned_Population!C$2:C$3200,"No Match")</f>
        <v>No Match</v>
      </c>
      <c r="K833" t="str">
        <f t="shared" si="12"/>
        <v>Sufficient Access</v>
      </c>
    </row>
    <row r="834" spans="1:11">
      <c r="A834" t="str">
        <v>MASONICARE HEALTH CENTER</v>
      </c>
      <c r="B834" t="str">
        <v>WALLINGFORD</v>
      </c>
      <c r="C834" t="str">
        <v>CT</v>
      </c>
      <c r="D834" t="str">
        <v>NEW HAVEN</v>
      </c>
      <c r="E834" t="str">
        <v>Psychiatric</v>
      </c>
      <c r="F834" t="str">
        <v>Voluntary non-profit - Private</v>
      </c>
      <c r="G834" t="str">
        <v>No</v>
      </c>
      <c r="H834" s="8">
        <v>0</v>
      </c>
      <c r="I834" t="str">
        <f>_xlfn.XLOOKUP(C834,State_Ref!B:B,State_Ref!A:A,"No Match")</f>
        <v>Connecticut</v>
      </c>
      <c r="J834" t="str" cm="1">
        <f t="array" ref="J834">_xlfn.XLOOKUP(I834&amp;PROPER(D834),Cleaned_Population!B$2:B$3200&amp;Cleaned_Population!A$2:A$3200,Cleaned_Population!C$2:C$3200,"No Match")</f>
        <v>No Match</v>
      </c>
      <c r="K834" t="str">
        <f t="shared" si="12"/>
        <v>Sufficient Access</v>
      </c>
    </row>
    <row r="835" spans="1:11">
      <c r="A835" t="str">
        <v>HEBREW HOME AND HOSPITAL</v>
      </c>
      <c r="B835" t="str">
        <v>WEST HARTFORD</v>
      </c>
      <c r="C835" t="str">
        <v>CT</v>
      </c>
      <c r="D835" t="str">
        <v>HARTFORD</v>
      </c>
      <c r="E835" t="str">
        <v>Psychiatric</v>
      </c>
      <c r="F835" t="str">
        <v>Voluntary non-profit - Private</v>
      </c>
      <c r="G835" t="str">
        <v>No</v>
      </c>
      <c r="H835" s="8">
        <v>0</v>
      </c>
      <c r="I835" t="str">
        <f>_xlfn.XLOOKUP(C835,State_Ref!B:B,State_Ref!A:A,"No Match")</f>
        <v>Connecticut</v>
      </c>
      <c r="J835" t="str" cm="1">
        <f t="array" ref="J835">_xlfn.XLOOKUP(I835&amp;PROPER(D835),Cleaned_Population!B$2:B$3200&amp;Cleaned_Population!A$2:A$3200,Cleaned_Population!C$2:C$3200,"No Match")</f>
        <v>No Match</v>
      </c>
      <c r="K835" t="str">
        <f t="shared" ref="K835:K898" si="13">IF(AND(J835&gt;50000,COUNTIFS(D:D,D835,C:C,C835)&lt;=1),"Hospital Desert","Sufficient Access")</f>
        <v>Sufficient Access</v>
      </c>
    </row>
    <row r="836" spans="1:11">
      <c r="A836" t="str">
        <v>CHRISTIANA HOSPITAL</v>
      </c>
      <c r="B836" t="str">
        <v>NEWARK</v>
      </c>
      <c r="C836" t="str">
        <v>DE</v>
      </c>
      <c r="D836" t="str">
        <v>NEW CASTLE</v>
      </c>
      <c r="E836" t="str">
        <v>Acute Care Hospitals</v>
      </c>
      <c r="F836" t="str">
        <v>Voluntary non-profit - Private</v>
      </c>
      <c r="G836" t="str">
        <v>Yes</v>
      </c>
      <c r="H836" s="8">
        <v>4</v>
      </c>
      <c r="I836" t="str">
        <f>_xlfn.XLOOKUP(C836,State_Ref!B:B,State_Ref!A:A,"No Match")</f>
        <v>Delaware</v>
      </c>
      <c r="J836" cm="1">
        <f t="array" ref="J836">_xlfn.XLOOKUP(I836&amp;PROPER(D836),Cleaned_Population!B$2:B$3200&amp;Cleaned_Population!A$2:A$3200,Cleaned_Population!C$2:C$3200,"No Match")</f>
        <v>588026</v>
      </c>
      <c r="K836" t="str">
        <f t="shared" si="13"/>
        <v>Sufficient Access</v>
      </c>
    </row>
    <row r="837" spans="1:11">
      <c r="A837" t="str">
        <v>ST FRANCIS HOSPITAL</v>
      </c>
      <c r="B837" t="str">
        <v>WILMINGTON</v>
      </c>
      <c r="C837" t="str">
        <v>DE</v>
      </c>
      <c r="D837" t="str">
        <v>NEW CASTLE</v>
      </c>
      <c r="E837" t="str">
        <v>Acute Care Hospitals</v>
      </c>
      <c r="F837" t="str">
        <v>Voluntary non-profit - Private</v>
      </c>
      <c r="G837" t="str">
        <v>Yes</v>
      </c>
      <c r="H837" s="8">
        <v>3</v>
      </c>
      <c r="I837" t="str">
        <f>_xlfn.XLOOKUP(C837,State_Ref!B:B,State_Ref!A:A,"No Match")</f>
        <v>Delaware</v>
      </c>
      <c r="J837" cm="1">
        <f t="array" ref="J837">_xlfn.XLOOKUP(I837&amp;PROPER(D837),Cleaned_Population!B$2:B$3200&amp;Cleaned_Population!A$2:A$3200,Cleaned_Population!C$2:C$3200,"No Match")</f>
        <v>588026</v>
      </c>
      <c r="K837" t="str">
        <f t="shared" si="13"/>
        <v>Sufficient Access</v>
      </c>
    </row>
    <row r="838" spans="1:11">
      <c r="A838" t="str">
        <v>BAYHEALTH MEDICAL CENTER, KENT CAMPUS</v>
      </c>
      <c r="B838" t="str">
        <v>DOVER</v>
      </c>
      <c r="C838" t="str">
        <v>DE</v>
      </c>
      <c r="D838" t="str">
        <v>KENT</v>
      </c>
      <c r="E838" t="str">
        <v>Acute Care Hospitals</v>
      </c>
      <c r="F838" t="str">
        <v>Voluntary non-profit - Private</v>
      </c>
      <c r="G838" t="str">
        <v>Yes</v>
      </c>
      <c r="H838" s="8">
        <v>2</v>
      </c>
      <c r="I838" t="str">
        <f>_xlfn.XLOOKUP(C838,State_Ref!B:B,State_Ref!A:A,"No Match")</f>
        <v>Delaware</v>
      </c>
      <c r="J838" cm="1">
        <f t="array" ref="J838">_xlfn.XLOOKUP(I838&amp;PROPER(D838),Cleaned_Population!B$2:B$3200&amp;Cleaned_Population!A$2:A$3200,Cleaned_Population!C$2:C$3200,"No Match")</f>
        <v>194786</v>
      </c>
      <c r="K838" t="str">
        <f t="shared" si="13"/>
        <v>Sufficient Access</v>
      </c>
    </row>
    <row r="839" spans="1:11">
      <c r="A839" t="str">
        <v>TIDALHEALTH NANTICOKE, INC.</v>
      </c>
      <c r="B839" t="str">
        <v>SEAFORD</v>
      </c>
      <c r="C839" t="str">
        <v>DE</v>
      </c>
      <c r="D839" t="str">
        <v>SUSSEX</v>
      </c>
      <c r="E839" t="str">
        <v>Acute Care Hospitals</v>
      </c>
      <c r="F839" t="str">
        <v>Voluntary non-profit - Private</v>
      </c>
      <c r="G839" t="str">
        <v>Yes</v>
      </c>
      <c r="H839" s="8">
        <v>3</v>
      </c>
      <c r="I839" t="str">
        <f>_xlfn.XLOOKUP(C839,State_Ref!B:B,State_Ref!A:A,"No Match")</f>
        <v>Delaware</v>
      </c>
      <c r="J839" cm="1">
        <f t="array" ref="J839">_xlfn.XLOOKUP(I839&amp;PROPER(D839),Cleaned_Population!B$2:B$3200&amp;Cleaned_Population!A$2:A$3200,Cleaned_Population!C$2:C$3200,"No Match")</f>
        <v>277140</v>
      </c>
      <c r="K839" t="str">
        <f t="shared" si="13"/>
        <v>Sufficient Access</v>
      </c>
    </row>
    <row r="840" spans="1:11">
      <c r="A840" t="str">
        <v>BEEBE MEDICAL CENTER</v>
      </c>
      <c r="B840" t="str">
        <v>LEWES</v>
      </c>
      <c r="C840" t="str">
        <v>DE</v>
      </c>
      <c r="D840" t="str">
        <v>SUSSEX</v>
      </c>
      <c r="E840" t="str">
        <v>Acute Care Hospitals</v>
      </c>
      <c r="F840" t="str">
        <v>Voluntary non-profit - Private</v>
      </c>
      <c r="G840" t="str">
        <v>Yes</v>
      </c>
      <c r="H840" s="8">
        <v>3</v>
      </c>
      <c r="I840" t="str">
        <f>_xlfn.XLOOKUP(C840,State_Ref!B:B,State_Ref!A:A,"No Match")</f>
        <v>Delaware</v>
      </c>
      <c r="J840" cm="1">
        <f t="array" ref="J840">_xlfn.XLOOKUP(I840&amp;PROPER(D840),Cleaned_Population!B$2:B$3200&amp;Cleaned_Population!A$2:A$3200,Cleaned_Population!C$2:C$3200,"No Match")</f>
        <v>277140</v>
      </c>
      <c r="K840" t="str">
        <f t="shared" si="13"/>
        <v>Sufficient Access</v>
      </c>
    </row>
    <row r="841" spans="1:11">
      <c r="A841" t="str">
        <v>BAYHEALTH HOSPITAL, SUSSEX CAMPUS</v>
      </c>
      <c r="B841" t="str">
        <v>MILFORD</v>
      </c>
      <c r="C841" t="str">
        <v>DE</v>
      </c>
      <c r="D841" t="str">
        <v>SUSSEX</v>
      </c>
      <c r="E841" t="str">
        <v>Acute Care Hospitals</v>
      </c>
      <c r="F841" t="str">
        <v>Voluntary non-profit - Private</v>
      </c>
      <c r="G841" t="str">
        <v>Yes</v>
      </c>
      <c r="H841" s="8">
        <v>3</v>
      </c>
      <c r="I841" t="str">
        <f>_xlfn.XLOOKUP(C841,State_Ref!B:B,State_Ref!A:A,"No Match")</f>
        <v>Delaware</v>
      </c>
      <c r="J841" cm="1">
        <f t="array" ref="J841">_xlfn.XLOOKUP(I841&amp;PROPER(D841),Cleaned_Population!B$2:B$3200&amp;Cleaned_Population!A$2:A$3200,Cleaned_Population!C$2:C$3200,"No Match")</f>
        <v>277140</v>
      </c>
      <c r="K841" t="str">
        <f t="shared" si="13"/>
        <v>Sufficient Access</v>
      </c>
    </row>
    <row r="842" spans="1:11">
      <c r="A842" t="str">
        <v>WILMINGTON VA MEDICAL CENTER</v>
      </c>
      <c r="B842" t="str">
        <v>WILMINGTON</v>
      </c>
      <c r="C842" t="str">
        <v>DE</v>
      </c>
      <c r="D842" t="str">
        <v>NEW CASTLE</v>
      </c>
      <c r="E842" t="str">
        <v>Acute Care - Veterans Administration</v>
      </c>
      <c r="F842" t="str">
        <v>Veterans Health Administration</v>
      </c>
      <c r="G842" t="str">
        <v>Yes</v>
      </c>
      <c r="H842" s="8">
        <v>4</v>
      </c>
      <c r="I842" t="str">
        <f>_xlfn.XLOOKUP(C842,State_Ref!B:B,State_Ref!A:A,"No Match")</f>
        <v>Delaware</v>
      </c>
      <c r="J842" cm="1">
        <f t="array" ref="J842">_xlfn.XLOOKUP(I842&amp;PROPER(D842),Cleaned_Population!B$2:B$3200&amp;Cleaned_Population!A$2:A$3200,Cleaned_Population!C$2:C$3200,"No Match")</f>
        <v>588026</v>
      </c>
      <c r="K842" t="str">
        <f t="shared" si="13"/>
        <v>Sufficient Access</v>
      </c>
    </row>
    <row r="843" spans="1:11">
      <c r="A843" t="str">
        <v>NEMOURS CHILDREN'S HOSPITAL, DELAWARE</v>
      </c>
      <c r="B843" t="str">
        <v>WILMINGTON</v>
      </c>
      <c r="C843" t="str">
        <v>DE</v>
      </c>
      <c r="D843" t="str">
        <v>NEW CASTLE</v>
      </c>
      <c r="E843" t="str">
        <v>Childrens</v>
      </c>
      <c r="F843" t="str">
        <v>Voluntary non-profit - Private</v>
      </c>
      <c r="G843" t="str">
        <v>Yes</v>
      </c>
      <c r="H843" s="8">
        <v>0</v>
      </c>
      <c r="I843" t="str">
        <f>_xlfn.XLOOKUP(C843,State_Ref!B:B,State_Ref!A:A,"No Match")</f>
        <v>Delaware</v>
      </c>
      <c r="J843" cm="1">
        <f t="array" ref="J843">_xlfn.XLOOKUP(I843&amp;PROPER(D843),Cleaned_Population!B$2:B$3200&amp;Cleaned_Population!A$2:A$3200,Cleaned_Population!C$2:C$3200,"No Match")</f>
        <v>588026</v>
      </c>
      <c r="K843" t="str">
        <f t="shared" si="13"/>
        <v>Sufficient Access</v>
      </c>
    </row>
    <row r="844" spans="1:11">
      <c r="A844" t="str">
        <v>DELAWARE PSYCHIATRIC CENTER</v>
      </c>
      <c r="B844" t="str">
        <v>NEW CASTLE</v>
      </c>
      <c r="C844" t="str">
        <v>DE</v>
      </c>
      <c r="D844" t="str">
        <v>NEW CASTLE</v>
      </c>
      <c r="E844" t="str">
        <v>Psychiatric</v>
      </c>
      <c r="F844" t="str">
        <v>Government - State</v>
      </c>
      <c r="G844" t="str">
        <v>No</v>
      </c>
      <c r="H844" s="8">
        <v>0</v>
      </c>
      <c r="I844" t="str">
        <f>_xlfn.XLOOKUP(C844,State_Ref!B:B,State_Ref!A:A,"No Match")</f>
        <v>Delaware</v>
      </c>
      <c r="J844" cm="1">
        <f t="array" ref="J844">_xlfn.XLOOKUP(I844&amp;PROPER(D844),Cleaned_Population!B$2:B$3200&amp;Cleaned_Population!A$2:A$3200,Cleaned_Population!C$2:C$3200,"No Match")</f>
        <v>588026</v>
      </c>
      <c r="K844" t="str">
        <f t="shared" si="13"/>
        <v>Sufficient Access</v>
      </c>
    </row>
    <row r="845" spans="1:11">
      <c r="A845" t="str">
        <v>ROCKFORD CENTER</v>
      </c>
      <c r="B845" t="str">
        <v>NEWARK</v>
      </c>
      <c r="C845" t="str">
        <v>DE</v>
      </c>
      <c r="D845" t="str">
        <v>NEW CASTLE</v>
      </c>
      <c r="E845" t="str">
        <v>Psychiatric</v>
      </c>
      <c r="F845" t="str">
        <v>Proprietary</v>
      </c>
      <c r="G845" t="str">
        <v>Yes</v>
      </c>
      <c r="H845" s="8">
        <v>0</v>
      </c>
      <c r="I845" t="str">
        <f>_xlfn.XLOOKUP(C845,State_Ref!B:B,State_Ref!A:A,"No Match")</f>
        <v>Delaware</v>
      </c>
      <c r="J845" cm="1">
        <f t="array" ref="J845">_xlfn.XLOOKUP(I845&amp;PROPER(D845),Cleaned_Population!B$2:B$3200&amp;Cleaned_Population!A$2:A$3200,Cleaned_Population!C$2:C$3200,"No Match")</f>
        <v>588026</v>
      </c>
      <c r="K845" t="str">
        <f t="shared" si="13"/>
        <v>Sufficient Access</v>
      </c>
    </row>
    <row r="846" spans="1:11">
      <c r="A846" t="str">
        <v>MEADOWWOOD BEHAVIORAL HEALTH SYSTEM</v>
      </c>
      <c r="B846" t="str">
        <v>NEW CASTLE</v>
      </c>
      <c r="C846" t="str">
        <v>DE</v>
      </c>
      <c r="D846" t="str">
        <v>NEW CASTLE</v>
      </c>
      <c r="E846" t="str">
        <v>Psychiatric</v>
      </c>
      <c r="F846" t="str">
        <v>Proprietary</v>
      </c>
      <c r="G846" t="str">
        <v>No</v>
      </c>
      <c r="H846" s="8">
        <v>0</v>
      </c>
      <c r="I846" t="str">
        <f>_xlfn.XLOOKUP(C846,State_Ref!B:B,State_Ref!A:A,"No Match")</f>
        <v>Delaware</v>
      </c>
      <c r="J846" cm="1">
        <f t="array" ref="J846">_xlfn.XLOOKUP(I846&amp;PROPER(D846),Cleaned_Population!B$2:B$3200&amp;Cleaned_Population!A$2:A$3200,Cleaned_Population!C$2:C$3200,"No Match")</f>
        <v>588026</v>
      </c>
      <c r="K846" t="str">
        <f t="shared" si="13"/>
        <v>Sufficient Access</v>
      </c>
    </row>
    <row r="847" spans="1:11">
      <c r="A847" t="str">
        <v>DOVER BEHAVIORAL HEALTH SYSTEM</v>
      </c>
      <c r="B847" t="str">
        <v>DOVER</v>
      </c>
      <c r="C847" t="str">
        <v>DE</v>
      </c>
      <c r="D847" t="str">
        <v>KENT</v>
      </c>
      <c r="E847" t="str">
        <v>Psychiatric</v>
      </c>
      <c r="F847" t="str">
        <v>Proprietary</v>
      </c>
      <c r="G847" t="str">
        <v>No</v>
      </c>
      <c r="H847" s="8">
        <v>0</v>
      </c>
      <c r="I847" t="str">
        <f>_xlfn.XLOOKUP(C847,State_Ref!B:B,State_Ref!A:A,"No Match")</f>
        <v>Delaware</v>
      </c>
      <c r="J847" cm="1">
        <f t="array" ref="J847">_xlfn.XLOOKUP(I847&amp;PROPER(D847),Cleaned_Population!B$2:B$3200&amp;Cleaned_Population!A$2:A$3200,Cleaned_Population!C$2:C$3200,"No Match")</f>
        <v>194786</v>
      </c>
      <c r="K847" t="str">
        <f t="shared" si="13"/>
        <v>Sufficient Access</v>
      </c>
    </row>
    <row r="848" spans="1:11">
      <c r="A848" t="str">
        <v>SUN BEHAVIORAL DELAWARE LLC</v>
      </c>
      <c r="B848" t="str">
        <v>GEORGETOWN</v>
      </c>
      <c r="C848" t="str">
        <v>DE</v>
      </c>
      <c r="D848" t="str">
        <v>SUSSEX</v>
      </c>
      <c r="E848" t="str">
        <v>Psychiatric</v>
      </c>
      <c r="F848" t="str">
        <v>Proprietary</v>
      </c>
      <c r="G848" t="str">
        <v>No</v>
      </c>
      <c r="H848" s="8">
        <v>0</v>
      </c>
      <c r="I848" t="str">
        <f>_xlfn.XLOOKUP(C848,State_Ref!B:B,State_Ref!A:A,"No Match")</f>
        <v>Delaware</v>
      </c>
      <c r="J848" cm="1">
        <f t="array" ref="J848">_xlfn.XLOOKUP(I848&amp;PROPER(D848),Cleaned_Population!B$2:B$3200&amp;Cleaned_Population!A$2:A$3200,Cleaned_Population!C$2:C$3200,"No Match")</f>
        <v>277140</v>
      </c>
      <c r="K848" t="str">
        <f t="shared" si="13"/>
        <v>Sufficient Access</v>
      </c>
    </row>
    <row r="849" spans="1:11">
      <c r="A849" t="str">
        <v>GEORGE WASHINGTON UNIV HOSPITAL</v>
      </c>
      <c r="B849" t="str">
        <v>WASHINGTON</v>
      </c>
      <c r="C849" t="str">
        <v>DC</v>
      </c>
      <c r="D849" t="str">
        <v>THE DISTRICT</v>
      </c>
      <c r="E849" t="str">
        <v>Acute Care Hospitals</v>
      </c>
      <c r="F849" t="str">
        <v>Proprietary</v>
      </c>
      <c r="G849" t="str">
        <v>Yes</v>
      </c>
      <c r="H849" s="8">
        <v>2</v>
      </c>
      <c r="I849" t="str">
        <f>_xlfn.XLOOKUP(C849,State_Ref!B:B,State_Ref!A:A,"No Match")</f>
        <v>No Match</v>
      </c>
      <c r="J849" t="str" cm="1">
        <f t="array" ref="J849">_xlfn.XLOOKUP(I849&amp;PROPER(D849),Cleaned_Population!B$2:B$3200&amp;Cleaned_Population!A$2:A$3200,Cleaned_Population!C$2:C$3200,"No Match")</f>
        <v>No Match</v>
      </c>
      <c r="K849" t="str">
        <f t="shared" si="13"/>
        <v>Sufficient Access</v>
      </c>
    </row>
    <row r="850" spans="1:11">
      <c r="A850" t="str">
        <v>HOWARD UNIVERSITY HOSPITAL CORP</v>
      </c>
      <c r="B850" t="str">
        <v>WASHINGTON</v>
      </c>
      <c r="C850" t="str">
        <v>DC</v>
      </c>
      <c r="D850" t="str">
        <v>THE DISTRICT</v>
      </c>
      <c r="E850" t="str">
        <v>Acute Care Hospitals</v>
      </c>
      <c r="F850" t="str">
        <v>Voluntary non-profit - Other</v>
      </c>
      <c r="G850" t="str">
        <v>No</v>
      </c>
      <c r="H850" s="8">
        <v>1</v>
      </c>
      <c r="I850" t="str">
        <f>_xlfn.XLOOKUP(C850,State_Ref!B:B,State_Ref!A:A,"No Match")</f>
        <v>No Match</v>
      </c>
      <c r="J850" t="str" cm="1">
        <f t="array" ref="J850">_xlfn.XLOOKUP(I850&amp;PROPER(D850),Cleaned_Population!B$2:B$3200&amp;Cleaned_Population!A$2:A$3200,Cleaned_Population!C$2:C$3200,"No Match")</f>
        <v>No Match</v>
      </c>
      <c r="K850" t="str">
        <f t="shared" si="13"/>
        <v>Sufficient Access</v>
      </c>
    </row>
    <row r="851" spans="1:11">
      <c r="A851" t="str">
        <v>MEDSTAR GEORGETOWN UNIVERSITY HOSPITAL</v>
      </c>
      <c r="B851" t="str">
        <v>WASHINGTON</v>
      </c>
      <c r="C851" t="str">
        <v>DC</v>
      </c>
      <c r="D851" t="str">
        <v>THE DISTRICT</v>
      </c>
      <c r="E851" t="str">
        <v>Acute Care Hospitals</v>
      </c>
      <c r="F851" t="str">
        <v>Proprietary</v>
      </c>
      <c r="G851" t="str">
        <v>Yes</v>
      </c>
      <c r="H851" s="8">
        <v>3</v>
      </c>
      <c r="I851" t="str">
        <f>_xlfn.XLOOKUP(C851,State_Ref!B:B,State_Ref!A:A,"No Match")</f>
        <v>No Match</v>
      </c>
      <c r="J851" t="str" cm="1">
        <f t="array" ref="J851">_xlfn.XLOOKUP(I851&amp;PROPER(D851),Cleaned_Population!B$2:B$3200&amp;Cleaned_Population!A$2:A$3200,Cleaned_Population!C$2:C$3200,"No Match")</f>
        <v>No Match</v>
      </c>
      <c r="K851" t="str">
        <f t="shared" si="13"/>
        <v>Sufficient Access</v>
      </c>
    </row>
    <row r="852" spans="1:11">
      <c r="A852" t="str">
        <v>SIBLEY MEMORIAL HOSPITAL</v>
      </c>
      <c r="B852" t="str">
        <v>WASHINGTON</v>
      </c>
      <c r="C852" t="str">
        <v>DC</v>
      </c>
      <c r="D852" t="str">
        <v>THE DISTRICT</v>
      </c>
      <c r="E852" t="str">
        <v>Acute Care Hospitals</v>
      </c>
      <c r="F852" t="str">
        <v>Voluntary non-profit - Other</v>
      </c>
      <c r="G852" t="str">
        <v>Yes</v>
      </c>
      <c r="H852" s="8">
        <v>5</v>
      </c>
      <c r="I852" t="str">
        <f>_xlfn.XLOOKUP(C852,State_Ref!B:B,State_Ref!A:A,"No Match")</f>
        <v>No Match</v>
      </c>
      <c r="J852" t="str" cm="1">
        <f t="array" ref="J852">_xlfn.XLOOKUP(I852&amp;PROPER(D852),Cleaned_Population!B$2:B$3200&amp;Cleaned_Population!A$2:A$3200,Cleaned_Population!C$2:C$3200,"No Match")</f>
        <v>No Match</v>
      </c>
      <c r="K852" t="str">
        <f t="shared" si="13"/>
        <v>Sufficient Access</v>
      </c>
    </row>
    <row r="853" spans="1:11">
      <c r="A853" t="str">
        <v>UNITED MEDICAL CENTER</v>
      </c>
      <c r="B853" t="str">
        <v>WASHINGTON</v>
      </c>
      <c r="C853" t="str">
        <v>DC</v>
      </c>
      <c r="D853" t="str">
        <v>THE DISTRICT</v>
      </c>
      <c r="E853" t="str">
        <v>Acute Care Hospitals</v>
      </c>
      <c r="F853" t="str">
        <v>Proprietary</v>
      </c>
      <c r="G853" t="str">
        <v>Yes</v>
      </c>
      <c r="H853" s="8">
        <v>3</v>
      </c>
      <c r="I853" t="str">
        <f>_xlfn.XLOOKUP(C853,State_Ref!B:B,State_Ref!A:A,"No Match")</f>
        <v>No Match</v>
      </c>
      <c r="J853" t="str" cm="1">
        <f t="array" ref="J853">_xlfn.XLOOKUP(I853&amp;PROPER(D853),Cleaned_Population!B$2:B$3200&amp;Cleaned_Population!A$2:A$3200,Cleaned_Population!C$2:C$3200,"No Match")</f>
        <v>No Match</v>
      </c>
      <c r="K853" t="str">
        <f t="shared" si="13"/>
        <v>Sufficient Access</v>
      </c>
    </row>
    <row r="854" spans="1:11">
      <c r="A854" t="str">
        <v>MEDSTAR WASHINGTON HOSPITAL CENTER</v>
      </c>
      <c r="B854" t="str">
        <v>WASHINGTON</v>
      </c>
      <c r="C854" t="str">
        <v>DC</v>
      </c>
      <c r="D854" t="str">
        <v>THE DISTRICT</v>
      </c>
      <c r="E854" t="str">
        <v>Acute Care Hospitals</v>
      </c>
      <c r="F854" t="str">
        <v>Voluntary non-profit - Other</v>
      </c>
      <c r="G854" t="str">
        <v>Yes</v>
      </c>
      <c r="H854" s="8">
        <v>3</v>
      </c>
      <c r="I854" t="str">
        <f>_xlfn.XLOOKUP(C854,State_Ref!B:B,State_Ref!A:A,"No Match")</f>
        <v>No Match</v>
      </c>
      <c r="J854" t="str" cm="1">
        <f t="array" ref="J854">_xlfn.XLOOKUP(I854&amp;PROPER(D854),Cleaned_Population!B$2:B$3200&amp;Cleaned_Population!A$2:A$3200,Cleaned_Population!C$2:C$3200,"No Match")</f>
        <v>No Match</v>
      </c>
      <c r="K854" t="str">
        <f t="shared" si="13"/>
        <v>Sufficient Access</v>
      </c>
    </row>
    <row r="855" spans="1:11">
      <c r="A855" t="str">
        <v>WASHINGTON DC VA MEDICAL CENTER</v>
      </c>
      <c r="B855" t="str">
        <v>WASHINGTON</v>
      </c>
      <c r="C855" t="str">
        <v>DC</v>
      </c>
      <c r="D855" t="str">
        <v>THE DISTRICT</v>
      </c>
      <c r="E855" t="str">
        <v>Acute Care - Veterans Administration</v>
      </c>
      <c r="F855" t="str">
        <v>Veterans Health Administration</v>
      </c>
      <c r="G855" t="str">
        <v>Yes</v>
      </c>
      <c r="H855" s="8">
        <v>3</v>
      </c>
      <c r="I855" t="str">
        <f>_xlfn.XLOOKUP(C855,State_Ref!B:B,State_Ref!A:A,"No Match")</f>
        <v>No Match</v>
      </c>
      <c r="J855" t="str" cm="1">
        <f t="array" ref="J855">_xlfn.XLOOKUP(I855&amp;PROPER(D855),Cleaned_Population!B$2:B$3200&amp;Cleaned_Population!A$2:A$3200,Cleaned_Population!C$2:C$3200,"No Match")</f>
        <v>No Match</v>
      </c>
      <c r="K855" t="str">
        <f t="shared" si="13"/>
        <v>Sufficient Access</v>
      </c>
    </row>
    <row r="856" spans="1:11">
      <c r="A856" t="str">
        <v>CHILDREN'S NATIONAL HOSPITAL</v>
      </c>
      <c r="B856" t="str">
        <v>WASHINGTON</v>
      </c>
      <c r="C856" t="str">
        <v>DC</v>
      </c>
      <c r="D856" t="str">
        <v>THE DISTRICT</v>
      </c>
      <c r="E856" t="str">
        <v>Childrens</v>
      </c>
      <c r="F856" t="str">
        <v>Voluntary non-profit - Private</v>
      </c>
      <c r="G856" t="str">
        <v>Yes</v>
      </c>
      <c r="H856" s="8">
        <v>0</v>
      </c>
      <c r="I856" t="str">
        <f>_xlfn.XLOOKUP(C856,State_Ref!B:B,State_Ref!A:A,"No Match")</f>
        <v>No Match</v>
      </c>
      <c r="J856" t="str" cm="1">
        <f t="array" ref="J856">_xlfn.XLOOKUP(I856&amp;PROPER(D856),Cleaned_Population!B$2:B$3200&amp;Cleaned_Population!A$2:A$3200,Cleaned_Population!C$2:C$3200,"No Match")</f>
        <v>No Match</v>
      </c>
      <c r="K856" t="str">
        <f t="shared" si="13"/>
        <v>Sufficient Access</v>
      </c>
    </row>
    <row r="857" spans="1:11">
      <c r="A857" t="str">
        <v>ST ELIZABETHS HOSPITAL</v>
      </c>
      <c r="B857" t="str">
        <v>WASHINGTON</v>
      </c>
      <c r="C857" t="str">
        <v>DC</v>
      </c>
      <c r="D857" t="str">
        <v>THE DISTRICT</v>
      </c>
      <c r="E857" t="str">
        <v>Psychiatric</v>
      </c>
      <c r="F857" t="str">
        <v>Government - State</v>
      </c>
      <c r="G857" t="str">
        <v>No</v>
      </c>
      <c r="H857" s="8">
        <v>0</v>
      </c>
      <c r="I857" t="str">
        <f>_xlfn.XLOOKUP(C857,State_Ref!B:B,State_Ref!A:A,"No Match")</f>
        <v>No Match</v>
      </c>
      <c r="J857" t="str" cm="1">
        <f t="array" ref="J857">_xlfn.XLOOKUP(I857&amp;PROPER(D857),Cleaned_Population!B$2:B$3200&amp;Cleaned_Population!A$2:A$3200,Cleaned_Population!C$2:C$3200,"No Match")</f>
        <v>No Match</v>
      </c>
      <c r="K857" t="str">
        <f t="shared" si="13"/>
        <v>Sufficient Access</v>
      </c>
    </row>
    <row r="858" spans="1:11">
      <c r="A858" t="str">
        <v>PSYCHIATRIC INSTITUTE OF WASHINGTON</v>
      </c>
      <c r="B858" t="str">
        <v>WASHINGTON</v>
      </c>
      <c r="C858" t="str">
        <v>DC</v>
      </c>
      <c r="D858" t="str">
        <v>THE DISTRICT</v>
      </c>
      <c r="E858" t="str">
        <v>Psychiatric</v>
      </c>
      <c r="F858" t="str">
        <v>Voluntary non-profit - Private</v>
      </c>
      <c r="G858" t="str">
        <v>No</v>
      </c>
      <c r="H858" s="8">
        <v>0</v>
      </c>
      <c r="I858" t="str">
        <f>_xlfn.XLOOKUP(C858,State_Ref!B:B,State_Ref!A:A,"No Match")</f>
        <v>No Match</v>
      </c>
      <c r="J858" t="str" cm="1">
        <f t="array" ref="J858">_xlfn.XLOOKUP(I858&amp;PROPER(D858),Cleaned_Population!B$2:B$3200&amp;Cleaned_Population!A$2:A$3200,Cleaned_Population!C$2:C$3200,"No Match")</f>
        <v>No Match</v>
      </c>
      <c r="K858" t="str">
        <f t="shared" si="13"/>
        <v>Sufficient Access</v>
      </c>
    </row>
    <row r="859" spans="1:11">
      <c r="A859" t="str">
        <v>SHANDS JACKSONVILLE</v>
      </c>
      <c r="B859" t="str">
        <v>JACKSONVILLE</v>
      </c>
      <c r="C859" t="str">
        <v>FL</v>
      </c>
      <c r="D859" t="str">
        <v>DUVAL</v>
      </c>
      <c r="E859" t="str">
        <v>Acute Care Hospitals</v>
      </c>
      <c r="F859" t="str">
        <v>Voluntary non-profit - Private</v>
      </c>
      <c r="G859" t="str">
        <v>Yes</v>
      </c>
      <c r="H859" s="8">
        <v>4</v>
      </c>
      <c r="I859" t="str">
        <f>_xlfn.XLOOKUP(C859,State_Ref!B:B,State_Ref!A:A,"No Match")</f>
        <v>Florida</v>
      </c>
      <c r="J859" cm="1">
        <f t="array" ref="J859">_xlfn.XLOOKUP(I859&amp;PROPER(D859),Cleaned_Population!B$2:B$3200&amp;Cleaned_Population!A$2:A$3200,Cleaned_Population!C$2:C$3200,"No Match")</f>
        <v>1062963</v>
      </c>
      <c r="K859" t="str">
        <f t="shared" si="13"/>
        <v>Sufficient Access</v>
      </c>
    </row>
    <row r="860" spans="1:11">
      <c r="A860" t="str">
        <v>BETHESDA HOSPITAL EAST</v>
      </c>
      <c r="B860" t="str">
        <v>BOYNTON BEACH</v>
      </c>
      <c r="C860" t="str">
        <v>FL</v>
      </c>
      <c r="D860" t="str">
        <v>PALM BEACH</v>
      </c>
      <c r="E860" t="str">
        <v>Acute Care Hospitals</v>
      </c>
      <c r="F860" t="str">
        <v>Voluntary non-profit - Private</v>
      </c>
      <c r="G860" t="str">
        <v>Yes</v>
      </c>
      <c r="H860" s="8">
        <v>2</v>
      </c>
      <c r="I860" t="str">
        <f>_xlfn.XLOOKUP(C860,State_Ref!B:B,State_Ref!A:A,"No Match")</f>
        <v>Florida</v>
      </c>
      <c r="J860" cm="1">
        <f t="array" ref="J860">_xlfn.XLOOKUP(I860&amp;PROPER(D860),Cleaned_Population!B$2:B$3200&amp;Cleaned_Population!A$2:A$3200,Cleaned_Population!C$2:C$3200,"No Match")</f>
        <v>1575726</v>
      </c>
      <c r="K860" t="str">
        <f t="shared" si="13"/>
        <v>Sufficient Access</v>
      </c>
    </row>
    <row r="861" spans="1:11">
      <c r="A861" t="str">
        <v>ORLANDO HEALTH</v>
      </c>
      <c r="B861" t="str">
        <v>ORLANDO</v>
      </c>
      <c r="C861" t="str">
        <v>FL</v>
      </c>
      <c r="D861" t="str">
        <v>ORANGE</v>
      </c>
      <c r="E861" t="str">
        <v>Acute Care Hospitals</v>
      </c>
      <c r="F861" t="str">
        <v>Voluntary non-profit - Private</v>
      </c>
      <c r="G861" t="str">
        <v>Yes</v>
      </c>
      <c r="H861" s="8">
        <v>4</v>
      </c>
      <c r="I861" t="str">
        <f>_xlfn.XLOOKUP(C861,State_Ref!B:B,State_Ref!A:A,"No Match")</f>
        <v>Florida</v>
      </c>
      <c r="J861" cm="1">
        <f t="array" ref="J861">_xlfn.XLOOKUP(I861&amp;PROPER(D861),Cleaned_Population!B$2:B$3200&amp;Cleaned_Population!A$2:A$3200,Cleaned_Population!C$2:C$3200,"No Match")</f>
        <v>1528002</v>
      </c>
      <c r="K861" t="str">
        <f t="shared" si="13"/>
        <v>Sufficient Access</v>
      </c>
    </row>
    <row r="862" spans="1:11">
      <c r="A862" t="str">
        <v>ADVENTHEALTH ORLANDO</v>
      </c>
      <c r="B862" t="str">
        <v>ORLANDO</v>
      </c>
      <c r="C862" t="str">
        <v>FL</v>
      </c>
      <c r="D862" t="str">
        <v>ORANGE</v>
      </c>
      <c r="E862" t="str">
        <v>Acute Care Hospitals</v>
      </c>
      <c r="F862" t="str">
        <v>Voluntary non-profit - Private</v>
      </c>
      <c r="G862" t="str">
        <v>Yes</v>
      </c>
      <c r="H862" s="8">
        <v>3</v>
      </c>
      <c r="I862" t="str">
        <f>_xlfn.XLOOKUP(C862,State_Ref!B:B,State_Ref!A:A,"No Match")</f>
        <v>Florida</v>
      </c>
      <c r="J862" cm="1">
        <f t="array" ref="J862">_xlfn.XLOOKUP(I862&amp;PROPER(D862),Cleaned_Population!B$2:B$3200&amp;Cleaned_Population!A$2:A$3200,Cleaned_Population!C$2:C$3200,"No Match")</f>
        <v>1528002</v>
      </c>
      <c r="K862" t="str">
        <f t="shared" si="13"/>
        <v>Sufficient Access</v>
      </c>
    </row>
    <row r="863" spans="1:11">
      <c r="A863" t="str">
        <v>BAPTIST HOSPITAL OF MIAMI</v>
      </c>
      <c r="B863" t="str">
        <v>MIAMI</v>
      </c>
      <c r="C863" t="str">
        <v>FL</v>
      </c>
      <c r="D863" t="str">
        <v>MIAMI-DADE</v>
      </c>
      <c r="E863" t="str">
        <v>Acute Care Hospitals</v>
      </c>
      <c r="F863" t="str">
        <v>Voluntary non-profit - Private</v>
      </c>
      <c r="G863" t="str">
        <v>Yes</v>
      </c>
      <c r="H863" s="8">
        <v>5</v>
      </c>
      <c r="I863" t="str">
        <f>_xlfn.XLOOKUP(C863,State_Ref!B:B,State_Ref!A:A,"No Match")</f>
        <v>Florida</v>
      </c>
      <c r="J863" cm="1">
        <f t="array" ref="J863">_xlfn.XLOOKUP(I863&amp;PROPER(D863),Cleaned_Population!B$2:B$3200&amp;Cleaned_Population!A$2:A$3200,Cleaned_Population!C$2:C$3200,"No Match")</f>
        <v>2802029</v>
      </c>
      <c r="K863" t="str">
        <f t="shared" si="13"/>
        <v>Sufficient Access</v>
      </c>
    </row>
    <row r="864" spans="1:11">
      <c r="A864" t="str">
        <v>LEE MEMORIAL HOSPITAL</v>
      </c>
      <c r="B864" t="str">
        <v>FORT MYERS</v>
      </c>
      <c r="C864" t="str">
        <v>FL</v>
      </c>
      <c r="D864" t="str">
        <v>LEE</v>
      </c>
      <c r="E864" t="str">
        <v>Acute Care Hospitals</v>
      </c>
      <c r="F864" t="str">
        <v>Government - Hospital District or Authority</v>
      </c>
      <c r="G864" t="str">
        <v>Yes</v>
      </c>
      <c r="H864" s="8">
        <v>5</v>
      </c>
      <c r="I864" t="str">
        <f>_xlfn.XLOOKUP(C864,State_Ref!B:B,State_Ref!A:A,"No Match")</f>
        <v>Florida</v>
      </c>
      <c r="J864" cm="1">
        <f t="array" ref="J864">_xlfn.XLOOKUP(I864&amp;PROPER(D864),Cleaned_Population!B$2:B$3200&amp;Cleaned_Population!A$2:A$3200,Cleaned_Population!C$2:C$3200,"No Match")</f>
        <v>875607</v>
      </c>
      <c r="K864" t="str">
        <f t="shared" si="13"/>
        <v>Sufficient Access</v>
      </c>
    </row>
    <row r="865" spans="1:11">
      <c r="A865" t="str">
        <v>ADVENTHEALTH NEW SMYRNA BEACH</v>
      </c>
      <c r="B865" t="str">
        <v>NEW SMYRNA BEACH</v>
      </c>
      <c r="C865" t="str">
        <v>FL</v>
      </c>
      <c r="D865" t="str">
        <v>VOLUSIA</v>
      </c>
      <c r="E865" t="str">
        <v>Acute Care Hospitals</v>
      </c>
      <c r="F865" t="str">
        <v>Voluntary non-profit - Church</v>
      </c>
      <c r="G865" t="str">
        <v>Yes</v>
      </c>
      <c r="H865" s="8">
        <v>4</v>
      </c>
      <c r="I865" t="str">
        <f>_xlfn.XLOOKUP(C865,State_Ref!B:B,State_Ref!A:A,"No Match")</f>
        <v>Florida</v>
      </c>
      <c r="J865" cm="1">
        <f t="array" ref="J865">_xlfn.XLOOKUP(I865&amp;PROPER(D865),Cleaned_Population!B$2:B$3200&amp;Cleaned_Population!A$2:A$3200,Cleaned_Population!C$2:C$3200,"No Match")</f>
        <v>606573</v>
      </c>
      <c r="K865" t="str">
        <f t="shared" si="13"/>
        <v>Sufficient Access</v>
      </c>
    </row>
    <row r="866" spans="1:11">
      <c r="A866" t="str">
        <v>HALIFAX HEALTH MEDICAL CENTER</v>
      </c>
      <c r="B866" t="str">
        <v>DAYTONA BEACH</v>
      </c>
      <c r="C866" t="str">
        <v>FL</v>
      </c>
      <c r="D866" t="str">
        <v>VOLUSIA</v>
      </c>
      <c r="E866" t="str">
        <v>Acute Care Hospitals</v>
      </c>
      <c r="F866" t="str">
        <v>Government - Hospital District or Authority</v>
      </c>
      <c r="G866" t="str">
        <v>Yes</v>
      </c>
      <c r="H866" s="8">
        <v>2</v>
      </c>
      <c r="I866" t="str">
        <f>_xlfn.XLOOKUP(C866,State_Ref!B:B,State_Ref!A:A,"No Match")</f>
        <v>Florida</v>
      </c>
      <c r="J866" cm="1">
        <f t="array" ref="J866">_xlfn.XLOOKUP(I866&amp;PROPER(D866),Cleaned_Population!B$2:B$3200&amp;Cleaned_Population!A$2:A$3200,Cleaned_Population!C$2:C$3200,"No Match")</f>
        <v>606573</v>
      </c>
      <c r="K866" t="str">
        <f t="shared" si="13"/>
        <v>Sufficient Access</v>
      </c>
    </row>
    <row r="867" spans="1:11">
      <c r="A867" t="str">
        <v>NAPLES COMMUNITY HOSPITAL</v>
      </c>
      <c r="B867" t="str">
        <v>NAPLES</v>
      </c>
      <c r="C867" t="str">
        <v>FL</v>
      </c>
      <c r="D867" t="str">
        <v>COLLIER</v>
      </c>
      <c r="E867" t="str">
        <v>Acute Care Hospitals</v>
      </c>
      <c r="F867" t="str">
        <v>Voluntary non-profit - Private</v>
      </c>
      <c r="G867" t="str">
        <v>Yes</v>
      </c>
      <c r="H867" s="8">
        <v>3</v>
      </c>
      <c r="I867" t="str">
        <f>_xlfn.XLOOKUP(C867,State_Ref!B:B,State_Ref!A:A,"No Match")</f>
        <v>Florida</v>
      </c>
      <c r="J867" cm="1">
        <f t="array" ref="J867">_xlfn.XLOOKUP(I867&amp;PROPER(D867),Cleaned_Population!B$2:B$3200&amp;Cleaned_Population!A$2:A$3200,Cleaned_Population!C$2:C$3200,"No Match")</f>
        <v>417131</v>
      </c>
      <c r="K867" t="str">
        <f t="shared" si="13"/>
        <v>Sufficient Access</v>
      </c>
    </row>
    <row r="868" spans="1:11">
      <c r="A868" t="str">
        <v>HOLMES REGIONAL MEDICAL CENTER</v>
      </c>
      <c r="B868" t="str">
        <v>MELBOURNE</v>
      </c>
      <c r="C868" t="str">
        <v>FL</v>
      </c>
      <c r="D868" t="str">
        <v>BREVARD</v>
      </c>
      <c r="E868" t="str">
        <v>Acute Care Hospitals</v>
      </c>
      <c r="F868" t="str">
        <v>Voluntary non-profit - Private</v>
      </c>
      <c r="G868" t="str">
        <v>Yes</v>
      </c>
      <c r="H868" s="8">
        <v>4</v>
      </c>
      <c r="I868" t="str">
        <f>_xlfn.XLOOKUP(C868,State_Ref!B:B,State_Ref!A:A,"No Match")</f>
        <v>Florida</v>
      </c>
      <c r="J868" cm="1">
        <f t="array" ref="J868">_xlfn.XLOOKUP(I868&amp;PROPER(D868),Cleaned_Population!B$2:B$3200&amp;Cleaned_Population!A$2:A$3200,Cleaned_Population!C$2:C$3200,"No Match")</f>
        <v>663982</v>
      </c>
      <c r="K868" t="str">
        <f t="shared" si="13"/>
        <v>Sufficient Access</v>
      </c>
    </row>
    <row r="869" spans="1:11">
      <c r="A869" t="str">
        <v>JACKSON HEALTH SYSTEM</v>
      </c>
      <c r="B869" t="str">
        <v>MIAMI</v>
      </c>
      <c r="C869" t="str">
        <v>FL</v>
      </c>
      <c r="D869" t="str">
        <v>MIAMI-DADE</v>
      </c>
      <c r="E869" t="str">
        <v>Acute Care Hospitals</v>
      </c>
      <c r="F869" t="str">
        <v>Government - Hospital District or Authority</v>
      </c>
      <c r="G869" t="str">
        <v>Yes</v>
      </c>
      <c r="H869" s="8">
        <v>1</v>
      </c>
      <c r="I869" t="str">
        <f>_xlfn.XLOOKUP(C869,State_Ref!B:B,State_Ref!A:A,"No Match")</f>
        <v>Florida</v>
      </c>
      <c r="J869" cm="1">
        <f t="array" ref="J869">_xlfn.XLOOKUP(I869&amp;PROPER(D869),Cleaned_Population!B$2:B$3200&amp;Cleaned_Population!A$2:A$3200,Cleaned_Population!C$2:C$3200,"No Match")</f>
        <v>2802029</v>
      </c>
      <c r="K869" t="str">
        <f t="shared" si="13"/>
        <v>Sufficient Access</v>
      </c>
    </row>
    <row r="870" spans="1:11">
      <c r="A870" t="str">
        <v>HCA FLORIDA CITRUS HOSPITAL</v>
      </c>
      <c r="B870" t="str">
        <v>INVERNESS</v>
      </c>
      <c r="C870" t="str">
        <v>FL</v>
      </c>
      <c r="D870" t="str">
        <v>CITRUS</v>
      </c>
      <c r="E870" t="str">
        <v>Acute Care Hospitals</v>
      </c>
      <c r="F870" t="str">
        <v>Government - Hospital District or Authority</v>
      </c>
      <c r="G870" t="str">
        <v>Yes</v>
      </c>
      <c r="H870" s="8">
        <v>2</v>
      </c>
      <c r="I870" t="str">
        <f>_xlfn.XLOOKUP(C870,State_Ref!B:B,State_Ref!A:A,"No Match")</f>
        <v>Florida</v>
      </c>
      <c r="J870" cm="1">
        <f t="array" ref="J870">_xlfn.XLOOKUP(I870&amp;PROPER(D870),Cleaned_Population!B$2:B$3200&amp;Cleaned_Population!A$2:A$3200,Cleaned_Population!C$2:C$3200,"No Match")</f>
        <v>171666</v>
      </c>
      <c r="K870" t="str">
        <f t="shared" si="13"/>
        <v>Sufficient Access</v>
      </c>
    </row>
    <row r="871" spans="1:11">
      <c r="A871" t="str">
        <v>SACRED HEART HOSPITAL</v>
      </c>
      <c r="B871" t="str">
        <v>PENSACOLA</v>
      </c>
      <c r="C871" t="str">
        <v>FL</v>
      </c>
      <c r="D871" t="str">
        <v>ESCAMBIA</v>
      </c>
      <c r="E871" t="str">
        <v>Acute Care Hospitals</v>
      </c>
      <c r="F871" t="str">
        <v>Voluntary non-profit - Private</v>
      </c>
      <c r="G871" t="str">
        <v>Yes</v>
      </c>
      <c r="H871" s="8">
        <v>4</v>
      </c>
      <c r="I871" t="str">
        <f>_xlfn.XLOOKUP(C871,State_Ref!B:B,State_Ref!A:A,"No Match")</f>
        <v>Florida</v>
      </c>
      <c r="J871" cm="1">
        <f t="array" ref="J871">_xlfn.XLOOKUP(I871&amp;PROPER(D871),Cleaned_Population!B$2:B$3200&amp;Cleaned_Population!A$2:A$3200,Cleaned_Population!C$2:C$3200,"No Match")</f>
        <v>333834</v>
      </c>
      <c r="K871" t="str">
        <f t="shared" si="13"/>
        <v>Sufficient Access</v>
      </c>
    </row>
    <row r="872" spans="1:11">
      <c r="A872" t="str">
        <v>ASCENSION SACRED HEART BAY</v>
      </c>
      <c r="B872" t="str">
        <v>PANAMA CITY</v>
      </c>
      <c r="C872" t="str">
        <v>FL</v>
      </c>
      <c r="D872" t="str">
        <v>BAY</v>
      </c>
      <c r="E872" t="str">
        <v>Acute Care Hospitals</v>
      </c>
      <c r="F872" t="str">
        <v>Voluntary non-profit - Private</v>
      </c>
      <c r="G872" t="str">
        <v>Yes</v>
      </c>
      <c r="H872" s="8">
        <v>3</v>
      </c>
      <c r="I872" t="str">
        <f>_xlfn.XLOOKUP(C872,State_Ref!B:B,State_Ref!A:A,"No Match")</f>
        <v>Florida</v>
      </c>
      <c r="J872" cm="1">
        <f t="array" ref="J872">_xlfn.XLOOKUP(I872&amp;PROPER(D872),Cleaned_Population!B$2:B$3200&amp;Cleaned_Population!A$2:A$3200,Cleaned_Population!C$2:C$3200,"No Match")</f>
        <v>204479</v>
      </c>
      <c r="K872" t="str">
        <f t="shared" si="13"/>
        <v>Sufficient Access</v>
      </c>
    </row>
    <row r="873" spans="1:11">
      <c r="A873" t="str">
        <v>PARRISH MEDICAL CENTER</v>
      </c>
      <c r="B873" t="str">
        <v>TITUSVILLE</v>
      </c>
      <c r="C873" t="str">
        <v>FL</v>
      </c>
      <c r="D873" t="str">
        <v>BREVARD</v>
      </c>
      <c r="E873" t="str">
        <v>Acute Care Hospitals</v>
      </c>
      <c r="F873" t="str">
        <v>Government - Hospital District or Authority</v>
      </c>
      <c r="G873" t="str">
        <v>Yes</v>
      </c>
      <c r="H873" s="8">
        <v>2</v>
      </c>
      <c r="I873" t="str">
        <f>_xlfn.XLOOKUP(C873,State_Ref!B:B,State_Ref!A:A,"No Match")</f>
        <v>Florida</v>
      </c>
      <c r="J873" cm="1">
        <f t="array" ref="J873">_xlfn.XLOOKUP(I873&amp;PROPER(D873),Cleaned_Population!B$2:B$3200&amp;Cleaned_Population!A$2:A$3200,Cleaned_Population!C$2:C$3200,"No Match")</f>
        <v>663982</v>
      </c>
      <c r="K873" t="str">
        <f t="shared" si="13"/>
        <v>Sufficient Access</v>
      </c>
    </row>
    <row r="874" spans="1:11">
      <c r="A874" t="str">
        <v>NORTH SHORE MEDICAL CENTER</v>
      </c>
      <c r="B874" t="str">
        <v>MIAMI</v>
      </c>
      <c r="C874" t="str">
        <v>FL</v>
      </c>
      <c r="D874" t="str">
        <v>MIAMI-DADE</v>
      </c>
      <c r="E874" t="str">
        <v>Acute Care Hospitals</v>
      </c>
      <c r="F874" t="str">
        <v>Proprietary</v>
      </c>
      <c r="G874" t="str">
        <v>Yes</v>
      </c>
      <c r="H874" s="8">
        <v>1</v>
      </c>
      <c r="I874" t="str">
        <f>_xlfn.XLOOKUP(C874,State_Ref!B:B,State_Ref!A:A,"No Match")</f>
        <v>Florida</v>
      </c>
      <c r="J874" cm="1">
        <f t="array" ref="J874">_xlfn.XLOOKUP(I874&amp;PROPER(D874),Cleaned_Population!B$2:B$3200&amp;Cleaned_Population!A$2:A$3200,Cleaned_Population!C$2:C$3200,"No Match")</f>
        <v>2802029</v>
      </c>
      <c r="K874" t="str">
        <f t="shared" si="13"/>
        <v>Sufficient Access</v>
      </c>
    </row>
    <row r="875" spans="1:11">
      <c r="A875" t="str">
        <v>ORLANDO HEALTH-HEALTH CENTRAL HOSPITAL</v>
      </c>
      <c r="B875" t="str">
        <v>OCOEE</v>
      </c>
      <c r="C875" t="str">
        <v>FL</v>
      </c>
      <c r="D875" t="str">
        <v>ORANGE</v>
      </c>
      <c r="E875" t="str">
        <v>Acute Care Hospitals</v>
      </c>
      <c r="F875" t="str">
        <v>Government - State</v>
      </c>
      <c r="G875" t="str">
        <v>Yes</v>
      </c>
      <c r="H875" s="8">
        <v>3</v>
      </c>
      <c r="I875" t="str">
        <f>_xlfn.XLOOKUP(C875,State_Ref!B:B,State_Ref!A:A,"No Match")</f>
        <v>Florida</v>
      </c>
      <c r="J875" cm="1">
        <f t="array" ref="J875">_xlfn.XLOOKUP(I875&amp;PROPER(D875),Cleaned_Population!B$2:B$3200&amp;Cleaned_Population!A$2:A$3200,Cleaned_Population!C$2:C$3200,"No Match")</f>
        <v>1528002</v>
      </c>
      <c r="K875" t="str">
        <f t="shared" si="13"/>
        <v>Sufficient Access</v>
      </c>
    </row>
    <row r="876" spans="1:11">
      <c r="A876" t="str">
        <v>ORLANDO HEALTH BAYFRONT HOSPITAL</v>
      </c>
      <c r="B876" t="str">
        <v>SAINT PETERSBURG</v>
      </c>
      <c r="C876" t="str">
        <v>FL</v>
      </c>
      <c r="D876" t="str">
        <v>PINELLAS</v>
      </c>
      <c r="E876" t="str">
        <v>Acute Care Hospitals</v>
      </c>
      <c r="F876" t="str">
        <v>Voluntary non-profit - Private</v>
      </c>
      <c r="G876" t="str">
        <v>Yes</v>
      </c>
      <c r="H876" s="8">
        <v>2</v>
      </c>
      <c r="I876" t="str">
        <f>_xlfn.XLOOKUP(C876,State_Ref!B:B,State_Ref!A:A,"No Match")</f>
        <v>Florida</v>
      </c>
      <c r="J876" cm="1">
        <f t="array" ref="J876">_xlfn.XLOOKUP(I876&amp;PROPER(D876),Cleaned_Population!B$2:B$3200&amp;Cleaned_Population!A$2:A$3200,Cleaned_Population!C$2:C$3200,"No Match")</f>
        <v>948563</v>
      </c>
      <c r="K876" t="str">
        <f t="shared" si="13"/>
        <v>Sufficient Access</v>
      </c>
    </row>
    <row r="877" spans="1:11">
      <c r="A877" t="str">
        <v>MOUNT SINAI MEDICAL CENTER OF FLORIDA, INC</v>
      </c>
      <c r="B877" t="str">
        <v>MIAMI BEACH</v>
      </c>
      <c r="C877" t="str">
        <v>FL</v>
      </c>
      <c r="D877" t="str">
        <v>MIAMI-DADE</v>
      </c>
      <c r="E877" t="str">
        <v>Acute Care Hospitals</v>
      </c>
      <c r="F877" t="str">
        <v>Voluntary non-profit - Private</v>
      </c>
      <c r="G877" t="str">
        <v>Yes</v>
      </c>
      <c r="H877" s="8">
        <v>3</v>
      </c>
      <c r="I877" t="str">
        <f>_xlfn.XLOOKUP(C877,State_Ref!B:B,State_Ref!A:A,"No Match")</f>
        <v>Florida</v>
      </c>
      <c r="J877" cm="1">
        <f t="array" ref="J877">_xlfn.XLOOKUP(I877&amp;PROPER(D877),Cleaned_Population!B$2:B$3200&amp;Cleaned_Population!A$2:A$3200,Cleaned_Population!C$2:C$3200,"No Match")</f>
        <v>2802029</v>
      </c>
      <c r="K877" t="str">
        <f t="shared" si="13"/>
        <v>Sufficient Access</v>
      </c>
    </row>
    <row r="878" spans="1:11">
      <c r="A878" t="str">
        <v>MANATEE MEMORIAL HOSPITAL</v>
      </c>
      <c r="B878" t="str">
        <v>BRADENTON</v>
      </c>
      <c r="C878" t="str">
        <v>FL</v>
      </c>
      <c r="D878" t="str">
        <v>MANATEE</v>
      </c>
      <c r="E878" t="str">
        <v>Acute Care Hospitals</v>
      </c>
      <c r="F878" t="str">
        <v>Proprietary</v>
      </c>
      <c r="G878" t="str">
        <v>Yes</v>
      </c>
      <c r="H878" s="8">
        <v>3</v>
      </c>
      <c r="I878" t="str">
        <f>_xlfn.XLOOKUP(C878,State_Ref!B:B,State_Ref!A:A,"No Match")</f>
        <v>Florida</v>
      </c>
      <c r="J878" cm="1">
        <f t="array" ref="J878">_xlfn.XLOOKUP(I878&amp;PROPER(D878),Cleaned_Population!B$2:B$3200&amp;Cleaned_Population!A$2:A$3200,Cleaned_Population!C$2:C$3200,"No Match")</f>
        <v>468200</v>
      </c>
      <c r="K878" t="str">
        <f t="shared" si="13"/>
        <v>Sufficient Access</v>
      </c>
    </row>
    <row r="879" spans="1:11">
      <c r="A879" t="str">
        <v>MEMORIAL REGIONAL HOSPITAL</v>
      </c>
      <c r="B879" t="str">
        <v>HOLLYWOOD</v>
      </c>
      <c r="C879" t="str">
        <v>FL</v>
      </c>
      <c r="D879" t="str">
        <v>BROWARD</v>
      </c>
      <c r="E879" t="str">
        <v>Acute Care Hospitals</v>
      </c>
      <c r="F879" t="str">
        <v>Government - Hospital District or Authority</v>
      </c>
      <c r="G879" t="str">
        <v>Yes</v>
      </c>
      <c r="H879" s="8">
        <v>3</v>
      </c>
      <c r="I879" t="str">
        <f>_xlfn.XLOOKUP(C879,State_Ref!B:B,State_Ref!A:A,"No Match")</f>
        <v>Florida</v>
      </c>
      <c r="J879" cm="1">
        <f t="array" ref="J879">_xlfn.XLOOKUP(I879&amp;PROPER(D879),Cleaned_Population!B$2:B$3200&amp;Cleaned_Population!A$2:A$3200,Cleaned_Population!C$2:C$3200,"No Match")</f>
        <v>2013317</v>
      </c>
      <c r="K879" t="str">
        <f t="shared" si="13"/>
        <v>Sufficient Access</v>
      </c>
    </row>
    <row r="880" spans="1:11">
      <c r="A880" t="str">
        <v>BROWARD HEALTH MEDICAL CENTER</v>
      </c>
      <c r="B880" t="str">
        <v>FORT LAUDERDALE</v>
      </c>
      <c r="C880" t="str">
        <v>FL</v>
      </c>
      <c r="D880" t="str">
        <v>BROWARD</v>
      </c>
      <c r="E880" t="str">
        <v>Acute Care Hospitals</v>
      </c>
      <c r="F880" t="str">
        <v>Government - Hospital District or Authority</v>
      </c>
      <c r="G880" t="str">
        <v>Yes</v>
      </c>
      <c r="H880" s="8">
        <v>3</v>
      </c>
      <c r="I880" t="str">
        <f>_xlfn.XLOOKUP(C880,State_Ref!B:B,State_Ref!A:A,"No Match")</f>
        <v>Florida</v>
      </c>
      <c r="J880" cm="1">
        <f t="array" ref="J880">_xlfn.XLOOKUP(I880&amp;PROPER(D880),Cleaned_Population!B$2:B$3200&amp;Cleaned_Population!A$2:A$3200,Cleaned_Population!C$2:C$3200,"No Match")</f>
        <v>2013317</v>
      </c>
      <c r="K880" t="str">
        <f t="shared" si="13"/>
        <v>Sufficient Access</v>
      </c>
    </row>
    <row r="881" spans="1:11">
      <c r="A881" t="str">
        <v>ASCENSION ST VINCENT'S RIVERSIDE</v>
      </c>
      <c r="B881" t="str">
        <v>JACKSONVILLE</v>
      </c>
      <c r="C881" t="str">
        <v>FL</v>
      </c>
      <c r="D881" t="str">
        <v>DUVAL</v>
      </c>
      <c r="E881" t="str">
        <v>Acute Care Hospitals</v>
      </c>
      <c r="F881" t="str">
        <v>Voluntary non-profit - Private</v>
      </c>
      <c r="G881" t="str">
        <v>Yes</v>
      </c>
      <c r="H881" s="8">
        <v>3</v>
      </c>
      <c r="I881" t="str">
        <f>_xlfn.XLOOKUP(C881,State_Ref!B:B,State_Ref!A:A,"No Match")</f>
        <v>Florida</v>
      </c>
      <c r="J881" cm="1">
        <f t="array" ref="J881">_xlfn.XLOOKUP(I881&amp;PROPER(D881),Cleaned_Population!B$2:B$3200&amp;Cleaned_Population!A$2:A$3200,Cleaned_Population!C$2:C$3200,"No Match")</f>
        <v>1062963</v>
      </c>
      <c r="K881" t="str">
        <f t="shared" si="13"/>
        <v>Sufficient Access</v>
      </c>
    </row>
    <row r="882" spans="1:11">
      <c r="A882" t="str">
        <v>MEASE DUNEDIN HOSPITAL</v>
      </c>
      <c r="B882" t="str">
        <v>DUNEDIN</v>
      </c>
      <c r="C882" t="str">
        <v>FL</v>
      </c>
      <c r="D882" t="str">
        <v>PINELLAS</v>
      </c>
      <c r="E882" t="str">
        <v>Acute Care Hospitals</v>
      </c>
      <c r="F882" t="str">
        <v>Voluntary non-profit - Private</v>
      </c>
      <c r="G882" t="str">
        <v>Yes</v>
      </c>
      <c r="H882" s="8">
        <v>4</v>
      </c>
      <c r="I882" t="str">
        <f>_xlfn.XLOOKUP(C882,State_Ref!B:B,State_Ref!A:A,"No Match")</f>
        <v>Florida</v>
      </c>
      <c r="J882" cm="1">
        <f t="array" ref="J882">_xlfn.XLOOKUP(I882&amp;PROPER(D882),Cleaned_Population!B$2:B$3200&amp;Cleaned_Population!A$2:A$3200,Cleaned_Population!C$2:C$3200,"No Match")</f>
        <v>948563</v>
      </c>
      <c r="K882" t="str">
        <f t="shared" si="13"/>
        <v>Sufficient Access</v>
      </c>
    </row>
    <row r="883" spans="1:11">
      <c r="A883" t="str">
        <v>CLEVELAND CLINIC MARTIN NORTH HOSPITAL</v>
      </c>
      <c r="B883" t="str">
        <v>STUART</v>
      </c>
      <c r="C883" t="str">
        <v>FL</v>
      </c>
      <c r="D883" t="str">
        <v>MARTIN</v>
      </c>
      <c r="E883" t="str">
        <v>Acute Care Hospitals</v>
      </c>
      <c r="F883" t="str">
        <v>Voluntary non-profit - Private</v>
      </c>
      <c r="G883" t="str">
        <v>Yes</v>
      </c>
      <c r="H883" s="8">
        <v>3</v>
      </c>
      <c r="I883" t="str">
        <f>_xlfn.XLOOKUP(C883,State_Ref!B:B,State_Ref!A:A,"No Match")</f>
        <v>Florida</v>
      </c>
      <c r="J883" cm="1">
        <f t="array" ref="J883">_xlfn.XLOOKUP(I883&amp;PROPER(D883),Cleaned_Population!B$2:B$3200&amp;Cleaned_Population!A$2:A$3200,Cleaned_Population!C$2:C$3200,"No Match")</f>
        <v>166272</v>
      </c>
      <c r="K883" t="str">
        <f t="shared" si="13"/>
        <v>Sufficient Access</v>
      </c>
    </row>
    <row r="884" spans="1:11">
      <c r="A884" t="str">
        <v>ADVENTHEALTH DELAND</v>
      </c>
      <c r="B884" t="str">
        <v>DELAND</v>
      </c>
      <c r="C884" t="str">
        <v>FL</v>
      </c>
      <c r="D884" t="str">
        <v>VOLUSIA</v>
      </c>
      <c r="E884" t="str">
        <v>Acute Care Hospitals</v>
      </c>
      <c r="F884" t="str">
        <v>Voluntary non-profit - Church</v>
      </c>
      <c r="G884" t="str">
        <v>Yes</v>
      </c>
      <c r="H884" s="8">
        <v>4</v>
      </c>
      <c r="I884" t="str">
        <f>_xlfn.XLOOKUP(C884,State_Ref!B:B,State_Ref!A:A,"No Match")</f>
        <v>Florida</v>
      </c>
      <c r="J884" cm="1">
        <f t="array" ref="J884">_xlfn.XLOOKUP(I884&amp;PROPER(D884),Cleaned_Population!B$2:B$3200&amp;Cleaned_Population!A$2:A$3200,Cleaned_Population!C$2:C$3200,"No Match")</f>
        <v>606573</v>
      </c>
      <c r="K884" t="str">
        <f t="shared" si="13"/>
        <v>Sufficient Access</v>
      </c>
    </row>
    <row r="885" spans="1:11">
      <c r="A885" t="str">
        <v>Adventhealth Zephyrhills</v>
      </c>
      <c r="B885" t="str">
        <v>ZEPHYRHILLS</v>
      </c>
      <c r="C885" t="str">
        <v>FL</v>
      </c>
      <c r="D885" t="str">
        <v>PASCO</v>
      </c>
      <c r="E885" t="str">
        <v>Acute Care Hospitals</v>
      </c>
      <c r="F885" t="str">
        <v>Voluntary non-profit - Church</v>
      </c>
      <c r="G885" t="str">
        <v>Yes</v>
      </c>
      <c r="H885" s="8">
        <v>4</v>
      </c>
      <c r="I885" t="str">
        <f>_xlfn.XLOOKUP(C885,State_Ref!B:B,State_Ref!A:A,"No Match")</f>
        <v>Florida</v>
      </c>
      <c r="J885" cm="1">
        <f t="array" ref="J885">_xlfn.XLOOKUP(I885&amp;PROPER(D885),Cleaned_Population!B$2:B$3200&amp;Cleaned_Population!A$2:A$3200,Cleaned_Population!C$2:C$3200,"No Match")</f>
        <v>674516</v>
      </c>
      <c r="K885" t="str">
        <f t="shared" si="13"/>
        <v>Sufficient Access</v>
      </c>
    </row>
    <row r="886" spans="1:11">
      <c r="A886" t="str">
        <v>HCA FLORIDA HIGHLANDS HOSPITAL</v>
      </c>
      <c r="B886" t="str">
        <v>SEBRING</v>
      </c>
      <c r="C886" t="str">
        <v>FL</v>
      </c>
      <c r="D886" t="str">
        <v>HIGHLANDS</v>
      </c>
      <c r="E886" t="str">
        <v>Acute Care Hospitals</v>
      </c>
      <c r="F886" t="str">
        <v>Proprietary</v>
      </c>
      <c r="G886" t="str">
        <v>Yes</v>
      </c>
      <c r="H886" s="8">
        <v>3</v>
      </c>
      <c r="I886" t="str">
        <f>_xlfn.XLOOKUP(C886,State_Ref!B:B,State_Ref!A:A,"No Match")</f>
        <v>Florida</v>
      </c>
      <c r="J886" cm="1">
        <f t="array" ref="J886">_xlfn.XLOOKUP(I886&amp;PROPER(D886),Cleaned_Population!B$2:B$3200&amp;Cleaned_Population!A$2:A$3200,Cleaned_Population!C$2:C$3200,"No Match")</f>
        <v>111122</v>
      </c>
      <c r="K886" t="str">
        <f t="shared" si="13"/>
        <v>Sufficient Access</v>
      </c>
    </row>
    <row r="887" spans="1:11">
      <c r="A887" t="str">
        <v>LARKIN COMMUNITY HOSPITAL PALM SPRINGS CAMPUS</v>
      </c>
      <c r="B887" t="str">
        <v>HIALEAH</v>
      </c>
      <c r="C887" t="str">
        <v>FL</v>
      </c>
      <c r="D887" t="str">
        <v>MIAMI-DADE</v>
      </c>
      <c r="E887" t="str">
        <v>Acute Care Hospitals</v>
      </c>
      <c r="F887" t="str">
        <v>Voluntary non-profit - Private</v>
      </c>
      <c r="G887" t="str">
        <v>Yes</v>
      </c>
      <c r="H887" s="8">
        <v>4</v>
      </c>
      <c r="I887" t="str">
        <f>_xlfn.XLOOKUP(C887,State_Ref!B:B,State_Ref!A:A,"No Match")</f>
        <v>Florida</v>
      </c>
      <c r="J887" cm="1">
        <f t="array" ref="J887">_xlfn.XLOOKUP(I887&amp;PROPER(D887),Cleaned_Population!B$2:B$3200&amp;Cleaned_Population!A$2:A$3200,Cleaned_Population!C$2:C$3200,"No Match")</f>
        <v>2802029</v>
      </c>
      <c r="K887" t="str">
        <f t="shared" si="13"/>
        <v>Sufficient Access</v>
      </c>
    </row>
    <row r="888" spans="1:11">
      <c r="A888" t="str">
        <v>ORLANDO HEALTH SOUTH LAKE HOSPITAL</v>
      </c>
      <c r="B888" t="str">
        <v>CLERMONT</v>
      </c>
      <c r="C888" t="str">
        <v>FL</v>
      </c>
      <c r="D888" t="str">
        <v>LAKE</v>
      </c>
      <c r="E888" t="str">
        <v>Acute Care Hospitals</v>
      </c>
      <c r="F888" t="str">
        <v>Government - Hospital District or Authority</v>
      </c>
      <c r="G888" t="str">
        <v>Yes</v>
      </c>
      <c r="H888" s="8">
        <v>3</v>
      </c>
      <c r="I888" t="str">
        <f>_xlfn.XLOOKUP(C888,State_Ref!B:B,State_Ref!A:A,"No Match")</f>
        <v>Florida</v>
      </c>
      <c r="J888" cm="1">
        <f t="array" ref="J888">_xlfn.XLOOKUP(I888&amp;PROPER(D888),Cleaned_Population!B$2:B$3200&amp;Cleaned_Population!A$2:A$3200,Cleaned_Population!C$2:C$3200,"No Match")</f>
        <v>456068</v>
      </c>
      <c r="K888" t="str">
        <f t="shared" si="13"/>
        <v>Sufficient Access</v>
      </c>
    </row>
    <row r="889" spans="1:11">
      <c r="A889" t="str">
        <v>WINTER HAVEN HOSPITAL</v>
      </c>
      <c r="B889" t="str">
        <v>WINTER HAVEN</v>
      </c>
      <c r="C889" t="str">
        <v>FL</v>
      </c>
      <c r="D889" t="str">
        <v>POLK</v>
      </c>
      <c r="E889" t="str">
        <v>Acute Care Hospitals</v>
      </c>
      <c r="F889" t="str">
        <v>Voluntary non-profit - Private</v>
      </c>
      <c r="G889" t="str">
        <v>Yes</v>
      </c>
      <c r="H889" s="8">
        <v>3</v>
      </c>
      <c r="I889" t="str">
        <f>_xlfn.XLOOKUP(C889,State_Ref!B:B,State_Ref!A:A,"No Match")</f>
        <v>Florida</v>
      </c>
      <c r="J889" cm="1">
        <f t="array" ref="J889">_xlfn.XLOOKUP(I889&amp;PROPER(D889),Cleaned_Population!B$2:B$3200&amp;Cleaned_Population!A$2:A$3200,Cleaned_Population!C$2:C$3200,"No Match")</f>
        <v>874790</v>
      </c>
      <c r="K889" t="str">
        <f t="shared" si="13"/>
        <v>Sufficient Access</v>
      </c>
    </row>
    <row r="890" spans="1:11">
      <c r="A890" t="str">
        <v>HIALEAH HOSPITAL</v>
      </c>
      <c r="B890" t="str">
        <v>HIALEAH</v>
      </c>
      <c r="C890" t="str">
        <v>FL</v>
      </c>
      <c r="D890" t="str">
        <v>MIAMI-DADE</v>
      </c>
      <c r="E890" t="str">
        <v>Acute Care Hospitals</v>
      </c>
      <c r="F890" t="str">
        <v>Proprietary</v>
      </c>
      <c r="G890" t="str">
        <v>Yes</v>
      </c>
      <c r="H890" s="8">
        <v>3</v>
      </c>
      <c r="I890" t="str">
        <f>_xlfn.XLOOKUP(C890,State_Ref!B:B,State_Ref!A:A,"No Match")</f>
        <v>Florida</v>
      </c>
      <c r="J890" cm="1">
        <f t="array" ref="J890">_xlfn.XLOOKUP(I890&amp;PROPER(D890),Cleaned_Population!B$2:B$3200&amp;Cleaned_Population!A$2:A$3200,Cleaned_Population!C$2:C$3200,"No Match")</f>
        <v>2802029</v>
      </c>
      <c r="K890" t="str">
        <f t="shared" si="13"/>
        <v>Sufficient Access</v>
      </c>
    </row>
    <row r="891" spans="1:11">
      <c r="A891" t="str">
        <v>HCA FLORIDA TWIN CITIES HOSPITAL</v>
      </c>
      <c r="B891" t="str">
        <v>NICEVILLE</v>
      </c>
      <c r="C891" t="str">
        <v>FL</v>
      </c>
      <c r="D891" t="str">
        <v>OKALOOSA</v>
      </c>
      <c r="E891" t="str">
        <v>Acute Care Hospitals</v>
      </c>
      <c r="F891" t="str">
        <v>Proprietary</v>
      </c>
      <c r="G891" t="str">
        <v>Yes</v>
      </c>
      <c r="H891" s="8">
        <v>5</v>
      </c>
      <c r="I891" t="str">
        <f>_xlfn.XLOOKUP(C891,State_Ref!B:B,State_Ref!A:A,"No Match")</f>
        <v>Florida</v>
      </c>
      <c r="J891" cm="1">
        <f t="array" ref="J891">_xlfn.XLOOKUP(I891&amp;PROPER(D891),Cleaned_Population!B$2:B$3200&amp;Cleaned_Population!A$2:A$3200,Cleaned_Population!C$2:C$3200,"No Match")</f>
        <v>221810</v>
      </c>
      <c r="K891" t="str">
        <f t="shared" si="13"/>
        <v>Sufficient Access</v>
      </c>
    </row>
    <row r="892" spans="1:11">
      <c r="A892" t="str">
        <v>ADVENTHEALTH NORTH PINELLAS</v>
      </c>
      <c r="B892" t="str">
        <v>TARPON SPRINGS</v>
      </c>
      <c r="C892" t="str">
        <v>FL</v>
      </c>
      <c r="D892" t="str">
        <v>PINELLAS</v>
      </c>
      <c r="E892" t="str">
        <v>Acute Care Hospitals</v>
      </c>
      <c r="F892" t="str">
        <v>Voluntary non-profit - Other</v>
      </c>
      <c r="G892" t="str">
        <v>Yes</v>
      </c>
      <c r="H892" s="8">
        <v>4</v>
      </c>
      <c r="I892" t="str">
        <f>_xlfn.XLOOKUP(C892,State_Ref!B:B,State_Ref!A:A,"No Match")</f>
        <v>Florida</v>
      </c>
      <c r="J892" cm="1">
        <f t="array" ref="J892">_xlfn.XLOOKUP(I892&amp;PROPER(D892),Cleaned_Population!B$2:B$3200&amp;Cleaned_Population!A$2:A$3200,Cleaned_Population!C$2:C$3200,"No Match")</f>
        <v>948563</v>
      </c>
      <c r="K892" t="str">
        <f t="shared" si="13"/>
        <v>Sufficient Access</v>
      </c>
    </row>
    <row r="893" spans="1:11">
      <c r="A893" t="str">
        <v>ADVENTHEALTH WATERMAN</v>
      </c>
      <c r="B893" t="str">
        <v>TAVARES</v>
      </c>
      <c r="C893" t="str">
        <v>FL</v>
      </c>
      <c r="D893" t="str">
        <v>LAKE</v>
      </c>
      <c r="E893" t="str">
        <v>Acute Care Hospitals</v>
      </c>
      <c r="F893" t="str">
        <v>Voluntary non-profit - Church</v>
      </c>
      <c r="G893" t="str">
        <v>No</v>
      </c>
      <c r="H893" s="8">
        <v>4</v>
      </c>
      <c r="I893" t="str">
        <f>_xlfn.XLOOKUP(C893,State_Ref!B:B,State_Ref!A:A,"No Match")</f>
        <v>Florida</v>
      </c>
      <c r="J893" cm="1">
        <f t="array" ref="J893">_xlfn.XLOOKUP(I893&amp;PROPER(D893),Cleaned_Population!B$2:B$3200&amp;Cleaned_Population!A$2:A$3200,Cleaned_Population!C$2:C$3200,"No Match")</f>
        <v>456068</v>
      </c>
      <c r="K893" t="str">
        <f t="shared" si="13"/>
        <v>Sufficient Access</v>
      </c>
    </row>
    <row r="894" spans="1:11">
      <c r="A894" t="str">
        <v>ADVENTHEALTH OCALA</v>
      </c>
      <c r="B894" t="str">
        <v>OCALA</v>
      </c>
      <c r="C894" t="str">
        <v>FL</v>
      </c>
      <c r="D894" t="str">
        <v>MARION</v>
      </c>
      <c r="E894" t="str">
        <v>Acute Care Hospitals</v>
      </c>
      <c r="F894" t="str">
        <v>Government - Hospital District or Authority</v>
      </c>
      <c r="G894" t="str">
        <v>Yes</v>
      </c>
      <c r="H894" s="8">
        <v>4</v>
      </c>
      <c r="I894" t="str">
        <f>_xlfn.XLOOKUP(C894,State_Ref!B:B,State_Ref!A:A,"No Match")</f>
        <v>Florida</v>
      </c>
      <c r="J894" cm="1">
        <f t="array" ref="J894">_xlfn.XLOOKUP(I894&amp;PROPER(D894),Cleaned_Population!B$2:B$3200&amp;Cleaned_Population!A$2:A$3200,Cleaned_Population!C$2:C$3200,"No Match")</f>
        <v>442660</v>
      </c>
      <c r="K894" t="str">
        <f t="shared" si="13"/>
        <v>Sufficient Access</v>
      </c>
    </row>
    <row r="895" spans="1:11">
      <c r="A895" t="str">
        <v>MORTON PLANT NORTH BAY HOSPITAL</v>
      </c>
      <c r="B895" t="str">
        <v>NEW PORT RICHEY</v>
      </c>
      <c r="C895" t="str">
        <v>FL</v>
      </c>
      <c r="D895" t="str">
        <v>PASCO</v>
      </c>
      <c r="E895" t="str">
        <v>Acute Care Hospitals</v>
      </c>
      <c r="F895" t="str">
        <v>Voluntary non-profit - Private</v>
      </c>
      <c r="G895" t="str">
        <v>Yes</v>
      </c>
      <c r="H895" s="8">
        <v>3</v>
      </c>
      <c r="I895" t="str">
        <f>_xlfn.XLOOKUP(C895,State_Ref!B:B,State_Ref!A:A,"No Match")</f>
        <v>Florida</v>
      </c>
      <c r="J895" cm="1">
        <f t="array" ref="J895">_xlfn.XLOOKUP(I895&amp;PROPER(D895),Cleaned_Population!B$2:B$3200&amp;Cleaned_Population!A$2:A$3200,Cleaned_Population!C$2:C$3200,"No Match")</f>
        <v>674516</v>
      </c>
      <c r="K895" t="str">
        <f t="shared" si="13"/>
        <v>Sufficient Access</v>
      </c>
    </row>
    <row r="896" spans="1:11">
      <c r="A896" t="str">
        <v>ST ANTHONYS HOSPITAL</v>
      </c>
      <c r="B896" t="str">
        <v>SAINT PETERSBURG</v>
      </c>
      <c r="C896" t="str">
        <v>FL</v>
      </c>
      <c r="D896" t="str">
        <v>PINELLAS</v>
      </c>
      <c r="E896" t="str">
        <v>Acute Care Hospitals</v>
      </c>
      <c r="F896" t="str">
        <v>Voluntary non-profit - Church</v>
      </c>
      <c r="G896" t="str">
        <v>Yes</v>
      </c>
      <c r="H896" s="8">
        <v>3</v>
      </c>
      <c r="I896" t="str">
        <f>_xlfn.XLOOKUP(C896,State_Ref!B:B,State_Ref!A:A,"No Match")</f>
        <v>Florida</v>
      </c>
      <c r="J896" cm="1">
        <f t="array" ref="J896">_xlfn.XLOOKUP(I896&amp;PROPER(D896),Cleaned_Population!B$2:B$3200&amp;Cleaned_Population!A$2:A$3200,Cleaned_Population!C$2:C$3200,"No Match")</f>
        <v>948563</v>
      </c>
      <c r="K896" t="str">
        <f t="shared" si="13"/>
        <v>Sufficient Access</v>
      </c>
    </row>
    <row r="897" spans="1:11">
      <c r="A897" t="str">
        <v>ADVENTHEALTH DAYTONA BEACH</v>
      </c>
      <c r="B897" t="str">
        <v>DAYTONA BEACH</v>
      </c>
      <c r="C897" t="str">
        <v>FL</v>
      </c>
      <c r="D897" t="str">
        <v>VOLUSIA</v>
      </c>
      <c r="E897" t="str">
        <v>Acute Care Hospitals</v>
      </c>
      <c r="F897" t="str">
        <v>Voluntary non-profit - Church</v>
      </c>
      <c r="G897" t="str">
        <v>Yes</v>
      </c>
      <c r="H897" s="8">
        <v>5</v>
      </c>
      <c r="I897" t="str">
        <f>_xlfn.XLOOKUP(C897,State_Ref!B:B,State_Ref!A:A,"No Match")</f>
        <v>Florida</v>
      </c>
      <c r="J897" cm="1">
        <f t="array" ref="J897">_xlfn.XLOOKUP(I897&amp;PROPER(D897),Cleaned_Population!B$2:B$3200&amp;Cleaned_Population!A$2:A$3200,Cleaned_Population!C$2:C$3200,"No Match")</f>
        <v>606573</v>
      </c>
      <c r="K897" t="str">
        <f t="shared" si="13"/>
        <v>Sufficient Access</v>
      </c>
    </row>
    <row r="898" spans="1:11">
      <c r="A898" t="str">
        <v>AdventHealth Carrollwood</v>
      </c>
      <c r="B898" t="str">
        <v>TAMPA</v>
      </c>
      <c r="C898" t="str">
        <v>FL</v>
      </c>
      <c r="D898" t="str">
        <v>HILLSBOROUGH</v>
      </c>
      <c r="E898" t="str">
        <v>Acute Care Hospitals</v>
      </c>
      <c r="F898" t="str">
        <v>Voluntary non-profit - Church</v>
      </c>
      <c r="G898" t="str">
        <v>Yes</v>
      </c>
      <c r="H898" s="8">
        <v>3</v>
      </c>
      <c r="I898" t="str">
        <f>_xlfn.XLOOKUP(C898,State_Ref!B:B,State_Ref!A:A,"No Match")</f>
        <v>Florida</v>
      </c>
      <c r="J898" cm="1">
        <f t="array" ref="J898">_xlfn.XLOOKUP(I898&amp;PROPER(D898),Cleaned_Population!B$2:B$3200&amp;Cleaned_Population!A$2:A$3200,Cleaned_Population!C$2:C$3200,"No Match")</f>
        <v>1574115</v>
      </c>
      <c r="K898" t="str">
        <f t="shared" si="13"/>
        <v>Sufficient Access</v>
      </c>
    </row>
    <row r="899" spans="1:11">
      <c r="A899" t="str">
        <v>TAMPA GENERAL HOSPITAL BROOKSVILLE</v>
      </c>
      <c r="B899" t="str">
        <v>BROOKSVILLE</v>
      </c>
      <c r="C899" t="str">
        <v>FL</v>
      </c>
      <c r="D899" t="str">
        <v>HERNANDO</v>
      </c>
      <c r="E899" t="str">
        <v>Acute Care Hospitals</v>
      </c>
      <c r="F899" t="str">
        <v>Voluntary non-profit - Church</v>
      </c>
      <c r="G899" t="str">
        <v>Yes</v>
      </c>
      <c r="H899" s="8">
        <v>1</v>
      </c>
      <c r="I899" t="str">
        <f>_xlfn.XLOOKUP(C899,State_Ref!B:B,State_Ref!A:A,"No Match")</f>
        <v>Florida</v>
      </c>
      <c r="J899" cm="1">
        <f t="array" ref="J899">_xlfn.XLOOKUP(I899&amp;PROPER(D899),Cleaned_Population!B$2:B$3200&amp;Cleaned_Population!A$2:A$3200,Cleaned_Population!C$2:C$3200,"No Match")</f>
        <v>221701</v>
      </c>
      <c r="K899" t="str">
        <f t="shared" ref="K899:K962" si="14">IF(AND(J899&gt;50000,COUNTIFS(D:D,D899,C:C,C899)&lt;=1),"Hospital Desert","Sufficient Access")</f>
        <v>Sufficient Access</v>
      </c>
    </row>
    <row r="900" spans="1:11">
      <c r="A900" t="str">
        <v>ADVENTHEALTH FISH MEMORIAL</v>
      </c>
      <c r="B900" t="str">
        <v>ORANGE CITY</v>
      </c>
      <c r="C900" t="str">
        <v>FL</v>
      </c>
      <c r="D900" t="str">
        <v>VOLUSIA</v>
      </c>
      <c r="E900" t="str">
        <v>Acute Care Hospitals</v>
      </c>
      <c r="F900" t="str">
        <v>Voluntary non-profit - Church</v>
      </c>
      <c r="G900" t="str">
        <v>Yes</v>
      </c>
      <c r="H900" s="8">
        <v>5</v>
      </c>
      <c r="I900" t="str">
        <f>_xlfn.XLOOKUP(C900,State_Ref!B:B,State_Ref!A:A,"No Match")</f>
        <v>Florida</v>
      </c>
      <c r="J900" cm="1">
        <f t="array" ref="J900">_xlfn.XLOOKUP(I900&amp;PROPER(D900),Cleaned_Population!B$2:B$3200&amp;Cleaned_Population!A$2:A$3200,Cleaned_Population!C$2:C$3200,"No Match")</f>
        <v>606573</v>
      </c>
      <c r="K900" t="str">
        <f t="shared" si="14"/>
        <v>Sufficient Access</v>
      </c>
    </row>
    <row r="901" spans="1:11">
      <c r="A901" t="str">
        <v>HOLY CROSS HOSPITAL</v>
      </c>
      <c r="B901" t="str">
        <v>FT LAUDERDALE</v>
      </c>
      <c r="C901" t="str">
        <v>FL</v>
      </c>
      <c r="D901" t="str">
        <v>BROWARD</v>
      </c>
      <c r="E901" t="str">
        <v>Acute Care Hospitals</v>
      </c>
      <c r="F901" t="str">
        <v>Voluntary non-profit - Church</v>
      </c>
      <c r="G901" t="str">
        <v>Yes</v>
      </c>
      <c r="H901" s="8">
        <v>4</v>
      </c>
      <c r="I901" t="str">
        <f>_xlfn.XLOOKUP(C901,State_Ref!B:B,State_Ref!A:A,"No Match")</f>
        <v>Florida</v>
      </c>
      <c r="J901" cm="1">
        <f t="array" ref="J901">_xlfn.XLOOKUP(I901&amp;PROPER(D901),Cleaned_Population!B$2:B$3200&amp;Cleaned_Population!A$2:A$3200,Cleaned_Population!C$2:C$3200,"No Match")</f>
        <v>2013317</v>
      </c>
      <c r="K901" t="str">
        <f t="shared" si="14"/>
        <v>Sufficient Access</v>
      </c>
    </row>
    <row r="902" spans="1:11">
      <c r="A902" t="str">
        <v>ST JOSEPHS HOSPITAL</v>
      </c>
      <c r="B902" t="str">
        <v>TAMPA</v>
      </c>
      <c r="C902" t="str">
        <v>FL</v>
      </c>
      <c r="D902" t="str">
        <v>HILLSBOROUGH</v>
      </c>
      <c r="E902" t="str">
        <v>Acute Care Hospitals</v>
      </c>
      <c r="F902" t="str">
        <v>Voluntary non-profit - Church</v>
      </c>
      <c r="G902" t="str">
        <v>Yes</v>
      </c>
      <c r="H902" s="8">
        <v>4</v>
      </c>
      <c r="I902" t="str">
        <f>_xlfn.XLOOKUP(C902,State_Ref!B:B,State_Ref!A:A,"No Match")</f>
        <v>Florida</v>
      </c>
      <c r="J902" cm="1">
        <f t="array" ref="J902">_xlfn.XLOOKUP(I902&amp;PROPER(D902),Cleaned_Population!B$2:B$3200&amp;Cleaned_Population!A$2:A$3200,Cleaned_Population!C$2:C$3200,"No Match")</f>
        <v>1574115</v>
      </c>
      <c r="K902" t="str">
        <f t="shared" si="14"/>
        <v>Sufficient Access</v>
      </c>
    </row>
    <row r="903" spans="1:11">
      <c r="A903" t="str">
        <v>Adventhealth Port Charlotte</v>
      </c>
      <c r="B903" t="str">
        <v>PORT CHARLOTTE</v>
      </c>
      <c r="C903" t="str">
        <v>FL</v>
      </c>
      <c r="D903" t="str">
        <v>CHARLOTTE</v>
      </c>
      <c r="E903" t="str">
        <v>Acute Care Hospitals</v>
      </c>
      <c r="F903" t="str">
        <v>Proprietary</v>
      </c>
      <c r="G903" t="str">
        <v>Yes</v>
      </c>
      <c r="H903" s="8">
        <v>1</v>
      </c>
      <c r="I903" t="str">
        <f>_xlfn.XLOOKUP(C903,State_Ref!B:B,State_Ref!A:A,"No Match")</f>
        <v>Florida</v>
      </c>
      <c r="J903" cm="1">
        <f t="array" ref="J903">_xlfn.XLOOKUP(I903&amp;PROPER(D903),Cleaned_Population!B$2:B$3200&amp;Cleaned_Population!A$2:A$3200,Cleaned_Population!C$2:C$3200,"No Match")</f>
        <v>217212</v>
      </c>
      <c r="K903" t="str">
        <f t="shared" si="14"/>
        <v>Sufficient Access</v>
      </c>
    </row>
    <row r="904" spans="1:11">
      <c r="A904" t="str">
        <v>HCA FLORIDA JFK HOSPITAL</v>
      </c>
      <c r="B904" t="str">
        <v>ATLANTIS</v>
      </c>
      <c r="C904" t="str">
        <v>FL</v>
      </c>
      <c r="D904" t="str">
        <v>PALM BEACH</v>
      </c>
      <c r="E904" t="str">
        <v>Acute Care Hospitals</v>
      </c>
      <c r="F904" t="str">
        <v>Proprietary</v>
      </c>
      <c r="G904" t="str">
        <v>Yes</v>
      </c>
      <c r="H904" s="8">
        <v>2</v>
      </c>
      <c r="I904" t="str">
        <f>_xlfn.XLOOKUP(C904,State_Ref!B:B,State_Ref!A:A,"No Match")</f>
        <v>Florida</v>
      </c>
      <c r="J904" cm="1">
        <f t="array" ref="J904">_xlfn.XLOOKUP(I904&amp;PROPER(D904),Cleaned_Population!B$2:B$3200&amp;Cleaned_Population!A$2:A$3200,Cleaned_Population!C$2:C$3200,"No Match")</f>
        <v>1575726</v>
      </c>
      <c r="K904" t="str">
        <f t="shared" si="14"/>
        <v>Sufficient Access</v>
      </c>
    </row>
    <row r="905" spans="1:11">
      <c r="A905" t="str">
        <v>UF HEALTH LEESBURG HOSPITAL</v>
      </c>
      <c r="B905" t="str">
        <v>LEESBURG</v>
      </c>
      <c r="C905" t="str">
        <v>FL</v>
      </c>
      <c r="D905" t="str">
        <v>LAKE</v>
      </c>
      <c r="E905" t="str">
        <v>Acute Care Hospitals</v>
      </c>
      <c r="F905" t="str">
        <v>Voluntary non-profit - Private</v>
      </c>
      <c r="G905" t="str">
        <v>Yes</v>
      </c>
      <c r="H905" s="8">
        <v>3</v>
      </c>
      <c r="I905" t="str">
        <f>_xlfn.XLOOKUP(C905,State_Ref!B:B,State_Ref!A:A,"No Match")</f>
        <v>Florida</v>
      </c>
      <c r="J905" cm="1">
        <f t="array" ref="J905">_xlfn.XLOOKUP(I905&amp;PROPER(D905),Cleaned_Population!B$2:B$3200&amp;Cleaned_Population!A$2:A$3200,Cleaned_Population!C$2:C$3200,"No Match")</f>
        <v>456068</v>
      </c>
      <c r="K905" t="str">
        <f t="shared" si="14"/>
        <v>Sufficient Access</v>
      </c>
    </row>
    <row r="906" spans="1:11">
      <c r="A906" t="str">
        <v>BROWARD HEALTH NORTH</v>
      </c>
      <c r="B906" t="str">
        <v>DEERFIELD BEACH</v>
      </c>
      <c r="C906" t="str">
        <v>FL</v>
      </c>
      <c r="D906" t="str">
        <v>BROWARD</v>
      </c>
      <c r="E906" t="str">
        <v>Acute Care Hospitals</v>
      </c>
      <c r="F906" t="str">
        <v>Government - Hospital District or Authority</v>
      </c>
      <c r="G906" t="str">
        <v>Yes</v>
      </c>
      <c r="H906" s="8">
        <v>3</v>
      </c>
      <c r="I906" t="str">
        <f>_xlfn.XLOOKUP(C906,State_Ref!B:B,State_Ref!A:A,"No Match")</f>
        <v>Florida</v>
      </c>
      <c r="J906" cm="1">
        <f t="array" ref="J906">_xlfn.XLOOKUP(I906&amp;PROPER(D906),Cleaned_Population!B$2:B$3200&amp;Cleaned_Population!A$2:A$3200,Cleaned_Population!C$2:C$3200,"No Match")</f>
        <v>2013317</v>
      </c>
      <c r="K906" t="str">
        <f t="shared" si="14"/>
        <v>Sufficient Access</v>
      </c>
    </row>
    <row r="907" spans="1:11">
      <c r="A907" t="str">
        <v>SARASOTA MEMORIAL HOSPITAL</v>
      </c>
      <c r="B907" t="str">
        <v>SARASOTA</v>
      </c>
      <c r="C907" t="str">
        <v>FL</v>
      </c>
      <c r="D907" t="str">
        <v>SARASOTA</v>
      </c>
      <c r="E907" t="str">
        <v>Acute Care Hospitals</v>
      </c>
      <c r="F907" t="str">
        <v>Government - Hospital District or Authority</v>
      </c>
      <c r="G907" t="str">
        <v>Yes</v>
      </c>
      <c r="H907" s="8">
        <v>5</v>
      </c>
      <c r="I907" t="str">
        <f>_xlfn.XLOOKUP(C907,State_Ref!B:B,State_Ref!A:A,"No Match")</f>
        <v>Florida</v>
      </c>
      <c r="J907" cm="1">
        <f t="array" ref="J907">_xlfn.XLOOKUP(I907&amp;PROPER(D907),Cleaned_Population!B$2:B$3200&amp;Cleaned_Population!A$2:A$3200,Cleaned_Population!C$2:C$3200,"No Match")</f>
        <v>479958</v>
      </c>
      <c r="K907" t="str">
        <f t="shared" si="14"/>
        <v>Sufficient Access</v>
      </c>
    </row>
    <row r="908" spans="1:11">
      <c r="A908" t="str">
        <v>BAPTIST HEALTH MEDICAL CENTER - JACKSONVILLE</v>
      </c>
      <c r="B908" t="str">
        <v>JACKSONVILLE</v>
      </c>
      <c r="C908" t="str">
        <v>FL</v>
      </c>
      <c r="D908" t="str">
        <v>DUVAL</v>
      </c>
      <c r="E908" t="str">
        <v>Acute Care Hospitals</v>
      </c>
      <c r="F908" t="str">
        <v>Voluntary non-profit - Private</v>
      </c>
      <c r="G908" t="str">
        <v>Yes</v>
      </c>
      <c r="H908" s="8">
        <v>4</v>
      </c>
      <c r="I908" t="str">
        <f>_xlfn.XLOOKUP(C908,State_Ref!B:B,State_Ref!A:A,"No Match")</f>
        <v>Florida</v>
      </c>
      <c r="J908" cm="1">
        <f t="array" ref="J908">_xlfn.XLOOKUP(I908&amp;PROPER(D908),Cleaned_Population!B$2:B$3200&amp;Cleaned_Population!A$2:A$3200,Cleaned_Population!C$2:C$3200,"No Match")</f>
        <v>1062963</v>
      </c>
      <c r="K908" t="str">
        <f t="shared" si="14"/>
        <v>Sufficient Access</v>
      </c>
    </row>
    <row r="909" spans="1:11">
      <c r="A909" t="str">
        <v>FLAGLER HOSPITAL</v>
      </c>
      <c r="B909" t="str">
        <v>SAINT AUGUSTINE</v>
      </c>
      <c r="C909" t="str">
        <v>FL</v>
      </c>
      <c r="D909" t="str">
        <v>ST. JOHNS</v>
      </c>
      <c r="E909" t="str">
        <v>Acute Care Hospitals</v>
      </c>
      <c r="F909" t="str">
        <v>Voluntary non-profit - Private</v>
      </c>
      <c r="G909" t="str">
        <v>Yes</v>
      </c>
      <c r="H909" s="8">
        <v>3</v>
      </c>
      <c r="I909" t="str">
        <f>_xlfn.XLOOKUP(C909,State_Ref!B:B,State_Ref!A:A,"No Match")</f>
        <v>Florida</v>
      </c>
      <c r="J909" t="str" cm="1">
        <f t="array" ref="J909">_xlfn.XLOOKUP(I909&amp;PROPER(D909),Cleaned_Population!B$2:B$3200&amp;Cleaned_Population!A$2:A$3200,Cleaned_Population!C$2:C$3200,"No Match")</f>
        <v>No Match</v>
      </c>
      <c r="K909" t="str">
        <f t="shared" si="14"/>
        <v>Sufficient Access</v>
      </c>
    </row>
    <row r="910" spans="1:11">
      <c r="A910" t="str">
        <v>BAPTIST HOSPITAL</v>
      </c>
      <c r="B910" t="str">
        <v>PENSACOLA</v>
      </c>
      <c r="C910" t="str">
        <v>FL</v>
      </c>
      <c r="D910" t="str">
        <v>ESCAMBIA</v>
      </c>
      <c r="E910" t="str">
        <v>Acute Care Hospitals</v>
      </c>
      <c r="F910" t="str">
        <v>Voluntary non-profit - Private</v>
      </c>
      <c r="G910" t="str">
        <v>Yes</v>
      </c>
      <c r="H910" s="8">
        <v>4</v>
      </c>
      <c r="I910" t="str">
        <f>_xlfn.XLOOKUP(C910,State_Ref!B:B,State_Ref!A:A,"No Match")</f>
        <v>Florida</v>
      </c>
      <c r="J910" cm="1">
        <f t="array" ref="J910">_xlfn.XLOOKUP(I910&amp;PROPER(D910),Cleaned_Population!B$2:B$3200&amp;Cleaned_Population!A$2:A$3200,Cleaned_Population!C$2:C$3200,"No Match")</f>
        <v>333834</v>
      </c>
      <c r="K910" t="str">
        <f t="shared" si="14"/>
        <v>Sufficient Access</v>
      </c>
    </row>
    <row r="911" spans="1:11">
      <c r="A911" t="str">
        <v>ADVENTHEALTH LAKE WALES</v>
      </c>
      <c r="B911" t="str">
        <v>LAKE WALES</v>
      </c>
      <c r="C911" t="str">
        <v>FL</v>
      </c>
      <c r="D911" t="str">
        <v>POLK</v>
      </c>
      <c r="E911" t="str">
        <v>Acute Care Hospitals</v>
      </c>
      <c r="F911" t="str">
        <v>Proprietary</v>
      </c>
      <c r="G911" t="str">
        <v>Yes</v>
      </c>
      <c r="H911" s="8">
        <v>2</v>
      </c>
      <c r="I911" t="str">
        <f>_xlfn.XLOOKUP(C911,State_Ref!B:B,State_Ref!A:A,"No Match")</f>
        <v>Florida</v>
      </c>
      <c r="J911" cm="1">
        <f t="array" ref="J911">_xlfn.XLOOKUP(I911&amp;PROPER(D911),Cleaned_Population!B$2:B$3200&amp;Cleaned_Population!A$2:A$3200,Cleaned_Population!C$2:C$3200,"No Match")</f>
        <v>874790</v>
      </c>
      <c r="K911" t="str">
        <f t="shared" si="14"/>
        <v>Sufficient Access</v>
      </c>
    </row>
    <row r="912" spans="1:11">
      <c r="A912" t="str">
        <v>BAY PINES VA MEDICAL CENTER</v>
      </c>
      <c r="B912" t="str">
        <v>BAY PINES</v>
      </c>
      <c r="C912" t="str">
        <v>FL</v>
      </c>
      <c r="D912" t="str">
        <v>PINELLAS</v>
      </c>
      <c r="E912" t="str">
        <v>Acute Care - Veterans Administration</v>
      </c>
      <c r="F912" t="str">
        <v>Veterans Health Administration</v>
      </c>
      <c r="G912" t="str">
        <v>Yes</v>
      </c>
      <c r="H912" s="8">
        <v>3</v>
      </c>
      <c r="I912" t="str">
        <f>_xlfn.XLOOKUP(C912,State_Ref!B:B,State_Ref!A:A,"No Match")</f>
        <v>Florida</v>
      </c>
      <c r="J912" cm="1">
        <f t="array" ref="J912">_xlfn.XLOOKUP(I912&amp;PROPER(D912),Cleaned_Population!B$2:B$3200&amp;Cleaned_Population!A$2:A$3200,Cleaned_Population!C$2:C$3200,"No Match")</f>
        <v>948563</v>
      </c>
      <c r="K912" t="str">
        <f t="shared" si="14"/>
        <v>Sufficient Access</v>
      </c>
    </row>
    <row r="913" spans="1:11">
      <c r="A913" t="str">
        <v>CLEVELAND CLINIC INDIAN RIVER HOSPITAL</v>
      </c>
      <c r="B913" t="str">
        <v>VERO BEACH</v>
      </c>
      <c r="C913" t="str">
        <v>FL</v>
      </c>
      <c r="D913" t="str">
        <v>INDIAN RIVER</v>
      </c>
      <c r="E913" t="str">
        <v>Acute Care Hospitals</v>
      </c>
      <c r="F913" t="str">
        <v>Voluntary non-profit - Private</v>
      </c>
      <c r="G913" t="str">
        <v>Yes</v>
      </c>
      <c r="H913" s="8">
        <v>4</v>
      </c>
      <c r="I913" t="str">
        <f>_xlfn.XLOOKUP(C913,State_Ref!B:B,State_Ref!A:A,"No Match")</f>
        <v>Florida</v>
      </c>
      <c r="J913" cm="1">
        <f t="array" ref="J913">_xlfn.XLOOKUP(I913&amp;PROPER(D913),Cleaned_Population!B$2:B$3200&amp;Cleaned_Population!A$2:A$3200,Cleaned_Population!C$2:C$3200,"No Match")</f>
        <v>172799</v>
      </c>
      <c r="K913" t="str">
        <f t="shared" si="14"/>
        <v>Sufficient Access</v>
      </c>
    </row>
    <row r="914" spans="1:11">
      <c r="A914" t="str">
        <v>HCA FLORIDA LEHIGH HOSPITAL</v>
      </c>
      <c r="B914" t="str">
        <v>LEHIGH ACRES</v>
      </c>
      <c r="C914" t="str">
        <v>FL</v>
      </c>
      <c r="D914" t="str">
        <v>LEE</v>
      </c>
      <c r="E914" t="str">
        <v>Acute Care Hospitals</v>
      </c>
      <c r="F914" t="str">
        <v>Proprietary</v>
      </c>
      <c r="G914" t="str">
        <v>Yes</v>
      </c>
      <c r="H914" s="8">
        <v>2</v>
      </c>
      <c r="I914" t="str">
        <f>_xlfn.XLOOKUP(C914,State_Ref!B:B,State_Ref!A:A,"No Match")</f>
        <v>Florida</v>
      </c>
      <c r="J914" cm="1">
        <f t="array" ref="J914">_xlfn.XLOOKUP(I914&amp;PROPER(D914),Cleaned_Population!B$2:B$3200&amp;Cleaned_Population!A$2:A$3200,Cleaned_Population!C$2:C$3200,"No Match")</f>
        <v>875607</v>
      </c>
      <c r="K914" t="str">
        <f t="shared" si="14"/>
        <v>Sufficient Access</v>
      </c>
    </row>
    <row r="915" spans="1:11">
      <c r="A915" t="str">
        <v>ADVENTHEALTH SEBRING</v>
      </c>
      <c r="B915" t="str">
        <v>SEBRING</v>
      </c>
      <c r="C915" t="str">
        <v>FL</v>
      </c>
      <c r="D915" t="str">
        <v>HIGHLANDS</v>
      </c>
      <c r="E915" t="str">
        <v>Acute Care Hospitals</v>
      </c>
      <c r="F915" t="str">
        <v>Voluntary non-profit - Private</v>
      </c>
      <c r="G915" t="str">
        <v>Yes</v>
      </c>
      <c r="H915" s="8">
        <v>3</v>
      </c>
      <c r="I915" t="str">
        <f>_xlfn.XLOOKUP(C915,State_Ref!B:B,State_Ref!A:A,"No Match")</f>
        <v>Florida</v>
      </c>
      <c r="J915" cm="1">
        <f t="array" ref="J915">_xlfn.XLOOKUP(I915&amp;PROPER(D915),Cleaned_Population!B$2:B$3200&amp;Cleaned_Population!A$2:A$3200,Cleaned_Population!C$2:C$3200,"No Match")</f>
        <v>111122</v>
      </c>
      <c r="K915" t="str">
        <f t="shared" si="14"/>
        <v>Sufficient Access</v>
      </c>
    </row>
    <row r="916" spans="1:11">
      <c r="A916" t="str">
        <v>HCA FLORIDA OSCEOLA HOSPITAL</v>
      </c>
      <c r="B916" t="str">
        <v>KISSIMMEE</v>
      </c>
      <c r="C916" t="str">
        <v>FL</v>
      </c>
      <c r="D916" t="str">
        <v>OSCEOLA</v>
      </c>
      <c r="E916" t="str">
        <v>Acute Care Hospitals</v>
      </c>
      <c r="F916" t="str">
        <v>Proprietary</v>
      </c>
      <c r="G916" t="str">
        <v>Yes</v>
      </c>
      <c r="H916" s="8">
        <v>2</v>
      </c>
      <c r="I916" t="str">
        <f>_xlfn.XLOOKUP(C916,State_Ref!B:B,State_Ref!A:A,"No Match")</f>
        <v>Florida</v>
      </c>
      <c r="J916" cm="1">
        <f t="array" ref="J916">_xlfn.XLOOKUP(I916&amp;PROPER(D916),Cleaned_Population!B$2:B$3200&amp;Cleaned_Population!A$2:A$3200,Cleaned_Population!C$2:C$3200,"No Match")</f>
        <v>481718</v>
      </c>
      <c r="K916" t="str">
        <f t="shared" si="14"/>
        <v>Sufficient Access</v>
      </c>
    </row>
    <row r="917" spans="1:11">
      <c r="A917" t="str">
        <v>UF HEALTH SHANDS HOSPITAL</v>
      </c>
      <c r="B917" t="str">
        <v>GAINESVILLE</v>
      </c>
      <c r="C917" t="str">
        <v>FL</v>
      </c>
      <c r="D917" t="str">
        <v>ALACHUA</v>
      </c>
      <c r="E917" t="str">
        <v>Acute Care Hospitals</v>
      </c>
      <c r="F917" t="str">
        <v>Voluntary non-profit - Private</v>
      </c>
      <c r="G917" t="str">
        <v>Yes</v>
      </c>
      <c r="H917" s="8">
        <v>5</v>
      </c>
      <c r="I917" t="str">
        <f>_xlfn.XLOOKUP(C917,State_Ref!B:B,State_Ref!A:A,"No Match")</f>
        <v>Florida</v>
      </c>
      <c r="J917" cm="1">
        <f t="array" ref="J917">_xlfn.XLOOKUP(I917&amp;PROPER(D917),Cleaned_Population!B$2:B$3200&amp;Cleaned_Population!A$2:A$3200,Cleaned_Population!C$2:C$3200,"No Match")</f>
        <v>290028</v>
      </c>
      <c r="K917" t="str">
        <f t="shared" si="14"/>
        <v>Sufficient Access</v>
      </c>
    </row>
    <row r="918" spans="1:11">
      <c r="A918" t="str">
        <v>BAPTIST MEDICAL CENTER  BEACHES</v>
      </c>
      <c r="B918" t="str">
        <v>JACKSONVILLE BEACH</v>
      </c>
      <c r="C918" t="str">
        <v>FL</v>
      </c>
      <c r="D918" t="str">
        <v>DUVAL</v>
      </c>
      <c r="E918" t="str">
        <v>Acute Care Hospitals</v>
      </c>
      <c r="F918" t="str">
        <v>Voluntary non-profit - Private</v>
      </c>
      <c r="G918" t="str">
        <v>Yes</v>
      </c>
      <c r="H918" s="8">
        <v>4</v>
      </c>
      <c r="I918" t="str">
        <f>_xlfn.XLOOKUP(C918,State_Ref!B:B,State_Ref!A:A,"No Match")</f>
        <v>Florida</v>
      </c>
      <c r="J918" cm="1">
        <f t="array" ref="J918">_xlfn.XLOOKUP(I918&amp;PROPER(D918),Cleaned_Population!B$2:B$3200&amp;Cleaned_Population!A$2:A$3200,Cleaned_Population!C$2:C$3200,"No Match")</f>
        <v>1062963</v>
      </c>
      <c r="K918" t="str">
        <f t="shared" si="14"/>
        <v>Sufficient Access</v>
      </c>
    </row>
    <row r="919" spans="1:11">
      <c r="A919" t="str">
        <v>AdventHealth Palm Coast</v>
      </c>
      <c r="B919" t="str">
        <v>PALM COAST</v>
      </c>
      <c r="C919" t="str">
        <v>FL</v>
      </c>
      <c r="D919" t="str">
        <v>FLAGLER</v>
      </c>
      <c r="E919" t="str">
        <v>Acute Care Hospitals</v>
      </c>
      <c r="F919" t="str">
        <v>Voluntary non-profit - Church</v>
      </c>
      <c r="G919" t="str">
        <v>Yes</v>
      </c>
      <c r="H919" s="8">
        <v>5</v>
      </c>
      <c r="I919" t="str">
        <f>_xlfn.XLOOKUP(C919,State_Ref!B:B,State_Ref!A:A,"No Match")</f>
        <v>Florida</v>
      </c>
      <c r="J919" cm="1">
        <f t="array" ref="J919">_xlfn.XLOOKUP(I919&amp;PROPER(D919),Cleaned_Population!B$2:B$3200&amp;Cleaned_Population!A$2:A$3200,Cleaned_Population!C$2:C$3200,"No Match")</f>
        <v>140360</v>
      </c>
      <c r="K919" t="str">
        <f t="shared" si="14"/>
        <v>Sufficient Access</v>
      </c>
    </row>
    <row r="920" spans="1:11">
      <c r="A920" t="str">
        <v>BARTOW REGIONAL MEDICAL CENTER</v>
      </c>
      <c r="B920" t="str">
        <v>BARTOW</v>
      </c>
      <c r="C920" t="str">
        <v>FL</v>
      </c>
      <c r="D920" t="str">
        <v>POLK</v>
      </c>
      <c r="E920" t="str">
        <v>Acute Care Hospitals</v>
      </c>
      <c r="F920" t="str">
        <v>Proprietary</v>
      </c>
      <c r="G920" t="str">
        <v>Yes</v>
      </c>
      <c r="H920" s="8">
        <v>3</v>
      </c>
      <c r="I920" t="str">
        <f>_xlfn.XLOOKUP(C920,State_Ref!B:B,State_Ref!A:A,"No Match")</f>
        <v>Florida</v>
      </c>
      <c r="J920" cm="1">
        <f t="array" ref="J920">_xlfn.XLOOKUP(I920&amp;PROPER(D920),Cleaned_Population!B$2:B$3200&amp;Cleaned_Population!A$2:A$3200,Cleaned_Population!C$2:C$3200,"No Match")</f>
        <v>874790</v>
      </c>
      <c r="K920" t="str">
        <f t="shared" si="14"/>
        <v>Sufficient Access</v>
      </c>
    </row>
    <row r="921" spans="1:11">
      <c r="A921" t="str">
        <v>NORTH OKALOOSA MEDICAL CENTER</v>
      </c>
      <c r="B921" t="str">
        <v>CRESTVIEW</v>
      </c>
      <c r="C921" t="str">
        <v>FL</v>
      </c>
      <c r="D921" t="str">
        <v>OKALOOSA</v>
      </c>
      <c r="E921" t="str">
        <v>Acute Care Hospitals</v>
      </c>
      <c r="F921" t="str">
        <v>Voluntary non-profit - Private</v>
      </c>
      <c r="G921" t="str">
        <v>Yes</v>
      </c>
      <c r="H921" s="8">
        <v>3</v>
      </c>
      <c r="I921" t="str">
        <f>_xlfn.XLOOKUP(C921,State_Ref!B:B,State_Ref!A:A,"No Match")</f>
        <v>Florida</v>
      </c>
      <c r="J921" cm="1">
        <f t="array" ref="J921">_xlfn.XLOOKUP(I921&amp;PROPER(D921),Cleaned_Population!B$2:B$3200&amp;Cleaned_Population!A$2:A$3200,Cleaned_Population!C$2:C$3200,"No Match")</f>
        <v>221810</v>
      </c>
      <c r="K921" t="str">
        <f t="shared" si="14"/>
        <v>Sufficient Access</v>
      </c>
    </row>
    <row r="922" spans="1:11">
      <c r="A922" t="str">
        <v>SANTA ROSA MEDICAL CENTER</v>
      </c>
      <c r="B922" t="str">
        <v>MILTON</v>
      </c>
      <c r="C922" t="str">
        <v>FL</v>
      </c>
      <c r="D922" t="str">
        <v>SANTA ROSA</v>
      </c>
      <c r="E922" t="str">
        <v>Acute Care Hospitals</v>
      </c>
      <c r="F922" t="str">
        <v>Proprietary</v>
      </c>
      <c r="G922" t="str">
        <v>Yes</v>
      </c>
      <c r="H922" s="8">
        <v>4</v>
      </c>
      <c r="I922" t="str">
        <f>_xlfn.XLOOKUP(C922,State_Ref!B:B,State_Ref!A:A,"No Match")</f>
        <v>Florida</v>
      </c>
      <c r="J922" cm="1">
        <f t="array" ref="J922">_xlfn.XLOOKUP(I922&amp;PROPER(D922),Cleaned_Population!B$2:B$3200&amp;Cleaned_Population!A$2:A$3200,Cleaned_Population!C$2:C$3200,"No Match")</f>
        <v>211115</v>
      </c>
      <c r="K922" t="str">
        <f t="shared" si="14"/>
        <v>Sufficient Access</v>
      </c>
    </row>
    <row r="923" spans="1:11">
      <c r="A923" t="str">
        <v>HOMESTEAD HOSPITAL</v>
      </c>
      <c r="B923" t="str">
        <v>HOMESTEAD</v>
      </c>
      <c r="C923" t="str">
        <v>FL</v>
      </c>
      <c r="D923" t="str">
        <v>MIAMI-DADE</v>
      </c>
      <c r="E923" t="str">
        <v>Acute Care Hospitals</v>
      </c>
      <c r="F923" t="str">
        <v>Voluntary non-profit - Private</v>
      </c>
      <c r="G923" t="str">
        <v>Yes</v>
      </c>
      <c r="H923" s="8">
        <v>4</v>
      </c>
      <c r="I923" t="str">
        <f>_xlfn.XLOOKUP(C923,State_Ref!B:B,State_Ref!A:A,"No Match")</f>
        <v>Florida</v>
      </c>
      <c r="J923" cm="1">
        <f t="array" ref="J923">_xlfn.XLOOKUP(I923&amp;PROPER(D923),Cleaned_Population!B$2:B$3200&amp;Cleaned_Population!A$2:A$3200,Cleaned_Population!C$2:C$3200,"No Match")</f>
        <v>2802029</v>
      </c>
      <c r="K923" t="str">
        <f t="shared" si="14"/>
        <v>Sufficient Access</v>
      </c>
    </row>
    <row r="924" spans="1:11">
      <c r="A924" t="str">
        <v>HCA FLORIDA PASADENA HOSPITAL A PART OF HCA FLORID</v>
      </c>
      <c r="B924" t="str">
        <v>SAINT PETERSBURG</v>
      </c>
      <c r="C924" t="str">
        <v>FL</v>
      </c>
      <c r="D924" t="str">
        <v>PINELLAS</v>
      </c>
      <c r="E924" t="str">
        <v>Acute Care Hospitals</v>
      </c>
      <c r="F924" t="str">
        <v>Proprietary</v>
      </c>
      <c r="G924" t="str">
        <v>Yes</v>
      </c>
      <c r="H924" s="8">
        <v>4</v>
      </c>
      <c r="I924" t="str">
        <f>_xlfn.XLOOKUP(C924,State_Ref!B:B,State_Ref!A:A,"No Match")</f>
        <v>Florida</v>
      </c>
      <c r="J924" cm="1">
        <f t="array" ref="J924">_xlfn.XLOOKUP(I924&amp;PROPER(D924),Cleaned_Population!B$2:B$3200&amp;Cleaned_Population!A$2:A$3200,Cleaned_Population!C$2:C$3200,"No Match")</f>
        <v>948563</v>
      </c>
      <c r="K924" t="str">
        <f t="shared" si="14"/>
        <v>Sufficient Access</v>
      </c>
    </row>
    <row r="925" spans="1:11">
      <c r="A925" t="str">
        <v>MORTON PLANT HOSPITAL</v>
      </c>
      <c r="B925" t="str">
        <v>CLEARWATER</v>
      </c>
      <c r="C925" t="str">
        <v>FL</v>
      </c>
      <c r="D925" t="str">
        <v>PINELLAS</v>
      </c>
      <c r="E925" t="str">
        <v>Acute Care Hospitals</v>
      </c>
      <c r="F925" t="str">
        <v>Voluntary non-profit - Private</v>
      </c>
      <c r="G925" t="str">
        <v>Yes</v>
      </c>
      <c r="H925" s="8">
        <v>4</v>
      </c>
      <c r="I925" t="str">
        <f>_xlfn.XLOOKUP(C925,State_Ref!B:B,State_Ref!A:A,"No Match")</f>
        <v>Florida</v>
      </c>
      <c r="J925" cm="1">
        <f t="array" ref="J925">_xlfn.XLOOKUP(I925&amp;PROPER(D925),Cleaned_Population!B$2:B$3200&amp;Cleaned_Population!A$2:A$3200,Cleaned_Population!C$2:C$3200,"No Match")</f>
        <v>948563</v>
      </c>
      <c r="K925" t="str">
        <f t="shared" si="14"/>
        <v>Sufficient Access</v>
      </c>
    </row>
    <row r="926" spans="1:11">
      <c r="A926" t="str">
        <v>TAMPA GENERAL HOSPITAL</v>
      </c>
      <c r="B926" t="str">
        <v>TAMPA</v>
      </c>
      <c r="C926" t="str">
        <v>FL</v>
      </c>
      <c r="D926" t="str">
        <v>HILLSBOROUGH</v>
      </c>
      <c r="E926" t="str">
        <v>Acute Care Hospitals</v>
      </c>
      <c r="F926" t="str">
        <v>Voluntary non-profit - Private</v>
      </c>
      <c r="G926" t="str">
        <v>Yes</v>
      </c>
      <c r="H926" s="8">
        <v>3</v>
      </c>
      <c r="I926" t="str">
        <f>_xlfn.XLOOKUP(C926,State_Ref!B:B,State_Ref!A:A,"No Match")</f>
        <v>Florida</v>
      </c>
      <c r="J926" cm="1">
        <f t="array" ref="J926">_xlfn.XLOOKUP(I926&amp;PROPER(D926),Cleaned_Population!B$2:B$3200&amp;Cleaned_Population!A$2:A$3200,Cleaned_Population!C$2:C$3200,"No Match")</f>
        <v>1574115</v>
      </c>
      <c r="K926" t="str">
        <f t="shared" si="14"/>
        <v>Sufficient Access</v>
      </c>
    </row>
    <row r="927" spans="1:11">
      <c r="A927" t="str">
        <v>LAKESIDE MEDICAL CENTER</v>
      </c>
      <c r="B927" t="str">
        <v>BELLE GLADE</v>
      </c>
      <c r="C927" t="str">
        <v>FL</v>
      </c>
      <c r="D927" t="str">
        <v>PALM BEACH</v>
      </c>
      <c r="E927" t="str">
        <v>Acute Care Hospitals</v>
      </c>
      <c r="F927" t="str">
        <v>Government - Hospital District or Authority</v>
      </c>
      <c r="G927" t="str">
        <v>Yes</v>
      </c>
      <c r="H927" s="8">
        <v>0</v>
      </c>
      <c r="I927" t="str">
        <f>_xlfn.XLOOKUP(C927,State_Ref!B:B,State_Ref!A:A,"No Match")</f>
        <v>Florida</v>
      </c>
      <c r="J927" cm="1">
        <f t="array" ref="J927">_xlfn.XLOOKUP(I927&amp;PROPER(D927),Cleaned_Population!B$2:B$3200&amp;Cleaned_Population!A$2:A$3200,Cleaned_Population!C$2:C$3200,"No Match")</f>
        <v>1575726</v>
      </c>
      <c r="K927" t="str">
        <f t="shared" si="14"/>
        <v>Sufficient Access</v>
      </c>
    </row>
    <row r="928" spans="1:11">
      <c r="A928" t="str">
        <v>HCA FLORIDA AVENTURA HOSPITAL</v>
      </c>
      <c r="B928" t="str">
        <v>AVENTURA</v>
      </c>
      <c r="C928" t="str">
        <v>FL</v>
      </c>
      <c r="D928" t="str">
        <v>MIAMI-DADE</v>
      </c>
      <c r="E928" t="str">
        <v>Acute Care Hospitals</v>
      </c>
      <c r="F928" t="str">
        <v>Voluntary non-profit - Private</v>
      </c>
      <c r="G928" t="str">
        <v>Yes</v>
      </c>
      <c r="H928" s="8">
        <v>3</v>
      </c>
      <c r="I928" t="str">
        <f>_xlfn.XLOOKUP(C928,State_Ref!B:B,State_Ref!A:A,"No Match")</f>
        <v>Florida</v>
      </c>
      <c r="J928" cm="1">
        <f t="array" ref="J928">_xlfn.XLOOKUP(I928&amp;PROPER(D928),Cleaned_Population!B$2:B$3200&amp;Cleaned_Population!A$2:A$3200,Cleaned_Population!C$2:C$3200,"No Match")</f>
        <v>2802029</v>
      </c>
      <c r="K928" t="str">
        <f t="shared" si="14"/>
        <v>Sufficient Access</v>
      </c>
    </row>
    <row r="929" spans="1:11">
      <c r="A929" t="str">
        <v>SOUTH FLORIDA BAPTIST HOSPITAL</v>
      </c>
      <c r="B929" t="str">
        <v>PLANT CITY</v>
      </c>
      <c r="C929" t="str">
        <v>FL</v>
      </c>
      <c r="D929" t="str">
        <v>HILLSBOROUGH</v>
      </c>
      <c r="E929" t="str">
        <v>Acute Care Hospitals</v>
      </c>
      <c r="F929" t="str">
        <v>Voluntary non-profit - Private</v>
      </c>
      <c r="G929" t="str">
        <v>Yes</v>
      </c>
      <c r="H929" s="8">
        <v>3</v>
      </c>
      <c r="I929" t="str">
        <f>_xlfn.XLOOKUP(C929,State_Ref!B:B,State_Ref!A:A,"No Match")</f>
        <v>Florida</v>
      </c>
      <c r="J929" cm="1">
        <f t="array" ref="J929">_xlfn.XLOOKUP(I929&amp;PROPER(D929),Cleaned_Population!B$2:B$3200&amp;Cleaned_Population!A$2:A$3200,Cleaned_Population!C$2:C$3200,"No Match")</f>
        <v>1574115</v>
      </c>
      <c r="K929" t="str">
        <f t="shared" si="14"/>
        <v>Sufficient Access</v>
      </c>
    </row>
    <row r="930" spans="1:11">
      <c r="A930" t="str">
        <v>ED FRASER MEMORIAL HOSPITAL</v>
      </c>
      <c r="B930" t="str">
        <v>MACCLENNY</v>
      </c>
      <c r="C930" t="str">
        <v>FL</v>
      </c>
      <c r="D930" t="str">
        <v>BAKER</v>
      </c>
      <c r="E930" t="str">
        <v>Acute Care Hospitals</v>
      </c>
      <c r="F930" t="str">
        <v>Voluntary non-profit - Private</v>
      </c>
      <c r="G930" t="str">
        <v>Yes</v>
      </c>
      <c r="H930" s="8">
        <v>1</v>
      </c>
      <c r="I930" t="str">
        <f>_xlfn.XLOOKUP(C930,State_Ref!B:B,State_Ref!A:A,"No Match")</f>
        <v>Florida</v>
      </c>
      <c r="J930" cm="1">
        <f t="array" ref="J930">_xlfn.XLOOKUP(I930&amp;PROPER(D930),Cleaned_Population!B$2:B$3200&amp;Cleaned_Population!A$2:A$3200,Cleaned_Population!C$2:C$3200,"No Match")</f>
        <v>29737</v>
      </c>
      <c r="K930" t="str">
        <f t="shared" si="14"/>
        <v>Sufficient Access</v>
      </c>
    </row>
    <row r="931" spans="1:11">
      <c r="A931" t="str">
        <v>TALLAHASSEE MEMORIAL HEALTHCARE</v>
      </c>
      <c r="B931" t="str">
        <v>TALLAHASSEE</v>
      </c>
      <c r="C931" t="str">
        <v>FL</v>
      </c>
      <c r="D931" t="str">
        <v>LEON</v>
      </c>
      <c r="E931" t="str">
        <v>Acute Care Hospitals</v>
      </c>
      <c r="F931" t="str">
        <v>Voluntary non-profit - Private</v>
      </c>
      <c r="G931" t="str">
        <v>Yes</v>
      </c>
      <c r="H931" s="8">
        <v>3</v>
      </c>
      <c r="I931" t="str">
        <f>_xlfn.XLOOKUP(C931,State_Ref!B:B,State_Ref!A:A,"No Match")</f>
        <v>Florida</v>
      </c>
      <c r="J931" cm="1">
        <f t="array" ref="J931">_xlfn.XLOOKUP(I931&amp;PROPER(D931),Cleaned_Population!B$2:B$3200&amp;Cleaned_Population!A$2:A$3200,Cleaned_Population!C$2:C$3200,"No Match")</f>
        <v>299048</v>
      </c>
      <c r="K931" t="str">
        <f t="shared" si="14"/>
        <v>Sufficient Access</v>
      </c>
    </row>
    <row r="932" spans="1:11">
      <c r="A932" t="str">
        <v>ADVENTHEALTH HEART OF FLORIDA</v>
      </c>
      <c r="B932" t="str">
        <v>DAVENPORT</v>
      </c>
      <c r="C932" t="str">
        <v>FL</v>
      </c>
      <c r="D932" t="str">
        <v>POLK</v>
      </c>
      <c r="E932" t="str">
        <v>Acute Care Hospitals</v>
      </c>
      <c r="F932" t="str">
        <v>Proprietary</v>
      </c>
      <c r="G932" t="str">
        <v>Yes</v>
      </c>
      <c r="H932" s="8">
        <v>3</v>
      </c>
      <c r="I932" t="str">
        <f>_xlfn.XLOOKUP(C932,State_Ref!B:B,State_Ref!A:A,"No Match")</f>
        <v>Florida</v>
      </c>
      <c r="J932" cm="1">
        <f t="array" ref="J932">_xlfn.XLOOKUP(I932&amp;PROPER(D932),Cleaned_Population!B$2:B$3200&amp;Cleaned_Population!A$2:A$3200,Cleaned_Population!C$2:C$3200,"No Match")</f>
        <v>874790</v>
      </c>
      <c r="K932" t="str">
        <f t="shared" si="14"/>
        <v>Sufficient Access</v>
      </c>
    </row>
    <row r="933" spans="1:11">
      <c r="A933" t="str">
        <v>NH Jacksonville</v>
      </c>
      <c r="B933" t="str">
        <v>Jacksonville</v>
      </c>
      <c r="C933" t="str">
        <v>FL</v>
      </c>
      <c r="D933" t="str">
        <v>DUVAL</v>
      </c>
      <c r="E933" t="str">
        <v>Acute Care - Department of Defense</v>
      </c>
      <c r="F933" t="str">
        <v>Department of Defense</v>
      </c>
      <c r="G933" t="str">
        <v>Yes</v>
      </c>
      <c r="H933" s="8">
        <v>0</v>
      </c>
      <c r="I933" t="str">
        <f>_xlfn.XLOOKUP(C933,State_Ref!B:B,State_Ref!A:A,"No Match")</f>
        <v>Florida</v>
      </c>
      <c r="J933" cm="1">
        <f t="array" ref="J933">_xlfn.XLOOKUP(I933&amp;PROPER(D933),Cleaned_Population!B$2:B$3200&amp;Cleaned_Population!A$2:A$3200,Cleaned_Population!C$2:C$3200,"No Match")</f>
        <v>1062963</v>
      </c>
      <c r="K933" t="str">
        <f t="shared" si="14"/>
        <v>Sufficient Access</v>
      </c>
    </row>
    <row r="934" spans="1:11">
      <c r="A934" t="str">
        <v>BAPTIST MEDICAL CENTER - NASSAU</v>
      </c>
      <c r="B934" t="str">
        <v>FERNANDINA BEACH</v>
      </c>
      <c r="C934" t="str">
        <v>FL</v>
      </c>
      <c r="D934" t="str">
        <v>NASSAU</v>
      </c>
      <c r="E934" t="str">
        <v>Acute Care Hospitals</v>
      </c>
      <c r="F934" t="str">
        <v>Voluntary non-profit - Private</v>
      </c>
      <c r="G934" t="str">
        <v>Yes</v>
      </c>
      <c r="H934" s="8">
        <v>4</v>
      </c>
      <c r="I934" t="str">
        <f>_xlfn.XLOOKUP(C934,State_Ref!B:B,State_Ref!A:A,"No Match")</f>
        <v>Florida</v>
      </c>
      <c r="J934" cm="1">
        <f t="array" ref="J934">_xlfn.XLOOKUP(I934&amp;PROPER(D934),Cleaned_Population!B$2:B$3200&amp;Cleaned_Population!A$2:A$3200,Cleaned_Population!C$2:C$3200,"No Match")</f>
        <v>106879</v>
      </c>
      <c r="K934" t="str">
        <f t="shared" si="14"/>
        <v>Hospital Desert</v>
      </c>
    </row>
    <row r="935" spans="1:11">
      <c r="A935" t="str">
        <v>JACKSON HOSPITAL</v>
      </c>
      <c r="B935" t="str">
        <v>MARIANNA</v>
      </c>
      <c r="C935" t="str">
        <v>FL</v>
      </c>
      <c r="D935" t="str">
        <v>JACKSON</v>
      </c>
      <c r="E935" t="str">
        <v>Acute Care Hospitals</v>
      </c>
      <c r="F935" t="str">
        <v>Government - Hospital District or Authority</v>
      </c>
      <c r="G935" t="str">
        <v>Yes</v>
      </c>
      <c r="H935" s="8">
        <v>1</v>
      </c>
      <c r="I935" t="str">
        <f>_xlfn.XLOOKUP(C935,State_Ref!B:B,State_Ref!A:A,"No Match")</f>
        <v>Florida</v>
      </c>
      <c r="J935" cm="1">
        <f t="array" ref="J935">_xlfn.XLOOKUP(I935&amp;PROPER(D935),Cleaned_Population!B$2:B$3200&amp;Cleaned_Population!A$2:A$3200,Cleaned_Population!C$2:C$3200,"No Match")</f>
        <v>49629</v>
      </c>
      <c r="K935" t="str">
        <f t="shared" si="14"/>
        <v>Sufficient Access</v>
      </c>
    </row>
    <row r="936" spans="1:11">
      <c r="A936" t="str">
        <v>LOWER KEYS MEDICAL CENTER</v>
      </c>
      <c r="B936" t="str">
        <v>KEY WEST</v>
      </c>
      <c r="C936" t="str">
        <v>FL</v>
      </c>
      <c r="D936" t="str">
        <v>MONROE</v>
      </c>
      <c r="E936" t="str">
        <v>Acute Care Hospitals</v>
      </c>
      <c r="F936" t="str">
        <v>Proprietary</v>
      </c>
      <c r="G936" t="str">
        <v>Yes</v>
      </c>
      <c r="H936" s="8">
        <v>4</v>
      </c>
      <c r="I936" t="str">
        <f>_xlfn.XLOOKUP(C936,State_Ref!B:B,State_Ref!A:A,"No Match")</f>
        <v>Florida</v>
      </c>
      <c r="J936" cm="1">
        <f t="array" ref="J936">_xlfn.XLOOKUP(I936&amp;PROPER(D936),Cleaned_Population!B$2:B$3200&amp;Cleaned_Population!A$2:A$3200,Cleaned_Population!C$2:C$3200,"No Match")</f>
        <v>80406</v>
      </c>
      <c r="K936" t="str">
        <f t="shared" si="14"/>
        <v>Sufficient Access</v>
      </c>
    </row>
    <row r="937" spans="1:11">
      <c r="A937" t="str">
        <v>MAYO CLINIC</v>
      </c>
      <c r="B937" t="str">
        <v>JACKSONVILLE</v>
      </c>
      <c r="C937" t="str">
        <v>FL</v>
      </c>
      <c r="D937" t="str">
        <v>DUVAL</v>
      </c>
      <c r="E937" t="str">
        <v>Acute Care Hospitals</v>
      </c>
      <c r="F937" t="str">
        <v>Voluntary non-profit - Private</v>
      </c>
      <c r="G937" t="str">
        <v>Yes</v>
      </c>
      <c r="H937" s="8">
        <v>5</v>
      </c>
      <c r="I937" t="str">
        <f>_xlfn.XLOOKUP(C937,State_Ref!B:B,State_Ref!A:A,"No Match")</f>
        <v>Florida</v>
      </c>
      <c r="J937" cm="1">
        <f t="array" ref="J937">_xlfn.XLOOKUP(I937&amp;PROPER(D937),Cleaned_Population!B$2:B$3200&amp;Cleaned_Population!A$2:A$3200,Cleaned_Population!C$2:C$3200,"No Match")</f>
        <v>1062963</v>
      </c>
      <c r="K937" t="str">
        <f t="shared" si="14"/>
        <v>Sufficient Access</v>
      </c>
    </row>
    <row r="938" spans="1:11">
      <c r="A938" t="str">
        <v>SOUTH MIAMI HOSPITAL</v>
      </c>
      <c r="B938" t="str">
        <v>MIAMI</v>
      </c>
      <c r="C938" t="str">
        <v>FL</v>
      </c>
      <c r="D938" t="str">
        <v>MIAMI-DADE</v>
      </c>
      <c r="E938" t="str">
        <v>Acute Care Hospitals</v>
      </c>
      <c r="F938" t="str">
        <v>Voluntary non-profit - Private</v>
      </c>
      <c r="G938" t="str">
        <v>Yes</v>
      </c>
      <c r="H938" s="8">
        <v>4</v>
      </c>
      <c r="I938" t="str">
        <f>_xlfn.XLOOKUP(C938,State_Ref!B:B,State_Ref!A:A,"No Match")</f>
        <v>Florida</v>
      </c>
      <c r="J938" cm="1">
        <f t="array" ref="J938">_xlfn.XLOOKUP(I938&amp;PROPER(D938),Cleaned_Population!B$2:B$3200&amp;Cleaned_Population!A$2:A$3200,Cleaned_Population!C$2:C$3200,"No Match")</f>
        <v>2802029</v>
      </c>
      <c r="K938" t="str">
        <f t="shared" si="14"/>
        <v>Sufficient Access</v>
      </c>
    </row>
    <row r="939" spans="1:11">
      <c r="A939" t="str">
        <v>HCA FLORIDA LAKE CITY HOSPITAL</v>
      </c>
      <c r="B939" t="str">
        <v>LAKE CITY</v>
      </c>
      <c r="C939" t="str">
        <v>FL</v>
      </c>
      <c r="D939" t="str">
        <v>COLUMBIA</v>
      </c>
      <c r="E939" t="str">
        <v>Acute Care Hospitals</v>
      </c>
      <c r="F939" t="str">
        <v>Proprietary</v>
      </c>
      <c r="G939" t="str">
        <v>Yes</v>
      </c>
      <c r="H939" s="8">
        <v>3</v>
      </c>
      <c r="I939" t="str">
        <f>_xlfn.XLOOKUP(C939,State_Ref!B:B,State_Ref!A:A,"No Match")</f>
        <v>Florida</v>
      </c>
      <c r="J939" cm="1">
        <f t="array" ref="J939">_xlfn.XLOOKUP(I939&amp;PROPER(D939),Cleaned_Population!B$2:B$3200&amp;Cleaned_Population!A$2:A$3200,Cleaned_Population!C$2:C$3200,"No Match")</f>
        <v>74094</v>
      </c>
      <c r="K939" t="str">
        <f t="shared" si="14"/>
        <v>Sufficient Access</v>
      </c>
    </row>
    <row r="940" spans="1:11">
      <c r="A940" t="str">
        <v>LAKELAND REGIONAL MEDICAL CENTER</v>
      </c>
      <c r="B940" t="str">
        <v>LAKELAND</v>
      </c>
      <c r="C940" t="str">
        <v>FL</v>
      </c>
      <c r="D940" t="str">
        <v>POLK</v>
      </c>
      <c r="E940" t="str">
        <v>Acute Care Hospitals</v>
      </c>
      <c r="F940" t="str">
        <v>Voluntary non-profit - Private</v>
      </c>
      <c r="G940" t="str">
        <v>Yes</v>
      </c>
      <c r="H940" s="8">
        <v>1</v>
      </c>
      <c r="I940" t="str">
        <f>_xlfn.XLOOKUP(C940,State_Ref!B:B,State_Ref!A:A,"No Match")</f>
        <v>Florida</v>
      </c>
      <c r="J940" cm="1">
        <f t="array" ref="J940">_xlfn.XLOOKUP(I940&amp;PROPER(D940),Cleaned_Population!B$2:B$3200&amp;Cleaned_Population!A$2:A$3200,Cleaned_Population!C$2:C$3200,"No Match")</f>
        <v>874790</v>
      </c>
      <c r="K940" t="str">
        <f t="shared" si="14"/>
        <v>Sufficient Access</v>
      </c>
    </row>
    <row r="941" spans="1:11">
      <c r="A941" t="str">
        <v>VA NORTH FLORIDA/SOUTH GEORGIA HEALTHCARE SYSTEM - LAKE CITY</v>
      </c>
      <c r="B941" t="str">
        <v>LAKE CITY</v>
      </c>
      <c r="C941" t="str">
        <v>FL</v>
      </c>
      <c r="D941" t="str">
        <v>COLUMBIA</v>
      </c>
      <c r="E941" t="str">
        <v>Acute Care - Veterans Administration</v>
      </c>
      <c r="F941" t="str">
        <v>Veterans Health Administration</v>
      </c>
      <c r="G941" t="str">
        <v>Yes</v>
      </c>
      <c r="H941" s="8">
        <v>0</v>
      </c>
      <c r="I941" t="str">
        <f>_xlfn.XLOOKUP(C941,State_Ref!B:B,State_Ref!A:A,"No Match")</f>
        <v>Florida</v>
      </c>
      <c r="J941" cm="1">
        <f t="array" ref="J941">_xlfn.XLOOKUP(I941&amp;PROPER(D941),Cleaned_Population!B$2:B$3200&amp;Cleaned_Population!A$2:A$3200,Cleaned_Population!C$2:C$3200,"No Match")</f>
        <v>74094</v>
      </c>
      <c r="K941" t="str">
        <f t="shared" si="14"/>
        <v>Sufficient Access</v>
      </c>
    </row>
    <row r="942" spans="1:11">
      <c r="A942" t="str">
        <v>CENTRAL FLORIDA LAKE MONROE HOSPITAL</v>
      </c>
      <c r="B942" t="str">
        <v>SANFORD</v>
      </c>
      <c r="C942" t="str">
        <v>FL</v>
      </c>
      <c r="D942" t="str">
        <v>SEMINOLE</v>
      </c>
      <c r="E942" t="str">
        <v>Acute Care Hospitals</v>
      </c>
      <c r="F942" t="str">
        <v>Proprietary</v>
      </c>
      <c r="G942" t="str">
        <v>Yes</v>
      </c>
      <c r="H942" s="8">
        <v>2</v>
      </c>
      <c r="I942" t="str">
        <f>_xlfn.XLOOKUP(C942,State_Ref!B:B,State_Ref!A:A,"No Match")</f>
        <v>Florida</v>
      </c>
      <c r="J942" cm="1">
        <f t="array" ref="J942">_xlfn.XLOOKUP(I942&amp;PROPER(D942),Cleaned_Population!B$2:B$3200&amp;Cleaned_Population!A$2:A$3200,Cleaned_Population!C$2:C$3200,"No Match")</f>
        <v>491884</v>
      </c>
      <c r="K942" t="str">
        <f t="shared" si="14"/>
        <v>Sufficient Access</v>
      </c>
    </row>
    <row r="943" spans="1:11">
      <c r="A943" t="str">
        <v>HCA FLORIDA SARASOTA DOCTORS HOSPITAL</v>
      </c>
      <c r="B943" t="str">
        <v>SARASOTA</v>
      </c>
      <c r="C943" t="str">
        <v>FL</v>
      </c>
      <c r="D943" t="str">
        <v>SARASOTA</v>
      </c>
      <c r="E943" t="str">
        <v>Acute Care Hospitals</v>
      </c>
      <c r="F943" t="str">
        <v>Proprietary</v>
      </c>
      <c r="G943" t="str">
        <v>Yes</v>
      </c>
      <c r="H943" s="8">
        <v>4</v>
      </c>
      <c r="I943" t="str">
        <f>_xlfn.XLOOKUP(C943,State_Ref!B:B,State_Ref!A:A,"No Match")</f>
        <v>Florida</v>
      </c>
      <c r="J943" cm="1">
        <f t="array" ref="J943">_xlfn.XLOOKUP(I943&amp;PROPER(D943),Cleaned_Population!B$2:B$3200&amp;Cleaned_Population!A$2:A$3200,Cleaned_Population!C$2:C$3200,"No Match")</f>
        <v>479958</v>
      </c>
      <c r="K943" t="str">
        <f t="shared" si="14"/>
        <v>Sufficient Access</v>
      </c>
    </row>
    <row r="944" spans="1:11">
      <c r="A944" t="str">
        <v>HCA FLORIDA MERCY HOSPITAL</v>
      </c>
      <c r="B944" t="str">
        <v>PLANTATION</v>
      </c>
      <c r="C944" t="str">
        <v>FL</v>
      </c>
      <c r="D944" t="str">
        <v>BROWARD</v>
      </c>
      <c r="E944" t="str">
        <v>Acute Care Hospitals</v>
      </c>
      <c r="F944" t="str">
        <v>Voluntary non-profit - Private</v>
      </c>
      <c r="G944" t="str">
        <v>Yes</v>
      </c>
      <c r="H944" s="8">
        <v>2</v>
      </c>
      <c r="I944" t="str">
        <f>_xlfn.XLOOKUP(C944,State_Ref!B:B,State_Ref!A:A,"No Match")</f>
        <v>Florida</v>
      </c>
      <c r="J944" cm="1">
        <f t="array" ref="J944">_xlfn.XLOOKUP(I944&amp;PROPER(D944),Cleaned_Population!B$2:B$3200&amp;Cleaned_Population!A$2:A$3200,Cleaned_Population!C$2:C$3200,"No Match")</f>
        <v>2013317</v>
      </c>
      <c r="K944" t="str">
        <f t="shared" si="14"/>
        <v>Sufficient Access</v>
      </c>
    </row>
    <row r="945" spans="1:11">
      <c r="A945" t="str">
        <v>BOCA RATON REGIONAL HOSPITAL</v>
      </c>
      <c r="B945" t="str">
        <v>BOCA RATON</v>
      </c>
      <c r="C945" t="str">
        <v>FL</v>
      </c>
      <c r="D945" t="str">
        <v>PALM BEACH</v>
      </c>
      <c r="E945" t="str">
        <v>Acute Care Hospitals</v>
      </c>
      <c r="F945" t="str">
        <v>Voluntary non-profit - Private</v>
      </c>
      <c r="G945" t="str">
        <v>Yes</v>
      </c>
      <c r="H945" s="8">
        <v>2</v>
      </c>
      <c r="I945" t="str">
        <f>_xlfn.XLOOKUP(C945,State_Ref!B:B,State_Ref!A:A,"No Match")</f>
        <v>Florida</v>
      </c>
      <c r="J945" cm="1">
        <f t="array" ref="J945">_xlfn.XLOOKUP(I945&amp;PROPER(D945),Cleaned_Population!B$2:B$3200&amp;Cleaned_Population!A$2:A$3200,Cleaned_Population!C$2:C$3200,"No Match")</f>
        <v>1575726</v>
      </c>
      <c r="K945" t="str">
        <f t="shared" si="14"/>
        <v>Sufficient Access</v>
      </c>
    </row>
    <row r="946" spans="1:11">
      <c r="A946" t="str">
        <v>ADVENTHEALTH TAMPA</v>
      </c>
      <c r="B946" t="str">
        <v>TAMPA</v>
      </c>
      <c r="C946" t="str">
        <v>FL</v>
      </c>
      <c r="D946" t="str">
        <v>HILLSBOROUGH</v>
      </c>
      <c r="E946" t="str">
        <v>Acute Care Hospitals</v>
      </c>
      <c r="F946" t="str">
        <v>Voluntary non-profit - Private</v>
      </c>
      <c r="G946" t="str">
        <v>Yes</v>
      </c>
      <c r="H946" s="8">
        <v>3</v>
      </c>
      <c r="I946" t="str">
        <f>_xlfn.XLOOKUP(C946,State_Ref!B:B,State_Ref!A:A,"No Match")</f>
        <v>Florida</v>
      </c>
      <c r="J946" cm="1">
        <f t="array" ref="J946">_xlfn.XLOOKUP(I946&amp;PROPER(D946),Cleaned_Population!B$2:B$3200&amp;Cleaned_Population!A$2:A$3200,Cleaned_Population!C$2:C$3200,"No Match")</f>
        <v>1574115</v>
      </c>
      <c r="K946" t="str">
        <f t="shared" si="14"/>
        <v>Sufficient Access</v>
      </c>
    </row>
    <row r="947" spans="1:11">
      <c r="A947" t="str">
        <v>DESOTO MEMORIAL HOSPITAL</v>
      </c>
      <c r="B947" t="str">
        <v>ARCADIA</v>
      </c>
      <c r="C947" t="str">
        <v>FL</v>
      </c>
      <c r="D947" t="str">
        <v>DE SOTO</v>
      </c>
      <c r="E947" t="str">
        <v>Acute Care Hospitals</v>
      </c>
      <c r="F947" t="str">
        <v>Voluntary non-profit - Private</v>
      </c>
      <c r="G947" t="str">
        <v>Yes</v>
      </c>
      <c r="H947" s="8">
        <v>2</v>
      </c>
      <c r="I947" t="str">
        <f>_xlfn.XLOOKUP(C947,State_Ref!B:B,State_Ref!A:A,"No Match")</f>
        <v>Florida</v>
      </c>
      <c r="J947" t="str" cm="1">
        <f t="array" ref="J947">_xlfn.XLOOKUP(I947&amp;PROPER(D947),Cleaned_Population!B$2:B$3200&amp;Cleaned_Population!A$2:A$3200,Cleaned_Population!C$2:C$3200,"No Match")</f>
        <v>No Match</v>
      </c>
      <c r="K947" t="str">
        <f t="shared" si="14"/>
        <v>Hospital Desert</v>
      </c>
    </row>
    <row r="948" spans="1:11">
      <c r="A948" t="str">
        <v>PALM BEACH GARDENS MEDICAL CENTER</v>
      </c>
      <c r="B948" t="str">
        <v>PALM BEACH GARDENS</v>
      </c>
      <c r="C948" t="str">
        <v>FL</v>
      </c>
      <c r="D948" t="str">
        <v>PALM BEACH</v>
      </c>
      <c r="E948" t="str">
        <v>Acute Care Hospitals</v>
      </c>
      <c r="F948" t="str">
        <v>Proprietary</v>
      </c>
      <c r="G948" t="str">
        <v>Yes</v>
      </c>
      <c r="H948" s="8">
        <v>2</v>
      </c>
      <c r="I948" t="str">
        <f>_xlfn.XLOOKUP(C948,State_Ref!B:B,State_Ref!A:A,"No Match")</f>
        <v>Florida</v>
      </c>
      <c r="J948" cm="1">
        <f t="array" ref="J948">_xlfn.XLOOKUP(I948&amp;PROPER(D948),Cleaned_Population!B$2:B$3200&amp;Cleaned_Population!A$2:A$3200,Cleaned_Population!C$2:C$3200,"No Match")</f>
        <v>1575726</v>
      </c>
      <c r="K948" t="str">
        <f t="shared" si="14"/>
        <v>Sufficient Access</v>
      </c>
    </row>
    <row r="949" spans="1:11">
      <c r="A949" t="str">
        <v>CAPE CANAVERAL HOSPITAL</v>
      </c>
      <c r="B949" t="str">
        <v>COCOA BEACH</v>
      </c>
      <c r="C949" t="str">
        <v>FL</v>
      </c>
      <c r="D949" t="str">
        <v>BREVARD</v>
      </c>
      <c r="E949" t="str">
        <v>Acute Care Hospitals</v>
      </c>
      <c r="F949" t="str">
        <v>Voluntary non-profit - Private</v>
      </c>
      <c r="G949" t="str">
        <v>Yes</v>
      </c>
      <c r="H949" s="8">
        <v>3</v>
      </c>
      <c r="I949" t="str">
        <f>_xlfn.XLOOKUP(C949,State_Ref!B:B,State_Ref!A:A,"No Match")</f>
        <v>Florida</v>
      </c>
      <c r="J949" cm="1">
        <f t="array" ref="J949">_xlfn.XLOOKUP(I949&amp;PROPER(D949),Cleaned_Population!B$2:B$3200&amp;Cleaned_Population!A$2:A$3200,Cleaned_Population!C$2:C$3200,"No Match")</f>
        <v>663982</v>
      </c>
      <c r="K949" t="str">
        <f t="shared" si="14"/>
        <v>Sufficient Access</v>
      </c>
    </row>
    <row r="950" spans="1:11">
      <c r="A950" t="str">
        <v>HCA FLORIDA MEMORIAL HOSPITAL</v>
      </c>
      <c r="B950" t="str">
        <v>JACKSONVILLE</v>
      </c>
      <c r="C950" t="str">
        <v>FL</v>
      </c>
      <c r="D950" t="str">
        <v>DUVAL</v>
      </c>
      <c r="E950" t="str">
        <v>Acute Care Hospitals</v>
      </c>
      <c r="F950" t="str">
        <v>Proprietary</v>
      </c>
      <c r="G950" t="str">
        <v>Yes</v>
      </c>
      <c r="H950" s="8">
        <v>2</v>
      </c>
      <c r="I950" t="str">
        <f>_xlfn.XLOOKUP(C950,State_Ref!B:B,State_Ref!A:A,"No Match")</f>
        <v>Florida</v>
      </c>
      <c r="J950" cm="1">
        <f t="array" ref="J950">_xlfn.XLOOKUP(I950&amp;PROPER(D950),Cleaned_Population!B$2:B$3200&amp;Cleaned_Population!A$2:A$3200,Cleaned_Population!C$2:C$3200,"No Match")</f>
        <v>1062963</v>
      </c>
      <c r="K950" t="str">
        <f t="shared" si="14"/>
        <v>Sufficient Access</v>
      </c>
    </row>
    <row r="951" spans="1:11">
      <c r="A951" t="str">
        <v>HCA FLORIDA ST PETERSBURG HOSPITAL</v>
      </c>
      <c r="B951" t="str">
        <v>SAINT PETERSBURG</v>
      </c>
      <c r="C951" t="str">
        <v>FL</v>
      </c>
      <c r="D951" t="str">
        <v>PINELLAS</v>
      </c>
      <c r="E951" t="str">
        <v>Acute Care Hospitals</v>
      </c>
      <c r="F951" t="str">
        <v>Proprietary</v>
      </c>
      <c r="G951" t="str">
        <v>Yes</v>
      </c>
      <c r="H951" s="8">
        <v>2</v>
      </c>
      <c r="I951" t="str">
        <f>_xlfn.XLOOKUP(C951,State_Ref!B:B,State_Ref!A:A,"No Match")</f>
        <v>Florida</v>
      </c>
      <c r="J951" cm="1">
        <f t="array" ref="J951">_xlfn.XLOOKUP(I951&amp;PROPER(D951),Cleaned_Population!B$2:B$3200&amp;Cleaned_Population!A$2:A$3200,Cleaned_Population!C$2:C$3200,"No Match")</f>
        <v>948563</v>
      </c>
      <c r="K951" t="str">
        <f t="shared" si="14"/>
        <v>Sufficient Access</v>
      </c>
    </row>
    <row r="952" spans="1:11">
      <c r="A952" t="str">
        <v>LARKIN COMMUNITY HOSPITAL</v>
      </c>
      <c r="B952" t="str">
        <v>SOUTH MIAMI</v>
      </c>
      <c r="C952" t="str">
        <v>FL</v>
      </c>
      <c r="D952" t="str">
        <v>MIAMI-DADE</v>
      </c>
      <c r="E952" t="str">
        <v>Acute Care Hospitals</v>
      </c>
      <c r="F952" t="str">
        <v>Proprietary</v>
      </c>
      <c r="G952" t="str">
        <v>Yes</v>
      </c>
      <c r="H952" s="8">
        <v>1</v>
      </c>
      <c r="I952" t="str">
        <f>_xlfn.XLOOKUP(C952,State_Ref!B:B,State_Ref!A:A,"No Match")</f>
        <v>Florida</v>
      </c>
      <c r="J952" cm="1">
        <f t="array" ref="J952">_xlfn.XLOOKUP(I952&amp;PROPER(D952),Cleaned_Population!B$2:B$3200&amp;Cleaned_Population!A$2:A$3200,Cleaned_Population!C$2:C$3200,"No Match")</f>
        <v>2802029</v>
      </c>
      <c r="K952" t="str">
        <f t="shared" si="14"/>
        <v>Sufficient Access</v>
      </c>
    </row>
    <row r="953" spans="1:11">
      <c r="A953" t="str">
        <v>CORAL GABLES HOSPITAL</v>
      </c>
      <c r="B953" t="str">
        <v>CORAL GABLES</v>
      </c>
      <c r="C953" t="str">
        <v>FL</v>
      </c>
      <c r="D953" t="str">
        <v>MIAMI-DADE</v>
      </c>
      <c r="E953" t="str">
        <v>Acute Care Hospitals</v>
      </c>
      <c r="F953" t="str">
        <v>Proprietary</v>
      </c>
      <c r="G953" t="str">
        <v>Yes</v>
      </c>
      <c r="H953" s="8">
        <v>3</v>
      </c>
      <c r="I953" t="str">
        <f>_xlfn.XLOOKUP(C953,State_Ref!B:B,State_Ref!A:A,"No Match")</f>
        <v>Florida</v>
      </c>
      <c r="J953" cm="1">
        <f t="array" ref="J953">_xlfn.XLOOKUP(I953&amp;PROPER(D953),Cleaned_Population!B$2:B$3200&amp;Cleaned_Population!A$2:A$3200,Cleaned_Population!C$2:C$3200,"No Match")</f>
        <v>2802029</v>
      </c>
      <c r="K953" t="str">
        <f t="shared" si="14"/>
        <v>Sufficient Access</v>
      </c>
    </row>
    <row r="954" spans="1:11">
      <c r="A954" t="str">
        <v>PALMETTO GENERAL HOSPITAL</v>
      </c>
      <c r="B954" t="str">
        <v>HIALEAH</v>
      </c>
      <c r="C954" t="str">
        <v>FL</v>
      </c>
      <c r="D954" t="str">
        <v>MIAMI-DADE</v>
      </c>
      <c r="E954" t="str">
        <v>Acute Care Hospitals</v>
      </c>
      <c r="F954" t="str">
        <v>Proprietary</v>
      </c>
      <c r="G954" t="str">
        <v>Yes</v>
      </c>
      <c r="H954" s="8">
        <v>2</v>
      </c>
      <c r="I954" t="str">
        <f>_xlfn.XLOOKUP(C954,State_Ref!B:B,State_Ref!A:A,"No Match")</f>
        <v>Florida</v>
      </c>
      <c r="J954" cm="1">
        <f t="array" ref="J954">_xlfn.XLOOKUP(I954&amp;PROPER(D954),Cleaned_Population!B$2:B$3200&amp;Cleaned_Population!A$2:A$3200,Cleaned_Population!C$2:C$3200,"No Match")</f>
        <v>2802029</v>
      </c>
      <c r="K954" t="str">
        <f t="shared" si="14"/>
        <v>Sufficient Access</v>
      </c>
    </row>
    <row r="955" spans="1:11">
      <c r="A955" t="str">
        <v>HCA FLORIDA NORTHWEST HOSPITAL</v>
      </c>
      <c r="B955" t="str">
        <v>MARGATE</v>
      </c>
      <c r="C955" t="str">
        <v>FL</v>
      </c>
      <c r="D955" t="str">
        <v>BROWARD</v>
      </c>
      <c r="E955" t="str">
        <v>Acute Care Hospitals</v>
      </c>
      <c r="F955" t="str">
        <v>Proprietary</v>
      </c>
      <c r="G955" t="str">
        <v>Yes</v>
      </c>
      <c r="H955" s="8">
        <v>2</v>
      </c>
      <c r="I955" t="str">
        <f>_xlfn.XLOOKUP(C955,State_Ref!B:B,State_Ref!A:A,"No Match")</f>
        <v>Florida</v>
      </c>
      <c r="J955" cm="1">
        <f t="array" ref="J955">_xlfn.XLOOKUP(I955&amp;PROPER(D955),Cleaned_Population!B$2:B$3200&amp;Cleaned_Population!A$2:A$3200,Cleaned_Population!C$2:C$3200,"No Match")</f>
        <v>2013317</v>
      </c>
      <c r="K955" t="str">
        <f t="shared" si="14"/>
        <v>Sufficient Access</v>
      </c>
    </row>
    <row r="956" spans="1:11">
      <c r="A956" t="str">
        <v>HCA FLORIDA TRINITY HOSPITAL</v>
      </c>
      <c r="B956" t="str">
        <v>TRINITY</v>
      </c>
      <c r="C956" t="str">
        <v>FL</v>
      </c>
      <c r="D956" t="str">
        <v>PASCO</v>
      </c>
      <c r="E956" t="str">
        <v>Acute Care Hospitals</v>
      </c>
      <c r="F956" t="str">
        <v>Proprietary</v>
      </c>
      <c r="G956" t="str">
        <v>Yes</v>
      </c>
      <c r="H956" s="8">
        <v>2</v>
      </c>
      <c r="I956" t="str">
        <f>_xlfn.XLOOKUP(C956,State_Ref!B:B,State_Ref!A:A,"No Match")</f>
        <v>Florida</v>
      </c>
      <c r="J956" cm="1">
        <f t="array" ref="J956">_xlfn.XLOOKUP(I956&amp;PROPER(D956),Cleaned_Population!B$2:B$3200&amp;Cleaned_Population!A$2:A$3200,Cleaned_Population!C$2:C$3200,"No Match")</f>
        <v>674516</v>
      </c>
      <c r="K956" t="str">
        <f t="shared" si="14"/>
        <v>Sufficient Access</v>
      </c>
    </row>
    <row r="957" spans="1:11">
      <c r="A957" t="str">
        <v>BROWARD HEALTH IMPERIAL POINT</v>
      </c>
      <c r="B957" t="str">
        <v>FORT LAUDERDALE</v>
      </c>
      <c r="C957" t="str">
        <v>FL</v>
      </c>
      <c r="D957" t="str">
        <v>BROWARD</v>
      </c>
      <c r="E957" t="str">
        <v>Acute Care Hospitals</v>
      </c>
      <c r="F957" t="str">
        <v>Government - Hospital District or Authority</v>
      </c>
      <c r="G957" t="str">
        <v>No</v>
      </c>
      <c r="H957" s="8">
        <v>3</v>
      </c>
      <c r="I957" t="str">
        <f>_xlfn.XLOOKUP(C957,State_Ref!B:B,State_Ref!A:A,"No Match")</f>
        <v>Florida</v>
      </c>
      <c r="J957" cm="1">
        <f t="array" ref="J957">_xlfn.XLOOKUP(I957&amp;PROPER(D957),Cleaned_Population!B$2:B$3200&amp;Cleaned_Population!A$2:A$3200,Cleaned_Population!C$2:C$3200,"No Match")</f>
        <v>2013317</v>
      </c>
      <c r="K957" t="str">
        <f t="shared" si="14"/>
        <v>Sufficient Access</v>
      </c>
    </row>
    <row r="958" spans="1:11">
      <c r="A958" t="str">
        <v>HCA FLORIDA NORTH FLORIDA HOSPITAL</v>
      </c>
      <c r="B958" t="str">
        <v>GAINESVILLE</v>
      </c>
      <c r="C958" t="str">
        <v>FL</v>
      </c>
      <c r="D958" t="str">
        <v>ALACHUA</v>
      </c>
      <c r="E958" t="str">
        <v>Acute Care Hospitals</v>
      </c>
      <c r="F958" t="str">
        <v>Proprietary</v>
      </c>
      <c r="G958" t="str">
        <v>Yes</v>
      </c>
      <c r="H958" s="8">
        <v>3</v>
      </c>
      <c r="I958" t="str">
        <f>_xlfn.XLOOKUP(C958,State_Ref!B:B,State_Ref!A:A,"No Match")</f>
        <v>Florida</v>
      </c>
      <c r="J958" cm="1">
        <f t="array" ref="J958">_xlfn.XLOOKUP(I958&amp;PROPER(D958),Cleaned_Population!B$2:B$3200&amp;Cleaned_Population!A$2:A$3200,Cleaned_Population!C$2:C$3200,"No Match")</f>
        <v>290028</v>
      </c>
      <c r="K958" t="str">
        <f t="shared" si="14"/>
        <v>Sufficient Access</v>
      </c>
    </row>
    <row r="959" spans="1:11">
      <c r="A959" t="str">
        <v>HCA FLORIDA SOUTH TAMPA HOSPITAL</v>
      </c>
      <c r="B959" t="str">
        <v>TAMPA</v>
      </c>
      <c r="C959" t="str">
        <v>FL</v>
      </c>
      <c r="D959" t="str">
        <v>HILLSBOROUGH</v>
      </c>
      <c r="E959" t="str">
        <v>Acute Care Hospitals</v>
      </c>
      <c r="F959" t="str">
        <v>Proprietary</v>
      </c>
      <c r="G959" t="str">
        <v>Yes</v>
      </c>
      <c r="H959" s="8">
        <v>5</v>
      </c>
      <c r="I959" t="str">
        <f>_xlfn.XLOOKUP(C959,State_Ref!B:B,State_Ref!A:A,"No Match")</f>
        <v>Florida</v>
      </c>
      <c r="J959" cm="1">
        <f t="array" ref="J959">_xlfn.XLOOKUP(I959&amp;PROPER(D959),Cleaned_Population!B$2:B$3200&amp;Cleaned_Population!A$2:A$3200,Cleaned_Population!C$2:C$3200,"No Match")</f>
        <v>1574115</v>
      </c>
      <c r="K959" t="str">
        <f t="shared" si="14"/>
        <v>Sufficient Access</v>
      </c>
    </row>
    <row r="960" spans="1:11">
      <c r="A960" t="str">
        <v>HCA FLORIDA KENDALL HOSPITAL</v>
      </c>
      <c r="B960" t="str">
        <v>MIAMI</v>
      </c>
      <c r="C960" t="str">
        <v>FL</v>
      </c>
      <c r="D960" t="str">
        <v>MIAMI-DADE</v>
      </c>
      <c r="E960" t="str">
        <v>Acute Care Hospitals</v>
      </c>
      <c r="F960" t="str">
        <v>Proprietary</v>
      </c>
      <c r="G960" t="str">
        <v>Yes</v>
      </c>
      <c r="H960" s="8">
        <v>4</v>
      </c>
      <c r="I960" t="str">
        <f>_xlfn.XLOOKUP(C960,State_Ref!B:B,State_Ref!A:A,"No Match")</f>
        <v>Florida</v>
      </c>
      <c r="J960" cm="1">
        <f t="array" ref="J960">_xlfn.XLOOKUP(I960&amp;PROPER(D960),Cleaned_Population!B$2:B$3200&amp;Cleaned_Population!A$2:A$3200,Cleaned_Population!C$2:C$3200,"No Match")</f>
        <v>2802029</v>
      </c>
      <c r="K960" t="str">
        <f t="shared" si="14"/>
        <v>Sufficient Access</v>
      </c>
    </row>
    <row r="961" spans="1:11">
      <c r="A961" t="str">
        <v>ADVENTHEALTH DADE CITY</v>
      </c>
      <c r="B961" t="str">
        <v>DADE CITY</v>
      </c>
      <c r="C961" t="str">
        <v>FL</v>
      </c>
      <c r="D961" t="str">
        <v>PASCO</v>
      </c>
      <c r="E961" t="str">
        <v>Acute Care Hospitals</v>
      </c>
      <c r="F961" t="str">
        <v>Proprietary</v>
      </c>
      <c r="G961" t="str">
        <v>No</v>
      </c>
      <c r="H961" s="8">
        <v>4</v>
      </c>
      <c r="I961" t="str">
        <f>_xlfn.XLOOKUP(C961,State_Ref!B:B,State_Ref!A:A,"No Match")</f>
        <v>Florida</v>
      </c>
      <c r="J961" cm="1">
        <f t="array" ref="J961">_xlfn.XLOOKUP(I961&amp;PROPER(D961),Cleaned_Population!B$2:B$3200&amp;Cleaned_Population!A$2:A$3200,Cleaned_Population!C$2:C$3200,"No Match")</f>
        <v>674516</v>
      </c>
      <c r="K961" t="str">
        <f t="shared" si="14"/>
        <v>Sufficient Access</v>
      </c>
    </row>
    <row r="962" spans="1:11">
      <c r="A962" t="str">
        <v>MARION COMMUNTIY HOSPITAL</v>
      </c>
      <c r="B962" t="str">
        <v>OCALA</v>
      </c>
      <c r="C962" t="str">
        <v>FL</v>
      </c>
      <c r="D962" t="str">
        <v>MARION</v>
      </c>
      <c r="E962" t="str">
        <v>Acute Care Hospitals</v>
      </c>
      <c r="F962" t="str">
        <v>Proprietary</v>
      </c>
      <c r="G962" t="str">
        <v>Yes</v>
      </c>
      <c r="H962" s="8">
        <v>1</v>
      </c>
      <c r="I962" t="str">
        <f>_xlfn.XLOOKUP(C962,State_Ref!B:B,State_Ref!A:A,"No Match")</f>
        <v>Florida</v>
      </c>
      <c r="J962" cm="1">
        <f t="array" ref="J962">_xlfn.XLOOKUP(I962&amp;PROPER(D962),Cleaned_Population!B$2:B$3200&amp;Cleaned_Population!A$2:A$3200,Cleaned_Population!C$2:C$3200,"No Match")</f>
        <v>442660</v>
      </c>
      <c r="K962" t="str">
        <f t="shared" si="14"/>
        <v>Sufficient Access</v>
      </c>
    </row>
    <row r="963" spans="1:11">
      <c r="A963" t="str">
        <v>HCA FLORIDA BLAKE HOSPITAL</v>
      </c>
      <c r="B963" t="str">
        <v>BRADENTON</v>
      </c>
      <c r="C963" t="str">
        <v>FL</v>
      </c>
      <c r="D963" t="str">
        <v>MANATEE</v>
      </c>
      <c r="E963" t="str">
        <v>Acute Care Hospitals</v>
      </c>
      <c r="F963" t="str">
        <v>Proprietary</v>
      </c>
      <c r="G963" t="str">
        <v>Yes</v>
      </c>
      <c r="H963" s="8">
        <v>2</v>
      </c>
      <c r="I963" t="str">
        <f>_xlfn.XLOOKUP(C963,State_Ref!B:B,State_Ref!A:A,"No Match")</f>
        <v>Florida</v>
      </c>
      <c r="J963" cm="1">
        <f t="array" ref="J963">_xlfn.XLOOKUP(I963&amp;PROPER(D963),Cleaned_Population!B$2:B$3200&amp;Cleaned_Population!A$2:A$3200,Cleaned_Population!C$2:C$3200,"No Match")</f>
        <v>468200</v>
      </c>
      <c r="K963" t="str">
        <f t="shared" ref="K963:K1026" si="15">IF(AND(J963&gt;50000,COUNTIFS(D:D,D963,C:C,C963)&lt;=1),"Hospital Desert","Sufficient Access")</f>
        <v>Sufficient Access</v>
      </c>
    </row>
    <row r="964" spans="1:11">
      <c r="A964" t="str">
        <v>ORLANDO HEALTH SEBASTIAN RIVER HOSPITAL</v>
      </c>
      <c r="B964" t="str">
        <v>SEBASTIAN</v>
      </c>
      <c r="C964" t="str">
        <v>FL</v>
      </c>
      <c r="D964" t="str">
        <v>INDIAN RIVER</v>
      </c>
      <c r="E964" t="str">
        <v>Acute Care Hospitals</v>
      </c>
      <c r="F964" t="str">
        <v>Voluntary non-profit - Private</v>
      </c>
      <c r="G964" t="str">
        <v>Yes</v>
      </c>
      <c r="H964" s="8">
        <v>4</v>
      </c>
      <c r="I964" t="str">
        <f>_xlfn.XLOOKUP(C964,State_Ref!B:B,State_Ref!A:A,"No Match")</f>
        <v>Florida</v>
      </c>
      <c r="J964" cm="1">
        <f t="array" ref="J964">_xlfn.XLOOKUP(I964&amp;PROPER(D964),Cleaned_Population!B$2:B$3200&amp;Cleaned_Population!A$2:A$3200,Cleaned_Population!C$2:C$3200,"No Match")</f>
        <v>172799</v>
      </c>
      <c r="K964" t="str">
        <f t="shared" si="15"/>
        <v>Sufficient Access</v>
      </c>
    </row>
    <row r="965" spans="1:11">
      <c r="A965" t="str">
        <v>96th Medical Group (Eglin AFB)</v>
      </c>
      <c r="B965" t="str">
        <v>Eglin AFB</v>
      </c>
      <c r="C965" t="str">
        <v>FL</v>
      </c>
      <c r="D965" t="str">
        <v>OKALOOSA</v>
      </c>
      <c r="E965" t="str">
        <v>Acute Care - Department of Defense</v>
      </c>
      <c r="F965" t="str">
        <v>Department of Defense</v>
      </c>
      <c r="G965" t="str">
        <v>Yes</v>
      </c>
      <c r="H965" s="8">
        <v>0</v>
      </c>
      <c r="I965" t="str">
        <f>_xlfn.XLOOKUP(C965,State_Ref!B:B,State_Ref!A:A,"No Match")</f>
        <v>Florida</v>
      </c>
      <c r="J965" cm="1">
        <f t="array" ref="J965">_xlfn.XLOOKUP(I965&amp;PROPER(D965),Cleaned_Population!B$2:B$3200&amp;Cleaned_Population!A$2:A$3200,Cleaned_Population!C$2:C$3200,"No Match")</f>
        <v>221810</v>
      </c>
      <c r="K965" t="str">
        <f t="shared" si="15"/>
        <v>Sufficient Access</v>
      </c>
    </row>
    <row r="966" spans="1:11">
      <c r="A966" t="str">
        <v>GULF COAST MEDICAL CENTER LEE HEALTH</v>
      </c>
      <c r="B966" t="str">
        <v>FORT MYERS</v>
      </c>
      <c r="C966" t="str">
        <v>FL</v>
      </c>
      <c r="D966" t="str">
        <v>LEE</v>
      </c>
      <c r="E966" t="str">
        <v>Acute Care Hospitals</v>
      </c>
      <c r="F966" t="str">
        <v>Government - Hospital District or Authority</v>
      </c>
      <c r="G966" t="str">
        <v>Yes</v>
      </c>
      <c r="H966" s="8">
        <v>4</v>
      </c>
      <c r="I966" t="str">
        <f>_xlfn.XLOOKUP(C966,State_Ref!B:B,State_Ref!A:A,"No Match")</f>
        <v>Florida</v>
      </c>
      <c r="J966" cm="1">
        <f t="array" ref="J966">_xlfn.XLOOKUP(I966&amp;PROPER(D966),Cleaned_Population!B$2:B$3200&amp;Cleaned_Population!A$2:A$3200,Cleaned_Population!C$2:C$3200,"No Match")</f>
        <v>875607</v>
      </c>
      <c r="K966" t="str">
        <f t="shared" si="15"/>
        <v>Sufficient Access</v>
      </c>
    </row>
    <row r="967" spans="1:11">
      <c r="A967" t="str">
        <v>HCA FLORIDA FORT WALTON-DESTIN HOSPITAL</v>
      </c>
      <c r="B967" t="str">
        <v>FORT WALTON BEACH</v>
      </c>
      <c r="C967" t="str">
        <v>FL</v>
      </c>
      <c r="D967" t="str">
        <v>OKALOOSA</v>
      </c>
      <c r="E967" t="str">
        <v>Acute Care Hospitals</v>
      </c>
      <c r="F967" t="str">
        <v>Proprietary</v>
      </c>
      <c r="G967" t="str">
        <v>Yes</v>
      </c>
      <c r="H967" s="8">
        <v>3</v>
      </c>
      <c r="I967" t="str">
        <f>_xlfn.XLOOKUP(C967,State_Ref!B:B,State_Ref!A:A,"No Match")</f>
        <v>Florida</v>
      </c>
      <c r="J967" cm="1">
        <f t="array" ref="J967">_xlfn.XLOOKUP(I967&amp;PROPER(D967),Cleaned_Population!B$2:B$3200&amp;Cleaned_Population!A$2:A$3200,Cleaned_Population!C$2:C$3200,"No Match")</f>
        <v>221810</v>
      </c>
      <c r="K967" t="str">
        <f t="shared" si="15"/>
        <v>Sufficient Access</v>
      </c>
    </row>
    <row r="968" spans="1:11">
      <c r="A968" t="str">
        <v>UNIVERSITY HOSPITAL AND MEDICAL CENTER</v>
      </c>
      <c r="B968" t="str">
        <v>TAMARAC</v>
      </c>
      <c r="C968" t="str">
        <v>FL</v>
      </c>
      <c r="D968" t="str">
        <v>BROWARD</v>
      </c>
      <c r="E968" t="str">
        <v>Acute Care Hospitals</v>
      </c>
      <c r="F968" t="str">
        <v>Proprietary</v>
      </c>
      <c r="G968" t="str">
        <v>Yes</v>
      </c>
      <c r="H968" s="8">
        <v>2</v>
      </c>
      <c r="I968" t="str">
        <f>_xlfn.XLOOKUP(C968,State_Ref!B:B,State_Ref!A:A,"No Match")</f>
        <v>Florida</v>
      </c>
      <c r="J968" cm="1">
        <f t="array" ref="J968">_xlfn.XLOOKUP(I968&amp;PROPER(D968),Cleaned_Population!B$2:B$3200&amp;Cleaned_Population!A$2:A$3200,Cleaned_Population!C$2:C$3200,"No Match")</f>
        <v>2013317</v>
      </c>
      <c r="K968" t="str">
        <f t="shared" si="15"/>
        <v>Sufficient Access</v>
      </c>
    </row>
    <row r="969" spans="1:11">
      <c r="A969" t="str">
        <v>HCA FLORIDA ORANGE PARK HOSPITAL</v>
      </c>
      <c r="B969" t="str">
        <v>ORANGE PARK</v>
      </c>
      <c r="C969" t="str">
        <v>FL</v>
      </c>
      <c r="D969" t="str">
        <v>CLAY</v>
      </c>
      <c r="E969" t="str">
        <v>Acute Care Hospitals</v>
      </c>
      <c r="F969" t="str">
        <v>Voluntary non-profit - Other</v>
      </c>
      <c r="G969" t="str">
        <v>Yes</v>
      </c>
      <c r="H969" s="8">
        <v>3</v>
      </c>
      <c r="I969" t="str">
        <f>_xlfn.XLOOKUP(C969,State_Ref!B:B,State_Ref!A:A,"No Match")</f>
        <v>Florida</v>
      </c>
      <c r="J969" cm="1">
        <f t="array" ref="J969">_xlfn.XLOOKUP(I969&amp;PROPER(D969),Cleaned_Population!B$2:B$3200&amp;Cleaned_Population!A$2:A$3200,Cleaned_Population!C$2:C$3200,"No Match")</f>
        <v>239593</v>
      </c>
      <c r="K969" t="str">
        <f t="shared" si="15"/>
        <v>Sufficient Access</v>
      </c>
    </row>
    <row r="970" spans="1:11">
      <c r="A970" t="str">
        <v>WESTSIDE REGIONAL MEDICAL CENTER</v>
      </c>
      <c r="B970" t="str">
        <v>PLANTATION</v>
      </c>
      <c r="C970" t="str">
        <v>FL</v>
      </c>
      <c r="D970" t="str">
        <v>BROWARD</v>
      </c>
      <c r="E970" t="str">
        <v>Acute Care Hospitals</v>
      </c>
      <c r="F970" t="str">
        <v>Proprietary</v>
      </c>
      <c r="G970" t="str">
        <v>No</v>
      </c>
      <c r="H970" s="8">
        <v>2</v>
      </c>
      <c r="I970" t="str">
        <f>_xlfn.XLOOKUP(C970,State_Ref!B:B,State_Ref!A:A,"No Match")</f>
        <v>Florida</v>
      </c>
      <c r="J970" cm="1">
        <f t="array" ref="J970">_xlfn.XLOOKUP(I970&amp;PROPER(D970),Cleaned_Population!B$2:B$3200&amp;Cleaned_Population!A$2:A$3200,Cleaned_Population!C$2:C$3200,"No Match")</f>
        <v>2013317</v>
      </c>
      <c r="K970" t="str">
        <f t="shared" si="15"/>
        <v>Sufficient Access</v>
      </c>
    </row>
    <row r="971" spans="1:11">
      <c r="A971" t="str">
        <v>MEMORIAL HOSPITAL PEMBROKE</v>
      </c>
      <c r="B971" t="str">
        <v>PEMBROKE PINES</v>
      </c>
      <c r="C971" t="str">
        <v>FL</v>
      </c>
      <c r="D971" t="str">
        <v>BROWARD</v>
      </c>
      <c r="E971" t="str">
        <v>Acute Care Hospitals</v>
      </c>
      <c r="F971" t="str">
        <v>Government - Hospital District or Authority</v>
      </c>
      <c r="G971" t="str">
        <v>Yes</v>
      </c>
      <c r="H971" s="8">
        <v>4</v>
      </c>
      <c r="I971" t="str">
        <f>_xlfn.XLOOKUP(C971,State_Ref!B:B,State_Ref!A:A,"No Match")</f>
        <v>Florida</v>
      </c>
      <c r="J971" cm="1">
        <f t="array" ref="J971">_xlfn.XLOOKUP(I971&amp;PROPER(D971),Cleaned_Population!B$2:B$3200&amp;Cleaned_Population!A$2:A$3200,Cleaned_Population!C$2:C$3200,"No Match")</f>
        <v>2013317</v>
      </c>
      <c r="K971" t="str">
        <f t="shared" si="15"/>
        <v>Sufficient Access</v>
      </c>
    </row>
    <row r="972" spans="1:11">
      <c r="A972" t="str">
        <v>HCA FLORIDA WEST HOSPITAL</v>
      </c>
      <c r="B972" t="str">
        <v>PENSACOLA</v>
      </c>
      <c r="C972" t="str">
        <v>FL</v>
      </c>
      <c r="D972" t="str">
        <v>ESCAMBIA</v>
      </c>
      <c r="E972" t="str">
        <v>Acute Care Hospitals</v>
      </c>
      <c r="F972" t="str">
        <v>Proprietary</v>
      </c>
      <c r="G972" t="str">
        <v>Yes</v>
      </c>
      <c r="H972" s="8">
        <v>3</v>
      </c>
      <c r="I972" t="str">
        <f>_xlfn.XLOOKUP(C972,State_Ref!B:B,State_Ref!A:A,"No Match")</f>
        <v>Florida</v>
      </c>
      <c r="J972" cm="1">
        <f t="array" ref="J972">_xlfn.XLOOKUP(I972&amp;PROPER(D972),Cleaned_Population!B$2:B$3200&amp;Cleaned_Population!A$2:A$3200,Cleaned_Population!C$2:C$3200,"No Match")</f>
        <v>333834</v>
      </c>
      <c r="K972" t="str">
        <f t="shared" si="15"/>
        <v>Sufficient Access</v>
      </c>
    </row>
    <row r="973" spans="1:11">
      <c r="A973" t="str">
        <v>HCA FLORIDA PUTNAM HOSPITAL</v>
      </c>
      <c r="B973" t="str">
        <v>PALATKA</v>
      </c>
      <c r="C973" t="str">
        <v>FL</v>
      </c>
      <c r="D973" t="str">
        <v>PUTNAM</v>
      </c>
      <c r="E973" t="str">
        <v>Acute Care Hospitals</v>
      </c>
      <c r="F973" t="str">
        <v>Proprietary</v>
      </c>
      <c r="G973" t="str">
        <v>Yes</v>
      </c>
      <c r="H973" s="8">
        <v>2</v>
      </c>
      <c r="I973" t="str">
        <f>_xlfn.XLOOKUP(C973,State_Ref!B:B,State_Ref!A:A,"No Match")</f>
        <v>Florida</v>
      </c>
      <c r="J973" cm="1">
        <f t="array" ref="J973">_xlfn.XLOOKUP(I973&amp;PROPER(D973),Cleaned_Population!B$2:B$3200&amp;Cleaned_Population!A$2:A$3200,Cleaned_Population!C$2:C$3200,"No Match")</f>
        <v>77734</v>
      </c>
      <c r="K973" t="str">
        <f t="shared" si="15"/>
        <v>Hospital Desert</v>
      </c>
    </row>
    <row r="974" spans="1:11">
      <c r="A974" t="str">
        <v>HCA FLORIDA FAWCETT HOSPITAL</v>
      </c>
      <c r="B974" t="str">
        <v>PORT CHARLOTTE</v>
      </c>
      <c r="C974" t="str">
        <v>FL</v>
      </c>
      <c r="D974" t="str">
        <v>CHARLOTTE</v>
      </c>
      <c r="E974" t="str">
        <v>Acute Care Hospitals</v>
      </c>
      <c r="F974" t="str">
        <v>Proprietary</v>
      </c>
      <c r="G974" t="str">
        <v>Yes</v>
      </c>
      <c r="H974" s="8">
        <v>1</v>
      </c>
      <c r="I974" t="str">
        <f>_xlfn.XLOOKUP(C974,State_Ref!B:B,State_Ref!A:A,"No Match")</f>
        <v>Florida</v>
      </c>
      <c r="J974" cm="1">
        <f t="array" ref="J974">_xlfn.XLOOKUP(I974&amp;PROPER(D974),Cleaned_Population!B$2:B$3200&amp;Cleaned_Population!A$2:A$3200,Cleaned_Population!C$2:C$3200,"No Match")</f>
        <v>217212</v>
      </c>
      <c r="K974" t="str">
        <f t="shared" si="15"/>
        <v>Sufficient Access</v>
      </c>
    </row>
    <row r="975" spans="1:11">
      <c r="A975" t="str">
        <v>HCA FLORIDA NORTHSIDE HOSPITAL</v>
      </c>
      <c r="B975" t="str">
        <v>SAINT PETERSBURG</v>
      </c>
      <c r="C975" t="str">
        <v>FL</v>
      </c>
      <c r="D975" t="str">
        <v>PINELLAS</v>
      </c>
      <c r="E975" t="str">
        <v>Acute Care Hospitals</v>
      </c>
      <c r="F975" t="str">
        <v>Proprietary</v>
      </c>
      <c r="G975" t="str">
        <v>Yes</v>
      </c>
      <c r="H975" s="8">
        <v>1</v>
      </c>
      <c r="I975" t="str">
        <f>_xlfn.XLOOKUP(C975,State_Ref!B:B,State_Ref!A:A,"No Match")</f>
        <v>Florida</v>
      </c>
      <c r="J975" cm="1">
        <f t="array" ref="J975">_xlfn.XLOOKUP(I975&amp;PROPER(D975),Cleaned_Population!B$2:B$3200&amp;Cleaned_Population!A$2:A$3200,Cleaned_Population!C$2:C$3200,"No Match")</f>
        <v>948563</v>
      </c>
      <c r="K975" t="str">
        <f t="shared" si="15"/>
        <v>Sufficient Access</v>
      </c>
    </row>
    <row r="976" spans="1:11">
      <c r="A976" t="str">
        <v>HCA FLORIDA GULF COAST HOSPITAL</v>
      </c>
      <c r="B976" t="str">
        <v>PANAMA CITY</v>
      </c>
      <c r="C976" t="str">
        <v>FL</v>
      </c>
      <c r="D976" t="str">
        <v>BAY</v>
      </c>
      <c r="E976" t="str">
        <v>Acute Care Hospitals</v>
      </c>
      <c r="F976" t="str">
        <v>Proprietary</v>
      </c>
      <c r="G976" t="str">
        <v>Yes</v>
      </c>
      <c r="H976" s="8">
        <v>2</v>
      </c>
      <c r="I976" t="str">
        <f>_xlfn.XLOOKUP(C976,State_Ref!B:B,State_Ref!A:A,"No Match")</f>
        <v>Florida</v>
      </c>
      <c r="J976" cm="1">
        <f t="array" ref="J976">_xlfn.XLOOKUP(I976&amp;PROPER(D976),Cleaned_Population!B$2:B$3200&amp;Cleaned_Population!A$2:A$3200,Cleaned_Population!C$2:C$3200,"No Match")</f>
        <v>204479</v>
      </c>
      <c r="K976" t="str">
        <f t="shared" si="15"/>
        <v>Sufficient Access</v>
      </c>
    </row>
    <row r="977" spans="1:11">
      <c r="A977" t="str">
        <v>HCA FLORIDA BRANDON HOSPITAL</v>
      </c>
      <c r="B977" t="str">
        <v>BRANDON</v>
      </c>
      <c r="C977" t="str">
        <v>FL</v>
      </c>
      <c r="D977" t="str">
        <v>HILLSBOROUGH</v>
      </c>
      <c r="E977" t="str">
        <v>Acute Care Hospitals</v>
      </c>
      <c r="F977" t="str">
        <v>Proprietary</v>
      </c>
      <c r="G977" t="str">
        <v>Yes</v>
      </c>
      <c r="H977" s="8">
        <v>3</v>
      </c>
      <c r="I977" t="str">
        <f>_xlfn.XLOOKUP(C977,State_Ref!B:B,State_Ref!A:A,"No Match")</f>
        <v>Florida</v>
      </c>
      <c r="J977" cm="1">
        <f t="array" ref="J977">_xlfn.XLOOKUP(I977&amp;PROPER(D977),Cleaned_Population!B$2:B$3200&amp;Cleaned_Population!A$2:A$3200,Cleaned_Population!C$2:C$3200,"No Match")</f>
        <v>1574115</v>
      </c>
      <c r="K977" t="str">
        <f t="shared" si="15"/>
        <v>Sufficient Access</v>
      </c>
    </row>
    <row r="978" spans="1:11">
      <c r="A978" t="str">
        <v>CAPE CORAL HOSPITAL</v>
      </c>
      <c r="B978" t="str">
        <v>CAPE CORAL</v>
      </c>
      <c r="C978" t="str">
        <v>FL</v>
      </c>
      <c r="D978" t="str">
        <v>LEE</v>
      </c>
      <c r="E978" t="str">
        <v>Acute Care Hospitals</v>
      </c>
      <c r="F978" t="str">
        <v>Government - Hospital District or Authority</v>
      </c>
      <c r="G978" t="str">
        <v>Yes</v>
      </c>
      <c r="H978" s="8">
        <v>3</v>
      </c>
      <c r="I978" t="str">
        <f>_xlfn.XLOOKUP(C978,State_Ref!B:B,State_Ref!A:A,"No Match")</f>
        <v>Florida</v>
      </c>
      <c r="J978" cm="1">
        <f t="array" ref="J978">_xlfn.XLOOKUP(I978&amp;PROPER(D978),Cleaned_Population!B$2:B$3200&amp;Cleaned_Population!A$2:A$3200,Cleaned_Population!C$2:C$3200,"No Match")</f>
        <v>875607</v>
      </c>
      <c r="K978" t="str">
        <f t="shared" si="15"/>
        <v>Sufficient Access</v>
      </c>
    </row>
    <row r="979" spans="1:11">
      <c r="A979" t="str">
        <v>HCA FLORIDA LAWNWOOD HOSPITAL</v>
      </c>
      <c r="B979" t="str">
        <v>FORT PIERCE</v>
      </c>
      <c r="C979" t="str">
        <v>FL</v>
      </c>
      <c r="D979" t="str">
        <v>ST. LUCIE</v>
      </c>
      <c r="E979" t="str">
        <v>Acute Care Hospitals</v>
      </c>
      <c r="F979" t="str">
        <v>Proprietary</v>
      </c>
      <c r="G979" t="str">
        <v>Yes</v>
      </c>
      <c r="H979" s="8">
        <v>1</v>
      </c>
      <c r="I979" t="str">
        <f>_xlfn.XLOOKUP(C979,State_Ref!B:B,State_Ref!A:A,"No Match")</f>
        <v>Florida</v>
      </c>
      <c r="J979" t="str" cm="1">
        <f t="array" ref="J979">_xlfn.XLOOKUP(I979&amp;PROPER(D979),Cleaned_Population!B$2:B$3200&amp;Cleaned_Population!A$2:A$3200,Cleaned_Population!C$2:C$3200,"No Match")</f>
        <v>No Match</v>
      </c>
      <c r="K979" t="str">
        <f t="shared" si="15"/>
        <v>Sufficient Access</v>
      </c>
    </row>
    <row r="980" spans="1:11">
      <c r="A980" t="str">
        <v>HCA FLORIDA LARGO HOSPITAL</v>
      </c>
      <c r="B980" t="str">
        <v>LARGO</v>
      </c>
      <c r="C980" t="str">
        <v>FL</v>
      </c>
      <c r="D980" t="str">
        <v>PINELLAS</v>
      </c>
      <c r="E980" t="str">
        <v>Acute Care Hospitals</v>
      </c>
      <c r="F980" t="str">
        <v>Proprietary</v>
      </c>
      <c r="G980" t="str">
        <v>Yes</v>
      </c>
      <c r="H980" s="8">
        <v>2</v>
      </c>
      <c r="I980" t="str">
        <f>_xlfn.XLOOKUP(C980,State_Ref!B:B,State_Ref!A:A,"No Match")</f>
        <v>Florida</v>
      </c>
      <c r="J980" cm="1">
        <f t="array" ref="J980">_xlfn.XLOOKUP(I980&amp;PROPER(D980),Cleaned_Population!B$2:B$3200&amp;Cleaned_Population!A$2:A$3200,Cleaned_Population!C$2:C$3200,"No Match")</f>
        <v>948563</v>
      </c>
      <c r="K980" t="str">
        <f t="shared" si="15"/>
        <v>Sufficient Access</v>
      </c>
    </row>
    <row r="981" spans="1:11">
      <c r="A981" t="str">
        <v>TAMPA GENERAL HOSPITAL CRYSTAL RIVER</v>
      </c>
      <c r="B981" t="str">
        <v>CRYSTAL RIVER</v>
      </c>
      <c r="C981" t="str">
        <v>FL</v>
      </c>
      <c r="D981" t="str">
        <v>CITRUS</v>
      </c>
      <c r="E981" t="str">
        <v>Acute Care Hospitals</v>
      </c>
      <c r="F981" t="str">
        <v>Voluntary non-profit - Private</v>
      </c>
      <c r="G981" t="str">
        <v>No</v>
      </c>
      <c r="H981" s="8">
        <v>2</v>
      </c>
      <c r="I981" t="str">
        <f>_xlfn.XLOOKUP(C981,State_Ref!B:B,State_Ref!A:A,"No Match")</f>
        <v>Florida</v>
      </c>
      <c r="J981" cm="1">
        <f t="array" ref="J981">_xlfn.XLOOKUP(I981&amp;PROPER(D981),Cleaned_Population!B$2:B$3200&amp;Cleaned_Population!A$2:A$3200,Cleaned_Population!C$2:C$3200,"No Match")</f>
        <v>171666</v>
      </c>
      <c r="K981" t="str">
        <f t="shared" si="15"/>
        <v>Sufficient Access</v>
      </c>
    </row>
    <row r="982" spans="1:11">
      <c r="A982" t="str">
        <v>HCA FLORIDA RAULERSON HOSPITAL</v>
      </c>
      <c r="B982" t="str">
        <v>OKEECHOBEE</v>
      </c>
      <c r="C982" t="str">
        <v>FL</v>
      </c>
      <c r="D982" t="str">
        <v>OKEECHOBEE</v>
      </c>
      <c r="E982" t="str">
        <v>Acute Care Hospitals</v>
      </c>
      <c r="F982" t="str">
        <v>Proprietary</v>
      </c>
      <c r="G982" t="str">
        <v>No</v>
      </c>
      <c r="H982" s="8">
        <v>3</v>
      </c>
      <c r="I982" t="str">
        <f>_xlfn.XLOOKUP(C982,State_Ref!B:B,State_Ref!A:A,"No Match")</f>
        <v>Florida</v>
      </c>
      <c r="J982" cm="1">
        <f t="array" ref="J982">_xlfn.XLOOKUP(I982&amp;PROPER(D982),Cleaned_Population!B$2:B$3200&amp;Cleaned_Population!A$2:A$3200,Cleaned_Population!C$2:C$3200,"No Match")</f>
        <v>42608</v>
      </c>
      <c r="K982" t="str">
        <f t="shared" si="15"/>
        <v>Sufficient Access</v>
      </c>
    </row>
    <row r="983" spans="1:11">
      <c r="A983" t="str">
        <v>JUPITER MEDICAL CENTER</v>
      </c>
      <c r="B983" t="str">
        <v>JUPITER</v>
      </c>
      <c r="C983" t="str">
        <v>FL</v>
      </c>
      <c r="D983" t="str">
        <v>PALM BEACH</v>
      </c>
      <c r="E983" t="str">
        <v>Acute Care Hospitals</v>
      </c>
      <c r="F983" t="str">
        <v>Voluntary non-profit - Private</v>
      </c>
      <c r="G983" t="str">
        <v>Yes</v>
      </c>
      <c r="H983" s="8">
        <v>4</v>
      </c>
      <c r="I983" t="str">
        <f>_xlfn.XLOOKUP(C983,State_Ref!B:B,State_Ref!A:A,"No Match")</f>
        <v>Florida</v>
      </c>
      <c r="J983" cm="1">
        <f t="array" ref="J983">_xlfn.XLOOKUP(I983&amp;PROPER(D983),Cleaned_Population!B$2:B$3200&amp;Cleaned_Population!A$2:A$3200,Cleaned_Population!C$2:C$3200,"No Match")</f>
        <v>1575726</v>
      </c>
      <c r="K983" t="str">
        <f t="shared" si="15"/>
        <v>Sufficient Access</v>
      </c>
    </row>
    <row r="984" spans="1:11">
      <c r="A984" t="str">
        <v>HCA FLORIDA CAPITAL HOSPITAL</v>
      </c>
      <c r="B984" t="str">
        <v>TALLAHASSEE</v>
      </c>
      <c r="C984" t="str">
        <v>FL</v>
      </c>
      <c r="D984" t="str">
        <v>LEON</v>
      </c>
      <c r="E984" t="str">
        <v>Acute Care Hospitals</v>
      </c>
      <c r="F984" t="str">
        <v>Proprietary</v>
      </c>
      <c r="G984" t="str">
        <v>Yes</v>
      </c>
      <c r="H984" s="8">
        <v>2</v>
      </c>
      <c r="I984" t="str">
        <f>_xlfn.XLOOKUP(C984,State_Ref!B:B,State_Ref!A:A,"No Match")</f>
        <v>Florida</v>
      </c>
      <c r="J984" cm="1">
        <f t="array" ref="J984">_xlfn.XLOOKUP(I984&amp;PROPER(D984),Cleaned_Population!B$2:B$3200&amp;Cleaned_Population!A$2:A$3200,Cleaned_Population!C$2:C$3200,"No Match")</f>
        <v>299048</v>
      </c>
      <c r="K984" t="str">
        <f t="shared" si="15"/>
        <v>Sufficient Access</v>
      </c>
    </row>
    <row r="985" spans="1:11">
      <c r="A985" t="str">
        <v>HCA FLORIDA BAYONET POINT HOSPITAL</v>
      </c>
      <c r="B985" t="str">
        <v>HUDSON</v>
      </c>
      <c r="C985" t="str">
        <v>FL</v>
      </c>
      <c r="D985" t="str">
        <v>PASCO</v>
      </c>
      <c r="E985" t="str">
        <v>Acute Care Hospitals</v>
      </c>
      <c r="F985" t="str">
        <v>Proprietary</v>
      </c>
      <c r="G985" t="str">
        <v>Yes</v>
      </c>
      <c r="H985" s="8">
        <v>2</v>
      </c>
      <c r="I985" t="str">
        <f>_xlfn.XLOOKUP(C985,State_Ref!B:B,State_Ref!A:A,"No Match")</f>
        <v>Florida</v>
      </c>
      <c r="J985" cm="1">
        <f t="array" ref="J985">_xlfn.XLOOKUP(I985&amp;PROPER(D985),Cleaned_Population!B$2:B$3200&amp;Cleaned_Population!A$2:A$3200,Cleaned_Population!C$2:C$3200,"No Match")</f>
        <v>674516</v>
      </c>
      <c r="K985" t="str">
        <f t="shared" si="15"/>
        <v>Sufficient Access</v>
      </c>
    </row>
    <row r="986" spans="1:11">
      <c r="A986" t="str">
        <v>DELRAY MEDICAL CENTER</v>
      </c>
      <c r="B986" t="str">
        <v>DELRAY BEACH</v>
      </c>
      <c r="C986" t="str">
        <v>FL</v>
      </c>
      <c r="D986" t="str">
        <v>PALM BEACH</v>
      </c>
      <c r="E986" t="str">
        <v>Acute Care Hospitals</v>
      </c>
      <c r="F986" t="str">
        <v>Proprietary</v>
      </c>
      <c r="G986" t="str">
        <v>Yes</v>
      </c>
      <c r="H986" s="8">
        <v>1</v>
      </c>
      <c r="I986" t="str">
        <f>_xlfn.XLOOKUP(C986,State_Ref!B:B,State_Ref!A:A,"No Match")</f>
        <v>Florida</v>
      </c>
      <c r="J986" cm="1">
        <f t="array" ref="J986">_xlfn.XLOOKUP(I986&amp;PROPER(D986),Cleaned_Population!B$2:B$3200&amp;Cleaned_Population!A$2:A$3200,Cleaned_Population!C$2:C$3200,"No Match")</f>
        <v>1575726</v>
      </c>
      <c r="K986" t="str">
        <f t="shared" si="15"/>
        <v>Sufficient Access</v>
      </c>
    </row>
    <row r="987" spans="1:11">
      <c r="A987" t="str">
        <v>HCA FLORIDA SOUTH SHORE HOSPITAL</v>
      </c>
      <c r="B987" t="str">
        <v>SUN CITY CENTER</v>
      </c>
      <c r="C987" t="str">
        <v>FL</v>
      </c>
      <c r="D987" t="str">
        <v>HILLSBOROUGH</v>
      </c>
      <c r="E987" t="str">
        <v>Acute Care Hospitals</v>
      </c>
      <c r="F987" t="str">
        <v>Proprietary</v>
      </c>
      <c r="G987" t="str">
        <v>Yes</v>
      </c>
      <c r="H987" s="8">
        <v>2</v>
      </c>
      <c r="I987" t="str">
        <f>_xlfn.XLOOKUP(C987,State_Ref!B:B,State_Ref!A:A,"No Match")</f>
        <v>Florida</v>
      </c>
      <c r="J987" cm="1">
        <f t="array" ref="J987">_xlfn.XLOOKUP(I987&amp;PROPER(D987),Cleaned_Population!B$2:B$3200&amp;Cleaned_Population!A$2:A$3200,Cleaned_Population!C$2:C$3200,"No Match")</f>
        <v>1574115</v>
      </c>
      <c r="K987" t="str">
        <f t="shared" si="15"/>
        <v>Sufficient Access</v>
      </c>
    </row>
    <row r="988" spans="1:11">
      <c r="A988" t="str">
        <v>ST LUCIE MEDICAL CENTER</v>
      </c>
      <c r="B988" t="str">
        <v>PORT SAINT LUCIE</v>
      </c>
      <c r="C988" t="str">
        <v>FL</v>
      </c>
      <c r="D988" t="str">
        <v>ST. LUCIE</v>
      </c>
      <c r="E988" t="str">
        <v>Acute Care Hospitals</v>
      </c>
      <c r="F988" t="str">
        <v>Proprietary</v>
      </c>
      <c r="G988" t="str">
        <v>Yes</v>
      </c>
      <c r="H988" s="8">
        <v>1</v>
      </c>
      <c r="I988" t="str">
        <f>_xlfn.XLOOKUP(C988,State_Ref!B:B,State_Ref!A:A,"No Match")</f>
        <v>Florida</v>
      </c>
      <c r="J988" t="str" cm="1">
        <f t="array" ref="J988">_xlfn.XLOOKUP(I988&amp;PROPER(D988),Cleaned_Population!B$2:B$3200&amp;Cleaned_Population!A$2:A$3200,Cleaned_Population!C$2:C$3200,"No Match")</f>
        <v>No Match</v>
      </c>
      <c r="K988" t="str">
        <f t="shared" si="15"/>
        <v>Sufficient Access</v>
      </c>
    </row>
    <row r="989" spans="1:11">
      <c r="A989" t="str">
        <v>HCA FLORIDA OAK HILL HOSPITAL</v>
      </c>
      <c r="B989" t="str">
        <v>BROOKSVILLE</v>
      </c>
      <c r="C989" t="str">
        <v>FL</v>
      </c>
      <c r="D989" t="str">
        <v>HERNANDO</v>
      </c>
      <c r="E989" t="str">
        <v>Acute Care Hospitals</v>
      </c>
      <c r="F989" t="str">
        <v>Proprietary</v>
      </c>
      <c r="G989" t="str">
        <v>Yes</v>
      </c>
      <c r="H989" s="8">
        <v>1</v>
      </c>
      <c r="I989" t="str">
        <f>_xlfn.XLOOKUP(C989,State_Ref!B:B,State_Ref!A:A,"No Match")</f>
        <v>Florida</v>
      </c>
      <c r="J989" cm="1">
        <f t="array" ref="J989">_xlfn.XLOOKUP(I989&amp;PROPER(D989),Cleaned_Population!B$2:B$3200&amp;Cleaned_Population!A$2:A$3200,Cleaned_Population!C$2:C$3200,"No Match")</f>
        <v>221701</v>
      </c>
      <c r="K989" t="str">
        <f t="shared" si="15"/>
        <v>Sufficient Access</v>
      </c>
    </row>
    <row r="990" spans="1:11">
      <c r="A990" t="str">
        <v>MEASE COUNTRYSIDE HOSPITAL</v>
      </c>
      <c r="B990" t="str">
        <v>SAFETY HARBOR</v>
      </c>
      <c r="C990" t="str">
        <v>FL</v>
      </c>
      <c r="D990" t="str">
        <v>PINELLAS</v>
      </c>
      <c r="E990" t="str">
        <v>Acute Care Hospitals</v>
      </c>
      <c r="F990" t="str">
        <v>Voluntary non-profit - Private</v>
      </c>
      <c r="G990" t="str">
        <v>Yes</v>
      </c>
      <c r="H990" s="8">
        <v>4</v>
      </c>
      <c r="I990" t="str">
        <f>_xlfn.XLOOKUP(C990,State_Ref!B:B,State_Ref!A:A,"No Match")</f>
        <v>Florida</v>
      </c>
      <c r="J990" cm="1">
        <f t="array" ref="J990">_xlfn.XLOOKUP(I990&amp;PROPER(D990),Cleaned_Population!B$2:B$3200&amp;Cleaned_Population!A$2:A$3200,Cleaned_Population!C$2:C$3200,"No Match")</f>
        <v>948563</v>
      </c>
      <c r="K990" t="str">
        <f t="shared" si="15"/>
        <v>Sufficient Access</v>
      </c>
    </row>
    <row r="991" spans="1:11">
      <c r="A991" t="str">
        <v>GULF BREEZE HOSPITAL</v>
      </c>
      <c r="B991" t="str">
        <v>GULF BREEZE</v>
      </c>
      <c r="C991" t="str">
        <v>FL</v>
      </c>
      <c r="D991" t="str">
        <v>SANTA ROSA</v>
      </c>
      <c r="E991" t="str">
        <v>Acute Care Hospitals</v>
      </c>
      <c r="F991" t="str">
        <v>Voluntary non-profit - Other</v>
      </c>
      <c r="G991" t="str">
        <v>Yes</v>
      </c>
      <c r="H991" s="8">
        <v>4</v>
      </c>
      <c r="I991" t="str">
        <f>_xlfn.XLOOKUP(C991,State_Ref!B:B,State_Ref!A:A,"No Match")</f>
        <v>Florida</v>
      </c>
      <c r="J991" cm="1">
        <f t="array" ref="J991">_xlfn.XLOOKUP(I991&amp;PROPER(D991),Cleaned_Population!B$2:B$3200&amp;Cleaned_Population!A$2:A$3200,Cleaned_Population!C$2:C$3200,"No Match")</f>
        <v>211115</v>
      </c>
      <c r="K991" t="str">
        <f t="shared" si="15"/>
        <v>Sufficient Access</v>
      </c>
    </row>
    <row r="992" spans="1:11">
      <c r="A992" t="str">
        <v>HCA FLORIDA ENGLEWOOD HOSPITAL</v>
      </c>
      <c r="B992" t="str">
        <v>ENGLEWOOD</v>
      </c>
      <c r="C992" t="str">
        <v>FL</v>
      </c>
      <c r="D992" t="str">
        <v>SARASOTA</v>
      </c>
      <c r="E992" t="str">
        <v>Acute Care Hospitals</v>
      </c>
      <c r="F992" t="str">
        <v>Proprietary</v>
      </c>
      <c r="G992" t="str">
        <v>Yes</v>
      </c>
      <c r="H992" s="8">
        <v>3</v>
      </c>
      <c r="I992" t="str">
        <f>_xlfn.XLOOKUP(C992,State_Ref!B:B,State_Ref!A:A,"No Match")</f>
        <v>Florida</v>
      </c>
      <c r="J992" cm="1">
        <f t="array" ref="J992">_xlfn.XLOOKUP(I992&amp;PROPER(D992),Cleaned_Population!B$2:B$3200&amp;Cleaned_Population!A$2:A$3200,Cleaned_Population!C$2:C$3200,"No Match")</f>
        <v>479958</v>
      </c>
      <c r="K992" t="str">
        <f t="shared" si="15"/>
        <v>Sufficient Access</v>
      </c>
    </row>
    <row r="993" spans="1:11">
      <c r="A993" t="str">
        <v>WEST BOCA MEDICAL CENTER</v>
      </c>
      <c r="B993" t="str">
        <v>BOCA RATON</v>
      </c>
      <c r="C993" t="str">
        <v>FL</v>
      </c>
      <c r="D993" t="str">
        <v>PALM BEACH</v>
      </c>
      <c r="E993" t="str">
        <v>Acute Care Hospitals</v>
      </c>
      <c r="F993" t="str">
        <v>Proprietary</v>
      </c>
      <c r="G993" t="str">
        <v>Yes</v>
      </c>
      <c r="H993" s="8">
        <v>3</v>
      </c>
      <c r="I993" t="str">
        <f>_xlfn.XLOOKUP(C993,State_Ref!B:B,State_Ref!A:A,"No Match")</f>
        <v>Florida</v>
      </c>
      <c r="J993" cm="1">
        <f t="array" ref="J993">_xlfn.XLOOKUP(I993&amp;PROPER(D993),Cleaned_Population!B$2:B$3200&amp;Cleaned_Population!A$2:A$3200,Cleaned_Population!C$2:C$3200,"No Match")</f>
        <v>1575726</v>
      </c>
      <c r="K993" t="str">
        <f t="shared" si="15"/>
        <v>Sufficient Access</v>
      </c>
    </row>
    <row r="994" spans="1:11">
      <c r="A994" t="str">
        <v>HCA FLORIDA PALMS WEST HOSPITAL</v>
      </c>
      <c r="B994" t="str">
        <v>LOXAHATCHEE</v>
      </c>
      <c r="C994" t="str">
        <v>FL</v>
      </c>
      <c r="D994" t="str">
        <v>PALM BEACH</v>
      </c>
      <c r="E994" t="str">
        <v>Acute Care Hospitals</v>
      </c>
      <c r="F994" t="str">
        <v>Proprietary</v>
      </c>
      <c r="G994" t="str">
        <v>Yes</v>
      </c>
      <c r="H994" s="8">
        <v>2</v>
      </c>
      <c r="I994" t="str">
        <f>_xlfn.XLOOKUP(C994,State_Ref!B:B,State_Ref!A:A,"No Match")</f>
        <v>Florida</v>
      </c>
      <c r="J994" cm="1">
        <f t="array" ref="J994">_xlfn.XLOOKUP(I994&amp;PROPER(D994),Cleaned_Population!B$2:B$3200&amp;Cleaned_Population!A$2:A$3200,Cleaned_Population!C$2:C$3200,"No Match")</f>
        <v>1575726</v>
      </c>
      <c r="K994" t="str">
        <f t="shared" si="15"/>
        <v>Sufficient Access</v>
      </c>
    </row>
    <row r="995" spans="1:11">
      <c r="A995" t="str">
        <v>WELLINGTON REGIONAL MEDICAL CENTER</v>
      </c>
      <c r="B995" t="str">
        <v>WELLINGTON</v>
      </c>
      <c r="C995" t="str">
        <v>FL</v>
      </c>
      <c r="D995" t="str">
        <v>PALM BEACH</v>
      </c>
      <c r="E995" t="str">
        <v>Acute Care Hospitals</v>
      </c>
      <c r="F995" t="str">
        <v>Proprietary</v>
      </c>
      <c r="G995" t="str">
        <v>Yes</v>
      </c>
      <c r="H995" s="8">
        <v>2</v>
      </c>
      <c r="I995" t="str">
        <f>_xlfn.XLOOKUP(C995,State_Ref!B:B,State_Ref!A:A,"No Match")</f>
        <v>Florida</v>
      </c>
      <c r="J995" cm="1">
        <f t="array" ref="J995">_xlfn.XLOOKUP(I995&amp;PROPER(D995),Cleaned_Population!B$2:B$3200&amp;Cleaned_Population!A$2:A$3200,Cleaned_Population!C$2:C$3200,"No Match")</f>
        <v>1575726</v>
      </c>
      <c r="K995" t="str">
        <f t="shared" si="15"/>
        <v>Sufficient Access</v>
      </c>
    </row>
    <row r="996" spans="1:11">
      <c r="A996" t="str">
        <v>BROWARD HEALTH CORAL SPRINGS</v>
      </c>
      <c r="B996" t="str">
        <v>CORAL SPRINGS</v>
      </c>
      <c r="C996" t="str">
        <v>FL</v>
      </c>
      <c r="D996" t="str">
        <v>BROWARD</v>
      </c>
      <c r="E996" t="str">
        <v>Acute Care Hospitals</v>
      </c>
      <c r="F996" t="str">
        <v>Government - Hospital District or Authority</v>
      </c>
      <c r="G996" t="str">
        <v>Yes</v>
      </c>
      <c r="H996" s="8">
        <v>4</v>
      </c>
      <c r="I996" t="str">
        <f>_xlfn.XLOOKUP(C996,State_Ref!B:B,State_Ref!A:A,"No Match")</f>
        <v>Florida</v>
      </c>
      <c r="J996" cm="1">
        <f t="array" ref="J996">_xlfn.XLOOKUP(I996&amp;PROPER(D996),Cleaned_Population!B$2:B$3200&amp;Cleaned_Population!A$2:A$3200,Cleaned_Population!C$2:C$3200,"No Match")</f>
        <v>2013317</v>
      </c>
      <c r="K996" t="str">
        <f t="shared" si="15"/>
        <v>Sufficient Access</v>
      </c>
    </row>
    <row r="997" spans="1:11">
      <c r="A997" t="str">
        <v>DOUGLAS GARDENS HOSPITAL</v>
      </c>
      <c r="B997" t="str">
        <v>MIAMI</v>
      </c>
      <c r="C997" t="str">
        <v>FL</v>
      </c>
      <c r="D997" t="str">
        <v>MIAMI-DADE</v>
      </c>
      <c r="E997" t="str">
        <v>Acute Care Hospitals</v>
      </c>
      <c r="F997" t="str">
        <v>Voluntary non-profit - Private</v>
      </c>
      <c r="G997" t="str">
        <v>No</v>
      </c>
      <c r="H997" s="8">
        <v>0</v>
      </c>
      <c r="I997" t="str">
        <f>_xlfn.XLOOKUP(C997,State_Ref!B:B,State_Ref!A:A,"No Match")</f>
        <v>Florida</v>
      </c>
      <c r="J997" cm="1">
        <f t="array" ref="J997">_xlfn.XLOOKUP(I997&amp;PROPER(D997),Cleaned_Population!B$2:B$3200&amp;Cleaned_Population!A$2:A$3200,Cleaned_Population!C$2:C$3200,"No Match")</f>
        <v>2802029</v>
      </c>
      <c r="K997" t="str">
        <f t="shared" si="15"/>
        <v>Sufficient Access</v>
      </c>
    </row>
    <row r="998" spans="1:11">
      <c r="A998" t="str">
        <v>MEMORIAL HOSPITAL WEST</v>
      </c>
      <c r="B998" t="str">
        <v>PEMBROKE PINES</v>
      </c>
      <c r="C998" t="str">
        <v>FL</v>
      </c>
      <c r="D998" t="str">
        <v>BROWARD</v>
      </c>
      <c r="E998" t="str">
        <v>Acute Care Hospitals</v>
      </c>
      <c r="F998" t="str">
        <v>Government - Hospital District or Authority</v>
      </c>
      <c r="G998" t="str">
        <v>Yes</v>
      </c>
      <c r="H998" s="8">
        <v>3</v>
      </c>
      <c r="I998" t="str">
        <f>_xlfn.XLOOKUP(C998,State_Ref!B:B,State_Ref!A:A,"No Match")</f>
        <v>Florida</v>
      </c>
      <c r="J998" cm="1">
        <f t="array" ref="J998">_xlfn.XLOOKUP(I998&amp;PROPER(D998),Cleaned_Population!B$2:B$3200&amp;Cleaned_Population!A$2:A$3200,Cleaned_Population!C$2:C$3200,"No Match")</f>
        <v>2013317</v>
      </c>
      <c r="K998" t="str">
        <f t="shared" si="15"/>
        <v>Sufficient Access</v>
      </c>
    </row>
    <row r="999" spans="1:11">
      <c r="A999" t="str">
        <v>KERALTY HOSPITAL</v>
      </c>
      <c r="B999" t="str">
        <v>MIAMI</v>
      </c>
      <c r="C999" t="str">
        <v>FL</v>
      </c>
      <c r="D999" t="str">
        <v>MIAMI-DADE</v>
      </c>
      <c r="E999" t="str">
        <v>Acute Care Hospitals</v>
      </c>
      <c r="F999" t="str">
        <v>Proprietary</v>
      </c>
      <c r="G999" t="str">
        <v>Yes</v>
      </c>
      <c r="H999" s="8">
        <v>2</v>
      </c>
      <c r="I999" t="str">
        <f>_xlfn.XLOOKUP(C999,State_Ref!B:B,State_Ref!A:A,"No Match")</f>
        <v>Florida</v>
      </c>
      <c r="J999" cm="1">
        <f t="array" ref="J999">_xlfn.XLOOKUP(I999&amp;PROPER(D999),Cleaned_Population!B$2:B$3200&amp;Cleaned_Population!A$2:A$3200,Cleaned_Population!C$2:C$3200,"No Match")</f>
        <v>2802029</v>
      </c>
      <c r="K999" t="str">
        <f t="shared" si="15"/>
        <v>Sufficient Access</v>
      </c>
    </row>
    <row r="1000" spans="1:11">
      <c r="A1000" t="str">
        <v>MEMORIAL HOSPITAL MIRAMAR</v>
      </c>
      <c r="B1000" t="str">
        <v>MIRAMAR</v>
      </c>
      <c r="C1000" t="str">
        <v>FL</v>
      </c>
      <c r="D1000" t="str">
        <v>BROWARD</v>
      </c>
      <c r="E1000" t="str">
        <v>Acute Care Hospitals</v>
      </c>
      <c r="F1000" t="str">
        <v>Government - Hospital District or Authority</v>
      </c>
      <c r="G1000" t="str">
        <v>Yes</v>
      </c>
      <c r="H1000" s="8">
        <v>5</v>
      </c>
      <c r="I1000" t="str">
        <f>_xlfn.XLOOKUP(C1000,State_Ref!B:B,State_Ref!A:A,"No Match")</f>
        <v>Florida</v>
      </c>
      <c r="J1000" cm="1">
        <f t="array" ref="J1000">_xlfn.XLOOKUP(I1000&amp;PROPER(D1000),Cleaned_Population!B$2:B$3200&amp;Cleaned_Population!A$2:A$3200,Cleaned_Population!C$2:C$3200,"No Match")</f>
        <v>2013317</v>
      </c>
      <c r="K1000" t="str">
        <f t="shared" si="15"/>
        <v>Sufficient Access</v>
      </c>
    </row>
    <row r="1001" spans="1:11">
      <c r="A1001" t="str">
        <v>PHYSICIANS REGIONAL MEDICAL CENTER - PINE RIDGE</v>
      </c>
      <c r="B1001" t="str">
        <v>NAPLES</v>
      </c>
      <c r="C1001" t="str">
        <v>FL</v>
      </c>
      <c r="D1001" t="str">
        <v>COLLIER</v>
      </c>
      <c r="E1001" t="str">
        <v>Acute Care Hospitals</v>
      </c>
      <c r="F1001" t="str">
        <v>Proprietary</v>
      </c>
      <c r="G1001" t="str">
        <v>Yes</v>
      </c>
      <c r="H1001" s="8">
        <v>2</v>
      </c>
      <c r="I1001" t="str">
        <f>_xlfn.XLOOKUP(C1001,State_Ref!B:B,State_Ref!A:A,"No Match")</f>
        <v>Florida</v>
      </c>
      <c r="J1001" cm="1">
        <f t="array" ref="J1001">_xlfn.XLOOKUP(I1001&amp;PROPER(D1001),Cleaned_Population!B$2:B$3200&amp;Cleaned_Population!A$2:A$3200,Cleaned_Population!C$2:C$3200,"No Match")</f>
        <v>417131</v>
      </c>
      <c r="K1001" t="str">
        <f t="shared" si="15"/>
        <v>Sufficient Access</v>
      </c>
    </row>
    <row r="1002" spans="1:11">
      <c r="A1002" t="str">
        <v>GOOD SAMARITAN MEDICAL CENTER</v>
      </c>
      <c r="B1002" t="str">
        <v>WEST PALM BEACH</v>
      </c>
      <c r="C1002" t="str">
        <v>FL</v>
      </c>
      <c r="D1002" t="str">
        <v>PALM BEACH</v>
      </c>
      <c r="E1002" t="str">
        <v>Acute Care Hospitals</v>
      </c>
      <c r="F1002" t="str">
        <v>Proprietary</v>
      </c>
      <c r="G1002" t="str">
        <v>Yes</v>
      </c>
      <c r="H1002" s="8">
        <v>2</v>
      </c>
      <c r="I1002" t="str">
        <f>_xlfn.XLOOKUP(C1002,State_Ref!B:B,State_Ref!A:A,"No Match")</f>
        <v>Florida</v>
      </c>
      <c r="J1002" cm="1">
        <f t="array" ref="J1002">_xlfn.XLOOKUP(I1002&amp;PROPER(D1002),Cleaned_Population!B$2:B$3200&amp;Cleaned_Population!A$2:A$3200,Cleaned_Population!C$2:C$3200,"No Match")</f>
        <v>1575726</v>
      </c>
      <c r="K1002" t="str">
        <f t="shared" si="15"/>
        <v>Sufficient Access</v>
      </c>
    </row>
    <row r="1003" spans="1:11">
      <c r="A1003" t="str">
        <v>ST MARY'S MEDICAL CENTER</v>
      </c>
      <c r="B1003" t="str">
        <v>WEST PALM BEACH</v>
      </c>
      <c r="C1003" t="str">
        <v>FL</v>
      </c>
      <c r="D1003" t="str">
        <v>PALM BEACH</v>
      </c>
      <c r="E1003" t="str">
        <v>Acute Care Hospitals</v>
      </c>
      <c r="F1003" t="str">
        <v>Proprietary</v>
      </c>
      <c r="G1003" t="str">
        <v>Yes</v>
      </c>
      <c r="H1003" s="8">
        <v>1</v>
      </c>
      <c r="I1003" t="str">
        <f>_xlfn.XLOOKUP(C1003,State_Ref!B:B,State_Ref!A:A,"No Match")</f>
        <v>Florida</v>
      </c>
      <c r="J1003" cm="1">
        <f t="array" ref="J1003">_xlfn.XLOOKUP(I1003&amp;PROPER(D1003),Cleaned_Population!B$2:B$3200&amp;Cleaned_Population!A$2:A$3200,Cleaned_Population!C$2:C$3200,"No Match")</f>
        <v>1575726</v>
      </c>
      <c r="K1003" t="str">
        <f t="shared" si="15"/>
        <v>Sufficient Access</v>
      </c>
    </row>
    <row r="1004" spans="1:11">
      <c r="A1004" t="str">
        <v>CLEVELAND CLINIC HOSPITAL</v>
      </c>
      <c r="B1004" t="str">
        <v>WESTON</v>
      </c>
      <c r="C1004" t="str">
        <v>FL</v>
      </c>
      <c r="D1004" t="str">
        <v>BROWARD</v>
      </c>
      <c r="E1004" t="str">
        <v>Acute Care Hospitals</v>
      </c>
      <c r="F1004" t="str">
        <v>Voluntary non-profit - Private</v>
      </c>
      <c r="G1004" t="str">
        <v>Yes</v>
      </c>
      <c r="H1004" s="8">
        <v>5</v>
      </c>
      <c r="I1004" t="str">
        <f>_xlfn.XLOOKUP(C1004,State_Ref!B:B,State_Ref!A:A,"No Match")</f>
        <v>Florida</v>
      </c>
      <c r="J1004" cm="1">
        <f t="array" ref="J1004">_xlfn.XLOOKUP(I1004&amp;PROPER(D1004),Cleaned_Population!B$2:B$3200&amp;Cleaned_Population!A$2:A$3200,Cleaned_Population!C$2:C$3200,"No Match")</f>
        <v>2013317</v>
      </c>
      <c r="K1004" t="str">
        <f t="shared" si="15"/>
        <v>Sufficient Access</v>
      </c>
    </row>
    <row r="1005" spans="1:11">
      <c r="A1005" t="str">
        <v>VILLAGES REGIONAL HOSPITAL, THE</v>
      </c>
      <c r="B1005" t="str">
        <v>THE VILLAGES</v>
      </c>
      <c r="C1005" t="str">
        <v>FL</v>
      </c>
      <c r="D1005" t="str">
        <v>LAKE</v>
      </c>
      <c r="E1005" t="str">
        <v>Acute Care Hospitals</v>
      </c>
      <c r="F1005" t="str">
        <v>Voluntary non-profit - Private</v>
      </c>
      <c r="G1005" t="str">
        <v>Yes</v>
      </c>
      <c r="H1005" s="8">
        <v>4</v>
      </c>
      <c r="I1005" t="str">
        <f>_xlfn.XLOOKUP(C1005,State_Ref!B:B,State_Ref!A:A,"No Match")</f>
        <v>Florida</v>
      </c>
      <c r="J1005" cm="1">
        <f t="array" ref="J1005">_xlfn.XLOOKUP(I1005&amp;PROPER(D1005),Cleaned_Population!B$2:B$3200&amp;Cleaned_Population!A$2:A$3200,Cleaned_Population!C$2:C$3200,"No Match")</f>
        <v>456068</v>
      </c>
      <c r="K1005" t="str">
        <f t="shared" si="15"/>
        <v>Sufficient Access</v>
      </c>
    </row>
    <row r="1006" spans="1:11">
      <c r="A1006" t="str">
        <v>ORLANDO HEALTH MELBOURNE HOSPITAL</v>
      </c>
      <c r="B1006" t="str">
        <v>MELBOURNE</v>
      </c>
      <c r="C1006" t="str">
        <v>FL</v>
      </c>
      <c r="D1006" t="str">
        <v>BREVARD</v>
      </c>
      <c r="E1006" t="str">
        <v>Acute Care Hospitals</v>
      </c>
      <c r="F1006" t="str">
        <v>Voluntary non-profit - Private</v>
      </c>
      <c r="G1006" t="str">
        <v>Yes</v>
      </c>
      <c r="H1006" s="8">
        <v>3</v>
      </c>
      <c r="I1006" t="str">
        <f>_xlfn.XLOOKUP(C1006,State_Ref!B:B,State_Ref!A:A,"No Match")</f>
        <v>Florida</v>
      </c>
      <c r="J1006" cm="1">
        <f t="array" ref="J1006">_xlfn.XLOOKUP(I1006&amp;PROPER(D1006),Cleaned_Population!B$2:B$3200&amp;Cleaned_Population!A$2:A$3200,Cleaned_Population!C$2:C$3200,"No Match")</f>
        <v>663982</v>
      </c>
      <c r="K1006" t="str">
        <f t="shared" si="15"/>
        <v>Sufficient Access</v>
      </c>
    </row>
    <row r="1007" spans="1:11">
      <c r="A1007" t="str">
        <v>SACRED HEART HOSPITAL ON THE EMERALD COAST</v>
      </c>
      <c r="B1007" t="str">
        <v>MIRAMAR BEACH</v>
      </c>
      <c r="C1007" t="str">
        <v>FL</v>
      </c>
      <c r="D1007" t="str">
        <v>WALTON</v>
      </c>
      <c r="E1007" t="str">
        <v>Acute Care Hospitals</v>
      </c>
      <c r="F1007" t="str">
        <v>Voluntary non-profit - Other</v>
      </c>
      <c r="G1007" t="str">
        <v>Yes</v>
      </c>
      <c r="H1007" s="8">
        <v>3</v>
      </c>
      <c r="I1007" t="str">
        <f>_xlfn.XLOOKUP(C1007,State_Ref!B:B,State_Ref!A:A,"No Match")</f>
        <v>Florida</v>
      </c>
      <c r="J1007" cm="1">
        <f t="array" ref="J1007">_xlfn.XLOOKUP(I1007&amp;PROPER(D1007),Cleaned_Population!B$2:B$3200&amp;Cleaned_Population!A$2:A$3200,Cleaned_Population!C$2:C$3200,"No Match")</f>
        <v>93288</v>
      </c>
      <c r="K1007" t="str">
        <f t="shared" si="15"/>
        <v>Sufficient Access</v>
      </c>
    </row>
    <row r="1008" spans="1:11">
      <c r="A1008" t="str">
        <v>DOCTORS HOSPITAL</v>
      </c>
      <c r="B1008" t="str">
        <v>CORAL GABLES</v>
      </c>
      <c r="C1008" t="str">
        <v>FL</v>
      </c>
      <c r="D1008" t="str">
        <v>MIAMI-DADE</v>
      </c>
      <c r="E1008" t="str">
        <v>Acute Care Hospitals</v>
      </c>
      <c r="F1008" t="str">
        <v>Voluntary non-profit - Other</v>
      </c>
      <c r="G1008" t="str">
        <v>Yes</v>
      </c>
      <c r="H1008" s="8">
        <v>5</v>
      </c>
      <c r="I1008" t="str">
        <f>_xlfn.XLOOKUP(C1008,State_Ref!B:B,State_Ref!A:A,"No Match")</f>
        <v>Florida</v>
      </c>
      <c r="J1008" cm="1">
        <f t="array" ref="J1008">_xlfn.XLOOKUP(I1008&amp;PROPER(D1008),Cleaned_Population!B$2:B$3200&amp;Cleaned_Population!A$2:A$3200,Cleaned_Population!C$2:C$3200,"No Match")</f>
        <v>2802029</v>
      </c>
      <c r="K1008" t="str">
        <f t="shared" si="15"/>
        <v>Sufficient Access</v>
      </c>
    </row>
    <row r="1009" spans="1:11">
      <c r="A1009" t="str">
        <v>FLORIDA STATE HOSPITAL UNIT 31 MED</v>
      </c>
      <c r="B1009" t="str">
        <v>CHATTAHOOCHEE</v>
      </c>
      <c r="C1009" t="str">
        <v>FL</v>
      </c>
      <c r="D1009" t="str">
        <v>GADSDEN</v>
      </c>
      <c r="E1009" t="str">
        <v>Acute Care Hospitals</v>
      </c>
      <c r="F1009" t="str">
        <v>Government - State</v>
      </c>
      <c r="G1009" t="str">
        <v>No</v>
      </c>
      <c r="H1009" s="8">
        <v>0</v>
      </c>
      <c r="I1009" t="str">
        <f>_xlfn.XLOOKUP(C1009,State_Ref!B:B,State_Ref!A:A,"No Match")</f>
        <v>Florida</v>
      </c>
      <c r="J1009" cm="1">
        <f t="array" ref="J1009">_xlfn.XLOOKUP(I1009&amp;PROPER(D1009),Cleaned_Population!B$2:B$3200&amp;Cleaned_Population!A$2:A$3200,Cleaned_Population!C$2:C$3200,"No Match")</f>
        <v>44298</v>
      </c>
      <c r="K1009" t="str">
        <f t="shared" si="15"/>
        <v>Sufficient Access</v>
      </c>
    </row>
    <row r="1010" spans="1:11">
      <c r="A1010" t="str">
        <v>LAKEWOOD RANCH MEDICAL CENTER</v>
      </c>
      <c r="B1010" t="str">
        <v>BRADENTON</v>
      </c>
      <c r="C1010" t="str">
        <v>FL</v>
      </c>
      <c r="D1010" t="str">
        <v>MANATEE</v>
      </c>
      <c r="E1010" t="str">
        <v>Acute Care Hospitals</v>
      </c>
      <c r="F1010" t="str">
        <v>Proprietary</v>
      </c>
      <c r="G1010" t="str">
        <v>Yes</v>
      </c>
      <c r="H1010" s="8">
        <v>4</v>
      </c>
      <c r="I1010" t="str">
        <f>_xlfn.XLOOKUP(C1010,State_Ref!B:B,State_Ref!A:A,"No Match")</f>
        <v>Florida</v>
      </c>
      <c r="J1010" cm="1">
        <f t="array" ref="J1010">_xlfn.XLOOKUP(I1010&amp;PROPER(D1010),Cleaned_Population!B$2:B$3200&amp;Cleaned_Population!A$2:A$3200,Cleaned_Population!C$2:C$3200,"No Match")</f>
        <v>468200</v>
      </c>
      <c r="K1010" t="str">
        <f t="shared" si="15"/>
        <v>Sufficient Access</v>
      </c>
    </row>
    <row r="1011" spans="1:11">
      <c r="A1011" t="str">
        <v>ORLANDO HEALTH ST CLOUD HOSPITAL</v>
      </c>
      <c r="B1011" t="str">
        <v>SAINT CLOUD</v>
      </c>
      <c r="C1011" t="str">
        <v>FL</v>
      </c>
      <c r="D1011" t="str">
        <v>OSCEOLA</v>
      </c>
      <c r="E1011" t="str">
        <v>Acute Care Hospitals</v>
      </c>
      <c r="F1011" t="str">
        <v>Proprietary</v>
      </c>
      <c r="G1011" t="str">
        <v>Yes</v>
      </c>
      <c r="H1011" s="8">
        <v>2</v>
      </c>
      <c r="I1011" t="str">
        <f>_xlfn.XLOOKUP(C1011,State_Ref!B:B,State_Ref!A:A,"No Match")</f>
        <v>Florida</v>
      </c>
      <c r="J1011" cm="1">
        <f t="array" ref="J1011">_xlfn.XLOOKUP(I1011&amp;PROPER(D1011),Cleaned_Population!B$2:B$3200&amp;Cleaned_Population!A$2:A$3200,Cleaned_Population!C$2:C$3200,"No Match")</f>
        <v>481718</v>
      </c>
      <c r="K1011" t="str">
        <f t="shared" si="15"/>
        <v>Sufficient Access</v>
      </c>
    </row>
    <row r="1012" spans="1:11">
      <c r="A1012" t="str">
        <v>ASCENSION ST VINCENT'S SOUTHSIDE</v>
      </c>
      <c r="B1012" t="str">
        <v>JACKSONVILLE</v>
      </c>
      <c r="C1012" t="str">
        <v>FL</v>
      </c>
      <c r="D1012" t="str">
        <v>DUVAL</v>
      </c>
      <c r="E1012" t="str">
        <v>Acute Care Hospitals</v>
      </c>
      <c r="F1012" t="str">
        <v>Voluntary non-profit - Private</v>
      </c>
      <c r="G1012" t="str">
        <v>Yes</v>
      </c>
      <c r="H1012" s="8">
        <v>4</v>
      </c>
      <c r="I1012" t="str">
        <f>_xlfn.XLOOKUP(C1012,State_Ref!B:B,State_Ref!A:A,"No Match")</f>
        <v>Florida</v>
      </c>
      <c r="J1012" cm="1">
        <f t="array" ref="J1012">_xlfn.XLOOKUP(I1012&amp;PROPER(D1012),Cleaned_Population!B$2:B$3200&amp;Cleaned_Population!A$2:A$3200,Cleaned_Population!C$2:C$3200,"No Match")</f>
        <v>1062963</v>
      </c>
      <c r="K1012" t="str">
        <f t="shared" si="15"/>
        <v>Sufficient Access</v>
      </c>
    </row>
    <row r="1013" spans="1:11">
      <c r="A1013" t="str">
        <v>ASCENSION SACRED HEART GULF</v>
      </c>
      <c r="B1013" t="str">
        <v>PORT SAINT JOE</v>
      </c>
      <c r="C1013" t="str">
        <v>FL</v>
      </c>
      <c r="D1013" t="str">
        <v>GULF</v>
      </c>
      <c r="E1013" t="str">
        <v>Acute Care Hospitals</v>
      </c>
      <c r="F1013" t="str">
        <v>Voluntary non-profit - Private</v>
      </c>
      <c r="G1013" t="str">
        <v>Yes</v>
      </c>
      <c r="H1013" s="8">
        <v>3</v>
      </c>
      <c r="I1013" t="str">
        <f>_xlfn.XLOOKUP(C1013,State_Ref!B:B,State_Ref!A:A,"No Match")</f>
        <v>Florida</v>
      </c>
      <c r="J1013" cm="1">
        <f t="array" ref="J1013">_xlfn.XLOOKUP(I1013&amp;PROPER(D1013),Cleaned_Population!B$2:B$3200&amp;Cleaned_Population!A$2:A$3200,Cleaned_Population!C$2:C$3200,"No Match")</f>
        <v>15943</v>
      </c>
      <c r="K1013" t="str">
        <f t="shared" si="15"/>
        <v>Sufficient Access</v>
      </c>
    </row>
    <row r="1014" spans="1:11">
      <c r="A1014" t="str">
        <v>WEST KENDALL BAPTIST HOSPITAL</v>
      </c>
      <c r="B1014" t="str">
        <v>MIAMI</v>
      </c>
      <c r="C1014" t="str">
        <v>FL</v>
      </c>
      <c r="D1014" t="str">
        <v>MIAMI-DADE</v>
      </c>
      <c r="E1014" t="str">
        <v>Acute Care Hospitals</v>
      </c>
      <c r="F1014" t="str">
        <v>Voluntary non-profit - Private</v>
      </c>
      <c r="G1014" t="str">
        <v>Yes</v>
      </c>
      <c r="H1014" s="8">
        <v>5</v>
      </c>
      <c r="I1014" t="str">
        <f>_xlfn.XLOOKUP(C1014,State_Ref!B:B,State_Ref!A:A,"No Match")</f>
        <v>Florida</v>
      </c>
      <c r="J1014" cm="1">
        <f t="array" ref="J1014">_xlfn.XLOOKUP(I1014&amp;PROPER(D1014),Cleaned_Population!B$2:B$3200&amp;Cleaned_Population!A$2:A$3200,Cleaned_Population!C$2:C$3200,"No Match")</f>
        <v>2802029</v>
      </c>
      <c r="K1014" t="str">
        <f t="shared" si="15"/>
        <v>Sufficient Access</v>
      </c>
    </row>
    <row r="1015" spans="1:11">
      <c r="A1015" t="str">
        <v>VIERA HOSPITAL</v>
      </c>
      <c r="B1015" t="str">
        <v>MELBOURNE</v>
      </c>
      <c r="C1015" t="str">
        <v>FL</v>
      </c>
      <c r="D1015" t="str">
        <v>BREVARD</v>
      </c>
      <c r="E1015" t="str">
        <v>Acute Care Hospitals</v>
      </c>
      <c r="F1015" t="str">
        <v>Voluntary non-profit - Private</v>
      </c>
      <c r="G1015" t="str">
        <v>Yes</v>
      </c>
      <c r="H1015" s="8">
        <v>5</v>
      </c>
      <c r="I1015" t="str">
        <f>_xlfn.XLOOKUP(C1015,State_Ref!B:B,State_Ref!A:A,"No Match")</f>
        <v>Florida</v>
      </c>
      <c r="J1015" cm="1">
        <f t="array" ref="J1015">_xlfn.XLOOKUP(I1015&amp;PROPER(D1015),Cleaned_Population!B$2:B$3200&amp;Cleaned_Population!A$2:A$3200,Cleaned_Population!C$2:C$3200,"No Match")</f>
        <v>663982</v>
      </c>
      <c r="K1015" t="str">
        <f t="shared" si="15"/>
        <v>Sufficient Access</v>
      </c>
    </row>
    <row r="1016" spans="1:11">
      <c r="A1016" t="str">
        <v>PALM BAY HOSPITAL</v>
      </c>
      <c r="B1016" t="str">
        <v>PALM BAY</v>
      </c>
      <c r="C1016" t="str">
        <v>FL</v>
      </c>
      <c r="D1016" t="str">
        <v>BREVARD</v>
      </c>
      <c r="E1016" t="str">
        <v>Acute Care Hospitals</v>
      </c>
      <c r="F1016" t="str">
        <v>Proprietary</v>
      </c>
      <c r="G1016" t="str">
        <v>Yes</v>
      </c>
      <c r="H1016" s="8">
        <v>3</v>
      </c>
      <c r="I1016" t="str">
        <f>_xlfn.XLOOKUP(C1016,State_Ref!B:B,State_Ref!A:A,"No Match")</f>
        <v>Florida</v>
      </c>
      <c r="J1016" cm="1">
        <f t="array" ref="J1016">_xlfn.XLOOKUP(I1016&amp;PROPER(D1016),Cleaned_Population!B$2:B$3200&amp;Cleaned_Population!A$2:A$3200,Cleaned_Population!C$2:C$3200,"No Match")</f>
        <v>663982</v>
      </c>
      <c r="K1016" t="str">
        <f t="shared" si="15"/>
        <v>Sufficient Access</v>
      </c>
    </row>
    <row r="1017" spans="1:11">
      <c r="A1017" t="str">
        <v>ADVENTHEALTH WESLEY CHAPEL</v>
      </c>
      <c r="B1017" t="str">
        <v>WESLEY CHAPEL</v>
      </c>
      <c r="C1017" t="str">
        <v>FL</v>
      </c>
      <c r="D1017" t="str">
        <v>PASCO</v>
      </c>
      <c r="E1017" t="str">
        <v>Acute Care Hospitals</v>
      </c>
      <c r="F1017" t="str">
        <v>Voluntary non-profit - Private</v>
      </c>
      <c r="G1017" t="str">
        <v>Yes</v>
      </c>
      <c r="H1017" s="8">
        <v>5</v>
      </c>
      <c r="I1017" t="str">
        <f>_xlfn.XLOOKUP(C1017,State_Ref!B:B,State_Ref!A:A,"No Match")</f>
        <v>Florida</v>
      </c>
      <c r="J1017" cm="1">
        <f t="array" ref="J1017">_xlfn.XLOOKUP(I1017&amp;PROPER(D1017),Cleaned_Population!B$2:B$3200&amp;Cleaned_Population!A$2:A$3200,Cleaned_Population!C$2:C$3200,"No Match")</f>
        <v>674516</v>
      </c>
      <c r="K1017" t="str">
        <f t="shared" si="15"/>
        <v>Sufficient Access</v>
      </c>
    </row>
    <row r="1018" spans="1:11">
      <c r="A1018" t="str">
        <v>HCA FLORIDA POINCIANA HOSPITAL</v>
      </c>
      <c r="B1018" t="str">
        <v>KISSIMMEE</v>
      </c>
      <c r="C1018" t="str">
        <v>FL</v>
      </c>
      <c r="D1018" t="str">
        <v>OSCEOLA</v>
      </c>
      <c r="E1018" t="str">
        <v>Acute Care Hospitals</v>
      </c>
      <c r="F1018" t="str">
        <v>Proprietary</v>
      </c>
      <c r="G1018" t="str">
        <v>Yes</v>
      </c>
      <c r="H1018" s="8">
        <v>2</v>
      </c>
      <c r="I1018" t="str">
        <f>_xlfn.XLOOKUP(C1018,State_Ref!B:B,State_Ref!A:A,"No Match")</f>
        <v>Florida</v>
      </c>
      <c r="J1018" cm="1">
        <f t="array" ref="J1018">_xlfn.XLOOKUP(I1018&amp;PROPER(D1018),Cleaned_Population!B$2:B$3200&amp;Cleaned_Population!A$2:A$3200,Cleaned_Population!C$2:C$3200,"No Match")</f>
        <v>481718</v>
      </c>
      <c r="K1018" t="str">
        <f t="shared" si="15"/>
        <v>Sufficient Access</v>
      </c>
    </row>
    <row r="1019" spans="1:11">
      <c r="A1019" t="str">
        <v>ASCENSION ST VINCENT'S CLAY COUNTY</v>
      </c>
      <c r="B1019" t="str">
        <v>MIDDLEBURG</v>
      </c>
      <c r="C1019" t="str">
        <v>FL</v>
      </c>
      <c r="D1019" t="str">
        <v>CLAY</v>
      </c>
      <c r="E1019" t="str">
        <v>Acute Care Hospitals</v>
      </c>
      <c r="F1019" t="str">
        <v>Voluntary non-profit - Private</v>
      </c>
      <c r="G1019" t="str">
        <v>Yes</v>
      </c>
      <c r="H1019" s="8">
        <v>3</v>
      </c>
      <c r="I1019" t="str">
        <f>_xlfn.XLOOKUP(C1019,State_Ref!B:B,State_Ref!A:A,"No Match")</f>
        <v>Florida</v>
      </c>
      <c r="J1019" cm="1">
        <f t="array" ref="J1019">_xlfn.XLOOKUP(I1019&amp;PROPER(D1019),Cleaned_Population!B$2:B$3200&amp;Cleaned_Population!A$2:A$3200,Cleaned_Population!C$2:C$3200,"No Match")</f>
        <v>239593</v>
      </c>
      <c r="K1019" t="str">
        <f t="shared" si="15"/>
        <v>Sufficient Access</v>
      </c>
    </row>
    <row r="1020" spans="1:11">
      <c r="A1020" t="str">
        <v>OVIEDO MEDICAL CENTER</v>
      </c>
      <c r="B1020" t="str">
        <v>OVIEDO</v>
      </c>
      <c r="C1020" t="str">
        <v>FL</v>
      </c>
      <c r="D1020" t="str">
        <v>SEMINOLE</v>
      </c>
      <c r="E1020" t="str">
        <v>Acute Care Hospitals</v>
      </c>
      <c r="F1020" t="str">
        <v>Proprietary</v>
      </c>
      <c r="G1020" t="str">
        <v>Yes</v>
      </c>
      <c r="H1020" s="8">
        <v>3</v>
      </c>
      <c r="I1020" t="str">
        <f>_xlfn.XLOOKUP(C1020,State_Ref!B:B,State_Ref!A:A,"No Match")</f>
        <v>Florida</v>
      </c>
      <c r="J1020" cm="1">
        <f t="array" ref="J1020">_xlfn.XLOOKUP(I1020&amp;PROPER(D1020),Cleaned_Population!B$2:B$3200&amp;Cleaned_Population!A$2:A$3200,Cleaned_Population!C$2:C$3200,"No Match")</f>
        <v>491884</v>
      </c>
      <c r="K1020" t="str">
        <f t="shared" si="15"/>
        <v>Sufficient Access</v>
      </c>
    </row>
    <row r="1021" spans="1:11">
      <c r="A1021" t="str">
        <v>HALIFAX HEALTH /UF HEALTH MEDICAL CENTER OF DELTON</v>
      </c>
      <c r="B1021" t="str">
        <v>DELTONA</v>
      </c>
      <c r="C1021" t="str">
        <v>FL</v>
      </c>
      <c r="D1021" t="str">
        <v>VOLUSIA</v>
      </c>
      <c r="E1021" t="str">
        <v>Acute Care Hospitals</v>
      </c>
      <c r="F1021" t="str">
        <v>Government - Local</v>
      </c>
      <c r="G1021" t="str">
        <v>Yes</v>
      </c>
      <c r="H1021" s="8">
        <v>0</v>
      </c>
      <c r="I1021" t="str">
        <f>_xlfn.XLOOKUP(C1021,State_Ref!B:B,State_Ref!A:A,"No Match")</f>
        <v>Florida</v>
      </c>
      <c r="J1021" cm="1">
        <f t="array" ref="J1021">_xlfn.XLOOKUP(I1021&amp;PROPER(D1021),Cleaned_Population!B$2:B$3200&amp;Cleaned_Population!A$2:A$3200,Cleaned_Population!C$2:C$3200,"No Match")</f>
        <v>606573</v>
      </c>
      <c r="K1021" t="str">
        <f t="shared" si="15"/>
        <v>Sufficient Access</v>
      </c>
    </row>
    <row r="1022" spans="1:11">
      <c r="A1022" t="str">
        <v>UCF LAKE NONA HOSPITAL</v>
      </c>
      <c r="B1022" t="str">
        <v>ORLANDO</v>
      </c>
      <c r="C1022" t="str">
        <v>FL</v>
      </c>
      <c r="D1022" t="str">
        <v>ORANGE</v>
      </c>
      <c r="E1022" t="str">
        <v>Acute Care Hospitals</v>
      </c>
      <c r="F1022" t="str">
        <v>Proprietary</v>
      </c>
      <c r="G1022" t="str">
        <v>Yes</v>
      </c>
      <c r="H1022" s="8">
        <v>3</v>
      </c>
      <c r="I1022" t="str">
        <f>_xlfn.XLOOKUP(C1022,State_Ref!B:B,State_Ref!A:A,"No Match")</f>
        <v>Florida</v>
      </c>
      <c r="J1022" cm="1">
        <f t="array" ref="J1022">_xlfn.XLOOKUP(I1022&amp;PROPER(D1022),Cleaned_Population!B$2:B$3200&amp;Cleaned_Population!A$2:A$3200,Cleaned_Population!C$2:C$3200,"No Match")</f>
        <v>1528002</v>
      </c>
      <c r="K1022" t="str">
        <f t="shared" si="15"/>
        <v>Sufficient Access</v>
      </c>
    </row>
    <row r="1023" spans="1:11">
      <c r="A1023" t="str">
        <v>SARASOTA MEMORIAL HOSPITAL - VENICE</v>
      </c>
      <c r="B1023" t="str">
        <v>NORTH VENICE</v>
      </c>
      <c r="C1023" t="str">
        <v>FL</v>
      </c>
      <c r="D1023" t="str">
        <v>SARASOTA</v>
      </c>
      <c r="E1023" t="str">
        <v>Acute Care Hospitals</v>
      </c>
      <c r="F1023" t="str">
        <v>Government - Hospital District or Authority</v>
      </c>
      <c r="G1023" t="str">
        <v>Yes</v>
      </c>
      <c r="H1023" s="8">
        <v>5</v>
      </c>
      <c r="I1023" t="str">
        <f>_xlfn.XLOOKUP(C1023,State_Ref!B:B,State_Ref!A:A,"No Match")</f>
        <v>Florida</v>
      </c>
      <c r="J1023" cm="1">
        <f t="array" ref="J1023">_xlfn.XLOOKUP(I1023&amp;PROPER(D1023),Cleaned_Population!B$2:B$3200&amp;Cleaned_Population!A$2:A$3200,Cleaned_Population!C$2:C$3200,"No Match")</f>
        <v>479958</v>
      </c>
      <c r="K1023" t="str">
        <f t="shared" si="15"/>
        <v>Sufficient Access</v>
      </c>
    </row>
    <row r="1024" spans="1:11">
      <c r="A1024" t="str">
        <v>HCA FLORIDA UNIVERSITY HOSPITAL</v>
      </c>
      <c r="B1024" t="str">
        <v>DAVIE</v>
      </c>
      <c r="C1024" t="str">
        <v>FL</v>
      </c>
      <c r="D1024" t="str">
        <v>BROWARD</v>
      </c>
      <c r="E1024" t="str">
        <v>Acute Care Hospitals</v>
      </c>
      <c r="F1024" t="str">
        <v>Proprietary</v>
      </c>
      <c r="G1024" t="str">
        <v>Yes</v>
      </c>
      <c r="H1024" s="8">
        <v>3</v>
      </c>
      <c r="I1024" t="str">
        <f>_xlfn.XLOOKUP(C1024,State_Ref!B:B,State_Ref!A:A,"No Match")</f>
        <v>Florida</v>
      </c>
      <c r="J1024" cm="1">
        <f t="array" ref="J1024">_xlfn.XLOOKUP(I1024&amp;PROPER(D1024),Cleaned_Population!B$2:B$3200&amp;Cleaned_Population!A$2:A$3200,Cleaned_Population!C$2:C$3200,"No Match")</f>
        <v>2013317</v>
      </c>
      <c r="K1024" t="str">
        <f t="shared" si="15"/>
        <v>Sufficient Access</v>
      </c>
    </row>
    <row r="1025" spans="1:11">
      <c r="A1025" t="str">
        <v>ASCENSION ST VINCENT'S ST JOHNS COUNTY</v>
      </c>
      <c r="B1025" t="str">
        <v>ST. JOHNS</v>
      </c>
      <c r="C1025" t="str">
        <v>FL</v>
      </c>
      <c r="D1025" t="str">
        <v>ST. JOHNS</v>
      </c>
      <c r="E1025" t="str">
        <v>Acute Care Hospitals</v>
      </c>
      <c r="F1025" t="str">
        <v>Voluntary non-profit - Private</v>
      </c>
      <c r="G1025" t="str">
        <v>Yes</v>
      </c>
      <c r="H1025" s="8">
        <v>4</v>
      </c>
      <c r="I1025" t="str">
        <f>_xlfn.XLOOKUP(C1025,State_Ref!B:B,State_Ref!A:A,"No Match")</f>
        <v>Florida</v>
      </c>
      <c r="J1025" t="str" cm="1">
        <f t="array" ref="J1025">_xlfn.XLOOKUP(I1025&amp;PROPER(D1025),Cleaned_Population!B$2:B$3200&amp;Cleaned_Population!A$2:A$3200,Cleaned_Population!C$2:C$3200,"No Match")</f>
        <v>No Match</v>
      </c>
      <c r="K1025" t="str">
        <f t="shared" si="15"/>
        <v>Sufficient Access</v>
      </c>
    </row>
    <row r="1026" spans="1:11">
      <c r="A1026" t="str">
        <v>BAYCARE HOSPITAL WESLEY CHAPEL</v>
      </c>
      <c r="B1026" t="str">
        <v>WESLEY CHAPEL</v>
      </c>
      <c r="C1026" t="str">
        <v>FL</v>
      </c>
      <c r="D1026" t="str">
        <v>PASCO</v>
      </c>
      <c r="E1026" t="str">
        <v>Acute Care Hospitals</v>
      </c>
      <c r="F1026" t="str">
        <v>Proprietary</v>
      </c>
      <c r="G1026" t="str">
        <v>Yes</v>
      </c>
      <c r="H1026" s="8">
        <v>0</v>
      </c>
      <c r="I1026" t="str">
        <f>_xlfn.XLOOKUP(C1026,State_Ref!B:B,State_Ref!A:A,"No Match")</f>
        <v>Florida</v>
      </c>
      <c r="J1026" cm="1">
        <f t="array" ref="J1026">_xlfn.XLOOKUP(I1026&amp;PROPER(D1026),Cleaned_Population!B$2:B$3200&amp;Cleaned_Population!A$2:A$3200,Cleaned_Population!C$2:C$3200,"No Match")</f>
        <v>674516</v>
      </c>
      <c r="K1026" t="str">
        <f t="shared" si="15"/>
        <v>Sufficient Access</v>
      </c>
    </row>
    <row r="1027" spans="1:11">
      <c r="A1027" t="str">
        <v>ADVENTHEALTH PALM COAST PARKWAY</v>
      </c>
      <c r="B1027" t="str">
        <v>PALM COAST</v>
      </c>
      <c r="C1027" t="str">
        <v>FL</v>
      </c>
      <c r="D1027" t="str">
        <v>FLAGLER</v>
      </c>
      <c r="E1027" t="str">
        <v>Acute Care Hospitals</v>
      </c>
      <c r="F1027" t="str">
        <v>Voluntary non-profit - Private</v>
      </c>
      <c r="G1027" t="str">
        <v>Yes</v>
      </c>
      <c r="H1027" s="8">
        <v>4</v>
      </c>
      <c r="I1027" t="str">
        <f>_xlfn.XLOOKUP(C1027,State_Ref!B:B,State_Ref!A:A,"No Match")</f>
        <v>Florida</v>
      </c>
      <c r="J1027" cm="1">
        <f t="array" ref="J1027">_xlfn.XLOOKUP(I1027&amp;PROPER(D1027),Cleaned_Population!B$2:B$3200&amp;Cleaned_Population!A$2:A$3200,Cleaned_Population!C$2:C$3200,"No Match")</f>
        <v>140360</v>
      </c>
      <c r="K1027" t="str">
        <f t="shared" ref="K1027:K1090" si="16">IF(AND(J1027&gt;50000,COUNTIFS(D:D,D1027,C:C,C1027)&lt;=1),"Hospital Desert","Sufficient Access")</f>
        <v>Sufficient Access</v>
      </c>
    </row>
    <row r="1028" spans="1:11">
      <c r="A1028" t="str">
        <v>ADVENTHEALTH RIVERVIEW</v>
      </c>
      <c r="B1028" t="str">
        <v>RIVERVIEW</v>
      </c>
      <c r="C1028" t="str">
        <v>FL</v>
      </c>
      <c r="D1028" t="str">
        <v>HILLSBOROUGH</v>
      </c>
      <c r="E1028" t="str">
        <v>Acute Care Hospitals</v>
      </c>
      <c r="F1028" t="str">
        <v>Voluntary non-profit - Private</v>
      </c>
      <c r="G1028" t="str">
        <v>Yes</v>
      </c>
      <c r="H1028" s="8">
        <v>0</v>
      </c>
      <c r="I1028" t="str">
        <f>_xlfn.XLOOKUP(C1028,State_Ref!B:B,State_Ref!A:A,"No Match")</f>
        <v>Florida</v>
      </c>
      <c r="J1028" cm="1">
        <f t="array" ref="J1028">_xlfn.XLOOKUP(I1028&amp;PROPER(D1028),Cleaned_Population!B$2:B$3200&amp;Cleaned_Population!A$2:A$3200,Cleaned_Population!C$2:C$3200,"No Match")</f>
        <v>1574115</v>
      </c>
      <c r="K1028" t="str">
        <f t="shared" si="16"/>
        <v>Sufficient Access</v>
      </c>
    </row>
    <row r="1029" spans="1:11">
      <c r="A1029" t="str">
        <v>NORTH WALTON DOCTORS HOSPITAL</v>
      </c>
      <c r="B1029" t="str">
        <v>DEFUNIAK SPRINGS</v>
      </c>
      <c r="C1029" t="str">
        <v>FL</v>
      </c>
      <c r="D1029" t="str">
        <v>WALTON</v>
      </c>
      <c r="E1029" t="str">
        <v>Acute Care Hospitals</v>
      </c>
      <c r="F1029" t="str">
        <v>Physician</v>
      </c>
      <c r="G1029" t="str">
        <v>Yes</v>
      </c>
      <c r="H1029" s="8">
        <v>0</v>
      </c>
      <c r="I1029" t="str">
        <f>_xlfn.XLOOKUP(C1029,State_Ref!B:B,State_Ref!A:A,"No Match")</f>
        <v>Florida</v>
      </c>
      <c r="J1029" cm="1">
        <f t="array" ref="J1029">_xlfn.XLOOKUP(I1029&amp;PROPER(D1029),Cleaned_Population!B$2:B$3200&amp;Cleaned_Population!A$2:A$3200,Cleaned_Population!C$2:C$3200,"No Match")</f>
        <v>93288</v>
      </c>
      <c r="K1029" t="str">
        <f t="shared" si="16"/>
        <v>Sufficient Access</v>
      </c>
    </row>
    <row r="1030" spans="1:11">
      <c r="A1030" t="str">
        <v>VA NORTH FLORIDA/SOUTH GEORGIA HEALTHCARE SYSTEM - GAINESVILLE</v>
      </c>
      <c r="B1030" t="str">
        <v>GAINESVILLE</v>
      </c>
      <c r="C1030" t="str">
        <v>FL</v>
      </c>
      <c r="D1030" t="str">
        <v>ALACHUA</v>
      </c>
      <c r="E1030" t="str">
        <v>Acute Care - Veterans Administration</v>
      </c>
      <c r="F1030" t="str">
        <v>Veterans Health Administration</v>
      </c>
      <c r="G1030" t="str">
        <v>Yes</v>
      </c>
      <c r="H1030" s="8">
        <v>4</v>
      </c>
      <c r="I1030" t="str">
        <f>_xlfn.XLOOKUP(C1030,State_Ref!B:B,State_Ref!A:A,"No Match")</f>
        <v>Florida</v>
      </c>
      <c r="J1030" cm="1">
        <f t="array" ref="J1030">_xlfn.XLOOKUP(I1030&amp;PROPER(D1030),Cleaned_Population!B$2:B$3200&amp;Cleaned_Population!A$2:A$3200,Cleaned_Population!C$2:C$3200,"No Match")</f>
        <v>290028</v>
      </c>
      <c r="K1030" t="str">
        <f t="shared" si="16"/>
        <v>Sufficient Access</v>
      </c>
    </row>
    <row r="1031" spans="1:11">
      <c r="A1031" t="str">
        <v>TAMPA VA MEDICAL CENTER</v>
      </c>
      <c r="B1031" t="str">
        <v>TAMPA</v>
      </c>
      <c r="C1031" t="str">
        <v>FL</v>
      </c>
      <c r="D1031" t="str">
        <v>HILLSBOROUGH</v>
      </c>
      <c r="E1031" t="str">
        <v>Acute Care - Veterans Administration</v>
      </c>
      <c r="F1031" t="str">
        <v>Veterans Health Administration</v>
      </c>
      <c r="G1031" t="str">
        <v>Yes</v>
      </c>
      <c r="H1031" s="8">
        <v>4</v>
      </c>
      <c r="I1031" t="str">
        <f>_xlfn.XLOOKUP(C1031,State_Ref!B:B,State_Ref!A:A,"No Match")</f>
        <v>Florida</v>
      </c>
      <c r="J1031" cm="1">
        <f t="array" ref="J1031">_xlfn.XLOOKUP(I1031&amp;PROPER(D1031),Cleaned_Population!B$2:B$3200&amp;Cleaned_Population!A$2:A$3200,Cleaned_Population!C$2:C$3200,"No Match")</f>
        <v>1574115</v>
      </c>
      <c r="K1031" t="str">
        <f t="shared" si="16"/>
        <v>Sufficient Access</v>
      </c>
    </row>
    <row r="1032" spans="1:11">
      <c r="A1032" t="str">
        <v>MIAMI VA MEDICAL CENTER</v>
      </c>
      <c r="B1032" t="str">
        <v>MIAMI</v>
      </c>
      <c r="C1032" t="str">
        <v>FL</v>
      </c>
      <c r="D1032" t="str">
        <v>MIAMI-DADE</v>
      </c>
      <c r="E1032" t="str">
        <v>Acute Care - Veterans Administration</v>
      </c>
      <c r="F1032" t="str">
        <v>Veterans Health Administration</v>
      </c>
      <c r="G1032" t="str">
        <v>Yes</v>
      </c>
      <c r="H1032" s="8">
        <v>4</v>
      </c>
      <c r="I1032" t="str">
        <f>_xlfn.XLOOKUP(C1032,State_Ref!B:B,State_Ref!A:A,"No Match")</f>
        <v>Florida</v>
      </c>
      <c r="J1032" cm="1">
        <f t="array" ref="J1032">_xlfn.XLOOKUP(I1032&amp;PROPER(D1032),Cleaned_Population!B$2:B$3200&amp;Cleaned_Population!A$2:A$3200,Cleaned_Population!C$2:C$3200,"No Match")</f>
        <v>2802029</v>
      </c>
      <c r="K1032" t="str">
        <f t="shared" si="16"/>
        <v>Sufficient Access</v>
      </c>
    </row>
    <row r="1033" spans="1:11">
      <c r="A1033" t="str">
        <v>W PALM BEACH VA MEDICAL CENTER</v>
      </c>
      <c r="B1033" t="str">
        <v>WEST PALM BEACH</v>
      </c>
      <c r="C1033" t="str">
        <v>FL</v>
      </c>
      <c r="D1033" t="str">
        <v>PALM BEACH</v>
      </c>
      <c r="E1033" t="str">
        <v>Acute Care - Veterans Administration</v>
      </c>
      <c r="F1033" t="str">
        <v>Veterans Health Administration</v>
      </c>
      <c r="G1033" t="str">
        <v>Yes</v>
      </c>
      <c r="H1033" s="8">
        <v>3</v>
      </c>
      <c r="I1033" t="str">
        <f>_xlfn.XLOOKUP(C1033,State_Ref!B:B,State_Ref!A:A,"No Match")</f>
        <v>Florida</v>
      </c>
      <c r="J1033" cm="1">
        <f t="array" ref="J1033">_xlfn.XLOOKUP(I1033&amp;PROPER(D1033),Cleaned_Population!B$2:B$3200&amp;Cleaned_Population!A$2:A$3200,Cleaned_Population!C$2:C$3200,"No Match")</f>
        <v>1575726</v>
      </c>
      <c r="K1033" t="str">
        <f t="shared" si="16"/>
        <v>Sufficient Access</v>
      </c>
    </row>
    <row r="1034" spans="1:11">
      <c r="A1034" t="str">
        <v>ORLANDO VA MEDICAL CENTER</v>
      </c>
      <c r="B1034" t="str">
        <v>ORLANDO</v>
      </c>
      <c r="C1034" t="str">
        <v>FL</v>
      </c>
      <c r="D1034" t="str">
        <v>ORANGE</v>
      </c>
      <c r="E1034" t="str">
        <v>Acute Care - Veterans Administration</v>
      </c>
      <c r="F1034" t="str">
        <v>Veterans Health Administration</v>
      </c>
      <c r="G1034" t="str">
        <v>Yes</v>
      </c>
      <c r="H1034" s="8">
        <v>5</v>
      </c>
      <c r="I1034" t="str">
        <f>_xlfn.XLOOKUP(C1034,State_Ref!B:B,State_Ref!A:A,"No Match")</f>
        <v>Florida</v>
      </c>
      <c r="J1034" cm="1">
        <f t="array" ref="J1034">_xlfn.XLOOKUP(I1034&amp;PROPER(D1034),Cleaned_Population!B$2:B$3200&amp;Cleaned_Population!A$2:A$3200,Cleaned_Population!C$2:C$3200,"No Match")</f>
        <v>1528002</v>
      </c>
      <c r="K1034" t="str">
        <f t="shared" si="16"/>
        <v>Sufficient Access</v>
      </c>
    </row>
    <row r="1035" spans="1:11">
      <c r="A1035" t="str">
        <v>ADVENTHEALTH WAUCHULA</v>
      </c>
      <c r="B1035" t="str">
        <v>WAUCHULA</v>
      </c>
      <c r="C1035" t="str">
        <v>FL</v>
      </c>
      <c r="D1035" t="str">
        <v>HARDEE</v>
      </c>
      <c r="E1035" t="str">
        <v>Critical Access Hospitals</v>
      </c>
      <c r="F1035" t="str">
        <v>Voluntary non-profit - Private</v>
      </c>
      <c r="G1035" t="str">
        <v>Yes</v>
      </c>
      <c r="H1035" s="8">
        <v>0</v>
      </c>
      <c r="I1035" t="str">
        <f>_xlfn.XLOOKUP(C1035,State_Ref!B:B,State_Ref!A:A,"No Match")</f>
        <v>Florida</v>
      </c>
      <c r="J1035" cm="1">
        <f t="array" ref="J1035">_xlfn.XLOOKUP(I1035&amp;PROPER(D1035),Cleaned_Population!B$2:B$3200&amp;Cleaned_Population!A$2:A$3200,Cleaned_Population!C$2:C$3200,"No Match")</f>
        <v>25932</v>
      </c>
      <c r="K1035" t="str">
        <f t="shared" si="16"/>
        <v>Sufficient Access</v>
      </c>
    </row>
    <row r="1036" spans="1:11">
      <c r="A1036" t="str">
        <v>LAKE BUTLER HOSPITAL</v>
      </c>
      <c r="B1036" t="str">
        <v>LAKE BUTLER</v>
      </c>
      <c r="C1036" t="str">
        <v>FL</v>
      </c>
      <c r="D1036" t="str">
        <v>UNION</v>
      </c>
      <c r="E1036" t="str">
        <v>Critical Access Hospitals</v>
      </c>
      <c r="F1036" t="str">
        <v>Proprietary</v>
      </c>
      <c r="G1036" t="str">
        <v>Yes</v>
      </c>
      <c r="H1036" s="8">
        <v>0</v>
      </c>
      <c r="I1036" t="str">
        <f>_xlfn.XLOOKUP(C1036,State_Ref!B:B,State_Ref!A:A,"No Match")</f>
        <v>Florida</v>
      </c>
      <c r="J1036" cm="1">
        <f t="array" ref="J1036">_xlfn.XLOOKUP(I1036&amp;PROPER(D1036),Cleaned_Population!B$2:B$3200&amp;Cleaned_Population!A$2:A$3200,Cleaned_Population!C$2:C$3200,"No Match")</f>
        <v>16250</v>
      </c>
      <c r="K1036" t="str">
        <f t="shared" si="16"/>
        <v>Sufficient Access</v>
      </c>
    </row>
    <row r="1037" spans="1:11">
      <c r="A1037" t="str">
        <v>CALHOUN-LIBERTY HOSPITAL</v>
      </c>
      <c r="B1037" t="str">
        <v>BLOUNTSTOWN</v>
      </c>
      <c r="C1037" t="str">
        <v>FL</v>
      </c>
      <c r="D1037" t="str">
        <v>CALHOUN</v>
      </c>
      <c r="E1037" t="str">
        <v>Critical Access Hospitals</v>
      </c>
      <c r="F1037" t="str">
        <v>Voluntary non-profit - Private</v>
      </c>
      <c r="G1037" t="str">
        <v>Yes</v>
      </c>
      <c r="H1037" s="8">
        <v>0</v>
      </c>
      <c r="I1037" t="str">
        <f>_xlfn.XLOOKUP(C1037,State_Ref!B:B,State_Ref!A:A,"No Match")</f>
        <v>Florida</v>
      </c>
      <c r="J1037" cm="1">
        <f t="array" ref="J1037">_xlfn.XLOOKUP(I1037&amp;PROPER(D1037),Cleaned_Population!B$2:B$3200&amp;Cleaned_Population!A$2:A$3200,Cleaned_Population!C$2:C$3200,"No Match")</f>
        <v>13289</v>
      </c>
      <c r="K1037" t="str">
        <f t="shared" si="16"/>
        <v>Sufficient Access</v>
      </c>
    </row>
    <row r="1038" spans="1:11">
      <c r="A1038" t="str">
        <v>GEORGE E WEEMS MEMORIAL HOSPITAL</v>
      </c>
      <c r="B1038" t="str">
        <v>APALACHICOLA</v>
      </c>
      <c r="C1038" t="str">
        <v>FL</v>
      </c>
      <c r="D1038" t="str">
        <v>FRANKLIN</v>
      </c>
      <c r="E1038" t="str">
        <v>Critical Access Hospitals</v>
      </c>
      <c r="F1038" t="str">
        <v>Government - Local</v>
      </c>
      <c r="G1038" t="str">
        <v>Yes</v>
      </c>
      <c r="H1038" s="8">
        <v>0</v>
      </c>
      <c r="I1038" t="str">
        <f>_xlfn.XLOOKUP(C1038,State_Ref!B:B,State_Ref!A:A,"No Match")</f>
        <v>Florida</v>
      </c>
      <c r="J1038" cm="1">
        <f t="array" ref="J1038">_xlfn.XLOOKUP(I1038&amp;PROPER(D1038),Cleaned_Population!B$2:B$3200&amp;Cleaned_Population!A$2:A$3200,Cleaned_Population!C$2:C$3200,"No Match")</f>
        <v>13029</v>
      </c>
      <c r="K1038" t="str">
        <f t="shared" si="16"/>
        <v>Sufficient Access</v>
      </c>
    </row>
    <row r="1039" spans="1:11">
      <c r="A1039" t="str">
        <v>DOCTORS MEMORIAL HOSPITAL</v>
      </c>
      <c r="B1039" t="str">
        <v>BONIFAY</v>
      </c>
      <c r="C1039" t="str">
        <v>FL</v>
      </c>
      <c r="D1039" t="str">
        <v>HOLMES</v>
      </c>
      <c r="E1039" t="str">
        <v>Critical Access Hospitals</v>
      </c>
      <c r="F1039" t="str">
        <v>Government - Hospital District or Authority</v>
      </c>
      <c r="G1039" t="str">
        <v>No</v>
      </c>
      <c r="H1039" s="8">
        <v>2</v>
      </c>
      <c r="I1039" t="str">
        <f>_xlfn.XLOOKUP(C1039,State_Ref!B:B,State_Ref!A:A,"No Match")</f>
        <v>Florida</v>
      </c>
      <c r="J1039" cm="1">
        <f t="array" ref="J1039">_xlfn.XLOOKUP(I1039&amp;PROPER(D1039),Cleaned_Population!B$2:B$3200&amp;Cleaned_Population!A$2:A$3200,Cleaned_Population!C$2:C$3200,"No Match")</f>
        <v>20119</v>
      </c>
      <c r="K1039" t="str">
        <f t="shared" si="16"/>
        <v>Sufficient Access</v>
      </c>
    </row>
    <row r="1040" spans="1:11">
      <c r="A1040" t="str">
        <v>NORTHWEST FLORIDA COMMUNITY HOSPITAL</v>
      </c>
      <c r="B1040" t="str">
        <v>CHIPLEY</v>
      </c>
      <c r="C1040" t="str">
        <v>FL</v>
      </c>
      <c r="D1040" t="str">
        <v>WASHINGTON</v>
      </c>
      <c r="E1040" t="str">
        <v>Critical Access Hospitals</v>
      </c>
      <c r="F1040" t="str">
        <v>Voluntary non-profit - Private</v>
      </c>
      <c r="G1040" t="str">
        <v>Yes</v>
      </c>
      <c r="H1040" s="8">
        <v>2</v>
      </c>
      <c r="I1040" t="str">
        <f>_xlfn.XLOOKUP(C1040,State_Ref!B:B,State_Ref!A:A,"No Match")</f>
        <v>Florida</v>
      </c>
      <c r="J1040" cm="1">
        <f t="array" ref="J1040">_xlfn.XLOOKUP(I1040&amp;PROPER(D1040),Cleaned_Population!B$2:B$3200&amp;Cleaned_Population!A$2:A$3200,Cleaned_Population!C$2:C$3200,"No Match")</f>
        <v>26695</v>
      </c>
      <c r="K1040" t="str">
        <f t="shared" si="16"/>
        <v>Sufficient Access</v>
      </c>
    </row>
    <row r="1041" spans="1:11">
      <c r="A1041" t="str">
        <v>HENDRY REGIONAL MEDICAL CENTER</v>
      </c>
      <c r="B1041" t="str">
        <v>CLEWISTON</v>
      </c>
      <c r="C1041" t="str">
        <v>FL</v>
      </c>
      <c r="D1041" t="str">
        <v>HENDRY</v>
      </c>
      <c r="E1041" t="str">
        <v>Critical Access Hospitals</v>
      </c>
      <c r="F1041" t="str">
        <v>Voluntary non-profit - Other</v>
      </c>
      <c r="G1041" t="str">
        <v>Yes</v>
      </c>
      <c r="H1041" s="8">
        <v>0</v>
      </c>
      <c r="I1041" t="str">
        <f>_xlfn.XLOOKUP(C1041,State_Ref!B:B,State_Ref!A:A,"No Match")</f>
        <v>Florida</v>
      </c>
      <c r="J1041" cm="1">
        <f t="array" ref="J1041">_xlfn.XLOOKUP(I1041&amp;PROPER(D1041),Cleaned_Population!B$2:B$3200&amp;Cleaned_Population!A$2:A$3200,Cleaned_Population!C$2:C$3200,"No Match")</f>
        <v>48276</v>
      </c>
      <c r="K1041" t="str">
        <f t="shared" si="16"/>
        <v>Sufficient Access</v>
      </c>
    </row>
    <row r="1042" spans="1:11">
      <c r="A1042" t="str">
        <v>MADISON COUNTY MEMORIAL HOSPITAL</v>
      </c>
      <c r="B1042" t="str">
        <v>MADISON</v>
      </c>
      <c r="C1042" t="str">
        <v>FL</v>
      </c>
      <c r="D1042" t="str">
        <v>MADISON</v>
      </c>
      <c r="E1042" t="str">
        <v>Critical Access Hospitals</v>
      </c>
      <c r="F1042" t="str">
        <v>Government - Hospital District or Authority</v>
      </c>
      <c r="G1042" t="str">
        <v>Yes</v>
      </c>
      <c r="H1042" s="8">
        <v>0</v>
      </c>
      <c r="I1042" t="str">
        <f>_xlfn.XLOOKUP(C1042,State_Ref!B:B,State_Ref!A:A,"No Match")</f>
        <v>Florida</v>
      </c>
      <c r="J1042" cm="1">
        <f t="array" ref="J1042">_xlfn.XLOOKUP(I1042&amp;PROPER(D1042),Cleaned_Population!B$2:B$3200&amp;Cleaned_Population!A$2:A$3200,Cleaned_Population!C$2:C$3200,"No Match")</f>
        <v>18759</v>
      </c>
      <c r="K1042" t="str">
        <f t="shared" si="16"/>
        <v>Sufficient Access</v>
      </c>
    </row>
    <row r="1043" spans="1:11">
      <c r="A1043" t="str">
        <v>FISHERMEN'S COMMUNITY HOSPITAL</v>
      </c>
      <c r="B1043" t="str">
        <v>MARATHON</v>
      </c>
      <c r="C1043" t="str">
        <v>FL</v>
      </c>
      <c r="D1043" t="str">
        <v>MONROE</v>
      </c>
      <c r="E1043" t="str">
        <v>Critical Access Hospitals</v>
      </c>
      <c r="F1043" t="str">
        <v>Voluntary non-profit - Private</v>
      </c>
      <c r="G1043" t="str">
        <v>Yes</v>
      </c>
      <c r="H1043" s="8">
        <v>0</v>
      </c>
      <c r="I1043" t="str">
        <f>_xlfn.XLOOKUP(C1043,State_Ref!B:B,State_Ref!A:A,"No Match")</f>
        <v>Florida</v>
      </c>
      <c r="J1043" cm="1">
        <f t="array" ref="J1043">_xlfn.XLOOKUP(I1043&amp;PROPER(D1043),Cleaned_Population!B$2:B$3200&amp;Cleaned_Population!A$2:A$3200,Cleaned_Population!C$2:C$3200,"No Match")</f>
        <v>80406</v>
      </c>
      <c r="K1043" t="str">
        <f t="shared" si="16"/>
        <v>Sufficient Access</v>
      </c>
    </row>
    <row r="1044" spans="1:11">
      <c r="A1044" t="str">
        <v>MARINERS HOSPITAL</v>
      </c>
      <c r="B1044" t="str">
        <v>TAVERNIER</v>
      </c>
      <c r="C1044" t="str">
        <v>FL</v>
      </c>
      <c r="D1044" t="str">
        <v>MONROE</v>
      </c>
      <c r="E1044" t="str">
        <v>Critical Access Hospitals</v>
      </c>
      <c r="F1044" t="str">
        <v>Voluntary non-profit - Private</v>
      </c>
      <c r="G1044" t="str">
        <v>Yes</v>
      </c>
      <c r="H1044" s="8">
        <v>5</v>
      </c>
      <c r="I1044" t="str">
        <f>_xlfn.XLOOKUP(C1044,State_Ref!B:B,State_Ref!A:A,"No Match")</f>
        <v>Florida</v>
      </c>
      <c r="J1044" cm="1">
        <f t="array" ref="J1044">_xlfn.XLOOKUP(I1044&amp;PROPER(D1044),Cleaned_Population!B$2:B$3200&amp;Cleaned_Population!A$2:A$3200,Cleaned_Population!C$2:C$3200,"No Match")</f>
        <v>80406</v>
      </c>
      <c r="K1044" t="str">
        <f t="shared" si="16"/>
        <v>Sufficient Access</v>
      </c>
    </row>
    <row r="1045" spans="1:11">
      <c r="A1045" t="str">
        <v>DOCTORS MEMORIAL HOSPITAL INC</v>
      </c>
      <c r="B1045" t="str">
        <v>PERRY</v>
      </c>
      <c r="C1045" t="str">
        <v>FL</v>
      </c>
      <c r="D1045" t="str">
        <v>TAYLOR</v>
      </c>
      <c r="E1045" t="str">
        <v>Critical Access Hospitals</v>
      </c>
      <c r="F1045" t="str">
        <v>Voluntary non-profit - Private</v>
      </c>
      <c r="G1045" t="str">
        <v>Yes</v>
      </c>
      <c r="H1045" s="8">
        <v>0</v>
      </c>
      <c r="I1045" t="str">
        <f>_xlfn.XLOOKUP(C1045,State_Ref!B:B,State_Ref!A:A,"No Match")</f>
        <v>Florida</v>
      </c>
      <c r="J1045" cm="1">
        <f t="array" ref="J1045">_xlfn.XLOOKUP(I1045&amp;PROPER(D1045),Cleaned_Population!B$2:B$3200&amp;Cleaned_Population!A$2:A$3200,Cleaned_Population!C$2:C$3200,"No Match")</f>
        <v>21210</v>
      </c>
      <c r="K1045" t="str">
        <f t="shared" si="16"/>
        <v>Sufficient Access</v>
      </c>
    </row>
    <row r="1046" spans="1:11">
      <c r="A1046" t="str">
        <v>JAY HOSPITAL</v>
      </c>
      <c r="B1046" t="str">
        <v>JAY</v>
      </c>
      <c r="C1046" t="str">
        <v>FL</v>
      </c>
      <c r="D1046" t="str">
        <v>SANTA ROSA</v>
      </c>
      <c r="E1046" t="str">
        <v>Critical Access Hospitals</v>
      </c>
      <c r="F1046" t="str">
        <v>Voluntary non-profit - Private</v>
      </c>
      <c r="G1046" t="str">
        <v>Yes</v>
      </c>
      <c r="H1046" s="8">
        <v>0</v>
      </c>
      <c r="I1046" t="str">
        <f>_xlfn.XLOOKUP(C1046,State_Ref!B:B,State_Ref!A:A,"No Match")</f>
        <v>Florida</v>
      </c>
      <c r="J1046" cm="1">
        <f t="array" ref="J1046">_xlfn.XLOOKUP(I1046&amp;PROPER(D1046),Cleaned_Population!B$2:B$3200&amp;Cleaned_Population!A$2:A$3200,Cleaned_Population!C$2:C$3200,"No Match")</f>
        <v>211115</v>
      </c>
      <c r="K1046" t="str">
        <f t="shared" si="16"/>
        <v>Sufficient Access</v>
      </c>
    </row>
    <row r="1047" spans="1:11">
      <c r="A1047" t="str">
        <v>JOHNS HOPKINS ALL CHILDREN'S HOSPITAL</v>
      </c>
      <c r="B1047" t="str">
        <v>SAINT PETERSBURG</v>
      </c>
      <c r="C1047" t="str">
        <v>FL</v>
      </c>
      <c r="D1047" t="str">
        <v>PINELLAS</v>
      </c>
      <c r="E1047" t="str">
        <v>Childrens</v>
      </c>
      <c r="F1047" t="str">
        <v>Voluntary non-profit - Private</v>
      </c>
      <c r="G1047" t="str">
        <v>Yes</v>
      </c>
      <c r="H1047" s="8">
        <v>0</v>
      </c>
      <c r="I1047" t="str">
        <f>_xlfn.XLOOKUP(C1047,State_Ref!B:B,State_Ref!A:A,"No Match")</f>
        <v>Florida</v>
      </c>
      <c r="J1047" cm="1">
        <f t="array" ref="J1047">_xlfn.XLOOKUP(I1047&amp;PROPER(D1047),Cleaned_Population!B$2:B$3200&amp;Cleaned_Population!A$2:A$3200,Cleaned_Population!C$2:C$3200,"No Match")</f>
        <v>948563</v>
      </c>
      <c r="K1047" t="str">
        <f t="shared" si="16"/>
        <v>Sufficient Access</v>
      </c>
    </row>
    <row r="1048" spans="1:11">
      <c r="A1048" t="str">
        <v>NICKLAUS CHILDREN'S HOSPITAL</v>
      </c>
      <c r="B1048" t="str">
        <v>MIAMI</v>
      </c>
      <c r="C1048" t="str">
        <v>FL</v>
      </c>
      <c r="D1048" t="str">
        <v>MIAMI-DADE</v>
      </c>
      <c r="E1048" t="str">
        <v>Childrens</v>
      </c>
      <c r="F1048" t="str">
        <v>Voluntary non-profit - Private</v>
      </c>
      <c r="G1048" t="str">
        <v>Yes</v>
      </c>
      <c r="H1048" s="8">
        <v>0</v>
      </c>
      <c r="I1048" t="str">
        <f>_xlfn.XLOOKUP(C1048,State_Ref!B:B,State_Ref!A:A,"No Match")</f>
        <v>Florida</v>
      </c>
      <c r="J1048" cm="1">
        <f t="array" ref="J1048">_xlfn.XLOOKUP(I1048&amp;PROPER(D1048),Cleaned_Population!B$2:B$3200&amp;Cleaned_Population!A$2:A$3200,Cleaned_Population!C$2:C$3200,"No Match")</f>
        <v>2802029</v>
      </c>
      <c r="K1048" t="str">
        <f t="shared" si="16"/>
        <v>Sufficient Access</v>
      </c>
    </row>
    <row r="1049" spans="1:11">
      <c r="A1049" t="str">
        <v>NEMOURS CHILDRENS HOSPITAL, FLORIDA</v>
      </c>
      <c r="B1049" t="str">
        <v>ORLANDO</v>
      </c>
      <c r="C1049" t="str">
        <v>FL</v>
      </c>
      <c r="D1049" t="str">
        <v>ORANGE</v>
      </c>
      <c r="E1049" t="str">
        <v>Childrens</v>
      </c>
      <c r="F1049" t="str">
        <v>Voluntary non-profit - Private</v>
      </c>
      <c r="G1049" t="str">
        <v>Yes</v>
      </c>
      <c r="H1049" s="8">
        <v>0</v>
      </c>
      <c r="I1049" t="str">
        <f>_xlfn.XLOOKUP(C1049,State_Ref!B:B,State_Ref!A:A,"No Match")</f>
        <v>Florida</v>
      </c>
      <c r="J1049" cm="1">
        <f t="array" ref="J1049">_xlfn.XLOOKUP(I1049&amp;PROPER(D1049),Cleaned_Population!B$2:B$3200&amp;Cleaned_Population!A$2:A$3200,Cleaned_Population!C$2:C$3200,"No Match")</f>
        <v>1528002</v>
      </c>
      <c r="K1049" t="str">
        <f t="shared" si="16"/>
        <v>Sufficient Access</v>
      </c>
    </row>
    <row r="1050" spans="1:11">
      <c r="A1050" t="str">
        <v>FLORIDA STATE HOSPITAL UNIT 14 PSYCH</v>
      </c>
      <c r="B1050" t="str">
        <v>CHATTAHOOCHEE</v>
      </c>
      <c r="C1050" t="str">
        <v>FL</v>
      </c>
      <c r="D1050" t="str">
        <v>GADSDEN</v>
      </c>
      <c r="E1050" t="str">
        <v>Psychiatric</v>
      </c>
      <c r="F1050" t="str">
        <v>Government - State</v>
      </c>
      <c r="G1050" t="str">
        <v>No</v>
      </c>
      <c r="H1050" s="8">
        <v>0</v>
      </c>
      <c r="I1050" t="str">
        <f>_xlfn.XLOOKUP(C1050,State_Ref!B:B,State_Ref!A:A,"No Match")</f>
        <v>Florida</v>
      </c>
      <c r="J1050" cm="1">
        <f t="array" ref="J1050">_xlfn.XLOOKUP(I1050&amp;PROPER(D1050),Cleaned_Population!B$2:B$3200&amp;Cleaned_Population!A$2:A$3200,Cleaned_Population!C$2:C$3200,"No Match")</f>
        <v>44298</v>
      </c>
      <c r="K1050" t="str">
        <f t="shared" si="16"/>
        <v>Sufficient Access</v>
      </c>
    </row>
    <row r="1051" spans="1:11">
      <c r="A1051" t="str">
        <v>SOUTH FLORIDA STATE HOSPITAL</v>
      </c>
      <c r="B1051" t="str">
        <v>PEMBROKE PINES</v>
      </c>
      <c r="C1051" t="str">
        <v>FL</v>
      </c>
      <c r="D1051" t="str">
        <v>BROWARD</v>
      </c>
      <c r="E1051" t="str">
        <v>Psychiatric</v>
      </c>
      <c r="F1051" t="str">
        <v>Government - Local</v>
      </c>
      <c r="G1051" t="str">
        <v>Yes</v>
      </c>
      <c r="H1051" s="8">
        <v>0</v>
      </c>
      <c r="I1051" t="str">
        <f>_xlfn.XLOOKUP(C1051,State_Ref!B:B,State_Ref!A:A,"No Match")</f>
        <v>Florida</v>
      </c>
      <c r="J1051" cm="1">
        <f t="array" ref="J1051">_xlfn.XLOOKUP(I1051&amp;PROPER(D1051),Cleaned_Population!B$2:B$3200&amp;Cleaned_Population!A$2:A$3200,Cleaned_Population!C$2:C$3200,"No Match")</f>
        <v>2013317</v>
      </c>
      <c r="K1051" t="str">
        <f t="shared" si="16"/>
        <v>Sufficient Access</v>
      </c>
    </row>
    <row r="1052" spans="1:11">
      <c r="A1052" t="str">
        <v>NORTHEAST FLORIDA STATE HOSPITAL</v>
      </c>
      <c r="B1052" t="str">
        <v>MACCLENNY</v>
      </c>
      <c r="C1052" t="str">
        <v>FL</v>
      </c>
      <c r="D1052" t="str">
        <v>BAKER</v>
      </c>
      <c r="E1052" t="str">
        <v>Psychiatric</v>
      </c>
      <c r="F1052" t="str">
        <v>Government - State</v>
      </c>
      <c r="G1052" t="str">
        <v>No</v>
      </c>
      <c r="H1052" s="8">
        <v>0</v>
      </c>
      <c r="I1052" t="str">
        <f>_xlfn.XLOOKUP(C1052,State_Ref!B:B,State_Ref!A:A,"No Match")</f>
        <v>Florida</v>
      </c>
      <c r="J1052" cm="1">
        <f t="array" ref="J1052">_xlfn.XLOOKUP(I1052&amp;PROPER(D1052),Cleaned_Population!B$2:B$3200&amp;Cleaned_Population!A$2:A$3200,Cleaned_Population!C$2:C$3200,"No Match")</f>
        <v>29737</v>
      </c>
      <c r="K1052" t="str">
        <f t="shared" si="16"/>
        <v>Sufficient Access</v>
      </c>
    </row>
    <row r="1053" spans="1:11">
      <c r="A1053" t="str">
        <v>RIVER POINT BEHAVIORAL HEALTH</v>
      </c>
      <c r="B1053" t="str">
        <v>JACKSONVILLE</v>
      </c>
      <c r="C1053" t="str">
        <v>FL</v>
      </c>
      <c r="D1053" t="str">
        <v>DUVAL</v>
      </c>
      <c r="E1053" t="str">
        <v>Psychiatric</v>
      </c>
      <c r="F1053" t="str">
        <v>Proprietary</v>
      </c>
      <c r="G1053" t="str">
        <v>No</v>
      </c>
      <c r="H1053" s="8">
        <v>0</v>
      </c>
      <c r="I1053" t="str">
        <f>_xlfn.XLOOKUP(C1053,State_Ref!B:B,State_Ref!A:A,"No Match")</f>
        <v>Florida</v>
      </c>
      <c r="J1053" cm="1">
        <f t="array" ref="J1053">_xlfn.XLOOKUP(I1053&amp;PROPER(D1053),Cleaned_Population!B$2:B$3200&amp;Cleaned_Population!A$2:A$3200,Cleaned_Population!C$2:C$3200,"No Match")</f>
        <v>1062963</v>
      </c>
      <c r="K1053" t="str">
        <f t="shared" si="16"/>
        <v>Sufficient Access</v>
      </c>
    </row>
    <row r="1054" spans="1:11">
      <c r="A1054" t="str">
        <v>WINDMOOR HEALTHCARE OF CLEARWATER</v>
      </c>
      <c r="B1054" t="str">
        <v>CLEARWATER</v>
      </c>
      <c r="C1054" t="str">
        <v>FL</v>
      </c>
      <c r="D1054" t="str">
        <v>PINELLAS</v>
      </c>
      <c r="E1054" t="str">
        <v>Psychiatric</v>
      </c>
      <c r="F1054" t="str">
        <v>Proprietary</v>
      </c>
      <c r="G1054" t="str">
        <v>No</v>
      </c>
      <c r="H1054" s="8">
        <v>0</v>
      </c>
      <c r="I1054" t="str">
        <f>_xlfn.XLOOKUP(C1054,State_Ref!B:B,State_Ref!A:A,"No Match")</f>
        <v>Florida</v>
      </c>
      <c r="J1054" cm="1">
        <f t="array" ref="J1054">_xlfn.XLOOKUP(I1054&amp;PROPER(D1054),Cleaned_Population!B$2:B$3200&amp;Cleaned_Population!A$2:A$3200,Cleaned_Population!C$2:C$3200,"No Match")</f>
        <v>948563</v>
      </c>
      <c r="K1054" t="str">
        <f t="shared" si="16"/>
        <v>Sufficient Access</v>
      </c>
    </row>
    <row r="1055" spans="1:11">
      <c r="A1055" t="str">
        <v>LIFESTREAM BEHAVIORAL CENTER</v>
      </c>
      <c r="B1055" t="str">
        <v>LEESBURG</v>
      </c>
      <c r="C1055" t="str">
        <v>FL</v>
      </c>
      <c r="D1055" t="str">
        <v>LAKE</v>
      </c>
      <c r="E1055" t="str">
        <v>Psychiatric</v>
      </c>
      <c r="F1055" t="str">
        <v>Proprietary</v>
      </c>
      <c r="G1055" t="str">
        <v>No</v>
      </c>
      <c r="H1055" s="8">
        <v>0</v>
      </c>
      <c r="I1055" t="str">
        <f>_xlfn.XLOOKUP(C1055,State_Ref!B:B,State_Ref!A:A,"No Match")</f>
        <v>Florida</v>
      </c>
      <c r="J1055" cm="1">
        <f t="array" ref="J1055">_xlfn.XLOOKUP(I1055&amp;PROPER(D1055),Cleaned_Population!B$2:B$3200&amp;Cleaned_Population!A$2:A$3200,Cleaned_Population!C$2:C$3200,"No Match")</f>
        <v>456068</v>
      </c>
      <c r="K1055" t="str">
        <f t="shared" si="16"/>
        <v>Sufficient Access</v>
      </c>
    </row>
    <row r="1056" spans="1:11">
      <c r="A1056" t="str">
        <v>CIRCLES OF CARE, INC</v>
      </c>
      <c r="B1056" t="str">
        <v>MELBOURNE</v>
      </c>
      <c r="C1056" t="str">
        <v>FL</v>
      </c>
      <c r="D1056" t="str">
        <v>BREVARD</v>
      </c>
      <c r="E1056" t="str">
        <v>Psychiatric</v>
      </c>
      <c r="F1056" t="str">
        <v>Voluntary non-profit - Private</v>
      </c>
      <c r="G1056" t="str">
        <v>No</v>
      </c>
      <c r="H1056" s="8">
        <v>0</v>
      </c>
      <c r="I1056" t="str">
        <f>_xlfn.XLOOKUP(C1056,State_Ref!B:B,State_Ref!A:A,"No Match")</f>
        <v>Florida</v>
      </c>
      <c r="J1056" cm="1">
        <f t="array" ref="J1056">_xlfn.XLOOKUP(I1056&amp;PROPER(D1056),Cleaned_Population!B$2:B$3200&amp;Cleaned_Population!A$2:A$3200,Cleaned_Population!C$2:C$3200,"No Match")</f>
        <v>663982</v>
      </c>
      <c r="K1056" t="str">
        <f t="shared" si="16"/>
        <v>Sufficient Access</v>
      </c>
    </row>
    <row r="1057" spans="1:11">
      <c r="A1057" t="str">
        <v>FORT LAUDERDALE BEHAVIORAL HEALTH CENTER</v>
      </c>
      <c r="B1057" t="str">
        <v>OAKLAND PARK</v>
      </c>
      <c r="C1057" t="str">
        <v>FL</v>
      </c>
      <c r="D1057" t="str">
        <v>BROWARD</v>
      </c>
      <c r="E1057" t="str">
        <v>Psychiatric</v>
      </c>
      <c r="F1057" t="str">
        <v>Proprietary</v>
      </c>
      <c r="G1057" t="str">
        <v>No</v>
      </c>
      <c r="H1057" s="8">
        <v>0</v>
      </c>
      <c r="I1057" t="str">
        <f>_xlfn.XLOOKUP(C1057,State_Ref!B:B,State_Ref!A:A,"No Match")</f>
        <v>Florida</v>
      </c>
      <c r="J1057" cm="1">
        <f t="array" ref="J1057">_xlfn.XLOOKUP(I1057&amp;PROPER(D1057),Cleaned_Population!B$2:B$3200&amp;Cleaned_Population!A$2:A$3200,Cleaned_Population!C$2:C$3200,"No Match")</f>
        <v>2013317</v>
      </c>
      <c r="K1057" t="str">
        <f t="shared" si="16"/>
        <v>Sufficient Access</v>
      </c>
    </row>
    <row r="1058" spans="1:11">
      <c r="A1058" t="str">
        <v>CENTERSTONE OF FLORIDA</v>
      </c>
      <c r="B1058" t="str">
        <v>BRADENTON</v>
      </c>
      <c r="C1058" t="str">
        <v>FL</v>
      </c>
      <c r="D1058" t="str">
        <v>MANATEE</v>
      </c>
      <c r="E1058" t="str">
        <v>Psychiatric</v>
      </c>
      <c r="F1058" t="str">
        <v>Voluntary non-profit - Private</v>
      </c>
      <c r="G1058" t="str">
        <v>No</v>
      </c>
      <c r="H1058" s="8">
        <v>0</v>
      </c>
      <c r="I1058" t="str">
        <f>_xlfn.XLOOKUP(C1058,State_Ref!B:B,State_Ref!A:A,"No Match")</f>
        <v>Florida</v>
      </c>
      <c r="J1058" cm="1">
        <f t="array" ref="J1058">_xlfn.XLOOKUP(I1058&amp;PROPER(D1058),Cleaned_Population!B$2:B$3200&amp;Cleaned_Population!A$2:A$3200,Cleaned_Population!C$2:C$3200,"No Match")</f>
        <v>468200</v>
      </c>
      <c r="K1058" t="str">
        <f t="shared" si="16"/>
        <v>Sufficient Access</v>
      </c>
    </row>
    <row r="1059" spans="1:11">
      <c r="A1059" t="str">
        <v>SOUTHERN WINDS HOSPITAL</v>
      </c>
      <c r="B1059" t="str">
        <v>HIALEAH</v>
      </c>
      <c r="C1059" t="str">
        <v>FL</v>
      </c>
      <c r="D1059" t="str">
        <v>MIAMI-DADE</v>
      </c>
      <c r="E1059" t="str">
        <v>Psychiatric</v>
      </c>
      <c r="F1059" t="str">
        <v>Proprietary</v>
      </c>
      <c r="G1059" t="str">
        <v>No</v>
      </c>
      <c r="H1059" s="8">
        <v>0</v>
      </c>
      <c r="I1059" t="str">
        <f>_xlfn.XLOOKUP(C1059,State_Ref!B:B,State_Ref!A:A,"No Match")</f>
        <v>Florida</v>
      </c>
      <c r="J1059" cm="1">
        <f t="array" ref="J1059">_xlfn.XLOOKUP(I1059&amp;PROPER(D1059),Cleaned_Population!B$2:B$3200&amp;Cleaned_Population!A$2:A$3200,Cleaned_Population!C$2:C$3200,"No Match")</f>
        <v>2802029</v>
      </c>
      <c r="K1059" t="str">
        <f t="shared" si="16"/>
        <v>Sufficient Access</v>
      </c>
    </row>
    <row r="1060" spans="1:11">
      <c r="A1060" t="str">
        <v>SPRINGBROOK HOSPITAL</v>
      </c>
      <c r="B1060" t="str">
        <v>BROOKSVILLE</v>
      </c>
      <c r="C1060" t="str">
        <v>FL</v>
      </c>
      <c r="D1060" t="str">
        <v>HERNANDO</v>
      </c>
      <c r="E1060" t="str">
        <v>Psychiatric</v>
      </c>
      <c r="F1060" t="str">
        <v>Voluntary non-profit - Private</v>
      </c>
      <c r="G1060" t="str">
        <v>No</v>
      </c>
      <c r="H1060" s="8">
        <v>0</v>
      </c>
      <c r="I1060" t="str">
        <f>_xlfn.XLOOKUP(C1060,State_Ref!B:B,State_Ref!A:A,"No Match")</f>
        <v>Florida</v>
      </c>
      <c r="J1060" cm="1">
        <f t="array" ref="J1060">_xlfn.XLOOKUP(I1060&amp;PROPER(D1060),Cleaned_Population!B$2:B$3200&amp;Cleaned_Population!A$2:A$3200,Cleaned_Population!C$2:C$3200,"No Match")</f>
        <v>221701</v>
      </c>
      <c r="K1060" t="str">
        <f t="shared" si="16"/>
        <v>Sufficient Access</v>
      </c>
    </row>
    <row r="1061" spans="1:11">
      <c r="A1061" t="str">
        <v>EASTSIDE PSYCHIATRIC HOSPITAL</v>
      </c>
      <c r="B1061" t="str">
        <v>TALLAHASSEE</v>
      </c>
      <c r="C1061" t="str">
        <v>FL</v>
      </c>
      <c r="D1061" t="str">
        <v>LEON</v>
      </c>
      <c r="E1061" t="str">
        <v>Psychiatric</v>
      </c>
      <c r="F1061" t="str">
        <v>Voluntary non-profit - Private</v>
      </c>
      <c r="G1061" t="str">
        <v>No</v>
      </c>
      <c r="H1061" s="8">
        <v>0</v>
      </c>
      <c r="I1061" t="str">
        <f>_xlfn.XLOOKUP(C1061,State_Ref!B:B,State_Ref!A:A,"No Match")</f>
        <v>Florida</v>
      </c>
      <c r="J1061" cm="1">
        <f t="array" ref="J1061">_xlfn.XLOOKUP(I1061&amp;PROPER(D1061),Cleaned_Population!B$2:B$3200&amp;Cleaned_Population!A$2:A$3200,Cleaned_Population!C$2:C$3200,"No Match")</f>
        <v>299048</v>
      </c>
      <c r="K1061" t="str">
        <f t="shared" si="16"/>
        <v>Sufficient Access</v>
      </c>
    </row>
    <row r="1062" spans="1:11">
      <c r="A1062" t="str">
        <v>WILLOUGH AT NAPLES, THE</v>
      </c>
      <c r="B1062" t="str">
        <v>NAPLES</v>
      </c>
      <c r="C1062" t="str">
        <v>FL</v>
      </c>
      <c r="D1062" t="str">
        <v>COLLIER</v>
      </c>
      <c r="E1062" t="str">
        <v>Psychiatric</v>
      </c>
      <c r="F1062" t="str">
        <v>Proprietary</v>
      </c>
      <c r="G1062" t="str">
        <v>No</v>
      </c>
      <c r="H1062" s="8">
        <v>0</v>
      </c>
      <c r="I1062" t="str">
        <f>_xlfn.XLOOKUP(C1062,State_Ref!B:B,State_Ref!A:A,"No Match")</f>
        <v>Florida</v>
      </c>
      <c r="J1062" cm="1">
        <f t="array" ref="J1062">_xlfn.XLOOKUP(I1062&amp;PROPER(D1062),Cleaned_Population!B$2:B$3200&amp;Cleaned_Population!A$2:A$3200,Cleaned_Population!C$2:C$3200,"No Match")</f>
        <v>417131</v>
      </c>
      <c r="K1062" t="str">
        <f t="shared" si="16"/>
        <v>Sufficient Access</v>
      </c>
    </row>
    <row r="1063" spans="1:11">
      <c r="A1063" t="str">
        <v>ASPIRE HEALTH PARTNERS</v>
      </c>
      <c r="B1063" t="str">
        <v>ORLANDO</v>
      </c>
      <c r="C1063" t="str">
        <v>FL</v>
      </c>
      <c r="D1063" t="str">
        <v>ORANGE</v>
      </c>
      <c r="E1063" t="str">
        <v>Psychiatric</v>
      </c>
      <c r="F1063" t="str">
        <v>Voluntary non-profit - Private</v>
      </c>
      <c r="G1063" t="str">
        <v>No</v>
      </c>
      <c r="H1063" s="8">
        <v>0</v>
      </c>
      <c r="I1063" t="str">
        <f>_xlfn.XLOOKUP(C1063,State_Ref!B:B,State_Ref!A:A,"No Match")</f>
        <v>Florida</v>
      </c>
      <c r="J1063" cm="1">
        <f t="array" ref="J1063">_xlfn.XLOOKUP(I1063&amp;PROPER(D1063),Cleaned_Population!B$2:B$3200&amp;Cleaned_Population!A$2:A$3200,Cleaned_Population!C$2:C$3200,"No Match")</f>
        <v>1528002</v>
      </c>
      <c r="K1063" t="str">
        <f t="shared" si="16"/>
        <v>Sufficient Access</v>
      </c>
    </row>
    <row r="1064" spans="1:11">
      <c r="A1064" t="str">
        <v>WEKIVA SPRINGS</v>
      </c>
      <c r="B1064" t="str">
        <v>JACKSONVILLE</v>
      </c>
      <c r="C1064" t="str">
        <v>FL</v>
      </c>
      <c r="D1064" t="str">
        <v>DUVAL</v>
      </c>
      <c r="E1064" t="str">
        <v>Psychiatric</v>
      </c>
      <c r="F1064" t="str">
        <v>Proprietary</v>
      </c>
      <c r="G1064" t="str">
        <v>No</v>
      </c>
      <c r="H1064" s="8">
        <v>0</v>
      </c>
      <c r="I1064" t="str">
        <f>_xlfn.XLOOKUP(C1064,State_Ref!B:B,State_Ref!A:A,"No Match")</f>
        <v>Florida</v>
      </c>
      <c r="J1064" cm="1">
        <f t="array" ref="J1064">_xlfn.XLOOKUP(I1064&amp;PROPER(D1064),Cleaned_Population!B$2:B$3200&amp;Cleaned_Population!A$2:A$3200,Cleaned_Population!C$2:C$3200,"No Match")</f>
        <v>1062963</v>
      </c>
      <c r="K1064" t="str">
        <f t="shared" si="16"/>
        <v>Sufficient Access</v>
      </c>
    </row>
    <row r="1065" spans="1:11">
      <c r="A1065" t="str">
        <v>PORT ST LUCIE HOSPITAL</v>
      </c>
      <c r="B1065" t="str">
        <v>PORT SAINT LUCIE</v>
      </c>
      <c r="C1065" t="str">
        <v>FL</v>
      </c>
      <c r="D1065" t="str">
        <v>ST. LUCIE</v>
      </c>
      <c r="E1065" t="str">
        <v>Psychiatric</v>
      </c>
      <c r="F1065" t="str">
        <v>Proprietary</v>
      </c>
      <c r="G1065" t="str">
        <v>Yes</v>
      </c>
      <c r="H1065" s="8">
        <v>0</v>
      </c>
      <c r="I1065" t="str">
        <f>_xlfn.XLOOKUP(C1065,State_Ref!B:B,State_Ref!A:A,"No Match")</f>
        <v>Florida</v>
      </c>
      <c r="J1065" t="str" cm="1">
        <f t="array" ref="J1065">_xlfn.XLOOKUP(I1065&amp;PROPER(D1065),Cleaned_Population!B$2:B$3200&amp;Cleaned_Population!A$2:A$3200,Cleaned_Population!C$2:C$3200,"No Match")</f>
        <v>No Match</v>
      </c>
      <c r="K1065" t="str">
        <f t="shared" si="16"/>
        <v>Sufficient Access</v>
      </c>
    </row>
    <row r="1066" spans="1:11">
      <c r="A1066" t="str">
        <v>THE VINES HOSPITAL</v>
      </c>
      <c r="B1066" t="str">
        <v>OCALA</v>
      </c>
      <c r="C1066" t="str">
        <v>FL</v>
      </c>
      <c r="D1066" t="str">
        <v>MARION</v>
      </c>
      <c r="E1066" t="str">
        <v>Psychiatric</v>
      </c>
      <c r="F1066" t="str">
        <v>Proprietary</v>
      </c>
      <c r="G1066" t="str">
        <v>No</v>
      </c>
      <c r="H1066" s="8">
        <v>0</v>
      </c>
      <c r="I1066" t="str">
        <f>_xlfn.XLOOKUP(C1066,State_Ref!B:B,State_Ref!A:A,"No Match")</f>
        <v>Florida</v>
      </c>
      <c r="J1066" cm="1">
        <f t="array" ref="J1066">_xlfn.XLOOKUP(I1066&amp;PROPER(D1066),Cleaned_Population!B$2:B$3200&amp;Cleaned_Population!A$2:A$3200,Cleaned_Population!C$2:C$3200,"No Match")</f>
        <v>442660</v>
      </c>
      <c r="K1066" t="str">
        <f t="shared" si="16"/>
        <v>Sufficient Access</v>
      </c>
    </row>
    <row r="1067" spans="1:11">
      <c r="A1067" t="str">
        <v>CENTRAL FLORIDA BEHAVIORAL HOSPITAL</v>
      </c>
      <c r="B1067" t="str">
        <v>ORLANDO</v>
      </c>
      <c r="C1067" t="str">
        <v>FL</v>
      </c>
      <c r="D1067" t="str">
        <v>ORANGE</v>
      </c>
      <c r="E1067" t="str">
        <v>Psychiatric</v>
      </c>
      <c r="F1067" t="str">
        <v>Proprietary</v>
      </c>
      <c r="G1067" t="str">
        <v>No</v>
      </c>
      <c r="H1067" s="8">
        <v>0</v>
      </c>
      <c r="I1067" t="str">
        <f>_xlfn.XLOOKUP(C1067,State_Ref!B:B,State_Ref!A:A,"No Match")</f>
        <v>Florida</v>
      </c>
      <c r="J1067" cm="1">
        <f t="array" ref="J1067">_xlfn.XLOOKUP(I1067&amp;PROPER(D1067),Cleaned_Population!B$2:B$3200&amp;Cleaned_Population!A$2:A$3200,Cleaned_Population!C$2:C$3200,"No Match")</f>
        <v>1528002</v>
      </c>
      <c r="K1067" t="str">
        <f t="shared" si="16"/>
        <v>Sufficient Access</v>
      </c>
    </row>
    <row r="1068" spans="1:11">
      <c r="A1068" t="str">
        <v>EMERALD COAST BEHAVIORAL HOSPITAL</v>
      </c>
      <c r="B1068" t="str">
        <v>PANAMA CITY</v>
      </c>
      <c r="C1068" t="str">
        <v>FL</v>
      </c>
      <c r="D1068" t="str">
        <v>BAY</v>
      </c>
      <c r="E1068" t="str">
        <v>Psychiatric</v>
      </c>
      <c r="F1068" t="str">
        <v>Proprietary</v>
      </c>
      <c r="G1068" t="str">
        <v>No</v>
      </c>
      <c r="H1068" s="8">
        <v>0</v>
      </c>
      <c r="I1068" t="str">
        <f>_xlfn.XLOOKUP(C1068,State_Ref!B:B,State_Ref!A:A,"No Match")</f>
        <v>Florida</v>
      </c>
      <c r="J1068" cm="1">
        <f t="array" ref="J1068">_xlfn.XLOOKUP(I1068&amp;PROPER(D1068),Cleaned_Population!B$2:B$3200&amp;Cleaned_Population!A$2:A$3200,Cleaned_Population!C$2:C$3200,"No Match")</f>
        <v>204479</v>
      </c>
      <c r="K1068" t="str">
        <f t="shared" si="16"/>
        <v>Sufficient Access</v>
      </c>
    </row>
    <row r="1069" spans="1:11">
      <c r="A1069" t="str">
        <v>PARK ROYAL HOSPITAL</v>
      </c>
      <c r="B1069" t="str">
        <v>FORT MYERS</v>
      </c>
      <c r="C1069" t="str">
        <v>FL</v>
      </c>
      <c r="D1069" t="str">
        <v>LEE</v>
      </c>
      <c r="E1069" t="str">
        <v>Psychiatric</v>
      </c>
      <c r="F1069" t="str">
        <v>Proprietary</v>
      </c>
      <c r="G1069" t="str">
        <v>No</v>
      </c>
      <c r="H1069" s="8">
        <v>0</v>
      </c>
      <c r="I1069" t="str">
        <f>_xlfn.XLOOKUP(C1069,State_Ref!B:B,State_Ref!A:A,"No Match")</f>
        <v>Florida</v>
      </c>
      <c r="J1069" cm="1">
        <f t="array" ref="J1069">_xlfn.XLOOKUP(I1069&amp;PROPER(D1069),Cleaned_Population!B$2:B$3200&amp;Cleaned_Population!A$2:A$3200,Cleaned_Population!C$2:C$3200,"No Match")</f>
        <v>875607</v>
      </c>
      <c r="K1069" t="str">
        <f t="shared" si="16"/>
        <v>Sufficient Access</v>
      </c>
    </row>
    <row r="1070" spans="1:11">
      <c r="A1070" t="str">
        <v>NORTH TAMPA BEHAVIORAL HEALTH</v>
      </c>
      <c r="B1070" t="str">
        <v>WESLEY CHAPEL</v>
      </c>
      <c r="C1070" t="str">
        <v>FL</v>
      </c>
      <c r="D1070" t="str">
        <v>PASCO</v>
      </c>
      <c r="E1070" t="str">
        <v>Psychiatric</v>
      </c>
      <c r="F1070" t="str">
        <v>Proprietary</v>
      </c>
      <c r="G1070" t="str">
        <v>No</v>
      </c>
      <c r="H1070" s="8">
        <v>0</v>
      </c>
      <c r="I1070" t="str">
        <f>_xlfn.XLOOKUP(C1070,State_Ref!B:B,State_Ref!A:A,"No Match")</f>
        <v>Florida</v>
      </c>
      <c r="J1070" cm="1">
        <f t="array" ref="J1070">_xlfn.XLOOKUP(I1070&amp;PROPER(D1070),Cleaned_Population!B$2:B$3200&amp;Cleaned_Population!A$2:A$3200,Cleaned_Population!C$2:C$3200,"No Match")</f>
        <v>674516</v>
      </c>
      <c r="K1070" t="str">
        <f t="shared" si="16"/>
        <v>Sufficient Access</v>
      </c>
    </row>
    <row r="1071" spans="1:11">
      <c r="A1071" t="str">
        <v>UNIVERSITY BEHAVIORAL CENTER</v>
      </c>
      <c r="B1071" t="str">
        <v>ORLANDO</v>
      </c>
      <c r="C1071" t="str">
        <v>FL</v>
      </c>
      <c r="D1071" t="str">
        <v>ORANGE</v>
      </c>
      <c r="E1071" t="str">
        <v>Psychiatric</v>
      </c>
      <c r="F1071" t="str">
        <v>Voluntary non-profit - Private</v>
      </c>
      <c r="G1071" t="str">
        <v>No</v>
      </c>
      <c r="H1071" s="8">
        <v>0</v>
      </c>
      <c r="I1071" t="str">
        <f>_xlfn.XLOOKUP(C1071,State_Ref!B:B,State_Ref!A:A,"No Match")</f>
        <v>Florida</v>
      </c>
      <c r="J1071" cm="1">
        <f t="array" ref="J1071">_xlfn.XLOOKUP(I1071&amp;PROPER(D1071),Cleaned_Population!B$2:B$3200&amp;Cleaned_Population!A$2:A$3200,Cleaned_Population!C$2:C$3200,"No Match")</f>
        <v>1528002</v>
      </c>
      <c r="K1071" t="str">
        <f t="shared" si="16"/>
        <v>Sufficient Access</v>
      </c>
    </row>
    <row r="1072" spans="1:11">
      <c r="A1072" t="str">
        <v>SUNCOAST BEHAVIORAL HEALTH CENTER</v>
      </c>
      <c r="B1072" t="str">
        <v>BRADENTON</v>
      </c>
      <c r="C1072" t="str">
        <v>FL</v>
      </c>
      <c r="D1072" t="str">
        <v>MANATEE</v>
      </c>
      <c r="E1072" t="str">
        <v>Psychiatric</v>
      </c>
      <c r="F1072" t="str">
        <v>Proprietary</v>
      </c>
      <c r="G1072" t="str">
        <v>No</v>
      </c>
      <c r="H1072" s="8">
        <v>0</v>
      </c>
      <c r="I1072" t="str">
        <f>_xlfn.XLOOKUP(C1072,State_Ref!B:B,State_Ref!A:A,"No Match")</f>
        <v>Florida</v>
      </c>
      <c r="J1072" cm="1">
        <f t="array" ref="J1072">_xlfn.XLOOKUP(I1072&amp;PROPER(D1072),Cleaned_Population!B$2:B$3200&amp;Cleaned_Population!A$2:A$3200,Cleaned_Population!C$2:C$3200,"No Match")</f>
        <v>468200</v>
      </c>
      <c r="K1072" t="str">
        <f t="shared" si="16"/>
        <v>Sufficient Access</v>
      </c>
    </row>
    <row r="1073" spans="1:11">
      <c r="A1073" t="str">
        <v>LARKIN COMMUNITY HOSPITAL BEHAVIORAL HEALTH SRVS</v>
      </c>
      <c r="B1073" t="str">
        <v>HOLLYWOOD</v>
      </c>
      <c r="C1073" t="str">
        <v>FL</v>
      </c>
      <c r="D1073" t="str">
        <v>BROWARD</v>
      </c>
      <c r="E1073" t="str">
        <v>Psychiatric</v>
      </c>
      <c r="F1073" t="str">
        <v>Proprietary</v>
      </c>
      <c r="G1073" t="str">
        <v>No</v>
      </c>
      <c r="H1073" s="8">
        <v>0</v>
      </c>
      <c r="I1073" t="str">
        <f>_xlfn.XLOOKUP(C1073,State_Ref!B:B,State_Ref!A:A,"No Match")</f>
        <v>Florida</v>
      </c>
      <c r="J1073" cm="1">
        <f t="array" ref="J1073">_xlfn.XLOOKUP(I1073&amp;PROPER(D1073),Cleaned_Population!B$2:B$3200&amp;Cleaned_Population!A$2:A$3200,Cleaned_Population!C$2:C$3200,"No Match")</f>
        <v>2013317</v>
      </c>
      <c r="K1073" t="str">
        <f t="shared" si="16"/>
        <v>Sufficient Access</v>
      </c>
    </row>
    <row r="1074" spans="1:11">
      <c r="A1074" t="str">
        <v>CORAL SHORES BEHAVIORAL HEALTH</v>
      </c>
      <c r="B1074" t="str">
        <v>STUART</v>
      </c>
      <c r="C1074" t="str">
        <v>FL</v>
      </c>
      <c r="D1074" t="str">
        <v>MARTIN</v>
      </c>
      <c r="E1074" t="str">
        <v>Psychiatric</v>
      </c>
      <c r="F1074" t="str">
        <v>Voluntary non-profit - Other</v>
      </c>
      <c r="G1074" t="str">
        <v>No</v>
      </c>
      <c r="H1074" s="8">
        <v>0</v>
      </c>
      <c r="I1074" t="str">
        <f>_xlfn.XLOOKUP(C1074,State_Ref!B:B,State_Ref!A:A,"No Match")</f>
        <v>Florida</v>
      </c>
      <c r="J1074" cm="1">
        <f t="array" ref="J1074">_xlfn.XLOOKUP(I1074&amp;PROPER(D1074),Cleaned_Population!B$2:B$3200&amp;Cleaned_Population!A$2:A$3200,Cleaned_Population!C$2:C$3200,"No Match")</f>
        <v>166272</v>
      </c>
      <c r="K1074" t="str">
        <f t="shared" si="16"/>
        <v>Sufficient Access</v>
      </c>
    </row>
    <row r="1075" spans="1:11">
      <c r="A1075" t="str">
        <v>BLACKBERRY CENTER - OGLETHORPE OF ORLANDO</v>
      </c>
      <c r="B1075" t="str">
        <v>SAINT CLOUD</v>
      </c>
      <c r="C1075" t="str">
        <v>FL</v>
      </c>
      <c r="D1075" t="str">
        <v>OSCEOLA</v>
      </c>
      <c r="E1075" t="str">
        <v>Psychiatric</v>
      </c>
      <c r="F1075" t="str">
        <v>Voluntary non-profit - Private</v>
      </c>
      <c r="G1075" t="str">
        <v>No</v>
      </c>
      <c r="H1075" s="8">
        <v>0</v>
      </c>
      <c r="I1075" t="str">
        <f>_xlfn.XLOOKUP(C1075,State_Ref!B:B,State_Ref!A:A,"No Match")</f>
        <v>Florida</v>
      </c>
      <c r="J1075" cm="1">
        <f t="array" ref="J1075">_xlfn.XLOOKUP(I1075&amp;PROPER(D1075),Cleaned_Population!B$2:B$3200&amp;Cleaned_Population!A$2:A$3200,Cleaned_Population!C$2:C$3200,"No Match")</f>
        <v>481718</v>
      </c>
      <c r="K1075" t="str">
        <f t="shared" si="16"/>
        <v>Sufficient Access</v>
      </c>
    </row>
    <row r="1076" spans="1:11">
      <c r="A1076" t="str">
        <v>PALM POINT BEHAVIORAL HEALTH</v>
      </c>
      <c r="B1076" t="str">
        <v>TITUSVILLE</v>
      </c>
      <c r="C1076" t="str">
        <v>FL</v>
      </c>
      <c r="D1076" t="str">
        <v>BREVARD</v>
      </c>
      <c r="E1076" t="str">
        <v>Psychiatric</v>
      </c>
      <c r="F1076" t="str">
        <v>Proprietary</v>
      </c>
      <c r="G1076" t="str">
        <v>No</v>
      </c>
      <c r="H1076" s="8">
        <v>0</v>
      </c>
      <c r="I1076" t="str">
        <f>_xlfn.XLOOKUP(C1076,State_Ref!B:B,State_Ref!A:A,"No Match")</f>
        <v>Florida</v>
      </c>
      <c r="J1076" cm="1">
        <f t="array" ref="J1076">_xlfn.XLOOKUP(I1076&amp;PROPER(D1076),Cleaned_Population!B$2:B$3200&amp;Cleaned_Population!A$2:A$3200,Cleaned_Population!C$2:C$3200,"No Match")</f>
        <v>663982</v>
      </c>
      <c r="K1076" t="str">
        <f t="shared" si="16"/>
        <v>Sufficient Access</v>
      </c>
    </row>
    <row r="1077" spans="1:11">
      <c r="A1077" t="str">
        <v>NEUROBEHAVIORAL HOSPITAL OF THE PALM BEACHES-NORTH</v>
      </c>
      <c r="B1077" t="str">
        <v>MAGNONIA PARK</v>
      </c>
      <c r="C1077" t="str">
        <v>FL</v>
      </c>
      <c r="D1077" t="str">
        <v>PALM BEACH</v>
      </c>
      <c r="E1077" t="str">
        <v>Psychiatric</v>
      </c>
      <c r="F1077" t="str">
        <v>Voluntary non-profit - Private</v>
      </c>
      <c r="G1077" t="str">
        <v>No</v>
      </c>
      <c r="H1077" s="8">
        <v>0</v>
      </c>
      <c r="I1077" t="str">
        <f>_xlfn.XLOOKUP(C1077,State_Ref!B:B,State_Ref!A:A,"No Match")</f>
        <v>Florida</v>
      </c>
      <c r="J1077" cm="1">
        <f t="array" ref="J1077">_xlfn.XLOOKUP(I1077&amp;PROPER(D1077),Cleaned_Population!B$2:B$3200&amp;Cleaned_Population!A$2:A$3200,Cleaned_Population!C$2:C$3200,"No Match")</f>
        <v>1575726</v>
      </c>
      <c r="K1077" t="str">
        <f t="shared" si="16"/>
        <v>Sufficient Access</v>
      </c>
    </row>
    <row r="1078" spans="1:11">
      <c r="A1078" t="str">
        <v>NEUROBEHAVIORAL HOSPITAL OF THE PALM BEACHES-SOUTH</v>
      </c>
      <c r="B1078" t="str">
        <v>BOYNTON BEACH</v>
      </c>
      <c r="C1078" t="str">
        <v>FL</v>
      </c>
      <c r="D1078" t="str">
        <v>PALM BEACH</v>
      </c>
      <c r="E1078" t="str">
        <v>Psychiatric</v>
      </c>
      <c r="F1078" t="str">
        <v>Voluntary non-profit - Private</v>
      </c>
      <c r="G1078" t="str">
        <v>No</v>
      </c>
      <c r="H1078" s="8">
        <v>0</v>
      </c>
      <c r="I1078" t="str">
        <f>_xlfn.XLOOKUP(C1078,State_Ref!B:B,State_Ref!A:A,"No Match")</f>
        <v>Florida</v>
      </c>
      <c r="J1078" cm="1">
        <f t="array" ref="J1078">_xlfn.XLOOKUP(I1078&amp;PROPER(D1078),Cleaned_Population!B$2:B$3200&amp;Cleaned_Population!A$2:A$3200,Cleaned_Population!C$2:C$3200,"No Match")</f>
        <v>1575726</v>
      </c>
      <c r="K1078" t="str">
        <f t="shared" si="16"/>
        <v>Sufficient Access</v>
      </c>
    </row>
    <row r="1079" spans="1:11">
      <c r="A1079" t="str">
        <v>NORTH PORT BEHAVIORAL HEALTH</v>
      </c>
      <c r="B1079" t="str">
        <v>NORTH PORT</v>
      </c>
      <c r="C1079" t="str">
        <v>FL</v>
      </c>
      <c r="D1079" t="str">
        <v>SARASOTA</v>
      </c>
      <c r="E1079" t="str">
        <v>Psychiatric</v>
      </c>
      <c r="F1079" t="str">
        <v>Proprietary</v>
      </c>
      <c r="G1079" t="str">
        <v>No</v>
      </c>
      <c r="H1079" s="8">
        <v>0</v>
      </c>
      <c r="I1079" t="str">
        <f>_xlfn.XLOOKUP(C1079,State_Ref!B:B,State_Ref!A:A,"No Match")</f>
        <v>Florida</v>
      </c>
      <c r="J1079" cm="1">
        <f t="array" ref="J1079">_xlfn.XLOOKUP(I1079&amp;PROPER(D1079),Cleaned_Population!B$2:B$3200&amp;Cleaned_Population!A$2:A$3200,Cleaned_Population!C$2:C$3200,"No Match")</f>
        <v>479958</v>
      </c>
      <c r="K1079" t="str">
        <f t="shared" si="16"/>
        <v>Sufficient Access</v>
      </c>
    </row>
    <row r="1080" spans="1:11">
      <c r="A1080" t="str">
        <v>HAMILTON MEDICAL CENTER</v>
      </c>
      <c r="B1080" t="str">
        <v>DALTON</v>
      </c>
      <c r="C1080" t="str">
        <v>GA</v>
      </c>
      <c r="D1080" t="str">
        <v>WHITFIELD</v>
      </c>
      <c r="E1080" t="str">
        <v>Acute Care Hospitals</v>
      </c>
      <c r="F1080" t="str">
        <v>Voluntary non-profit - Private</v>
      </c>
      <c r="G1080" t="str">
        <v>No</v>
      </c>
      <c r="H1080" s="8">
        <v>3</v>
      </c>
      <c r="I1080" t="str">
        <f>_xlfn.XLOOKUP(C1080,State_Ref!B:B,State_Ref!A:A,"No Match")</f>
        <v>Georgia</v>
      </c>
      <c r="J1080" cm="1">
        <f t="array" ref="J1080">_xlfn.XLOOKUP(I1080&amp;PROPER(D1080),Cleaned_Population!B$2:B$3200&amp;Cleaned_Population!A$2:A$3200,Cleaned_Population!C$2:C$3200,"No Match")</f>
        <v>106212</v>
      </c>
      <c r="K1080" t="str">
        <f t="shared" si="16"/>
        <v>Hospital Desert</v>
      </c>
    </row>
    <row r="1081" spans="1:11">
      <c r="A1081" t="str">
        <v>UPSON REGIONAL MEDICAL CENTER</v>
      </c>
      <c r="B1081" t="str">
        <v>THOMASTON</v>
      </c>
      <c r="C1081" t="str">
        <v>GA</v>
      </c>
      <c r="D1081" t="str">
        <v>UPSON</v>
      </c>
      <c r="E1081" t="str">
        <v>Acute Care Hospitals</v>
      </c>
      <c r="F1081" t="str">
        <v>Voluntary non-profit - Other</v>
      </c>
      <c r="G1081" t="str">
        <v>Yes</v>
      </c>
      <c r="H1081" s="8">
        <v>1</v>
      </c>
      <c r="I1081" t="str">
        <f>_xlfn.XLOOKUP(C1081,State_Ref!B:B,State_Ref!A:A,"No Match")</f>
        <v>Georgia</v>
      </c>
      <c r="J1081" cm="1">
        <f t="array" ref="J1081">_xlfn.XLOOKUP(I1081&amp;PROPER(D1081),Cleaned_Population!B$2:B$3200&amp;Cleaned_Population!A$2:A$3200,Cleaned_Population!C$2:C$3200,"No Match")</f>
        <v>28500</v>
      </c>
      <c r="K1081" t="str">
        <f t="shared" si="16"/>
        <v>Sufficient Access</v>
      </c>
    </row>
    <row r="1082" spans="1:11">
      <c r="A1082" t="str">
        <v>Memorial Satilla Health</v>
      </c>
      <c r="B1082" t="str">
        <v>WAYCROSS</v>
      </c>
      <c r="C1082" t="str">
        <v>GA</v>
      </c>
      <c r="D1082" t="str">
        <v>WARE</v>
      </c>
      <c r="E1082" t="str">
        <v>Acute Care Hospitals</v>
      </c>
      <c r="F1082" t="str">
        <v>Voluntary non-profit - Private</v>
      </c>
      <c r="G1082" t="str">
        <v>Yes</v>
      </c>
      <c r="H1082" s="8">
        <v>3</v>
      </c>
      <c r="I1082" t="str">
        <f>_xlfn.XLOOKUP(C1082,State_Ref!B:B,State_Ref!A:A,"No Match")</f>
        <v>Georgia</v>
      </c>
      <c r="J1082" cm="1">
        <f t="array" ref="J1082">_xlfn.XLOOKUP(I1082&amp;PROPER(D1082),Cleaned_Population!B$2:B$3200&amp;Cleaned_Population!A$2:A$3200,Cleaned_Population!C$2:C$3200,"No Match")</f>
        <v>36906</v>
      </c>
      <c r="K1082" t="str">
        <f t="shared" si="16"/>
        <v>Sufficient Access</v>
      </c>
    </row>
    <row r="1083" spans="1:11">
      <c r="A1083" t="str">
        <v>NORTHSIDE HOSPITAL FORSYTH</v>
      </c>
      <c r="B1083" t="str">
        <v>CUMMING</v>
      </c>
      <c r="C1083" t="str">
        <v>GA</v>
      </c>
      <c r="D1083" t="str">
        <v>FORSYTH</v>
      </c>
      <c r="E1083" t="str">
        <v>Acute Care Hospitals</v>
      </c>
      <c r="F1083" t="str">
        <v>Voluntary non-profit - Private</v>
      </c>
      <c r="G1083" t="str">
        <v>Yes</v>
      </c>
      <c r="H1083" s="8">
        <v>4</v>
      </c>
      <c r="I1083" t="str">
        <f>_xlfn.XLOOKUP(C1083,State_Ref!B:B,State_Ref!A:A,"No Match")</f>
        <v>Georgia</v>
      </c>
      <c r="J1083" cm="1">
        <f t="array" ref="J1083">_xlfn.XLOOKUP(I1083&amp;PROPER(D1083),Cleaned_Population!B$2:B$3200&amp;Cleaned_Population!A$2:A$3200,Cleaned_Population!C$2:C$3200,"No Match")</f>
        <v>282805</v>
      </c>
      <c r="K1083" t="str">
        <f t="shared" si="16"/>
        <v>Hospital Desert</v>
      </c>
    </row>
    <row r="1084" spans="1:11">
      <c r="A1084" t="str">
        <v>ST MARY'S HOSPITAL</v>
      </c>
      <c r="B1084" t="str">
        <v>ATHENS</v>
      </c>
      <c r="C1084" t="str">
        <v>GA</v>
      </c>
      <c r="D1084" t="str">
        <v>CLARKE</v>
      </c>
      <c r="E1084" t="str">
        <v>Acute Care Hospitals</v>
      </c>
      <c r="F1084" t="str">
        <v>Voluntary non-profit - Private</v>
      </c>
      <c r="G1084" t="str">
        <v>Yes</v>
      </c>
      <c r="H1084" s="8">
        <v>1</v>
      </c>
      <c r="I1084" t="str">
        <f>_xlfn.XLOOKUP(C1084,State_Ref!B:B,State_Ref!A:A,"No Match")</f>
        <v>Georgia</v>
      </c>
      <c r="J1084" cm="1">
        <f t="array" ref="J1084">_xlfn.XLOOKUP(I1084&amp;PROPER(D1084),Cleaned_Population!B$2:B$3200&amp;Cleaned_Population!A$2:A$3200,Cleaned_Population!C$2:C$3200,"No Match")</f>
        <v>129921</v>
      </c>
      <c r="K1084" t="str">
        <f t="shared" si="16"/>
        <v>Sufficient Access</v>
      </c>
    </row>
    <row r="1085" spans="1:11">
      <c r="A1085" t="str">
        <v>PHOEBE PUTNEY MEMORIAL HOSPITAL</v>
      </c>
      <c r="B1085" t="str">
        <v>ALBANY</v>
      </c>
      <c r="C1085" t="str">
        <v>GA</v>
      </c>
      <c r="D1085" t="str">
        <v>DOUGHERTY</v>
      </c>
      <c r="E1085" t="str">
        <v>Acute Care Hospitals</v>
      </c>
      <c r="F1085" t="str">
        <v>Government - Hospital District or Authority</v>
      </c>
      <c r="G1085" t="str">
        <v>Yes</v>
      </c>
      <c r="H1085" s="8">
        <v>2</v>
      </c>
      <c r="I1085" t="str">
        <f>_xlfn.XLOOKUP(C1085,State_Ref!B:B,State_Ref!A:A,"No Match")</f>
        <v>Georgia</v>
      </c>
      <c r="J1085" cm="1">
        <f t="array" ref="J1085">_xlfn.XLOOKUP(I1085&amp;PROPER(D1085),Cleaned_Population!B$2:B$3200&amp;Cleaned_Population!A$2:A$3200,Cleaned_Population!C$2:C$3200,"No Match")</f>
        <v>82616</v>
      </c>
      <c r="K1085" t="str">
        <f t="shared" si="16"/>
        <v>Sufficient Access</v>
      </c>
    </row>
    <row r="1086" spans="1:11">
      <c r="A1086" t="str">
        <v>NORTHSIDE HOSPITAL CHEROKEE</v>
      </c>
      <c r="B1086" t="str">
        <v>CANTON</v>
      </c>
      <c r="C1086" t="str">
        <v>GA</v>
      </c>
      <c r="D1086" t="str">
        <v>CHEROKEE</v>
      </c>
      <c r="E1086" t="str">
        <v>Acute Care Hospitals</v>
      </c>
      <c r="F1086" t="str">
        <v>Voluntary non-profit - Other</v>
      </c>
      <c r="G1086" t="str">
        <v>Yes</v>
      </c>
      <c r="H1086" s="8">
        <v>4</v>
      </c>
      <c r="I1086" t="str">
        <f>_xlfn.XLOOKUP(C1086,State_Ref!B:B,State_Ref!A:A,"No Match")</f>
        <v>Georgia</v>
      </c>
      <c r="J1086" cm="1">
        <f t="array" ref="J1086">_xlfn.XLOOKUP(I1086&amp;PROPER(D1086),Cleaned_Population!B$2:B$3200&amp;Cleaned_Population!A$2:A$3200,Cleaned_Population!C$2:C$3200,"No Match")</f>
        <v>299273</v>
      </c>
      <c r="K1086" t="str">
        <f t="shared" si="16"/>
        <v>Hospital Desert</v>
      </c>
    </row>
    <row r="1087" spans="1:11">
      <c r="A1087" t="str">
        <v>EMORY UNIVERSITY HOSPITAL</v>
      </c>
      <c r="B1087" t="str">
        <v>ATLANTA</v>
      </c>
      <c r="C1087" t="str">
        <v>GA</v>
      </c>
      <c r="D1087" t="str">
        <v>DE KALB</v>
      </c>
      <c r="E1087" t="str">
        <v>Acute Care Hospitals</v>
      </c>
      <c r="F1087" t="str">
        <v>Voluntary non-profit - Private</v>
      </c>
      <c r="G1087" t="str">
        <v>Yes</v>
      </c>
      <c r="H1087" s="8">
        <v>4</v>
      </c>
      <c r="I1087" t="str">
        <f>_xlfn.XLOOKUP(C1087,State_Ref!B:B,State_Ref!A:A,"No Match")</f>
        <v>Georgia</v>
      </c>
      <c r="J1087" t="str" cm="1">
        <f t="array" ref="J1087">_xlfn.XLOOKUP(I1087&amp;PROPER(D1087),Cleaned_Population!B$2:B$3200&amp;Cleaned_Population!A$2:A$3200,Cleaned_Population!C$2:C$3200,"No Match")</f>
        <v>No Match</v>
      </c>
      <c r="K1087" t="str">
        <f t="shared" si="16"/>
        <v>Sufficient Access</v>
      </c>
    </row>
    <row r="1088" spans="1:11">
      <c r="A1088" t="str">
        <v>TANNER MEDICAL CENTER - CARROLLTON</v>
      </c>
      <c r="B1088" t="str">
        <v>CARROLLTON</v>
      </c>
      <c r="C1088" t="str">
        <v>GA</v>
      </c>
      <c r="D1088" t="str">
        <v>CARROLL</v>
      </c>
      <c r="E1088" t="str">
        <v>Acute Care Hospitals</v>
      </c>
      <c r="F1088" t="str">
        <v>Government - Hospital District or Authority</v>
      </c>
      <c r="G1088" t="str">
        <v>No</v>
      </c>
      <c r="H1088" s="8">
        <v>2</v>
      </c>
      <c r="I1088" t="str">
        <f>_xlfn.XLOOKUP(C1088,State_Ref!B:B,State_Ref!A:A,"No Match")</f>
        <v>Georgia</v>
      </c>
      <c r="J1088" cm="1">
        <f t="array" ref="J1088">_xlfn.XLOOKUP(I1088&amp;PROPER(D1088),Cleaned_Population!B$2:B$3200&amp;Cleaned_Population!A$2:A$3200,Cleaned_Population!C$2:C$3200,"No Match")</f>
        <v>131036</v>
      </c>
      <c r="K1088" t="str">
        <f t="shared" si="16"/>
        <v>Sufficient Access</v>
      </c>
    </row>
    <row r="1089" spans="1:11">
      <c r="A1089" t="str">
        <v>TANNER MEDICAL CENTER VILLA RICA</v>
      </c>
      <c r="B1089" t="str">
        <v>VILLA RICA</v>
      </c>
      <c r="C1089" t="str">
        <v>GA</v>
      </c>
      <c r="D1089" t="str">
        <v>CARROLL</v>
      </c>
      <c r="E1089" t="str">
        <v>Acute Care Hospitals</v>
      </c>
      <c r="F1089" t="str">
        <v>Government - Hospital District or Authority</v>
      </c>
      <c r="G1089" t="str">
        <v>Yes</v>
      </c>
      <c r="H1089" s="8">
        <v>3</v>
      </c>
      <c r="I1089" t="str">
        <f>_xlfn.XLOOKUP(C1089,State_Ref!B:B,State_Ref!A:A,"No Match")</f>
        <v>Georgia</v>
      </c>
      <c r="J1089" cm="1">
        <f t="array" ref="J1089">_xlfn.XLOOKUP(I1089&amp;PROPER(D1089),Cleaned_Population!B$2:B$3200&amp;Cleaned_Population!A$2:A$3200,Cleaned_Population!C$2:C$3200,"No Match")</f>
        <v>131036</v>
      </c>
      <c r="K1089" t="str">
        <f t="shared" si="16"/>
        <v>Sufficient Access</v>
      </c>
    </row>
    <row r="1090" spans="1:11">
      <c r="A1090" t="str">
        <v>WELLSTAR WEST GEORGIA MEDICAL CENTER</v>
      </c>
      <c r="B1090" t="str">
        <v>LAGRANGE</v>
      </c>
      <c r="C1090" t="str">
        <v>GA</v>
      </c>
      <c r="D1090" t="str">
        <v>TROUP</v>
      </c>
      <c r="E1090" t="str">
        <v>Acute Care Hospitals</v>
      </c>
      <c r="F1090" t="str">
        <v>Voluntary non-profit - Private</v>
      </c>
      <c r="G1090" t="str">
        <v>Yes</v>
      </c>
      <c r="H1090" s="8">
        <v>5</v>
      </c>
      <c r="I1090" t="str">
        <f>_xlfn.XLOOKUP(C1090,State_Ref!B:B,State_Ref!A:A,"No Match")</f>
        <v>Georgia</v>
      </c>
      <c r="J1090" cm="1">
        <f t="array" ref="J1090">_xlfn.XLOOKUP(I1090&amp;PROPER(D1090),Cleaned_Population!B$2:B$3200&amp;Cleaned_Population!A$2:A$3200,Cleaned_Population!C$2:C$3200,"No Match")</f>
        <v>72844</v>
      </c>
      <c r="K1090" t="str">
        <f t="shared" si="16"/>
        <v>Hospital Desert</v>
      </c>
    </row>
    <row r="1091" spans="1:11">
      <c r="A1091" t="str">
        <v>PIEDMONT NEWTON HOSPITAL</v>
      </c>
      <c r="B1091" t="str">
        <v>COVINGTON</v>
      </c>
      <c r="C1091" t="str">
        <v>GA</v>
      </c>
      <c r="D1091" t="str">
        <v>NEWTON</v>
      </c>
      <c r="E1091" t="str">
        <v>Acute Care Hospitals</v>
      </c>
      <c r="F1091" t="str">
        <v>Voluntary non-profit - Private</v>
      </c>
      <c r="G1091" t="str">
        <v>Yes</v>
      </c>
      <c r="H1091" s="8">
        <v>3</v>
      </c>
      <c r="I1091" t="str">
        <f>_xlfn.XLOOKUP(C1091,State_Ref!B:B,State_Ref!A:A,"No Match")</f>
        <v>Georgia</v>
      </c>
      <c r="J1091" cm="1">
        <f t="array" ref="J1091">_xlfn.XLOOKUP(I1091&amp;PROPER(D1091),Cleaned_Population!B$2:B$3200&amp;Cleaned_Population!A$2:A$3200,Cleaned_Population!C$2:C$3200,"No Match")</f>
        <v>125583</v>
      </c>
      <c r="K1091" t="str">
        <f t="shared" ref="K1091:K1154" si="17">IF(AND(J1091&gt;50000,COUNTIFS(D:D,D1091,C:C,C1091)&lt;=1),"Hospital Desert","Sufficient Access")</f>
        <v>Hospital Desert</v>
      </c>
    </row>
    <row r="1092" spans="1:11">
      <c r="A1092" t="str">
        <v>ADVENTHEALTH GORDON</v>
      </c>
      <c r="B1092" t="str">
        <v>CALHOUN</v>
      </c>
      <c r="C1092" t="str">
        <v>GA</v>
      </c>
      <c r="D1092" t="str">
        <v>GORDON</v>
      </c>
      <c r="E1092" t="str">
        <v>Acute Care Hospitals</v>
      </c>
      <c r="F1092" t="str">
        <v>Voluntary non-profit - Church</v>
      </c>
      <c r="G1092" t="str">
        <v>No</v>
      </c>
      <c r="H1092" s="8">
        <v>3</v>
      </c>
      <c r="I1092" t="str">
        <f>_xlfn.XLOOKUP(C1092,State_Ref!B:B,State_Ref!A:A,"No Match")</f>
        <v>Georgia</v>
      </c>
      <c r="J1092" cm="1">
        <f t="array" ref="J1092">_xlfn.XLOOKUP(I1092&amp;PROPER(D1092),Cleaned_Population!B$2:B$3200&amp;Cleaned_Population!A$2:A$3200,Cleaned_Population!C$2:C$3200,"No Match")</f>
        <v>61701</v>
      </c>
      <c r="K1092" t="str">
        <f t="shared" si="17"/>
        <v>Hospital Desert</v>
      </c>
    </row>
    <row r="1093" spans="1:11">
      <c r="A1093" t="str">
        <v>CANDLER HOSPITAL</v>
      </c>
      <c r="B1093" t="str">
        <v>SAVANNAH</v>
      </c>
      <c r="C1093" t="str">
        <v>GA</v>
      </c>
      <c r="D1093" t="str">
        <v>CHATHAM</v>
      </c>
      <c r="E1093" t="str">
        <v>Acute Care Hospitals</v>
      </c>
      <c r="F1093" t="str">
        <v>Voluntary non-profit - Other</v>
      </c>
      <c r="G1093" t="str">
        <v>Yes</v>
      </c>
      <c r="H1093" s="8">
        <v>2</v>
      </c>
      <c r="I1093" t="str">
        <f>_xlfn.XLOOKUP(C1093,State_Ref!B:B,State_Ref!A:A,"No Match")</f>
        <v>Georgia</v>
      </c>
      <c r="J1093" cm="1">
        <f t="array" ref="J1093">_xlfn.XLOOKUP(I1093&amp;PROPER(D1093),Cleaned_Population!B$2:B$3200&amp;Cleaned_Population!A$2:A$3200,Cleaned_Population!C$2:C$3200,"No Match")</f>
        <v>311855</v>
      </c>
      <c r="K1093" t="str">
        <f t="shared" si="17"/>
        <v>Sufficient Access</v>
      </c>
    </row>
    <row r="1094" spans="1:11">
      <c r="A1094" t="str">
        <v>SOUTHEAST GEORGIA HEALTH SYSTEM- BRUNSWICK CAMPUS</v>
      </c>
      <c r="B1094" t="str">
        <v>BRUNSWICK</v>
      </c>
      <c r="C1094" t="str">
        <v>GA</v>
      </c>
      <c r="D1094" t="str">
        <v>GLYNN</v>
      </c>
      <c r="E1094" t="str">
        <v>Acute Care Hospitals</v>
      </c>
      <c r="F1094" t="str">
        <v>Government - Hospital District or Authority</v>
      </c>
      <c r="G1094" t="str">
        <v>No</v>
      </c>
      <c r="H1094" s="8">
        <v>2</v>
      </c>
      <c r="I1094" t="str">
        <f>_xlfn.XLOOKUP(C1094,State_Ref!B:B,State_Ref!A:A,"No Match")</f>
        <v>Georgia</v>
      </c>
      <c r="J1094" cm="1">
        <f t="array" ref="J1094">_xlfn.XLOOKUP(I1094&amp;PROPER(D1094),Cleaned_Population!B$2:B$3200&amp;Cleaned_Population!A$2:A$3200,Cleaned_Population!C$2:C$3200,"No Match")</f>
        <v>87599</v>
      </c>
      <c r="K1094" t="str">
        <f t="shared" si="17"/>
        <v>Sufficient Access</v>
      </c>
    </row>
    <row r="1095" spans="1:11">
      <c r="A1095" t="str">
        <v>TY COBB REGIONAL MEDICAL CENTER, LLC</v>
      </c>
      <c r="B1095" t="str">
        <v>LAVONIA</v>
      </c>
      <c r="C1095" t="str">
        <v>GA</v>
      </c>
      <c r="D1095" t="str">
        <v>FRANKLIN</v>
      </c>
      <c r="E1095" t="str">
        <v>Acute Care Hospitals</v>
      </c>
      <c r="F1095" t="str">
        <v>Voluntary non-profit - Private</v>
      </c>
      <c r="G1095" t="str">
        <v>Yes</v>
      </c>
      <c r="H1095" s="8">
        <v>3</v>
      </c>
      <c r="I1095" t="str">
        <f>_xlfn.XLOOKUP(C1095,State_Ref!B:B,State_Ref!A:A,"No Match")</f>
        <v>Georgia</v>
      </c>
      <c r="J1095" cm="1">
        <f t="array" ref="J1095">_xlfn.XLOOKUP(I1095&amp;PROPER(D1095),Cleaned_Population!B$2:B$3200&amp;Cleaned_Population!A$2:A$3200,Cleaned_Population!C$2:C$3200,"No Match")</f>
        <v>25948</v>
      </c>
      <c r="K1095" t="str">
        <f t="shared" si="17"/>
        <v>Sufficient Access</v>
      </c>
    </row>
    <row r="1096" spans="1:11">
      <c r="A1096" t="str">
        <v>PIEDMONT AUGUSTA HOSPITAL</v>
      </c>
      <c r="B1096" t="str">
        <v>AUGUSTA</v>
      </c>
      <c r="C1096" t="str">
        <v>GA</v>
      </c>
      <c r="D1096" t="str">
        <v>RICHMOND</v>
      </c>
      <c r="E1096" t="str">
        <v>Acute Care Hospitals</v>
      </c>
      <c r="F1096" t="str">
        <v>Government - Hospital District or Authority</v>
      </c>
      <c r="G1096" t="str">
        <v>Yes</v>
      </c>
      <c r="H1096" s="8">
        <v>2</v>
      </c>
      <c r="I1096" t="str">
        <f>_xlfn.XLOOKUP(C1096,State_Ref!B:B,State_Ref!A:A,"No Match")</f>
        <v>Georgia</v>
      </c>
      <c r="J1096" cm="1">
        <f t="array" ref="J1096">_xlfn.XLOOKUP(I1096&amp;PROPER(D1096),Cleaned_Population!B$2:B$3200&amp;Cleaned_Population!A$2:A$3200,Cleaned_Population!C$2:C$3200,"No Match")</f>
        <v>206559</v>
      </c>
      <c r="K1096" t="str">
        <f t="shared" si="17"/>
        <v>Sufficient Access</v>
      </c>
    </row>
    <row r="1097" spans="1:11">
      <c r="A1097" t="str">
        <v>NORTHEAST GEORGIA MEDICAL CENTER, INC</v>
      </c>
      <c r="B1097" t="str">
        <v>GAINESVILLE</v>
      </c>
      <c r="C1097" t="str">
        <v>GA</v>
      </c>
      <c r="D1097" t="str">
        <v>HALL</v>
      </c>
      <c r="E1097" t="str">
        <v>Acute Care Hospitals</v>
      </c>
      <c r="F1097" t="str">
        <v>Government - Local</v>
      </c>
      <c r="G1097" t="str">
        <v>Yes</v>
      </c>
      <c r="H1097" s="8">
        <v>3</v>
      </c>
      <c r="I1097" t="str">
        <f>_xlfn.XLOOKUP(C1097,State_Ref!B:B,State_Ref!A:A,"No Match")</f>
        <v>Georgia</v>
      </c>
      <c r="J1097" cm="1">
        <f t="array" ref="J1097">_xlfn.XLOOKUP(I1097&amp;PROPER(D1097),Cleaned_Population!B$2:B$3200&amp;Cleaned_Population!A$2:A$3200,Cleaned_Population!C$2:C$3200,"No Match")</f>
        <v>226568</v>
      </c>
      <c r="K1097" t="str">
        <f t="shared" si="17"/>
        <v>Hospital Desert</v>
      </c>
    </row>
    <row r="1098" spans="1:11">
      <c r="A1098" t="str">
        <v>PIEDMONT CARTERSVILLE MEDICAL CENTER</v>
      </c>
      <c r="B1098" t="str">
        <v>CARTERSVILLE</v>
      </c>
      <c r="C1098" t="str">
        <v>GA</v>
      </c>
      <c r="D1098" t="str">
        <v>BARTOW</v>
      </c>
      <c r="E1098" t="str">
        <v>Acute Care Hospitals</v>
      </c>
      <c r="F1098" t="str">
        <v>Voluntary non-profit - Private</v>
      </c>
      <c r="G1098" t="str">
        <v>Yes</v>
      </c>
      <c r="H1098" s="8">
        <v>3</v>
      </c>
      <c r="I1098" t="str">
        <f>_xlfn.XLOOKUP(C1098,State_Ref!B:B,State_Ref!A:A,"No Match")</f>
        <v>Georgia</v>
      </c>
      <c r="J1098" cm="1">
        <f t="array" ref="J1098">_xlfn.XLOOKUP(I1098&amp;PROPER(D1098),Cleaned_Population!B$2:B$3200&amp;Cleaned_Population!A$2:A$3200,Cleaned_Population!C$2:C$3200,"No Match")</f>
        <v>120800</v>
      </c>
      <c r="K1098" t="str">
        <f t="shared" si="17"/>
        <v>Hospital Desert</v>
      </c>
    </row>
    <row r="1099" spans="1:11">
      <c r="A1099" t="str">
        <v>WELLSTAR SPALDING MEDICAL CENTER</v>
      </c>
      <c r="B1099" t="str">
        <v>GRIFFIN</v>
      </c>
      <c r="C1099" t="str">
        <v>GA</v>
      </c>
      <c r="D1099" t="str">
        <v>SPALDING</v>
      </c>
      <c r="E1099" t="str">
        <v>Acute Care Hospitals</v>
      </c>
      <c r="F1099" t="str">
        <v>Proprietary</v>
      </c>
      <c r="G1099" t="str">
        <v>Yes</v>
      </c>
      <c r="H1099" s="8">
        <v>2</v>
      </c>
      <c r="I1099" t="str">
        <f>_xlfn.XLOOKUP(C1099,State_Ref!B:B,State_Ref!A:A,"No Match")</f>
        <v>Georgia</v>
      </c>
      <c r="J1099" cm="1">
        <f t="array" ref="J1099">_xlfn.XLOOKUP(I1099&amp;PROPER(D1099),Cleaned_Population!B$2:B$3200&amp;Cleaned_Population!A$2:A$3200,Cleaned_Population!C$2:C$3200,"No Match")</f>
        <v>70775</v>
      </c>
      <c r="K1099" t="str">
        <f t="shared" si="17"/>
        <v>Hospital Desert</v>
      </c>
    </row>
    <row r="1100" spans="1:11">
      <c r="A1100" t="str">
        <v>STEPHENS COUNTY HOSPITAL</v>
      </c>
      <c r="B1100" t="str">
        <v>TOCCOA</v>
      </c>
      <c r="C1100" t="str">
        <v>GA</v>
      </c>
      <c r="D1100" t="str">
        <v>STEPHENS</v>
      </c>
      <c r="E1100" t="str">
        <v>Acute Care Hospitals</v>
      </c>
      <c r="F1100" t="str">
        <v>Government - Hospital District or Authority</v>
      </c>
      <c r="G1100" t="str">
        <v>Yes</v>
      </c>
      <c r="H1100" s="8">
        <v>2</v>
      </c>
      <c r="I1100" t="str">
        <f>_xlfn.XLOOKUP(C1100,State_Ref!B:B,State_Ref!A:A,"No Match")</f>
        <v>Georgia</v>
      </c>
      <c r="J1100" cm="1">
        <f t="array" ref="J1100">_xlfn.XLOOKUP(I1100&amp;PROPER(D1100),Cleaned_Population!B$2:B$3200&amp;Cleaned_Population!A$2:A$3200,Cleaned_Population!C$2:C$3200,"No Match")</f>
        <v>27854</v>
      </c>
      <c r="K1100" t="str">
        <f t="shared" si="17"/>
        <v>Sufficient Access</v>
      </c>
    </row>
    <row r="1101" spans="1:11">
      <c r="A1101" t="str">
        <v>WELLSTAR MCG HEALTH, AFFILIATED WITH MED COL</v>
      </c>
      <c r="B1101" t="str">
        <v>AUGUSTA</v>
      </c>
      <c r="C1101" t="str">
        <v>GA</v>
      </c>
      <c r="D1101" t="str">
        <v>RICHMOND</v>
      </c>
      <c r="E1101" t="str">
        <v>Acute Care Hospitals</v>
      </c>
      <c r="F1101" t="str">
        <v>Voluntary non-profit - Other</v>
      </c>
      <c r="G1101" t="str">
        <v>Yes</v>
      </c>
      <c r="H1101" s="8">
        <v>1</v>
      </c>
      <c r="I1101" t="str">
        <f>_xlfn.XLOOKUP(C1101,State_Ref!B:B,State_Ref!A:A,"No Match")</f>
        <v>Georgia</v>
      </c>
      <c r="J1101" cm="1">
        <f t="array" ref="J1101">_xlfn.XLOOKUP(I1101&amp;PROPER(D1101),Cleaned_Population!B$2:B$3200&amp;Cleaned_Population!A$2:A$3200,Cleaned_Population!C$2:C$3200,"No Match")</f>
        <v>206559</v>
      </c>
      <c r="K1101" t="str">
        <f t="shared" si="17"/>
        <v>Sufficient Access</v>
      </c>
    </row>
    <row r="1102" spans="1:11">
      <c r="A1102" t="str">
        <v>WELLSTAR KENNESTONE REGIONAL MEDICAL CENTER</v>
      </c>
      <c r="B1102" t="str">
        <v>MARIETTA</v>
      </c>
      <c r="C1102" t="str">
        <v>GA</v>
      </c>
      <c r="D1102" t="str">
        <v>COBB</v>
      </c>
      <c r="E1102" t="str">
        <v>Acute Care Hospitals</v>
      </c>
      <c r="F1102" t="str">
        <v>Government - Hospital District or Authority</v>
      </c>
      <c r="G1102" t="str">
        <v>Yes</v>
      </c>
      <c r="H1102" s="8">
        <v>4</v>
      </c>
      <c r="I1102" t="str">
        <f>_xlfn.XLOOKUP(C1102,State_Ref!B:B,State_Ref!A:A,"No Match")</f>
        <v>Georgia</v>
      </c>
      <c r="J1102" cm="1">
        <f t="array" ref="J1102">_xlfn.XLOOKUP(I1102&amp;PROPER(D1102),Cleaned_Population!B$2:B$3200&amp;Cleaned_Population!A$2:A$3200,Cleaned_Population!C$2:C$3200,"No Match")</f>
        <v>793345</v>
      </c>
      <c r="K1102" t="str">
        <f t="shared" si="17"/>
        <v>Sufficient Access</v>
      </c>
    </row>
    <row r="1103" spans="1:11">
      <c r="A1103" t="str">
        <v>SAVANNAH HEALTH SERVICES LLC DBA MEMORIAL HEALTH UNIVERSITY MEDICAL CENTER</v>
      </c>
      <c r="B1103" t="str">
        <v>SAVANNAH</v>
      </c>
      <c r="C1103" t="str">
        <v>GA</v>
      </c>
      <c r="D1103" t="str">
        <v>CHATHAM</v>
      </c>
      <c r="E1103" t="str">
        <v>Acute Care Hospitals</v>
      </c>
      <c r="F1103" t="str">
        <v>Voluntary non-profit - Other</v>
      </c>
      <c r="G1103" t="str">
        <v>Yes</v>
      </c>
      <c r="H1103" s="8">
        <v>1</v>
      </c>
      <c r="I1103" t="str">
        <f>_xlfn.XLOOKUP(C1103,State_Ref!B:B,State_Ref!A:A,"No Match")</f>
        <v>Georgia</v>
      </c>
      <c r="J1103" cm="1">
        <f t="array" ref="J1103">_xlfn.XLOOKUP(I1103&amp;PROPER(D1103),Cleaned_Population!B$2:B$3200&amp;Cleaned_Population!A$2:A$3200,Cleaned_Population!C$2:C$3200,"No Match")</f>
        <v>311855</v>
      </c>
      <c r="K1103" t="str">
        <f t="shared" si="17"/>
        <v>Sufficient Access</v>
      </c>
    </row>
    <row r="1104" spans="1:11">
      <c r="A1104" t="str">
        <v>ARCHBOLD MEMORIAL HOSPITAL</v>
      </c>
      <c r="B1104" t="str">
        <v>THOMASVILLE</v>
      </c>
      <c r="C1104" t="str">
        <v>GA</v>
      </c>
      <c r="D1104" t="str">
        <v>THOMAS</v>
      </c>
      <c r="E1104" t="str">
        <v>Acute Care Hospitals</v>
      </c>
      <c r="F1104" t="str">
        <v>Voluntary non-profit - Private</v>
      </c>
      <c r="G1104" t="str">
        <v>Yes</v>
      </c>
      <c r="H1104" s="8">
        <v>2</v>
      </c>
      <c r="I1104" t="str">
        <f>_xlfn.XLOOKUP(C1104,State_Ref!B:B,State_Ref!A:A,"No Match")</f>
        <v>Georgia</v>
      </c>
      <c r="J1104" cm="1">
        <f t="array" ref="J1104">_xlfn.XLOOKUP(I1104&amp;PROPER(D1104),Cleaned_Population!B$2:B$3200&amp;Cleaned_Population!A$2:A$3200,Cleaned_Population!C$2:C$3200,"No Match")</f>
        <v>46368</v>
      </c>
      <c r="K1104" t="str">
        <f t="shared" si="17"/>
        <v>Sufficient Access</v>
      </c>
    </row>
    <row r="1105" spans="1:11">
      <c r="A1105" t="str">
        <v>NORTHEAST GEORGIA MEDICAL CENTER HABERSHAM</v>
      </c>
      <c r="B1105" t="str">
        <v>DEMOREST</v>
      </c>
      <c r="C1105" t="str">
        <v>GA</v>
      </c>
      <c r="D1105" t="str">
        <v>HABERSHAM</v>
      </c>
      <c r="E1105" t="str">
        <v>Acute Care Hospitals</v>
      </c>
      <c r="F1105" t="str">
        <v>Government - Hospital District or Authority</v>
      </c>
      <c r="G1105" t="str">
        <v>Yes</v>
      </c>
      <c r="H1105" s="8">
        <v>3</v>
      </c>
      <c r="I1105" t="str">
        <f>_xlfn.XLOOKUP(C1105,State_Ref!B:B,State_Ref!A:A,"No Match")</f>
        <v>Georgia</v>
      </c>
      <c r="J1105" cm="1">
        <f t="array" ref="J1105">_xlfn.XLOOKUP(I1105&amp;PROPER(D1105),Cleaned_Population!B$2:B$3200&amp;Cleaned_Population!A$2:A$3200,Cleaned_Population!C$2:C$3200,"No Match")</f>
        <v>50416</v>
      </c>
      <c r="K1105" t="str">
        <f t="shared" si="17"/>
        <v>Hospital Desert</v>
      </c>
    </row>
    <row r="1106" spans="1:11">
      <c r="A1106" t="str">
        <v>WELLSTAR PAULDING MEDICAL CENTER</v>
      </c>
      <c r="B1106" t="str">
        <v>HIRAM</v>
      </c>
      <c r="C1106" t="str">
        <v>GA</v>
      </c>
      <c r="D1106" t="str">
        <v>PAULDING</v>
      </c>
      <c r="E1106" t="str">
        <v>Acute Care Hospitals</v>
      </c>
      <c r="F1106" t="str">
        <v>Voluntary non-profit - Other</v>
      </c>
      <c r="G1106" t="str">
        <v>No</v>
      </c>
      <c r="H1106" s="8">
        <v>4</v>
      </c>
      <c r="I1106" t="str">
        <f>_xlfn.XLOOKUP(C1106,State_Ref!B:B,State_Ref!A:A,"No Match")</f>
        <v>Georgia</v>
      </c>
      <c r="J1106" cm="1">
        <f t="array" ref="J1106">_xlfn.XLOOKUP(I1106&amp;PROPER(D1106),Cleaned_Population!B$2:B$3200&amp;Cleaned_Population!A$2:A$3200,Cleaned_Population!C$2:C$3200,"No Match")</f>
        <v>190996</v>
      </c>
      <c r="K1106" t="str">
        <f t="shared" si="17"/>
        <v>Hospital Desert</v>
      </c>
    </row>
    <row r="1107" spans="1:11">
      <c r="A1107" t="str">
        <v>ST JOSEPH'S HOSPITAL - SAVANNAH</v>
      </c>
      <c r="B1107" t="str">
        <v>SAVANNAH</v>
      </c>
      <c r="C1107" t="str">
        <v>GA</v>
      </c>
      <c r="D1107" t="str">
        <v>CHATHAM</v>
      </c>
      <c r="E1107" t="str">
        <v>Acute Care Hospitals</v>
      </c>
      <c r="F1107" t="str">
        <v>Voluntary non-profit - Private</v>
      </c>
      <c r="G1107" t="str">
        <v>Yes</v>
      </c>
      <c r="H1107" s="8">
        <v>2</v>
      </c>
      <c r="I1107" t="str">
        <f>_xlfn.XLOOKUP(C1107,State_Ref!B:B,State_Ref!A:A,"No Match")</f>
        <v>Georgia</v>
      </c>
      <c r="J1107" cm="1">
        <f t="array" ref="J1107">_xlfn.XLOOKUP(I1107&amp;PROPER(D1107),Cleaned_Population!B$2:B$3200&amp;Cleaned_Population!A$2:A$3200,Cleaned_Population!C$2:C$3200,"No Match")</f>
        <v>311855</v>
      </c>
      <c r="K1107" t="str">
        <f t="shared" si="17"/>
        <v>Sufficient Access</v>
      </c>
    </row>
    <row r="1108" spans="1:11">
      <c r="A1108" t="str">
        <v>PHOEBE SUMTER MEDICAL CENTER</v>
      </c>
      <c r="B1108" t="str">
        <v>AMERICUS</v>
      </c>
      <c r="C1108" t="str">
        <v>GA</v>
      </c>
      <c r="D1108" t="str">
        <v>SUMTER</v>
      </c>
      <c r="E1108" t="str">
        <v>Acute Care Hospitals</v>
      </c>
      <c r="F1108" t="str">
        <v>Government - Hospital District or Authority</v>
      </c>
      <c r="G1108" t="str">
        <v>Yes</v>
      </c>
      <c r="H1108" s="8">
        <v>3</v>
      </c>
      <c r="I1108" t="str">
        <f>_xlfn.XLOOKUP(C1108,State_Ref!B:B,State_Ref!A:A,"No Match")</f>
        <v>Georgia</v>
      </c>
      <c r="J1108" cm="1">
        <f t="array" ref="J1108">_xlfn.XLOOKUP(I1108&amp;PROPER(D1108),Cleaned_Population!B$2:B$3200&amp;Cleaned_Population!A$2:A$3200,Cleaned_Population!C$2:C$3200,"No Match")</f>
        <v>28801</v>
      </c>
      <c r="K1108" t="str">
        <f t="shared" si="17"/>
        <v>Sufficient Access</v>
      </c>
    </row>
    <row r="1109" spans="1:11">
      <c r="A1109" t="str">
        <v>NGMC BARROW, LLC</v>
      </c>
      <c r="B1109" t="str">
        <v>WINDER</v>
      </c>
      <c r="C1109" t="str">
        <v>GA</v>
      </c>
      <c r="D1109" t="str">
        <v>BARROW</v>
      </c>
      <c r="E1109" t="str">
        <v>Acute Care Hospitals</v>
      </c>
      <c r="F1109" t="str">
        <v>Proprietary</v>
      </c>
      <c r="G1109" t="str">
        <v>Yes</v>
      </c>
      <c r="H1109" s="8">
        <v>4</v>
      </c>
      <c r="I1109" t="str">
        <f>_xlfn.XLOOKUP(C1109,State_Ref!B:B,State_Ref!A:A,"No Match")</f>
        <v>Georgia</v>
      </c>
      <c r="J1109" cm="1">
        <f t="array" ref="J1109">_xlfn.XLOOKUP(I1109&amp;PROPER(D1109),Cleaned_Population!B$2:B$3200&amp;Cleaned_Population!A$2:A$3200,Cleaned_Population!C$2:C$3200,"No Match")</f>
        <v>99773</v>
      </c>
      <c r="K1109" t="str">
        <f t="shared" si="17"/>
        <v>Hospital Desert</v>
      </c>
    </row>
    <row r="1110" spans="1:11">
      <c r="A1110" t="str">
        <v>PIEDMONT WALTON HOSPITAL</v>
      </c>
      <c r="B1110" t="str">
        <v>MONROE</v>
      </c>
      <c r="C1110" t="str">
        <v>GA</v>
      </c>
      <c r="D1110" t="str">
        <v>WALTON</v>
      </c>
      <c r="E1110" t="str">
        <v>Acute Care Hospitals</v>
      </c>
      <c r="F1110" t="str">
        <v>Proprietary</v>
      </c>
      <c r="G1110" t="str">
        <v>Yes</v>
      </c>
      <c r="H1110" s="8">
        <v>4</v>
      </c>
      <c r="I1110" t="str">
        <f>_xlfn.XLOOKUP(C1110,State_Ref!B:B,State_Ref!A:A,"No Match")</f>
        <v>Georgia</v>
      </c>
      <c r="J1110" cm="1">
        <f t="array" ref="J1110">_xlfn.XLOOKUP(I1110&amp;PROPER(D1110),Cleaned_Population!B$2:B$3200&amp;Cleaned_Population!A$2:A$3200,Cleaned_Population!C$2:C$3200,"No Match")</f>
        <v>112696</v>
      </c>
      <c r="K1110" t="str">
        <f t="shared" si="17"/>
        <v>Sufficient Access</v>
      </c>
    </row>
    <row r="1111" spans="1:11">
      <c r="A1111" t="str">
        <v>ADVENTHEALTH MURRAY</v>
      </c>
      <c r="B1111" t="str">
        <v>CHATSWORTH</v>
      </c>
      <c r="C1111" t="str">
        <v>GA</v>
      </c>
      <c r="D1111" t="str">
        <v>MURRAY</v>
      </c>
      <c r="E1111" t="str">
        <v>Acute Care Hospitals</v>
      </c>
      <c r="F1111" t="str">
        <v>Voluntary non-profit - Private</v>
      </c>
      <c r="G1111" t="str">
        <v>No</v>
      </c>
      <c r="H1111" s="8">
        <v>5</v>
      </c>
      <c r="I1111" t="str">
        <f>_xlfn.XLOOKUP(C1111,State_Ref!B:B,State_Ref!A:A,"No Match")</f>
        <v>Georgia</v>
      </c>
      <c r="J1111" cm="1">
        <f t="array" ref="J1111">_xlfn.XLOOKUP(I1111&amp;PROPER(D1111),Cleaned_Population!B$2:B$3200&amp;Cleaned_Population!A$2:A$3200,Cleaned_Population!C$2:C$3200,"No Match")</f>
        <v>41607</v>
      </c>
      <c r="K1111" t="str">
        <f t="shared" si="17"/>
        <v>Sufficient Access</v>
      </c>
    </row>
    <row r="1112" spans="1:11">
      <c r="A1112" t="str">
        <v>UNION GENERAL HOSPITAL</v>
      </c>
      <c r="B1112" t="str">
        <v>BLAIRSVILLE</v>
      </c>
      <c r="C1112" t="str">
        <v>GA</v>
      </c>
      <c r="D1112" t="str">
        <v>UNION</v>
      </c>
      <c r="E1112" t="str">
        <v>Acute Care Hospitals</v>
      </c>
      <c r="F1112" t="str">
        <v>Government - Local</v>
      </c>
      <c r="G1112" t="str">
        <v>No</v>
      </c>
      <c r="H1112" s="8">
        <v>3</v>
      </c>
      <c r="I1112" t="str">
        <f>_xlfn.XLOOKUP(C1112,State_Ref!B:B,State_Ref!A:A,"No Match")</f>
        <v>Georgia</v>
      </c>
      <c r="J1112" cm="1">
        <f t="array" ref="J1112">_xlfn.XLOOKUP(I1112&amp;PROPER(D1112),Cleaned_Population!B$2:B$3200&amp;Cleaned_Population!A$2:A$3200,Cleaned_Population!C$2:C$3200,"No Match")</f>
        <v>27859</v>
      </c>
      <c r="K1112" t="str">
        <f t="shared" si="17"/>
        <v>Sufficient Access</v>
      </c>
    </row>
    <row r="1113" spans="1:11">
      <c r="A1113" t="str">
        <v>ATRIUM HEALTH FLOYD MEDICAL CENTER</v>
      </c>
      <c r="B1113" t="str">
        <v>ROME</v>
      </c>
      <c r="C1113" t="str">
        <v>GA</v>
      </c>
      <c r="D1113" t="str">
        <v>FLOYD</v>
      </c>
      <c r="E1113" t="str">
        <v>Acute Care Hospitals</v>
      </c>
      <c r="F1113" t="str">
        <v>Government - Hospital District or Authority</v>
      </c>
      <c r="G1113" t="str">
        <v>No</v>
      </c>
      <c r="H1113" s="8">
        <v>2</v>
      </c>
      <c r="I1113" t="str">
        <f>_xlfn.XLOOKUP(C1113,State_Ref!B:B,State_Ref!A:A,"No Match")</f>
        <v>Georgia</v>
      </c>
      <c r="J1113" cm="1">
        <f t="array" ref="J1113">_xlfn.XLOOKUP(I1113&amp;PROPER(D1113),Cleaned_Population!B$2:B$3200&amp;Cleaned_Population!A$2:A$3200,Cleaned_Population!C$2:C$3200,"No Match")</f>
        <v>101378</v>
      </c>
      <c r="K1113" t="str">
        <f t="shared" si="17"/>
        <v>Sufficient Access</v>
      </c>
    </row>
    <row r="1114" spans="1:11">
      <c r="A1114" t="str">
        <v>PIEDMONT COLUMBUS REGIONAL MIDTOWN</v>
      </c>
      <c r="B1114" t="str">
        <v>COLUMBUS</v>
      </c>
      <c r="C1114" t="str">
        <v>GA</v>
      </c>
      <c r="D1114" t="str">
        <v>MUSCOGEE</v>
      </c>
      <c r="E1114" t="str">
        <v>Acute Care Hospitals</v>
      </c>
      <c r="F1114" t="str">
        <v>Voluntary non-profit - Other</v>
      </c>
      <c r="G1114" t="str">
        <v>Yes</v>
      </c>
      <c r="H1114" s="8">
        <v>2</v>
      </c>
      <c r="I1114" t="str">
        <f>_xlfn.XLOOKUP(C1114,State_Ref!B:B,State_Ref!A:A,"No Match")</f>
        <v>Georgia</v>
      </c>
      <c r="J1114" cm="1">
        <f t="array" ref="J1114">_xlfn.XLOOKUP(I1114&amp;PROPER(D1114),Cleaned_Population!B$2:B$3200&amp;Cleaned_Population!A$2:A$3200,Cleaned_Population!C$2:C$3200,"No Match")</f>
        <v>202171</v>
      </c>
      <c r="K1114" t="str">
        <f t="shared" si="17"/>
        <v>Sufficient Access</v>
      </c>
    </row>
    <row r="1115" spans="1:11">
      <c r="A1115" t="str">
        <v>EMORY HOUSTON HOSPITAL WARNER ROBINS</v>
      </c>
      <c r="B1115" t="str">
        <v>WARNER ROBINS</v>
      </c>
      <c r="C1115" t="str">
        <v>GA</v>
      </c>
      <c r="D1115" t="str">
        <v>HOUSTON</v>
      </c>
      <c r="E1115" t="str">
        <v>Acute Care Hospitals</v>
      </c>
      <c r="F1115" t="str">
        <v>Voluntary non-profit - Private</v>
      </c>
      <c r="G1115" t="str">
        <v>Yes</v>
      </c>
      <c r="H1115" s="8">
        <v>2</v>
      </c>
      <c r="I1115" t="str">
        <f>_xlfn.XLOOKUP(C1115,State_Ref!B:B,State_Ref!A:A,"No Match")</f>
        <v>Georgia</v>
      </c>
      <c r="J1115" cm="1">
        <f t="array" ref="J1115">_xlfn.XLOOKUP(I1115&amp;PROPER(D1115),Cleaned_Population!B$2:B$3200&amp;Cleaned_Population!A$2:A$3200,Cleaned_Population!C$2:C$3200,"No Match")</f>
        <v>178214</v>
      </c>
      <c r="K1115" t="str">
        <f t="shared" si="17"/>
        <v>Hospital Desert</v>
      </c>
    </row>
    <row r="1116" spans="1:11">
      <c r="A1116" t="str">
        <v>APPLING HEALTHCARE</v>
      </c>
      <c r="B1116" t="str">
        <v>BAXLEY</v>
      </c>
      <c r="C1116" t="str">
        <v>GA</v>
      </c>
      <c r="D1116" t="str">
        <v>APPLING</v>
      </c>
      <c r="E1116" t="str">
        <v>Acute Care Hospitals</v>
      </c>
      <c r="F1116" t="str">
        <v>Government - Hospital District or Authority</v>
      </c>
      <c r="G1116" t="str">
        <v>Yes</v>
      </c>
      <c r="H1116" s="8">
        <v>0</v>
      </c>
      <c r="I1116" t="str">
        <f>_xlfn.XLOOKUP(C1116,State_Ref!B:B,State_Ref!A:A,"No Match")</f>
        <v>Georgia</v>
      </c>
      <c r="J1116" cm="1">
        <f t="array" ref="J1116">_xlfn.XLOOKUP(I1116&amp;PROPER(D1116),Cleaned_Population!B$2:B$3200&amp;Cleaned_Population!A$2:A$3200,Cleaned_Population!C$2:C$3200,"No Match")</f>
        <v>19100</v>
      </c>
      <c r="K1116" t="str">
        <f t="shared" si="17"/>
        <v>Sufficient Access</v>
      </c>
    </row>
    <row r="1117" spans="1:11">
      <c r="A1117" t="str">
        <v>DORMINY MEDICAL CENTER</v>
      </c>
      <c r="B1117" t="str">
        <v>FITZGERALD</v>
      </c>
      <c r="C1117" t="str">
        <v>GA</v>
      </c>
      <c r="D1117" t="str">
        <v>BEN HILL</v>
      </c>
      <c r="E1117" t="str">
        <v>Acute Care Hospitals</v>
      </c>
      <c r="F1117" t="str">
        <v>Government - Local</v>
      </c>
      <c r="G1117" t="str">
        <v>Yes</v>
      </c>
      <c r="H1117" s="8">
        <v>0</v>
      </c>
      <c r="I1117" t="str">
        <f>_xlfn.XLOOKUP(C1117,State_Ref!B:B,State_Ref!A:A,"No Match")</f>
        <v>Georgia</v>
      </c>
      <c r="J1117" cm="1">
        <f t="array" ref="J1117">_xlfn.XLOOKUP(I1117&amp;PROPER(D1117),Cleaned_Population!B$2:B$3200&amp;Cleaned_Population!A$2:A$3200,Cleaned_Population!C$2:C$3200,"No Match")</f>
        <v>17099</v>
      </c>
      <c r="K1117" t="str">
        <f t="shared" si="17"/>
        <v>Sufficient Access</v>
      </c>
    </row>
    <row r="1118" spans="1:11">
      <c r="A1118" t="str">
        <v>PIEDMONT ATHENS REGIONAL MEDICAL CENTER</v>
      </c>
      <c r="B1118" t="str">
        <v>ATHENS</v>
      </c>
      <c r="C1118" t="str">
        <v>GA</v>
      </c>
      <c r="D1118" t="str">
        <v>CLARKE</v>
      </c>
      <c r="E1118" t="str">
        <v>Acute Care Hospitals</v>
      </c>
      <c r="F1118" t="str">
        <v>Voluntary non-profit - Other</v>
      </c>
      <c r="G1118" t="str">
        <v>No</v>
      </c>
      <c r="H1118" s="8">
        <v>4</v>
      </c>
      <c r="I1118" t="str">
        <f>_xlfn.XLOOKUP(C1118,State_Ref!B:B,State_Ref!A:A,"No Match")</f>
        <v>Georgia</v>
      </c>
      <c r="J1118" cm="1">
        <f t="array" ref="J1118">_xlfn.XLOOKUP(I1118&amp;PROPER(D1118),Cleaned_Population!B$2:B$3200&amp;Cleaned_Population!A$2:A$3200,Cleaned_Population!C$2:C$3200,"No Match")</f>
        <v>129921</v>
      </c>
      <c r="K1118" t="str">
        <f t="shared" si="17"/>
        <v>Sufficient Access</v>
      </c>
    </row>
    <row r="1119" spans="1:11">
      <c r="A1119" t="str">
        <v>EAST GEORGIA REGIONAL MEDICAL CENTER</v>
      </c>
      <c r="B1119" t="str">
        <v>STATESBORO</v>
      </c>
      <c r="C1119" t="str">
        <v>GA</v>
      </c>
      <c r="D1119" t="str">
        <v>BULLOCH</v>
      </c>
      <c r="E1119" t="str">
        <v>Acute Care Hospitals</v>
      </c>
      <c r="F1119" t="str">
        <v>Proprietary</v>
      </c>
      <c r="G1119" t="str">
        <v>Yes</v>
      </c>
      <c r="H1119" s="8">
        <v>3</v>
      </c>
      <c r="I1119" t="str">
        <f>_xlfn.XLOOKUP(C1119,State_Ref!B:B,State_Ref!A:A,"No Match")</f>
        <v>Georgia</v>
      </c>
      <c r="J1119" cm="1">
        <f t="array" ref="J1119">_xlfn.XLOOKUP(I1119&amp;PROPER(D1119),Cleaned_Population!B$2:B$3200&amp;Cleaned_Population!A$2:A$3200,Cleaned_Population!C$2:C$3200,"No Match")</f>
        <v>86949</v>
      </c>
      <c r="K1119" t="str">
        <f t="shared" si="17"/>
        <v>Hospital Desert</v>
      </c>
    </row>
    <row r="1120" spans="1:11">
      <c r="A1120" t="str">
        <v>EMORY DECATUR HOSPITAL</v>
      </c>
      <c r="B1120" t="str">
        <v>DECATUR</v>
      </c>
      <c r="C1120" t="str">
        <v>GA</v>
      </c>
      <c r="D1120" t="str">
        <v>DE KALB</v>
      </c>
      <c r="E1120" t="str">
        <v>Acute Care Hospitals</v>
      </c>
      <c r="F1120" t="str">
        <v>Voluntary non-profit - Private</v>
      </c>
      <c r="G1120" t="str">
        <v>No</v>
      </c>
      <c r="H1120" s="8">
        <v>2</v>
      </c>
      <c r="I1120" t="str">
        <f>_xlfn.XLOOKUP(C1120,State_Ref!B:B,State_Ref!A:A,"No Match")</f>
        <v>Georgia</v>
      </c>
      <c r="J1120" t="str" cm="1">
        <f t="array" ref="J1120">_xlfn.XLOOKUP(I1120&amp;PROPER(D1120),Cleaned_Population!B$2:B$3200&amp;Cleaned_Population!A$2:A$3200,Cleaned_Population!C$2:C$3200,"No Match")</f>
        <v>No Match</v>
      </c>
      <c r="K1120" t="str">
        <f t="shared" si="17"/>
        <v>Sufficient Access</v>
      </c>
    </row>
    <row r="1121" spans="1:11">
      <c r="A1121" t="str">
        <v>EMORY UNIVERSITY HOSPITAL MIDTOWN</v>
      </c>
      <c r="B1121" t="str">
        <v>ATLANTA</v>
      </c>
      <c r="C1121" t="str">
        <v>GA</v>
      </c>
      <c r="D1121" t="str">
        <v>FULTON</v>
      </c>
      <c r="E1121" t="str">
        <v>Acute Care Hospitals</v>
      </c>
      <c r="F1121" t="str">
        <v>Voluntary non-profit - Private</v>
      </c>
      <c r="G1121" t="str">
        <v>Yes</v>
      </c>
      <c r="H1121" s="8">
        <v>2</v>
      </c>
      <c r="I1121" t="str">
        <f>_xlfn.XLOOKUP(C1121,State_Ref!B:B,State_Ref!A:A,"No Match")</f>
        <v>Georgia</v>
      </c>
      <c r="J1121" cm="1">
        <f t="array" ref="J1121">_xlfn.XLOOKUP(I1121&amp;PROPER(D1121),Cleaned_Population!B$2:B$3200&amp;Cleaned_Population!A$2:A$3200,Cleaned_Population!C$2:C$3200,"No Match")</f>
        <v>1098791</v>
      </c>
      <c r="K1121" t="str">
        <f t="shared" si="17"/>
        <v>Sufficient Access</v>
      </c>
    </row>
    <row r="1122" spans="1:11">
      <c r="A1122" t="str">
        <v>GRADY MEMORIAL HOSPITAL</v>
      </c>
      <c r="B1122" t="str">
        <v>ATLANTA</v>
      </c>
      <c r="C1122" t="str">
        <v>GA</v>
      </c>
      <c r="D1122" t="str">
        <v>FULTON</v>
      </c>
      <c r="E1122" t="str">
        <v>Acute Care Hospitals</v>
      </c>
      <c r="F1122" t="str">
        <v>Voluntary non-profit - Private</v>
      </c>
      <c r="G1122" t="str">
        <v>Yes</v>
      </c>
      <c r="H1122" s="8">
        <v>2</v>
      </c>
      <c r="I1122" t="str">
        <f>_xlfn.XLOOKUP(C1122,State_Ref!B:B,State_Ref!A:A,"No Match")</f>
        <v>Georgia</v>
      </c>
      <c r="J1122" cm="1">
        <f t="array" ref="J1122">_xlfn.XLOOKUP(I1122&amp;PROPER(D1122),Cleaned_Population!B$2:B$3200&amp;Cleaned_Population!A$2:A$3200,Cleaned_Population!C$2:C$3200,"No Match")</f>
        <v>1098791</v>
      </c>
      <c r="K1122" t="str">
        <f t="shared" si="17"/>
        <v>Sufficient Access</v>
      </c>
    </row>
    <row r="1123" spans="1:11">
      <c r="A1123" t="str">
        <v>SAINT JOSEPH'S HOSPITAL OF ATLANTA, INC</v>
      </c>
      <c r="B1123" t="str">
        <v>ATLANTA</v>
      </c>
      <c r="C1123" t="str">
        <v>GA</v>
      </c>
      <c r="D1123" t="str">
        <v>FULTON</v>
      </c>
      <c r="E1123" t="str">
        <v>Acute Care Hospitals</v>
      </c>
      <c r="F1123" t="str">
        <v>Voluntary non-profit - Private</v>
      </c>
      <c r="G1123" t="str">
        <v>Yes</v>
      </c>
      <c r="H1123" s="8">
        <v>3</v>
      </c>
      <c r="I1123" t="str">
        <f>_xlfn.XLOOKUP(C1123,State_Ref!B:B,State_Ref!A:A,"No Match")</f>
        <v>Georgia</v>
      </c>
      <c r="J1123" cm="1">
        <f t="array" ref="J1123">_xlfn.XLOOKUP(I1123&amp;PROPER(D1123),Cleaned_Population!B$2:B$3200&amp;Cleaned_Population!A$2:A$3200,Cleaned_Population!C$2:C$3200,"No Match")</f>
        <v>1098791</v>
      </c>
      <c r="K1123" t="str">
        <f t="shared" si="17"/>
        <v>Sufficient Access</v>
      </c>
    </row>
    <row r="1124" spans="1:11">
      <c r="A1124" t="str">
        <v>PIEDMONT HOSPITAL, INC</v>
      </c>
      <c r="B1124" t="str">
        <v>ATLANTA</v>
      </c>
      <c r="C1124" t="str">
        <v>GA</v>
      </c>
      <c r="D1124" t="str">
        <v>FULTON</v>
      </c>
      <c r="E1124" t="str">
        <v>Acute Care Hospitals</v>
      </c>
      <c r="F1124" t="str">
        <v>Government - Federal</v>
      </c>
      <c r="G1124" t="str">
        <v>No</v>
      </c>
      <c r="H1124" s="8">
        <v>4</v>
      </c>
      <c r="I1124" t="str">
        <f>_xlfn.XLOOKUP(C1124,State_Ref!B:B,State_Ref!A:A,"No Match")</f>
        <v>Georgia</v>
      </c>
      <c r="J1124" cm="1">
        <f t="array" ref="J1124">_xlfn.XLOOKUP(I1124&amp;PROPER(D1124),Cleaned_Population!B$2:B$3200&amp;Cleaned_Population!A$2:A$3200,Cleaned_Population!C$2:C$3200,"No Match")</f>
        <v>1098791</v>
      </c>
      <c r="K1124" t="str">
        <f t="shared" si="17"/>
        <v>Sufficient Access</v>
      </c>
    </row>
    <row r="1125" spans="1:11">
      <c r="A1125" t="str">
        <v>WASHINGTON COUNTY REGIONAL MEDICAL CENTER</v>
      </c>
      <c r="B1125" t="str">
        <v>SANDERSVILLE</v>
      </c>
      <c r="C1125" t="str">
        <v>GA</v>
      </c>
      <c r="D1125" t="str">
        <v>WASHINGTON</v>
      </c>
      <c r="E1125" t="str">
        <v>Acute Care Hospitals</v>
      </c>
      <c r="F1125" t="str">
        <v>Government - Hospital District or Authority</v>
      </c>
      <c r="G1125" t="str">
        <v>No</v>
      </c>
      <c r="H1125" s="8">
        <v>0</v>
      </c>
      <c r="I1125" t="str">
        <f>_xlfn.XLOOKUP(C1125,State_Ref!B:B,State_Ref!A:A,"No Match")</f>
        <v>Georgia</v>
      </c>
      <c r="J1125" cm="1">
        <f t="array" ref="J1125">_xlfn.XLOOKUP(I1125&amp;PROPER(D1125),Cleaned_Population!B$2:B$3200&amp;Cleaned_Population!A$2:A$3200,Cleaned_Population!C$2:C$3200,"No Match")</f>
        <v>19453</v>
      </c>
      <c r="K1125" t="str">
        <f t="shared" si="17"/>
        <v>Sufficient Access</v>
      </c>
    </row>
    <row r="1126" spans="1:11">
      <c r="A1126" t="str">
        <v>NORTHSIDE HOSPITAL GWINNETT</v>
      </c>
      <c r="B1126" t="str">
        <v>LAWRENCEVILLE</v>
      </c>
      <c r="C1126" t="str">
        <v>GA</v>
      </c>
      <c r="D1126" t="str">
        <v>GWINNETT</v>
      </c>
      <c r="E1126" t="str">
        <v>Acute Care Hospitals</v>
      </c>
      <c r="F1126" t="str">
        <v>Government - Hospital District or Authority</v>
      </c>
      <c r="G1126" t="str">
        <v>Yes</v>
      </c>
      <c r="H1126" s="8">
        <v>3</v>
      </c>
      <c r="I1126" t="str">
        <f>_xlfn.XLOOKUP(C1126,State_Ref!B:B,State_Ref!A:A,"No Match")</f>
        <v>Georgia</v>
      </c>
      <c r="J1126" cm="1">
        <f t="array" ref="J1126">_xlfn.XLOOKUP(I1126&amp;PROPER(D1126),Cleaned_Population!B$2:B$3200&amp;Cleaned_Population!A$2:A$3200,Cleaned_Population!C$2:C$3200,"No Match")</f>
        <v>1018099</v>
      </c>
      <c r="K1126" t="str">
        <f t="shared" si="17"/>
        <v>Sufficient Access</v>
      </c>
    </row>
    <row r="1127" spans="1:11">
      <c r="A1127" t="str">
        <v>COFFEE REGIONAL MEDICAL CENTER, INC</v>
      </c>
      <c r="B1127" t="str">
        <v>DOUGLAS</v>
      </c>
      <c r="C1127" t="str">
        <v>GA</v>
      </c>
      <c r="D1127" t="str">
        <v>ATKINSON</v>
      </c>
      <c r="E1127" t="str">
        <v>Acute Care Hospitals</v>
      </c>
      <c r="F1127" t="str">
        <v>Government - Hospital District or Authority</v>
      </c>
      <c r="G1127" t="str">
        <v>Yes</v>
      </c>
      <c r="H1127" s="8">
        <v>3</v>
      </c>
      <c r="I1127" t="str">
        <f>_xlfn.XLOOKUP(C1127,State_Ref!B:B,State_Ref!A:A,"No Match")</f>
        <v>Georgia</v>
      </c>
      <c r="J1127" cm="1">
        <f t="array" ref="J1127">_xlfn.XLOOKUP(I1127&amp;PROPER(D1127),Cleaned_Population!B$2:B$3200&amp;Cleaned_Population!A$2:A$3200,Cleaned_Population!C$2:C$3200,"No Match")</f>
        <v>8454</v>
      </c>
      <c r="K1127" t="str">
        <f t="shared" si="17"/>
        <v>Sufficient Access</v>
      </c>
    </row>
    <row r="1128" spans="1:11">
      <c r="A1128" t="str">
        <v>PIEDMONT ROCKDALE HOSPITAL</v>
      </c>
      <c r="B1128" t="str">
        <v>CONYERS</v>
      </c>
      <c r="C1128" t="str">
        <v>GA</v>
      </c>
      <c r="D1128" t="str">
        <v>ROCKDALE</v>
      </c>
      <c r="E1128" t="str">
        <v>Acute Care Hospitals</v>
      </c>
      <c r="F1128" t="str">
        <v>Proprietary</v>
      </c>
      <c r="G1128" t="str">
        <v>No</v>
      </c>
      <c r="H1128" s="8">
        <v>3</v>
      </c>
      <c r="I1128" t="str">
        <f>_xlfn.XLOOKUP(C1128,State_Ref!B:B,State_Ref!A:A,"No Match")</f>
        <v>Georgia</v>
      </c>
      <c r="J1128" cm="1">
        <f t="array" ref="J1128">_xlfn.XLOOKUP(I1128&amp;PROPER(D1128),Cleaned_Population!B$2:B$3200&amp;Cleaned_Population!A$2:A$3200,Cleaned_Population!C$2:C$3200,"No Match")</f>
        <v>98416</v>
      </c>
      <c r="K1128" t="str">
        <f t="shared" si="17"/>
        <v>Hospital Desert</v>
      </c>
    </row>
    <row r="1129" spans="1:11">
      <c r="A1129" t="str">
        <v>DODGE COUNTY HOSPITAL</v>
      </c>
      <c r="B1129" t="str">
        <v>EASTMAN</v>
      </c>
      <c r="C1129" t="str">
        <v>GA</v>
      </c>
      <c r="D1129" t="str">
        <v>DODGE</v>
      </c>
      <c r="E1129" t="str">
        <v>Acute Care Hospitals</v>
      </c>
      <c r="F1129" t="str">
        <v>Government - Hospital District or Authority</v>
      </c>
      <c r="G1129" t="str">
        <v>Yes</v>
      </c>
      <c r="H1129" s="8">
        <v>0</v>
      </c>
      <c r="I1129" t="str">
        <f>_xlfn.XLOOKUP(C1129,State_Ref!B:B,State_Ref!A:A,"No Match")</f>
        <v>Georgia</v>
      </c>
      <c r="J1129" cm="1">
        <f t="array" ref="J1129">_xlfn.XLOOKUP(I1129&amp;PROPER(D1129),Cleaned_Population!B$2:B$3200&amp;Cleaned_Population!A$2:A$3200,Cleaned_Population!C$2:C$3200,"No Match")</f>
        <v>19663</v>
      </c>
      <c r="K1129" t="str">
        <f t="shared" si="17"/>
        <v>Sufficient Access</v>
      </c>
    </row>
    <row r="1130" spans="1:11">
      <c r="A1130" t="str">
        <v>TIFT REGIONAL MEDICAL CENTER</v>
      </c>
      <c r="B1130" t="str">
        <v>TIFTON</v>
      </c>
      <c r="C1130" t="str">
        <v>GA</v>
      </c>
      <c r="D1130" t="str">
        <v>TIFT</v>
      </c>
      <c r="E1130" t="str">
        <v>Acute Care Hospitals</v>
      </c>
      <c r="F1130" t="str">
        <v>Government - Hospital District or Authority</v>
      </c>
      <c r="G1130" t="str">
        <v>No</v>
      </c>
      <c r="H1130" s="8">
        <v>3</v>
      </c>
      <c r="I1130" t="str">
        <f>_xlfn.XLOOKUP(C1130,State_Ref!B:B,State_Ref!A:A,"No Match")</f>
        <v>Georgia</v>
      </c>
      <c r="J1130" cm="1">
        <f t="array" ref="J1130">_xlfn.XLOOKUP(I1130&amp;PROPER(D1130),Cleaned_Population!B$2:B$3200&amp;Cleaned_Population!A$2:A$3200,Cleaned_Population!C$2:C$3200,"No Match")</f>
        <v>42254</v>
      </c>
      <c r="K1130" t="str">
        <f t="shared" si="17"/>
        <v>Sufficient Access</v>
      </c>
    </row>
    <row r="1131" spans="1:11">
      <c r="A1131" t="str">
        <v>JEFFERSON HOSPITAL</v>
      </c>
      <c r="B1131" t="str">
        <v>LOUISVILLE</v>
      </c>
      <c r="C1131" t="str">
        <v>GA</v>
      </c>
      <c r="D1131" t="str">
        <v>JEFFERSON</v>
      </c>
      <c r="E1131" t="str">
        <v>Acute Care Hospitals</v>
      </c>
      <c r="F1131" t="str">
        <v>Government - Hospital District or Authority</v>
      </c>
      <c r="G1131" t="str">
        <v>Yes</v>
      </c>
      <c r="H1131" s="8">
        <v>0</v>
      </c>
      <c r="I1131" t="str">
        <f>_xlfn.XLOOKUP(C1131,State_Ref!B:B,State_Ref!A:A,"No Match")</f>
        <v>Georgia</v>
      </c>
      <c r="J1131" cm="1">
        <f t="array" ref="J1131">_xlfn.XLOOKUP(I1131&amp;PROPER(D1131),Cleaned_Population!B$2:B$3200&amp;Cleaned_Population!A$2:A$3200,Cleaned_Population!C$2:C$3200,"No Match")</f>
        <v>15011</v>
      </c>
      <c r="K1131" t="str">
        <f t="shared" si="17"/>
        <v>Sufficient Access</v>
      </c>
    </row>
    <row r="1132" spans="1:11">
      <c r="A1132" t="str">
        <v>SOUTHWELL MEDICAL, A CAMPUS OF TRMC</v>
      </c>
      <c r="B1132" t="str">
        <v>ADEL</v>
      </c>
      <c r="C1132" t="str">
        <v>GA</v>
      </c>
      <c r="D1132" t="str">
        <v>COOK</v>
      </c>
      <c r="E1132" t="str">
        <v>Acute Care Hospitals</v>
      </c>
      <c r="F1132" t="str">
        <v>Proprietary</v>
      </c>
      <c r="G1132" t="str">
        <v>No</v>
      </c>
      <c r="H1132" s="8">
        <v>0</v>
      </c>
      <c r="I1132" t="str">
        <f>_xlfn.XLOOKUP(C1132,State_Ref!B:B,State_Ref!A:A,"No Match")</f>
        <v>Georgia</v>
      </c>
      <c r="J1132" cm="1">
        <f t="array" ref="J1132">_xlfn.XLOOKUP(I1132&amp;PROPER(D1132),Cleaned_Population!B$2:B$3200&amp;Cleaned_Population!A$2:A$3200,Cleaned_Population!C$2:C$3200,"No Match")</f>
        <v>18232</v>
      </c>
      <c r="K1132" t="str">
        <f t="shared" si="17"/>
        <v>Sufficient Access</v>
      </c>
    </row>
    <row r="1133" spans="1:11">
      <c r="A1133" t="str">
        <v>CRISP REGIONAL HOSPITAL</v>
      </c>
      <c r="B1133" t="str">
        <v>CORDELE</v>
      </c>
      <c r="C1133" t="str">
        <v>GA</v>
      </c>
      <c r="D1133" t="str">
        <v>CRISP</v>
      </c>
      <c r="E1133" t="str">
        <v>Acute Care Hospitals</v>
      </c>
      <c r="F1133" t="str">
        <v>Proprietary</v>
      </c>
      <c r="G1133" t="str">
        <v>Yes</v>
      </c>
      <c r="H1133" s="8">
        <v>2</v>
      </c>
      <c r="I1133" t="str">
        <f>_xlfn.XLOOKUP(C1133,State_Ref!B:B,State_Ref!A:A,"No Match")</f>
        <v>Georgia</v>
      </c>
      <c r="J1133" cm="1">
        <f t="array" ref="J1133">_xlfn.XLOOKUP(I1133&amp;PROPER(D1133),Cleaned_Population!B$2:B$3200&amp;Cleaned_Population!A$2:A$3200,Cleaned_Population!C$2:C$3200,"No Match")</f>
        <v>19237</v>
      </c>
      <c r="K1133" t="str">
        <f t="shared" si="17"/>
        <v>Sufficient Access</v>
      </c>
    </row>
    <row r="1134" spans="1:11">
      <c r="A1134" t="str">
        <v>COLQUITT REGIONAL MEDICAL CENTER</v>
      </c>
      <c r="B1134" t="str">
        <v>MOULTRIE</v>
      </c>
      <c r="C1134" t="str">
        <v>GA</v>
      </c>
      <c r="D1134" t="str">
        <v>COLQUITT</v>
      </c>
      <c r="E1134" t="str">
        <v>Acute Care Hospitals</v>
      </c>
      <c r="F1134" t="str">
        <v>Government - Hospital District or Authority</v>
      </c>
      <c r="G1134" t="str">
        <v>No</v>
      </c>
      <c r="H1134" s="8">
        <v>4</v>
      </c>
      <c r="I1134" t="str">
        <f>_xlfn.XLOOKUP(C1134,State_Ref!B:B,State_Ref!A:A,"No Match")</f>
        <v>Georgia</v>
      </c>
      <c r="J1134" cm="1">
        <f t="array" ref="J1134">_xlfn.XLOOKUP(I1134&amp;PROPER(D1134),Cleaned_Population!B$2:B$3200&amp;Cleaned_Population!A$2:A$3200,Cleaned_Population!C$2:C$3200,"No Match")</f>
        <v>47438</v>
      </c>
      <c r="K1134" t="str">
        <f t="shared" si="17"/>
        <v>Sufficient Access</v>
      </c>
    </row>
    <row r="1135" spans="1:11">
      <c r="A1135" t="str">
        <v>ATRIUM HEALTH NAVICENT THE MEDICAL CENTER</v>
      </c>
      <c r="B1135" t="str">
        <v>MACON</v>
      </c>
      <c r="C1135" t="str">
        <v>GA</v>
      </c>
      <c r="D1135" t="str">
        <v>BIBB</v>
      </c>
      <c r="E1135" t="str">
        <v>Acute Care Hospitals</v>
      </c>
      <c r="F1135" t="str">
        <v>Government - Hospital District or Authority</v>
      </c>
      <c r="G1135" t="str">
        <v>Yes</v>
      </c>
      <c r="H1135" s="8">
        <v>2</v>
      </c>
      <c r="I1135" t="str">
        <f>_xlfn.XLOOKUP(C1135,State_Ref!B:B,State_Ref!A:A,"No Match")</f>
        <v>Georgia</v>
      </c>
      <c r="J1135" cm="1">
        <f t="array" ref="J1135">_xlfn.XLOOKUP(I1135&amp;PROPER(D1135),Cleaned_Population!B$2:B$3200&amp;Cleaned_Population!A$2:A$3200,Cleaned_Population!C$2:C$3200,"No Match")</f>
        <v>157556</v>
      </c>
      <c r="K1135" t="str">
        <f t="shared" si="17"/>
        <v>Sufficient Access</v>
      </c>
    </row>
    <row r="1136" spans="1:11">
      <c r="A1136" t="str">
        <v>EMANUEL MEDICAL CENTER</v>
      </c>
      <c r="B1136" t="str">
        <v>SWAINSBORO</v>
      </c>
      <c r="C1136" t="str">
        <v>GA</v>
      </c>
      <c r="D1136" t="str">
        <v>EMANUEL</v>
      </c>
      <c r="E1136" t="str">
        <v>Acute Care Hospitals</v>
      </c>
      <c r="F1136" t="str">
        <v>Government - Hospital District or Authority</v>
      </c>
      <c r="G1136" t="str">
        <v>Yes</v>
      </c>
      <c r="H1136" s="8">
        <v>4</v>
      </c>
      <c r="I1136" t="str">
        <f>_xlfn.XLOOKUP(C1136,State_Ref!B:B,State_Ref!A:A,"No Match")</f>
        <v>Georgia</v>
      </c>
      <c r="J1136" cm="1">
        <f t="array" ref="J1136">_xlfn.XLOOKUP(I1136&amp;PROPER(D1136),Cleaned_Population!B$2:B$3200&amp;Cleaned_Population!A$2:A$3200,Cleaned_Population!C$2:C$3200,"No Match")</f>
        <v>23147</v>
      </c>
      <c r="K1136" t="str">
        <f t="shared" si="17"/>
        <v>Sufficient Access</v>
      </c>
    </row>
    <row r="1137" spans="1:11">
      <c r="A1137" t="str">
        <v>UNIVERSITY MCDUFFIE COUNTY REGIONAL MEDICAL CENTER</v>
      </c>
      <c r="B1137" t="str">
        <v>THOMSON</v>
      </c>
      <c r="C1137" t="str">
        <v>GA</v>
      </c>
      <c r="D1137" t="str">
        <v>MC DUFFIE</v>
      </c>
      <c r="E1137" t="str">
        <v>Acute Care Hospitals</v>
      </c>
      <c r="F1137" t="str">
        <v>Government - Hospital District or Authority</v>
      </c>
      <c r="G1137" t="str">
        <v>Yes</v>
      </c>
      <c r="H1137" s="8">
        <v>0</v>
      </c>
      <c r="I1137" t="str">
        <f>_xlfn.XLOOKUP(C1137,State_Ref!B:B,State_Ref!A:A,"No Match")</f>
        <v>Georgia</v>
      </c>
      <c r="J1137" t="str" cm="1">
        <f t="array" ref="J1137">_xlfn.XLOOKUP(I1137&amp;PROPER(D1137),Cleaned_Population!B$2:B$3200&amp;Cleaned_Population!A$2:A$3200,Cleaned_Population!C$2:C$3200,"No Match")</f>
        <v>No Match</v>
      </c>
      <c r="K1137" t="str">
        <f t="shared" si="17"/>
        <v>Hospital Desert</v>
      </c>
    </row>
    <row r="1138" spans="1:11">
      <c r="A1138" t="str">
        <v>BURKE MEDICAL CENTER</v>
      </c>
      <c r="B1138" t="str">
        <v>WAYNESBORO</v>
      </c>
      <c r="C1138" t="str">
        <v>GA</v>
      </c>
      <c r="D1138" t="str">
        <v>BURKE</v>
      </c>
      <c r="E1138" t="str">
        <v>Acute Care Hospitals</v>
      </c>
      <c r="F1138" t="str">
        <v>Proprietary</v>
      </c>
      <c r="G1138" t="str">
        <v>No</v>
      </c>
      <c r="H1138" s="8">
        <v>0</v>
      </c>
      <c r="I1138" t="str">
        <f>_xlfn.XLOOKUP(C1138,State_Ref!B:B,State_Ref!A:A,"No Match")</f>
        <v>Georgia</v>
      </c>
      <c r="J1138" cm="1">
        <f t="array" ref="J1138">_xlfn.XLOOKUP(I1138&amp;PROPER(D1138),Cleaned_Population!B$2:B$3200&amp;Cleaned_Population!A$2:A$3200,Cleaned_Population!C$2:C$3200,"No Match")</f>
        <v>24408</v>
      </c>
      <c r="K1138" t="str">
        <f t="shared" si="17"/>
        <v>Sufficient Access</v>
      </c>
    </row>
    <row r="1139" spans="1:11">
      <c r="A1139" t="str">
        <v>GRADY GENERAL HOSPITAL</v>
      </c>
      <c r="B1139" t="str">
        <v>CAIRO</v>
      </c>
      <c r="C1139" t="str">
        <v>GA</v>
      </c>
      <c r="D1139" t="str">
        <v>GRADY</v>
      </c>
      <c r="E1139" t="str">
        <v>Acute Care Hospitals</v>
      </c>
      <c r="F1139" t="str">
        <v>Voluntary non-profit - Private</v>
      </c>
      <c r="G1139" t="str">
        <v>No</v>
      </c>
      <c r="H1139" s="8">
        <v>0</v>
      </c>
      <c r="I1139" t="str">
        <f>_xlfn.XLOOKUP(C1139,State_Ref!B:B,State_Ref!A:A,"No Match")</f>
        <v>Georgia</v>
      </c>
      <c r="J1139" cm="1">
        <f t="array" ref="J1139">_xlfn.XLOOKUP(I1139&amp;PROPER(D1139),Cleaned_Population!B$2:B$3200&amp;Cleaned_Population!A$2:A$3200,Cleaned_Population!C$2:C$3200,"No Match")</f>
        <v>26590</v>
      </c>
      <c r="K1139" t="str">
        <f t="shared" si="17"/>
        <v>Sufficient Access</v>
      </c>
    </row>
    <row r="1140" spans="1:11">
      <c r="A1140" t="str">
        <v>SGMC HEALTH</v>
      </c>
      <c r="B1140" t="str">
        <v>VALDOSTA</v>
      </c>
      <c r="C1140" t="str">
        <v>GA</v>
      </c>
      <c r="D1140" t="str">
        <v>LOWNDES</v>
      </c>
      <c r="E1140" t="str">
        <v>Acute Care Hospitals</v>
      </c>
      <c r="F1140" t="str">
        <v>Government - Hospital District or Authority</v>
      </c>
      <c r="G1140" t="str">
        <v>Yes</v>
      </c>
      <c r="H1140" s="8">
        <v>2</v>
      </c>
      <c r="I1140" t="str">
        <f>_xlfn.XLOOKUP(C1140,State_Ref!B:B,State_Ref!A:A,"No Match")</f>
        <v>Georgia</v>
      </c>
      <c r="J1140" cm="1">
        <f t="array" ref="J1140">_xlfn.XLOOKUP(I1140&amp;PROPER(D1140),Cleaned_Population!B$2:B$3200&amp;Cleaned_Population!A$2:A$3200,Cleaned_Population!C$2:C$3200,"No Match")</f>
        <v>122867</v>
      </c>
      <c r="K1140" t="str">
        <f t="shared" si="17"/>
        <v>Sufficient Access</v>
      </c>
    </row>
    <row r="1141" spans="1:11">
      <c r="A1141" t="str">
        <v>WAYNE MEMORIAL HOSPITAL</v>
      </c>
      <c r="B1141" t="str">
        <v>JESUP</v>
      </c>
      <c r="C1141" t="str">
        <v>GA</v>
      </c>
      <c r="D1141" t="str">
        <v>WAYNE</v>
      </c>
      <c r="E1141" t="str">
        <v>Acute Care Hospitals</v>
      </c>
      <c r="F1141" t="str">
        <v>Government - Hospital District or Authority</v>
      </c>
      <c r="G1141" t="str">
        <v>Yes</v>
      </c>
      <c r="H1141" s="8">
        <v>3</v>
      </c>
      <c r="I1141" t="str">
        <f>_xlfn.XLOOKUP(C1141,State_Ref!B:B,State_Ref!A:A,"No Match")</f>
        <v>Georgia</v>
      </c>
      <c r="J1141" cm="1">
        <f t="array" ref="J1141">_xlfn.XLOOKUP(I1141&amp;PROPER(D1141),Cleaned_Population!B$2:B$3200&amp;Cleaned_Population!A$2:A$3200,Cleaned_Population!C$2:C$3200,"No Match")</f>
        <v>32481</v>
      </c>
      <c r="K1141" t="str">
        <f t="shared" si="17"/>
        <v>Sufficient Access</v>
      </c>
    </row>
    <row r="1142" spans="1:11">
      <c r="A1142" t="str">
        <v>FAIRVIEW PARK HOSPITAL</v>
      </c>
      <c r="B1142" t="str">
        <v>DUBLIN</v>
      </c>
      <c r="C1142" t="str">
        <v>GA</v>
      </c>
      <c r="D1142" t="str">
        <v>LAURENS</v>
      </c>
      <c r="E1142" t="str">
        <v>Acute Care Hospitals</v>
      </c>
      <c r="F1142" t="str">
        <v>Proprietary</v>
      </c>
      <c r="G1142" t="str">
        <v>Yes</v>
      </c>
      <c r="H1142" s="8">
        <v>4</v>
      </c>
      <c r="I1142" t="str">
        <f>_xlfn.XLOOKUP(C1142,State_Ref!B:B,State_Ref!A:A,"No Match")</f>
        <v>Georgia</v>
      </c>
      <c r="J1142" cm="1">
        <f t="array" ref="J1142">_xlfn.XLOOKUP(I1142&amp;PROPER(D1142),Cleaned_Population!B$2:B$3200&amp;Cleaned_Population!A$2:A$3200,Cleaned_Population!C$2:C$3200,"No Match")</f>
        <v>51041</v>
      </c>
      <c r="K1142" t="str">
        <f t="shared" si="17"/>
        <v>Sufficient Access</v>
      </c>
    </row>
    <row r="1143" spans="1:11">
      <c r="A1143" t="str">
        <v>MEMORIAL HEALTH MEADOWS HOSPITAL</v>
      </c>
      <c r="B1143" t="str">
        <v>VIDALIA</v>
      </c>
      <c r="C1143" t="str">
        <v>GA</v>
      </c>
      <c r="D1143" t="str">
        <v>TOOMBS</v>
      </c>
      <c r="E1143" t="str">
        <v>Acute Care Hospitals</v>
      </c>
      <c r="F1143" t="str">
        <v>Proprietary</v>
      </c>
      <c r="G1143" t="str">
        <v>Yes</v>
      </c>
      <c r="H1143" s="8">
        <v>5</v>
      </c>
      <c r="I1143" t="str">
        <f>_xlfn.XLOOKUP(C1143,State_Ref!B:B,State_Ref!A:A,"No Match")</f>
        <v>Georgia</v>
      </c>
      <c r="J1143" cm="1">
        <f t="array" ref="J1143">_xlfn.XLOOKUP(I1143&amp;PROPER(D1143),Cleaned_Population!B$2:B$3200&amp;Cleaned_Population!A$2:A$3200,Cleaned_Population!C$2:C$3200,"No Match")</f>
        <v>27545</v>
      </c>
      <c r="K1143" t="str">
        <f t="shared" si="17"/>
        <v>Sufficient Access</v>
      </c>
    </row>
    <row r="1144" spans="1:11">
      <c r="A1144" t="str">
        <v>ST FRANCIS HOSPITAL- EMORY HEALTHCARE</v>
      </c>
      <c r="B1144" t="str">
        <v>COLUMBUS</v>
      </c>
      <c r="C1144" t="str">
        <v>GA</v>
      </c>
      <c r="D1144" t="str">
        <v>MUSCOGEE</v>
      </c>
      <c r="E1144" t="str">
        <v>Acute Care Hospitals</v>
      </c>
      <c r="F1144" t="str">
        <v>Voluntary non-profit - Private</v>
      </c>
      <c r="G1144" t="str">
        <v>No</v>
      </c>
      <c r="H1144" s="8">
        <v>3</v>
      </c>
      <c r="I1144" t="str">
        <f>_xlfn.XLOOKUP(C1144,State_Ref!B:B,State_Ref!A:A,"No Match")</f>
        <v>Georgia</v>
      </c>
      <c r="J1144" cm="1">
        <f t="array" ref="J1144">_xlfn.XLOOKUP(I1144&amp;PROPER(D1144),Cleaned_Population!B$2:B$3200&amp;Cleaned_Population!A$2:A$3200,Cleaned_Population!C$2:C$3200,"No Match")</f>
        <v>202171</v>
      </c>
      <c r="K1144" t="str">
        <f t="shared" si="17"/>
        <v>Sufficient Access</v>
      </c>
    </row>
    <row r="1145" spans="1:11">
      <c r="A1145" t="str">
        <v>MEMORIAL HOSPITAL AND MANOR</v>
      </c>
      <c r="B1145" t="str">
        <v>BAINBRIDGE</v>
      </c>
      <c r="C1145" t="str">
        <v>GA</v>
      </c>
      <c r="D1145" t="str">
        <v>DECATUR</v>
      </c>
      <c r="E1145" t="str">
        <v>Acute Care Hospitals</v>
      </c>
      <c r="F1145" t="str">
        <v>Government - Hospital District or Authority</v>
      </c>
      <c r="G1145" t="str">
        <v>Yes</v>
      </c>
      <c r="H1145" s="8">
        <v>1</v>
      </c>
      <c r="I1145" t="str">
        <f>_xlfn.XLOOKUP(C1145,State_Ref!B:B,State_Ref!A:A,"No Match")</f>
        <v>Georgia</v>
      </c>
      <c r="J1145" cm="1">
        <f t="array" ref="J1145">_xlfn.XLOOKUP(I1145&amp;PROPER(D1145),Cleaned_Population!B$2:B$3200&amp;Cleaned_Population!A$2:A$3200,Cleaned_Population!C$2:C$3200,"No Match")</f>
        <v>29432</v>
      </c>
      <c r="K1145" t="str">
        <f t="shared" si="17"/>
        <v>Sufficient Access</v>
      </c>
    </row>
    <row r="1146" spans="1:11">
      <c r="A1146" t="str">
        <v>EVANS MEMORIAL HOSPITAL</v>
      </c>
      <c r="B1146" t="str">
        <v>CLAXTON</v>
      </c>
      <c r="C1146" t="str">
        <v>GA</v>
      </c>
      <c r="D1146" t="str">
        <v>EVANS</v>
      </c>
      <c r="E1146" t="str">
        <v>Acute Care Hospitals</v>
      </c>
      <c r="F1146" t="str">
        <v>Government - Hospital District or Authority</v>
      </c>
      <c r="G1146" t="str">
        <v>Yes</v>
      </c>
      <c r="H1146" s="8">
        <v>0</v>
      </c>
      <c r="I1146" t="str">
        <f>_xlfn.XLOOKUP(C1146,State_Ref!B:B,State_Ref!A:A,"No Match")</f>
        <v>Georgia</v>
      </c>
      <c r="J1146" cm="1">
        <f t="array" ref="J1146">_xlfn.XLOOKUP(I1146&amp;PROPER(D1146),Cleaned_Population!B$2:B$3200&amp;Cleaned_Population!A$2:A$3200,Cleaned_Population!C$2:C$3200,"No Match")</f>
        <v>11028</v>
      </c>
      <c r="K1146" t="str">
        <f t="shared" si="17"/>
        <v>Sufficient Access</v>
      </c>
    </row>
    <row r="1147" spans="1:11">
      <c r="A1147" t="str">
        <v>WELLSTAR COBB MEDICAL CENTER</v>
      </c>
      <c r="B1147" t="str">
        <v>AUSTELL</v>
      </c>
      <c r="C1147" t="str">
        <v>GA</v>
      </c>
      <c r="D1147" t="str">
        <v>COBB</v>
      </c>
      <c r="E1147" t="str">
        <v>Acute Care Hospitals</v>
      </c>
      <c r="F1147" t="str">
        <v>Voluntary non-profit - Other</v>
      </c>
      <c r="G1147" t="str">
        <v>No</v>
      </c>
      <c r="H1147" s="8">
        <v>3</v>
      </c>
      <c r="I1147" t="str">
        <f>_xlfn.XLOOKUP(C1147,State_Ref!B:B,State_Ref!A:A,"No Match")</f>
        <v>Georgia</v>
      </c>
      <c r="J1147" cm="1">
        <f t="array" ref="J1147">_xlfn.XLOOKUP(I1147&amp;PROPER(D1147),Cleaned_Population!B$2:B$3200&amp;Cleaned_Population!A$2:A$3200,Cleaned_Population!C$2:C$3200,"No Match")</f>
        <v>793345</v>
      </c>
      <c r="K1147" t="str">
        <f t="shared" si="17"/>
        <v>Sufficient Access</v>
      </c>
    </row>
    <row r="1148" spans="1:11">
      <c r="A1148" t="str">
        <v>SOUTHEAST GEORGIA HEALTH SYSTEM -- CAMDEN CAMPUS</v>
      </c>
      <c r="B1148" t="str">
        <v>SAINT MARYS</v>
      </c>
      <c r="C1148" t="str">
        <v>GA</v>
      </c>
      <c r="D1148" t="str">
        <v>CAMDEN</v>
      </c>
      <c r="E1148" t="str">
        <v>Acute Care Hospitals</v>
      </c>
      <c r="F1148" t="str">
        <v>Government - Hospital District or Authority</v>
      </c>
      <c r="G1148" t="str">
        <v>Yes</v>
      </c>
      <c r="H1148" s="8">
        <v>4</v>
      </c>
      <c r="I1148" t="str">
        <f>_xlfn.XLOOKUP(C1148,State_Ref!B:B,State_Ref!A:A,"No Match")</f>
        <v>Georgia</v>
      </c>
      <c r="J1148" cm="1">
        <f t="array" ref="J1148">_xlfn.XLOOKUP(I1148&amp;PROPER(D1148),Cleaned_Population!B$2:B$3200&amp;Cleaned_Population!A$2:A$3200,Cleaned_Population!C$2:C$3200,"No Match")</f>
        <v>60143</v>
      </c>
      <c r="K1148" t="str">
        <f t="shared" si="17"/>
        <v>Hospital Desert</v>
      </c>
    </row>
    <row r="1149" spans="1:11">
      <c r="A1149" t="str">
        <v>NAVICENT HEALTH BALDWIN</v>
      </c>
      <c r="B1149" t="str">
        <v>MILLEDGEVILLE</v>
      </c>
      <c r="C1149" t="str">
        <v>GA</v>
      </c>
      <c r="D1149" t="str">
        <v>BALDWIN</v>
      </c>
      <c r="E1149" t="str">
        <v>Acute Care Hospitals</v>
      </c>
      <c r="F1149" t="str">
        <v>Proprietary</v>
      </c>
      <c r="G1149" t="str">
        <v>Yes</v>
      </c>
      <c r="H1149" s="8">
        <v>2</v>
      </c>
      <c r="I1149" t="str">
        <f>_xlfn.XLOOKUP(C1149,State_Ref!B:B,State_Ref!A:A,"No Match")</f>
        <v>Georgia</v>
      </c>
      <c r="J1149" cm="1">
        <f t="array" ref="J1149">_xlfn.XLOOKUP(I1149&amp;PROPER(D1149),Cleaned_Population!B$2:B$3200&amp;Cleaned_Population!A$2:A$3200,Cleaned_Population!C$2:C$3200,"No Match")</f>
        <v>44029</v>
      </c>
      <c r="K1149" t="str">
        <f t="shared" si="17"/>
        <v>Sufficient Access</v>
      </c>
    </row>
    <row r="1150" spans="1:11">
      <c r="A1150" t="str">
        <v>NORTHSIDE HOSPITAL</v>
      </c>
      <c r="B1150" t="str">
        <v>ATLANTA</v>
      </c>
      <c r="C1150" t="str">
        <v>GA</v>
      </c>
      <c r="D1150" t="str">
        <v>FULTON</v>
      </c>
      <c r="E1150" t="str">
        <v>Acute Care Hospitals</v>
      </c>
      <c r="F1150" t="str">
        <v>Voluntary non-profit - Private</v>
      </c>
      <c r="G1150" t="str">
        <v>Yes</v>
      </c>
      <c r="H1150" s="8">
        <v>3</v>
      </c>
      <c r="I1150" t="str">
        <f>_xlfn.XLOOKUP(C1150,State_Ref!B:B,State_Ref!A:A,"No Match")</f>
        <v>Georgia</v>
      </c>
      <c r="J1150" cm="1">
        <f t="array" ref="J1150">_xlfn.XLOOKUP(I1150&amp;PROPER(D1150),Cleaned_Population!B$2:B$3200&amp;Cleaned_Population!A$2:A$3200,Cleaned_Population!C$2:C$3200,"No Match")</f>
        <v>1098791</v>
      </c>
      <c r="K1150" t="str">
        <f t="shared" si="17"/>
        <v>Sufficient Access</v>
      </c>
    </row>
    <row r="1151" spans="1:11">
      <c r="A1151" t="str">
        <v>COLISEUM MEDICAL CENTERS, LLC, DBA</v>
      </c>
      <c r="B1151" t="str">
        <v>MACON</v>
      </c>
      <c r="C1151" t="str">
        <v>GA</v>
      </c>
      <c r="D1151" t="str">
        <v>BIBB</v>
      </c>
      <c r="E1151" t="str">
        <v>Acute Care Hospitals</v>
      </c>
      <c r="F1151" t="str">
        <v>Voluntary non-profit - Private</v>
      </c>
      <c r="G1151" t="str">
        <v>Yes</v>
      </c>
      <c r="H1151" s="8">
        <v>3</v>
      </c>
      <c r="I1151" t="str">
        <f>_xlfn.XLOOKUP(C1151,State_Ref!B:B,State_Ref!A:A,"No Match")</f>
        <v>Georgia</v>
      </c>
      <c r="J1151" cm="1">
        <f t="array" ref="J1151">_xlfn.XLOOKUP(I1151&amp;PROPER(D1151),Cleaned_Population!B$2:B$3200&amp;Cleaned_Population!A$2:A$3200,Cleaned_Population!C$2:C$3200,"No Match")</f>
        <v>157556</v>
      </c>
      <c r="K1151" t="str">
        <f t="shared" si="17"/>
        <v>Sufficient Access</v>
      </c>
    </row>
    <row r="1152" spans="1:11">
      <c r="A1152" t="str">
        <v>SOUTHERN REGIONAL MEDICAL CENTER</v>
      </c>
      <c r="B1152" t="str">
        <v>RIVERDALE</v>
      </c>
      <c r="C1152" t="str">
        <v>GA</v>
      </c>
      <c r="D1152" t="str">
        <v>CLAYTON</v>
      </c>
      <c r="E1152" t="str">
        <v>Acute Care Hospitals</v>
      </c>
      <c r="F1152" t="str">
        <v>Voluntary non-profit - Private</v>
      </c>
      <c r="G1152" t="str">
        <v>Yes</v>
      </c>
      <c r="H1152" s="8">
        <v>1</v>
      </c>
      <c r="I1152" t="str">
        <f>_xlfn.XLOOKUP(C1152,State_Ref!B:B,State_Ref!A:A,"No Match")</f>
        <v>Georgia</v>
      </c>
      <c r="J1152" cm="1">
        <f t="array" ref="J1152">_xlfn.XLOOKUP(I1152&amp;PROPER(D1152),Cleaned_Population!B$2:B$3200&amp;Cleaned_Population!A$2:A$3200,Cleaned_Population!C$2:C$3200,"No Match")</f>
        <v>297471</v>
      </c>
      <c r="K1152" t="str">
        <f t="shared" si="17"/>
        <v>Sufficient Access</v>
      </c>
    </row>
    <row r="1153" spans="1:11">
      <c r="A1153" t="str">
        <v>ADVENTHEALTH REDMOND</v>
      </c>
      <c r="B1153" t="str">
        <v>ROME</v>
      </c>
      <c r="C1153" t="str">
        <v>GA</v>
      </c>
      <c r="D1153" t="str">
        <v>FLOYD</v>
      </c>
      <c r="E1153" t="str">
        <v>Acute Care Hospitals</v>
      </c>
      <c r="F1153" t="str">
        <v>Proprietary</v>
      </c>
      <c r="G1153" t="str">
        <v>No</v>
      </c>
      <c r="H1153" s="8">
        <v>4</v>
      </c>
      <c r="I1153" t="str">
        <f>_xlfn.XLOOKUP(C1153,State_Ref!B:B,State_Ref!A:A,"No Match")</f>
        <v>Georgia</v>
      </c>
      <c r="J1153" cm="1">
        <f t="array" ref="J1153">_xlfn.XLOOKUP(I1153&amp;PROPER(D1153),Cleaned_Population!B$2:B$3200&amp;Cleaned_Population!A$2:A$3200,Cleaned_Population!C$2:C$3200,"No Match")</f>
        <v>101378</v>
      </c>
      <c r="K1153" t="str">
        <f t="shared" si="17"/>
        <v>Sufficient Access</v>
      </c>
    </row>
    <row r="1154" spans="1:11">
      <c r="A1154" t="str">
        <v>DOCTORS HOSPITAL</v>
      </c>
      <c r="B1154" t="str">
        <v>AUGUSTA</v>
      </c>
      <c r="C1154" t="str">
        <v>GA</v>
      </c>
      <c r="D1154" t="str">
        <v>RICHMOND</v>
      </c>
      <c r="E1154" t="str">
        <v>Acute Care Hospitals</v>
      </c>
      <c r="F1154" t="str">
        <v>Proprietary</v>
      </c>
      <c r="G1154" t="str">
        <v>Yes</v>
      </c>
      <c r="H1154" s="8">
        <v>3</v>
      </c>
      <c r="I1154" t="str">
        <f>_xlfn.XLOOKUP(C1154,State_Ref!B:B,State_Ref!A:A,"No Match")</f>
        <v>Georgia</v>
      </c>
      <c r="J1154" cm="1">
        <f t="array" ref="J1154">_xlfn.XLOOKUP(I1154&amp;PROPER(D1154),Cleaned_Population!B$2:B$3200&amp;Cleaned_Population!A$2:A$3200,Cleaned_Population!C$2:C$3200,"No Match")</f>
        <v>206559</v>
      </c>
      <c r="K1154" t="str">
        <f t="shared" si="17"/>
        <v>Sufficient Access</v>
      </c>
    </row>
    <row r="1155" spans="1:11">
      <c r="A1155" t="str">
        <v>WELLSTAR DOUGLAS MEDICAL CENTER</v>
      </c>
      <c r="B1155" t="str">
        <v>DOUGLASVILLE</v>
      </c>
      <c r="C1155" t="str">
        <v>GA</v>
      </c>
      <c r="D1155" t="str">
        <v>DOUGLAS</v>
      </c>
      <c r="E1155" t="str">
        <v>Acute Care Hospitals</v>
      </c>
      <c r="F1155" t="str">
        <v>Voluntary non-profit - Private</v>
      </c>
      <c r="G1155" t="str">
        <v>Yes</v>
      </c>
      <c r="H1155" s="8">
        <v>3</v>
      </c>
      <c r="I1155" t="str">
        <f>_xlfn.XLOOKUP(C1155,State_Ref!B:B,State_Ref!A:A,"No Match")</f>
        <v>Georgia</v>
      </c>
      <c r="J1155" cm="1">
        <f t="array" ref="J1155">_xlfn.XLOOKUP(I1155&amp;PROPER(D1155),Cleaned_Population!B$2:B$3200&amp;Cleaned_Population!A$2:A$3200,Cleaned_Population!C$2:C$3200,"No Match")</f>
        <v>154293</v>
      </c>
      <c r="K1155" t="str">
        <f t="shared" ref="K1155:K1218" si="18">IF(AND(J1155&gt;50000,COUNTIFS(D:D,D1155,C:C,C1155)&lt;=1),"Hospital Desert","Sufficient Access")</f>
        <v>Hospital Desert</v>
      </c>
    </row>
    <row r="1156" spans="1:11">
      <c r="A1156" t="str">
        <v>FLINT RIVER COMMUNITY HOSPITAL</v>
      </c>
      <c r="B1156" t="str">
        <v>MONTEZUMA</v>
      </c>
      <c r="C1156" t="str">
        <v>GA</v>
      </c>
      <c r="D1156" t="str">
        <v>DOOLY</v>
      </c>
      <c r="E1156" t="str">
        <v>Acute Care Hospitals</v>
      </c>
      <c r="F1156" t="str">
        <v>Voluntary non-profit - Private</v>
      </c>
      <c r="G1156" t="str">
        <v>No</v>
      </c>
      <c r="H1156" s="8">
        <v>0</v>
      </c>
      <c r="I1156" t="str">
        <f>_xlfn.XLOOKUP(C1156,State_Ref!B:B,State_Ref!A:A,"No Match")</f>
        <v>Georgia</v>
      </c>
      <c r="J1156" cm="1">
        <f t="array" ref="J1156">_xlfn.XLOOKUP(I1156&amp;PROPER(D1156),Cleaned_Population!B$2:B$3200&amp;Cleaned_Population!A$2:A$3200,Cleaned_Population!C$2:C$3200,"No Match")</f>
        <v>11156</v>
      </c>
      <c r="K1156" t="str">
        <f t="shared" si="18"/>
        <v>Sufficient Access</v>
      </c>
    </row>
    <row r="1157" spans="1:11">
      <c r="A1157" t="str">
        <v>PIEDMONT HENRY HOSPITAL</v>
      </c>
      <c r="B1157" t="str">
        <v>STOCKBRIDGE</v>
      </c>
      <c r="C1157" t="str">
        <v>GA</v>
      </c>
      <c r="D1157" t="str">
        <v>HENRY</v>
      </c>
      <c r="E1157" t="str">
        <v>Acute Care Hospitals</v>
      </c>
      <c r="F1157" t="str">
        <v>Government - Hospital District or Authority</v>
      </c>
      <c r="G1157" t="str">
        <v>No</v>
      </c>
      <c r="H1157" s="8">
        <v>2</v>
      </c>
      <c r="I1157" t="str">
        <f>_xlfn.XLOOKUP(C1157,State_Ref!B:B,State_Ref!A:A,"No Match")</f>
        <v>Georgia</v>
      </c>
      <c r="J1157" cm="1">
        <f t="array" ref="J1157">_xlfn.XLOOKUP(I1157&amp;PROPER(D1157),Cleaned_Population!B$2:B$3200&amp;Cleaned_Population!A$2:A$3200,Cleaned_Population!C$2:C$3200,"No Match")</f>
        <v>264922</v>
      </c>
      <c r="K1157" t="str">
        <f t="shared" si="18"/>
        <v>Hospital Desert</v>
      </c>
    </row>
    <row r="1158" spans="1:11">
      <c r="A1158" t="str">
        <v>PIEDMONT EASTSIDE MEDICAL CENTER</v>
      </c>
      <c r="B1158" t="str">
        <v>SNELLVILLE</v>
      </c>
      <c r="C1158" t="str">
        <v>GA</v>
      </c>
      <c r="D1158" t="str">
        <v>GWINNETT</v>
      </c>
      <c r="E1158" t="str">
        <v>Acute Care Hospitals</v>
      </c>
      <c r="F1158" t="str">
        <v>Proprietary</v>
      </c>
      <c r="G1158" t="str">
        <v>Yes</v>
      </c>
      <c r="H1158" s="8">
        <v>2</v>
      </c>
      <c r="I1158" t="str">
        <f>_xlfn.XLOOKUP(C1158,State_Ref!B:B,State_Ref!A:A,"No Match")</f>
        <v>Georgia</v>
      </c>
      <c r="J1158" cm="1">
        <f t="array" ref="J1158">_xlfn.XLOOKUP(I1158&amp;PROPER(D1158),Cleaned_Population!B$2:B$3200&amp;Cleaned_Population!A$2:A$3200,Cleaned_Population!C$2:C$3200,"No Match")</f>
        <v>1018099</v>
      </c>
      <c r="K1158" t="str">
        <f t="shared" si="18"/>
        <v>Sufficient Access</v>
      </c>
    </row>
    <row r="1159" spans="1:11">
      <c r="A1159" t="str">
        <v>DONALSONVILLE HOSPITAL INC</v>
      </c>
      <c r="B1159" t="str">
        <v>DONALSONVILLE</v>
      </c>
      <c r="C1159" t="str">
        <v>GA</v>
      </c>
      <c r="D1159" t="str">
        <v>SEMINOLE</v>
      </c>
      <c r="E1159" t="str">
        <v>Acute Care Hospitals</v>
      </c>
      <c r="F1159" t="str">
        <v>Voluntary non-profit - Private</v>
      </c>
      <c r="G1159" t="str">
        <v>No</v>
      </c>
      <c r="H1159" s="8">
        <v>0</v>
      </c>
      <c r="I1159" t="str">
        <f>_xlfn.XLOOKUP(C1159,State_Ref!B:B,State_Ref!A:A,"No Match")</f>
        <v>Georgia</v>
      </c>
      <c r="J1159" cm="1">
        <f t="array" ref="J1159">_xlfn.XLOOKUP(I1159&amp;PROPER(D1159),Cleaned_Population!B$2:B$3200&amp;Cleaned_Population!A$2:A$3200,Cleaned_Population!C$2:C$3200,"No Match")</f>
        <v>9162</v>
      </c>
      <c r="K1159" t="str">
        <f t="shared" si="18"/>
        <v>Sufficient Access</v>
      </c>
    </row>
    <row r="1160" spans="1:11">
      <c r="A1160" t="str">
        <v>WELLSTAR NORTH FULTON MEDICAL CENTER</v>
      </c>
      <c r="B1160" t="str">
        <v>ROSWELL</v>
      </c>
      <c r="C1160" t="str">
        <v>GA</v>
      </c>
      <c r="D1160" t="str">
        <v>FULTON</v>
      </c>
      <c r="E1160" t="str">
        <v>Acute Care Hospitals</v>
      </c>
      <c r="F1160" t="str">
        <v>Proprietary</v>
      </c>
      <c r="G1160" t="str">
        <v>No</v>
      </c>
      <c r="H1160" s="8">
        <v>2</v>
      </c>
      <c r="I1160" t="str">
        <f>_xlfn.XLOOKUP(C1160,State_Ref!B:B,State_Ref!A:A,"No Match")</f>
        <v>Georgia</v>
      </c>
      <c r="J1160" cm="1">
        <f t="array" ref="J1160">_xlfn.XLOOKUP(I1160&amp;PROPER(D1160),Cleaned_Population!B$2:B$3200&amp;Cleaned_Population!A$2:A$3200,Cleaned_Population!C$2:C$3200,"No Match")</f>
        <v>1098791</v>
      </c>
      <c r="K1160" t="str">
        <f t="shared" si="18"/>
        <v>Sufficient Access</v>
      </c>
    </row>
    <row r="1161" spans="1:11">
      <c r="A1161" t="str">
        <v>PIEDMONT COLUMBUS REGIONAL NORTHSIDE</v>
      </c>
      <c r="B1161" t="str">
        <v>COLUMBUS</v>
      </c>
      <c r="C1161" t="str">
        <v>GA</v>
      </c>
      <c r="D1161" t="str">
        <v>MUSCOGEE</v>
      </c>
      <c r="E1161" t="str">
        <v>Acute Care Hospitals</v>
      </c>
      <c r="F1161" t="str">
        <v>Proprietary</v>
      </c>
      <c r="G1161" t="str">
        <v>No</v>
      </c>
      <c r="H1161" s="8">
        <v>5</v>
      </c>
      <c r="I1161" t="str">
        <f>_xlfn.XLOOKUP(C1161,State_Ref!B:B,State_Ref!A:A,"No Match")</f>
        <v>Georgia</v>
      </c>
      <c r="J1161" cm="1">
        <f t="array" ref="J1161">_xlfn.XLOOKUP(I1161&amp;PROPER(D1161),Cleaned_Population!B$2:B$3200&amp;Cleaned_Population!A$2:A$3200,Cleaned_Population!C$2:C$3200,"No Match")</f>
        <v>202171</v>
      </c>
      <c r="K1161" t="str">
        <f t="shared" si="18"/>
        <v>Sufficient Access</v>
      </c>
    </row>
    <row r="1162" spans="1:11">
      <c r="A1162" t="str">
        <v>PIEDMONT MACON NORTH HOSPITAL</v>
      </c>
      <c r="B1162" t="str">
        <v>MACON</v>
      </c>
      <c r="C1162" t="str">
        <v>GA</v>
      </c>
      <c r="D1162" t="str">
        <v>BIBB</v>
      </c>
      <c r="E1162" t="str">
        <v>Acute Care Hospitals</v>
      </c>
      <c r="F1162" t="str">
        <v>Proprietary</v>
      </c>
      <c r="G1162" t="str">
        <v>Yes</v>
      </c>
      <c r="H1162" s="8">
        <v>4</v>
      </c>
      <c r="I1162" t="str">
        <f>_xlfn.XLOOKUP(C1162,State_Ref!B:B,State_Ref!A:A,"No Match")</f>
        <v>Georgia</v>
      </c>
      <c r="J1162" cm="1">
        <f t="array" ref="J1162">_xlfn.XLOOKUP(I1162&amp;PROPER(D1162),Cleaned_Population!B$2:B$3200&amp;Cleaned_Population!A$2:A$3200,Cleaned_Population!C$2:C$3200,"No Match")</f>
        <v>157556</v>
      </c>
      <c r="K1162" t="str">
        <f t="shared" si="18"/>
        <v>Sufficient Access</v>
      </c>
    </row>
    <row r="1163" spans="1:11">
      <c r="A1163" t="str">
        <v>TURNING POINT HOSPITAL</v>
      </c>
      <c r="B1163" t="str">
        <v>MOULTRIE</v>
      </c>
      <c r="C1163" t="str">
        <v>GA</v>
      </c>
      <c r="D1163" t="str">
        <v>COLQUITT</v>
      </c>
      <c r="E1163" t="str">
        <v>Acute Care Hospitals</v>
      </c>
      <c r="F1163" t="str">
        <v>Proprietary</v>
      </c>
      <c r="G1163" t="str">
        <v>No</v>
      </c>
      <c r="H1163" s="8">
        <v>0</v>
      </c>
      <c r="I1163" t="str">
        <f>_xlfn.XLOOKUP(C1163,State_Ref!B:B,State_Ref!A:A,"No Match")</f>
        <v>Georgia</v>
      </c>
      <c r="J1163" cm="1">
        <f t="array" ref="J1163">_xlfn.XLOOKUP(I1163&amp;PROPER(D1163),Cleaned_Population!B$2:B$3200&amp;Cleaned_Population!A$2:A$3200,Cleaned_Population!C$2:C$3200,"No Match")</f>
        <v>47438</v>
      </c>
      <c r="K1163" t="str">
        <f t="shared" si="18"/>
        <v>Sufficient Access</v>
      </c>
    </row>
    <row r="1164" spans="1:11">
      <c r="A1164" t="str">
        <v>PIEDMONT FAYETTE HOSPITAL</v>
      </c>
      <c r="B1164" t="str">
        <v>FAYETTEVILLE</v>
      </c>
      <c r="C1164" t="str">
        <v>GA</v>
      </c>
      <c r="D1164" t="str">
        <v>FAYETTE</v>
      </c>
      <c r="E1164" t="str">
        <v>Acute Care Hospitals</v>
      </c>
      <c r="F1164" t="str">
        <v>Voluntary non-profit - Private</v>
      </c>
      <c r="G1164" t="str">
        <v>Yes</v>
      </c>
      <c r="H1164" s="8">
        <v>3</v>
      </c>
      <c r="I1164" t="str">
        <f>_xlfn.XLOOKUP(C1164,State_Ref!B:B,State_Ref!A:A,"No Match")</f>
        <v>Georgia</v>
      </c>
      <c r="J1164" cm="1">
        <f t="array" ref="J1164">_xlfn.XLOOKUP(I1164&amp;PROPER(D1164),Cleaned_Population!B$2:B$3200&amp;Cleaned_Population!A$2:A$3200,Cleaned_Population!C$2:C$3200,"No Match")</f>
        <v>125156</v>
      </c>
      <c r="K1164" t="str">
        <f t="shared" si="18"/>
        <v>Hospital Desert</v>
      </c>
    </row>
    <row r="1165" spans="1:11">
      <c r="A1165" t="str">
        <v>PIEDMONT MOUNTAINSIDE HOSPITAL INC</v>
      </c>
      <c r="B1165" t="str">
        <v>JASPER</v>
      </c>
      <c r="C1165" t="str">
        <v>GA</v>
      </c>
      <c r="D1165" t="str">
        <v>PICKENS</v>
      </c>
      <c r="E1165" t="str">
        <v>Acute Care Hospitals</v>
      </c>
      <c r="F1165" t="str">
        <v>Voluntary non-profit - Other</v>
      </c>
      <c r="G1165" t="str">
        <v>No</v>
      </c>
      <c r="H1165" s="8">
        <v>4</v>
      </c>
      <c r="I1165" t="str">
        <f>_xlfn.XLOOKUP(C1165,State_Ref!B:B,State_Ref!A:A,"No Match")</f>
        <v>Georgia</v>
      </c>
      <c r="J1165" cm="1">
        <f t="array" ref="J1165">_xlfn.XLOOKUP(I1165&amp;PROPER(D1165),Cleaned_Population!B$2:B$3200&amp;Cleaned_Population!A$2:A$3200,Cleaned_Population!C$2:C$3200,"No Match")</f>
        <v>37167</v>
      </c>
      <c r="K1165" t="str">
        <f t="shared" si="18"/>
        <v>Sufficient Access</v>
      </c>
    </row>
    <row r="1166" spans="1:11">
      <c r="A1166" t="str">
        <v>EMORY HILLANDALE HOSPITAL</v>
      </c>
      <c r="B1166" t="str">
        <v>LITHONIA</v>
      </c>
      <c r="C1166" t="str">
        <v>GA</v>
      </c>
      <c r="D1166" t="str">
        <v>DE KALB</v>
      </c>
      <c r="E1166" t="str">
        <v>Acute Care Hospitals</v>
      </c>
      <c r="F1166" t="str">
        <v>Government - Hospital District or Authority</v>
      </c>
      <c r="G1166" t="str">
        <v>Yes</v>
      </c>
      <c r="H1166" s="8">
        <v>1</v>
      </c>
      <c r="I1166" t="str">
        <f>_xlfn.XLOOKUP(C1166,State_Ref!B:B,State_Ref!A:A,"No Match")</f>
        <v>Georgia</v>
      </c>
      <c r="J1166" t="str" cm="1">
        <f t="array" ref="J1166">_xlfn.XLOOKUP(I1166&amp;PROPER(D1166),Cleaned_Population!B$2:B$3200&amp;Cleaned_Population!A$2:A$3200,Cleaned_Population!C$2:C$3200,"No Match")</f>
        <v>No Match</v>
      </c>
      <c r="K1166" t="str">
        <f t="shared" si="18"/>
        <v>Sufficient Access</v>
      </c>
    </row>
    <row r="1167" spans="1:11">
      <c r="A1167" t="str">
        <v>PIEDMONT NEWNAN HOSPITAL, INC</v>
      </c>
      <c r="B1167" t="str">
        <v>NEWNAN</v>
      </c>
      <c r="C1167" t="str">
        <v>GA</v>
      </c>
      <c r="D1167" t="str">
        <v>COWETA</v>
      </c>
      <c r="E1167" t="str">
        <v>Acute Care Hospitals</v>
      </c>
      <c r="F1167" t="str">
        <v>Voluntary non-profit - Private</v>
      </c>
      <c r="G1167" t="str">
        <v>Yes</v>
      </c>
      <c r="H1167" s="8">
        <v>4</v>
      </c>
      <c r="I1167" t="str">
        <f>_xlfn.XLOOKUP(C1167,State_Ref!B:B,State_Ref!A:A,"No Match")</f>
        <v>Georgia</v>
      </c>
      <c r="J1167" cm="1">
        <f t="array" ref="J1167">_xlfn.XLOOKUP(I1167&amp;PROPER(D1167),Cleaned_Population!B$2:B$3200&amp;Cleaned_Population!A$2:A$3200,Cleaned_Population!C$2:C$3200,"No Match")</f>
        <v>160240</v>
      </c>
      <c r="K1167" t="str">
        <f t="shared" si="18"/>
        <v>Sufficient Access</v>
      </c>
    </row>
    <row r="1168" spans="1:11">
      <c r="A1168" t="str">
        <v>EMORY JOHNS CREEK HOSPITAL</v>
      </c>
      <c r="B1168" t="str">
        <v>JOHNS CREEK</v>
      </c>
      <c r="C1168" t="str">
        <v>GA</v>
      </c>
      <c r="D1168" t="str">
        <v>GWINNETT</v>
      </c>
      <c r="E1168" t="str">
        <v>Acute Care Hospitals</v>
      </c>
      <c r="F1168" t="str">
        <v>Proprietary</v>
      </c>
      <c r="G1168" t="str">
        <v>Yes</v>
      </c>
      <c r="H1168" s="8">
        <v>4</v>
      </c>
      <c r="I1168" t="str">
        <f>_xlfn.XLOOKUP(C1168,State_Ref!B:B,State_Ref!A:A,"No Match")</f>
        <v>Georgia</v>
      </c>
      <c r="J1168" cm="1">
        <f t="array" ref="J1168">_xlfn.XLOOKUP(I1168&amp;PROPER(D1168),Cleaned_Population!B$2:B$3200&amp;Cleaned_Population!A$2:A$3200,Cleaned_Population!C$2:C$3200,"No Match")</f>
        <v>1018099</v>
      </c>
      <c r="K1168" t="str">
        <f t="shared" si="18"/>
        <v>Sufficient Access</v>
      </c>
    </row>
    <row r="1169" spans="1:11">
      <c r="A1169" t="str">
        <v>SOUTHEASTERN REGIONAL MEDICAL CENTER, INC</v>
      </c>
      <c r="B1169" t="str">
        <v>NEWNAN</v>
      </c>
      <c r="C1169" t="str">
        <v>GA</v>
      </c>
      <c r="D1169" t="str">
        <v>COWETA</v>
      </c>
      <c r="E1169" t="str">
        <v>Acute Care Hospitals</v>
      </c>
      <c r="F1169" t="str">
        <v>Proprietary</v>
      </c>
      <c r="G1169" t="str">
        <v>No</v>
      </c>
      <c r="H1169" s="8">
        <v>5</v>
      </c>
      <c r="I1169" t="str">
        <f>_xlfn.XLOOKUP(C1169,State_Ref!B:B,State_Ref!A:A,"No Match")</f>
        <v>Georgia</v>
      </c>
      <c r="J1169" cm="1">
        <f t="array" ref="J1169">_xlfn.XLOOKUP(I1169&amp;PROPER(D1169),Cleaned_Population!B$2:B$3200&amp;Cleaned_Population!A$2:A$3200,Cleaned_Population!C$2:C$3200,"No Match")</f>
        <v>160240</v>
      </c>
      <c r="K1169" t="str">
        <f t="shared" si="18"/>
        <v>Sufficient Access</v>
      </c>
    </row>
    <row r="1170" spans="1:11">
      <c r="A1170" t="str">
        <v>SGMC BERRIEN CAMPUS</v>
      </c>
      <c r="B1170" t="str">
        <v>NASHVILLE</v>
      </c>
      <c r="C1170" t="str">
        <v>GA</v>
      </c>
      <c r="D1170" t="str">
        <v>BERRIEN</v>
      </c>
      <c r="E1170" t="str">
        <v>Acute Care Hospitals</v>
      </c>
      <c r="F1170" t="str">
        <v>Government - Hospital District or Authority</v>
      </c>
      <c r="G1170" t="str">
        <v>Yes</v>
      </c>
      <c r="H1170" s="8">
        <v>0</v>
      </c>
      <c r="I1170" t="str">
        <f>_xlfn.XLOOKUP(C1170,State_Ref!B:B,State_Ref!A:A,"No Match")</f>
        <v>Georgia</v>
      </c>
      <c r="J1170" cm="1">
        <f t="array" ref="J1170">_xlfn.XLOOKUP(I1170&amp;PROPER(D1170),Cleaned_Population!B$2:B$3200&amp;Cleaned_Population!A$2:A$3200,Cleaned_Population!C$2:C$3200,"No Match")</f>
        <v>18932</v>
      </c>
      <c r="K1170" t="str">
        <f t="shared" si="18"/>
        <v>Sufficient Access</v>
      </c>
    </row>
    <row r="1171" spans="1:11">
      <c r="A1171" t="str">
        <v>CHI MEMORIAL HOSPITAL- GEORGIA</v>
      </c>
      <c r="B1171" t="str">
        <v>RINGGOLD</v>
      </c>
      <c r="C1171" t="str">
        <v>GA</v>
      </c>
      <c r="D1171" t="str">
        <v>CATOOSA</v>
      </c>
      <c r="E1171" t="str">
        <v>Acute Care Hospitals</v>
      </c>
      <c r="F1171" t="str">
        <v>Voluntary non-profit - Private</v>
      </c>
      <c r="G1171" t="str">
        <v>Yes</v>
      </c>
      <c r="H1171" s="8">
        <v>3</v>
      </c>
      <c r="I1171" t="str">
        <f>_xlfn.XLOOKUP(C1171,State_Ref!B:B,State_Ref!A:A,"No Match")</f>
        <v>Georgia</v>
      </c>
      <c r="J1171" cm="1">
        <f t="array" ref="J1171">_xlfn.XLOOKUP(I1171&amp;PROPER(D1171),Cleaned_Population!B$2:B$3200&amp;Cleaned_Population!A$2:A$3200,Cleaned_Population!C$2:C$3200,"No Match")</f>
        <v>69628</v>
      </c>
      <c r="K1171" t="str">
        <f t="shared" si="18"/>
        <v>Hospital Desert</v>
      </c>
    </row>
    <row r="1172" spans="1:11">
      <c r="A1172" t="str">
        <v>NORTHEAST GEORGIA MEDICAL CENTER LUMPKIN</v>
      </c>
      <c r="B1172" t="str">
        <v>DAHLONEGA</v>
      </c>
      <c r="C1172" t="str">
        <v>GA</v>
      </c>
      <c r="D1172" t="str">
        <v>LUMPKIN</v>
      </c>
      <c r="E1172" t="str">
        <v>Acute Care Hospitals</v>
      </c>
      <c r="F1172" t="str">
        <v>Voluntary non-profit - Other</v>
      </c>
      <c r="G1172" t="str">
        <v>Yes</v>
      </c>
      <c r="H1172" s="8">
        <v>5</v>
      </c>
      <c r="I1172" t="str">
        <f>_xlfn.XLOOKUP(C1172,State_Ref!B:B,State_Ref!A:A,"No Match")</f>
        <v>Georgia</v>
      </c>
      <c r="J1172" cm="1">
        <f t="array" ref="J1172">_xlfn.XLOOKUP(I1172&amp;PROPER(D1172),Cleaned_Population!B$2:B$3200&amp;Cleaned_Population!A$2:A$3200,Cleaned_Population!C$2:C$3200,"No Match")</f>
        <v>36178</v>
      </c>
      <c r="K1172" t="str">
        <f t="shared" si="18"/>
        <v>Sufficient Access</v>
      </c>
    </row>
    <row r="1173" spans="1:11">
      <c r="A1173" t="str">
        <v>NORTHSIDE HOSPITAL DULUTH</v>
      </c>
      <c r="B1173" t="str">
        <v>DULUTH</v>
      </c>
      <c r="C1173" t="str">
        <v>GA</v>
      </c>
      <c r="D1173" t="str">
        <v>GWINNETT</v>
      </c>
      <c r="E1173" t="str">
        <v>Acute Care Hospitals</v>
      </c>
      <c r="F1173" t="str">
        <v>Voluntary non-profit - Private</v>
      </c>
      <c r="G1173" t="str">
        <v>Yes</v>
      </c>
      <c r="H1173" s="8">
        <v>4</v>
      </c>
      <c r="I1173" t="str">
        <f>_xlfn.XLOOKUP(C1173,State_Ref!B:B,State_Ref!A:A,"No Match")</f>
        <v>Georgia</v>
      </c>
      <c r="J1173" cm="1">
        <f t="array" ref="J1173">_xlfn.XLOOKUP(I1173&amp;PROPER(D1173),Cleaned_Population!B$2:B$3200&amp;Cleaned_Population!A$2:A$3200,Cleaned_Population!C$2:C$3200,"No Match")</f>
        <v>1018099</v>
      </c>
      <c r="K1173" t="str">
        <f t="shared" si="18"/>
        <v>Sufficient Access</v>
      </c>
    </row>
    <row r="1174" spans="1:11">
      <c r="A1174" t="str">
        <v>SOUTH GEORGIA SPECIALTY HOSPITAL</v>
      </c>
      <c r="B1174" t="str">
        <v>ALBANY</v>
      </c>
      <c r="C1174" t="str">
        <v>GA</v>
      </c>
      <c r="D1174" t="str">
        <v>DOUGHERTY</v>
      </c>
      <c r="E1174" t="str">
        <v>Acute Care Hospitals</v>
      </c>
      <c r="F1174" t="str">
        <v>Proprietary</v>
      </c>
      <c r="G1174" t="str">
        <v>No</v>
      </c>
      <c r="H1174" s="8">
        <v>0</v>
      </c>
      <c r="I1174" t="str">
        <f>_xlfn.XLOOKUP(C1174,State_Ref!B:B,State_Ref!A:A,"No Match")</f>
        <v>Georgia</v>
      </c>
      <c r="J1174" cm="1">
        <f t="array" ref="J1174">_xlfn.XLOOKUP(I1174&amp;PROPER(D1174),Cleaned_Population!B$2:B$3200&amp;Cleaned_Population!A$2:A$3200,Cleaned_Population!C$2:C$3200,"No Match")</f>
        <v>82616</v>
      </c>
      <c r="K1174" t="str">
        <f t="shared" si="18"/>
        <v>Sufficient Access</v>
      </c>
    </row>
    <row r="1175" spans="1:11">
      <c r="A1175" t="str">
        <v>TAYLOR REGIONAL HOSPITAL</v>
      </c>
      <c r="B1175" t="str">
        <v>HAWKINSVILLE</v>
      </c>
      <c r="C1175" t="str">
        <v>GA</v>
      </c>
      <c r="D1175" t="str">
        <v>PULASKI</v>
      </c>
      <c r="E1175" t="str">
        <v>Acute Care Hospitals</v>
      </c>
      <c r="F1175" t="str">
        <v>Voluntary non-profit - Private</v>
      </c>
      <c r="G1175" t="str">
        <v>Yes</v>
      </c>
      <c r="H1175" s="8">
        <v>0</v>
      </c>
      <c r="I1175" t="str">
        <f>_xlfn.XLOOKUP(C1175,State_Ref!B:B,State_Ref!A:A,"No Match")</f>
        <v>Georgia</v>
      </c>
      <c r="J1175" cm="1">
        <f t="array" ref="J1175">_xlfn.XLOOKUP(I1175&amp;PROPER(D1175),Cleaned_Population!B$2:B$3200&amp;Cleaned_Population!A$2:A$3200,Cleaned_Population!C$2:C$3200,"No Match")</f>
        <v>10172</v>
      </c>
      <c r="K1175" t="str">
        <f t="shared" si="18"/>
        <v>Sufficient Access</v>
      </c>
    </row>
    <row r="1176" spans="1:11">
      <c r="A1176" t="str">
        <v>DECATUR (ATLANTA) VA MEDICAL CENTER</v>
      </c>
      <c r="B1176" t="str">
        <v>DECATUR</v>
      </c>
      <c r="C1176" t="str">
        <v>GA</v>
      </c>
      <c r="D1176" t="str">
        <v>DE KALB</v>
      </c>
      <c r="E1176" t="str">
        <v>Acute Care - Veterans Administration</v>
      </c>
      <c r="F1176" t="str">
        <v>Veterans Health Administration</v>
      </c>
      <c r="G1176" t="str">
        <v>Yes</v>
      </c>
      <c r="H1176" s="8">
        <v>3</v>
      </c>
      <c r="I1176" t="str">
        <f>_xlfn.XLOOKUP(C1176,State_Ref!B:B,State_Ref!A:A,"No Match")</f>
        <v>Georgia</v>
      </c>
      <c r="J1176" t="str" cm="1">
        <f t="array" ref="J1176">_xlfn.XLOOKUP(I1176&amp;PROPER(D1176),Cleaned_Population!B$2:B$3200&amp;Cleaned_Population!A$2:A$3200,Cleaned_Population!C$2:C$3200,"No Match")</f>
        <v>No Match</v>
      </c>
      <c r="K1176" t="str">
        <f t="shared" si="18"/>
        <v>Sufficient Access</v>
      </c>
    </row>
    <row r="1177" spans="1:11">
      <c r="A1177" t="str">
        <v>AUGUSTA VA MEDICAL CENTER</v>
      </c>
      <c r="B1177" t="str">
        <v>AUGUSTA</v>
      </c>
      <c r="C1177" t="str">
        <v>GA</v>
      </c>
      <c r="D1177" t="str">
        <v>RICHMOND</v>
      </c>
      <c r="E1177" t="str">
        <v>Acute Care - Veterans Administration</v>
      </c>
      <c r="F1177" t="str">
        <v>Veterans Health Administration</v>
      </c>
      <c r="G1177" t="str">
        <v>Yes</v>
      </c>
      <c r="H1177" s="8">
        <v>4</v>
      </c>
      <c r="I1177" t="str">
        <f>_xlfn.XLOOKUP(C1177,State_Ref!B:B,State_Ref!A:A,"No Match")</f>
        <v>Georgia</v>
      </c>
      <c r="J1177" cm="1">
        <f t="array" ref="J1177">_xlfn.XLOOKUP(I1177&amp;PROPER(D1177),Cleaned_Population!B$2:B$3200&amp;Cleaned_Population!A$2:A$3200,Cleaned_Population!C$2:C$3200,"No Match")</f>
        <v>206559</v>
      </c>
      <c r="K1177" t="str">
        <f t="shared" si="18"/>
        <v>Sufficient Access</v>
      </c>
    </row>
    <row r="1178" spans="1:11">
      <c r="A1178" t="str">
        <v>DUBLIN VA MEDICAL CENTER</v>
      </c>
      <c r="B1178" t="str">
        <v>DUBLIN</v>
      </c>
      <c r="C1178" t="str">
        <v>GA</v>
      </c>
      <c r="D1178" t="str">
        <v>LAURENS</v>
      </c>
      <c r="E1178" t="str">
        <v>Acute Care - Veterans Administration</v>
      </c>
      <c r="F1178" t="str">
        <v>Veterans Health Administration</v>
      </c>
      <c r="G1178" t="str">
        <v>Yes</v>
      </c>
      <c r="H1178" s="8">
        <v>0</v>
      </c>
      <c r="I1178" t="str">
        <f>_xlfn.XLOOKUP(C1178,State_Ref!B:B,State_Ref!A:A,"No Match")</f>
        <v>Georgia</v>
      </c>
      <c r="J1178" cm="1">
        <f t="array" ref="J1178">_xlfn.XLOOKUP(I1178&amp;PROPER(D1178),Cleaned_Population!B$2:B$3200&amp;Cleaned_Population!A$2:A$3200,Cleaned_Population!C$2:C$3200,"No Match")</f>
        <v>51041</v>
      </c>
      <c r="K1178" t="str">
        <f t="shared" si="18"/>
        <v>Sufficient Access</v>
      </c>
    </row>
    <row r="1179" spans="1:11">
      <c r="A1179" t="str">
        <v>Martin ACH (FT Benning)</v>
      </c>
      <c r="B1179" t="str">
        <v>Fort Benning</v>
      </c>
      <c r="C1179" t="str">
        <v>GA</v>
      </c>
      <c r="D1179" t="str">
        <v>CHATTAHOOCHEE</v>
      </c>
      <c r="E1179" t="str">
        <v>Acute Care - Department of Defense</v>
      </c>
      <c r="F1179" t="str">
        <v>Department of Defense</v>
      </c>
      <c r="G1179" t="str">
        <v>Yes</v>
      </c>
      <c r="H1179" s="8">
        <v>0</v>
      </c>
      <c r="I1179" t="str">
        <f>_xlfn.XLOOKUP(C1179,State_Ref!B:B,State_Ref!A:A,"No Match")</f>
        <v>Georgia</v>
      </c>
      <c r="J1179" cm="1">
        <f t="array" ref="J1179">_xlfn.XLOOKUP(I1179&amp;PROPER(D1179),Cleaned_Population!B$2:B$3200&amp;Cleaned_Population!A$2:A$3200,Cleaned_Population!C$2:C$3200,"No Match")</f>
        <v>8465</v>
      </c>
      <c r="K1179" t="str">
        <f t="shared" si="18"/>
        <v>Sufficient Access</v>
      </c>
    </row>
    <row r="1180" spans="1:11">
      <c r="A1180" t="str">
        <v>Dwight Eisenhower AMC (FT Gordon)</v>
      </c>
      <c r="B1180" t="str">
        <v>Fort Gordon</v>
      </c>
      <c r="C1180" t="str">
        <v>GA</v>
      </c>
      <c r="D1180" t="str">
        <v>RICHMOND</v>
      </c>
      <c r="E1180" t="str">
        <v>Acute Care - Department of Defense</v>
      </c>
      <c r="F1180" t="str">
        <v>Department of Defense</v>
      </c>
      <c r="G1180" t="str">
        <v>Yes</v>
      </c>
      <c r="H1180" s="8">
        <v>0</v>
      </c>
      <c r="I1180" t="str">
        <f>_xlfn.XLOOKUP(C1180,State_Ref!B:B,State_Ref!A:A,"No Match")</f>
        <v>Georgia</v>
      </c>
      <c r="J1180" cm="1">
        <f t="array" ref="J1180">_xlfn.XLOOKUP(I1180&amp;PROPER(D1180),Cleaned_Population!B$2:B$3200&amp;Cleaned_Population!A$2:A$3200,Cleaned_Population!C$2:C$3200,"No Match")</f>
        <v>206559</v>
      </c>
      <c r="K1180" t="str">
        <f t="shared" si="18"/>
        <v>Sufficient Access</v>
      </c>
    </row>
    <row r="1181" spans="1:11">
      <c r="A1181" t="str">
        <v>Winn ACH (FT Stewart)</v>
      </c>
      <c r="B1181" t="str">
        <v>Fort Stewart</v>
      </c>
      <c r="C1181" t="str">
        <v>GA</v>
      </c>
      <c r="D1181" t="str">
        <v>LIBERTY</v>
      </c>
      <c r="E1181" t="str">
        <v>Acute Care - Department of Defense</v>
      </c>
      <c r="F1181" t="str">
        <v>Department of Defense</v>
      </c>
      <c r="G1181" t="str">
        <v>Yes</v>
      </c>
      <c r="H1181" s="8">
        <v>0</v>
      </c>
      <c r="I1181" t="str">
        <f>_xlfn.XLOOKUP(C1181,State_Ref!B:B,State_Ref!A:A,"No Match")</f>
        <v>Georgia</v>
      </c>
      <c r="J1181" cm="1">
        <f t="array" ref="J1181">_xlfn.XLOOKUP(I1181&amp;PROPER(D1181),Cleaned_Population!B$2:B$3200&amp;Cleaned_Population!A$2:A$3200,Cleaned_Population!C$2:C$3200,"No Match")</f>
        <v>70313</v>
      </c>
      <c r="K1181" t="str">
        <f t="shared" si="18"/>
        <v>Sufficient Access</v>
      </c>
    </row>
    <row r="1182" spans="1:11">
      <c r="A1182" t="str">
        <v>IRWIN COUNTY HOSPITAL</v>
      </c>
      <c r="B1182" t="str">
        <v>OCILLA</v>
      </c>
      <c r="C1182" t="str">
        <v>GA</v>
      </c>
      <c r="D1182" t="str">
        <v>IRWIN</v>
      </c>
      <c r="E1182" t="str">
        <v>Rural Emergency Hospital</v>
      </c>
      <c r="F1182" t="str">
        <v>Government - Hospital District or Authority</v>
      </c>
      <c r="G1182" t="str">
        <v>Yes</v>
      </c>
      <c r="H1182" s="8">
        <v>0</v>
      </c>
      <c r="I1182" t="str">
        <f>_xlfn.XLOOKUP(C1182,State_Ref!B:B,State_Ref!A:A,"No Match")</f>
        <v>Georgia</v>
      </c>
      <c r="J1182" cm="1">
        <f t="array" ref="J1182">_xlfn.XLOOKUP(I1182&amp;PROPER(D1182),Cleaned_Population!B$2:B$3200&amp;Cleaned_Population!A$2:A$3200,Cleaned_Population!C$2:C$3200,"No Match")</f>
        <v>9020</v>
      </c>
      <c r="K1182" t="str">
        <f t="shared" si="18"/>
        <v>Sufficient Access</v>
      </c>
    </row>
    <row r="1183" spans="1:11">
      <c r="A1183" t="str">
        <v>BLECKLEY MEMORIAL HOSPITAL</v>
      </c>
      <c r="B1183" t="str">
        <v>COCHRAN</v>
      </c>
      <c r="C1183" t="str">
        <v>GA</v>
      </c>
      <c r="D1183" t="str">
        <v>BLECKLEY</v>
      </c>
      <c r="E1183" t="str">
        <v>Critical Access Hospitals</v>
      </c>
      <c r="F1183" t="str">
        <v>Government - Hospital District or Authority</v>
      </c>
      <c r="G1183" t="str">
        <v>Yes</v>
      </c>
      <c r="H1183" s="8">
        <v>0</v>
      </c>
      <c r="I1183" t="str">
        <f>_xlfn.XLOOKUP(C1183,State_Ref!B:B,State_Ref!A:A,"No Match")</f>
        <v>Georgia</v>
      </c>
      <c r="J1183" cm="1">
        <f t="array" ref="J1183">_xlfn.XLOOKUP(I1183&amp;PROPER(D1183),Cleaned_Population!B$2:B$3200&amp;Cleaned_Population!A$2:A$3200,Cleaned_Population!C$2:C$3200,"No Match")</f>
        <v>12866</v>
      </c>
      <c r="K1183" t="str">
        <f t="shared" si="18"/>
        <v>Sufficient Access</v>
      </c>
    </row>
    <row r="1184" spans="1:11">
      <c r="A1184" t="str">
        <v>JASPER MEMORIAL HOSPITAL</v>
      </c>
      <c r="B1184" t="str">
        <v>MONTICELLO</v>
      </c>
      <c r="C1184" t="str">
        <v>GA</v>
      </c>
      <c r="D1184" t="str">
        <v>JASPER</v>
      </c>
      <c r="E1184" t="str">
        <v>Critical Access Hospitals</v>
      </c>
      <c r="F1184" t="str">
        <v>Government - Local</v>
      </c>
      <c r="G1184" t="str">
        <v>Yes</v>
      </c>
      <c r="H1184" s="8">
        <v>0</v>
      </c>
      <c r="I1184" t="str">
        <f>_xlfn.XLOOKUP(C1184,State_Ref!B:B,State_Ref!A:A,"No Match")</f>
        <v>Georgia</v>
      </c>
      <c r="J1184" cm="1">
        <f t="array" ref="J1184">_xlfn.XLOOKUP(I1184&amp;PROPER(D1184),Cleaned_Population!B$2:B$3200&amp;Cleaned_Population!A$2:A$3200,Cleaned_Population!C$2:C$3200,"No Match")</f>
        <v>17632</v>
      </c>
      <c r="K1184" t="str">
        <f t="shared" si="18"/>
        <v>Sufficient Access</v>
      </c>
    </row>
    <row r="1185" spans="1:11">
      <c r="A1185" t="str">
        <v>MORGAN MEDICAL CENTER</v>
      </c>
      <c r="B1185" t="str">
        <v>MADISON</v>
      </c>
      <c r="C1185" t="str">
        <v>GA</v>
      </c>
      <c r="D1185" t="str">
        <v>MORGAN</v>
      </c>
      <c r="E1185" t="str">
        <v>Critical Access Hospitals</v>
      </c>
      <c r="F1185" t="str">
        <v>Government - Hospital District or Authority</v>
      </c>
      <c r="G1185" t="str">
        <v>Yes</v>
      </c>
      <c r="H1185" s="8">
        <v>0</v>
      </c>
      <c r="I1185" t="str">
        <f>_xlfn.XLOOKUP(C1185,State_Ref!B:B,State_Ref!A:A,"No Match")</f>
        <v>Georgia</v>
      </c>
      <c r="J1185" cm="1">
        <f t="array" ref="J1185">_xlfn.XLOOKUP(I1185&amp;PROPER(D1185),Cleaned_Population!B$2:B$3200&amp;Cleaned_Population!A$2:A$3200,Cleaned_Population!C$2:C$3200,"No Match")</f>
        <v>22095</v>
      </c>
      <c r="K1185" t="str">
        <f t="shared" si="18"/>
        <v>Sufficient Access</v>
      </c>
    </row>
    <row r="1186" spans="1:11">
      <c r="A1186" t="str">
        <v>MILLER COUNTY HOSPITAL</v>
      </c>
      <c r="B1186" t="str">
        <v>COLQUITT</v>
      </c>
      <c r="C1186" t="str">
        <v>GA</v>
      </c>
      <c r="D1186" t="str">
        <v>MILLER</v>
      </c>
      <c r="E1186" t="str">
        <v>Critical Access Hospitals</v>
      </c>
      <c r="F1186" t="str">
        <v>Government - Hospital District or Authority</v>
      </c>
      <c r="G1186" t="str">
        <v>Yes</v>
      </c>
      <c r="H1186" s="8">
        <v>0</v>
      </c>
      <c r="I1186" t="str">
        <f>_xlfn.XLOOKUP(C1186,State_Ref!B:B,State_Ref!A:A,"No Match")</f>
        <v>Georgia</v>
      </c>
      <c r="J1186" cm="1">
        <f t="array" ref="J1186">_xlfn.XLOOKUP(I1186&amp;PROPER(D1186),Cleaned_Population!B$2:B$3200&amp;Cleaned_Population!A$2:A$3200,Cleaned_Population!C$2:C$3200,"No Match")</f>
        <v>5812</v>
      </c>
      <c r="K1186" t="str">
        <f t="shared" si="18"/>
        <v>Sufficient Access</v>
      </c>
    </row>
    <row r="1187" spans="1:11">
      <c r="A1187" t="str">
        <v>EFFINGHAM HEALTH SYSTEM</v>
      </c>
      <c r="B1187" t="str">
        <v>SPRINGFIELD</v>
      </c>
      <c r="C1187" t="str">
        <v>GA</v>
      </c>
      <c r="D1187" t="str">
        <v>EFFINGHAM</v>
      </c>
      <c r="E1187" t="str">
        <v>Critical Access Hospitals</v>
      </c>
      <c r="F1187" t="str">
        <v>Government - Hospital District or Authority</v>
      </c>
      <c r="G1187" t="str">
        <v>Yes</v>
      </c>
      <c r="H1187" s="8">
        <v>0</v>
      </c>
      <c r="I1187" t="str">
        <f>_xlfn.XLOOKUP(C1187,State_Ref!B:B,State_Ref!A:A,"No Match")</f>
        <v>Georgia</v>
      </c>
      <c r="J1187" cm="1">
        <f t="array" ref="J1187">_xlfn.XLOOKUP(I1187&amp;PROPER(D1187),Cleaned_Population!B$2:B$3200&amp;Cleaned_Population!A$2:A$3200,Cleaned_Population!C$2:C$3200,"No Match")</f>
        <v>74397</v>
      </c>
      <c r="K1187" t="str">
        <f t="shared" si="18"/>
        <v>Hospital Desert</v>
      </c>
    </row>
    <row r="1188" spans="1:11">
      <c r="A1188" t="str">
        <v>CLINCH MEMORIAL HOSPITAL</v>
      </c>
      <c r="B1188" t="str">
        <v>HOMERVILLE</v>
      </c>
      <c r="C1188" t="str">
        <v>GA</v>
      </c>
      <c r="D1188" t="str">
        <v>CLINCH</v>
      </c>
      <c r="E1188" t="str">
        <v>Critical Access Hospitals</v>
      </c>
      <c r="F1188" t="str">
        <v>Government - Hospital District or Authority</v>
      </c>
      <c r="G1188" t="str">
        <v>Yes</v>
      </c>
      <c r="H1188" s="8">
        <v>0</v>
      </c>
      <c r="I1188" t="str">
        <f>_xlfn.XLOOKUP(C1188,State_Ref!B:B,State_Ref!A:A,"No Match")</f>
        <v>Georgia</v>
      </c>
      <c r="J1188" cm="1">
        <f t="array" ref="J1188">_xlfn.XLOOKUP(I1188&amp;PROPER(D1188),Cleaned_Population!B$2:B$3200&amp;Cleaned_Population!A$2:A$3200,Cleaned_Population!C$2:C$3200,"No Match")</f>
        <v>6847</v>
      </c>
      <c r="K1188" t="str">
        <f t="shared" si="18"/>
        <v>Sufficient Access</v>
      </c>
    </row>
    <row r="1189" spans="1:11">
      <c r="A1189" t="str">
        <v>ATRIUM HEALTH NAVICENT PEACH</v>
      </c>
      <c r="B1189" t="str">
        <v>BYRON</v>
      </c>
      <c r="C1189" t="str">
        <v>GA</v>
      </c>
      <c r="D1189" t="str">
        <v>PEACH</v>
      </c>
      <c r="E1189" t="str">
        <v>Critical Access Hospitals</v>
      </c>
      <c r="F1189" t="str">
        <v>Voluntary non-profit - Private</v>
      </c>
      <c r="G1189" t="str">
        <v>Yes</v>
      </c>
      <c r="H1189" s="8">
        <v>1</v>
      </c>
      <c r="I1189" t="str">
        <f>_xlfn.XLOOKUP(C1189,State_Ref!B:B,State_Ref!A:A,"No Match")</f>
        <v>Georgia</v>
      </c>
      <c r="J1189" cm="1">
        <f t="array" ref="J1189">_xlfn.XLOOKUP(I1189&amp;PROPER(D1189),Cleaned_Population!B$2:B$3200&amp;Cleaned_Population!A$2:A$3200,Cleaned_Population!C$2:C$3200,"No Match")</f>
        <v>29877</v>
      </c>
      <c r="K1189" t="str">
        <f t="shared" si="18"/>
        <v>Sufficient Access</v>
      </c>
    </row>
    <row r="1190" spans="1:11">
      <c r="A1190" t="str">
        <v>JENKINS COUNTY MEDICAL CENTER</v>
      </c>
      <c r="B1190" t="str">
        <v>MILLEN</v>
      </c>
      <c r="C1190" t="str">
        <v>GA</v>
      </c>
      <c r="D1190" t="str">
        <v>JENKINS</v>
      </c>
      <c r="E1190" t="str">
        <v>Critical Access Hospitals</v>
      </c>
      <c r="F1190" t="str">
        <v>Proprietary</v>
      </c>
      <c r="G1190" t="str">
        <v>Yes</v>
      </c>
      <c r="H1190" s="8">
        <v>0</v>
      </c>
      <c r="I1190" t="str">
        <f>_xlfn.XLOOKUP(C1190,State_Ref!B:B,State_Ref!A:A,"No Match")</f>
        <v>Georgia</v>
      </c>
      <c r="J1190" cm="1">
        <f t="array" ref="J1190">_xlfn.XLOOKUP(I1190&amp;PROPER(D1190),Cleaned_Population!B$2:B$3200&amp;Cleaned_Population!A$2:A$3200,Cleaned_Population!C$2:C$3200,"No Match")</f>
        <v>8843</v>
      </c>
      <c r="K1190" t="str">
        <f t="shared" si="18"/>
        <v>Sufficient Access</v>
      </c>
    </row>
    <row r="1191" spans="1:11">
      <c r="A1191" t="str">
        <v>OPTIM MEDICAL CENTER - SCREVEN</v>
      </c>
      <c r="B1191" t="str">
        <v>SYLVANIA</v>
      </c>
      <c r="C1191" t="str">
        <v>GA</v>
      </c>
      <c r="D1191" t="str">
        <v>SCREVEN</v>
      </c>
      <c r="E1191" t="str">
        <v>Critical Access Hospitals</v>
      </c>
      <c r="F1191" t="str">
        <v>Proprietary</v>
      </c>
      <c r="G1191" t="str">
        <v>Yes</v>
      </c>
      <c r="H1191" s="8">
        <v>0</v>
      </c>
      <c r="I1191" t="str">
        <f>_xlfn.XLOOKUP(C1191,State_Ref!B:B,State_Ref!A:A,"No Match")</f>
        <v>Georgia</v>
      </c>
      <c r="J1191" cm="1">
        <f t="array" ref="J1191">_xlfn.XLOOKUP(I1191&amp;PROPER(D1191),Cleaned_Population!B$2:B$3200&amp;Cleaned_Population!A$2:A$3200,Cleaned_Population!C$2:C$3200,"No Match")</f>
        <v>14408</v>
      </c>
      <c r="K1191" t="str">
        <f t="shared" si="18"/>
        <v>Sufficient Access</v>
      </c>
    </row>
    <row r="1192" spans="1:11">
      <c r="A1192" t="str">
        <v>PUTNAM GENERAL HOSPITAL</v>
      </c>
      <c r="B1192" t="str">
        <v>EATONTON</v>
      </c>
      <c r="C1192" t="str">
        <v>GA</v>
      </c>
      <c r="D1192" t="str">
        <v>PUTNAM</v>
      </c>
      <c r="E1192" t="str">
        <v>Critical Access Hospitals</v>
      </c>
      <c r="F1192" t="str">
        <v>Government - Hospital District or Authority</v>
      </c>
      <c r="G1192" t="str">
        <v>Yes</v>
      </c>
      <c r="H1192" s="8">
        <v>0</v>
      </c>
      <c r="I1192" t="str">
        <f>_xlfn.XLOOKUP(C1192,State_Ref!B:B,State_Ref!A:A,"No Match")</f>
        <v>Georgia</v>
      </c>
      <c r="J1192" cm="1">
        <f t="array" ref="J1192">_xlfn.XLOOKUP(I1192&amp;PROPER(D1192),Cleaned_Population!B$2:B$3200&amp;Cleaned_Population!A$2:A$3200,Cleaned_Population!C$2:C$3200,"No Match")</f>
        <v>23722</v>
      </c>
      <c r="K1192" t="str">
        <f t="shared" si="18"/>
        <v>Sufficient Access</v>
      </c>
    </row>
    <row r="1193" spans="1:11">
      <c r="A1193" t="str">
        <v>LIFEBRITE COMMUNITY HOSPITAL OF EARLY</v>
      </c>
      <c r="B1193" t="str">
        <v>BLAKELY</v>
      </c>
      <c r="C1193" t="str">
        <v>GA</v>
      </c>
      <c r="D1193" t="str">
        <v>EARLY</v>
      </c>
      <c r="E1193" t="str">
        <v>Critical Access Hospitals</v>
      </c>
      <c r="F1193" t="str">
        <v>Voluntary non-profit - Private</v>
      </c>
      <c r="G1193" t="str">
        <v>Yes</v>
      </c>
      <c r="H1193" s="8">
        <v>0</v>
      </c>
      <c r="I1193" t="str">
        <f>_xlfn.XLOOKUP(C1193,State_Ref!B:B,State_Ref!A:A,"No Match")</f>
        <v>Georgia</v>
      </c>
      <c r="J1193" cm="1">
        <f t="array" ref="J1193">_xlfn.XLOOKUP(I1193&amp;PROPER(D1193),Cleaned_Population!B$2:B$3200&amp;Cleaned_Population!A$2:A$3200,Cleaned_Population!C$2:C$3200,"No Match")</f>
        <v>10455</v>
      </c>
      <c r="K1193" t="str">
        <f t="shared" si="18"/>
        <v>Sufficient Access</v>
      </c>
    </row>
    <row r="1194" spans="1:11">
      <c r="A1194" t="str">
        <v>WARM SPRINGS MEDICAL CENTER</v>
      </c>
      <c r="B1194" t="str">
        <v>WARM SPRINGS</v>
      </c>
      <c r="C1194" t="str">
        <v>GA</v>
      </c>
      <c r="D1194" t="str">
        <v>MERIWETHER</v>
      </c>
      <c r="E1194" t="str">
        <v>Critical Access Hospitals</v>
      </c>
      <c r="F1194" t="str">
        <v>Voluntary non-profit - Other</v>
      </c>
      <c r="G1194" t="str">
        <v>No</v>
      </c>
      <c r="H1194" s="8">
        <v>0</v>
      </c>
      <c r="I1194" t="str">
        <f>_xlfn.XLOOKUP(C1194,State_Ref!B:B,State_Ref!A:A,"No Match")</f>
        <v>Georgia</v>
      </c>
      <c r="J1194" cm="1">
        <f t="array" ref="J1194">_xlfn.XLOOKUP(I1194&amp;PROPER(D1194),Cleaned_Population!B$2:B$3200&amp;Cleaned_Population!A$2:A$3200,Cleaned_Population!C$2:C$3200,"No Match")</f>
        <v>21516</v>
      </c>
      <c r="K1194" t="str">
        <f t="shared" si="18"/>
        <v>Sufficient Access</v>
      </c>
    </row>
    <row r="1195" spans="1:11">
      <c r="A1195" t="str">
        <v>MONROE COUNTY HOSPITAL</v>
      </c>
      <c r="B1195" t="str">
        <v>FORSYTH</v>
      </c>
      <c r="C1195" t="str">
        <v>GA</v>
      </c>
      <c r="D1195" t="str">
        <v>MONROE</v>
      </c>
      <c r="E1195" t="str">
        <v>Critical Access Hospitals</v>
      </c>
      <c r="F1195" t="str">
        <v>Government - Hospital District or Authority</v>
      </c>
      <c r="G1195" t="str">
        <v>Yes</v>
      </c>
      <c r="H1195" s="8">
        <v>0</v>
      </c>
      <c r="I1195" t="str">
        <f>_xlfn.XLOOKUP(C1195,State_Ref!B:B,State_Ref!A:A,"No Match")</f>
        <v>Georgia</v>
      </c>
      <c r="J1195" cm="1">
        <f t="array" ref="J1195">_xlfn.XLOOKUP(I1195&amp;PROPER(D1195),Cleaned_Population!B$2:B$3200&amp;Cleaned_Population!A$2:A$3200,Cleaned_Population!C$2:C$3200,"No Match")</f>
        <v>32023</v>
      </c>
      <c r="K1195" t="str">
        <f t="shared" si="18"/>
        <v>Sufficient Access</v>
      </c>
    </row>
    <row r="1196" spans="1:11">
      <c r="A1196" t="str">
        <v>WELLSTAR SYLVAN GROVE MEDICAL CENTER</v>
      </c>
      <c r="B1196" t="str">
        <v>JACKSON</v>
      </c>
      <c r="C1196" t="str">
        <v>GA</v>
      </c>
      <c r="D1196" t="str">
        <v>BUTTS</v>
      </c>
      <c r="E1196" t="str">
        <v>Critical Access Hospitals</v>
      </c>
      <c r="F1196" t="str">
        <v>Government - Hospital District or Authority</v>
      </c>
      <c r="G1196" t="str">
        <v>No</v>
      </c>
      <c r="H1196" s="8">
        <v>0</v>
      </c>
      <c r="I1196" t="str">
        <f>_xlfn.XLOOKUP(C1196,State_Ref!B:B,State_Ref!A:A,"No Match")</f>
        <v>Georgia</v>
      </c>
      <c r="J1196" cm="1">
        <f t="array" ref="J1196">_xlfn.XLOOKUP(I1196&amp;PROPER(D1196),Cleaned_Population!B$2:B$3200&amp;Cleaned_Population!A$2:A$3200,Cleaned_Population!C$2:C$3200,"No Match")</f>
        <v>27218</v>
      </c>
      <c r="K1196" t="str">
        <f t="shared" si="18"/>
        <v>Sufficient Access</v>
      </c>
    </row>
    <row r="1197" spans="1:11">
      <c r="A1197" t="str">
        <v>HIGGINS GENERAL HOSPITAL</v>
      </c>
      <c r="B1197" t="str">
        <v>BREMEN</v>
      </c>
      <c r="C1197" t="str">
        <v>GA</v>
      </c>
      <c r="D1197" t="str">
        <v>HARALSON</v>
      </c>
      <c r="E1197" t="str">
        <v>Critical Access Hospitals</v>
      </c>
      <c r="F1197" t="str">
        <v>Government - Hospital District or Authority</v>
      </c>
      <c r="G1197" t="str">
        <v>No</v>
      </c>
      <c r="H1197" s="8">
        <v>0</v>
      </c>
      <c r="I1197" t="str">
        <f>_xlfn.XLOOKUP(C1197,State_Ref!B:B,State_Ref!A:A,"No Match")</f>
        <v>Georgia</v>
      </c>
      <c r="J1197" cm="1">
        <f t="array" ref="J1197">_xlfn.XLOOKUP(I1197&amp;PROPER(D1197),Cleaned_Population!B$2:B$3200&amp;Cleaned_Population!A$2:A$3200,Cleaned_Population!C$2:C$3200,"No Match")</f>
        <v>33066</v>
      </c>
      <c r="K1197" t="str">
        <f t="shared" si="18"/>
        <v>Sufficient Access</v>
      </c>
    </row>
    <row r="1198" spans="1:11">
      <c r="A1198" t="str">
        <v>OPTIM MEDICAL CENTER - TATTNALL</v>
      </c>
      <c r="B1198" t="str">
        <v>REIDSVILLE</v>
      </c>
      <c r="C1198" t="str">
        <v>GA</v>
      </c>
      <c r="D1198" t="str">
        <v>TATTNALL</v>
      </c>
      <c r="E1198" t="str">
        <v>Critical Access Hospitals</v>
      </c>
      <c r="F1198" t="str">
        <v>Proprietary</v>
      </c>
      <c r="G1198" t="str">
        <v>Yes</v>
      </c>
      <c r="H1198" s="8">
        <v>0</v>
      </c>
      <c r="I1198" t="str">
        <f>_xlfn.XLOOKUP(C1198,State_Ref!B:B,State_Ref!A:A,"No Match")</f>
        <v>Georgia</v>
      </c>
      <c r="J1198" cm="1">
        <f t="array" ref="J1198">_xlfn.XLOOKUP(I1198&amp;PROPER(D1198),Cleaned_Population!B$2:B$3200&amp;Cleaned_Population!A$2:A$3200,Cleaned_Population!C$2:C$3200,"No Match")</f>
        <v>24376</v>
      </c>
      <c r="K1198" t="str">
        <f t="shared" si="18"/>
        <v>Sufficient Access</v>
      </c>
    </row>
    <row r="1199" spans="1:11">
      <c r="A1199" t="str">
        <v>CHATUGE REGIONAL HOSPITAL</v>
      </c>
      <c r="B1199" t="str">
        <v>HIAWASSEE</v>
      </c>
      <c r="C1199" t="str">
        <v>GA</v>
      </c>
      <c r="D1199" t="str">
        <v>TOWNS</v>
      </c>
      <c r="E1199" t="str">
        <v>Critical Access Hospitals</v>
      </c>
      <c r="F1199" t="str">
        <v>Government - Hospital District or Authority</v>
      </c>
      <c r="G1199" t="str">
        <v>Yes</v>
      </c>
      <c r="H1199" s="8">
        <v>0</v>
      </c>
      <c r="I1199" t="str">
        <f>_xlfn.XLOOKUP(C1199,State_Ref!B:B,State_Ref!A:A,"No Match")</f>
        <v>Georgia</v>
      </c>
      <c r="J1199" cm="1">
        <f t="array" ref="J1199">_xlfn.XLOOKUP(I1199&amp;PROPER(D1199),Cleaned_Population!B$2:B$3200&amp;Cleaned_Population!A$2:A$3200,Cleaned_Population!C$2:C$3200,"No Match")</f>
        <v>13285</v>
      </c>
      <c r="K1199" t="str">
        <f t="shared" si="18"/>
        <v>Sufficient Access</v>
      </c>
    </row>
    <row r="1200" spans="1:11">
      <c r="A1200" t="str">
        <v>WILLS MEMORIAL HOSPITAL</v>
      </c>
      <c r="B1200" t="str">
        <v>WASHINGTON</v>
      </c>
      <c r="C1200" t="str">
        <v>GA</v>
      </c>
      <c r="D1200" t="str">
        <v>WILKES</v>
      </c>
      <c r="E1200" t="str">
        <v>Critical Access Hospitals</v>
      </c>
      <c r="F1200" t="str">
        <v>Government - Hospital District or Authority</v>
      </c>
      <c r="G1200" t="str">
        <v>Yes</v>
      </c>
      <c r="H1200" s="8">
        <v>0</v>
      </c>
      <c r="I1200" t="str">
        <f>_xlfn.XLOOKUP(C1200,State_Ref!B:B,State_Ref!A:A,"No Match")</f>
        <v>Georgia</v>
      </c>
      <c r="J1200" cm="1">
        <f t="array" ref="J1200">_xlfn.XLOOKUP(I1200&amp;PROPER(D1200),Cleaned_Population!B$2:B$3200&amp;Cleaned_Population!A$2:A$3200,Cleaned_Population!C$2:C$3200,"No Match")</f>
        <v>9540</v>
      </c>
      <c r="K1200" t="str">
        <f t="shared" si="18"/>
        <v>Sufficient Access</v>
      </c>
    </row>
    <row r="1201" spans="1:11">
      <c r="A1201" t="str">
        <v>SGMC HEALTH LANIER</v>
      </c>
      <c r="B1201" t="str">
        <v>LAKELAND</v>
      </c>
      <c r="C1201" t="str">
        <v>GA</v>
      </c>
      <c r="D1201" t="str">
        <v>LANIER</v>
      </c>
      <c r="E1201" t="str">
        <v>Critical Access Hospitals</v>
      </c>
      <c r="F1201" t="str">
        <v>Government - Hospital District or Authority</v>
      </c>
      <c r="G1201" t="str">
        <v>Yes</v>
      </c>
      <c r="H1201" s="8">
        <v>0</v>
      </c>
      <c r="I1201" t="str">
        <f>_xlfn.XLOOKUP(C1201,State_Ref!B:B,State_Ref!A:A,"No Match")</f>
        <v>Georgia</v>
      </c>
      <c r="J1201" cm="1">
        <f t="array" ref="J1201">_xlfn.XLOOKUP(I1201&amp;PROPER(D1201),Cleaned_Population!B$2:B$3200&amp;Cleaned_Population!A$2:A$3200,Cleaned_Population!C$2:C$3200,"No Match")</f>
        <v>10623</v>
      </c>
      <c r="K1201" t="str">
        <f t="shared" si="18"/>
        <v>Sufficient Access</v>
      </c>
    </row>
    <row r="1202" spans="1:11">
      <c r="A1202" t="str">
        <v>BACON COUNTY HOSPITAL</v>
      </c>
      <c r="B1202" t="str">
        <v>ALMA</v>
      </c>
      <c r="C1202" t="str">
        <v>GA</v>
      </c>
      <c r="D1202" t="str">
        <v>BACON</v>
      </c>
      <c r="E1202" t="str">
        <v>Critical Access Hospitals</v>
      </c>
      <c r="F1202" t="str">
        <v>Voluntary non-profit - Other</v>
      </c>
      <c r="G1202" t="str">
        <v>No</v>
      </c>
      <c r="H1202" s="8">
        <v>0</v>
      </c>
      <c r="I1202" t="str">
        <f>_xlfn.XLOOKUP(C1202,State_Ref!B:B,State_Ref!A:A,"No Match")</f>
        <v>Georgia</v>
      </c>
      <c r="J1202" cm="1">
        <f t="array" ref="J1202">_xlfn.XLOOKUP(I1202&amp;PROPER(D1202),Cleaned_Population!B$2:B$3200&amp;Cleaned_Population!A$2:A$3200,Cleaned_Population!C$2:C$3200,"No Match")</f>
        <v>11070</v>
      </c>
      <c r="K1202" t="str">
        <f t="shared" si="18"/>
        <v>Sufficient Access</v>
      </c>
    </row>
    <row r="1203" spans="1:11">
      <c r="A1203" t="str">
        <v>PHOEBE WORTH MEDICAL CENTER</v>
      </c>
      <c r="B1203" t="str">
        <v>SYLVESTER</v>
      </c>
      <c r="C1203" t="str">
        <v>GA</v>
      </c>
      <c r="D1203" t="str">
        <v>WORTH</v>
      </c>
      <c r="E1203" t="str">
        <v>Critical Access Hospitals</v>
      </c>
      <c r="F1203" t="str">
        <v>Voluntary non-profit - Private</v>
      </c>
      <c r="G1203" t="str">
        <v>Yes</v>
      </c>
      <c r="H1203" s="8">
        <v>0</v>
      </c>
      <c r="I1203" t="str">
        <f>_xlfn.XLOOKUP(C1203,State_Ref!B:B,State_Ref!A:A,"No Match")</f>
        <v>Georgia</v>
      </c>
      <c r="J1203" cm="1">
        <f t="array" ref="J1203">_xlfn.XLOOKUP(I1203&amp;PROPER(D1203),Cleaned_Population!B$2:B$3200&amp;Cleaned_Population!A$2:A$3200,Cleaned_Population!C$2:C$3200,"No Match")</f>
        <v>20059</v>
      </c>
      <c r="K1203" t="str">
        <f t="shared" si="18"/>
        <v>Sufficient Access</v>
      </c>
    </row>
    <row r="1204" spans="1:11">
      <c r="A1204" t="str">
        <v>ST MARYS GOOD SAMARITAN HOSPITAL</v>
      </c>
      <c r="B1204" t="str">
        <v>GREENSBORO</v>
      </c>
      <c r="C1204" t="str">
        <v>GA</v>
      </c>
      <c r="D1204" t="str">
        <v>GREENE</v>
      </c>
      <c r="E1204" t="str">
        <v>Critical Access Hospitals</v>
      </c>
      <c r="F1204" t="str">
        <v>Proprietary</v>
      </c>
      <c r="G1204" t="str">
        <v>Yes</v>
      </c>
      <c r="H1204" s="8">
        <v>4</v>
      </c>
      <c r="I1204" t="str">
        <f>_xlfn.XLOOKUP(C1204,State_Ref!B:B,State_Ref!A:A,"No Match")</f>
        <v>Georgia</v>
      </c>
      <c r="J1204" cm="1">
        <f t="array" ref="J1204">_xlfn.XLOOKUP(I1204&amp;PROPER(D1204),Cleaned_Population!B$2:B$3200&amp;Cleaned_Population!A$2:A$3200,Cleaned_Population!C$2:C$3200,"No Match")</f>
        <v>21367</v>
      </c>
      <c r="K1204" t="str">
        <f t="shared" si="18"/>
        <v>Sufficient Access</v>
      </c>
    </row>
    <row r="1205" spans="1:11">
      <c r="A1205" t="str">
        <v>ATRIUM HEALTH FLOYD POLK MEDICAL CENTER</v>
      </c>
      <c r="B1205" t="str">
        <v>CEDARTOWN</v>
      </c>
      <c r="C1205" t="str">
        <v>GA</v>
      </c>
      <c r="D1205" t="str">
        <v>POLK</v>
      </c>
      <c r="E1205" t="str">
        <v>Critical Access Hospitals</v>
      </c>
      <c r="F1205" t="str">
        <v>Voluntary non-profit - Private</v>
      </c>
      <c r="G1205" t="str">
        <v>Yes</v>
      </c>
      <c r="H1205" s="8">
        <v>0</v>
      </c>
      <c r="I1205" t="str">
        <f>_xlfn.XLOOKUP(C1205,State_Ref!B:B,State_Ref!A:A,"No Match")</f>
        <v>Georgia</v>
      </c>
      <c r="J1205" cm="1">
        <f t="array" ref="J1205">_xlfn.XLOOKUP(I1205&amp;PROPER(D1205),Cleaned_Population!B$2:B$3200&amp;Cleaned_Population!A$2:A$3200,Cleaned_Population!C$2:C$3200,"No Match")</f>
        <v>45514</v>
      </c>
      <c r="K1205" t="str">
        <f t="shared" si="18"/>
        <v>Sufficient Access</v>
      </c>
    </row>
    <row r="1206" spans="1:11">
      <c r="A1206" t="str">
        <v>ARCHBOLD MITCHELL</v>
      </c>
      <c r="B1206" t="str">
        <v>CAMILLA</v>
      </c>
      <c r="C1206" t="str">
        <v>GA</v>
      </c>
      <c r="D1206" t="str">
        <v>MITCHELL</v>
      </c>
      <c r="E1206" t="str">
        <v>Critical Access Hospitals</v>
      </c>
      <c r="F1206" t="str">
        <v>Government - Hospital District or Authority</v>
      </c>
      <c r="G1206" t="str">
        <v>Yes</v>
      </c>
      <c r="H1206" s="8">
        <v>0</v>
      </c>
      <c r="I1206" t="str">
        <f>_xlfn.XLOOKUP(C1206,State_Ref!B:B,State_Ref!A:A,"No Match")</f>
        <v>Georgia</v>
      </c>
      <c r="J1206" cm="1">
        <f t="array" ref="J1206">_xlfn.XLOOKUP(I1206&amp;PROPER(D1206),Cleaned_Population!B$2:B$3200&amp;Cleaned_Population!A$2:A$3200,Cleaned_Population!C$2:C$3200,"No Match")</f>
        <v>20467</v>
      </c>
      <c r="K1206" t="str">
        <f t="shared" si="18"/>
        <v>Sufficient Access</v>
      </c>
    </row>
    <row r="1207" spans="1:11">
      <c r="A1207" t="str">
        <v>ARCHBOLD BROOKS</v>
      </c>
      <c r="B1207" t="str">
        <v>QUITMAN</v>
      </c>
      <c r="C1207" t="str">
        <v>GA</v>
      </c>
      <c r="D1207" t="str">
        <v>BROOKS</v>
      </c>
      <c r="E1207" t="str">
        <v>Critical Access Hospitals</v>
      </c>
      <c r="F1207" t="str">
        <v>Government - Hospital District or Authority</v>
      </c>
      <c r="G1207" t="str">
        <v>Yes</v>
      </c>
      <c r="H1207" s="8">
        <v>0</v>
      </c>
      <c r="I1207" t="str">
        <f>_xlfn.XLOOKUP(C1207,State_Ref!B:B,State_Ref!A:A,"No Match")</f>
        <v>Georgia</v>
      </c>
      <c r="J1207" cm="1">
        <f t="array" ref="J1207">_xlfn.XLOOKUP(I1207&amp;PROPER(D1207),Cleaned_Population!B$2:B$3200&amp;Cleaned_Population!A$2:A$3200,Cleaned_Population!C$2:C$3200,"No Match")</f>
        <v>16101</v>
      </c>
      <c r="K1207" t="str">
        <f t="shared" si="18"/>
        <v>Sufficient Access</v>
      </c>
    </row>
    <row r="1208" spans="1:11">
      <c r="A1208" t="str">
        <v>JEFF DAVIS HOSPITAL</v>
      </c>
      <c r="B1208" t="str">
        <v>HAZLEHURST</v>
      </c>
      <c r="C1208" t="str">
        <v>GA</v>
      </c>
      <c r="D1208" t="str">
        <v>JEFF DAVIS</v>
      </c>
      <c r="E1208" t="str">
        <v>Critical Access Hospitals</v>
      </c>
      <c r="F1208" t="str">
        <v>Government - Hospital District or Authority</v>
      </c>
      <c r="G1208" t="str">
        <v>Yes</v>
      </c>
      <c r="H1208" s="8">
        <v>0</v>
      </c>
      <c r="I1208" t="str">
        <f>_xlfn.XLOOKUP(C1208,State_Ref!B:B,State_Ref!A:A,"No Match")</f>
        <v>Georgia</v>
      </c>
      <c r="J1208" cm="1">
        <f t="array" ref="J1208">_xlfn.XLOOKUP(I1208&amp;PROPER(D1208),Cleaned_Population!B$2:B$3200&amp;Cleaned_Population!A$2:A$3200,Cleaned_Population!C$2:C$3200,"No Match")</f>
        <v>15219</v>
      </c>
      <c r="K1208" t="str">
        <f t="shared" si="18"/>
        <v>Sufficient Access</v>
      </c>
    </row>
    <row r="1209" spans="1:11">
      <c r="A1209" t="str">
        <v>CANDLER COUNTY HOSPITAL</v>
      </c>
      <c r="B1209" t="str">
        <v>METTER</v>
      </c>
      <c r="C1209" t="str">
        <v>GA</v>
      </c>
      <c r="D1209" t="str">
        <v>CANDLER</v>
      </c>
      <c r="E1209" t="str">
        <v>Critical Access Hospitals</v>
      </c>
      <c r="F1209" t="str">
        <v>Proprietary</v>
      </c>
      <c r="G1209" t="str">
        <v>Yes</v>
      </c>
      <c r="H1209" s="8">
        <v>0</v>
      </c>
      <c r="I1209" t="str">
        <f>_xlfn.XLOOKUP(C1209,State_Ref!B:B,State_Ref!A:A,"No Match")</f>
        <v>Georgia</v>
      </c>
      <c r="J1209" cm="1">
        <f t="array" ref="J1209">_xlfn.XLOOKUP(I1209&amp;PROPER(D1209),Cleaned_Population!B$2:B$3200&amp;Cleaned_Population!A$2:A$3200,Cleaned_Population!C$2:C$3200,"No Match")</f>
        <v>11275</v>
      </c>
      <c r="K1209" t="str">
        <f t="shared" si="18"/>
        <v>Sufficient Access</v>
      </c>
    </row>
    <row r="1210" spans="1:11">
      <c r="A1210" t="str">
        <v>LIBERTY REGIONAL MEDICAL CENTER</v>
      </c>
      <c r="B1210" t="str">
        <v>HINESVILLE</v>
      </c>
      <c r="C1210" t="str">
        <v>GA</v>
      </c>
      <c r="D1210" t="str">
        <v>LIBERTY</v>
      </c>
      <c r="E1210" t="str">
        <v>Critical Access Hospitals</v>
      </c>
      <c r="F1210" t="str">
        <v>Government - Hospital District or Authority</v>
      </c>
      <c r="G1210" t="str">
        <v>Yes</v>
      </c>
      <c r="H1210" s="8">
        <v>0</v>
      </c>
      <c r="I1210" t="str">
        <f>_xlfn.XLOOKUP(C1210,State_Ref!B:B,State_Ref!A:A,"No Match")</f>
        <v>Georgia</v>
      </c>
      <c r="J1210" cm="1">
        <f t="array" ref="J1210">_xlfn.XLOOKUP(I1210&amp;PROPER(D1210),Cleaned_Population!B$2:B$3200&amp;Cleaned_Population!A$2:A$3200,Cleaned_Population!C$2:C$3200,"No Match")</f>
        <v>70313</v>
      </c>
      <c r="K1210" t="str">
        <f t="shared" si="18"/>
        <v>Sufficient Access</v>
      </c>
    </row>
    <row r="1211" spans="1:11">
      <c r="A1211" t="str">
        <v>MOUNTAIN LAKES MEDICAL CENTER</v>
      </c>
      <c r="B1211" t="str">
        <v>CLAYTON</v>
      </c>
      <c r="C1211" t="str">
        <v>GA</v>
      </c>
      <c r="D1211" t="str">
        <v>RABUN</v>
      </c>
      <c r="E1211" t="str">
        <v>Critical Access Hospitals</v>
      </c>
      <c r="F1211" t="str">
        <v>Proprietary</v>
      </c>
      <c r="G1211" t="str">
        <v>Yes</v>
      </c>
      <c r="H1211" s="8">
        <v>0</v>
      </c>
      <c r="I1211" t="str">
        <f>_xlfn.XLOOKUP(C1211,State_Ref!B:B,State_Ref!A:A,"No Match")</f>
        <v>Georgia</v>
      </c>
      <c r="J1211" cm="1">
        <f t="array" ref="J1211">_xlfn.XLOOKUP(I1211&amp;PROPER(D1211),Cleaned_Population!B$2:B$3200&amp;Cleaned_Population!A$2:A$3200,Cleaned_Population!C$2:C$3200,"No Match")</f>
        <v>17764</v>
      </c>
      <c r="K1211" t="str">
        <f t="shared" si="18"/>
        <v>Sufficient Access</v>
      </c>
    </row>
    <row r="1212" spans="1:11">
      <c r="A1212" t="str">
        <v>ELBERT MEMORIAL HOSPITAL</v>
      </c>
      <c r="B1212" t="str">
        <v>ELBERTON</v>
      </c>
      <c r="C1212" t="str">
        <v>GA</v>
      </c>
      <c r="D1212" t="str">
        <v>ELBERT</v>
      </c>
      <c r="E1212" t="str">
        <v>Critical Access Hospitals</v>
      </c>
      <c r="F1212" t="str">
        <v>Government - Hospital District or Authority</v>
      </c>
      <c r="G1212" t="str">
        <v>No</v>
      </c>
      <c r="H1212" s="8">
        <v>0</v>
      </c>
      <c r="I1212" t="str">
        <f>_xlfn.XLOOKUP(C1212,State_Ref!B:B,State_Ref!A:A,"No Match")</f>
        <v>Georgia</v>
      </c>
      <c r="J1212" cm="1">
        <f t="array" ref="J1212">_xlfn.XLOOKUP(I1212&amp;PROPER(D1212),Cleaned_Population!B$2:B$3200&amp;Cleaned_Population!A$2:A$3200,Cleaned_Population!C$2:C$3200,"No Match")</f>
        <v>20072</v>
      </c>
      <c r="K1212" t="str">
        <f t="shared" si="18"/>
        <v>Sufficient Access</v>
      </c>
    </row>
    <row r="1213" spans="1:11">
      <c r="A1213" t="str">
        <v>BLUE RIDGE MEDICAL CENTER</v>
      </c>
      <c r="B1213" t="str">
        <v>BLUE RIDGE</v>
      </c>
      <c r="C1213" t="str">
        <v>GA</v>
      </c>
      <c r="D1213" t="str">
        <v>FANNIN</v>
      </c>
      <c r="E1213" t="str">
        <v>Critical Access Hospitals</v>
      </c>
      <c r="F1213" t="str">
        <v>Voluntary non-profit - Other</v>
      </c>
      <c r="G1213" t="str">
        <v>Yes</v>
      </c>
      <c r="H1213" s="8">
        <v>0</v>
      </c>
      <c r="I1213" t="str">
        <f>_xlfn.XLOOKUP(C1213,State_Ref!B:B,State_Ref!A:A,"No Match")</f>
        <v>Georgia</v>
      </c>
      <c r="J1213" cm="1">
        <f t="array" ref="J1213">_xlfn.XLOOKUP(I1213&amp;PROPER(D1213),Cleaned_Population!B$2:B$3200&amp;Cleaned_Population!A$2:A$3200,Cleaned_Population!C$2:C$3200,"No Match")</f>
        <v>26111</v>
      </c>
      <c r="K1213" t="str">
        <f t="shared" si="18"/>
        <v>Sufficient Access</v>
      </c>
    </row>
    <row r="1214" spans="1:11">
      <c r="A1214" t="str">
        <v>ATHUR M BLANK HOSPITAL</v>
      </c>
      <c r="B1214" t="str">
        <v>ATLANTA</v>
      </c>
      <c r="C1214" t="str">
        <v>GA</v>
      </c>
      <c r="D1214" t="str">
        <v>DE KALB</v>
      </c>
      <c r="E1214" t="str">
        <v>Childrens</v>
      </c>
      <c r="F1214" t="str">
        <v>Voluntary non-profit - Private</v>
      </c>
      <c r="G1214" t="str">
        <v>Yes</v>
      </c>
      <c r="H1214" s="8">
        <v>0</v>
      </c>
      <c r="I1214" t="str">
        <f>_xlfn.XLOOKUP(C1214,State_Ref!B:B,State_Ref!A:A,"No Match")</f>
        <v>Georgia</v>
      </c>
      <c r="J1214" t="str" cm="1">
        <f t="array" ref="J1214">_xlfn.XLOOKUP(I1214&amp;PROPER(D1214),Cleaned_Population!B$2:B$3200&amp;Cleaned_Population!A$2:A$3200,Cleaned_Population!C$2:C$3200,"No Match")</f>
        <v>No Match</v>
      </c>
      <c r="K1214" t="str">
        <f t="shared" si="18"/>
        <v>Sufficient Access</v>
      </c>
    </row>
    <row r="1215" spans="1:11">
      <c r="A1215" t="str">
        <v>CHILDREN'S HEALTHCARE OF ATLANTA AT SCOTTISH RITE</v>
      </c>
      <c r="B1215" t="str">
        <v>ATLANTA</v>
      </c>
      <c r="C1215" t="str">
        <v>GA</v>
      </c>
      <c r="D1215" t="str">
        <v>FULTON</v>
      </c>
      <c r="E1215" t="str">
        <v>Childrens</v>
      </c>
      <c r="F1215" t="str">
        <v>Voluntary non-profit - Other</v>
      </c>
      <c r="G1215" t="str">
        <v>Yes</v>
      </c>
      <c r="H1215" s="8">
        <v>0</v>
      </c>
      <c r="I1215" t="str">
        <f>_xlfn.XLOOKUP(C1215,State_Ref!B:B,State_Ref!A:A,"No Match")</f>
        <v>Georgia</v>
      </c>
      <c r="J1215" cm="1">
        <f t="array" ref="J1215">_xlfn.XLOOKUP(I1215&amp;PROPER(D1215),Cleaned_Population!B$2:B$3200&amp;Cleaned_Population!A$2:A$3200,Cleaned_Population!C$2:C$3200,"No Match")</f>
        <v>1098791</v>
      </c>
      <c r="K1215" t="str">
        <f t="shared" si="18"/>
        <v>Sufficient Access</v>
      </c>
    </row>
    <row r="1216" spans="1:11">
      <c r="A1216" t="str">
        <v>SUMMITRIDGE CENTER- PSYCHIATRY &amp; ADDICTIVE MED</v>
      </c>
      <c r="B1216" t="str">
        <v>LAWRENCEVILLE</v>
      </c>
      <c r="C1216" t="str">
        <v>GA</v>
      </c>
      <c r="D1216" t="str">
        <v>GWINNETT</v>
      </c>
      <c r="E1216" t="str">
        <v>Psychiatric</v>
      </c>
      <c r="F1216" t="str">
        <v>Proprietary</v>
      </c>
      <c r="G1216" t="str">
        <v>No</v>
      </c>
      <c r="H1216" s="8">
        <v>0</v>
      </c>
      <c r="I1216" t="str">
        <f>_xlfn.XLOOKUP(C1216,State_Ref!B:B,State_Ref!A:A,"No Match")</f>
        <v>Georgia</v>
      </c>
      <c r="J1216" cm="1">
        <f t="array" ref="J1216">_xlfn.XLOOKUP(I1216&amp;PROPER(D1216),Cleaned_Population!B$2:B$3200&amp;Cleaned_Population!A$2:A$3200,Cleaned_Population!C$2:C$3200,"No Match")</f>
        <v>1018099</v>
      </c>
      <c r="K1216" t="str">
        <f t="shared" si="18"/>
        <v>Sufficient Access</v>
      </c>
    </row>
    <row r="1217" spans="1:11">
      <c r="A1217" t="str">
        <v>COASTAL HARBOR TREATMENT CENTER</v>
      </c>
      <c r="B1217" t="str">
        <v>SAVANNAH</v>
      </c>
      <c r="C1217" t="str">
        <v>GA</v>
      </c>
      <c r="D1217" t="str">
        <v>CHATHAM</v>
      </c>
      <c r="E1217" t="str">
        <v>Psychiatric</v>
      </c>
      <c r="F1217" t="str">
        <v>Proprietary</v>
      </c>
      <c r="G1217" t="str">
        <v>No</v>
      </c>
      <c r="H1217" s="8">
        <v>0</v>
      </c>
      <c r="I1217" t="str">
        <f>_xlfn.XLOOKUP(C1217,State_Ref!B:B,State_Ref!A:A,"No Match")</f>
        <v>Georgia</v>
      </c>
      <c r="J1217" cm="1">
        <f t="array" ref="J1217">_xlfn.XLOOKUP(I1217&amp;PROPER(D1217),Cleaned_Population!B$2:B$3200&amp;Cleaned_Population!A$2:A$3200,Cleaned_Population!C$2:C$3200,"No Match")</f>
        <v>311855</v>
      </c>
      <c r="K1217" t="str">
        <f t="shared" si="18"/>
        <v>Sufficient Access</v>
      </c>
    </row>
    <row r="1218" spans="1:11">
      <c r="A1218" t="str">
        <v>PEACHFORD BEHAVIORAL HEALTH SYSTEM OF ATLANTA</v>
      </c>
      <c r="B1218" t="str">
        <v>ATLANTA</v>
      </c>
      <c r="C1218" t="str">
        <v>GA</v>
      </c>
      <c r="D1218" t="str">
        <v>DE KALB</v>
      </c>
      <c r="E1218" t="str">
        <v>Psychiatric</v>
      </c>
      <c r="F1218" t="str">
        <v>Proprietary</v>
      </c>
      <c r="G1218" t="str">
        <v>Yes</v>
      </c>
      <c r="H1218" s="8">
        <v>0</v>
      </c>
      <c r="I1218" t="str">
        <f>_xlfn.XLOOKUP(C1218,State_Ref!B:B,State_Ref!A:A,"No Match")</f>
        <v>Georgia</v>
      </c>
      <c r="J1218" t="str" cm="1">
        <f t="array" ref="J1218">_xlfn.XLOOKUP(I1218&amp;PROPER(D1218),Cleaned_Population!B$2:B$3200&amp;Cleaned_Population!A$2:A$3200,Cleaned_Population!C$2:C$3200,"No Match")</f>
        <v>No Match</v>
      </c>
      <c r="K1218" t="str">
        <f t="shared" si="18"/>
        <v>Sufficient Access</v>
      </c>
    </row>
    <row r="1219" spans="1:11">
      <c r="A1219" t="str">
        <v>RIDGEVIEW INSTITUTE</v>
      </c>
      <c r="B1219" t="str">
        <v>SMYRNA</v>
      </c>
      <c r="C1219" t="str">
        <v>GA</v>
      </c>
      <c r="D1219" t="str">
        <v>COBB</v>
      </c>
      <c r="E1219" t="str">
        <v>Psychiatric</v>
      </c>
      <c r="F1219" t="str">
        <v>Proprietary</v>
      </c>
      <c r="G1219" t="str">
        <v>No</v>
      </c>
      <c r="H1219" s="8">
        <v>0</v>
      </c>
      <c r="I1219" t="str">
        <f>_xlfn.XLOOKUP(C1219,State_Ref!B:B,State_Ref!A:A,"No Match")</f>
        <v>Georgia</v>
      </c>
      <c r="J1219" cm="1">
        <f t="array" ref="J1219">_xlfn.XLOOKUP(I1219&amp;PROPER(D1219),Cleaned_Population!B$2:B$3200&amp;Cleaned_Population!A$2:A$3200,Cleaned_Population!C$2:C$3200,"No Match")</f>
        <v>793345</v>
      </c>
      <c r="K1219" t="str">
        <f t="shared" ref="K1219:K1282" si="19">IF(AND(J1219&gt;50000,COUNTIFS(D:D,D1219,C:C,C1219)&lt;=1),"Hospital Desert","Sufficient Access")</f>
        <v>Sufficient Access</v>
      </c>
    </row>
    <row r="1220" spans="1:11">
      <c r="A1220" t="str">
        <v>WEST CENTRAL GEORGIA REGIONAL HOSPITAL</v>
      </c>
      <c r="B1220" t="str">
        <v>COLUMBUS</v>
      </c>
      <c r="C1220" t="str">
        <v>GA</v>
      </c>
      <c r="D1220" t="str">
        <v>MUSCOGEE</v>
      </c>
      <c r="E1220" t="str">
        <v>Psychiatric</v>
      </c>
      <c r="F1220" t="str">
        <v>Government - State</v>
      </c>
      <c r="G1220" t="str">
        <v>No</v>
      </c>
      <c r="H1220" s="8">
        <v>0</v>
      </c>
      <c r="I1220" t="str">
        <f>_xlfn.XLOOKUP(C1220,State_Ref!B:B,State_Ref!A:A,"No Match")</f>
        <v>Georgia</v>
      </c>
      <c r="J1220" cm="1">
        <f t="array" ref="J1220">_xlfn.XLOOKUP(I1220&amp;PROPER(D1220),Cleaned_Population!B$2:B$3200&amp;Cleaned_Population!A$2:A$3200,Cleaned_Population!C$2:C$3200,"No Match")</f>
        <v>202171</v>
      </c>
      <c r="K1220" t="str">
        <f t="shared" si="19"/>
        <v>Sufficient Access</v>
      </c>
    </row>
    <row r="1221" spans="1:11">
      <c r="A1221" t="str">
        <v>ST SIMONS-BY-THE-SEA</v>
      </c>
      <c r="B1221" t="str">
        <v>SAINT SIMONS ISLAND</v>
      </c>
      <c r="C1221" t="str">
        <v>GA</v>
      </c>
      <c r="D1221" t="str">
        <v>GLYNN</v>
      </c>
      <c r="E1221" t="str">
        <v>Psychiatric</v>
      </c>
      <c r="F1221" t="str">
        <v>Government - Federal</v>
      </c>
      <c r="G1221" t="str">
        <v>No</v>
      </c>
      <c r="H1221" s="8">
        <v>0</v>
      </c>
      <c r="I1221" t="str">
        <f>_xlfn.XLOOKUP(C1221,State_Ref!B:B,State_Ref!A:A,"No Match")</f>
        <v>Georgia</v>
      </c>
      <c r="J1221" cm="1">
        <f t="array" ref="J1221">_xlfn.XLOOKUP(I1221&amp;PROPER(D1221),Cleaned_Population!B$2:B$3200&amp;Cleaned_Population!A$2:A$3200,Cleaned_Population!C$2:C$3200,"No Match")</f>
        <v>87599</v>
      </c>
      <c r="K1221" t="str">
        <f t="shared" si="19"/>
        <v>Sufficient Access</v>
      </c>
    </row>
    <row r="1222" spans="1:11">
      <c r="A1222" t="str">
        <v>GEORGIA REGIONAL HOSPITAL ATLANTA</v>
      </c>
      <c r="B1222" t="str">
        <v>DECATUR</v>
      </c>
      <c r="C1222" t="str">
        <v>GA</v>
      </c>
      <c r="D1222" t="str">
        <v>DE KALB</v>
      </c>
      <c r="E1222" t="str">
        <v>Psychiatric</v>
      </c>
      <c r="F1222" t="str">
        <v>Government - State</v>
      </c>
      <c r="G1222" t="str">
        <v>No</v>
      </c>
      <c r="H1222" s="8">
        <v>0</v>
      </c>
      <c r="I1222" t="str">
        <f>_xlfn.XLOOKUP(C1222,State_Ref!B:B,State_Ref!A:A,"No Match")</f>
        <v>Georgia</v>
      </c>
      <c r="J1222" t="str" cm="1">
        <f t="array" ref="J1222">_xlfn.XLOOKUP(I1222&amp;PROPER(D1222),Cleaned_Population!B$2:B$3200&amp;Cleaned_Population!A$2:A$3200,Cleaned_Population!C$2:C$3200,"No Match")</f>
        <v>No Match</v>
      </c>
      <c r="K1222" t="str">
        <f t="shared" si="19"/>
        <v>Sufficient Access</v>
      </c>
    </row>
    <row r="1223" spans="1:11">
      <c r="A1223" t="str">
        <v>GEORGIA REGIONAL HOSP SAVANNAH</v>
      </c>
      <c r="B1223" t="str">
        <v>SAVANNAH</v>
      </c>
      <c r="C1223" t="str">
        <v>GA</v>
      </c>
      <c r="D1223" t="str">
        <v>CHATHAM</v>
      </c>
      <c r="E1223" t="str">
        <v>Psychiatric</v>
      </c>
      <c r="F1223" t="str">
        <v>Government - State</v>
      </c>
      <c r="G1223" t="str">
        <v>Yes</v>
      </c>
      <c r="H1223" s="8">
        <v>0</v>
      </c>
      <c r="I1223" t="str">
        <f>_xlfn.XLOOKUP(C1223,State_Ref!B:B,State_Ref!A:A,"No Match")</f>
        <v>Georgia</v>
      </c>
      <c r="J1223" cm="1">
        <f t="array" ref="J1223">_xlfn.XLOOKUP(I1223&amp;PROPER(D1223),Cleaned_Population!B$2:B$3200&amp;Cleaned_Population!A$2:A$3200,Cleaned_Population!C$2:C$3200,"No Match")</f>
        <v>311855</v>
      </c>
      <c r="K1223" t="str">
        <f t="shared" si="19"/>
        <v>Sufficient Access</v>
      </c>
    </row>
    <row r="1224" spans="1:11">
      <c r="A1224" t="str">
        <v>EAST CENTRAL REGIONAL HOSPITAL</v>
      </c>
      <c r="B1224" t="str">
        <v>AUGUSTA</v>
      </c>
      <c r="C1224" t="str">
        <v>GA</v>
      </c>
      <c r="D1224" t="str">
        <v>RICHMOND</v>
      </c>
      <c r="E1224" t="str">
        <v>Psychiatric</v>
      </c>
      <c r="F1224" t="str">
        <v>Government - State</v>
      </c>
      <c r="G1224" t="str">
        <v>No</v>
      </c>
      <c r="H1224" s="8">
        <v>0</v>
      </c>
      <c r="I1224" t="str">
        <f>_xlfn.XLOOKUP(C1224,State_Ref!B:B,State_Ref!A:A,"No Match")</f>
        <v>Georgia</v>
      </c>
      <c r="J1224" cm="1">
        <f t="array" ref="J1224">_xlfn.XLOOKUP(I1224&amp;PROPER(D1224),Cleaned_Population!B$2:B$3200&amp;Cleaned_Population!A$2:A$3200,Cleaned_Population!C$2:C$3200,"No Match")</f>
        <v>206559</v>
      </c>
      <c r="K1224" t="str">
        <f t="shared" si="19"/>
        <v>Sufficient Access</v>
      </c>
    </row>
    <row r="1225" spans="1:11">
      <c r="A1225" t="str">
        <v>SO CRESCENT BEH HLTH SYS - ANCHOR HOSPITAL CAMPUS</v>
      </c>
      <c r="B1225" t="str">
        <v>COLLEGE PARK</v>
      </c>
      <c r="C1225" t="str">
        <v>GA</v>
      </c>
      <c r="D1225" t="str">
        <v>FULTON</v>
      </c>
      <c r="E1225" t="str">
        <v>Psychiatric</v>
      </c>
      <c r="F1225" t="str">
        <v>Government - Hospital District or Authority</v>
      </c>
      <c r="G1225" t="str">
        <v>No</v>
      </c>
      <c r="H1225" s="8">
        <v>0</v>
      </c>
      <c r="I1225" t="str">
        <f>_xlfn.XLOOKUP(C1225,State_Ref!B:B,State_Ref!A:A,"No Match")</f>
        <v>Georgia</v>
      </c>
      <c r="J1225" cm="1">
        <f t="array" ref="J1225">_xlfn.XLOOKUP(I1225&amp;PROPER(D1225),Cleaned_Population!B$2:B$3200&amp;Cleaned_Population!A$2:A$3200,Cleaned_Population!C$2:C$3200,"No Match")</f>
        <v>1098791</v>
      </c>
      <c r="K1225" t="str">
        <f t="shared" si="19"/>
        <v>Sufficient Access</v>
      </c>
    </row>
    <row r="1226" spans="1:11">
      <c r="A1226" t="str">
        <v>RIVERWOODS BEHAVIORAL HEALTH SYSTEM</v>
      </c>
      <c r="B1226" t="str">
        <v>RIVERDALE</v>
      </c>
      <c r="C1226" t="str">
        <v>GA</v>
      </c>
      <c r="D1226" t="str">
        <v>CLAYTON</v>
      </c>
      <c r="E1226" t="str">
        <v>Psychiatric</v>
      </c>
      <c r="F1226" t="str">
        <v>Proprietary</v>
      </c>
      <c r="G1226" t="str">
        <v>No</v>
      </c>
      <c r="H1226" s="8">
        <v>0</v>
      </c>
      <c r="I1226" t="str">
        <f>_xlfn.XLOOKUP(C1226,State_Ref!B:B,State_Ref!A:A,"No Match")</f>
        <v>Georgia</v>
      </c>
      <c r="J1226" cm="1">
        <f t="array" ref="J1226">_xlfn.XLOOKUP(I1226&amp;PROPER(D1226),Cleaned_Population!B$2:B$3200&amp;Cleaned_Population!A$2:A$3200,Cleaned_Population!C$2:C$3200,"No Match")</f>
        <v>297471</v>
      </c>
      <c r="K1226" t="str">
        <f t="shared" si="19"/>
        <v>Sufficient Access</v>
      </c>
    </row>
    <row r="1227" spans="1:11">
      <c r="A1227" t="str">
        <v>GREENLEAF CENTER</v>
      </c>
      <c r="B1227" t="str">
        <v>VALDOSTA</v>
      </c>
      <c r="C1227" t="str">
        <v>GA</v>
      </c>
      <c r="D1227" t="str">
        <v>LOWNDES</v>
      </c>
      <c r="E1227" t="str">
        <v>Psychiatric</v>
      </c>
      <c r="F1227" t="str">
        <v>Proprietary</v>
      </c>
      <c r="G1227" t="str">
        <v>No</v>
      </c>
      <c r="H1227" s="8">
        <v>0</v>
      </c>
      <c r="I1227" t="str">
        <f>_xlfn.XLOOKUP(C1227,State_Ref!B:B,State_Ref!A:A,"No Match")</f>
        <v>Georgia</v>
      </c>
      <c r="J1227" cm="1">
        <f t="array" ref="J1227">_xlfn.XLOOKUP(I1227&amp;PROPER(D1227),Cleaned_Population!B$2:B$3200&amp;Cleaned_Population!A$2:A$3200,Cleaned_Population!C$2:C$3200,"No Match")</f>
        <v>122867</v>
      </c>
      <c r="K1227" t="str">
        <f t="shared" si="19"/>
        <v>Sufficient Access</v>
      </c>
    </row>
    <row r="1228" spans="1:11">
      <c r="A1228" t="str">
        <v>RIDGEVIEW INSTITUTE MONROE</v>
      </c>
      <c r="B1228" t="str">
        <v>MONROE</v>
      </c>
      <c r="C1228" t="str">
        <v>GA</v>
      </c>
      <c r="D1228" t="str">
        <v>WALTON</v>
      </c>
      <c r="E1228" t="str">
        <v>Psychiatric</v>
      </c>
      <c r="F1228" t="str">
        <v>Proprietary</v>
      </c>
      <c r="G1228" t="str">
        <v>No</v>
      </c>
      <c r="H1228" s="8">
        <v>0</v>
      </c>
      <c r="I1228" t="str">
        <f>_xlfn.XLOOKUP(C1228,State_Ref!B:B,State_Ref!A:A,"No Match")</f>
        <v>Georgia</v>
      </c>
      <c r="J1228" cm="1">
        <f t="array" ref="J1228">_xlfn.XLOOKUP(I1228&amp;PROPER(D1228),Cleaned_Population!B$2:B$3200&amp;Cleaned_Population!A$2:A$3200,Cleaned_Population!C$2:C$3200,"No Match")</f>
        <v>112696</v>
      </c>
      <c r="K1228" t="str">
        <f t="shared" si="19"/>
        <v>Sufficient Access</v>
      </c>
    </row>
    <row r="1229" spans="1:11">
      <c r="A1229" t="str">
        <v>THE QUEENS MEDICAL CENTER</v>
      </c>
      <c r="B1229" t="str">
        <v>HONOLULU</v>
      </c>
      <c r="C1229" t="str">
        <v>HI</v>
      </c>
      <c r="D1229" t="str">
        <v>HONOLULU</v>
      </c>
      <c r="E1229" t="str">
        <v>Acute Care Hospitals</v>
      </c>
      <c r="F1229" t="str">
        <v>Voluntary non-profit - Private</v>
      </c>
      <c r="G1229" t="str">
        <v>Yes</v>
      </c>
      <c r="H1229" s="8">
        <v>3</v>
      </c>
      <c r="I1229" t="str">
        <f>_xlfn.XLOOKUP(C1229,State_Ref!B:B,State_Ref!A:A,"No Match")</f>
        <v>Hawaii</v>
      </c>
      <c r="J1229" cm="1">
        <f t="array" ref="J1229">_xlfn.XLOOKUP(I1229&amp;PROPER(D1229),Cleaned_Population!B$2:B$3200&amp;Cleaned_Population!A$2:A$3200,Cleaned_Population!C$2:C$3200,"No Match")</f>
        <v>988703</v>
      </c>
      <c r="K1229" t="str">
        <f t="shared" si="19"/>
        <v>Sufficient Access</v>
      </c>
    </row>
    <row r="1230" spans="1:11">
      <c r="A1230" t="str">
        <v>MAUI MEMORIAL MEDICAL CENTER</v>
      </c>
      <c r="B1230" t="str">
        <v>WAILUKU</v>
      </c>
      <c r="C1230" t="str">
        <v>HI</v>
      </c>
      <c r="D1230" t="str">
        <v>MAUI</v>
      </c>
      <c r="E1230" t="str">
        <v>Acute Care Hospitals</v>
      </c>
      <c r="F1230" t="str">
        <v>Government - State</v>
      </c>
      <c r="G1230" t="str">
        <v>No</v>
      </c>
      <c r="H1230" s="8">
        <v>2</v>
      </c>
      <c r="I1230" t="str">
        <f>_xlfn.XLOOKUP(C1230,State_Ref!B:B,State_Ref!A:A,"No Match")</f>
        <v>Hawaii</v>
      </c>
      <c r="J1230" cm="1">
        <f t="array" ref="J1230">_xlfn.XLOOKUP(I1230&amp;PROPER(D1230),Cleaned_Population!B$2:B$3200&amp;Cleaned_Population!A$2:A$3200,Cleaned_Population!C$2:C$3200,"No Match")</f>
        <v>160592</v>
      </c>
      <c r="K1230" t="str">
        <f t="shared" si="19"/>
        <v>Sufficient Access</v>
      </c>
    </row>
    <row r="1231" spans="1:11">
      <c r="A1231" t="str">
        <v>HILO BENIOFF MEDICAL CENTER</v>
      </c>
      <c r="B1231" t="str">
        <v>HILO</v>
      </c>
      <c r="C1231" t="str">
        <v>HI</v>
      </c>
      <c r="D1231" t="str">
        <v>HAWAII</v>
      </c>
      <c r="E1231" t="str">
        <v>Acute Care Hospitals</v>
      </c>
      <c r="F1231" t="str">
        <v>Government - State</v>
      </c>
      <c r="G1231" t="str">
        <v>Yes</v>
      </c>
      <c r="H1231" s="8">
        <v>3</v>
      </c>
      <c r="I1231" t="str">
        <f>_xlfn.XLOOKUP(C1231,State_Ref!B:B,State_Ref!A:A,"No Match")</f>
        <v>Hawaii</v>
      </c>
      <c r="J1231" cm="1">
        <f t="array" ref="J1231">_xlfn.XLOOKUP(I1231&amp;PROPER(D1231),Cleaned_Population!B$2:B$3200&amp;Cleaned_Population!A$2:A$3200,Cleaned_Population!C$2:C$3200,"No Match")</f>
        <v>210043</v>
      </c>
      <c r="K1231" t="str">
        <f t="shared" si="19"/>
        <v>Sufficient Access</v>
      </c>
    </row>
    <row r="1232" spans="1:11">
      <c r="A1232" t="str">
        <v>ADVENTIST HEALTH CASTLE</v>
      </c>
      <c r="B1232" t="str">
        <v>KAILUA</v>
      </c>
      <c r="C1232" t="str">
        <v>HI</v>
      </c>
      <c r="D1232" t="str">
        <v>HONOLULU</v>
      </c>
      <c r="E1232" t="str">
        <v>Acute Care Hospitals</v>
      </c>
      <c r="F1232" t="str">
        <v>Voluntary non-profit - Church</v>
      </c>
      <c r="G1232" t="str">
        <v>Yes</v>
      </c>
      <c r="H1232" s="8">
        <v>4</v>
      </c>
      <c r="I1232" t="str">
        <f>_xlfn.XLOOKUP(C1232,State_Ref!B:B,State_Ref!A:A,"No Match")</f>
        <v>Hawaii</v>
      </c>
      <c r="J1232" cm="1">
        <f t="array" ref="J1232">_xlfn.XLOOKUP(I1232&amp;PROPER(D1232),Cleaned_Population!B$2:B$3200&amp;Cleaned_Population!A$2:A$3200,Cleaned_Population!C$2:C$3200,"No Match")</f>
        <v>988703</v>
      </c>
      <c r="K1232" t="str">
        <f t="shared" si="19"/>
        <v>Sufficient Access</v>
      </c>
    </row>
    <row r="1233" spans="1:11">
      <c r="A1233" t="str">
        <v>KUAKINI MEDICAL CENTER</v>
      </c>
      <c r="B1233" t="str">
        <v>HONOLULU</v>
      </c>
      <c r="C1233" t="str">
        <v>HI</v>
      </c>
      <c r="D1233" t="str">
        <v>HONOLULU</v>
      </c>
      <c r="E1233" t="str">
        <v>Acute Care Hospitals</v>
      </c>
      <c r="F1233" t="str">
        <v>Voluntary non-profit - Private</v>
      </c>
      <c r="G1233" t="str">
        <v>Yes</v>
      </c>
      <c r="H1233" s="8">
        <v>4</v>
      </c>
      <c r="I1233" t="str">
        <f>_xlfn.XLOOKUP(C1233,State_Ref!B:B,State_Ref!A:A,"No Match")</f>
        <v>Hawaii</v>
      </c>
      <c r="J1233" cm="1">
        <f t="array" ref="J1233">_xlfn.XLOOKUP(I1233&amp;PROPER(D1233),Cleaned_Population!B$2:B$3200&amp;Cleaned_Population!A$2:A$3200,Cleaned_Population!C$2:C$3200,"No Match")</f>
        <v>988703</v>
      </c>
      <c r="K1233" t="str">
        <f t="shared" si="19"/>
        <v>Sufficient Access</v>
      </c>
    </row>
    <row r="1234" spans="1:11">
      <c r="A1234" t="str">
        <v>KAISER FOUNDATION HOSPITAL</v>
      </c>
      <c r="B1234" t="str">
        <v>HONOLULU</v>
      </c>
      <c r="C1234" t="str">
        <v>HI</v>
      </c>
      <c r="D1234" t="str">
        <v>HONOLULU</v>
      </c>
      <c r="E1234" t="str">
        <v>Acute Care Hospitals</v>
      </c>
      <c r="F1234" t="str">
        <v>Voluntary non-profit - Private</v>
      </c>
      <c r="G1234" t="str">
        <v>Yes</v>
      </c>
      <c r="H1234" s="8">
        <v>4</v>
      </c>
      <c r="I1234" t="str">
        <f>_xlfn.XLOOKUP(C1234,State_Ref!B:B,State_Ref!A:A,"No Match")</f>
        <v>Hawaii</v>
      </c>
      <c r="J1234" cm="1">
        <f t="array" ref="J1234">_xlfn.XLOOKUP(I1234&amp;PROPER(D1234),Cleaned_Population!B$2:B$3200&amp;Cleaned_Population!A$2:A$3200,Cleaned_Population!C$2:C$3200,"No Match")</f>
        <v>988703</v>
      </c>
      <c r="K1234" t="str">
        <f t="shared" si="19"/>
        <v>Sufficient Access</v>
      </c>
    </row>
    <row r="1235" spans="1:11">
      <c r="A1235" t="str">
        <v>WILCOX MEMORIAL HOSPITAL</v>
      </c>
      <c r="B1235" t="str">
        <v>LIHUE</v>
      </c>
      <c r="C1235" t="str">
        <v>HI</v>
      </c>
      <c r="D1235" t="str">
        <v>KAUAI</v>
      </c>
      <c r="E1235" t="str">
        <v>Acute Care Hospitals</v>
      </c>
      <c r="F1235" t="str">
        <v>Government - Federal</v>
      </c>
      <c r="G1235" t="str">
        <v>Yes</v>
      </c>
      <c r="H1235" s="8">
        <v>2</v>
      </c>
      <c r="I1235" t="str">
        <f>_xlfn.XLOOKUP(C1235,State_Ref!B:B,State_Ref!A:A,"No Match")</f>
        <v>Hawaii</v>
      </c>
      <c r="J1235" cm="1">
        <f t="array" ref="J1235">_xlfn.XLOOKUP(I1235&amp;PROPER(D1235),Cleaned_Population!B$2:B$3200&amp;Cleaned_Population!A$2:A$3200,Cleaned_Population!C$2:C$3200,"No Match")</f>
        <v>73400</v>
      </c>
      <c r="K1235" t="str">
        <f t="shared" si="19"/>
        <v>Sufficient Access</v>
      </c>
    </row>
    <row r="1236" spans="1:11">
      <c r="A1236" t="str">
        <v>KONA COMMUNITY HOSPITAL</v>
      </c>
      <c r="B1236" t="str">
        <v>KEALAKEKUA</v>
      </c>
      <c r="C1236" t="str">
        <v>HI</v>
      </c>
      <c r="D1236" t="str">
        <v>HAWAII</v>
      </c>
      <c r="E1236" t="str">
        <v>Acute Care Hospitals</v>
      </c>
      <c r="F1236" t="str">
        <v>Government - State</v>
      </c>
      <c r="G1236" t="str">
        <v>Yes</v>
      </c>
      <c r="H1236" s="8">
        <v>2</v>
      </c>
      <c r="I1236" t="str">
        <f>_xlfn.XLOOKUP(C1236,State_Ref!B:B,State_Ref!A:A,"No Match")</f>
        <v>Hawaii</v>
      </c>
      <c r="J1236" cm="1">
        <f t="array" ref="J1236">_xlfn.XLOOKUP(I1236&amp;PROPER(D1236),Cleaned_Population!B$2:B$3200&amp;Cleaned_Population!A$2:A$3200,Cleaned_Population!C$2:C$3200,"No Match")</f>
        <v>210043</v>
      </c>
      <c r="K1236" t="str">
        <f t="shared" si="19"/>
        <v>Sufficient Access</v>
      </c>
    </row>
    <row r="1237" spans="1:11">
      <c r="A1237" t="str">
        <v>Tripler AMC (FT Shafter)</v>
      </c>
      <c r="B1237" t="str">
        <v>Honolulu</v>
      </c>
      <c r="C1237" t="str">
        <v>HI</v>
      </c>
      <c r="D1237" t="str">
        <v>HONOLULU</v>
      </c>
      <c r="E1237" t="str">
        <v>Acute Care - Department of Defense</v>
      </c>
      <c r="F1237" t="str">
        <v>Department of Defense</v>
      </c>
      <c r="G1237" t="str">
        <v>Yes</v>
      </c>
      <c r="H1237" s="8">
        <v>0</v>
      </c>
      <c r="I1237" t="str">
        <f>_xlfn.XLOOKUP(C1237,State_Ref!B:B,State_Ref!A:A,"No Match")</f>
        <v>Hawaii</v>
      </c>
      <c r="J1237" cm="1">
        <f t="array" ref="J1237">_xlfn.XLOOKUP(I1237&amp;PROPER(D1237),Cleaned_Population!B$2:B$3200&amp;Cleaned_Population!A$2:A$3200,Cleaned_Population!C$2:C$3200,"No Match")</f>
        <v>988703</v>
      </c>
      <c r="K1237" t="str">
        <f t="shared" si="19"/>
        <v>Sufficient Access</v>
      </c>
    </row>
    <row r="1238" spans="1:11">
      <c r="A1238" t="str">
        <v>STRAUB CLINIC AND HOSPITAL</v>
      </c>
      <c r="B1238" t="str">
        <v>HONOLULU</v>
      </c>
      <c r="C1238" t="str">
        <v>HI</v>
      </c>
      <c r="D1238" t="str">
        <v>HONOLULU</v>
      </c>
      <c r="E1238" t="str">
        <v>Acute Care Hospitals</v>
      </c>
      <c r="F1238" t="str">
        <v>Proprietary</v>
      </c>
      <c r="G1238" t="str">
        <v>Yes</v>
      </c>
      <c r="H1238" s="8">
        <v>4</v>
      </c>
      <c r="I1238" t="str">
        <f>_xlfn.XLOOKUP(C1238,State_Ref!B:B,State_Ref!A:A,"No Match")</f>
        <v>Hawaii</v>
      </c>
      <c r="J1238" cm="1">
        <f t="array" ref="J1238">_xlfn.XLOOKUP(I1238&amp;PROPER(D1238),Cleaned_Population!B$2:B$3200&amp;Cleaned_Population!A$2:A$3200,Cleaned_Population!C$2:C$3200,"No Match")</f>
        <v>988703</v>
      </c>
      <c r="K1238" t="str">
        <f t="shared" si="19"/>
        <v>Sufficient Access</v>
      </c>
    </row>
    <row r="1239" spans="1:11">
      <c r="A1239" t="str">
        <v>PALI MOMI MEDICAL CENTER</v>
      </c>
      <c r="B1239" t="str">
        <v>AIEA</v>
      </c>
      <c r="C1239" t="str">
        <v>HI</v>
      </c>
      <c r="D1239" t="str">
        <v>HONOLULU</v>
      </c>
      <c r="E1239" t="str">
        <v>Acute Care Hospitals</v>
      </c>
      <c r="F1239" t="str">
        <v>Proprietary</v>
      </c>
      <c r="G1239" t="str">
        <v>Yes</v>
      </c>
      <c r="H1239" s="8">
        <v>4</v>
      </c>
      <c r="I1239" t="str">
        <f>_xlfn.XLOOKUP(C1239,State_Ref!B:B,State_Ref!A:A,"No Match")</f>
        <v>Hawaii</v>
      </c>
      <c r="J1239" cm="1">
        <f t="array" ref="J1239">_xlfn.XLOOKUP(I1239&amp;PROPER(D1239),Cleaned_Population!B$2:B$3200&amp;Cleaned_Population!A$2:A$3200,Cleaned_Population!C$2:C$3200,"No Match")</f>
        <v>988703</v>
      </c>
      <c r="K1239" t="str">
        <f t="shared" si="19"/>
        <v>Sufficient Access</v>
      </c>
    </row>
    <row r="1240" spans="1:11">
      <c r="A1240" t="str">
        <v>NORTH HAWAII COMMUNITY HOSPITAL, INC</v>
      </c>
      <c r="B1240" t="str">
        <v>KAMUELA</v>
      </c>
      <c r="C1240" t="str">
        <v>HI</v>
      </c>
      <c r="D1240" t="str">
        <v>HAWAII</v>
      </c>
      <c r="E1240" t="str">
        <v>Acute Care Hospitals</v>
      </c>
      <c r="F1240" t="str">
        <v>Voluntary non-profit - Private</v>
      </c>
      <c r="G1240" t="str">
        <v>Yes</v>
      </c>
      <c r="H1240" s="8">
        <v>3</v>
      </c>
      <c r="I1240" t="str">
        <f>_xlfn.XLOOKUP(C1240,State_Ref!B:B,State_Ref!A:A,"No Match")</f>
        <v>Hawaii</v>
      </c>
      <c r="J1240" cm="1">
        <f t="array" ref="J1240">_xlfn.XLOOKUP(I1240&amp;PROPER(D1240),Cleaned_Population!B$2:B$3200&amp;Cleaned_Population!A$2:A$3200,Cleaned_Population!C$2:C$3200,"No Match")</f>
        <v>210043</v>
      </c>
      <c r="K1240" t="str">
        <f t="shared" si="19"/>
        <v>Sufficient Access</v>
      </c>
    </row>
    <row r="1241" spans="1:11">
      <c r="A1241" t="str">
        <v>KAUAI VETERANS MEMORIAL HOSPITAL</v>
      </c>
      <c r="B1241" t="str">
        <v>WAIMEA</v>
      </c>
      <c r="C1241" t="str">
        <v>HI</v>
      </c>
      <c r="D1241" t="str">
        <v>KAUAI</v>
      </c>
      <c r="E1241" t="str">
        <v>Critical Access Hospitals</v>
      </c>
      <c r="F1241" t="str">
        <v>Government - State</v>
      </c>
      <c r="G1241" t="str">
        <v>Yes</v>
      </c>
      <c r="H1241" s="8">
        <v>0</v>
      </c>
      <c r="I1241" t="str">
        <f>_xlfn.XLOOKUP(C1241,State_Ref!B:B,State_Ref!A:A,"No Match")</f>
        <v>Hawaii</v>
      </c>
      <c r="J1241" cm="1">
        <f t="array" ref="J1241">_xlfn.XLOOKUP(I1241&amp;PROPER(D1241),Cleaned_Population!B$2:B$3200&amp;Cleaned_Population!A$2:A$3200,Cleaned_Population!C$2:C$3200,"No Match")</f>
        <v>73400</v>
      </c>
      <c r="K1241" t="str">
        <f t="shared" si="19"/>
        <v>Sufficient Access</v>
      </c>
    </row>
    <row r="1242" spans="1:11">
      <c r="A1242" t="str">
        <v>KAU HOSPITAL</v>
      </c>
      <c r="B1242" t="str">
        <v>PAHALA</v>
      </c>
      <c r="C1242" t="str">
        <v>HI</v>
      </c>
      <c r="D1242" t="str">
        <v>HAWAII</v>
      </c>
      <c r="E1242" t="str">
        <v>Critical Access Hospitals</v>
      </c>
      <c r="F1242" t="str">
        <v>Government - State</v>
      </c>
      <c r="G1242" t="str">
        <v>Yes</v>
      </c>
      <c r="H1242" s="8">
        <v>0</v>
      </c>
      <c r="I1242" t="str">
        <f>_xlfn.XLOOKUP(C1242,State_Ref!B:B,State_Ref!A:A,"No Match")</f>
        <v>Hawaii</v>
      </c>
      <c r="J1242" cm="1">
        <f t="array" ref="J1242">_xlfn.XLOOKUP(I1242&amp;PROPER(D1242),Cleaned_Population!B$2:B$3200&amp;Cleaned_Population!A$2:A$3200,Cleaned_Population!C$2:C$3200,"No Match")</f>
        <v>210043</v>
      </c>
      <c r="K1242" t="str">
        <f t="shared" si="19"/>
        <v>Sufficient Access</v>
      </c>
    </row>
    <row r="1243" spans="1:11">
      <c r="A1243" t="str">
        <v>KOHALA HOSPITAL</v>
      </c>
      <c r="B1243" t="str">
        <v>KAPAAU</v>
      </c>
      <c r="C1243" t="str">
        <v>HI</v>
      </c>
      <c r="D1243" t="str">
        <v>HAWAII</v>
      </c>
      <c r="E1243" t="str">
        <v>Critical Access Hospitals</v>
      </c>
      <c r="F1243" t="str">
        <v>Government - State</v>
      </c>
      <c r="G1243" t="str">
        <v>Yes</v>
      </c>
      <c r="H1243" s="8">
        <v>0</v>
      </c>
      <c r="I1243" t="str">
        <f>_xlfn.XLOOKUP(C1243,State_Ref!B:B,State_Ref!A:A,"No Match")</f>
        <v>Hawaii</v>
      </c>
      <c r="J1243" cm="1">
        <f t="array" ref="J1243">_xlfn.XLOOKUP(I1243&amp;PROPER(D1243),Cleaned_Population!B$2:B$3200&amp;Cleaned_Population!A$2:A$3200,Cleaned_Population!C$2:C$3200,"No Match")</f>
        <v>210043</v>
      </c>
      <c r="K1243" t="str">
        <f t="shared" si="19"/>
        <v>Sufficient Access</v>
      </c>
    </row>
    <row r="1244" spans="1:11">
      <c r="A1244" t="str">
        <v>MOLOKAI GENERAL HOSPITAL</v>
      </c>
      <c r="B1244" t="str">
        <v>KAUNAKAKAI</v>
      </c>
      <c r="C1244" t="str">
        <v>HI</v>
      </c>
      <c r="D1244" t="str">
        <v>MAUI</v>
      </c>
      <c r="E1244" t="str">
        <v>Critical Access Hospitals</v>
      </c>
      <c r="F1244" t="str">
        <v>Voluntary non-profit - Private</v>
      </c>
      <c r="G1244" t="str">
        <v>Yes</v>
      </c>
      <c r="H1244" s="8">
        <v>0</v>
      </c>
      <c r="I1244" t="str">
        <f>_xlfn.XLOOKUP(C1244,State_Ref!B:B,State_Ref!A:A,"No Match")</f>
        <v>Hawaii</v>
      </c>
      <c r="J1244" cm="1">
        <f t="array" ref="J1244">_xlfn.XLOOKUP(I1244&amp;PROPER(D1244),Cleaned_Population!B$2:B$3200&amp;Cleaned_Population!A$2:A$3200,Cleaned_Population!C$2:C$3200,"No Match")</f>
        <v>160592</v>
      </c>
      <c r="K1244" t="str">
        <f t="shared" si="19"/>
        <v>Sufficient Access</v>
      </c>
    </row>
    <row r="1245" spans="1:11">
      <c r="A1245" t="str">
        <v>KAHUKU MEDICAL CENTER</v>
      </c>
      <c r="B1245" t="str">
        <v>KAHUKU</v>
      </c>
      <c r="C1245" t="str">
        <v>HI</v>
      </c>
      <c r="D1245" t="str">
        <v>HONOLULU</v>
      </c>
      <c r="E1245" t="str">
        <v>Critical Access Hospitals</v>
      </c>
      <c r="F1245" t="str">
        <v>Voluntary non-profit - Other</v>
      </c>
      <c r="G1245" t="str">
        <v>Yes</v>
      </c>
      <c r="H1245" s="8">
        <v>0</v>
      </c>
      <c r="I1245" t="str">
        <f>_xlfn.XLOOKUP(C1245,State_Ref!B:B,State_Ref!A:A,"No Match")</f>
        <v>Hawaii</v>
      </c>
      <c r="J1245" cm="1">
        <f t="array" ref="J1245">_xlfn.XLOOKUP(I1245&amp;PROPER(D1245),Cleaned_Population!B$2:B$3200&amp;Cleaned_Population!A$2:A$3200,Cleaned_Population!C$2:C$3200,"No Match")</f>
        <v>988703</v>
      </c>
      <c r="K1245" t="str">
        <f t="shared" si="19"/>
        <v>Sufficient Access</v>
      </c>
    </row>
    <row r="1246" spans="1:11">
      <c r="A1246" t="str">
        <v>LANAI COMMUNITY HOSPITAL</v>
      </c>
      <c r="B1246" t="str">
        <v>LANAI CITY</v>
      </c>
      <c r="C1246" t="str">
        <v>HI</v>
      </c>
      <c r="D1246" t="str">
        <v>MAUI</v>
      </c>
      <c r="E1246" t="str">
        <v>Critical Access Hospitals</v>
      </c>
      <c r="F1246" t="str">
        <v>Voluntary non-profit - Private</v>
      </c>
      <c r="G1246" t="str">
        <v>Yes</v>
      </c>
      <c r="H1246" s="8">
        <v>0</v>
      </c>
      <c r="I1246" t="str">
        <f>_xlfn.XLOOKUP(C1246,State_Ref!B:B,State_Ref!A:A,"No Match")</f>
        <v>Hawaii</v>
      </c>
      <c r="J1246" cm="1">
        <f t="array" ref="J1246">_xlfn.XLOOKUP(I1246&amp;PROPER(D1246),Cleaned_Population!B$2:B$3200&amp;Cleaned_Population!A$2:A$3200,Cleaned_Population!C$2:C$3200,"No Match")</f>
        <v>160592</v>
      </c>
      <c r="K1246" t="str">
        <f t="shared" si="19"/>
        <v>Sufficient Access</v>
      </c>
    </row>
    <row r="1247" spans="1:11">
      <c r="A1247" t="str">
        <v>SAMUEL MAHELONA MEMORIAL HOSPITAL</v>
      </c>
      <c r="B1247" t="str">
        <v>KAPAA</v>
      </c>
      <c r="C1247" t="str">
        <v>HI</v>
      </c>
      <c r="D1247" t="str">
        <v>KAUAI</v>
      </c>
      <c r="E1247" t="str">
        <v>Critical Access Hospitals</v>
      </c>
      <c r="F1247" t="str">
        <v>Government - State</v>
      </c>
      <c r="G1247" t="str">
        <v>Yes</v>
      </c>
      <c r="H1247" s="8">
        <v>0</v>
      </c>
      <c r="I1247" t="str">
        <f>_xlfn.XLOOKUP(C1247,State_Ref!B:B,State_Ref!A:A,"No Match")</f>
        <v>Hawaii</v>
      </c>
      <c r="J1247" cm="1">
        <f t="array" ref="J1247">_xlfn.XLOOKUP(I1247&amp;PROPER(D1247),Cleaned_Population!B$2:B$3200&amp;Cleaned_Population!A$2:A$3200,Cleaned_Population!C$2:C$3200,"No Match")</f>
        <v>73400</v>
      </c>
      <c r="K1247" t="str">
        <f t="shared" si="19"/>
        <v>Sufficient Access</v>
      </c>
    </row>
    <row r="1248" spans="1:11">
      <c r="A1248" t="str">
        <v>HONOKA'A HOSPITAL AND SKILLED NURSING</v>
      </c>
      <c r="B1248" t="str">
        <v>HONOKAA</v>
      </c>
      <c r="C1248" t="str">
        <v>HI</v>
      </c>
      <c r="D1248" t="str">
        <v>HAWAII</v>
      </c>
      <c r="E1248" t="str">
        <v>Critical Access Hospitals</v>
      </c>
      <c r="F1248" t="str">
        <v>Government - State</v>
      </c>
      <c r="G1248" t="str">
        <v>Yes</v>
      </c>
      <c r="H1248" s="8">
        <v>0</v>
      </c>
      <c r="I1248" t="str">
        <f>_xlfn.XLOOKUP(C1248,State_Ref!B:B,State_Ref!A:A,"No Match")</f>
        <v>Hawaii</v>
      </c>
      <c r="J1248" cm="1">
        <f t="array" ref="J1248">_xlfn.XLOOKUP(I1248&amp;PROPER(D1248),Cleaned_Population!B$2:B$3200&amp;Cleaned_Population!A$2:A$3200,Cleaned_Population!C$2:C$3200,"No Match")</f>
        <v>210043</v>
      </c>
      <c r="K1248" t="str">
        <f t="shared" si="19"/>
        <v>Sufficient Access</v>
      </c>
    </row>
    <row r="1249" spans="1:11">
      <c r="A1249" t="str">
        <v>KULA HOSPITAL</v>
      </c>
      <c r="B1249" t="str">
        <v>KULA</v>
      </c>
      <c r="C1249" t="str">
        <v>HI</v>
      </c>
      <c r="D1249" t="str">
        <v>MAUI</v>
      </c>
      <c r="E1249" t="str">
        <v>Critical Access Hospitals</v>
      </c>
      <c r="F1249" t="str">
        <v>Voluntary non-profit - Private</v>
      </c>
      <c r="G1249" t="str">
        <v>Yes</v>
      </c>
      <c r="H1249" s="8">
        <v>0</v>
      </c>
      <c r="I1249" t="str">
        <f>_xlfn.XLOOKUP(C1249,State_Ref!B:B,State_Ref!A:A,"No Match")</f>
        <v>Hawaii</v>
      </c>
      <c r="J1249" cm="1">
        <f t="array" ref="J1249">_xlfn.XLOOKUP(I1249&amp;PROPER(D1249),Cleaned_Population!B$2:B$3200&amp;Cleaned_Population!A$2:A$3200,Cleaned_Population!C$2:C$3200,"No Match")</f>
        <v>160592</v>
      </c>
      <c r="K1249" t="str">
        <f t="shared" si="19"/>
        <v>Sufficient Access</v>
      </c>
    </row>
    <row r="1250" spans="1:11">
      <c r="A1250" t="str">
        <v>KAPIOLANI MEDICAL CENTER FOR WOMEN &amp; CHILDREN</v>
      </c>
      <c r="B1250" t="str">
        <v>HONOLULU</v>
      </c>
      <c r="C1250" t="str">
        <v>HI</v>
      </c>
      <c r="D1250" t="str">
        <v>HONOLULU</v>
      </c>
      <c r="E1250" t="str">
        <v>Childrens</v>
      </c>
      <c r="F1250" t="str">
        <v>Voluntary non-profit - Private</v>
      </c>
      <c r="G1250" t="str">
        <v>Yes</v>
      </c>
      <c r="H1250" s="8">
        <v>0</v>
      </c>
      <c r="I1250" t="str">
        <f>_xlfn.XLOOKUP(C1250,State_Ref!B:B,State_Ref!A:A,"No Match")</f>
        <v>Hawaii</v>
      </c>
      <c r="J1250" cm="1">
        <f t="array" ref="J1250">_xlfn.XLOOKUP(I1250&amp;PROPER(D1250),Cleaned_Population!B$2:B$3200&amp;Cleaned_Population!A$2:A$3200,Cleaned_Population!C$2:C$3200,"No Match")</f>
        <v>988703</v>
      </c>
      <c r="K1250" t="str">
        <f t="shared" si="19"/>
        <v>Sufficient Access</v>
      </c>
    </row>
    <row r="1251" spans="1:11">
      <c r="A1251" t="str">
        <v>SHRINERS HOSPITAL FOR CHILDREN</v>
      </c>
      <c r="B1251" t="str">
        <v>HONOLULU</v>
      </c>
      <c r="C1251" t="str">
        <v>HI</v>
      </c>
      <c r="D1251" t="str">
        <v>HONOLULU</v>
      </c>
      <c r="E1251" t="str">
        <v>Childrens</v>
      </c>
      <c r="F1251" t="str">
        <v>Voluntary non-profit - Private</v>
      </c>
      <c r="G1251" t="str">
        <v>No</v>
      </c>
      <c r="H1251" s="8">
        <v>0</v>
      </c>
      <c r="I1251" t="str">
        <f>_xlfn.XLOOKUP(C1251,State_Ref!B:B,State_Ref!A:A,"No Match")</f>
        <v>Hawaii</v>
      </c>
      <c r="J1251" cm="1">
        <f t="array" ref="J1251">_xlfn.XLOOKUP(I1251&amp;PROPER(D1251),Cleaned_Population!B$2:B$3200&amp;Cleaned_Population!A$2:A$3200,Cleaned_Population!C$2:C$3200,"No Match")</f>
        <v>988703</v>
      </c>
      <c r="K1251" t="str">
        <f t="shared" si="19"/>
        <v>Sufficient Access</v>
      </c>
    </row>
    <row r="1252" spans="1:11">
      <c r="A1252" t="str">
        <v>KAHI MOHALA</v>
      </c>
      <c r="B1252" t="str">
        <v>EWA BEACH</v>
      </c>
      <c r="C1252" t="str">
        <v>HI</v>
      </c>
      <c r="D1252" t="str">
        <v>HONOLULU</v>
      </c>
      <c r="E1252" t="str">
        <v>Psychiatric</v>
      </c>
      <c r="F1252" t="str">
        <v>Voluntary non-profit - Private</v>
      </c>
      <c r="G1252" t="str">
        <v>No</v>
      </c>
      <c r="H1252" s="8">
        <v>0</v>
      </c>
      <c r="I1252" t="str">
        <f>_xlfn.XLOOKUP(C1252,State_Ref!B:B,State_Ref!A:A,"No Match")</f>
        <v>Hawaii</v>
      </c>
      <c r="J1252" cm="1">
        <f t="array" ref="J1252">_xlfn.XLOOKUP(I1252&amp;PROPER(D1252),Cleaned_Population!B$2:B$3200&amp;Cleaned_Population!A$2:A$3200,Cleaned_Population!C$2:C$3200,"No Match")</f>
        <v>988703</v>
      </c>
      <c r="K1252" t="str">
        <f t="shared" si="19"/>
        <v>Sufficient Access</v>
      </c>
    </row>
    <row r="1253" spans="1:11">
      <c r="A1253" t="str">
        <v>ST LUKES MAGIC VALLEY MEDICAL CENTER</v>
      </c>
      <c r="B1253" t="str">
        <v>TWIN FALLS</v>
      </c>
      <c r="C1253" t="str">
        <v>ID</v>
      </c>
      <c r="D1253" t="str">
        <v>TWIN FALLS</v>
      </c>
      <c r="E1253" t="str">
        <v>Acute Care Hospitals</v>
      </c>
      <c r="F1253" t="str">
        <v>Voluntary non-profit - Private</v>
      </c>
      <c r="G1253" t="str">
        <v>Yes</v>
      </c>
      <c r="H1253" s="8">
        <v>4</v>
      </c>
      <c r="I1253" t="str">
        <f>_xlfn.XLOOKUP(C1253,State_Ref!B:B,State_Ref!A:A,"No Match")</f>
        <v>Idaho</v>
      </c>
      <c r="J1253" cm="1">
        <f t="array" ref="J1253">_xlfn.XLOOKUP(I1253&amp;PROPER(D1253),Cleaned_Population!B$2:B$3200&amp;Cleaned_Population!A$2:A$3200,Cleaned_Population!C$2:C$3200,"No Match")</f>
        <v>97539</v>
      </c>
      <c r="K1253" t="str">
        <f t="shared" si="19"/>
        <v>Hospital Desert</v>
      </c>
    </row>
    <row r="1254" spans="1:11">
      <c r="A1254" t="str">
        <v>ST JOSEPH REGIONAL MEDICAL CENTER</v>
      </c>
      <c r="B1254" t="str">
        <v>LEWISTON</v>
      </c>
      <c r="C1254" t="str">
        <v>ID</v>
      </c>
      <c r="D1254" t="str">
        <v>NEZ PERCE</v>
      </c>
      <c r="E1254" t="str">
        <v>Acute Care Hospitals</v>
      </c>
      <c r="F1254" t="str">
        <v>Voluntary non-profit - Private</v>
      </c>
      <c r="G1254" t="str">
        <v>Yes</v>
      </c>
      <c r="H1254" s="8">
        <v>2</v>
      </c>
      <c r="I1254" t="str">
        <f>_xlfn.XLOOKUP(C1254,State_Ref!B:B,State_Ref!A:A,"No Match")</f>
        <v>Idaho</v>
      </c>
      <c r="J1254" cm="1">
        <f t="array" ref="J1254">_xlfn.XLOOKUP(I1254&amp;PROPER(D1254),Cleaned_Population!B$2:B$3200&amp;Cleaned_Population!A$2:A$3200,Cleaned_Population!C$2:C$3200,"No Match")</f>
        <v>42905</v>
      </c>
      <c r="K1254" t="str">
        <f t="shared" si="19"/>
        <v>Sufficient Access</v>
      </c>
    </row>
    <row r="1255" spans="1:11">
      <c r="A1255" t="str">
        <v>ST LUKE'S REGIONAL MEDICAL CENTER</v>
      </c>
      <c r="B1255" t="str">
        <v>BOISE</v>
      </c>
      <c r="C1255" t="str">
        <v>ID</v>
      </c>
      <c r="D1255" t="str">
        <v>ADA</v>
      </c>
      <c r="E1255" t="str">
        <v>Acute Care Hospitals</v>
      </c>
      <c r="F1255" t="str">
        <v>Voluntary non-profit - Private</v>
      </c>
      <c r="G1255" t="str">
        <v>Yes</v>
      </c>
      <c r="H1255" s="8">
        <v>5</v>
      </c>
      <c r="I1255" t="str">
        <f>_xlfn.XLOOKUP(C1255,State_Ref!B:B,State_Ref!A:A,"No Match")</f>
        <v>Idaho</v>
      </c>
      <c r="J1255" cm="1">
        <f t="array" ref="J1255">_xlfn.XLOOKUP(I1255&amp;PROPER(D1255),Cleaned_Population!B$2:B$3200&amp;Cleaned_Population!A$2:A$3200,Cleaned_Population!C$2:C$3200,"No Match")</f>
        <v>546141</v>
      </c>
      <c r="K1255" t="str">
        <f t="shared" si="19"/>
        <v>Sufficient Access</v>
      </c>
    </row>
    <row r="1256" spans="1:11">
      <c r="A1256" t="str">
        <v>SAINT ALPHONSUS REGIONAL MEDICAL CENTER</v>
      </c>
      <c r="B1256" t="str">
        <v>BOISE</v>
      </c>
      <c r="C1256" t="str">
        <v>ID</v>
      </c>
      <c r="D1256" t="str">
        <v>ADA</v>
      </c>
      <c r="E1256" t="str">
        <v>Acute Care Hospitals</v>
      </c>
      <c r="F1256" t="str">
        <v>Voluntary non-profit - Church</v>
      </c>
      <c r="G1256" t="str">
        <v>Yes</v>
      </c>
      <c r="H1256" s="8">
        <v>3</v>
      </c>
      <c r="I1256" t="str">
        <f>_xlfn.XLOOKUP(C1256,State_Ref!B:B,State_Ref!A:A,"No Match")</f>
        <v>Idaho</v>
      </c>
      <c r="J1256" cm="1">
        <f t="array" ref="J1256">_xlfn.XLOOKUP(I1256&amp;PROPER(D1256),Cleaned_Population!B$2:B$3200&amp;Cleaned_Population!A$2:A$3200,Cleaned_Population!C$2:C$3200,"No Match")</f>
        <v>546141</v>
      </c>
      <c r="K1256" t="str">
        <f t="shared" si="19"/>
        <v>Sufficient Access</v>
      </c>
    </row>
    <row r="1257" spans="1:11">
      <c r="A1257" t="str">
        <v>SAINT ALPHONSUS MEDICAL CENTER - NAMPA</v>
      </c>
      <c r="B1257" t="str">
        <v>NAMPA</v>
      </c>
      <c r="C1257" t="str">
        <v>ID</v>
      </c>
      <c r="D1257" t="str">
        <v>CANYON</v>
      </c>
      <c r="E1257" t="str">
        <v>Acute Care Hospitals</v>
      </c>
      <c r="F1257" t="str">
        <v>Voluntary non-profit - Church</v>
      </c>
      <c r="G1257" t="str">
        <v>Yes</v>
      </c>
      <c r="H1257" s="8">
        <v>3</v>
      </c>
      <c r="I1257" t="str">
        <f>_xlfn.XLOOKUP(C1257,State_Ref!B:B,State_Ref!A:A,"No Match")</f>
        <v>Idaho</v>
      </c>
      <c r="J1257" cm="1">
        <f t="array" ref="J1257">_xlfn.XLOOKUP(I1257&amp;PROPER(D1257),Cleaned_Population!B$2:B$3200&amp;Cleaned_Population!A$2:A$3200,Cleaned_Population!C$2:C$3200,"No Match")</f>
        <v>275123</v>
      </c>
      <c r="K1257" t="str">
        <f t="shared" si="19"/>
        <v>Sufficient Access</v>
      </c>
    </row>
    <row r="1258" spans="1:11">
      <c r="A1258" t="str">
        <v>WEST VALLEY MEDICAL CENTER</v>
      </c>
      <c r="B1258" t="str">
        <v>CALDWELL</v>
      </c>
      <c r="C1258" t="str">
        <v>ID</v>
      </c>
      <c r="D1258" t="str">
        <v>CANYON</v>
      </c>
      <c r="E1258" t="str">
        <v>Acute Care Hospitals</v>
      </c>
      <c r="F1258" t="str">
        <v>Proprietary</v>
      </c>
      <c r="G1258" t="str">
        <v>Yes</v>
      </c>
      <c r="H1258" s="8">
        <v>5</v>
      </c>
      <c r="I1258" t="str">
        <f>_xlfn.XLOOKUP(C1258,State_Ref!B:B,State_Ref!A:A,"No Match")</f>
        <v>Idaho</v>
      </c>
      <c r="J1258" cm="1">
        <f t="array" ref="J1258">_xlfn.XLOOKUP(I1258&amp;PROPER(D1258),Cleaned_Population!B$2:B$3200&amp;Cleaned_Population!A$2:A$3200,Cleaned_Population!C$2:C$3200,"No Match")</f>
        <v>275123</v>
      </c>
      <c r="K1258" t="str">
        <f t="shared" si="19"/>
        <v>Sufficient Access</v>
      </c>
    </row>
    <row r="1259" spans="1:11">
      <c r="A1259" t="str">
        <v>EASTERN IDAHO REGIONAL MEDICAL CENTER</v>
      </c>
      <c r="B1259" t="str">
        <v>IDAHO FALLS</v>
      </c>
      <c r="C1259" t="str">
        <v>ID</v>
      </c>
      <c r="D1259" t="str">
        <v>BONNEVILLE</v>
      </c>
      <c r="E1259" t="str">
        <v>Acute Care Hospitals</v>
      </c>
      <c r="F1259" t="str">
        <v>Proprietary</v>
      </c>
      <c r="G1259" t="str">
        <v>Yes</v>
      </c>
      <c r="H1259" s="8">
        <v>3</v>
      </c>
      <c r="I1259" t="str">
        <f>_xlfn.XLOOKUP(C1259,State_Ref!B:B,State_Ref!A:A,"No Match")</f>
        <v>Idaho</v>
      </c>
      <c r="J1259" cm="1">
        <f t="array" ref="J1259">_xlfn.XLOOKUP(I1259&amp;PROPER(D1259),Cleaned_Population!B$2:B$3200&amp;Cleaned_Population!A$2:A$3200,Cleaned_Population!C$2:C$3200,"No Match")</f>
        <v>135771</v>
      </c>
      <c r="K1259" t="str">
        <f t="shared" si="19"/>
        <v>Sufficient Access</v>
      </c>
    </row>
    <row r="1260" spans="1:11">
      <c r="A1260" t="str">
        <v>MADISON MEMORIAL HOSPITAL</v>
      </c>
      <c r="B1260" t="str">
        <v>REXBURG</v>
      </c>
      <c r="C1260" t="str">
        <v>ID</v>
      </c>
      <c r="D1260" t="str">
        <v>MADISON</v>
      </c>
      <c r="E1260" t="str">
        <v>Acute Care Hospitals</v>
      </c>
      <c r="F1260" t="str">
        <v>Government - Local</v>
      </c>
      <c r="G1260" t="str">
        <v>Yes</v>
      </c>
      <c r="H1260" s="8">
        <v>0</v>
      </c>
      <c r="I1260" t="str">
        <f>_xlfn.XLOOKUP(C1260,State_Ref!B:B,State_Ref!A:A,"No Match")</f>
        <v>Idaho</v>
      </c>
      <c r="J1260" cm="1">
        <f t="array" ref="J1260">_xlfn.XLOOKUP(I1260&amp;PROPER(D1260),Cleaned_Population!B$2:B$3200&amp;Cleaned_Population!A$2:A$3200,Cleaned_Population!C$2:C$3200,"No Match")</f>
        <v>55172</v>
      </c>
      <c r="K1260" t="str">
        <f t="shared" si="19"/>
        <v>Hospital Desert</v>
      </c>
    </row>
    <row r="1261" spans="1:11">
      <c r="A1261" t="str">
        <v>PORTNEUF MEDICAL CENTER</v>
      </c>
      <c r="B1261" t="str">
        <v>POCATELLO</v>
      </c>
      <c r="C1261" t="str">
        <v>ID</v>
      </c>
      <c r="D1261" t="str">
        <v>BANNOCK</v>
      </c>
      <c r="E1261" t="str">
        <v>Acute Care Hospitals</v>
      </c>
      <c r="F1261" t="str">
        <v>Proprietary</v>
      </c>
      <c r="G1261" t="str">
        <v>Yes</v>
      </c>
      <c r="H1261" s="8">
        <v>4</v>
      </c>
      <c r="I1261" t="str">
        <f>_xlfn.XLOOKUP(C1261,State_Ref!B:B,State_Ref!A:A,"No Match")</f>
        <v>Idaho</v>
      </c>
      <c r="J1261" cm="1">
        <f t="array" ref="J1261">_xlfn.XLOOKUP(I1261&amp;PROPER(D1261),Cleaned_Population!B$2:B$3200&amp;Cleaned_Population!A$2:A$3200,Cleaned_Population!C$2:C$3200,"No Match")</f>
        <v>91591</v>
      </c>
      <c r="K1261" t="str">
        <f t="shared" si="19"/>
        <v>Hospital Desert</v>
      </c>
    </row>
    <row r="1262" spans="1:11">
      <c r="A1262" t="str">
        <v>BOISE VA MEDICAL CENTER</v>
      </c>
      <c r="B1262" t="str">
        <v>BOISE</v>
      </c>
      <c r="C1262" t="str">
        <v>ID</v>
      </c>
      <c r="D1262" t="str">
        <v>ADA</v>
      </c>
      <c r="E1262" t="str">
        <v>Acute Care - Veterans Administration</v>
      </c>
      <c r="F1262" t="str">
        <v>Veterans Health Administration</v>
      </c>
      <c r="G1262" t="str">
        <v>Yes</v>
      </c>
      <c r="H1262" s="8">
        <v>5</v>
      </c>
      <c r="I1262" t="str">
        <f>_xlfn.XLOOKUP(C1262,State_Ref!B:B,State_Ref!A:A,"No Match")</f>
        <v>Idaho</v>
      </c>
      <c r="J1262" cm="1">
        <f t="array" ref="J1262">_xlfn.XLOOKUP(I1262&amp;PROPER(D1262),Cleaned_Population!B$2:B$3200&amp;Cleaned_Population!A$2:A$3200,Cleaned_Population!C$2:C$3200,"No Match")</f>
        <v>546141</v>
      </c>
      <c r="K1262" t="str">
        <f t="shared" si="19"/>
        <v>Sufficient Access</v>
      </c>
    </row>
    <row r="1263" spans="1:11">
      <c r="A1263" t="str">
        <v>KOOTENAI HEALTH</v>
      </c>
      <c r="B1263" t="str">
        <v>COEUR D'ALENE</v>
      </c>
      <c r="C1263" t="str">
        <v>ID</v>
      </c>
      <c r="D1263" t="str">
        <v>KOOTENAI</v>
      </c>
      <c r="E1263" t="str">
        <v>Acute Care Hospitals</v>
      </c>
      <c r="F1263" t="str">
        <v>Government - Hospital District or Authority</v>
      </c>
      <c r="G1263" t="str">
        <v>Yes</v>
      </c>
      <c r="H1263" s="8">
        <v>4</v>
      </c>
      <c r="I1263" t="str">
        <f>_xlfn.XLOOKUP(C1263,State_Ref!B:B,State_Ref!A:A,"No Match")</f>
        <v>Idaho</v>
      </c>
      <c r="J1263" cm="1">
        <f t="array" ref="J1263">_xlfn.XLOOKUP(I1263&amp;PROPER(D1263),Cleaned_Population!B$2:B$3200&amp;Cleaned_Population!A$2:A$3200,Cleaned_Population!C$2:C$3200,"No Match")</f>
        <v>191864</v>
      </c>
      <c r="K1263" t="str">
        <f t="shared" si="19"/>
        <v>Sufficient Access</v>
      </c>
    </row>
    <row r="1264" spans="1:11">
      <c r="A1264" t="str">
        <v>TREASURE VALLEY HOSPITAL</v>
      </c>
      <c r="B1264" t="str">
        <v>BOISE</v>
      </c>
      <c r="C1264" t="str">
        <v>ID</v>
      </c>
      <c r="D1264" t="str">
        <v>ADA</v>
      </c>
      <c r="E1264" t="str">
        <v>Acute Care Hospitals</v>
      </c>
      <c r="F1264" t="str">
        <v>Proprietary</v>
      </c>
      <c r="G1264" t="str">
        <v>No</v>
      </c>
      <c r="H1264" s="8">
        <v>0</v>
      </c>
      <c r="I1264" t="str">
        <f>_xlfn.XLOOKUP(C1264,State_Ref!B:B,State_Ref!A:A,"No Match")</f>
        <v>Idaho</v>
      </c>
      <c r="J1264" cm="1">
        <f t="array" ref="J1264">_xlfn.XLOOKUP(I1264&amp;PROPER(D1264),Cleaned_Population!B$2:B$3200&amp;Cleaned_Population!A$2:A$3200,Cleaned_Population!C$2:C$3200,"No Match")</f>
        <v>546141</v>
      </c>
      <c r="K1264" t="str">
        <f t="shared" si="19"/>
        <v>Sufficient Access</v>
      </c>
    </row>
    <row r="1265" spans="1:11">
      <c r="A1265" t="str">
        <v>MOUNTAIN VIEW HOSPITAL</v>
      </c>
      <c r="B1265" t="str">
        <v>IDAHO FALLS</v>
      </c>
      <c r="C1265" t="str">
        <v>ID</v>
      </c>
      <c r="D1265" t="str">
        <v>BONNEVILLE</v>
      </c>
      <c r="E1265" t="str">
        <v>Acute Care Hospitals</v>
      </c>
      <c r="F1265" t="str">
        <v>Physician</v>
      </c>
      <c r="G1265" t="str">
        <v>Yes</v>
      </c>
      <c r="H1265" s="8">
        <v>3</v>
      </c>
      <c r="I1265" t="str">
        <f>_xlfn.XLOOKUP(C1265,State_Ref!B:B,State_Ref!A:A,"No Match")</f>
        <v>Idaho</v>
      </c>
      <c r="J1265" cm="1">
        <f t="array" ref="J1265">_xlfn.XLOOKUP(I1265&amp;PROPER(D1265),Cleaned_Population!B$2:B$3200&amp;Cleaned_Population!A$2:A$3200,Cleaned_Population!C$2:C$3200,"No Match")</f>
        <v>135771</v>
      </c>
      <c r="K1265" t="str">
        <f t="shared" si="19"/>
        <v>Sufficient Access</v>
      </c>
    </row>
    <row r="1266" spans="1:11">
      <c r="A1266" t="str">
        <v>NORTHWEST SPECIALTY HOSPITAL</v>
      </c>
      <c r="B1266" t="str">
        <v>POST FALLS</v>
      </c>
      <c r="C1266" t="str">
        <v>ID</v>
      </c>
      <c r="D1266" t="str">
        <v>KOOTENAI</v>
      </c>
      <c r="E1266" t="str">
        <v>Acute Care Hospitals</v>
      </c>
      <c r="F1266" t="str">
        <v>Proprietary</v>
      </c>
      <c r="G1266" t="str">
        <v>No</v>
      </c>
      <c r="H1266" s="8">
        <v>0</v>
      </c>
      <c r="I1266" t="str">
        <f>_xlfn.XLOOKUP(C1266,State_Ref!B:B,State_Ref!A:A,"No Match")</f>
        <v>Idaho</v>
      </c>
      <c r="J1266" cm="1">
        <f t="array" ref="J1266">_xlfn.XLOOKUP(I1266&amp;PROPER(D1266),Cleaned_Population!B$2:B$3200&amp;Cleaned_Population!A$2:A$3200,Cleaned_Population!C$2:C$3200,"No Match")</f>
        <v>191864</v>
      </c>
      <c r="K1266" t="str">
        <f t="shared" si="19"/>
        <v>Sufficient Access</v>
      </c>
    </row>
    <row r="1267" spans="1:11">
      <c r="A1267" t="str">
        <v>ST LUKE'S NAMPA MEDICAL CENTER</v>
      </c>
      <c r="B1267" t="str">
        <v>NAMPA</v>
      </c>
      <c r="C1267" t="str">
        <v>ID</v>
      </c>
      <c r="D1267" t="str">
        <v>CANYON</v>
      </c>
      <c r="E1267" t="str">
        <v>Acute Care Hospitals</v>
      </c>
      <c r="F1267" t="str">
        <v>Voluntary non-profit - Private</v>
      </c>
      <c r="G1267" t="str">
        <v>Yes</v>
      </c>
      <c r="H1267" s="8">
        <v>5</v>
      </c>
      <c r="I1267" t="str">
        <f>_xlfn.XLOOKUP(C1267,State_Ref!B:B,State_Ref!A:A,"No Match")</f>
        <v>Idaho</v>
      </c>
      <c r="J1267" cm="1">
        <f t="array" ref="J1267">_xlfn.XLOOKUP(I1267&amp;PROPER(D1267),Cleaned_Population!B$2:B$3200&amp;Cleaned_Population!A$2:A$3200,Cleaned_Population!C$2:C$3200,"No Match")</f>
        <v>275123</v>
      </c>
      <c r="K1267" t="str">
        <f t="shared" si="19"/>
        <v>Sufficient Access</v>
      </c>
    </row>
    <row r="1268" spans="1:11">
      <c r="A1268" t="str">
        <v>GROVE CREEK MEDICAL CENTER</v>
      </c>
      <c r="B1268" t="str">
        <v>BLACKFOOT</v>
      </c>
      <c r="C1268" t="str">
        <v>ID</v>
      </c>
      <c r="D1268" t="str">
        <v>BINGHAM</v>
      </c>
      <c r="E1268" t="str">
        <v>Acute Care Hospitals</v>
      </c>
      <c r="F1268" t="str">
        <v>Voluntary non-profit - Private</v>
      </c>
      <c r="G1268" t="str">
        <v>No</v>
      </c>
      <c r="H1268" s="8">
        <v>0</v>
      </c>
      <c r="I1268" t="str">
        <f>_xlfn.XLOOKUP(C1268,State_Ref!B:B,State_Ref!A:A,"No Match")</f>
        <v>Idaho</v>
      </c>
      <c r="J1268" cm="1">
        <f t="array" ref="J1268">_xlfn.XLOOKUP(I1268&amp;PROPER(D1268),Cleaned_Population!B$2:B$3200&amp;Cleaned_Population!A$2:A$3200,Cleaned_Population!C$2:C$3200,"No Match")</f>
        <v>51153</v>
      </c>
      <c r="K1268" t="str">
        <f t="shared" si="19"/>
        <v>Sufficient Access</v>
      </c>
    </row>
    <row r="1269" spans="1:11">
      <c r="A1269" t="str">
        <v>IDAHO FALLS COMMUNITY HOSPITAL, LLC</v>
      </c>
      <c r="B1269" t="str">
        <v>IDAHO FALLS</v>
      </c>
      <c r="C1269" t="str">
        <v>ID</v>
      </c>
      <c r="D1269" t="str">
        <v>BONNEVILLE</v>
      </c>
      <c r="E1269" t="str">
        <v>Acute Care Hospitals</v>
      </c>
      <c r="F1269" t="str">
        <v>Proprietary</v>
      </c>
      <c r="G1269" t="str">
        <v>Yes</v>
      </c>
      <c r="H1269" s="8">
        <v>4</v>
      </c>
      <c r="I1269" t="str">
        <f>_xlfn.XLOOKUP(C1269,State_Ref!B:B,State_Ref!A:A,"No Match")</f>
        <v>Idaho</v>
      </c>
      <c r="J1269" cm="1">
        <f t="array" ref="J1269">_xlfn.XLOOKUP(I1269&amp;PROPER(D1269),Cleaned_Population!B$2:B$3200&amp;Cleaned_Population!A$2:A$3200,Cleaned_Population!C$2:C$3200,"No Match")</f>
        <v>135771</v>
      </c>
      <c r="K1269" t="str">
        <f t="shared" si="19"/>
        <v>Sufficient Access</v>
      </c>
    </row>
    <row r="1270" spans="1:11">
      <c r="A1270" t="str">
        <v>CASCADE MEDICAL CENTER</v>
      </c>
      <c r="B1270" t="str">
        <v>CASCADE</v>
      </c>
      <c r="C1270" t="str">
        <v>ID</v>
      </c>
      <c r="D1270" t="str">
        <v>VALLEY</v>
      </c>
      <c r="E1270" t="str">
        <v>Rural Emergency Hospital</v>
      </c>
      <c r="F1270" t="str">
        <v>Government - Hospital District or Authority</v>
      </c>
      <c r="G1270" t="str">
        <v>Yes</v>
      </c>
      <c r="H1270" s="8">
        <v>0</v>
      </c>
      <c r="I1270" t="str">
        <f>_xlfn.XLOOKUP(C1270,State_Ref!B:B,State_Ref!A:A,"No Match")</f>
        <v>Idaho</v>
      </c>
      <c r="J1270" cm="1">
        <f t="array" ref="J1270">_xlfn.XLOOKUP(I1270&amp;PROPER(D1270),Cleaned_Population!B$2:B$3200&amp;Cleaned_Population!A$2:A$3200,Cleaned_Population!C$2:C$3200,"No Match")</f>
        <v>12831</v>
      </c>
      <c r="K1270" t="str">
        <f t="shared" si="19"/>
        <v>Sufficient Access</v>
      </c>
    </row>
    <row r="1271" spans="1:11">
      <c r="A1271" t="str">
        <v>BOUNDARY COMMUNITY HOSPITAL</v>
      </c>
      <c r="B1271" t="str">
        <v>BONNERS FERRY</v>
      </c>
      <c r="C1271" t="str">
        <v>ID</v>
      </c>
      <c r="D1271" t="str">
        <v>BOUNDARY</v>
      </c>
      <c r="E1271" t="str">
        <v>Critical Access Hospitals</v>
      </c>
      <c r="F1271" t="str">
        <v>Voluntary non-profit - Other</v>
      </c>
      <c r="G1271" t="str">
        <v>Yes</v>
      </c>
      <c r="H1271" s="8">
        <v>0</v>
      </c>
      <c r="I1271" t="str">
        <f>_xlfn.XLOOKUP(C1271,State_Ref!B:B,State_Ref!A:A,"No Match")</f>
        <v>Idaho</v>
      </c>
      <c r="J1271" cm="1">
        <f t="array" ref="J1271">_xlfn.XLOOKUP(I1271&amp;PROPER(D1271),Cleaned_Population!B$2:B$3200&amp;Cleaned_Population!A$2:A$3200,Cleaned_Population!C$2:C$3200,"No Match")</f>
        <v>13997</v>
      </c>
      <c r="K1271" t="str">
        <f t="shared" si="19"/>
        <v>Sufficient Access</v>
      </c>
    </row>
    <row r="1272" spans="1:11">
      <c r="A1272" t="str">
        <v>NORTH CANYON MEDICAL CENTER</v>
      </c>
      <c r="B1272" t="str">
        <v>GOODING</v>
      </c>
      <c r="C1272" t="str">
        <v>ID</v>
      </c>
      <c r="D1272" t="str">
        <v>GOODING</v>
      </c>
      <c r="E1272" t="str">
        <v>Critical Access Hospitals</v>
      </c>
      <c r="F1272" t="str">
        <v>Voluntary non-profit - Private</v>
      </c>
      <c r="G1272" t="str">
        <v>No</v>
      </c>
      <c r="H1272" s="8">
        <v>0</v>
      </c>
      <c r="I1272" t="str">
        <f>_xlfn.XLOOKUP(C1272,State_Ref!B:B,State_Ref!A:A,"No Match")</f>
        <v>Idaho</v>
      </c>
      <c r="J1272" cm="1">
        <f t="array" ref="J1272">_xlfn.XLOOKUP(I1272&amp;PROPER(D1272),Cleaned_Population!B$2:B$3200&amp;Cleaned_Population!A$2:A$3200,Cleaned_Population!C$2:C$3200,"No Match")</f>
        <v>16446</v>
      </c>
      <c r="K1272" t="str">
        <f t="shared" si="19"/>
        <v>Sufficient Access</v>
      </c>
    </row>
    <row r="1273" spans="1:11">
      <c r="A1273" t="str">
        <v>NELL J REDFIELD MEMORIAL HOSPITAL</v>
      </c>
      <c r="B1273" t="str">
        <v>MALAD CITY</v>
      </c>
      <c r="C1273" t="str">
        <v>ID</v>
      </c>
      <c r="D1273" t="str">
        <v>ONEIDA</v>
      </c>
      <c r="E1273" t="str">
        <v>Critical Access Hospitals</v>
      </c>
      <c r="F1273" t="str">
        <v>Government - Local</v>
      </c>
      <c r="G1273" t="str">
        <v>Yes</v>
      </c>
      <c r="H1273" s="8">
        <v>0</v>
      </c>
      <c r="I1273" t="str">
        <f>_xlfn.XLOOKUP(C1273,State_Ref!B:B,State_Ref!A:A,"No Match")</f>
        <v>Idaho</v>
      </c>
      <c r="J1273" cm="1">
        <f t="array" ref="J1273">_xlfn.XLOOKUP(I1273&amp;PROPER(D1273),Cleaned_Population!B$2:B$3200&amp;Cleaned_Population!A$2:A$3200,Cleaned_Population!C$2:C$3200,"No Match")</f>
        <v>5085</v>
      </c>
      <c r="K1273" t="str">
        <f t="shared" si="19"/>
        <v>Sufficient Access</v>
      </c>
    </row>
    <row r="1274" spans="1:11">
      <c r="A1274" t="str">
        <v>POWER COUNTY HOSPITAL DISTRICT</v>
      </c>
      <c r="B1274" t="str">
        <v>AMERICAN FALLS</v>
      </c>
      <c r="C1274" t="str">
        <v>ID</v>
      </c>
      <c r="D1274" t="str">
        <v>POWER</v>
      </c>
      <c r="E1274" t="str">
        <v>Critical Access Hospitals</v>
      </c>
      <c r="F1274" t="str">
        <v>Government - Hospital District or Authority</v>
      </c>
      <c r="G1274" t="str">
        <v>Yes</v>
      </c>
      <c r="H1274" s="8">
        <v>0</v>
      </c>
      <c r="I1274" t="str">
        <f>_xlfn.XLOOKUP(C1274,State_Ref!B:B,State_Ref!A:A,"No Match")</f>
        <v>Idaho</v>
      </c>
      <c r="J1274" cm="1">
        <f t="array" ref="J1274">_xlfn.XLOOKUP(I1274&amp;PROPER(D1274),Cleaned_Population!B$2:B$3200&amp;Cleaned_Population!A$2:A$3200,Cleaned_Population!C$2:C$3200,"No Match")</f>
        <v>8246</v>
      </c>
      <c r="K1274" t="str">
        <f t="shared" si="19"/>
        <v>Sufficient Access</v>
      </c>
    </row>
    <row r="1275" spans="1:11">
      <c r="A1275" t="str">
        <v>STEELE MEMORIAL MEDICAL CENTER</v>
      </c>
      <c r="B1275" t="str">
        <v>SALMON</v>
      </c>
      <c r="C1275" t="str">
        <v>ID</v>
      </c>
      <c r="D1275" t="str">
        <v>LEMHI</v>
      </c>
      <c r="E1275" t="str">
        <v>Critical Access Hospitals</v>
      </c>
      <c r="F1275" t="str">
        <v>Government - Local</v>
      </c>
      <c r="G1275" t="str">
        <v>Yes</v>
      </c>
      <c r="H1275" s="8">
        <v>3</v>
      </c>
      <c r="I1275" t="str">
        <f>_xlfn.XLOOKUP(C1275,State_Ref!B:B,State_Ref!A:A,"No Match")</f>
        <v>Idaho</v>
      </c>
      <c r="J1275" cm="1">
        <f t="array" ref="J1275">_xlfn.XLOOKUP(I1275&amp;PROPER(D1275),Cleaned_Population!B$2:B$3200&amp;Cleaned_Population!A$2:A$3200,Cleaned_Population!C$2:C$3200,"No Match")</f>
        <v>8474</v>
      </c>
      <c r="K1275" t="str">
        <f t="shared" si="19"/>
        <v>Sufficient Access</v>
      </c>
    </row>
    <row r="1276" spans="1:11">
      <c r="A1276" t="str">
        <v>WEISER MEMORIAL HOSPITAL</v>
      </c>
      <c r="B1276" t="str">
        <v>WEISER</v>
      </c>
      <c r="C1276" t="str">
        <v>ID</v>
      </c>
      <c r="D1276" t="str">
        <v>WASHINGTON</v>
      </c>
      <c r="E1276" t="str">
        <v>Critical Access Hospitals</v>
      </c>
      <c r="F1276" t="str">
        <v>Government - Hospital District or Authority</v>
      </c>
      <c r="G1276" t="str">
        <v>Yes</v>
      </c>
      <c r="H1276" s="8">
        <v>0</v>
      </c>
      <c r="I1276" t="str">
        <f>_xlfn.XLOOKUP(C1276,State_Ref!B:B,State_Ref!A:A,"No Match")</f>
        <v>Idaho</v>
      </c>
      <c r="J1276" cm="1">
        <f t="array" ref="J1276">_xlfn.XLOOKUP(I1276&amp;PROPER(D1276),Cleaned_Population!B$2:B$3200&amp;Cleaned_Population!A$2:A$3200,Cleaned_Population!C$2:C$3200,"No Match")</f>
        <v>11583</v>
      </c>
      <c r="K1276" t="str">
        <f t="shared" si="19"/>
        <v>Sufficient Access</v>
      </c>
    </row>
    <row r="1277" spans="1:11">
      <c r="A1277" t="str">
        <v>CARIBOU MEDICAL CENTER</v>
      </c>
      <c r="B1277" t="str">
        <v>SODA SPRINGS</v>
      </c>
      <c r="C1277" t="str">
        <v>ID</v>
      </c>
      <c r="D1277" t="str">
        <v>CARIBOU</v>
      </c>
      <c r="E1277" t="str">
        <v>Critical Access Hospitals</v>
      </c>
      <c r="F1277" t="str">
        <v>Government - Local</v>
      </c>
      <c r="G1277" t="str">
        <v>Yes</v>
      </c>
      <c r="H1277" s="8">
        <v>0</v>
      </c>
      <c r="I1277" t="str">
        <f>_xlfn.XLOOKUP(C1277,State_Ref!B:B,State_Ref!A:A,"No Match")</f>
        <v>Idaho</v>
      </c>
      <c r="J1277" cm="1">
        <f t="array" ref="J1277">_xlfn.XLOOKUP(I1277&amp;PROPER(D1277),Cleaned_Population!B$2:B$3200&amp;Cleaned_Population!A$2:A$3200,Cleaned_Population!C$2:C$3200,"No Match")</f>
        <v>7252</v>
      </c>
      <c r="K1277" t="str">
        <f t="shared" si="19"/>
        <v>Sufficient Access</v>
      </c>
    </row>
    <row r="1278" spans="1:11">
      <c r="A1278" t="str">
        <v>ST LUKE'S JEROME</v>
      </c>
      <c r="B1278" t="str">
        <v>JEROME</v>
      </c>
      <c r="C1278" t="str">
        <v>ID</v>
      </c>
      <c r="D1278" t="str">
        <v>JEROME</v>
      </c>
      <c r="E1278" t="str">
        <v>Critical Access Hospitals</v>
      </c>
      <c r="F1278" t="str">
        <v>Voluntary non-profit - Private</v>
      </c>
      <c r="G1278" t="str">
        <v>Yes</v>
      </c>
      <c r="H1278" s="8">
        <v>0</v>
      </c>
      <c r="I1278" t="str">
        <f>_xlfn.XLOOKUP(C1278,State_Ref!B:B,State_Ref!A:A,"No Match")</f>
        <v>Idaho</v>
      </c>
      <c r="J1278" cm="1">
        <f t="array" ref="J1278">_xlfn.XLOOKUP(I1278&amp;PROPER(D1278),Cleaned_Population!B$2:B$3200&amp;Cleaned_Population!A$2:A$3200,Cleaned_Population!C$2:C$3200,"No Match")</f>
        <v>26362</v>
      </c>
      <c r="K1278" t="str">
        <f t="shared" si="19"/>
        <v>Sufficient Access</v>
      </c>
    </row>
    <row r="1279" spans="1:11">
      <c r="A1279" t="str">
        <v>ST LUKE'S ELMORE MEDICAL CENTER</v>
      </c>
      <c r="B1279" t="str">
        <v>MOUNTAIN HOME</v>
      </c>
      <c r="C1279" t="str">
        <v>ID</v>
      </c>
      <c r="D1279" t="str">
        <v>ELMORE</v>
      </c>
      <c r="E1279" t="str">
        <v>Critical Access Hospitals</v>
      </c>
      <c r="F1279" t="str">
        <v>Voluntary non-profit - Private</v>
      </c>
      <c r="G1279" t="str">
        <v>Yes</v>
      </c>
      <c r="H1279" s="8">
        <v>5</v>
      </c>
      <c r="I1279" t="str">
        <f>_xlfn.XLOOKUP(C1279,State_Ref!B:B,State_Ref!A:A,"No Match")</f>
        <v>Idaho</v>
      </c>
      <c r="J1279" cm="1">
        <f t="array" ref="J1279">_xlfn.XLOOKUP(I1279&amp;PROPER(D1279),Cleaned_Population!B$2:B$3200&amp;Cleaned_Population!A$2:A$3200,Cleaned_Population!C$2:C$3200,"No Match")</f>
        <v>29465</v>
      </c>
      <c r="K1279" t="str">
        <f t="shared" si="19"/>
        <v>Sufficient Access</v>
      </c>
    </row>
    <row r="1280" spans="1:11">
      <c r="A1280" t="str">
        <v>ST LUKE'S MCCALL</v>
      </c>
      <c r="B1280" t="str">
        <v>MCCALL</v>
      </c>
      <c r="C1280" t="str">
        <v>ID</v>
      </c>
      <c r="D1280" t="str">
        <v>VALLEY</v>
      </c>
      <c r="E1280" t="str">
        <v>Critical Access Hospitals</v>
      </c>
      <c r="F1280" t="str">
        <v>Proprietary</v>
      </c>
      <c r="G1280" t="str">
        <v>Yes</v>
      </c>
      <c r="H1280" s="8">
        <v>0</v>
      </c>
      <c r="I1280" t="str">
        <f>_xlfn.XLOOKUP(C1280,State_Ref!B:B,State_Ref!A:A,"No Match")</f>
        <v>Idaho</v>
      </c>
      <c r="J1280" cm="1">
        <f t="array" ref="J1280">_xlfn.XLOOKUP(I1280&amp;PROPER(D1280),Cleaned_Population!B$2:B$3200&amp;Cleaned_Population!A$2:A$3200,Cleaned_Population!C$2:C$3200,"No Match")</f>
        <v>12831</v>
      </c>
      <c r="K1280" t="str">
        <f t="shared" si="19"/>
        <v>Sufficient Access</v>
      </c>
    </row>
    <row r="1281" spans="1:11">
      <c r="A1281" t="str">
        <v>TETON VALLEY HOSPITAL</v>
      </c>
      <c r="B1281" t="str">
        <v>DRIGGS</v>
      </c>
      <c r="C1281" t="str">
        <v>ID</v>
      </c>
      <c r="D1281" t="str">
        <v>TETON</v>
      </c>
      <c r="E1281" t="str">
        <v>Critical Access Hospitals</v>
      </c>
      <c r="F1281" t="str">
        <v>Voluntary non-profit - Private</v>
      </c>
      <c r="G1281" t="str">
        <v>Yes</v>
      </c>
      <c r="H1281" s="8">
        <v>0</v>
      </c>
      <c r="I1281" t="str">
        <f>_xlfn.XLOOKUP(C1281,State_Ref!B:B,State_Ref!A:A,"No Match")</f>
        <v>Idaho</v>
      </c>
      <c r="J1281" cm="1">
        <f t="array" ref="J1281">_xlfn.XLOOKUP(I1281&amp;PROPER(D1281),Cleaned_Population!B$2:B$3200&amp;Cleaned_Population!A$2:A$3200,Cleaned_Population!C$2:C$3200,"No Match")</f>
        <v>13254</v>
      </c>
      <c r="K1281" t="str">
        <f t="shared" si="19"/>
        <v>Sufficient Access</v>
      </c>
    </row>
    <row r="1282" spans="1:11">
      <c r="A1282" t="str">
        <v>SHOSHONE MEDICAL CENTER</v>
      </c>
      <c r="B1282" t="str">
        <v>KELLOGG</v>
      </c>
      <c r="C1282" t="str">
        <v>ID</v>
      </c>
      <c r="D1282" t="str">
        <v>SHOSHONE</v>
      </c>
      <c r="E1282" t="str">
        <v>Critical Access Hospitals</v>
      </c>
      <c r="F1282" t="str">
        <v>Government - Hospital District or Authority</v>
      </c>
      <c r="G1282" t="str">
        <v>Yes</v>
      </c>
      <c r="H1282" s="8">
        <v>3</v>
      </c>
      <c r="I1282" t="str">
        <f>_xlfn.XLOOKUP(C1282,State_Ref!B:B,State_Ref!A:A,"No Match")</f>
        <v>Idaho</v>
      </c>
      <c r="J1282" cm="1">
        <f t="array" ref="J1282">_xlfn.XLOOKUP(I1282&amp;PROPER(D1282),Cleaned_Population!B$2:B$3200&amp;Cleaned_Population!A$2:A$3200,Cleaned_Population!C$2:C$3200,"No Match")</f>
        <v>14130</v>
      </c>
      <c r="K1282" t="str">
        <f t="shared" si="19"/>
        <v>Sufficient Access</v>
      </c>
    </row>
    <row r="1283" spans="1:11">
      <c r="A1283" t="str">
        <v>SYRINGA GENERAL HOSPITAL</v>
      </c>
      <c r="B1283" t="str">
        <v>GRANGEVILLE</v>
      </c>
      <c r="C1283" t="str">
        <v>ID</v>
      </c>
      <c r="D1283" t="str">
        <v>IDAHO</v>
      </c>
      <c r="E1283" t="str">
        <v>Critical Access Hospitals</v>
      </c>
      <c r="F1283" t="str">
        <v>Voluntary non-profit - Private</v>
      </c>
      <c r="G1283" t="str">
        <v>Yes</v>
      </c>
      <c r="H1283" s="8">
        <v>0</v>
      </c>
      <c r="I1283" t="str">
        <f>_xlfn.XLOOKUP(C1283,State_Ref!B:B,State_Ref!A:A,"No Match")</f>
        <v>Idaho</v>
      </c>
      <c r="J1283" cm="1">
        <f t="array" ref="J1283">_xlfn.XLOOKUP(I1283&amp;PROPER(D1283),Cleaned_Population!B$2:B$3200&amp;Cleaned_Population!A$2:A$3200,Cleaned_Population!C$2:C$3200,"No Match")</f>
        <v>17874</v>
      </c>
      <c r="K1283" t="str">
        <f t="shared" ref="K1283:K1346" si="20">IF(AND(J1283&gt;50000,COUNTIFS(D:D,D1283,C:C,C1283)&lt;=1),"Hospital Desert","Sufficient Access")</f>
        <v>Sufficient Access</v>
      </c>
    </row>
    <row r="1284" spans="1:11">
      <c r="A1284" t="str">
        <v>BEAR LAKE MEMORIAL HOSPITAL</v>
      </c>
      <c r="B1284" t="str">
        <v>MONTPELIER</v>
      </c>
      <c r="C1284" t="str">
        <v>ID</v>
      </c>
      <c r="D1284" t="str">
        <v>BEAR LAKE</v>
      </c>
      <c r="E1284" t="str">
        <v>Critical Access Hospitals</v>
      </c>
      <c r="F1284" t="str">
        <v>Government - Local</v>
      </c>
      <c r="G1284" t="str">
        <v>Yes</v>
      </c>
      <c r="H1284" s="8">
        <v>0</v>
      </c>
      <c r="I1284" t="str">
        <f>_xlfn.XLOOKUP(C1284,State_Ref!B:B,State_Ref!A:A,"No Match")</f>
        <v>Idaho</v>
      </c>
      <c r="J1284" cm="1">
        <f t="array" ref="J1284">_xlfn.XLOOKUP(I1284&amp;PROPER(D1284),Cleaned_Population!B$2:B$3200&amp;Cleaned_Population!A$2:A$3200,Cleaned_Population!C$2:C$3200,"No Match")</f>
        <v>6727</v>
      </c>
      <c r="K1284" t="str">
        <f t="shared" si="20"/>
        <v>Sufficient Access</v>
      </c>
    </row>
    <row r="1285" spans="1:11">
      <c r="A1285" t="str">
        <v>BENEWAH COMMUNITY HOSPITAL</v>
      </c>
      <c r="B1285" t="str">
        <v>SAINT MARIES</v>
      </c>
      <c r="C1285" t="str">
        <v>ID</v>
      </c>
      <c r="D1285" t="str">
        <v>BENEWAH</v>
      </c>
      <c r="E1285" t="str">
        <v>Critical Access Hospitals</v>
      </c>
      <c r="F1285" t="str">
        <v>Government - Local</v>
      </c>
      <c r="G1285" t="str">
        <v>Yes</v>
      </c>
      <c r="H1285" s="8">
        <v>0</v>
      </c>
      <c r="I1285" t="str">
        <f>_xlfn.XLOOKUP(C1285,State_Ref!B:B,State_Ref!A:A,"No Match")</f>
        <v>Idaho</v>
      </c>
      <c r="J1285" cm="1">
        <f t="array" ref="J1285">_xlfn.XLOOKUP(I1285&amp;PROPER(D1285),Cleaned_Population!B$2:B$3200&amp;Cleaned_Population!A$2:A$3200,Cleaned_Population!C$2:C$3200,"No Match")</f>
        <v>10508</v>
      </c>
      <c r="K1285" t="str">
        <f t="shared" si="20"/>
        <v>Sufficient Access</v>
      </c>
    </row>
    <row r="1286" spans="1:11">
      <c r="A1286" t="str">
        <v>VALOR HEALTH</v>
      </c>
      <c r="B1286" t="str">
        <v>EMMETT</v>
      </c>
      <c r="C1286" t="str">
        <v>ID</v>
      </c>
      <c r="D1286" t="str">
        <v>GEM</v>
      </c>
      <c r="E1286" t="str">
        <v>Critical Access Hospitals</v>
      </c>
      <c r="F1286" t="str">
        <v>Government - Local</v>
      </c>
      <c r="G1286" t="str">
        <v>Yes</v>
      </c>
      <c r="H1286" s="8">
        <v>0</v>
      </c>
      <c r="I1286" t="str">
        <f>_xlfn.XLOOKUP(C1286,State_Ref!B:B,State_Ref!A:A,"No Match")</f>
        <v>Idaho</v>
      </c>
      <c r="J1286" cm="1">
        <f t="array" ref="J1286">_xlfn.XLOOKUP(I1286&amp;PROPER(D1286),Cleaned_Population!B$2:B$3200&amp;Cleaned_Population!A$2:A$3200,Cleaned_Population!C$2:C$3200,"No Match")</f>
        <v>21773</v>
      </c>
      <c r="K1286" t="str">
        <f t="shared" si="20"/>
        <v>Sufficient Access</v>
      </c>
    </row>
    <row r="1287" spans="1:11">
      <c r="A1287" t="str">
        <v>MINIDOKA MEMORIAL HOSPITAL</v>
      </c>
      <c r="B1287" t="str">
        <v>RUPERT</v>
      </c>
      <c r="C1287" t="str">
        <v>ID</v>
      </c>
      <c r="D1287" t="str">
        <v>MINIDOKA</v>
      </c>
      <c r="E1287" t="str">
        <v>Critical Access Hospitals</v>
      </c>
      <c r="F1287" t="str">
        <v>Government - Local</v>
      </c>
      <c r="G1287" t="str">
        <v>Yes</v>
      </c>
      <c r="H1287" s="8">
        <v>0</v>
      </c>
      <c r="I1287" t="str">
        <f>_xlfn.XLOOKUP(C1287,State_Ref!B:B,State_Ref!A:A,"No Match")</f>
        <v>Idaho</v>
      </c>
      <c r="J1287" cm="1">
        <f t="array" ref="J1287">_xlfn.XLOOKUP(I1287&amp;PROPER(D1287),Cleaned_Population!B$2:B$3200&amp;Cleaned_Population!A$2:A$3200,Cleaned_Population!C$2:C$3200,"No Match")</f>
        <v>22911</v>
      </c>
      <c r="K1287" t="str">
        <f t="shared" si="20"/>
        <v>Sufficient Access</v>
      </c>
    </row>
    <row r="1288" spans="1:11">
      <c r="A1288" t="str">
        <v>CLEARWATER VALLEY HOSPITAL &amp; CLINICS</v>
      </c>
      <c r="B1288" t="str">
        <v>OROFINO</v>
      </c>
      <c r="C1288" t="str">
        <v>ID</v>
      </c>
      <c r="D1288" t="str">
        <v>CLEARWATER</v>
      </c>
      <c r="E1288" t="str">
        <v>Critical Access Hospitals</v>
      </c>
      <c r="F1288" t="str">
        <v>Voluntary non-profit - Private</v>
      </c>
      <c r="G1288" t="str">
        <v>Yes</v>
      </c>
      <c r="H1288" s="8">
        <v>2</v>
      </c>
      <c r="I1288" t="str">
        <f>_xlfn.XLOOKUP(C1288,State_Ref!B:B,State_Ref!A:A,"No Match")</f>
        <v>Idaho</v>
      </c>
      <c r="J1288" cm="1">
        <f t="array" ref="J1288">_xlfn.XLOOKUP(I1288&amp;PROPER(D1288),Cleaned_Population!B$2:B$3200&amp;Cleaned_Population!A$2:A$3200,Cleaned_Population!C$2:C$3200,"No Match")</f>
        <v>9118</v>
      </c>
      <c r="K1288" t="str">
        <f t="shared" si="20"/>
        <v>Sufficient Access</v>
      </c>
    </row>
    <row r="1289" spans="1:11">
      <c r="A1289" t="str">
        <v>ST MARY'S HOSPITAL</v>
      </c>
      <c r="B1289" t="str">
        <v>COTTONWOOD</v>
      </c>
      <c r="C1289" t="str">
        <v>ID</v>
      </c>
      <c r="D1289" t="str">
        <v>IDAHO</v>
      </c>
      <c r="E1289" t="str">
        <v>Critical Access Hospitals</v>
      </c>
      <c r="F1289" t="str">
        <v>Voluntary non-profit - Private</v>
      </c>
      <c r="G1289" t="str">
        <v>Yes</v>
      </c>
      <c r="H1289" s="8">
        <v>0</v>
      </c>
      <c r="I1289" t="str">
        <f>_xlfn.XLOOKUP(C1289,State_Ref!B:B,State_Ref!A:A,"No Match")</f>
        <v>Idaho</v>
      </c>
      <c r="J1289" cm="1">
        <f t="array" ref="J1289">_xlfn.XLOOKUP(I1289&amp;PROPER(D1289),Cleaned_Population!B$2:B$3200&amp;Cleaned_Population!A$2:A$3200,Cleaned_Population!C$2:C$3200,"No Match")</f>
        <v>17874</v>
      </c>
      <c r="K1289" t="str">
        <f t="shared" si="20"/>
        <v>Sufficient Access</v>
      </c>
    </row>
    <row r="1290" spans="1:11">
      <c r="A1290" t="str">
        <v>FRANKLIN COUNTY MEDICAL CENTER</v>
      </c>
      <c r="B1290" t="str">
        <v>PRESTON</v>
      </c>
      <c r="C1290" t="str">
        <v>ID</v>
      </c>
      <c r="D1290" t="str">
        <v>FRANKLIN</v>
      </c>
      <c r="E1290" t="str">
        <v>Critical Access Hospitals</v>
      </c>
      <c r="F1290" t="str">
        <v>Voluntary non-profit - Other</v>
      </c>
      <c r="G1290" t="str">
        <v>Yes</v>
      </c>
      <c r="H1290" s="8">
        <v>3</v>
      </c>
      <c r="I1290" t="str">
        <f>_xlfn.XLOOKUP(C1290,State_Ref!B:B,State_Ref!A:A,"No Match")</f>
        <v>Idaho</v>
      </c>
      <c r="J1290" cm="1">
        <f t="array" ref="J1290">_xlfn.XLOOKUP(I1290&amp;PROPER(D1290),Cleaned_Population!B$2:B$3200&amp;Cleaned_Population!A$2:A$3200,Cleaned_Population!C$2:C$3200,"No Match")</f>
        <v>15889</v>
      </c>
      <c r="K1290" t="str">
        <f t="shared" si="20"/>
        <v>Sufficient Access</v>
      </c>
    </row>
    <row r="1291" spans="1:11">
      <c r="A1291" t="str">
        <v>ST LUKE'S WOOD RIVER MEDICAL CENTER</v>
      </c>
      <c r="B1291" t="str">
        <v>KETCHUM</v>
      </c>
      <c r="C1291" t="str">
        <v>ID</v>
      </c>
      <c r="D1291" t="str">
        <v>BLAINE</v>
      </c>
      <c r="E1291" t="str">
        <v>Critical Access Hospitals</v>
      </c>
      <c r="F1291" t="str">
        <v>Voluntary non-profit - Private</v>
      </c>
      <c r="G1291" t="str">
        <v>Yes</v>
      </c>
      <c r="H1291" s="8">
        <v>4</v>
      </c>
      <c r="I1291" t="str">
        <f>_xlfn.XLOOKUP(C1291,State_Ref!B:B,State_Ref!A:A,"No Match")</f>
        <v>Idaho</v>
      </c>
      <c r="J1291" cm="1">
        <f t="array" ref="J1291">_xlfn.XLOOKUP(I1291&amp;PROPER(D1291),Cleaned_Population!B$2:B$3200&amp;Cleaned_Population!A$2:A$3200,Cleaned_Population!C$2:C$3200,"No Match")</f>
        <v>25517</v>
      </c>
      <c r="K1291" t="str">
        <f t="shared" si="20"/>
        <v>Sufficient Access</v>
      </c>
    </row>
    <row r="1292" spans="1:11">
      <c r="A1292" t="str">
        <v>LOST RIVERS MEDICAL CENTER</v>
      </c>
      <c r="B1292" t="str">
        <v>ARCO</v>
      </c>
      <c r="C1292" t="str">
        <v>ID</v>
      </c>
      <c r="D1292" t="str">
        <v>BUTTE</v>
      </c>
      <c r="E1292" t="str">
        <v>Critical Access Hospitals</v>
      </c>
      <c r="F1292" t="str">
        <v>Government - Hospital District or Authority</v>
      </c>
      <c r="G1292" t="str">
        <v>Yes</v>
      </c>
      <c r="H1292" s="8">
        <v>0</v>
      </c>
      <c r="I1292" t="str">
        <f>_xlfn.XLOOKUP(C1292,State_Ref!B:B,State_Ref!A:A,"No Match")</f>
        <v>Idaho</v>
      </c>
      <c r="J1292" cm="1">
        <f t="array" ref="J1292">_xlfn.XLOOKUP(I1292&amp;PROPER(D1292),Cleaned_Population!B$2:B$3200&amp;Cleaned_Population!A$2:A$3200,Cleaned_Population!C$2:C$3200,"No Match")</f>
        <v>2783</v>
      </c>
      <c r="K1292" t="str">
        <f t="shared" si="20"/>
        <v>Sufficient Access</v>
      </c>
    </row>
    <row r="1293" spans="1:11">
      <c r="A1293" t="str">
        <v>BINGHAM MEMORIAL HOSPITAL</v>
      </c>
      <c r="B1293" t="str">
        <v>BLACKFOOT</v>
      </c>
      <c r="C1293" t="str">
        <v>ID</v>
      </c>
      <c r="D1293" t="str">
        <v>BINGHAM</v>
      </c>
      <c r="E1293" t="str">
        <v>Critical Access Hospitals</v>
      </c>
      <c r="F1293" t="str">
        <v>Voluntary non-profit - Private</v>
      </c>
      <c r="G1293" t="str">
        <v>Yes</v>
      </c>
      <c r="H1293" s="8">
        <v>0</v>
      </c>
      <c r="I1293" t="str">
        <f>_xlfn.XLOOKUP(C1293,State_Ref!B:B,State_Ref!A:A,"No Match")</f>
        <v>Idaho</v>
      </c>
      <c r="J1293" cm="1">
        <f t="array" ref="J1293">_xlfn.XLOOKUP(I1293&amp;PROPER(D1293),Cleaned_Population!B$2:B$3200&amp;Cleaned_Population!A$2:A$3200,Cleaned_Population!C$2:C$3200,"No Match")</f>
        <v>51153</v>
      </c>
      <c r="K1293" t="str">
        <f t="shared" si="20"/>
        <v>Sufficient Access</v>
      </c>
    </row>
    <row r="1294" spans="1:11">
      <c r="A1294" t="str">
        <v>CASSIA REGIONAL HOSPITAL</v>
      </c>
      <c r="B1294" t="str">
        <v>BURLEY</v>
      </c>
      <c r="C1294" t="str">
        <v>ID</v>
      </c>
      <c r="D1294" t="str">
        <v>CASSIA</v>
      </c>
      <c r="E1294" t="str">
        <v>Critical Access Hospitals</v>
      </c>
      <c r="F1294" t="str">
        <v>Voluntary non-profit - Private</v>
      </c>
      <c r="G1294" t="str">
        <v>Yes</v>
      </c>
      <c r="H1294" s="8">
        <v>3</v>
      </c>
      <c r="I1294" t="str">
        <f>_xlfn.XLOOKUP(C1294,State_Ref!B:B,State_Ref!A:A,"No Match")</f>
        <v>Idaho</v>
      </c>
      <c r="J1294" cm="1">
        <f t="array" ref="J1294">_xlfn.XLOOKUP(I1294&amp;PROPER(D1294),Cleaned_Population!B$2:B$3200&amp;Cleaned_Population!A$2:A$3200,Cleaned_Population!C$2:C$3200,"No Match")</f>
        <v>26397</v>
      </c>
      <c r="K1294" t="str">
        <f t="shared" si="20"/>
        <v>Sufficient Access</v>
      </c>
    </row>
    <row r="1295" spans="1:11">
      <c r="A1295" t="str">
        <v>GRITMAN MEDICAL CENTER</v>
      </c>
      <c r="B1295" t="str">
        <v>MOSCOW</v>
      </c>
      <c r="C1295" t="str">
        <v>ID</v>
      </c>
      <c r="D1295" t="str">
        <v>LATAH</v>
      </c>
      <c r="E1295" t="str">
        <v>Critical Access Hospitals</v>
      </c>
      <c r="F1295" t="str">
        <v>Voluntary non-profit - Private</v>
      </c>
      <c r="G1295" t="str">
        <v>Yes</v>
      </c>
      <c r="H1295" s="8">
        <v>3</v>
      </c>
      <c r="I1295" t="str">
        <f>_xlfn.XLOOKUP(C1295,State_Ref!B:B,State_Ref!A:A,"No Match")</f>
        <v>Idaho</v>
      </c>
      <c r="J1295" cm="1">
        <f t="array" ref="J1295">_xlfn.XLOOKUP(I1295&amp;PROPER(D1295),Cleaned_Population!B$2:B$3200&amp;Cleaned_Population!A$2:A$3200,Cleaned_Population!C$2:C$3200,"No Match")</f>
        <v>41842</v>
      </c>
      <c r="K1295" t="str">
        <f t="shared" si="20"/>
        <v>Sufficient Access</v>
      </c>
    </row>
    <row r="1296" spans="1:11">
      <c r="A1296" t="str">
        <v>BONNER GENERAL HOSPITAL</v>
      </c>
      <c r="B1296" t="str">
        <v>SANDPOINT</v>
      </c>
      <c r="C1296" t="str">
        <v>ID</v>
      </c>
      <c r="D1296" t="str">
        <v>BONNER</v>
      </c>
      <c r="E1296" t="str">
        <v>Critical Access Hospitals</v>
      </c>
      <c r="F1296" t="str">
        <v>Voluntary non-profit - Private</v>
      </c>
      <c r="G1296" t="str">
        <v>Yes</v>
      </c>
      <c r="H1296" s="8">
        <v>2</v>
      </c>
      <c r="I1296" t="str">
        <f>_xlfn.XLOOKUP(C1296,State_Ref!B:B,State_Ref!A:A,"No Match")</f>
        <v>Idaho</v>
      </c>
      <c r="J1296" cm="1">
        <f t="array" ref="J1296">_xlfn.XLOOKUP(I1296&amp;PROPER(D1296),Cleaned_Population!B$2:B$3200&amp;Cleaned_Population!A$2:A$3200,Cleaned_Population!C$2:C$3200,"No Match")</f>
        <v>54420</v>
      </c>
      <c r="K1296" t="str">
        <f t="shared" si="20"/>
        <v>Hospital Desert</v>
      </c>
    </row>
    <row r="1297" spans="1:11">
      <c r="A1297" t="str">
        <v>INTERMOUNTAIN HOSPITAL</v>
      </c>
      <c r="B1297" t="str">
        <v>BOISE</v>
      </c>
      <c r="C1297" t="str">
        <v>ID</v>
      </c>
      <c r="D1297" t="str">
        <v>ADA</v>
      </c>
      <c r="E1297" t="str">
        <v>Psychiatric</v>
      </c>
      <c r="F1297" t="str">
        <v>Proprietary</v>
      </c>
      <c r="G1297" t="str">
        <v>No</v>
      </c>
      <c r="H1297" s="8">
        <v>0</v>
      </c>
      <c r="I1297" t="str">
        <f>_xlfn.XLOOKUP(C1297,State_Ref!B:B,State_Ref!A:A,"No Match")</f>
        <v>Idaho</v>
      </c>
      <c r="J1297" cm="1">
        <f t="array" ref="J1297">_xlfn.XLOOKUP(I1297&amp;PROPER(D1297),Cleaned_Population!B$2:B$3200&amp;Cleaned_Population!A$2:A$3200,Cleaned_Population!C$2:C$3200,"No Match")</f>
        <v>546141</v>
      </c>
      <c r="K1297" t="str">
        <f t="shared" si="20"/>
        <v>Sufficient Access</v>
      </c>
    </row>
    <row r="1298" spans="1:11">
      <c r="A1298" t="str">
        <v>LIFEWAYS HOSPITAL</v>
      </c>
      <c r="B1298" t="str">
        <v>BOISE</v>
      </c>
      <c r="C1298" t="str">
        <v>ID</v>
      </c>
      <c r="D1298" t="str">
        <v>ADA</v>
      </c>
      <c r="E1298" t="str">
        <v>Psychiatric</v>
      </c>
      <c r="F1298" t="str">
        <v>Voluntary non-profit - Private</v>
      </c>
      <c r="G1298" t="str">
        <v>No</v>
      </c>
      <c r="H1298" s="8">
        <v>0</v>
      </c>
      <c r="I1298" t="str">
        <f>_xlfn.XLOOKUP(C1298,State_Ref!B:B,State_Ref!A:A,"No Match")</f>
        <v>Idaho</v>
      </c>
      <c r="J1298" cm="1">
        <f t="array" ref="J1298">_xlfn.XLOOKUP(I1298&amp;PROPER(D1298),Cleaned_Population!B$2:B$3200&amp;Cleaned_Population!A$2:A$3200,Cleaned_Population!C$2:C$3200,"No Match")</f>
        <v>546141</v>
      </c>
      <c r="K1298" t="str">
        <f t="shared" si="20"/>
        <v>Sufficient Access</v>
      </c>
    </row>
    <row r="1299" spans="1:11">
      <c r="A1299" t="str">
        <v>STATE HOSPITAL SOUTH</v>
      </c>
      <c r="B1299" t="str">
        <v>BLACKFOOT</v>
      </c>
      <c r="C1299" t="str">
        <v>ID</v>
      </c>
      <c r="D1299" t="str">
        <v>BINGHAM</v>
      </c>
      <c r="E1299" t="str">
        <v>Psychiatric</v>
      </c>
      <c r="F1299" t="str">
        <v>Government - State</v>
      </c>
      <c r="G1299" t="str">
        <v>No</v>
      </c>
      <c r="H1299" s="8">
        <v>0</v>
      </c>
      <c r="I1299" t="str">
        <f>_xlfn.XLOOKUP(C1299,State_Ref!B:B,State_Ref!A:A,"No Match")</f>
        <v>Idaho</v>
      </c>
      <c r="J1299" cm="1">
        <f t="array" ref="J1299">_xlfn.XLOOKUP(I1299&amp;PROPER(D1299),Cleaned_Population!B$2:B$3200&amp;Cleaned_Population!A$2:A$3200,Cleaned_Population!C$2:C$3200,"No Match")</f>
        <v>51153</v>
      </c>
      <c r="K1299" t="str">
        <f t="shared" si="20"/>
        <v>Sufficient Access</v>
      </c>
    </row>
    <row r="1300" spans="1:11">
      <c r="A1300" t="str">
        <v>COTTONWOOD CREEK BEHAVIORAL HOSPITAL</v>
      </c>
      <c r="B1300" t="str">
        <v>MERIDIAN</v>
      </c>
      <c r="C1300" t="str">
        <v>ID</v>
      </c>
      <c r="D1300" t="str">
        <v>ADA</v>
      </c>
      <c r="E1300" t="str">
        <v>Psychiatric</v>
      </c>
      <c r="F1300" t="str">
        <v>Proprietary</v>
      </c>
      <c r="G1300" t="str">
        <v>No</v>
      </c>
      <c r="H1300" s="8">
        <v>0</v>
      </c>
      <c r="I1300" t="str">
        <f>_xlfn.XLOOKUP(C1300,State_Ref!B:B,State_Ref!A:A,"No Match")</f>
        <v>Idaho</v>
      </c>
      <c r="J1300" cm="1">
        <f t="array" ref="J1300">_xlfn.XLOOKUP(I1300&amp;PROPER(D1300),Cleaned_Population!B$2:B$3200&amp;Cleaned_Population!A$2:A$3200,Cleaned_Population!C$2:C$3200,"No Match")</f>
        <v>546141</v>
      </c>
      <c r="K1300" t="str">
        <f t="shared" si="20"/>
        <v>Sufficient Access</v>
      </c>
    </row>
    <row r="1301" spans="1:11">
      <c r="A1301" t="str">
        <v>GRAHAM HOSPITAL ASSOCIATION</v>
      </c>
      <c r="B1301" t="str">
        <v>CANTON</v>
      </c>
      <c r="C1301" t="str">
        <v>IL</v>
      </c>
      <c r="D1301" t="str">
        <v>FULTON</v>
      </c>
      <c r="E1301" t="str">
        <v>Acute Care Hospitals</v>
      </c>
      <c r="F1301" t="str">
        <v>Voluntary non-profit - Private</v>
      </c>
      <c r="G1301" t="str">
        <v>Yes</v>
      </c>
      <c r="H1301" s="8">
        <v>3</v>
      </c>
      <c r="I1301" t="str">
        <f>_xlfn.XLOOKUP(C1301,State_Ref!B:B,State_Ref!A:A,"No Match")</f>
        <v>Illinois</v>
      </c>
      <c r="J1301" cm="1">
        <f t="array" ref="J1301">_xlfn.XLOOKUP(I1301&amp;PROPER(D1301),Cleaned_Population!B$2:B$3200&amp;Cleaned_Population!A$2:A$3200,Cleaned_Population!C$2:C$3200,"No Match")</f>
        <v>32901</v>
      </c>
      <c r="K1301" t="str">
        <f t="shared" si="20"/>
        <v>Sufficient Access</v>
      </c>
    </row>
    <row r="1302" spans="1:11">
      <c r="A1302" t="str">
        <v>ALTON MEMORIAL HOSPITAL</v>
      </c>
      <c r="B1302" t="str">
        <v>ALTON</v>
      </c>
      <c r="C1302" t="str">
        <v>IL</v>
      </c>
      <c r="D1302" t="str">
        <v>MADISON</v>
      </c>
      <c r="E1302" t="str">
        <v>Acute Care Hospitals</v>
      </c>
      <c r="F1302" t="str">
        <v>Voluntary non-profit - Private</v>
      </c>
      <c r="G1302" t="str">
        <v>Yes</v>
      </c>
      <c r="H1302" s="8">
        <v>4</v>
      </c>
      <c r="I1302" t="str">
        <f>_xlfn.XLOOKUP(C1302,State_Ref!B:B,State_Ref!A:A,"No Match")</f>
        <v>Illinois</v>
      </c>
      <c r="J1302" cm="1">
        <f t="array" ref="J1302">_xlfn.XLOOKUP(I1302&amp;PROPER(D1302),Cleaned_Population!B$2:B$3200&amp;Cleaned_Population!A$2:A$3200,Cleaned_Population!C$2:C$3200,"No Match")</f>
        <v>263110</v>
      </c>
      <c r="K1302" t="str">
        <f t="shared" si="20"/>
        <v>Sufficient Access</v>
      </c>
    </row>
    <row r="1303" spans="1:11">
      <c r="A1303" t="str">
        <v>SAINT JOSEPH MEDICAL CENTER</v>
      </c>
      <c r="B1303" t="str">
        <v>JOLIET</v>
      </c>
      <c r="C1303" t="str">
        <v>IL</v>
      </c>
      <c r="D1303" t="str">
        <v>WILL</v>
      </c>
      <c r="E1303" t="str">
        <v>Acute Care Hospitals</v>
      </c>
      <c r="F1303" t="str">
        <v>Voluntary non-profit - Church</v>
      </c>
      <c r="G1303" t="str">
        <v>Yes</v>
      </c>
      <c r="H1303" s="8">
        <v>1</v>
      </c>
      <c r="I1303" t="str">
        <f>_xlfn.XLOOKUP(C1303,State_Ref!B:B,State_Ref!A:A,"No Match")</f>
        <v>Illinois</v>
      </c>
      <c r="J1303" cm="1">
        <f t="array" ref="J1303">_xlfn.XLOOKUP(I1303&amp;PROPER(D1303),Cleaned_Population!B$2:B$3200&amp;Cleaned_Population!A$2:A$3200,Cleaned_Population!C$2:C$3200,"No Match")</f>
        <v>712253</v>
      </c>
      <c r="K1303" t="str">
        <f t="shared" si="20"/>
        <v>Sufficient Access</v>
      </c>
    </row>
    <row r="1304" spans="1:11">
      <c r="A1304" t="str">
        <v>LOYOLA GOTTLIEB MEMORIAL HOSPITAL</v>
      </c>
      <c r="B1304" t="str">
        <v>MELROSE PARK</v>
      </c>
      <c r="C1304" t="str">
        <v>IL</v>
      </c>
      <c r="D1304" t="str">
        <v>COOK</v>
      </c>
      <c r="E1304" t="str">
        <v>Acute Care Hospitals</v>
      </c>
      <c r="F1304" t="str">
        <v>Voluntary non-profit - Private</v>
      </c>
      <c r="G1304" t="str">
        <v>Yes</v>
      </c>
      <c r="H1304" s="8">
        <v>3</v>
      </c>
      <c r="I1304" t="str">
        <f>_xlfn.XLOOKUP(C1304,State_Ref!B:B,State_Ref!A:A,"No Match")</f>
        <v>Illinois</v>
      </c>
      <c r="J1304" cm="1">
        <f t="array" ref="J1304">_xlfn.XLOOKUP(I1304&amp;PROPER(D1304),Cleaned_Population!B$2:B$3200&amp;Cleaned_Population!A$2:A$3200,Cleaned_Population!C$2:C$3200,"No Match")</f>
        <v>5194625</v>
      </c>
      <c r="K1304" t="str">
        <f t="shared" si="20"/>
        <v>Sufficient Access</v>
      </c>
    </row>
    <row r="1305" spans="1:11">
      <c r="A1305" t="str">
        <v>NORTHSHORE UNIVERSITY HEALTHSYSTEM - EVANSTON HOSPITAL</v>
      </c>
      <c r="B1305" t="str">
        <v>EVANSTON</v>
      </c>
      <c r="C1305" t="str">
        <v>IL</v>
      </c>
      <c r="D1305" t="str">
        <v>COOK</v>
      </c>
      <c r="E1305" t="str">
        <v>Acute Care Hospitals</v>
      </c>
      <c r="F1305" t="str">
        <v>Voluntary non-profit - Other</v>
      </c>
      <c r="G1305" t="str">
        <v>Yes</v>
      </c>
      <c r="H1305" s="8">
        <v>5</v>
      </c>
      <c r="I1305" t="str">
        <f>_xlfn.XLOOKUP(C1305,State_Ref!B:B,State_Ref!A:A,"No Match")</f>
        <v>Illinois</v>
      </c>
      <c r="J1305" cm="1">
        <f t="array" ref="J1305">_xlfn.XLOOKUP(I1305&amp;PROPER(D1305),Cleaned_Population!B$2:B$3200&amp;Cleaned_Population!A$2:A$3200,Cleaned_Population!C$2:C$3200,"No Match")</f>
        <v>5194625</v>
      </c>
      <c r="K1305" t="str">
        <f t="shared" si="20"/>
        <v>Sufficient Access</v>
      </c>
    </row>
    <row r="1306" spans="1:11">
      <c r="A1306" t="str">
        <v>HERRIN HOSPITAL</v>
      </c>
      <c r="B1306" t="str">
        <v>HERRIN</v>
      </c>
      <c r="C1306" t="str">
        <v>IL</v>
      </c>
      <c r="D1306" t="str">
        <v>WILLIAMSON</v>
      </c>
      <c r="E1306" t="str">
        <v>Acute Care Hospitals</v>
      </c>
      <c r="F1306" t="str">
        <v>Voluntary non-profit - Private</v>
      </c>
      <c r="G1306" t="str">
        <v>Yes</v>
      </c>
      <c r="H1306" s="8">
        <v>1</v>
      </c>
      <c r="I1306" t="str">
        <f>_xlfn.XLOOKUP(C1306,State_Ref!B:B,State_Ref!A:A,"No Match")</f>
        <v>Illinois</v>
      </c>
      <c r="J1306" cm="1">
        <f t="array" ref="J1306">_xlfn.XLOOKUP(I1306&amp;PROPER(D1306),Cleaned_Population!B$2:B$3200&amp;Cleaned_Population!A$2:A$3200,Cleaned_Population!C$2:C$3200,"No Match")</f>
        <v>67225</v>
      </c>
      <c r="K1306" t="str">
        <f t="shared" si="20"/>
        <v>Sufficient Access</v>
      </c>
    </row>
    <row r="1307" spans="1:11">
      <c r="A1307" t="str">
        <v>OSF SAINT KATHARINE MEDICAL CENTER</v>
      </c>
      <c r="B1307" t="str">
        <v>DIXON</v>
      </c>
      <c r="C1307" t="str">
        <v>IL</v>
      </c>
      <c r="D1307" t="str">
        <v>LEE</v>
      </c>
      <c r="E1307" t="str">
        <v>Acute Care Hospitals</v>
      </c>
      <c r="F1307" t="str">
        <v>Voluntary non-profit - Private</v>
      </c>
      <c r="G1307" t="str">
        <v>Yes</v>
      </c>
      <c r="H1307" s="8">
        <v>2</v>
      </c>
      <c r="I1307" t="str">
        <f>_xlfn.XLOOKUP(C1307,State_Ref!B:B,State_Ref!A:A,"No Match")</f>
        <v>Illinois</v>
      </c>
      <c r="J1307" cm="1">
        <f t="array" ref="J1307">_xlfn.XLOOKUP(I1307&amp;PROPER(D1307),Cleaned_Population!B$2:B$3200&amp;Cleaned_Population!A$2:A$3200,Cleaned_Population!C$2:C$3200,"No Match")</f>
        <v>32914</v>
      </c>
      <c r="K1307" t="str">
        <f t="shared" si="20"/>
        <v>Sufficient Access</v>
      </c>
    </row>
    <row r="1308" spans="1:11">
      <c r="A1308" t="str">
        <v>CARLE HEALTH PROCTOR HOSPITAL</v>
      </c>
      <c r="B1308" t="str">
        <v>PEORIA</v>
      </c>
      <c r="C1308" t="str">
        <v>IL</v>
      </c>
      <c r="D1308" t="str">
        <v>LA SALLE</v>
      </c>
      <c r="E1308" t="str">
        <v>Acute Care Hospitals</v>
      </c>
      <c r="F1308" t="str">
        <v>Voluntary non-profit - Private</v>
      </c>
      <c r="G1308" t="str">
        <v>Yes</v>
      </c>
      <c r="H1308" s="8">
        <v>3</v>
      </c>
      <c r="I1308" t="str">
        <f>_xlfn.XLOOKUP(C1308,State_Ref!B:B,State_Ref!A:A,"No Match")</f>
        <v>Illinois</v>
      </c>
      <c r="J1308" t="str" cm="1">
        <f t="array" ref="J1308">_xlfn.XLOOKUP(I1308&amp;PROPER(D1308),Cleaned_Population!B$2:B$3200&amp;Cleaned_Population!A$2:A$3200,Cleaned_Population!C$2:C$3200,"No Match")</f>
        <v>No Match</v>
      </c>
      <c r="K1308" t="str">
        <f t="shared" si="20"/>
        <v>Sufficient Access</v>
      </c>
    </row>
    <row r="1309" spans="1:11">
      <c r="A1309" t="str">
        <v>BLESSING HOSPITAL</v>
      </c>
      <c r="B1309" t="str">
        <v>QUINCY</v>
      </c>
      <c r="C1309" t="str">
        <v>IL</v>
      </c>
      <c r="D1309" t="str">
        <v>ADAMS</v>
      </c>
      <c r="E1309" t="str">
        <v>Acute Care Hospitals</v>
      </c>
      <c r="F1309" t="str">
        <v>Voluntary non-profit - Private</v>
      </c>
      <c r="G1309" t="str">
        <v>Yes</v>
      </c>
      <c r="H1309" s="8">
        <v>4</v>
      </c>
      <c r="I1309" t="str">
        <f>_xlfn.XLOOKUP(C1309,State_Ref!B:B,State_Ref!A:A,"No Match")</f>
        <v>Illinois</v>
      </c>
      <c r="J1309" cm="1">
        <f t="array" ref="J1309">_xlfn.XLOOKUP(I1309&amp;PROPER(D1309),Cleaned_Population!B$2:B$3200&amp;Cleaned_Population!A$2:A$3200,Cleaned_Population!C$2:C$3200,"No Match")</f>
        <v>64267</v>
      </c>
      <c r="K1309" t="str">
        <f t="shared" si="20"/>
        <v>Hospital Desert</v>
      </c>
    </row>
    <row r="1310" spans="1:11">
      <c r="A1310" t="str">
        <v>MT SINAI HOSPITAL MEDICAL CENTER</v>
      </c>
      <c r="B1310" t="str">
        <v>CHICAGO</v>
      </c>
      <c r="C1310" t="str">
        <v>IL</v>
      </c>
      <c r="D1310" t="str">
        <v>COOK</v>
      </c>
      <c r="E1310" t="str">
        <v>Acute Care Hospitals</v>
      </c>
      <c r="F1310" t="str">
        <v>Voluntary non-profit - Private</v>
      </c>
      <c r="G1310" t="str">
        <v>Yes</v>
      </c>
      <c r="H1310" s="8">
        <v>1</v>
      </c>
      <c r="I1310" t="str">
        <f>_xlfn.XLOOKUP(C1310,State_Ref!B:B,State_Ref!A:A,"No Match")</f>
        <v>Illinois</v>
      </c>
      <c r="J1310" cm="1">
        <f t="array" ref="J1310">_xlfn.XLOOKUP(I1310&amp;PROPER(D1310),Cleaned_Population!B$2:B$3200&amp;Cleaned_Population!A$2:A$3200,Cleaned_Population!C$2:C$3200,"No Match")</f>
        <v>5194625</v>
      </c>
      <c r="K1310" t="str">
        <f t="shared" si="20"/>
        <v>Sufficient Access</v>
      </c>
    </row>
    <row r="1311" spans="1:11">
      <c r="A1311" t="str">
        <v>COPLEY MEMORIAL HOSPITAL</v>
      </c>
      <c r="B1311" t="str">
        <v>AURORA</v>
      </c>
      <c r="C1311" t="str">
        <v>IL</v>
      </c>
      <c r="D1311" t="str">
        <v>KANE</v>
      </c>
      <c r="E1311" t="str">
        <v>Acute Care Hospitals</v>
      </c>
      <c r="F1311" t="str">
        <v>Voluntary non-profit - Private</v>
      </c>
      <c r="G1311" t="str">
        <v>Yes</v>
      </c>
      <c r="H1311" s="8">
        <v>4</v>
      </c>
      <c r="I1311" t="str">
        <f>_xlfn.XLOOKUP(C1311,State_Ref!B:B,State_Ref!A:A,"No Match")</f>
        <v>Illinois</v>
      </c>
      <c r="J1311" cm="1">
        <f t="array" ref="J1311">_xlfn.XLOOKUP(I1311&amp;PROPER(D1311),Cleaned_Population!B$2:B$3200&amp;Cleaned_Population!A$2:A$3200,Cleaned_Population!C$2:C$3200,"No Match")</f>
        <v>525757</v>
      </c>
      <c r="K1311" t="str">
        <f t="shared" si="20"/>
        <v>Sufficient Access</v>
      </c>
    </row>
    <row r="1312" spans="1:11">
      <c r="A1312" t="str">
        <v>ADVOCATE SHERMAN HOSPITAL</v>
      </c>
      <c r="B1312" t="str">
        <v>ELGIN</v>
      </c>
      <c r="C1312" t="str">
        <v>IL</v>
      </c>
      <c r="D1312" t="str">
        <v>KANE</v>
      </c>
      <c r="E1312" t="str">
        <v>Acute Care Hospitals</v>
      </c>
      <c r="F1312" t="str">
        <v>Voluntary non-profit - Private</v>
      </c>
      <c r="G1312" t="str">
        <v>Yes</v>
      </c>
      <c r="H1312" s="8">
        <v>4</v>
      </c>
      <c r="I1312" t="str">
        <f>_xlfn.XLOOKUP(C1312,State_Ref!B:B,State_Ref!A:A,"No Match")</f>
        <v>Illinois</v>
      </c>
      <c r="J1312" cm="1">
        <f t="array" ref="J1312">_xlfn.XLOOKUP(I1312&amp;PROPER(D1312),Cleaned_Population!B$2:B$3200&amp;Cleaned_Population!A$2:A$3200,Cleaned_Population!C$2:C$3200,"No Match")</f>
        <v>525757</v>
      </c>
      <c r="K1312" t="str">
        <f t="shared" si="20"/>
        <v>Sufficient Access</v>
      </c>
    </row>
    <row r="1313" spans="1:11">
      <c r="A1313" t="str">
        <v>ST ANTHONYS MEMORIAL HOSPITAL</v>
      </c>
      <c r="B1313" t="str">
        <v>EFFINGHAM</v>
      </c>
      <c r="C1313" t="str">
        <v>IL</v>
      </c>
      <c r="D1313" t="str">
        <v>EFFINGHAM</v>
      </c>
      <c r="E1313" t="str">
        <v>Acute Care Hospitals</v>
      </c>
      <c r="F1313" t="str">
        <v>Voluntary non-profit - Church</v>
      </c>
      <c r="G1313" t="str">
        <v>Yes</v>
      </c>
      <c r="H1313" s="8">
        <v>3</v>
      </c>
      <c r="I1313" t="str">
        <f>_xlfn.XLOOKUP(C1313,State_Ref!B:B,State_Ref!A:A,"No Match")</f>
        <v>Illinois</v>
      </c>
      <c r="J1313" cm="1">
        <f t="array" ref="J1313">_xlfn.XLOOKUP(I1313&amp;PROPER(D1313),Cleaned_Population!B$2:B$3200&amp;Cleaned_Population!A$2:A$3200,Cleaned_Population!C$2:C$3200,"No Match")</f>
        <v>34519</v>
      </c>
      <c r="K1313" t="str">
        <f t="shared" si="20"/>
        <v>Sufficient Access</v>
      </c>
    </row>
    <row r="1314" spans="1:11">
      <c r="A1314" t="str">
        <v>SSM HEALTH ST MARY'S HOSPITAL -CENTRALIA</v>
      </c>
      <c r="B1314" t="str">
        <v>CENTRALIA</v>
      </c>
      <c r="C1314" t="str">
        <v>IL</v>
      </c>
      <c r="D1314" t="str">
        <v>MARION</v>
      </c>
      <c r="E1314" t="str">
        <v>Acute Care Hospitals</v>
      </c>
      <c r="F1314" t="str">
        <v>Voluntary non-profit - Church</v>
      </c>
      <c r="G1314" t="str">
        <v>Yes</v>
      </c>
      <c r="H1314" s="8">
        <v>3</v>
      </c>
      <c r="I1314" t="str">
        <f>_xlfn.XLOOKUP(C1314,State_Ref!B:B,State_Ref!A:A,"No Match")</f>
        <v>Illinois</v>
      </c>
      <c r="J1314" cm="1">
        <f t="array" ref="J1314">_xlfn.XLOOKUP(I1314&amp;PROPER(D1314),Cleaned_Population!B$2:B$3200&amp;Cleaned_Population!A$2:A$3200,Cleaned_Population!C$2:C$3200,"No Match")</f>
        <v>36382</v>
      </c>
      <c r="K1314" t="str">
        <f t="shared" si="20"/>
        <v>Sufficient Access</v>
      </c>
    </row>
    <row r="1315" spans="1:11">
      <c r="A1315" t="str">
        <v>JESSE BROWN VA MEDICAL CENTER - VA CHICAGO HEALTHCARE SYSTEM</v>
      </c>
      <c r="B1315" t="str">
        <v>CHICAGO</v>
      </c>
      <c r="C1315" t="str">
        <v>IL</v>
      </c>
      <c r="D1315" t="str">
        <v>COOK</v>
      </c>
      <c r="E1315" t="str">
        <v>Acute Care - Veterans Administration</v>
      </c>
      <c r="F1315" t="str">
        <v>Veterans Health Administration</v>
      </c>
      <c r="G1315" t="str">
        <v>Yes</v>
      </c>
      <c r="H1315" s="8">
        <v>4</v>
      </c>
      <c r="I1315" t="str">
        <f>_xlfn.XLOOKUP(C1315,State_Ref!B:B,State_Ref!A:A,"No Match")</f>
        <v>Illinois</v>
      </c>
      <c r="J1315" cm="1">
        <f t="array" ref="J1315">_xlfn.XLOOKUP(I1315&amp;PROPER(D1315),Cleaned_Population!B$2:B$3200&amp;Cleaned_Population!A$2:A$3200,Cleaned_Population!C$2:C$3200,"No Match")</f>
        <v>5194625</v>
      </c>
      <c r="K1315" t="str">
        <f t="shared" si="20"/>
        <v>Sufficient Access</v>
      </c>
    </row>
    <row r="1316" spans="1:11">
      <c r="A1316" t="str">
        <v>CGH MEDICAL CENTER</v>
      </c>
      <c r="B1316" t="str">
        <v>STERLING</v>
      </c>
      <c r="C1316" t="str">
        <v>IL</v>
      </c>
      <c r="D1316" t="str">
        <v>WHITESIDE</v>
      </c>
      <c r="E1316" t="str">
        <v>Acute Care Hospitals</v>
      </c>
      <c r="F1316" t="str">
        <v>Government - Local</v>
      </c>
      <c r="G1316" t="str">
        <v>Yes</v>
      </c>
      <c r="H1316" s="8">
        <v>1</v>
      </c>
      <c r="I1316" t="str">
        <f>_xlfn.XLOOKUP(C1316,State_Ref!B:B,State_Ref!A:A,"No Match")</f>
        <v>Illinois</v>
      </c>
      <c r="J1316" cm="1">
        <f t="array" ref="J1316">_xlfn.XLOOKUP(I1316&amp;PROPER(D1316),Cleaned_Population!B$2:B$3200&amp;Cleaned_Population!A$2:A$3200,Cleaned_Population!C$2:C$3200,"No Match")</f>
        <v>54121</v>
      </c>
      <c r="K1316" t="str">
        <f t="shared" si="20"/>
        <v>Sufficient Access</v>
      </c>
    </row>
    <row r="1317" spans="1:11">
      <c r="A1317" t="str">
        <v>GOOD SAMARITAN REGIONAL HLTH CENTER</v>
      </c>
      <c r="B1317" t="str">
        <v>MOUNT VERNON</v>
      </c>
      <c r="C1317" t="str">
        <v>IL</v>
      </c>
      <c r="D1317" t="str">
        <v>JEFFERSON</v>
      </c>
      <c r="E1317" t="str">
        <v>Acute Care Hospitals</v>
      </c>
      <c r="F1317" t="str">
        <v>Voluntary non-profit - Private</v>
      </c>
      <c r="G1317" t="str">
        <v>Yes</v>
      </c>
      <c r="H1317" s="8">
        <v>4</v>
      </c>
      <c r="I1317" t="str">
        <f>_xlfn.XLOOKUP(C1317,State_Ref!B:B,State_Ref!A:A,"No Match")</f>
        <v>Illinois</v>
      </c>
      <c r="J1317" cm="1">
        <f t="array" ref="J1317">_xlfn.XLOOKUP(I1317&amp;PROPER(D1317),Cleaned_Population!B$2:B$3200&amp;Cleaned_Population!A$2:A$3200,Cleaned_Population!C$2:C$3200,"No Match")</f>
        <v>36147</v>
      </c>
      <c r="K1317" t="str">
        <f t="shared" si="20"/>
        <v>Sufficient Access</v>
      </c>
    </row>
    <row r="1318" spans="1:11">
      <c r="A1318" t="str">
        <v>ADVOCATE TRINITY HOSPITAL</v>
      </c>
      <c r="B1318" t="str">
        <v>CHICAGO</v>
      </c>
      <c r="C1318" t="str">
        <v>IL</v>
      </c>
      <c r="D1318" t="str">
        <v>COOK</v>
      </c>
      <c r="E1318" t="str">
        <v>Acute Care Hospitals</v>
      </c>
      <c r="F1318" t="str">
        <v>Voluntary non-profit - Church</v>
      </c>
      <c r="G1318" t="str">
        <v>Yes</v>
      </c>
      <c r="H1318" s="8">
        <v>2</v>
      </c>
      <c r="I1318" t="str">
        <f>_xlfn.XLOOKUP(C1318,State_Ref!B:B,State_Ref!A:A,"No Match")</f>
        <v>Illinois</v>
      </c>
      <c r="J1318" cm="1">
        <f t="array" ref="J1318">_xlfn.XLOOKUP(I1318&amp;PROPER(D1318),Cleaned_Population!B$2:B$3200&amp;Cleaned_Population!A$2:A$3200,Cleaned_Population!C$2:C$3200,"No Match")</f>
        <v>5194625</v>
      </c>
      <c r="K1318" t="str">
        <f t="shared" si="20"/>
        <v>Sufficient Access</v>
      </c>
    </row>
    <row r="1319" spans="1:11">
      <c r="A1319" t="str">
        <v>WEST SUBURBAN MEDICAL CENTER</v>
      </c>
      <c r="B1319" t="str">
        <v>OAK PARK</v>
      </c>
      <c r="C1319" t="str">
        <v>IL</v>
      </c>
      <c r="D1319" t="str">
        <v>COOK</v>
      </c>
      <c r="E1319" t="str">
        <v>Acute Care Hospitals</v>
      </c>
      <c r="F1319" t="str">
        <v>Voluntary non-profit - Other</v>
      </c>
      <c r="G1319" t="str">
        <v>No</v>
      </c>
      <c r="H1319" s="8">
        <v>1</v>
      </c>
      <c r="I1319" t="str">
        <f>_xlfn.XLOOKUP(C1319,State_Ref!B:B,State_Ref!A:A,"No Match")</f>
        <v>Illinois</v>
      </c>
      <c r="J1319" cm="1">
        <f t="array" ref="J1319">_xlfn.XLOOKUP(I1319&amp;PROPER(D1319),Cleaned_Population!B$2:B$3200&amp;Cleaned_Population!A$2:A$3200,Cleaned_Population!C$2:C$3200,"No Match")</f>
        <v>5194625</v>
      </c>
      <c r="K1319" t="str">
        <f t="shared" si="20"/>
        <v>Sufficient Access</v>
      </c>
    </row>
    <row r="1320" spans="1:11">
      <c r="A1320" t="str">
        <v>VA ILLIANA HEALTHCARE SYSTEM - DANVILLE</v>
      </c>
      <c r="B1320" t="str">
        <v>DANVILLE</v>
      </c>
      <c r="C1320" t="str">
        <v>IL</v>
      </c>
      <c r="D1320" t="str">
        <v>VERMILION</v>
      </c>
      <c r="E1320" t="str">
        <v>Acute Care - Veterans Administration</v>
      </c>
      <c r="F1320" t="str">
        <v>Veterans Health Administration</v>
      </c>
      <c r="G1320" t="str">
        <v>No</v>
      </c>
      <c r="H1320" s="8">
        <v>0</v>
      </c>
      <c r="I1320" t="str">
        <f>_xlfn.XLOOKUP(C1320,State_Ref!B:B,State_Ref!A:A,"No Match")</f>
        <v>Illinois</v>
      </c>
      <c r="J1320" cm="1">
        <f t="array" ref="J1320">_xlfn.XLOOKUP(I1320&amp;PROPER(D1320),Cleaned_Population!B$2:B$3200&amp;Cleaned_Population!A$2:A$3200,Cleaned_Population!C$2:C$3200,"No Match")</f>
        <v>71259</v>
      </c>
      <c r="K1320" t="str">
        <f t="shared" si="20"/>
        <v>Sufficient Access</v>
      </c>
    </row>
    <row r="1321" spans="1:11">
      <c r="A1321" t="str">
        <v>OSF SAINT ANTHONY'S HEALTH CENTER</v>
      </c>
      <c r="B1321" t="str">
        <v>ALTON</v>
      </c>
      <c r="C1321" t="str">
        <v>IL</v>
      </c>
      <c r="D1321" t="str">
        <v>MADISON</v>
      </c>
      <c r="E1321" t="str">
        <v>Acute Care Hospitals</v>
      </c>
      <c r="F1321" t="str">
        <v>Voluntary non-profit - Church</v>
      </c>
      <c r="G1321" t="str">
        <v>No</v>
      </c>
      <c r="H1321" s="8">
        <v>4</v>
      </c>
      <c r="I1321" t="str">
        <f>_xlfn.XLOOKUP(C1321,State_Ref!B:B,State_Ref!A:A,"No Match")</f>
        <v>Illinois</v>
      </c>
      <c r="J1321" cm="1">
        <f t="array" ref="J1321">_xlfn.XLOOKUP(I1321&amp;PROPER(D1321),Cleaned_Population!B$2:B$3200&amp;Cleaned_Population!A$2:A$3200,Cleaned_Population!C$2:C$3200,"No Match")</f>
        <v>263110</v>
      </c>
      <c r="K1321" t="str">
        <f t="shared" si="20"/>
        <v>Sufficient Access</v>
      </c>
    </row>
    <row r="1322" spans="1:11">
      <c r="A1322" t="str">
        <v>ST JOHNS HOSPITAL</v>
      </c>
      <c r="B1322" t="str">
        <v>SPRINGFIELD</v>
      </c>
      <c r="C1322" t="str">
        <v>IL</v>
      </c>
      <c r="D1322" t="str">
        <v>SANGAMON</v>
      </c>
      <c r="E1322" t="str">
        <v>Acute Care Hospitals</v>
      </c>
      <c r="F1322" t="str">
        <v>Voluntary non-profit - Church</v>
      </c>
      <c r="G1322" t="str">
        <v>Yes</v>
      </c>
      <c r="H1322" s="8">
        <v>2</v>
      </c>
      <c r="I1322" t="str">
        <f>_xlfn.XLOOKUP(C1322,State_Ref!B:B,State_Ref!A:A,"No Match")</f>
        <v>Illinois</v>
      </c>
      <c r="J1322" cm="1">
        <f t="array" ref="J1322">_xlfn.XLOOKUP(I1322&amp;PROPER(D1322),Cleaned_Population!B$2:B$3200&amp;Cleaned_Population!A$2:A$3200,Cleaned_Population!C$2:C$3200,"No Match")</f>
        <v>194170</v>
      </c>
      <c r="K1322" t="str">
        <f t="shared" si="20"/>
        <v>Sufficient Access</v>
      </c>
    </row>
    <row r="1323" spans="1:11">
      <c r="A1323" t="str">
        <v>MACNEAL  HOSPITAL</v>
      </c>
      <c r="B1323" t="str">
        <v>BERWYN</v>
      </c>
      <c r="C1323" t="str">
        <v>IL</v>
      </c>
      <c r="D1323" t="str">
        <v>COOK</v>
      </c>
      <c r="E1323" t="str">
        <v>Acute Care Hospitals</v>
      </c>
      <c r="F1323" t="str">
        <v>Proprietary</v>
      </c>
      <c r="G1323" t="str">
        <v>Yes</v>
      </c>
      <c r="H1323" s="8">
        <v>3</v>
      </c>
      <c r="I1323" t="str">
        <f>_xlfn.XLOOKUP(C1323,State_Ref!B:B,State_Ref!A:A,"No Match")</f>
        <v>Illinois</v>
      </c>
      <c r="J1323" cm="1">
        <f t="array" ref="J1323">_xlfn.XLOOKUP(I1323&amp;PROPER(D1323),Cleaned_Population!B$2:B$3200&amp;Cleaned_Population!A$2:A$3200,Cleaned_Population!C$2:C$3200,"No Match")</f>
        <v>5194625</v>
      </c>
      <c r="K1323" t="str">
        <f t="shared" si="20"/>
        <v>Sufficient Access</v>
      </c>
    </row>
    <row r="1324" spans="1:11">
      <c r="A1324" t="str">
        <v>JERSEY COMMUNITY HOSPITAL</v>
      </c>
      <c r="B1324" t="str">
        <v>JERSEYVILLE</v>
      </c>
      <c r="C1324" t="str">
        <v>IL</v>
      </c>
      <c r="D1324" t="str">
        <v>JERSEY</v>
      </c>
      <c r="E1324" t="str">
        <v>Acute Care Hospitals</v>
      </c>
      <c r="F1324" t="str">
        <v>Government - Local</v>
      </c>
      <c r="G1324" t="str">
        <v>Yes</v>
      </c>
      <c r="H1324" s="8">
        <v>3</v>
      </c>
      <c r="I1324" t="str">
        <f>_xlfn.XLOOKUP(C1324,State_Ref!B:B,State_Ref!A:A,"No Match")</f>
        <v>Illinois</v>
      </c>
      <c r="J1324" cm="1">
        <f t="array" ref="J1324">_xlfn.XLOOKUP(I1324&amp;PROPER(D1324),Cleaned_Population!B$2:B$3200&amp;Cleaned_Population!A$2:A$3200,Cleaned_Population!C$2:C$3200,"No Match")</f>
        <v>21160</v>
      </c>
      <c r="K1324" t="str">
        <f t="shared" si="20"/>
        <v>Sufficient Access</v>
      </c>
    </row>
    <row r="1325" spans="1:11">
      <c r="A1325" t="str">
        <v>PALOS COMMUNITY HOSPITAL</v>
      </c>
      <c r="B1325" t="str">
        <v>PALOS HEIGHTS</v>
      </c>
      <c r="C1325" t="str">
        <v>IL</v>
      </c>
      <c r="D1325" t="str">
        <v>COOK</v>
      </c>
      <c r="E1325" t="str">
        <v>Acute Care Hospitals</v>
      </c>
      <c r="F1325" t="str">
        <v>Voluntary non-profit - Private</v>
      </c>
      <c r="G1325" t="str">
        <v>Yes</v>
      </c>
      <c r="H1325" s="8">
        <v>4</v>
      </c>
      <c r="I1325" t="str">
        <f>_xlfn.XLOOKUP(C1325,State_Ref!B:B,State_Ref!A:A,"No Match")</f>
        <v>Illinois</v>
      </c>
      <c r="J1325" cm="1">
        <f t="array" ref="J1325">_xlfn.XLOOKUP(I1325&amp;PROPER(D1325),Cleaned_Population!B$2:B$3200&amp;Cleaned_Population!A$2:A$3200,Cleaned_Population!C$2:C$3200,"No Match")</f>
        <v>5194625</v>
      </c>
      <c r="K1325" t="str">
        <f t="shared" si="20"/>
        <v>Sufficient Access</v>
      </c>
    </row>
    <row r="1326" spans="1:11">
      <c r="A1326" t="str">
        <v>RUSH OAK PARK HOSPITAL</v>
      </c>
      <c r="B1326" t="str">
        <v>OAK PARK</v>
      </c>
      <c r="C1326" t="str">
        <v>IL</v>
      </c>
      <c r="D1326" t="str">
        <v>COOK</v>
      </c>
      <c r="E1326" t="str">
        <v>Acute Care Hospitals</v>
      </c>
      <c r="F1326" t="str">
        <v>Voluntary non-profit - Church</v>
      </c>
      <c r="G1326" t="str">
        <v>Yes</v>
      </c>
      <c r="H1326" s="8">
        <v>4</v>
      </c>
      <c r="I1326" t="str">
        <f>_xlfn.XLOOKUP(C1326,State_Ref!B:B,State_Ref!A:A,"No Match")</f>
        <v>Illinois</v>
      </c>
      <c r="J1326" cm="1">
        <f t="array" ref="J1326">_xlfn.XLOOKUP(I1326&amp;PROPER(D1326),Cleaned_Population!B$2:B$3200&amp;Cleaned_Population!A$2:A$3200,Cleaned_Population!C$2:C$3200,"No Match")</f>
        <v>5194625</v>
      </c>
      <c r="K1326" t="str">
        <f t="shared" si="20"/>
        <v>Sufficient Access</v>
      </c>
    </row>
    <row r="1327" spans="1:11">
      <c r="A1327" t="str">
        <v>ST MARY MEDICAL CENTER</v>
      </c>
      <c r="B1327" t="str">
        <v>GALESBURG</v>
      </c>
      <c r="C1327" t="str">
        <v>IL</v>
      </c>
      <c r="D1327" t="str">
        <v>KNOX</v>
      </c>
      <c r="E1327" t="str">
        <v>Acute Care Hospitals</v>
      </c>
      <c r="F1327" t="str">
        <v>Voluntary non-profit - Church</v>
      </c>
      <c r="G1327" t="str">
        <v>Yes</v>
      </c>
      <c r="H1327" s="8">
        <v>2</v>
      </c>
      <c r="I1327" t="str">
        <f>_xlfn.XLOOKUP(C1327,State_Ref!B:B,State_Ref!A:A,"No Match")</f>
        <v>Illinois</v>
      </c>
      <c r="J1327" cm="1">
        <f t="array" ref="J1327">_xlfn.XLOOKUP(I1327&amp;PROPER(D1327),Cleaned_Population!B$2:B$3200&amp;Cleaned_Population!A$2:A$3200,Cleaned_Population!C$2:C$3200,"No Match")</f>
        <v>47767</v>
      </c>
      <c r="K1327" t="str">
        <f t="shared" si="20"/>
        <v>Sufficient Access</v>
      </c>
    </row>
    <row r="1328" spans="1:11">
      <c r="A1328" t="str">
        <v>UCHICAGO MEDICINE ADVENTHEALTH LA GRANGE</v>
      </c>
      <c r="B1328" t="str">
        <v>LA GRANGE</v>
      </c>
      <c r="C1328" t="str">
        <v>IL</v>
      </c>
      <c r="D1328" t="str">
        <v>COOK</v>
      </c>
      <c r="E1328" t="str">
        <v>Acute Care Hospitals</v>
      </c>
      <c r="F1328" t="str">
        <v>Voluntary non-profit - Church</v>
      </c>
      <c r="G1328" t="str">
        <v>Yes</v>
      </c>
      <c r="H1328" s="8">
        <v>5</v>
      </c>
      <c r="I1328" t="str">
        <f>_xlfn.XLOOKUP(C1328,State_Ref!B:B,State_Ref!A:A,"No Match")</f>
        <v>Illinois</v>
      </c>
      <c r="J1328" cm="1">
        <f t="array" ref="J1328">_xlfn.XLOOKUP(I1328&amp;PROPER(D1328),Cleaned_Population!B$2:B$3200&amp;Cleaned_Population!A$2:A$3200,Cleaned_Population!C$2:C$3200,"No Match")</f>
        <v>5194625</v>
      </c>
      <c r="K1328" t="str">
        <f t="shared" si="20"/>
        <v>Sufficient Access</v>
      </c>
    </row>
    <row r="1329" spans="1:11">
      <c r="A1329" t="str">
        <v>SAINT FRANCIS MEDICAL CENTER</v>
      </c>
      <c r="B1329" t="str">
        <v>PEORIA</v>
      </c>
      <c r="C1329" t="str">
        <v>IL</v>
      </c>
      <c r="D1329" t="str">
        <v>PEORIA</v>
      </c>
      <c r="E1329" t="str">
        <v>Acute Care Hospitals</v>
      </c>
      <c r="F1329" t="str">
        <v>Voluntary non-profit - Private</v>
      </c>
      <c r="G1329" t="str">
        <v>Yes</v>
      </c>
      <c r="H1329" s="8">
        <v>2</v>
      </c>
      <c r="I1329" t="str">
        <f>_xlfn.XLOOKUP(C1329,State_Ref!B:B,State_Ref!A:A,"No Match")</f>
        <v>Illinois</v>
      </c>
      <c r="J1329" cm="1">
        <f t="array" ref="J1329">_xlfn.XLOOKUP(I1329&amp;PROPER(D1329),Cleaned_Population!B$2:B$3200&amp;Cleaned_Population!A$2:A$3200,Cleaned_Population!C$2:C$3200,"No Match")</f>
        <v>178553</v>
      </c>
      <c r="K1329" t="str">
        <f t="shared" si="20"/>
        <v>Sufficient Access</v>
      </c>
    </row>
    <row r="1330" spans="1:11">
      <c r="A1330" t="str">
        <v>ROSELAND COMMUNITY HOSPITAL</v>
      </c>
      <c r="B1330" t="str">
        <v>CHICAGO</v>
      </c>
      <c r="C1330" t="str">
        <v>IL</v>
      </c>
      <c r="D1330" t="str">
        <v>COOK</v>
      </c>
      <c r="E1330" t="str">
        <v>Acute Care Hospitals</v>
      </c>
      <c r="F1330" t="str">
        <v>Voluntary non-profit - Private</v>
      </c>
      <c r="G1330" t="str">
        <v>Yes</v>
      </c>
      <c r="H1330" s="8">
        <v>1</v>
      </c>
      <c r="I1330" t="str">
        <f>_xlfn.XLOOKUP(C1330,State_Ref!B:B,State_Ref!A:A,"No Match")</f>
        <v>Illinois</v>
      </c>
      <c r="J1330" cm="1">
        <f t="array" ref="J1330">_xlfn.XLOOKUP(I1330&amp;PROPER(D1330),Cleaned_Population!B$2:B$3200&amp;Cleaned_Population!A$2:A$3200,Cleaned_Population!C$2:C$3200,"No Match")</f>
        <v>5194625</v>
      </c>
      <c r="K1330" t="str">
        <f t="shared" si="20"/>
        <v>Sufficient Access</v>
      </c>
    </row>
    <row r="1331" spans="1:11">
      <c r="A1331" t="str">
        <v>TOUCHETTE REGIONAL HOSPITAL INC</v>
      </c>
      <c r="B1331" t="str">
        <v>CENTREVILLE</v>
      </c>
      <c r="C1331" t="str">
        <v>IL</v>
      </c>
      <c r="D1331" t="str">
        <v>ST. CLAIR</v>
      </c>
      <c r="E1331" t="str">
        <v>Acute Care Hospitals</v>
      </c>
      <c r="F1331" t="str">
        <v>Voluntary non-profit - Private</v>
      </c>
      <c r="G1331" t="str">
        <v>Yes</v>
      </c>
      <c r="H1331" s="8">
        <v>0</v>
      </c>
      <c r="I1331" t="str">
        <f>_xlfn.XLOOKUP(C1331,State_Ref!B:B,State_Ref!A:A,"No Match")</f>
        <v>Illinois</v>
      </c>
      <c r="J1331" t="str" cm="1">
        <f t="array" ref="J1331">_xlfn.XLOOKUP(I1331&amp;PROPER(D1331),Cleaned_Population!B$2:B$3200&amp;Cleaned_Population!A$2:A$3200,Cleaned_Population!C$2:C$3200,"No Match")</f>
        <v>No Match</v>
      </c>
      <c r="K1331" t="str">
        <f t="shared" si="20"/>
        <v>Sufficient Access</v>
      </c>
    </row>
    <row r="1332" spans="1:11">
      <c r="A1332" t="str">
        <v>HINES VA MEDICAL CENTER</v>
      </c>
      <c r="B1332" t="str">
        <v>HINES</v>
      </c>
      <c r="C1332" t="str">
        <v>IL</v>
      </c>
      <c r="D1332" t="str">
        <v>COOK</v>
      </c>
      <c r="E1332" t="str">
        <v>Acute Care - Veterans Administration</v>
      </c>
      <c r="F1332" t="str">
        <v>Veterans Health Administration</v>
      </c>
      <c r="G1332" t="str">
        <v>Yes</v>
      </c>
      <c r="H1332" s="8">
        <v>3</v>
      </c>
      <c r="I1332" t="str">
        <f>_xlfn.XLOOKUP(C1332,State_Ref!B:B,State_Ref!A:A,"No Match")</f>
        <v>Illinois</v>
      </c>
      <c r="J1332" cm="1">
        <f t="array" ref="J1332">_xlfn.XLOOKUP(I1332&amp;PROPER(D1332),Cleaned_Population!B$2:B$3200&amp;Cleaned_Population!A$2:A$3200,Cleaned_Population!C$2:C$3200,"No Match")</f>
        <v>5194625</v>
      </c>
      <c r="K1332" t="str">
        <f t="shared" si="20"/>
        <v>Sufficient Access</v>
      </c>
    </row>
    <row r="1333" spans="1:11">
      <c r="A1333" t="str">
        <v>SAINT FRANCIS HOSPITAL-EVANSTON</v>
      </c>
      <c r="B1333" t="str">
        <v>EVANSTON</v>
      </c>
      <c r="C1333" t="str">
        <v>IL</v>
      </c>
      <c r="D1333" t="str">
        <v>COOK</v>
      </c>
      <c r="E1333" t="str">
        <v>Acute Care Hospitals</v>
      </c>
      <c r="F1333" t="str">
        <v>Voluntary non-profit - Church</v>
      </c>
      <c r="G1333" t="str">
        <v>Yes</v>
      </c>
      <c r="H1333" s="8">
        <v>2</v>
      </c>
      <c r="I1333" t="str">
        <f>_xlfn.XLOOKUP(C1333,State_Ref!B:B,State_Ref!A:A,"No Match")</f>
        <v>Illinois</v>
      </c>
      <c r="J1333" cm="1">
        <f t="array" ref="J1333">_xlfn.XLOOKUP(I1333&amp;PROPER(D1333),Cleaned_Population!B$2:B$3200&amp;Cleaned_Population!A$2:A$3200,Cleaned_Population!C$2:C$3200,"No Match")</f>
        <v>5194625</v>
      </c>
      <c r="K1333" t="str">
        <f t="shared" si="20"/>
        <v>Sufficient Access</v>
      </c>
    </row>
    <row r="1334" spans="1:11">
      <c r="A1334" t="str">
        <v>LOUIS A WEISS MEMORIAL HOSPITAL</v>
      </c>
      <c r="B1334" t="str">
        <v>CHICAGO</v>
      </c>
      <c r="C1334" t="str">
        <v>IL</v>
      </c>
      <c r="D1334" t="str">
        <v>COOK</v>
      </c>
      <c r="E1334" t="str">
        <v>Acute Care Hospitals</v>
      </c>
      <c r="F1334" t="str">
        <v>Proprietary</v>
      </c>
      <c r="G1334" t="str">
        <v>Yes</v>
      </c>
      <c r="H1334" s="8">
        <v>1</v>
      </c>
      <c r="I1334" t="str">
        <f>_xlfn.XLOOKUP(C1334,State_Ref!B:B,State_Ref!A:A,"No Match")</f>
        <v>Illinois</v>
      </c>
      <c r="J1334" cm="1">
        <f t="array" ref="J1334">_xlfn.XLOOKUP(I1334&amp;PROPER(D1334),Cleaned_Population!B$2:B$3200&amp;Cleaned_Population!A$2:A$3200,Cleaned_Population!C$2:C$3200,"No Match")</f>
        <v>5194625</v>
      </c>
      <c r="K1334" t="str">
        <f t="shared" si="20"/>
        <v>Sufficient Access</v>
      </c>
    </row>
    <row r="1335" spans="1:11">
      <c r="A1335" t="str">
        <v>LORETTO HOSPITAL</v>
      </c>
      <c r="B1335" t="str">
        <v>CHICAGO</v>
      </c>
      <c r="C1335" t="str">
        <v>IL</v>
      </c>
      <c r="D1335" t="str">
        <v>COOK</v>
      </c>
      <c r="E1335" t="str">
        <v>Acute Care Hospitals</v>
      </c>
      <c r="F1335" t="str">
        <v>Voluntary non-profit - Other</v>
      </c>
      <c r="G1335" t="str">
        <v>Yes</v>
      </c>
      <c r="H1335" s="8">
        <v>0</v>
      </c>
      <c r="I1335" t="str">
        <f>_xlfn.XLOOKUP(C1335,State_Ref!B:B,State_Ref!A:A,"No Match")</f>
        <v>Illinois</v>
      </c>
      <c r="J1335" cm="1">
        <f t="array" ref="J1335">_xlfn.XLOOKUP(I1335&amp;PROPER(D1335),Cleaned_Population!B$2:B$3200&amp;Cleaned_Population!A$2:A$3200,Cleaned_Population!C$2:C$3200,"No Match")</f>
        <v>5194625</v>
      </c>
      <c r="K1335" t="str">
        <f t="shared" si="20"/>
        <v>Sufficient Access</v>
      </c>
    </row>
    <row r="1336" spans="1:11">
      <c r="A1336" t="str">
        <v>VISTA MEDICAL CENTER EAST</v>
      </c>
      <c r="B1336" t="str">
        <v>WAUKEGAN</v>
      </c>
      <c r="C1336" t="str">
        <v>IL</v>
      </c>
      <c r="D1336" t="str">
        <v>LAKE</v>
      </c>
      <c r="E1336" t="str">
        <v>Acute Care Hospitals</v>
      </c>
      <c r="F1336" t="str">
        <v>Proprietary</v>
      </c>
      <c r="G1336" t="str">
        <v>Yes</v>
      </c>
      <c r="H1336" s="8">
        <v>2</v>
      </c>
      <c r="I1336" t="str">
        <f>_xlfn.XLOOKUP(C1336,State_Ref!B:B,State_Ref!A:A,"No Match")</f>
        <v>Illinois</v>
      </c>
      <c r="J1336" cm="1">
        <f t="array" ref="J1336">_xlfn.XLOOKUP(I1336&amp;PROPER(D1336),Cleaned_Population!B$2:B$3200&amp;Cleaned_Population!A$2:A$3200,Cleaned_Population!C$2:C$3200,"No Match")</f>
        <v>719339</v>
      </c>
      <c r="K1336" t="str">
        <f t="shared" si="20"/>
        <v>Sufficient Access</v>
      </c>
    </row>
    <row r="1337" spans="1:11">
      <c r="A1337" t="str">
        <v>THE UNIVERSITY OF CHICAGO MEDICAL CENTER</v>
      </c>
      <c r="B1337" t="str">
        <v>CHICAGO</v>
      </c>
      <c r="C1337" t="str">
        <v>IL</v>
      </c>
      <c r="D1337" t="str">
        <v>COOK</v>
      </c>
      <c r="E1337" t="str">
        <v>Acute Care Hospitals</v>
      </c>
      <c r="F1337" t="str">
        <v>Voluntary non-profit - Private</v>
      </c>
      <c r="G1337" t="str">
        <v>Yes</v>
      </c>
      <c r="H1337" s="8">
        <v>4</v>
      </c>
      <c r="I1337" t="str">
        <f>_xlfn.XLOOKUP(C1337,State_Ref!B:B,State_Ref!A:A,"No Match")</f>
        <v>Illinois</v>
      </c>
      <c r="J1337" cm="1">
        <f t="array" ref="J1337">_xlfn.XLOOKUP(I1337&amp;PROPER(D1337),Cleaned_Population!B$2:B$3200&amp;Cleaned_Population!A$2:A$3200,Cleaned_Population!C$2:C$3200,"No Match")</f>
        <v>5194625</v>
      </c>
      <c r="K1337" t="str">
        <f t="shared" si="20"/>
        <v>Sufficient Access</v>
      </c>
    </row>
    <row r="1338" spans="1:11">
      <c r="A1338" t="str">
        <v>MC DONOUGH DISTRICT HOSPITAL</v>
      </c>
      <c r="B1338" t="str">
        <v>MACOMB</v>
      </c>
      <c r="C1338" t="str">
        <v>IL</v>
      </c>
      <c r="D1338" t="str">
        <v>MC DONOUGH</v>
      </c>
      <c r="E1338" t="str">
        <v>Acute Care Hospitals</v>
      </c>
      <c r="F1338" t="str">
        <v>Government - Hospital District or Authority</v>
      </c>
      <c r="G1338" t="str">
        <v>Yes</v>
      </c>
      <c r="H1338" s="8">
        <v>3</v>
      </c>
      <c r="I1338" t="str">
        <f>_xlfn.XLOOKUP(C1338,State_Ref!B:B,State_Ref!A:A,"No Match")</f>
        <v>Illinois</v>
      </c>
      <c r="J1338" t="str" cm="1">
        <f t="array" ref="J1338">_xlfn.XLOOKUP(I1338&amp;PROPER(D1338),Cleaned_Population!B$2:B$3200&amp;Cleaned_Population!A$2:A$3200,Cleaned_Population!C$2:C$3200,"No Match")</f>
        <v>No Match</v>
      </c>
      <c r="K1338" t="str">
        <f t="shared" si="20"/>
        <v>Hospital Desert</v>
      </c>
    </row>
    <row r="1339" spans="1:11">
      <c r="A1339" t="str">
        <v>MARION IL VA MEDICAL CENTER</v>
      </c>
      <c r="B1339" t="str">
        <v>MARION</v>
      </c>
      <c r="C1339" t="str">
        <v>IL</v>
      </c>
      <c r="D1339" t="str">
        <v>WILLIAMSON</v>
      </c>
      <c r="E1339" t="str">
        <v>Acute Care - Veterans Administration</v>
      </c>
      <c r="F1339" t="str">
        <v>Veterans Health Administration</v>
      </c>
      <c r="G1339" t="str">
        <v>Yes</v>
      </c>
      <c r="H1339" s="8">
        <v>3</v>
      </c>
      <c r="I1339" t="str">
        <f>_xlfn.XLOOKUP(C1339,State_Ref!B:B,State_Ref!A:A,"No Match")</f>
        <v>Illinois</v>
      </c>
      <c r="J1339" cm="1">
        <f t="array" ref="J1339">_xlfn.XLOOKUP(I1339&amp;PROPER(D1339),Cleaned_Population!B$2:B$3200&amp;Cleaned_Population!A$2:A$3200,Cleaned_Population!C$2:C$3200,"No Match")</f>
        <v>67225</v>
      </c>
      <c r="K1339" t="str">
        <f t="shared" si="20"/>
        <v>Sufficient Access</v>
      </c>
    </row>
    <row r="1340" spans="1:11">
      <c r="A1340" t="str">
        <v>CARLE FOUNDATION HOSPITAL</v>
      </c>
      <c r="B1340" t="str">
        <v>URBANA</v>
      </c>
      <c r="C1340" t="str">
        <v>IL</v>
      </c>
      <c r="D1340" t="str">
        <v>CHAMPAIGN</v>
      </c>
      <c r="E1340" t="str">
        <v>Acute Care Hospitals</v>
      </c>
      <c r="F1340" t="str">
        <v>Voluntary non-profit - Private</v>
      </c>
      <c r="G1340" t="str">
        <v>Yes</v>
      </c>
      <c r="H1340" s="8">
        <v>2</v>
      </c>
      <c r="I1340" t="str">
        <f>_xlfn.XLOOKUP(C1340,State_Ref!B:B,State_Ref!A:A,"No Match")</f>
        <v>Illinois</v>
      </c>
      <c r="J1340" cm="1">
        <f t="array" ref="J1340">_xlfn.XLOOKUP(I1340&amp;PROPER(D1340),Cleaned_Population!B$2:B$3200&amp;Cleaned_Population!A$2:A$3200,Cleaned_Population!C$2:C$3200,"No Match")</f>
        <v>209972</v>
      </c>
      <c r="K1340" t="str">
        <f t="shared" si="20"/>
        <v>Sufficient Access</v>
      </c>
    </row>
    <row r="1341" spans="1:11">
      <c r="A1341" t="str">
        <v>OSF SACRED HEART MEDICAL CENTER</v>
      </c>
      <c r="B1341" t="str">
        <v>DANVILLE</v>
      </c>
      <c r="C1341" t="str">
        <v>IL</v>
      </c>
      <c r="D1341" t="str">
        <v>VERMILION</v>
      </c>
      <c r="E1341" t="str">
        <v>Acute Care Hospitals</v>
      </c>
      <c r="F1341" t="str">
        <v>Voluntary non-profit - Church</v>
      </c>
      <c r="G1341" t="str">
        <v>Yes</v>
      </c>
      <c r="H1341" s="8">
        <v>2</v>
      </c>
      <c r="I1341" t="str">
        <f>_xlfn.XLOOKUP(C1341,State_Ref!B:B,State_Ref!A:A,"No Match")</f>
        <v>Illinois</v>
      </c>
      <c r="J1341" cm="1">
        <f t="array" ref="J1341">_xlfn.XLOOKUP(I1341&amp;PROPER(D1341),Cleaned_Population!B$2:B$3200&amp;Cleaned_Population!A$2:A$3200,Cleaned_Population!C$2:C$3200,"No Match")</f>
        <v>71259</v>
      </c>
      <c r="K1341" t="str">
        <f t="shared" si="20"/>
        <v>Sufficient Access</v>
      </c>
    </row>
    <row r="1342" spans="1:11">
      <c r="A1342" t="str">
        <v>SAINT ANTHONY HOSPITAL</v>
      </c>
      <c r="B1342" t="str">
        <v>CHICAGO</v>
      </c>
      <c r="C1342" t="str">
        <v>IL</v>
      </c>
      <c r="D1342" t="str">
        <v>COOK</v>
      </c>
      <c r="E1342" t="str">
        <v>Acute Care Hospitals</v>
      </c>
      <c r="F1342" t="str">
        <v>Voluntary non-profit - Private</v>
      </c>
      <c r="G1342" t="str">
        <v>Yes</v>
      </c>
      <c r="H1342" s="8">
        <v>2</v>
      </c>
      <c r="I1342" t="str">
        <f>_xlfn.XLOOKUP(C1342,State_Ref!B:B,State_Ref!A:A,"No Match")</f>
        <v>Illinois</v>
      </c>
      <c r="J1342" cm="1">
        <f t="array" ref="J1342">_xlfn.XLOOKUP(I1342&amp;PROPER(D1342),Cleaned_Population!B$2:B$3200&amp;Cleaned_Population!A$2:A$3200,Cleaned_Population!C$2:C$3200,"No Match")</f>
        <v>5194625</v>
      </c>
      <c r="K1342" t="str">
        <f t="shared" si="20"/>
        <v>Sufficient Access</v>
      </c>
    </row>
    <row r="1343" spans="1:11">
      <c r="A1343" t="str">
        <v>MIDWESTERN REGION MED CENTER, INC</v>
      </c>
      <c r="B1343" t="str">
        <v>ZION</v>
      </c>
      <c r="C1343" t="str">
        <v>IL</v>
      </c>
      <c r="D1343" t="str">
        <v>LAKE</v>
      </c>
      <c r="E1343" t="str">
        <v>Acute Care Hospitals</v>
      </c>
      <c r="F1343" t="str">
        <v>Proprietary</v>
      </c>
      <c r="G1343" t="str">
        <v>Yes</v>
      </c>
      <c r="H1343" s="8">
        <v>4</v>
      </c>
      <c r="I1343" t="str">
        <f>_xlfn.XLOOKUP(C1343,State_Ref!B:B,State_Ref!A:A,"No Match")</f>
        <v>Illinois</v>
      </c>
      <c r="J1343" cm="1">
        <f t="array" ref="J1343">_xlfn.XLOOKUP(I1343&amp;PROPER(D1343),Cleaned_Population!B$2:B$3200&amp;Cleaned_Population!A$2:A$3200,Cleaned_Population!C$2:C$3200,"No Match")</f>
        <v>719339</v>
      </c>
      <c r="K1343" t="str">
        <f t="shared" si="20"/>
        <v>Sufficient Access</v>
      </c>
    </row>
    <row r="1344" spans="1:11">
      <c r="A1344" t="str">
        <v>MORRIS HOSPITAL &amp; HEALTHCARE CENTERS</v>
      </c>
      <c r="B1344" t="str">
        <v>MORRIS</v>
      </c>
      <c r="C1344" t="str">
        <v>IL</v>
      </c>
      <c r="D1344" t="str">
        <v>GRUNDY</v>
      </c>
      <c r="E1344" t="str">
        <v>Acute Care Hospitals</v>
      </c>
      <c r="F1344" t="str">
        <v>Voluntary non-profit - Private</v>
      </c>
      <c r="G1344" t="str">
        <v>Yes</v>
      </c>
      <c r="H1344" s="8">
        <v>4</v>
      </c>
      <c r="I1344" t="str">
        <f>_xlfn.XLOOKUP(C1344,State_Ref!B:B,State_Ref!A:A,"No Match")</f>
        <v>Illinois</v>
      </c>
      <c r="J1344" cm="1">
        <f t="array" ref="J1344">_xlfn.XLOOKUP(I1344&amp;PROPER(D1344),Cleaned_Population!B$2:B$3200&amp;Cleaned_Population!A$2:A$3200,Cleaned_Population!C$2:C$3200,"No Match")</f>
        <v>54052</v>
      </c>
      <c r="K1344" t="str">
        <f t="shared" si="20"/>
        <v>Hospital Desert</v>
      </c>
    </row>
    <row r="1345" spans="1:11">
      <c r="A1345" t="str">
        <v>ST BERNARD HOSPITAL</v>
      </c>
      <c r="B1345" t="str">
        <v>CHICAGO</v>
      </c>
      <c r="C1345" t="str">
        <v>IL</v>
      </c>
      <c r="D1345" t="str">
        <v>COOK</v>
      </c>
      <c r="E1345" t="str">
        <v>Acute Care Hospitals</v>
      </c>
      <c r="F1345" t="str">
        <v>Voluntary non-profit - Church</v>
      </c>
      <c r="G1345" t="str">
        <v>Yes</v>
      </c>
      <c r="H1345" s="8">
        <v>1</v>
      </c>
      <c r="I1345" t="str">
        <f>_xlfn.XLOOKUP(C1345,State_Ref!B:B,State_Ref!A:A,"No Match")</f>
        <v>Illinois</v>
      </c>
      <c r="J1345" cm="1">
        <f t="array" ref="J1345">_xlfn.XLOOKUP(I1345&amp;PROPER(D1345),Cleaned_Population!B$2:B$3200&amp;Cleaned_Population!A$2:A$3200,Cleaned_Population!C$2:C$3200,"No Match")</f>
        <v>5194625</v>
      </c>
      <c r="K1345" t="str">
        <f t="shared" si="20"/>
        <v>Sufficient Access</v>
      </c>
    </row>
    <row r="1346" spans="1:11">
      <c r="A1346" t="str">
        <v>OSF SAINT ELIZABETH MDL CTR</v>
      </c>
      <c r="B1346" t="str">
        <v>PERU</v>
      </c>
      <c r="C1346" t="str">
        <v>IL</v>
      </c>
      <c r="D1346" t="str">
        <v>LA SALLE</v>
      </c>
      <c r="E1346" t="str">
        <v>Acute Care Hospitals</v>
      </c>
      <c r="F1346" t="str">
        <v>Voluntary non-profit - Private</v>
      </c>
      <c r="G1346" t="str">
        <v>Yes</v>
      </c>
      <c r="H1346" s="8">
        <v>3</v>
      </c>
      <c r="I1346" t="str">
        <f>_xlfn.XLOOKUP(C1346,State_Ref!B:B,State_Ref!A:A,"No Match")</f>
        <v>Illinois</v>
      </c>
      <c r="J1346" t="str" cm="1">
        <f t="array" ref="J1346">_xlfn.XLOOKUP(I1346&amp;PROPER(D1346),Cleaned_Population!B$2:B$3200&amp;Cleaned_Population!A$2:A$3200,Cleaned_Population!C$2:C$3200,"No Match")</f>
        <v>No Match</v>
      </c>
      <c r="K1346" t="str">
        <f t="shared" si="20"/>
        <v>Sufficient Access</v>
      </c>
    </row>
    <row r="1347" spans="1:11">
      <c r="A1347" t="str">
        <v>OSF HEART OF MARY MEDICAL CENTER</v>
      </c>
      <c r="B1347" t="str">
        <v>URBANA</v>
      </c>
      <c r="C1347" t="str">
        <v>IL</v>
      </c>
      <c r="D1347" t="str">
        <v>CHAMPAIGN</v>
      </c>
      <c r="E1347" t="str">
        <v>Acute Care Hospitals</v>
      </c>
      <c r="F1347" t="str">
        <v>Voluntary non-profit - Church</v>
      </c>
      <c r="G1347" t="str">
        <v>Yes</v>
      </c>
      <c r="H1347" s="8">
        <v>3</v>
      </c>
      <c r="I1347" t="str">
        <f>_xlfn.XLOOKUP(C1347,State_Ref!B:B,State_Ref!A:A,"No Match")</f>
        <v>Illinois</v>
      </c>
      <c r="J1347" cm="1">
        <f t="array" ref="J1347">_xlfn.XLOOKUP(I1347&amp;PROPER(D1347),Cleaned_Population!B$2:B$3200&amp;Cleaned_Population!A$2:A$3200,Cleaned_Population!C$2:C$3200,"No Match")</f>
        <v>209972</v>
      </c>
      <c r="K1347" t="str">
        <f t="shared" ref="K1347:K1410" si="21">IF(AND(J1347&gt;50000,COUNTIFS(D:D,D1347,C:C,C1347)&lt;=1),"Hospital Desert","Sufficient Access")</f>
        <v>Sufficient Access</v>
      </c>
    </row>
    <row r="1348" spans="1:11">
      <c r="A1348" t="str">
        <v>SWEDISH HOSPITAL</v>
      </c>
      <c r="B1348" t="str">
        <v>CHICAGO</v>
      </c>
      <c r="C1348" t="str">
        <v>IL</v>
      </c>
      <c r="D1348" t="str">
        <v>COOK</v>
      </c>
      <c r="E1348" t="str">
        <v>Acute Care Hospitals</v>
      </c>
      <c r="F1348" t="str">
        <v>Voluntary non-profit - Church</v>
      </c>
      <c r="G1348" t="str">
        <v>Yes</v>
      </c>
      <c r="H1348" s="8">
        <v>3</v>
      </c>
      <c r="I1348" t="str">
        <f>_xlfn.XLOOKUP(C1348,State_Ref!B:B,State_Ref!A:A,"No Match")</f>
        <v>Illinois</v>
      </c>
      <c r="J1348" cm="1">
        <f t="array" ref="J1348">_xlfn.XLOOKUP(I1348&amp;PROPER(D1348),Cleaned_Population!B$2:B$3200&amp;Cleaned_Population!A$2:A$3200,Cleaned_Population!C$2:C$3200,"No Match")</f>
        <v>5194625</v>
      </c>
      <c r="K1348" t="str">
        <f t="shared" si="21"/>
        <v>Sufficient Access</v>
      </c>
    </row>
    <row r="1349" spans="1:11">
      <c r="A1349" t="str">
        <v>THOREK MEMORIAL HOSPITAL</v>
      </c>
      <c r="B1349" t="str">
        <v>CHICAGO</v>
      </c>
      <c r="C1349" t="str">
        <v>IL</v>
      </c>
      <c r="D1349" t="str">
        <v>COOK</v>
      </c>
      <c r="E1349" t="str">
        <v>Acute Care Hospitals</v>
      </c>
      <c r="F1349" t="str">
        <v>Voluntary non-profit - Private</v>
      </c>
      <c r="G1349" t="str">
        <v>Yes</v>
      </c>
      <c r="H1349" s="8">
        <v>0</v>
      </c>
      <c r="I1349" t="str">
        <f>_xlfn.XLOOKUP(C1349,State_Ref!B:B,State_Ref!A:A,"No Match")</f>
        <v>Illinois</v>
      </c>
      <c r="J1349" cm="1">
        <f t="array" ref="J1349">_xlfn.XLOOKUP(I1349&amp;PROPER(D1349),Cleaned_Population!B$2:B$3200&amp;Cleaned_Population!A$2:A$3200,Cleaned_Population!C$2:C$3200,"No Match")</f>
        <v>5194625</v>
      </c>
      <c r="K1349" t="str">
        <f t="shared" si="21"/>
        <v>Sufficient Access</v>
      </c>
    </row>
    <row r="1350" spans="1:11">
      <c r="A1350" t="str">
        <v>NORTHWESTERN MEDICINE MCHENRY</v>
      </c>
      <c r="B1350" t="str">
        <v>MCHENRY</v>
      </c>
      <c r="C1350" t="str">
        <v>IL</v>
      </c>
      <c r="D1350" t="str">
        <v>MC HENRY</v>
      </c>
      <c r="E1350" t="str">
        <v>Acute Care Hospitals</v>
      </c>
      <c r="F1350" t="str">
        <v>Voluntary non-profit - Other</v>
      </c>
      <c r="G1350" t="str">
        <v>Yes</v>
      </c>
      <c r="H1350" s="8">
        <v>5</v>
      </c>
      <c r="I1350" t="str">
        <f>_xlfn.XLOOKUP(C1350,State_Ref!B:B,State_Ref!A:A,"No Match")</f>
        <v>Illinois</v>
      </c>
      <c r="J1350" t="str" cm="1">
        <f t="array" ref="J1350">_xlfn.XLOOKUP(I1350&amp;PROPER(D1350),Cleaned_Population!B$2:B$3200&amp;Cleaned_Population!A$2:A$3200,Cleaned_Population!C$2:C$3200,"No Match")</f>
        <v>No Match</v>
      </c>
      <c r="K1350" t="str">
        <f t="shared" si="21"/>
        <v>Sufficient Access</v>
      </c>
    </row>
    <row r="1351" spans="1:11">
      <c r="A1351" t="str">
        <v>AMITA HEALTH RESURRECTION MEDICAL CENTER</v>
      </c>
      <c r="B1351" t="str">
        <v>CHICAGO</v>
      </c>
      <c r="C1351" t="str">
        <v>IL</v>
      </c>
      <c r="D1351" t="str">
        <v>COOK</v>
      </c>
      <c r="E1351" t="str">
        <v>Acute Care Hospitals</v>
      </c>
      <c r="F1351" t="str">
        <v>Voluntary non-profit - Church</v>
      </c>
      <c r="G1351" t="str">
        <v>Yes</v>
      </c>
      <c r="H1351" s="8">
        <v>3</v>
      </c>
      <c r="I1351" t="str">
        <f>_xlfn.XLOOKUP(C1351,State_Ref!B:B,State_Ref!A:A,"No Match")</f>
        <v>Illinois</v>
      </c>
      <c r="J1351" cm="1">
        <f t="array" ref="J1351">_xlfn.XLOOKUP(I1351&amp;PROPER(D1351),Cleaned_Population!B$2:B$3200&amp;Cleaned_Population!A$2:A$3200,Cleaned_Population!C$2:C$3200,"No Match")</f>
        <v>5194625</v>
      </c>
      <c r="K1351" t="str">
        <f t="shared" si="21"/>
        <v>Sufficient Access</v>
      </c>
    </row>
    <row r="1352" spans="1:11">
      <c r="A1352" t="str">
        <v>RUSH UNIVERSITY MEDICAL CENTER</v>
      </c>
      <c r="B1352" t="str">
        <v>CHICAGO</v>
      </c>
      <c r="C1352" t="str">
        <v>IL</v>
      </c>
      <c r="D1352" t="str">
        <v>COOK</v>
      </c>
      <c r="E1352" t="str">
        <v>Acute Care Hospitals</v>
      </c>
      <c r="F1352" t="str">
        <v>Voluntary non-profit - Private</v>
      </c>
      <c r="G1352" t="str">
        <v>Yes</v>
      </c>
      <c r="H1352" s="8">
        <v>5</v>
      </c>
      <c r="I1352" t="str">
        <f>_xlfn.XLOOKUP(C1352,State_Ref!B:B,State_Ref!A:A,"No Match")</f>
        <v>Illinois</v>
      </c>
      <c r="J1352" cm="1">
        <f t="array" ref="J1352">_xlfn.XLOOKUP(I1352&amp;PROPER(D1352),Cleaned_Population!B$2:B$3200&amp;Cleaned_Population!A$2:A$3200,Cleaned_Population!C$2:C$3200,"No Match")</f>
        <v>5194625</v>
      </c>
      <c r="K1352" t="str">
        <f t="shared" si="21"/>
        <v>Sufficient Access</v>
      </c>
    </row>
    <row r="1353" spans="1:11">
      <c r="A1353" t="str">
        <v>CARLE HEALTH PEKIN HOSPITAL</v>
      </c>
      <c r="B1353" t="str">
        <v>PEKIN</v>
      </c>
      <c r="C1353" t="str">
        <v>IL</v>
      </c>
      <c r="D1353" t="str">
        <v>TAZEWELL</v>
      </c>
      <c r="E1353" t="str">
        <v>Acute Care Hospitals</v>
      </c>
      <c r="F1353" t="str">
        <v>Voluntary non-profit - Private</v>
      </c>
      <c r="G1353" t="str">
        <v>Yes</v>
      </c>
      <c r="H1353" s="8">
        <v>3</v>
      </c>
      <c r="I1353" t="str">
        <f>_xlfn.XLOOKUP(C1353,State_Ref!B:B,State_Ref!A:A,"No Match")</f>
        <v>Illinois</v>
      </c>
      <c r="J1353" cm="1">
        <f t="array" ref="J1353">_xlfn.XLOOKUP(I1353&amp;PROPER(D1353),Cleaned_Population!B$2:B$3200&amp;Cleaned_Population!A$2:A$3200,Cleaned_Population!C$2:C$3200,"No Match")</f>
        <v>130049</v>
      </c>
      <c r="K1353" t="str">
        <f t="shared" si="21"/>
        <v>Sufficient Access</v>
      </c>
    </row>
    <row r="1354" spans="1:11">
      <c r="A1354" t="str">
        <v>UCHICAGO MEDICINE ADVENTHEALTH HINSDALE</v>
      </c>
      <c r="B1354" t="str">
        <v>HINSDALE</v>
      </c>
      <c r="C1354" t="str">
        <v>IL</v>
      </c>
      <c r="D1354" t="str">
        <v>DU PAGE</v>
      </c>
      <c r="E1354" t="str">
        <v>Acute Care Hospitals</v>
      </c>
      <c r="F1354" t="str">
        <v>Voluntary non-profit - Private</v>
      </c>
      <c r="G1354" t="str">
        <v>Yes</v>
      </c>
      <c r="H1354" s="8">
        <v>5</v>
      </c>
      <c r="I1354" t="str">
        <f>_xlfn.XLOOKUP(C1354,State_Ref!B:B,State_Ref!A:A,"No Match")</f>
        <v>Illinois</v>
      </c>
      <c r="J1354" t="str" cm="1">
        <f t="array" ref="J1354">_xlfn.XLOOKUP(I1354&amp;PROPER(D1354),Cleaned_Population!B$2:B$3200&amp;Cleaned_Population!A$2:A$3200,Cleaned_Population!C$2:C$3200,"No Match")</f>
        <v>No Match</v>
      </c>
      <c r="K1354" t="str">
        <f t="shared" si="21"/>
        <v>Sufficient Access</v>
      </c>
    </row>
    <row r="1355" spans="1:11">
      <c r="A1355" t="str">
        <v>JOHN H STROGER JR HOSPITAL</v>
      </c>
      <c r="B1355" t="str">
        <v>CHICAGO</v>
      </c>
      <c r="C1355" t="str">
        <v>IL</v>
      </c>
      <c r="D1355" t="str">
        <v>COOK</v>
      </c>
      <c r="E1355" t="str">
        <v>Acute Care Hospitals</v>
      </c>
      <c r="F1355" t="str">
        <v>Government - Local</v>
      </c>
      <c r="G1355" t="str">
        <v>Yes</v>
      </c>
      <c r="H1355" s="8">
        <v>2</v>
      </c>
      <c r="I1355" t="str">
        <f>_xlfn.XLOOKUP(C1355,State_Ref!B:B,State_Ref!A:A,"No Match")</f>
        <v>Illinois</v>
      </c>
      <c r="J1355" cm="1">
        <f t="array" ref="J1355">_xlfn.XLOOKUP(I1355&amp;PROPER(D1355),Cleaned_Population!B$2:B$3200&amp;Cleaned_Population!A$2:A$3200,Cleaned_Population!C$2:C$3200,"No Match")</f>
        <v>5194625</v>
      </c>
      <c r="K1355" t="str">
        <f t="shared" si="21"/>
        <v>Sufficient Access</v>
      </c>
    </row>
    <row r="1356" spans="1:11">
      <c r="A1356" t="str">
        <v>GATEWAY REGIONAL MEDICAL CENTER</v>
      </c>
      <c r="B1356" t="str">
        <v>GRANITE CITY</v>
      </c>
      <c r="C1356" t="str">
        <v>IL</v>
      </c>
      <c r="D1356" t="str">
        <v>MADISON</v>
      </c>
      <c r="E1356" t="str">
        <v>Acute Care Hospitals</v>
      </c>
      <c r="F1356" t="str">
        <v>Voluntary non-profit - Other</v>
      </c>
      <c r="G1356" t="str">
        <v>Yes</v>
      </c>
      <c r="H1356" s="8">
        <v>2</v>
      </c>
      <c r="I1356" t="str">
        <f>_xlfn.XLOOKUP(C1356,State_Ref!B:B,State_Ref!A:A,"No Match")</f>
        <v>Illinois</v>
      </c>
      <c r="J1356" cm="1">
        <f t="array" ref="J1356">_xlfn.XLOOKUP(I1356&amp;PROPER(D1356),Cleaned_Population!B$2:B$3200&amp;Cleaned_Population!A$2:A$3200,Cleaned_Population!C$2:C$3200,"No Match")</f>
        <v>263110</v>
      </c>
      <c r="K1356" t="str">
        <f t="shared" si="21"/>
        <v>Sufficient Access</v>
      </c>
    </row>
    <row r="1357" spans="1:11">
      <c r="A1357" t="str">
        <v>CARLE BROMENN MEDICAL CENTER</v>
      </c>
      <c r="B1357" t="str">
        <v>NORMAL</v>
      </c>
      <c r="C1357" t="str">
        <v>IL</v>
      </c>
      <c r="D1357" t="str">
        <v>MC LEAN</v>
      </c>
      <c r="E1357" t="str">
        <v>Acute Care Hospitals</v>
      </c>
      <c r="F1357" t="str">
        <v>Voluntary non-profit - Church</v>
      </c>
      <c r="G1357" t="str">
        <v>Yes</v>
      </c>
      <c r="H1357" s="8">
        <v>3</v>
      </c>
      <c r="I1357" t="str">
        <f>_xlfn.XLOOKUP(C1357,State_Ref!B:B,State_Ref!A:A,"No Match")</f>
        <v>Illinois</v>
      </c>
      <c r="J1357" t="str" cm="1">
        <f t="array" ref="J1357">_xlfn.XLOOKUP(I1357&amp;PROPER(D1357),Cleaned_Population!B$2:B$3200&amp;Cleaned_Population!A$2:A$3200,Cleaned_Population!C$2:C$3200,"No Match")</f>
        <v>No Match</v>
      </c>
      <c r="K1357" t="str">
        <f t="shared" si="21"/>
        <v>Sufficient Access</v>
      </c>
    </row>
    <row r="1358" spans="1:11">
      <c r="A1358" t="str">
        <v>NORTHWESTERN LAKE FOREST HOSPITAL</v>
      </c>
      <c r="B1358" t="str">
        <v>LAKE FOREST</v>
      </c>
      <c r="C1358" t="str">
        <v>IL</v>
      </c>
      <c r="D1358" t="str">
        <v>LAKE</v>
      </c>
      <c r="E1358" t="str">
        <v>Acute Care Hospitals</v>
      </c>
      <c r="F1358" t="str">
        <v>Voluntary non-profit - Other</v>
      </c>
      <c r="G1358" t="str">
        <v>Yes</v>
      </c>
      <c r="H1358" s="8">
        <v>5</v>
      </c>
      <c r="I1358" t="str">
        <f>_xlfn.XLOOKUP(C1358,State_Ref!B:B,State_Ref!A:A,"No Match")</f>
        <v>Illinois</v>
      </c>
      <c r="J1358" cm="1">
        <f t="array" ref="J1358">_xlfn.XLOOKUP(I1358&amp;PROPER(D1358),Cleaned_Population!B$2:B$3200&amp;Cleaned_Population!A$2:A$3200,Cleaned_Population!C$2:C$3200,"No Match")</f>
        <v>719339</v>
      </c>
      <c r="K1358" t="str">
        <f t="shared" si="21"/>
        <v>Sufficient Access</v>
      </c>
    </row>
    <row r="1359" spans="1:11">
      <c r="A1359" t="str">
        <v>HOLY CROSS HOSPITAL</v>
      </c>
      <c r="B1359" t="str">
        <v>CHICAGO</v>
      </c>
      <c r="C1359" t="str">
        <v>IL</v>
      </c>
      <c r="D1359" t="str">
        <v>COOK</v>
      </c>
      <c r="E1359" t="str">
        <v>Acute Care Hospitals</v>
      </c>
      <c r="F1359" t="str">
        <v>Voluntary non-profit - Private</v>
      </c>
      <c r="G1359" t="str">
        <v>Yes</v>
      </c>
      <c r="H1359" s="8">
        <v>2</v>
      </c>
      <c r="I1359" t="str">
        <f>_xlfn.XLOOKUP(C1359,State_Ref!B:B,State_Ref!A:A,"No Match")</f>
        <v>Illinois</v>
      </c>
      <c r="J1359" cm="1">
        <f t="array" ref="J1359">_xlfn.XLOOKUP(I1359&amp;PROPER(D1359),Cleaned_Population!B$2:B$3200&amp;Cleaned_Population!A$2:A$3200,Cleaned_Population!C$2:C$3200,"No Match")</f>
        <v>5194625</v>
      </c>
      <c r="K1359" t="str">
        <f t="shared" si="21"/>
        <v>Sufficient Access</v>
      </c>
    </row>
    <row r="1360" spans="1:11">
      <c r="A1360" t="str">
        <v>DECATUR MEMORIAL HOSPITAL</v>
      </c>
      <c r="B1360" t="str">
        <v>DECATUR</v>
      </c>
      <c r="C1360" t="str">
        <v>IL</v>
      </c>
      <c r="D1360" t="str">
        <v>MACON</v>
      </c>
      <c r="E1360" t="str">
        <v>Acute Care Hospitals</v>
      </c>
      <c r="F1360" t="str">
        <v>Voluntary non-profit - Other</v>
      </c>
      <c r="G1360" t="str">
        <v>Yes</v>
      </c>
      <c r="H1360" s="8">
        <v>3</v>
      </c>
      <c r="I1360" t="str">
        <f>_xlfn.XLOOKUP(C1360,State_Ref!B:B,State_Ref!A:A,"No Match")</f>
        <v>Illinois</v>
      </c>
      <c r="J1360" cm="1">
        <f t="array" ref="J1360">_xlfn.XLOOKUP(I1360&amp;PROPER(D1360),Cleaned_Population!B$2:B$3200&amp;Cleaned_Population!A$2:A$3200,Cleaned_Population!C$2:C$3200,"No Match")</f>
        <v>99300</v>
      </c>
      <c r="K1360" t="str">
        <f t="shared" si="21"/>
        <v>Sufficient Access</v>
      </c>
    </row>
    <row r="1361" spans="1:11">
      <c r="A1361" t="str">
        <v>HSHS HOLY FAMILY HOSPITAL INC</v>
      </c>
      <c r="B1361" t="str">
        <v>GREENVILLE</v>
      </c>
      <c r="C1361" t="str">
        <v>IL</v>
      </c>
      <c r="D1361" t="str">
        <v>BOND</v>
      </c>
      <c r="E1361" t="str">
        <v>Acute Care Hospitals</v>
      </c>
      <c r="F1361" t="str">
        <v>Voluntary non-profit - Church</v>
      </c>
      <c r="G1361" t="str">
        <v>Yes</v>
      </c>
      <c r="H1361" s="8">
        <v>3</v>
      </c>
      <c r="I1361" t="str">
        <f>_xlfn.XLOOKUP(C1361,State_Ref!B:B,State_Ref!A:A,"No Match")</f>
        <v>Illinois</v>
      </c>
      <c r="J1361" cm="1">
        <f t="array" ref="J1361">_xlfn.XLOOKUP(I1361&amp;PROPER(D1361),Cleaned_Population!B$2:B$3200&amp;Cleaned_Population!A$2:A$3200,Cleaned_Population!C$2:C$3200,"No Match")</f>
        <v>16959</v>
      </c>
      <c r="K1361" t="str">
        <f t="shared" si="21"/>
        <v>Sufficient Access</v>
      </c>
    </row>
    <row r="1362" spans="1:11">
      <c r="A1362" t="str">
        <v>ST JOSEPHS HOSPITAL</v>
      </c>
      <c r="B1362" t="str">
        <v>BREESE</v>
      </c>
      <c r="C1362" t="str">
        <v>IL</v>
      </c>
      <c r="D1362" t="str">
        <v>CLINTON</v>
      </c>
      <c r="E1362" t="str">
        <v>Acute Care Hospitals</v>
      </c>
      <c r="F1362" t="str">
        <v>Voluntary non-profit - Church</v>
      </c>
      <c r="G1362" t="str">
        <v>Yes</v>
      </c>
      <c r="H1362" s="8">
        <v>4</v>
      </c>
      <c r="I1362" t="str">
        <f>_xlfn.XLOOKUP(C1362,State_Ref!B:B,State_Ref!A:A,"No Match")</f>
        <v>Illinois</v>
      </c>
      <c r="J1362" cm="1">
        <f t="array" ref="J1362">_xlfn.XLOOKUP(I1362&amp;PROPER(D1362),Cleaned_Population!B$2:B$3200&amp;Cleaned_Population!A$2:A$3200,Cleaned_Population!C$2:C$3200,"No Match")</f>
        <v>37128</v>
      </c>
      <c r="K1362" t="str">
        <f t="shared" si="21"/>
        <v>Sufficient Access</v>
      </c>
    </row>
    <row r="1363" spans="1:11">
      <c r="A1363" t="str">
        <v>MEMORIAL MEDICAL CENTER</v>
      </c>
      <c r="B1363" t="str">
        <v>SPRINGFIELD</v>
      </c>
      <c r="C1363" t="str">
        <v>IL</v>
      </c>
      <c r="D1363" t="str">
        <v>SANGAMON</v>
      </c>
      <c r="E1363" t="str">
        <v>Acute Care Hospitals</v>
      </c>
      <c r="F1363" t="str">
        <v>Voluntary non-profit - Private</v>
      </c>
      <c r="G1363" t="str">
        <v>Yes</v>
      </c>
      <c r="H1363" s="8">
        <v>3</v>
      </c>
      <c r="I1363" t="str">
        <f>_xlfn.XLOOKUP(C1363,State_Ref!B:B,State_Ref!A:A,"No Match")</f>
        <v>Illinois</v>
      </c>
      <c r="J1363" cm="1">
        <f t="array" ref="J1363">_xlfn.XLOOKUP(I1363&amp;PROPER(D1363),Cleaned_Population!B$2:B$3200&amp;Cleaned_Population!A$2:A$3200,Cleaned_Population!C$2:C$3200,"No Match")</f>
        <v>194170</v>
      </c>
      <c r="K1363" t="str">
        <f t="shared" si="21"/>
        <v>Sufficient Access</v>
      </c>
    </row>
    <row r="1364" spans="1:11">
      <c r="A1364" t="str">
        <v>UNIVERSITY OF ILLINOIS HOSPITAL AND CLINICS</v>
      </c>
      <c r="B1364" t="str">
        <v>CHICAGO</v>
      </c>
      <c r="C1364" t="str">
        <v>IL</v>
      </c>
      <c r="D1364" t="str">
        <v>COOK</v>
      </c>
      <c r="E1364" t="str">
        <v>Acute Care Hospitals</v>
      </c>
      <c r="F1364" t="str">
        <v>Government - State</v>
      </c>
      <c r="G1364" t="str">
        <v>Yes</v>
      </c>
      <c r="H1364" s="8">
        <v>4</v>
      </c>
      <c r="I1364" t="str">
        <f>_xlfn.XLOOKUP(C1364,State_Ref!B:B,State_Ref!A:A,"No Match")</f>
        <v>Illinois</v>
      </c>
      <c r="J1364" cm="1">
        <f t="array" ref="J1364">_xlfn.XLOOKUP(I1364&amp;PROPER(D1364),Cleaned_Population!B$2:B$3200&amp;Cleaned_Population!A$2:A$3200,Cleaned_Population!C$2:C$3200,"No Match")</f>
        <v>5194625</v>
      </c>
      <c r="K1364" t="str">
        <f t="shared" si="21"/>
        <v>Sufficient Access</v>
      </c>
    </row>
    <row r="1365" spans="1:11">
      <c r="A1365" t="str">
        <v>PRESENCE ST MARYS HOSPITAL</v>
      </c>
      <c r="B1365" t="str">
        <v>KANKAKEE</v>
      </c>
      <c r="C1365" t="str">
        <v>IL</v>
      </c>
      <c r="D1365" t="str">
        <v>KANKAKEE</v>
      </c>
      <c r="E1365" t="str">
        <v>Acute Care Hospitals</v>
      </c>
      <c r="F1365" t="str">
        <v>Voluntary non-profit - Church</v>
      </c>
      <c r="G1365" t="str">
        <v>Yes</v>
      </c>
      <c r="H1365" s="8">
        <v>4</v>
      </c>
      <c r="I1365" t="str">
        <f>_xlfn.XLOOKUP(C1365,State_Ref!B:B,State_Ref!A:A,"No Match")</f>
        <v>Illinois</v>
      </c>
      <c r="J1365" cm="1">
        <f t="array" ref="J1365">_xlfn.XLOOKUP(I1365&amp;PROPER(D1365),Cleaned_Population!B$2:B$3200&amp;Cleaned_Population!A$2:A$3200,Cleaned_Population!C$2:C$3200,"No Match")</f>
        <v>105525</v>
      </c>
      <c r="K1365" t="str">
        <f t="shared" si="21"/>
        <v>Sufficient Access</v>
      </c>
    </row>
    <row r="1366" spans="1:11">
      <c r="A1366" t="str">
        <v>INSIGHT HOSPITAL AND MEDICAL CENTER CHICAGO</v>
      </c>
      <c r="B1366" t="str">
        <v>CHICAGO</v>
      </c>
      <c r="C1366" t="str">
        <v>IL</v>
      </c>
      <c r="D1366" t="str">
        <v>COOK</v>
      </c>
      <c r="E1366" t="str">
        <v>Acute Care Hospitals</v>
      </c>
      <c r="F1366" t="str">
        <v>Voluntary non-profit - Private</v>
      </c>
      <c r="G1366" t="str">
        <v>Yes</v>
      </c>
      <c r="H1366" s="8">
        <v>1</v>
      </c>
      <c r="I1366" t="str">
        <f>_xlfn.XLOOKUP(C1366,State_Ref!B:B,State_Ref!A:A,"No Match")</f>
        <v>Illinois</v>
      </c>
      <c r="J1366" cm="1">
        <f t="array" ref="J1366">_xlfn.XLOOKUP(I1366&amp;PROPER(D1366),Cleaned_Population!B$2:B$3200&amp;Cleaned_Population!A$2:A$3200,Cleaned_Population!C$2:C$3200,"No Match")</f>
        <v>5194625</v>
      </c>
      <c r="K1366" t="str">
        <f t="shared" si="21"/>
        <v>Sufficient Access</v>
      </c>
    </row>
    <row r="1367" spans="1:11">
      <c r="A1367" t="str">
        <v>FHN MEMORIAL HOSPITAL</v>
      </c>
      <c r="B1367" t="str">
        <v>FREEPORT</v>
      </c>
      <c r="C1367" t="str">
        <v>IL</v>
      </c>
      <c r="D1367" t="str">
        <v>STEPHENSON</v>
      </c>
      <c r="E1367" t="str">
        <v>Acute Care Hospitals</v>
      </c>
      <c r="F1367" t="str">
        <v>Voluntary non-profit - Private</v>
      </c>
      <c r="G1367" t="str">
        <v>Yes</v>
      </c>
      <c r="H1367" s="8">
        <v>3</v>
      </c>
      <c r="I1367" t="str">
        <f>_xlfn.XLOOKUP(C1367,State_Ref!B:B,State_Ref!A:A,"No Match")</f>
        <v>Illinois</v>
      </c>
      <c r="J1367" cm="1">
        <f t="array" ref="J1367">_xlfn.XLOOKUP(I1367&amp;PROPER(D1367),Cleaned_Population!B$2:B$3200&amp;Cleaned_Population!A$2:A$3200,Cleaned_Population!C$2:C$3200,"No Match")</f>
        <v>43220</v>
      </c>
      <c r="K1367" t="str">
        <f t="shared" si="21"/>
        <v>Sufficient Access</v>
      </c>
    </row>
    <row r="1368" spans="1:11">
      <c r="A1368" t="str">
        <v>SAINT JAMES HOSPITAL</v>
      </c>
      <c r="B1368" t="str">
        <v>PONTIAC</v>
      </c>
      <c r="C1368" t="str">
        <v>IL</v>
      </c>
      <c r="D1368" t="str">
        <v>LIVINGSTON</v>
      </c>
      <c r="E1368" t="str">
        <v>Acute Care Hospitals</v>
      </c>
      <c r="F1368" t="str">
        <v>Voluntary non-profit - Church</v>
      </c>
      <c r="G1368" t="str">
        <v>No</v>
      </c>
      <c r="H1368" s="8">
        <v>4</v>
      </c>
      <c r="I1368" t="str">
        <f>_xlfn.XLOOKUP(C1368,State_Ref!B:B,State_Ref!A:A,"No Match")</f>
        <v>Illinois</v>
      </c>
      <c r="J1368" cm="1">
        <f t="array" ref="J1368">_xlfn.XLOOKUP(I1368&amp;PROPER(D1368),Cleaned_Population!B$2:B$3200&amp;Cleaned_Population!A$2:A$3200,Cleaned_Population!C$2:C$3200,"No Match")</f>
        <v>35057</v>
      </c>
      <c r="K1368" t="str">
        <f t="shared" si="21"/>
        <v>Sufficient Access</v>
      </c>
    </row>
    <row r="1369" spans="1:11">
      <c r="A1369" t="str">
        <v>ST JOSEPH MEDICAL CENTER</v>
      </c>
      <c r="B1369" t="str">
        <v>BLOOMINGTON</v>
      </c>
      <c r="C1369" t="str">
        <v>IL</v>
      </c>
      <c r="D1369" t="str">
        <v>MC LEAN</v>
      </c>
      <c r="E1369" t="str">
        <v>Acute Care Hospitals</v>
      </c>
      <c r="F1369" t="str">
        <v>Voluntary non-profit - Church</v>
      </c>
      <c r="G1369" t="str">
        <v>Yes</v>
      </c>
      <c r="H1369" s="8">
        <v>2</v>
      </c>
      <c r="I1369" t="str">
        <f>_xlfn.XLOOKUP(C1369,State_Ref!B:B,State_Ref!A:A,"No Match")</f>
        <v>Illinois</v>
      </c>
      <c r="J1369" t="str" cm="1">
        <f t="array" ref="J1369">_xlfn.XLOOKUP(I1369&amp;PROPER(D1369),Cleaned_Population!B$2:B$3200&amp;Cleaned_Population!A$2:A$3200,Cleaned_Population!C$2:C$3200,"No Match")</f>
        <v>No Match</v>
      </c>
      <c r="K1369" t="str">
        <f t="shared" si="21"/>
        <v>Sufficient Access</v>
      </c>
    </row>
    <row r="1370" spans="1:11">
      <c r="A1370" t="str">
        <v>MEMORIAL HOSPITAL OF CARBONDALE</v>
      </c>
      <c r="B1370" t="str">
        <v>CARBONDALE</v>
      </c>
      <c r="C1370" t="str">
        <v>IL</v>
      </c>
      <c r="D1370" t="str">
        <v>JACKSON</v>
      </c>
      <c r="E1370" t="str">
        <v>Acute Care Hospitals</v>
      </c>
      <c r="F1370" t="str">
        <v>Voluntary non-profit - Private</v>
      </c>
      <c r="G1370" t="str">
        <v>Yes</v>
      </c>
      <c r="H1370" s="8">
        <v>1</v>
      </c>
      <c r="I1370" t="str">
        <f>_xlfn.XLOOKUP(C1370,State_Ref!B:B,State_Ref!A:A,"No Match")</f>
        <v>Illinois</v>
      </c>
      <c r="J1370" cm="1">
        <f t="array" ref="J1370">_xlfn.XLOOKUP(I1370&amp;PROPER(D1370),Cleaned_Population!B$2:B$3200&amp;Cleaned_Population!A$2:A$3200,Cleaned_Population!C$2:C$3200,"No Match")</f>
        <v>52501</v>
      </c>
      <c r="K1370" t="str">
        <f t="shared" si="21"/>
        <v>Sufficient Access</v>
      </c>
    </row>
    <row r="1371" spans="1:11">
      <c r="A1371" t="str">
        <v>ST MARYS HOSPITAL</v>
      </c>
      <c r="B1371" t="str">
        <v>DECATUR</v>
      </c>
      <c r="C1371" t="str">
        <v>IL</v>
      </c>
      <c r="D1371" t="str">
        <v>MACON</v>
      </c>
      <c r="E1371" t="str">
        <v>Acute Care Hospitals</v>
      </c>
      <c r="F1371" t="str">
        <v>Voluntary non-profit - Private</v>
      </c>
      <c r="G1371" t="str">
        <v>Yes</v>
      </c>
      <c r="H1371" s="8">
        <v>1</v>
      </c>
      <c r="I1371" t="str">
        <f>_xlfn.XLOOKUP(C1371,State_Ref!B:B,State_Ref!A:A,"No Match")</f>
        <v>Illinois</v>
      </c>
      <c r="J1371" cm="1">
        <f t="array" ref="J1371">_xlfn.XLOOKUP(I1371&amp;PROPER(D1371),Cleaned_Population!B$2:B$3200&amp;Cleaned_Population!A$2:A$3200,Cleaned_Population!C$2:C$3200,"No Match")</f>
        <v>99300</v>
      </c>
      <c r="K1371" t="str">
        <f t="shared" si="21"/>
        <v>Sufficient Access</v>
      </c>
    </row>
    <row r="1372" spans="1:11">
      <c r="A1372" t="str">
        <v>FRANCISCAN HEALTH OLYMPIA &amp; CHICAGO HEIGHTS</v>
      </c>
      <c r="B1372" t="str">
        <v>OLYMPIA FIELDS</v>
      </c>
      <c r="C1372" t="str">
        <v>IL</v>
      </c>
      <c r="D1372" t="str">
        <v>COOK</v>
      </c>
      <c r="E1372" t="str">
        <v>Acute Care Hospitals</v>
      </c>
      <c r="F1372" t="str">
        <v>Voluntary non-profit - Church</v>
      </c>
      <c r="G1372" t="str">
        <v>Yes</v>
      </c>
      <c r="H1372" s="8">
        <v>3</v>
      </c>
      <c r="I1372" t="str">
        <f>_xlfn.XLOOKUP(C1372,State_Ref!B:B,State_Ref!A:A,"No Match")</f>
        <v>Illinois</v>
      </c>
      <c r="J1372" cm="1">
        <f t="array" ref="J1372">_xlfn.XLOOKUP(I1372&amp;PROPER(D1372),Cleaned_Population!B$2:B$3200&amp;Cleaned_Population!A$2:A$3200,Cleaned_Population!C$2:C$3200,"No Match")</f>
        <v>5194625</v>
      </c>
      <c r="K1372" t="str">
        <f t="shared" si="21"/>
        <v>Sufficient Access</v>
      </c>
    </row>
    <row r="1373" spans="1:11">
      <c r="A1373" t="str">
        <v>PRESENCE MERCY MEDICAL CENTER</v>
      </c>
      <c r="B1373" t="str">
        <v>AURORA</v>
      </c>
      <c r="C1373" t="str">
        <v>IL</v>
      </c>
      <c r="D1373" t="str">
        <v>KANE</v>
      </c>
      <c r="E1373" t="str">
        <v>Acute Care Hospitals</v>
      </c>
      <c r="F1373" t="str">
        <v>Voluntary non-profit - Private</v>
      </c>
      <c r="G1373" t="str">
        <v>Yes</v>
      </c>
      <c r="H1373" s="8">
        <v>3</v>
      </c>
      <c r="I1373" t="str">
        <f>_xlfn.XLOOKUP(C1373,State_Ref!B:B,State_Ref!A:A,"No Match")</f>
        <v>Illinois</v>
      </c>
      <c r="J1373" cm="1">
        <f t="array" ref="J1373">_xlfn.XLOOKUP(I1373&amp;PROPER(D1373),Cleaned_Population!B$2:B$3200&amp;Cleaned_Population!A$2:A$3200,Cleaned_Population!C$2:C$3200,"No Match")</f>
        <v>525757</v>
      </c>
      <c r="K1373" t="str">
        <f t="shared" si="21"/>
        <v>Sufficient Access</v>
      </c>
    </row>
    <row r="1374" spans="1:11">
      <c r="A1374" t="str">
        <v>JACKSON PARK HOSPITAL</v>
      </c>
      <c r="B1374" t="str">
        <v>CHICAGO</v>
      </c>
      <c r="C1374" t="str">
        <v>IL</v>
      </c>
      <c r="D1374" t="str">
        <v>COOK</v>
      </c>
      <c r="E1374" t="str">
        <v>Acute Care Hospitals</v>
      </c>
      <c r="F1374" t="str">
        <v>Voluntary non-profit - Private</v>
      </c>
      <c r="G1374" t="str">
        <v>Yes</v>
      </c>
      <c r="H1374" s="8">
        <v>1</v>
      </c>
      <c r="I1374" t="str">
        <f>_xlfn.XLOOKUP(C1374,State_Ref!B:B,State_Ref!A:A,"No Match")</f>
        <v>Illinois</v>
      </c>
      <c r="J1374" cm="1">
        <f t="array" ref="J1374">_xlfn.XLOOKUP(I1374&amp;PROPER(D1374),Cleaned_Population!B$2:B$3200&amp;Cleaned_Population!A$2:A$3200,Cleaned_Population!C$2:C$3200,"No Match")</f>
        <v>5194625</v>
      </c>
      <c r="K1374" t="str">
        <f t="shared" si="21"/>
        <v>Sufficient Access</v>
      </c>
    </row>
    <row r="1375" spans="1:11">
      <c r="A1375" t="str">
        <v>OSF LITTLE COMPANY OF MARY MEDICAL CENTER</v>
      </c>
      <c r="B1375" t="str">
        <v>EVERGREEN PARK</v>
      </c>
      <c r="C1375" t="str">
        <v>IL</v>
      </c>
      <c r="D1375" t="str">
        <v>COOK</v>
      </c>
      <c r="E1375" t="str">
        <v>Acute Care Hospitals</v>
      </c>
      <c r="F1375" t="str">
        <v>Voluntary non-profit - Other</v>
      </c>
      <c r="G1375" t="str">
        <v>Yes</v>
      </c>
      <c r="H1375" s="8">
        <v>2</v>
      </c>
      <c r="I1375" t="str">
        <f>_xlfn.XLOOKUP(C1375,State_Ref!B:B,State_Ref!A:A,"No Match")</f>
        <v>Illinois</v>
      </c>
      <c r="J1375" cm="1">
        <f t="array" ref="J1375">_xlfn.XLOOKUP(I1375&amp;PROPER(D1375),Cleaned_Population!B$2:B$3200&amp;Cleaned_Population!A$2:A$3200,Cleaned_Population!C$2:C$3200,"No Match")</f>
        <v>5194625</v>
      </c>
      <c r="K1375" t="str">
        <f t="shared" si="21"/>
        <v>Sufficient Access</v>
      </c>
    </row>
    <row r="1376" spans="1:11">
      <c r="A1376" t="str">
        <v>PRESENCE SAINTS MARY AND ELIZABETH MEDICAL CENTER</v>
      </c>
      <c r="B1376" t="str">
        <v>CHICAGO</v>
      </c>
      <c r="C1376" t="str">
        <v>IL</v>
      </c>
      <c r="D1376" t="str">
        <v>COOK</v>
      </c>
      <c r="E1376" t="str">
        <v>Acute Care Hospitals</v>
      </c>
      <c r="F1376" t="str">
        <v>Voluntary non-profit - Church</v>
      </c>
      <c r="G1376" t="str">
        <v>Yes</v>
      </c>
      <c r="H1376" s="8">
        <v>3</v>
      </c>
      <c r="I1376" t="str">
        <f>_xlfn.XLOOKUP(C1376,State_Ref!B:B,State_Ref!A:A,"No Match")</f>
        <v>Illinois</v>
      </c>
      <c r="J1376" cm="1">
        <f t="array" ref="J1376">_xlfn.XLOOKUP(I1376&amp;PROPER(D1376),Cleaned_Population!B$2:B$3200&amp;Cleaned_Population!A$2:A$3200,Cleaned_Population!C$2:C$3200,"No Match")</f>
        <v>5194625</v>
      </c>
      <c r="K1376" t="str">
        <f t="shared" si="21"/>
        <v>Sufficient Access</v>
      </c>
    </row>
    <row r="1377" spans="1:11">
      <c r="A1377" t="str">
        <v>SOUTH SHORE HOSPITAL</v>
      </c>
      <c r="B1377" t="str">
        <v>CHICAGO</v>
      </c>
      <c r="C1377" t="str">
        <v>IL</v>
      </c>
      <c r="D1377" t="str">
        <v>COOK</v>
      </c>
      <c r="E1377" t="str">
        <v>Acute Care Hospitals</v>
      </c>
      <c r="F1377" t="str">
        <v>Voluntary non-profit - Private</v>
      </c>
      <c r="G1377" t="str">
        <v>Yes</v>
      </c>
      <c r="H1377" s="8">
        <v>0</v>
      </c>
      <c r="I1377" t="str">
        <f>_xlfn.XLOOKUP(C1377,State_Ref!B:B,State_Ref!A:A,"No Match")</f>
        <v>Illinois</v>
      </c>
      <c r="J1377" cm="1">
        <f t="array" ref="J1377">_xlfn.XLOOKUP(I1377&amp;PROPER(D1377),Cleaned_Population!B$2:B$3200&amp;Cleaned_Population!A$2:A$3200,Cleaned_Population!C$2:C$3200,"No Match")</f>
        <v>5194625</v>
      </c>
      <c r="K1377" t="str">
        <f t="shared" si="21"/>
        <v>Sufficient Access</v>
      </c>
    </row>
    <row r="1378" spans="1:11">
      <c r="A1378" t="str">
        <v>ADVOCATE ILLINOIS MASONIC MEDICAL CENTER</v>
      </c>
      <c r="B1378" t="str">
        <v>CHICAGO</v>
      </c>
      <c r="C1378" t="str">
        <v>IL</v>
      </c>
      <c r="D1378" t="str">
        <v>COOK</v>
      </c>
      <c r="E1378" t="str">
        <v>Acute Care Hospitals</v>
      </c>
      <c r="F1378" t="str">
        <v>Voluntary non-profit - Private</v>
      </c>
      <c r="G1378" t="str">
        <v>Yes</v>
      </c>
      <c r="H1378" s="8">
        <v>3</v>
      </c>
      <c r="I1378" t="str">
        <f>_xlfn.XLOOKUP(C1378,State_Ref!B:B,State_Ref!A:A,"No Match")</f>
        <v>Illinois</v>
      </c>
      <c r="J1378" cm="1">
        <f t="array" ref="J1378">_xlfn.XLOOKUP(I1378&amp;PROPER(D1378),Cleaned_Population!B$2:B$3200&amp;Cleaned_Population!A$2:A$3200,Cleaned_Population!C$2:C$3200,"No Match")</f>
        <v>5194625</v>
      </c>
      <c r="K1378" t="str">
        <f t="shared" si="21"/>
        <v>Sufficient Access</v>
      </c>
    </row>
    <row r="1379" spans="1:11">
      <c r="A1379" t="str">
        <v>HEARTLAND REGIONAL MEDICAL CENTER</v>
      </c>
      <c r="B1379" t="str">
        <v>MARION</v>
      </c>
      <c r="C1379" t="str">
        <v>IL</v>
      </c>
      <c r="D1379" t="str">
        <v>WILLIAMSON</v>
      </c>
      <c r="E1379" t="str">
        <v>Acute Care Hospitals</v>
      </c>
      <c r="F1379" t="str">
        <v>Proprietary</v>
      </c>
      <c r="G1379" t="str">
        <v>Yes</v>
      </c>
      <c r="H1379" s="8">
        <v>2</v>
      </c>
      <c r="I1379" t="str">
        <f>_xlfn.XLOOKUP(C1379,State_Ref!B:B,State_Ref!A:A,"No Match")</f>
        <v>Illinois</v>
      </c>
      <c r="J1379" cm="1">
        <f t="array" ref="J1379">_xlfn.XLOOKUP(I1379&amp;PROPER(D1379),Cleaned_Population!B$2:B$3200&amp;Cleaned_Population!A$2:A$3200,Cleaned_Population!C$2:C$3200,"No Match")</f>
        <v>67225</v>
      </c>
      <c r="K1379" t="str">
        <f t="shared" si="21"/>
        <v>Sufficient Access</v>
      </c>
    </row>
    <row r="1380" spans="1:11">
      <c r="A1380" t="str">
        <v>MEMORIAL HOSPITAL</v>
      </c>
      <c r="B1380" t="str">
        <v>BELLEVILLE</v>
      </c>
      <c r="C1380" t="str">
        <v>IL</v>
      </c>
      <c r="D1380" t="str">
        <v>ST. CLAIR</v>
      </c>
      <c r="E1380" t="str">
        <v>Acute Care Hospitals</v>
      </c>
      <c r="F1380" t="str">
        <v>Voluntary non-profit - Private</v>
      </c>
      <c r="G1380" t="str">
        <v>Yes</v>
      </c>
      <c r="H1380" s="8">
        <v>5</v>
      </c>
      <c r="I1380" t="str">
        <f>_xlfn.XLOOKUP(C1380,State_Ref!B:B,State_Ref!A:A,"No Match")</f>
        <v>Illinois</v>
      </c>
      <c r="J1380" t="str" cm="1">
        <f t="array" ref="J1380">_xlfn.XLOOKUP(I1380&amp;PROPER(D1380),Cleaned_Population!B$2:B$3200&amp;Cleaned_Population!A$2:A$3200,Cleaned_Population!C$2:C$3200,"No Match")</f>
        <v>No Match</v>
      </c>
      <c r="K1380" t="str">
        <f t="shared" si="21"/>
        <v>Sufficient Access</v>
      </c>
    </row>
    <row r="1381" spans="1:11">
      <c r="A1381" t="str">
        <v>RIVERSIDE MEDICAL CENTER</v>
      </c>
      <c r="B1381" t="str">
        <v>KANKAKEE</v>
      </c>
      <c r="C1381" t="str">
        <v>IL</v>
      </c>
      <c r="D1381" t="str">
        <v>KANKAKEE</v>
      </c>
      <c r="E1381" t="str">
        <v>Acute Care Hospitals</v>
      </c>
      <c r="F1381" t="str">
        <v>Voluntary non-profit - Private</v>
      </c>
      <c r="G1381" t="str">
        <v>Yes</v>
      </c>
      <c r="H1381" s="8">
        <v>4</v>
      </c>
      <c r="I1381" t="str">
        <f>_xlfn.XLOOKUP(C1381,State_Ref!B:B,State_Ref!A:A,"No Match")</f>
        <v>Illinois</v>
      </c>
      <c r="J1381" cm="1">
        <f t="array" ref="J1381">_xlfn.XLOOKUP(I1381&amp;PROPER(D1381),Cleaned_Population!B$2:B$3200&amp;Cleaned_Population!A$2:A$3200,Cleaned_Population!C$2:C$3200,"No Match")</f>
        <v>105525</v>
      </c>
      <c r="K1381" t="str">
        <f t="shared" si="21"/>
        <v>Sufficient Access</v>
      </c>
    </row>
    <row r="1382" spans="1:11">
      <c r="A1382" t="str">
        <v>HSHS ST ELIZABETH'S HOSPITAL</v>
      </c>
      <c r="B1382" t="str">
        <v>O FALLON</v>
      </c>
      <c r="C1382" t="str">
        <v>IL</v>
      </c>
      <c r="D1382" t="str">
        <v>ST. CLAIR</v>
      </c>
      <c r="E1382" t="str">
        <v>Acute Care Hospitals</v>
      </c>
      <c r="F1382" t="str">
        <v>Voluntary non-profit - Church</v>
      </c>
      <c r="G1382" t="str">
        <v>Yes</v>
      </c>
      <c r="H1382" s="8">
        <v>4</v>
      </c>
      <c r="I1382" t="str">
        <f>_xlfn.XLOOKUP(C1382,State_Ref!B:B,State_Ref!A:A,"No Match")</f>
        <v>Illinois</v>
      </c>
      <c r="J1382" t="str" cm="1">
        <f t="array" ref="J1382">_xlfn.XLOOKUP(I1382&amp;PROPER(D1382),Cleaned_Population!B$2:B$3200&amp;Cleaned_Population!A$2:A$3200,Cleaned_Population!C$2:C$3200,"No Match")</f>
        <v>No Match</v>
      </c>
      <c r="K1382" t="str">
        <f t="shared" si="21"/>
        <v>Sufficient Access</v>
      </c>
    </row>
    <row r="1383" spans="1:11">
      <c r="A1383" t="str">
        <v>SARAH BUSH LINCOLN HEALTH CENTER</v>
      </c>
      <c r="B1383" t="str">
        <v>MATTOON</v>
      </c>
      <c r="C1383" t="str">
        <v>IL</v>
      </c>
      <c r="D1383" t="str">
        <v>COLES</v>
      </c>
      <c r="E1383" t="str">
        <v>Acute Care Hospitals</v>
      </c>
      <c r="F1383" t="str">
        <v>Voluntary non-profit - Private</v>
      </c>
      <c r="G1383" t="str">
        <v>Yes</v>
      </c>
      <c r="H1383" s="8">
        <v>3</v>
      </c>
      <c r="I1383" t="str">
        <f>_xlfn.XLOOKUP(C1383,State_Ref!B:B,State_Ref!A:A,"No Match")</f>
        <v>Illinois</v>
      </c>
      <c r="J1383" cm="1">
        <f t="array" ref="J1383">_xlfn.XLOOKUP(I1383&amp;PROPER(D1383),Cleaned_Population!B$2:B$3200&amp;Cleaned_Population!A$2:A$3200,Cleaned_Population!C$2:C$3200,"No Match")</f>
        <v>46607</v>
      </c>
      <c r="K1383" t="str">
        <f t="shared" si="21"/>
        <v>Sufficient Access</v>
      </c>
    </row>
    <row r="1384" spans="1:11">
      <c r="A1384" t="str">
        <v>INGALLS MEMORIAL HOSPITAL</v>
      </c>
      <c r="B1384" t="str">
        <v>HARVEY</v>
      </c>
      <c r="C1384" t="str">
        <v>IL</v>
      </c>
      <c r="D1384" t="str">
        <v>COOK</v>
      </c>
      <c r="E1384" t="str">
        <v>Acute Care Hospitals</v>
      </c>
      <c r="F1384" t="str">
        <v>Physician</v>
      </c>
      <c r="G1384" t="str">
        <v>Yes</v>
      </c>
      <c r="H1384" s="8">
        <v>2</v>
      </c>
      <c r="I1384" t="str">
        <f>_xlfn.XLOOKUP(C1384,State_Ref!B:B,State_Ref!A:A,"No Match")</f>
        <v>Illinois</v>
      </c>
      <c r="J1384" cm="1">
        <f t="array" ref="J1384">_xlfn.XLOOKUP(I1384&amp;PROPER(D1384),Cleaned_Population!B$2:B$3200&amp;Cleaned_Population!A$2:A$3200,Cleaned_Population!C$2:C$3200,"No Match")</f>
        <v>5194625</v>
      </c>
      <c r="K1384" t="str">
        <f t="shared" si="21"/>
        <v>Sufficient Access</v>
      </c>
    </row>
    <row r="1385" spans="1:11">
      <c r="A1385" t="str">
        <v>METHODIST HOSPITAL OF CHICAGO</v>
      </c>
      <c r="B1385" t="str">
        <v>CHICAGO</v>
      </c>
      <c r="C1385" t="str">
        <v>IL</v>
      </c>
      <c r="D1385" t="str">
        <v>COOK</v>
      </c>
      <c r="E1385" t="str">
        <v>Acute Care Hospitals</v>
      </c>
      <c r="F1385" t="str">
        <v>Voluntary non-profit - Private</v>
      </c>
      <c r="G1385" t="str">
        <v>Yes</v>
      </c>
      <c r="H1385" s="8">
        <v>0</v>
      </c>
      <c r="I1385" t="str">
        <f>_xlfn.XLOOKUP(C1385,State_Ref!B:B,State_Ref!A:A,"No Match")</f>
        <v>Illinois</v>
      </c>
      <c r="J1385" cm="1">
        <f t="array" ref="J1385">_xlfn.XLOOKUP(I1385&amp;PROPER(D1385),Cleaned_Population!B$2:B$3200&amp;Cleaned_Population!A$2:A$3200,Cleaned_Population!C$2:C$3200,"No Match")</f>
        <v>5194625</v>
      </c>
      <c r="K1385" t="str">
        <f t="shared" si="21"/>
        <v>Sufficient Access</v>
      </c>
    </row>
    <row r="1386" spans="1:11">
      <c r="A1386" t="str">
        <v>ELMHURST MEMORIAL HOSPITAL</v>
      </c>
      <c r="B1386" t="str">
        <v>ELMHURST</v>
      </c>
      <c r="C1386" t="str">
        <v>IL</v>
      </c>
      <c r="D1386" t="str">
        <v>DU PAGE</v>
      </c>
      <c r="E1386" t="str">
        <v>Acute Care Hospitals</v>
      </c>
      <c r="F1386" t="str">
        <v>Proprietary</v>
      </c>
      <c r="G1386" t="str">
        <v>Yes</v>
      </c>
      <c r="H1386" s="8">
        <v>3</v>
      </c>
      <c r="I1386" t="str">
        <f>_xlfn.XLOOKUP(C1386,State_Ref!B:B,State_Ref!A:A,"No Match")</f>
        <v>Illinois</v>
      </c>
      <c r="J1386" t="str" cm="1">
        <f t="array" ref="J1386">_xlfn.XLOOKUP(I1386&amp;PROPER(D1386),Cleaned_Population!B$2:B$3200&amp;Cleaned_Population!A$2:A$3200,Cleaned_Population!C$2:C$3200,"No Match")</f>
        <v>No Match</v>
      </c>
      <c r="K1386" t="str">
        <f t="shared" si="21"/>
        <v>Sufficient Access</v>
      </c>
    </row>
    <row r="1387" spans="1:11">
      <c r="A1387" t="str">
        <v>ADVOCATE CONDELL MEDICAL CENTER</v>
      </c>
      <c r="B1387" t="str">
        <v>LIBERTYVILLE</v>
      </c>
      <c r="C1387" t="str">
        <v>IL</v>
      </c>
      <c r="D1387" t="str">
        <v>LAKE</v>
      </c>
      <c r="E1387" t="str">
        <v>Acute Care Hospitals</v>
      </c>
      <c r="F1387" t="str">
        <v>Voluntary non-profit - Private</v>
      </c>
      <c r="G1387" t="str">
        <v>Yes</v>
      </c>
      <c r="H1387" s="8">
        <v>4</v>
      </c>
      <c r="I1387" t="str">
        <f>_xlfn.XLOOKUP(C1387,State_Ref!B:B,State_Ref!A:A,"No Match")</f>
        <v>Illinois</v>
      </c>
      <c r="J1387" cm="1">
        <f t="array" ref="J1387">_xlfn.XLOOKUP(I1387&amp;PROPER(D1387),Cleaned_Population!B$2:B$3200&amp;Cleaned_Population!A$2:A$3200,Cleaned_Population!C$2:C$3200,"No Match")</f>
        <v>719339</v>
      </c>
      <c r="K1387" t="str">
        <f t="shared" si="21"/>
        <v>Sufficient Access</v>
      </c>
    </row>
    <row r="1388" spans="1:11">
      <c r="A1388" t="str">
        <v>HUMBOLDT PARK HEALTH</v>
      </c>
      <c r="B1388" t="str">
        <v>CHICAGO</v>
      </c>
      <c r="C1388" t="str">
        <v>IL</v>
      </c>
      <c r="D1388" t="str">
        <v>COOK</v>
      </c>
      <c r="E1388" t="str">
        <v>Acute Care Hospitals</v>
      </c>
      <c r="F1388" t="str">
        <v>Voluntary non-profit - Private</v>
      </c>
      <c r="G1388" t="str">
        <v>Yes</v>
      </c>
      <c r="H1388" s="8">
        <v>1</v>
      </c>
      <c r="I1388" t="str">
        <f>_xlfn.XLOOKUP(C1388,State_Ref!B:B,State_Ref!A:A,"No Match")</f>
        <v>Illinois</v>
      </c>
      <c r="J1388" cm="1">
        <f t="array" ref="J1388">_xlfn.XLOOKUP(I1388&amp;PROPER(D1388),Cleaned_Population!B$2:B$3200&amp;Cleaned_Population!A$2:A$3200,Cleaned_Population!C$2:C$3200,"No Match")</f>
        <v>5194625</v>
      </c>
      <c r="K1388" t="str">
        <f t="shared" si="21"/>
        <v>Sufficient Access</v>
      </c>
    </row>
    <row r="1389" spans="1:11">
      <c r="A1389" t="str">
        <v>ADVOCATE CHRIST HOSPITAL &amp; MEDICAL CENTER</v>
      </c>
      <c r="B1389" t="str">
        <v>OAK LAWN</v>
      </c>
      <c r="C1389" t="str">
        <v>IL</v>
      </c>
      <c r="D1389" t="str">
        <v>COOK</v>
      </c>
      <c r="E1389" t="str">
        <v>Acute Care Hospitals</v>
      </c>
      <c r="F1389" t="str">
        <v>Voluntary non-profit - Church</v>
      </c>
      <c r="G1389" t="str">
        <v>Yes</v>
      </c>
      <c r="H1389" s="8">
        <v>3</v>
      </c>
      <c r="I1389" t="str">
        <f>_xlfn.XLOOKUP(C1389,State_Ref!B:B,State_Ref!A:A,"No Match")</f>
        <v>Illinois</v>
      </c>
      <c r="J1389" cm="1">
        <f t="array" ref="J1389">_xlfn.XLOOKUP(I1389&amp;PROPER(D1389),Cleaned_Population!B$2:B$3200&amp;Cleaned_Population!A$2:A$3200,Cleaned_Population!C$2:C$3200,"No Match")</f>
        <v>5194625</v>
      </c>
      <c r="K1389" t="str">
        <f t="shared" si="21"/>
        <v>Sufficient Access</v>
      </c>
    </row>
    <row r="1390" spans="1:11">
      <c r="A1390" t="str">
        <v>CARLE HEALTH METHODIST HOSPITAL</v>
      </c>
      <c r="B1390" t="str">
        <v>PEORIA</v>
      </c>
      <c r="C1390" t="str">
        <v>IL</v>
      </c>
      <c r="D1390" t="str">
        <v>PEORIA</v>
      </c>
      <c r="E1390" t="str">
        <v>Acute Care Hospitals</v>
      </c>
      <c r="F1390" t="str">
        <v>Voluntary non-profit - Private</v>
      </c>
      <c r="G1390" t="str">
        <v>Yes</v>
      </c>
      <c r="H1390" s="8">
        <v>2</v>
      </c>
      <c r="I1390" t="str">
        <f>_xlfn.XLOOKUP(C1390,State_Ref!B:B,State_Ref!A:A,"No Match")</f>
        <v>Illinois</v>
      </c>
      <c r="J1390" cm="1">
        <f t="array" ref="J1390">_xlfn.XLOOKUP(I1390&amp;PROPER(D1390),Cleaned_Population!B$2:B$3200&amp;Cleaned_Population!A$2:A$3200,Cleaned_Population!C$2:C$3200,"No Match")</f>
        <v>178553</v>
      </c>
      <c r="K1390" t="str">
        <f t="shared" si="21"/>
        <v>Sufficient Access</v>
      </c>
    </row>
    <row r="1391" spans="1:11">
      <c r="A1391" t="str">
        <v>HARRISBURG MEDICAL CENTER</v>
      </c>
      <c r="B1391" t="str">
        <v>HARRISBURG</v>
      </c>
      <c r="C1391" t="str">
        <v>IL</v>
      </c>
      <c r="D1391" t="str">
        <v>SALINE</v>
      </c>
      <c r="E1391" t="str">
        <v>Acute Care Hospitals</v>
      </c>
      <c r="F1391" t="str">
        <v>Voluntary non-profit - Other</v>
      </c>
      <c r="G1391" t="str">
        <v>Yes</v>
      </c>
      <c r="H1391" s="8">
        <v>2</v>
      </c>
      <c r="I1391" t="str">
        <f>_xlfn.XLOOKUP(C1391,State_Ref!B:B,State_Ref!A:A,"No Match")</f>
        <v>Illinois</v>
      </c>
      <c r="J1391" cm="1">
        <f t="array" ref="J1391">_xlfn.XLOOKUP(I1391&amp;PROPER(D1391),Cleaned_Population!B$2:B$3200&amp;Cleaned_Population!A$2:A$3200,Cleaned_Population!C$2:C$3200,"No Match")</f>
        <v>22772</v>
      </c>
      <c r="K1391" t="str">
        <f t="shared" si="21"/>
        <v>Sufficient Access</v>
      </c>
    </row>
    <row r="1392" spans="1:11">
      <c r="A1392" t="str">
        <v>NORTHWESTERN MEDICINE DELNOR COMMUNITY HOSPITAL</v>
      </c>
      <c r="B1392" t="str">
        <v>GENEVA</v>
      </c>
      <c r="C1392" t="str">
        <v>IL</v>
      </c>
      <c r="D1392" t="str">
        <v>KANE</v>
      </c>
      <c r="E1392" t="str">
        <v>Acute Care Hospitals</v>
      </c>
      <c r="F1392" t="str">
        <v>Voluntary non-profit - Private</v>
      </c>
      <c r="G1392" t="str">
        <v>Yes</v>
      </c>
      <c r="H1392" s="8">
        <v>5</v>
      </c>
      <c r="I1392" t="str">
        <f>_xlfn.XLOOKUP(C1392,State_Ref!B:B,State_Ref!A:A,"No Match")</f>
        <v>Illinois</v>
      </c>
      <c r="J1392" cm="1">
        <f t="array" ref="J1392">_xlfn.XLOOKUP(I1392&amp;PROPER(D1392),Cleaned_Population!B$2:B$3200&amp;Cleaned_Population!A$2:A$3200,Cleaned_Population!C$2:C$3200,"No Match")</f>
        <v>525757</v>
      </c>
      <c r="K1392" t="str">
        <f t="shared" si="21"/>
        <v>Sufficient Access</v>
      </c>
    </row>
    <row r="1393" spans="1:11">
      <c r="A1393" t="str">
        <v>SILVER CROSS HOSPITAL  AND MEDICAL CENTERS</v>
      </c>
      <c r="B1393" t="str">
        <v>NEW LENOX</v>
      </c>
      <c r="C1393" t="str">
        <v>IL</v>
      </c>
      <c r="D1393" t="str">
        <v>WILL</v>
      </c>
      <c r="E1393" t="str">
        <v>Acute Care Hospitals</v>
      </c>
      <c r="F1393" t="str">
        <v>Voluntary non-profit - Private</v>
      </c>
      <c r="G1393" t="str">
        <v>Yes</v>
      </c>
      <c r="H1393" s="8">
        <v>5</v>
      </c>
      <c r="I1393" t="str">
        <f>_xlfn.XLOOKUP(C1393,State_Ref!B:B,State_Ref!A:A,"No Match")</f>
        <v>Illinois</v>
      </c>
      <c r="J1393" cm="1">
        <f t="array" ref="J1393">_xlfn.XLOOKUP(I1393&amp;PROPER(D1393),Cleaned_Population!B$2:B$3200&amp;Cleaned_Population!A$2:A$3200,Cleaned_Population!C$2:C$3200,"No Match")</f>
        <v>712253</v>
      </c>
      <c r="K1393" t="str">
        <f t="shared" si="21"/>
        <v>Sufficient Access</v>
      </c>
    </row>
    <row r="1394" spans="1:11">
      <c r="A1394" t="str">
        <v>SAINT JOSEPH HOSPITAL-ELGIN</v>
      </c>
      <c r="B1394" t="str">
        <v>ELGIN</v>
      </c>
      <c r="C1394" t="str">
        <v>IL</v>
      </c>
      <c r="D1394" t="str">
        <v>KANE</v>
      </c>
      <c r="E1394" t="str">
        <v>Acute Care Hospitals</v>
      </c>
      <c r="F1394" t="str">
        <v>Voluntary non-profit - Church</v>
      </c>
      <c r="G1394" t="str">
        <v>Yes</v>
      </c>
      <c r="H1394" s="8">
        <v>4</v>
      </c>
      <c r="I1394" t="str">
        <f>_xlfn.XLOOKUP(C1394,State_Ref!B:B,State_Ref!A:A,"No Match")</f>
        <v>Illinois</v>
      </c>
      <c r="J1394" cm="1">
        <f t="array" ref="J1394">_xlfn.XLOOKUP(I1394&amp;PROPER(D1394),Cleaned_Population!B$2:B$3200&amp;Cleaned_Population!A$2:A$3200,Cleaned_Population!C$2:C$3200,"No Match")</f>
        <v>525757</v>
      </c>
      <c r="K1394" t="str">
        <f t="shared" si="21"/>
        <v>Sufficient Access</v>
      </c>
    </row>
    <row r="1395" spans="1:11">
      <c r="A1395" t="str">
        <v>ADVOCATE LUTHERAN GENERAL HOSPITAL</v>
      </c>
      <c r="B1395" t="str">
        <v>PARK RIDGE</v>
      </c>
      <c r="C1395" t="str">
        <v>IL</v>
      </c>
      <c r="D1395" t="str">
        <v>COOK</v>
      </c>
      <c r="E1395" t="str">
        <v>Acute Care Hospitals</v>
      </c>
      <c r="F1395" t="str">
        <v>Voluntary non-profit - Church</v>
      </c>
      <c r="G1395" t="str">
        <v>Yes</v>
      </c>
      <c r="H1395" s="8">
        <v>4</v>
      </c>
      <c r="I1395" t="str">
        <f>_xlfn.XLOOKUP(C1395,State_Ref!B:B,State_Ref!A:A,"No Match")</f>
        <v>Illinois</v>
      </c>
      <c r="J1395" cm="1">
        <f t="array" ref="J1395">_xlfn.XLOOKUP(I1395&amp;PROPER(D1395),Cleaned_Population!B$2:B$3200&amp;Cleaned_Population!A$2:A$3200,Cleaned_Population!C$2:C$3200,"No Match")</f>
        <v>5194625</v>
      </c>
      <c r="K1395" t="str">
        <f t="shared" si="21"/>
        <v>Sufficient Access</v>
      </c>
    </row>
    <row r="1396" spans="1:11">
      <c r="A1396" t="str">
        <v>PRESENCE SAINT JOSEPH HOSPITAL - CHICAGO</v>
      </c>
      <c r="B1396" t="str">
        <v>CHICAGO</v>
      </c>
      <c r="C1396" t="str">
        <v>IL</v>
      </c>
      <c r="D1396" t="str">
        <v>COOK</v>
      </c>
      <c r="E1396" t="str">
        <v>Acute Care Hospitals</v>
      </c>
      <c r="F1396" t="str">
        <v>Voluntary non-profit - Church</v>
      </c>
      <c r="G1396" t="str">
        <v>Yes</v>
      </c>
      <c r="H1396" s="8">
        <v>4</v>
      </c>
      <c r="I1396" t="str">
        <f>_xlfn.XLOOKUP(C1396,State_Ref!B:B,State_Ref!A:A,"No Match")</f>
        <v>Illinois</v>
      </c>
      <c r="J1396" cm="1">
        <f t="array" ref="J1396">_xlfn.XLOOKUP(I1396&amp;PROPER(D1396),Cleaned_Population!B$2:B$3200&amp;Cleaned_Population!A$2:A$3200,Cleaned_Population!C$2:C$3200,"No Match")</f>
        <v>5194625</v>
      </c>
      <c r="K1396" t="str">
        <f t="shared" si="21"/>
        <v>Sufficient Access</v>
      </c>
    </row>
    <row r="1397" spans="1:11">
      <c r="A1397" t="str">
        <v>UW HEALTH</v>
      </c>
      <c r="B1397" t="str">
        <v>ROCKFORD</v>
      </c>
      <c r="C1397" t="str">
        <v>IL</v>
      </c>
      <c r="D1397" t="str">
        <v>WINNEBAGO</v>
      </c>
      <c r="E1397" t="str">
        <v>Acute Care Hospitals</v>
      </c>
      <c r="F1397" t="str">
        <v>Voluntary non-profit - Private</v>
      </c>
      <c r="G1397" t="str">
        <v>Yes</v>
      </c>
      <c r="H1397" s="8">
        <v>3</v>
      </c>
      <c r="I1397" t="str">
        <f>_xlfn.XLOOKUP(C1397,State_Ref!B:B,State_Ref!A:A,"No Match")</f>
        <v>Illinois</v>
      </c>
      <c r="J1397" cm="1">
        <f t="array" ref="J1397">_xlfn.XLOOKUP(I1397&amp;PROPER(D1397),Cleaned_Population!B$2:B$3200&amp;Cleaned_Population!A$2:A$3200,Cleaned_Population!C$2:C$3200,"No Match")</f>
        <v>283674</v>
      </c>
      <c r="K1397" t="str">
        <f t="shared" si="21"/>
        <v>Sufficient Access</v>
      </c>
    </row>
    <row r="1398" spans="1:11">
      <c r="A1398" t="str">
        <v>EDWARD HOSPITAL</v>
      </c>
      <c r="B1398" t="str">
        <v>NAPERVILLE</v>
      </c>
      <c r="C1398" t="str">
        <v>IL</v>
      </c>
      <c r="D1398" t="str">
        <v>DU PAGE</v>
      </c>
      <c r="E1398" t="str">
        <v>Acute Care Hospitals</v>
      </c>
      <c r="F1398" t="str">
        <v>Voluntary non-profit - Private</v>
      </c>
      <c r="G1398" t="str">
        <v>Yes</v>
      </c>
      <c r="H1398" s="8">
        <v>3</v>
      </c>
      <c r="I1398" t="str">
        <f>_xlfn.XLOOKUP(C1398,State_Ref!B:B,State_Ref!A:A,"No Match")</f>
        <v>Illinois</v>
      </c>
      <c r="J1398" t="str" cm="1">
        <f t="array" ref="J1398">_xlfn.XLOOKUP(I1398&amp;PROPER(D1398),Cleaned_Population!B$2:B$3200&amp;Cleaned_Population!A$2:A$3200,Cleaned_Population!C$2:C$3200,"No Match")</f>
        <v>No Match</v>
      </c>
      <c r="K1398" t="str">
        <f t="shared" si="21"/>
        <v>Sufficient Access</v>
      </c>
    </row>
    <row r="1399" spans="1:11">
      <c r="A1399" t="str">
        <v>SAINT ANTHONY MEDICAL CENTER</v>
      </c>
      <c r="B1399" t="str">
        <v>ROCKFORD</v>
      </c>
      <c r="C1399" t="str">
        <v>IL</v>
      </c>
      <c r="D1399" t="str">
        <v>WINNEBAGO</v>
      </c>
      <c r="E1399" t="str">
        <v>Acute Care Hospitals</v>
      </c>
      <c r="F1399" t="str">
        <v>Voluntary non-profit - Church</v>
      </c>
      <c r="G1399" t="str">
        <v>Yes</v>
      </c>
      <c r="H1399" s="8">
        <v>2</v>
      </c>
      <c r="I1399" t="str">
        <f>_xlfn.XLOOKUP(C1399,State_Ref!B:B,State_Ref!A:A,"No Match")</f>
        <v>Illinois</v>
      </c>
      <c r="J1399" cm="1">
        <f t="array" ref="J1399">_xlfn.XLOOKUP(I1399&amp;PROPER(D1399),Cleaned_Population!B$2:B$3200&amp;Cleaned_Population!A$2:A$3200,Cleaned_Population!C$2:C$3200,"No Match")</f>
        <v>283674</v>
      </c>
      <c r="K1399" t="str">
        <f t="shared" si="21"/>
        <v>Sufficient Access</v>
      </c>
    </row>
    <row r="1400" spans="1:11">
      <c r="A1400" t="str">
        <v>JAVON BEA HOSPITAL</v>
      </c>
      <c r="B1400" t="str">
        <v>ROCKFORD</v>
      </c>
      <c r="C1400" t="str">
        <v>IL</v>
      </c>
      <c r="D1400" t="str">
        <v>WINNEBAGO</v>
      </c>
      <c r="E1400" t="str">
        <v>Acute Care Hospitals</v>
      </c>
      <c r="F1400" t="str">
        <v>Voluntary non-profit - Private</v>
      </c>
      <c r="G1400" t="str">
        <v>Yes</v>
      </c>
      <c r="H1400" s="8">
        <v>3</v>
      </c>
      <c r="I1400" t="str">
        <f>_xlfn.XLOOKUP(C1400,State_Ref!B:B,State_Ref!A:A,"No Match")</f>
        <v>Illinois</v>
      </c>
      <c r="J1400" cm="1">
        <f t="array" ref="J1400">_xlfn.XLOOKUP(I1400&amp;PROPER(D1400),Cleaned_Population!B$2:B$3200&amp;Cleaned_Population!A$2:A$3200,Cleaned_Population!C$2:C$3200,"No Match")</f>
        <v>283674</v>
      </c>
      <c r="K1400" t="str">
        <f t="shared" si="21"/>
        <v>Sufficient Access</v>
      </c>
    </row>
    <row r="1401" spans="1:11">
      <c r="A1401" t="str">
        <v>NORTHWESTERN MEDICINE CENTRAL DUPAGE HOSPITAL</v>
      </c>
      <c r="B1401" t="str">
        <v>WINFIELD</v>
      </c>
      <c r="C1401" t="str">
        <v>IL</v>
      </c>
      <c r="D1401" t="str">
        <v>DU PAGE</v>
      </c>
      <c r="E1401" t="str">
        <v>Acute Care Hospitals</v>
      </c>
      <c r="F1401" t="str">
        <v>Voluntary non-profit - Private</v>
      </c>
      <c r="G1401" t="str">
        <v>Yes</v>
      </c>
      <c r="H1401" s="8">
        <v>5</v>
      </c>
      <c r="I1401" t="str">
        <f>_xlfn.XLOOKUP(C1401,State_Ref!B:B,State_Ref!A:A,"No Match")</f>
        <v>Illinois</v>
      </c>
      <c r="J1401" t="str" cm="1">
        <f t="array" ref="J1401">_xlfn.XLOOKUP(I1401&amp;PROPER(D1401),Cleaned_Population!B$2:B$3200&amp;Cleaned_Population!A$2:A$3200,Cleaned_Population!C$2:C$3200,"No Match")</f>
        <v>No Match</v>
      </c>
      <c r="K1401" t="str">
        <f t="shared" si="21"/>
        <v>Sufficient Access</v>
      </c>
    </row>
    <row r="1402" spans="1:11">
      <c r="A1402" t="str">
        <v>COMMUNITY FIRST MEDICAL CENTER</v>
      </c>
      <c r="B1402" t="str">
        <v>CHICAGO</v>
      </c>
      <c r="C1402" t="str">
        <v>IL</v>
      </c>
      <c r="D1402" t="str">
        <v>COOK</v>
      </c>
      <c r="E1402" t="str">
        <v>Acute Care Hospitals</v>
      </c>
      <c r="F1402" t="str">
        <v>Proprietary</v>
      </c>
      <c r="G1402" t="str">
        <v>Yes</v>
      </c>
      <c r="H1402" s="8">
        <v>2</v>
      </c>
      <c r="I1402" t="str">
        <f>_xlfn.XLOOKUP(C1402,State_Ref!B:B,State_Ref!A:A,"No Match")</f>
        <v>Illinois</v>
      </c>
      <c r="J1402" cm="1">
        <f t="array" ref="J1402">_xlfn.XLOOKUP(I1402&amp;PROPER(D1402),Cleaned_Population!B$2:B$3200&amp;Cleaned_Population!A$2:A$3200,Cleaned_Population!C$2:C$3200,"No Match")</f>
        <v>5194625</v>
      </c>
      <c r="K1402" t="str">
        <f t="shared" si="21"/>
        <v>Sufficient Access</v>
      </c>
    </row>
    <row r="1403" spans="1:11">
      <c r="A1403" t="str">
        <v>NORTHWEST COMMUNITY HOSPITAL 1</v>
      </c>
      <c r="B1403" t="str">
        <v>ARLINGTON HEIGHTS</v>
      </c>
      <c r="C1403" t="str">
        <v>IL</v>
      </c>
      <c r="D1403" t="str">
        <v>COOK</v>
      </c>
      <c r="E1403" t="str">
        <v>Acute Care Hospitals</v>
      </c>
      <c r="F1403" t="str">
        <v>Voluntary non-profit - Private</v>
      </c>
      <c r="G1403" t="str">
        <v>Yes</v>
      </c>
      <c r="H1403" s="8">
        <v>4</v>
      </c>
      <c r="I1403" t="str">
        <f>_xlfn.XLOOKUP(C1403,State_Ref!B:B,State_Ref!A:A,"No Match")</f>
        <v>Illinois</v>
      </c>
      <c r="J1403" cm="1">
        <f t="array" ref="J1403">_xlfn.XLOOKUP(I1403&amp;PROPER(D1403),Cleaned_Population!B$2:B$3200&amp;Cleaned_Population!A$2:A$3200,Cleaned_Population!C$2:C$3200,"No Match")</f>
        <v>5194625</v>
      </c>
      <c r="K1403" t="str">
        <f t="shared" si="21"/>
        <v>Sufficient Access</v>
      </c>
    </row>
    <row r="1404" spans="1:11">
      <c r="A1404" t="str">
        <v>ALEXIAN BROTHERS MEDICAL CENTER 1</v>
      </c>
      <c r="B1404" t="str">
        <v>ELK GROVE VILLAGE</v>
      </c>
      <c r="C1404" t="str">
        <v>IL</v>
      </c>
      <c r="D1404" t="str">
        <v>COOK</v>
      </c>
      <c r="E1404" t="str">
        <v>Acute Care Hospitals</v>
      </c>
      <c r="F1404" t="str">
        <v>Voluntary non-profit - Private</v>
      </c>
      <c r="G1404" t="str">
        <v>Yes</v>
      </c>
      <c r="H1404" s="8">
        <v>3</v>
      </c>
      <c r="I1404" t="str">
        <f>_xlfn.XLOOKUP(C1404,State_Ref!B:B,State_Ref!A:A,"No Match")</f>
        <v>Illinois</v>
      </c>
      <c r="J1404" cm="1">
        <f t="array" ref="J1404">_xlfn.XLOOKUP(I1404&amp;PROPER(D1404),Cleaned_Population!B$2:B$3200&amp;Cleaned_Population!A$2:A$3200,Cleaned_Population!C$2:C$3200,"No Match")</f>
        <v>5194625</v>
      </c>
      <c r="K1404" t="str">
        <f t="shared" si="21"/>
        <v>Sufficient Access</v>
      </c>
    </row>
    <row r="1405" spans="1:11">
      <c r="A1405" t="str">
        <v>GENESIS HLTH SYSTEM DBA GENESIS MDL CTR-ILLINI</v>
      </c>
      <c r="B1405" t="str">
        <v>SILVIS</v>
      </c>
      <c r="C1405" t="str">
        <v>IL</v>
      </c>
      <c r="D1405" t="str">
        <v>ROCK ISLAND</v>
      </c>
      <c r="E1405" t="str">
        <v>Acute Care Hospitals</v>
      </c>
      <c r="F1405" t="str">
        <v>Government - Local</v>
      </c>
      <c r="G1405" t="str">
        <v>Yes</v>
      </c>
      <c r="H1405" s="8">
        <v>2</v>
      </c>
      <c r="I1405" t="str">
        <f>_xlfn.XLOOKUP(C1405,State_Ref!B:B,State_Ref!A:A,"No Match")</f>
        <v>Illinois</v>
      </c>
      <c r="J1405" cm="1">
        <f t="array" ref="J1405">_xlfn.XLOOKUP(I1405&amp;PROPER(D1405),Cleaned_Population!B$2:B$3200&amp;Cleaned_Population!A$2:A$3200,Cleaned_Population!C$2:C$3200,"No Match")</f>
        <v>141869</v>
      </c>
      <c r="K1405" t="str">
        <f t="shared" si="21"/>
        <v>Sufficient Access</v>
      </c>
    </row>
    <row r="1406" spans="1:11">
      <c r="A1406" t="str">
        <v>LOYOLA UNIVERSITY MEDICAL CENTER</v>
      </c>
      <c r="B1406" t="str">
        <v>MAYWOOD</v>
      </c>
      <c r="C1406" t="str">
        <v>IL</v>
      </c>
      <c r="D1406" t="str">
        <v>COOK</v>
      </c>
      <c r="E1406" t="str">
        <v>Acute Care Hospitals</v>
      </c>
      <c r="F1406" t="str">
        <v>Voluntary non-profit - Private</v>
      </c>
      <c r="G1406" t="str">
        <v>Yes</v>
      </c>
      <c r="H1406" s="8">
        <v>2</v>
      </c>
      <c r="I1406" t="str">
        <f>_xlfn.XLOOKUP(C1406,State_Ref!B:B,State_Ref!A:A,"No Match")</f>
        <v>Illinois</v>
      </c>
      <c r="J1406" cm="1">
        <f t="array" ref="J1406">_xlfn.XLOOKUP(I1406&amp;PROPER(D1406),Cleaned_Population!B$2:B$3200&amp;Cleaned_Population!A$2:A$3200,Cleaned_Population!C$2:C$3200,"No Match")</f>
        <v>5194625</v>
      </c>
      <c r="K1406" t="str">
        <f t="shared" si="21"/>
        <v>Sufficient Access</v>
      </c>
    </row>
    <row r="1407" spans="1:11">
      <c r="A1407" t="str">
        <v>TRINITY ROCK ISLAND</v>
      </c>
      <c r="B1407" t="str">
        <v>ROCK ISLAND</v>
      </c>
      <c r="C1407" t="str">
        <v>IL</v>
      </c>
      <c r="D1407" t="str">
        <v>ROCK ISLAND</v>
      </c>
      <c r="E1407" t="str">
        <v>Acute Care Hospitals</v>
      </c>
      <c r="F1407" t="str">
        <v>Voluntary non-profit - Private</v>
      </c>
      <c r="G1407" t="str">
        <v>Yes</v>
      </c>
      <c r="H1407" s="8">
        <v>3</v>
      </c>
      <c r="I1407" t="str">
        <f>_xlfn.XLOOKUP(C1407,State_Ref!B:B,State_Ref!A:A,"No Match")</f>
        <v>Illinois</v>
      </c>
      <c r="J1407" cm="1">
        <f t="array" ref="J1407">_xlfn.XLOOKUP(I1407&amp;PROPER(D1407),Cleaned_Population!B$2:B$3200&amp;Cleaned_Population!A$2:A$3200,Cleaned_Population!C$2:C$3200,"No Match")</f>
        <v>141869</v>
      </c>
      <c r="K1407" t="str">
        <f t="shared" si="21"/>
        <v>Sufficient Access</v>
      </c>
    </row>
    <row r="1408" spans="1:11">
      <c r="A1408" t="str">
        <v>NORTHWESTERN MEMORIAL HOSPITAL</v>
      </c>
      <c r="B1408" t="str">
        <v>CHICAGO</v>
      </c>
      <c r="C1408" t="str">
        <v>IL</v>
      </c>
      <c r="D1408" t="str">
        <v>COOK</v>
      </c>
      <c r="E1408" t="str">
        <v>Acute Care Hospitals</v>
      </c>
      <c r="F1408" t="str">
        <v>Voluntary non-profit - Private</v>
      </c>
      <c r="G1408" t="str">
        <v>Yes</v>
      </c>
      <c r="H1408" s="8">
        <v>5</v>
      </c>
      <c r="I1408" t="str">
        <f>_xlfn.XLOOKUP(C1408,State_Ref!B:B,State_Ref!A:A,"No Match")</f>
        <v>Illinois</v>
      </c>
      <c r="J1408" cm="1">
        <f t="array" ref="J1408">_xlfn.XLOOKUP(I1408&amp;PROPER(D1408),Cleaned_Population!B$2:B$3200&amp;Cleaned_Population!A$2:A$3200,Cleaned_Population!C$2:C$3200,"No Match")</f>
        <v>5194625</v>
      </c>
      <c r="K1408" t="str">
        <f t="shared" si="21"/>
        <v>Sufficient Access</v>
      </c>
    </row>
    <row r="1409" spans="1:11">
      <c r="A1409" t="str">
        <v>NORTHWESTERN MEDICINE KISHWAUKEE HOSPITAL</v>
      </c>
      <c r="B1409" t="str">
        <v>DEKALB</v>
      </c>
      <c r="C1409" t="str">
        <v>IL</v>
      </c>
      <c r="D1409" t="str">
        <v>DE KALB</v>
      </c>
      <c r="E1409" t="str">
        <v>Acute Care Hospitals</v>
      </c>
      <c r="F1409" t="str">
        <v>Voluntary non-profit - Private</v>
      </c>
      <c r="G1409" t="str">
        <v>Yes</v>
      </c>
      <c r="H1409" s="8">
        <v>5</v>
      </c>
      <c r="I1409" t="str">
        <f>_xlfn.XLOOKUP(C1409,State_Ref!B:B,State_Ref!A:A,"No Match")</f>
        <v>Illinois</v>
      </c>
      <c r="J1409" t="str" cm="1">
        <f t="array" ref="J1409">_xlfn.XLOOKUP(I1409&amp;PROPER(D1409),Cleaned_Population!B$2:B$3200&amp;Cleaned_Population!A$2:A$3200,Cleaned_Population!C$2:C$3200,"No Match")</f>
        <v>No Match</v>
      </c>
      <c r="K1409" t="str">
        <f t="shared" si="21"/>
        <v>Sufficient Access</v>
      </c>
    </row>
    <row r="1410" spans="1:11">
      <c r="A1410" t="str">
        <v>ADVOCATE GOOD SAMARITAN HOSPITAL</v>
      </c>
      <c r="B1410" t="str">
        <v>DOWNERS GROVE</v>
      </c>
      <c r="C1410" t="str">
        <v>IL</v>
      </c>
      <c r="D1410" t="str">
        <v>DU PAGE</v>
      </c>
      <c r="E1410" t="str">
        <v>Acute Care Hospitals</v>
      </c>
      <c r="F1410" t="str">
        <v>Voluntary non-profit - Private</v>
      </c>
      <c r="G1410" t="str">
        <v>Yes</v>
      </c>
      <c r="H1410" s="8">
        <v>4</v>
      </c>
      <c r="I1410" t="str">
        <f>_xlfn.XLOOKUP(C1410,State_Ref!B:B,State_Ref!A:A,"No Match")</f>
        <v>Illinois</v>
      </c>
      <c r="J1410" t="str" cm="1">
        <f t="array" ref="J1410">_xlfn.XLOOKUP(I1410&amp;PROPER(D1410),Cleaned_Population!B$2:B$3200&amp;Cleaned_Population!A$2:A$3200,Cleaned_Population!C$2:C$3200,"No Match")</f>
        <v>No Match</v>
      </c>
      <c r="K1410" t="str">
        <f t="shared" si="21"/>
        <v>Sufficient Access</v>
      </c>
    </row>
    <row r="1411" spans="1:11">
      <c r="A1411" t="str">
        <v>ANDERSON HOSPITAL</v>
      </c>
      <c r="B1411" t="str">
        <v>MARYVILLE</v>
      </c>
      <c r="C1411" t="str">
        <v>IL</v>
      </c>
      <c r="D1411" t="str">
        <v>MADISON</v>
      </c>
      <c r="E1411" t="str">
        <v>Acute Care Hospitals</v>
      </c>
      <c r="F1411" t="str">
        <v>Voluntary non-profit - Private</v>
      </c>
      <c r="G1411" t="str">
        <v>Yes</v>
      </c>
      <c r="H1411" s="8">
        <v>3</v>
      </c>
      <c r="I1411" t="str">
        <f>_xlfn.XLOOKUP(C1411,State_Ref!B:B,State_Ref!A:A,"No Match")</f>
        <v>Illinois</v>
      </c>
      <c r="J1411" cm="1">
        <f t="array" ref="J1411">_xlfn.XLOOKUP(I1411&amp;PROPER(D1411),Cleaned_Population!B$2:B$3200&amp;Cleaned_Population!A$2:A$3200,Cleaned_Population!C$2:C$3200,"No Match")</f>
        <v>263110</v>
      </c>
      <c r="K1411" t="str">
        <f t="shared" ref="K1411:K1474" si="22">IF(AND(J1411&gt;50000,COUNTIFS(D:D,D1411,C:C,C1411)&lt;=1),"Hospital Desert","Sufficient Access")</f>
        <v>Sufficient Access</v>
      </c>
    </row>
    <row r="1412" spans="1:11">
      <c r="A1412" t="str">
        <v>ST ALEXIUS MEDICAL CENTER</v>
      </c>
      <c r="B1412" t="str">
        <v>HOFFMAN ESTATES</v>
      </c>
      <c r="C1412" t="str">
        <v>IL</v>
      </c>
      <c r="D1412" t="str">
        <v>COOK</v>
      </c>
      <c r="E1412" t="str">
        <v>Acute Care Hospitals</v>
      </c>
      <c r="F1412" t="str">
        <v>Voluntary non-profit - Church</v>
      </c>
      <c r="G1412" t="str">
        <v>Yes</v>
      </c>
      <c r="H1412" s="8">
        <v>5</v>
      </c>
      <c r="I1412" t="str">
        <f>_xlfn.XLOOKUP(C1412,State_Ref!B:B,State_Ref!A:A,"No Match")</f>
        <v>Illinois</v>
      </c>
      <c r="J1412" cm="1">
        <f t="array" ref="J1412">_xlfn.XLOOKUP(I1412&amp;PROPER(D1412),Cleaned_Population!B$2:B$3200&amp;Cleaned_Population!A$2:A$3200,Cleaned_Population!C$2:C$3200,"No Match")</f>
        <v>5194625</v>
      </c>
      <c r="K1412" t="str">
        <f t="shared" si="22"/>
        <v>Sufficient Access</v>
      </c>
    </row>
    <row r="1413" spans="1:11">
      <c r="A1413" t="str">
        <v>ADVOCATE GOOD SHEPHERD HOSPITAL</v>
      </c>
      <c r="B1413" t="str">
        <v>BARRINGTON</v>
      </c>
      <c r="C1413" t="str">
        <v>IL</v>
      </c>
      <c r="D1413" t="str">
        <v>LAKE</v>
      </c>
      <c r="E1413" t="str">
        <v>Acute Care Hospitals</v>
      </c>
      <c r="F1413" t="str">
        <v>Voluntary non-profit - Private</v>
      </c>
      <c r="G1413" t="str">
        <v>Yes</v>
      </c>
      <c r="H1413" s="8">
        <v>5</v>
      </c>
      <c r="I1413" t="str">
        <f>_xlfn.XLOOKUP(C1413,State_Ref!B:B,State_Ref!A:A,"No Match")</f>
        <v>Illinois</v>
      </c>
      <c r="J1413" cm="1">
        <f t="array" ref="J1413">_xlfn.XLOOKUP(I1413&amp;PROPER(D1413),Cleaned_Population!B$2:B$3200&amp;Cleaned_Population!A$2:A$3200,Cleaned_Population!C$2:C$3200,"No Match")</f>
        <v>719339</v>
      </c>
      <c r="K1413" t="str">
        <f t="shared" si="22"/>
        <v>Sufficient Access</v>
      </c>
    </row>
    <row r="1414" spans="1:11">
      <c r="A1414" t="str">
        <v>UCHICAGO MEDICINE ADVENTHEALTH GLENOAKS</v>
      </c>
      <c r="B1414" t="str">
        <v>GLENDALE HEIGHTS</v>
      </c>
      <c r="C1414" t="str">
        <v>IL</v>
      </c>
      <c r="D1414" t="str">
        <v>DU PAGE</v>
      </c>
      <c r="E1414" t="str">
        <v>Acute Care Hospitals</v>
      </c>
      <c r="F1414" t="str">
        <v>Voluntary non-profit - Other</v>
      </c>
      <c r="G1414" t="str">
        <v>Yes</v>
      </c>
      <c r="H1414" s="8">
        <v>3</v>
      </c>
      <c r="I1414" t="str">
        <f>_xlfn.XLOOKUP(C1414,State_Ref!B:B,State_Ref!A:A,"No Match")</f>
        <v>Illinois</v>
      </c>
      <c r="J1414" t="str" cm="1">
        <f t="array" ref="J1414">_xlfn.XLOOKUP(I1414&amp;PROPER(D1414),Cleaned_Population!B$2:B$3200&amp;Cleaned_Population!A$2:A$3200,Cleaned_Population!C$2:C$3200,"No Match")</f>
        <v>No Match</v>
      </c>
      <c r="K1414" t="str">
        <f t="shared" si="22"/>
        <v>Sufficient Access</v>
      </c>
    </row>
    <row r="1415" spans="1:11">
      <c r="A1415" t="str">
        <v>DEACONESS ILLINOIS CROSSROADS</v>
      </c>
      <c r="B1415" t="str">
        <v>MOUNT VERNON</v>
      </c>
      <c r="C1415" t="str">
        <v>IL</v>
      </c>
      <c r="D1415" t="str">
        <v>JEFFERSON</v>
      </c>
      <c r="E1415" t="str">
        <v>Acute Care Hospitals</v>
      </c>
      <c r="F1415" t="str">
        <v>Proprietary</v>
      </c>
      <c r="G1415" t="str">
        <v>Yes</v>
      </c>
      <c r="H1415" s="8">
        <v>0</v>
      </c>
      <c r="I1415" t="str">
        <f>_xlfn.XLOOKUP(C1415,State_Ref!B:B,State_Ref!A:A,"No Match")</f>
        <v>Illinois</v>
      </c>
      <c r="J1415" cm="1">
        <f t="array" ref="J1415">_xlfn.XLOOKUP(I1415&amp;PROPER(D1415),Cleaned_Population!B$2:B$3200&amp;Cleaned_Population!A$2:A$3200,Cleaned_Population!C$2:C$3200,"No Match")</f>
        <v>36147</v>
      </c>
      <c r="K1415" t="str">
        <f t="shared" si="22"/>
        <v>Sufficient Access</v>
      </c>
    </row>
    <row r="1416" spans="1:11">
      <c r="A1416" t="str">
        <v>PROVIDENT HOSPITAL OF CHICAGO</v>
      </c>
      <c r="B1416" t="str">
        <v>CHICAGO</v>
      </c>
      <c r="C1416" t="str">
        <v>IL</v>
      </c>
      <c r="D1416" t="str">
        <v>COOK</v>
      </c>
      <c r="E1416" t="str">
        <v>Acute Care Hospitals</v>
      </c>
      <c r="F1416" t="str">
        <v>Government - Local</v>
      </c>
      <c r="G1416" t="str">
        <v>Yes</v>
      </c>
      <c r="H1416" s="8">
        <v>0</v>
      </c>
      <c r="I1416" t="str">
        <f>_xlfn.XLOOKUP(C1416,State_Ref!B:B,State_Ref!A:A,"No Match")</f>
        <v>Illinois</v>
      </c>
      <c r="J1416" cm="1">
        <f t="array" ref="J1416">_xlfn.XLOOKUP(I1416&amp;PROPER(D1416),Cleaned_Population!B$2:B$3200&amp;Cleaned_Population!A$2:A$3200,Cleaned_Population!C$2:C$3200,"No Match")</f>
        <v>5194625</v>
      </c>
      <c r="K1416" t="str">
        <f t="shared" si="22"/>
        <v>Sufficient Access</v>
      </c>
    </row>
    <row r="1417" spans="1:11">
      <c r="A1417" t="str">
        <v>UCHICAGO MEDICINE ADVENTHEALTH BOLINGBROOK</v>
      </c>
      <c r="B1417" t="str">
        <v>BOLINGBROOK</v>
      </c>
      <c r="C1417" t="str">
        <v>IL</v>
      </c>
      <c r="D1417" t="str">
        <v>WILL</v>
      </c>
      <c r="E1417" t="str">
        <v>Acute Care Hospitals</v>
      </c>
      <c r="F1417" t="str">
        <v>Voluntary non-profit - Private</v>
      </c>
      <c r="G1417" t="str">
        <v>Yes</v>
      </c>
      <c r="H1417" s="8">
        <v>3</v>
      </c>
      <c r="I1417" t="str">
        <f>_xlfn.XLOOKUP(C1417,State_Ref!B:B,State_Ref!A:A,"No Match")</f>
        <v>Illinois</v>
      </c>
      <c r="J1417" cm="1">
        <f t="array" ref="J1417">_xlfn.XLOOKUP(I1417&amp;PROPER(D1417),Cleaned_Population!B$2:B$3200&amp;Cleaned_Population!A$2:A$3200,Cleaned_Population!C$2:C$3200,"No Match")</f>
        <v>712253</v>
      </c>
      <c r="K1417" t="str">
        <f t="shared" si="22"/>
        <v>Sufficient Access</v>
      </c>
    </row>
    <row r="1418" spans="1:11">
      <c r="A1418" t="str">
        <v>MERCYHEALTH HOSPITAL &amp; PHYSICIAN CLINIC-CRYSTAL LA</v>
      </c>
      <c r="B1418" t="str">
        <v>CRYSTAL LAKE</v>
      </c>
      <c r="C1418" t="str">
        <v>IL</v>
      </c>
      <c r="D1418" t="str">
        <v>MC HENRY</v>
      </c>
      <c r="E1418" t="str">
        <v>Acute Care Hospitals</v>
      </c>
      <c r="F1418" t="str">
        <v>Voluntary non-profit - Private</v>
      </c>
      <c r="G1418" t="str">
        <v>Yes</v>
      </c>
      <c r="H1418" s="8">
        <v>0</v>
      </c>
      <c r="I1418" t="str">
        <f>_xlfn.XLOOKUP(C1418,State_Ref!B:B,State_Ref!A:A,"No Match")</f>
        <v>Illinois</v>
      </c>
      <c r="J1418" t="str" cm="1">
        <f t="array" ref="J1418">_xlfn.XLOOKUP(I1418&amp;PROPER(D1418),Cleaned_Population!B$2:B$3200&amp;Cleaned_Population!A$2:A$3200,Cleaned_Population!C$2:C$3200,"No Match")</f>
        <v>No Match</v>
      </c>
      <c r="K1418" t="str">
        <f t="shared" si="22"/>
        <v>Sufficient Access</v>
      </c>
    </row>
    <row r="1419" spans="1:11">
      <c r="A1419" t="str">
        <v>NORTH CHICAGO VA MEDICAL CENTER</v>
      </c>
      <c r="B1419" t="str">
        <v>NORTH CHICAGO</v>
      </c>
      <c r="C1419" t="str">
        <v>IL</v>
      </c>
      <c r="D1419" t="str">
        <v>LAKE</v>
      </c>
      <c r="E1419" t="str">
        <v>Acute Care - Veterans Administration</v>
      </c>
      <c r="F1419" t="str">
        <v>Veterans Health Administration</v>
      </c>
      <c r="G1419" t="str">
        <v>Yes</v>
      </c>
      <c r="H1419" s="8">
        <v>4</v>
      </c>
      <c r="I1419" t="str">
        <f>_xlfn.XLOOKUP(C1419,State_Ref!B:B,State_Ref!A:A,"No Match")</f>
        <v>Illinois</v>
      </c>
      <c r="J1419" cm="1">
        <f t="array" ref="J1419">_xlfn.XLOOKUP(I1419&amp;PROPER(D1419),Cleaned_Population!B$2:B$3200&amp;Cleaned_Population!A$2:A$3200,Cleaned_Population!C$2:C$3200,"No Match")</f>
        <v>719339</v>
      </c>
      <c r="K1419" t="str">
        <f t="shared" si="22"/>
        <v>Sufficient Access</v>
      </c>
    </row>
    <row r="1420" spans="1:11">
      <c r="A1420" t="str">
        <v>THOMAS H BOYD MEMORIAL HOSPITAL</v>
      </c>
      <c r="B1420" t="str">
        <v>CARROLLTON</v>
      </c>
      <c r="C1420" t="str">
        <v>IL</v>
      </c>
      <c r="D1420" t="str">
        <v>GREENE</v>
      </c>
      <c r="E1420" t="str">
        <v>Critical Access Hospitals</v>
      </c>
      <c r="F1420" t="str">
        <v>Government - Local</v>
      </c>
      <c r="G1420" t="str">
        <v>Yes</v>
      </c>
      <c r="H1420" s="8">
        <v>0</v>
      </c>
      <c r="I1420" t="str">
        <f>_xlfn.XLOOKUP(C1420,State_Ref!B:B,State_Ref!A:A,"No Match")</f>
        <v>Illinois</v>
      </c>
      <c r="J1420" cm="1">
        <f t="array" ref="J1420">_xlfn.XLOOKUP(I1420&amp;PROPER(D1420),Cleaned_Population!B$2:B$3200&amp;Cleaned_Population!A$2:A$3200,Cleaned_Population!C$2:C$3200,"No Match")</f>
        <v>11313</v>
      </c>
      <c r="K1420" t="str">
        <f t="shared" si="22"/>
        <v>Sufficient Access</v>
      </c>
    </row>
    <row r="1421" spans="1:11">
      <c r="A1421" t="str">
        <v>KIRBY MEDICAL CENTER</v>
      </c>
      <c r="B1421" t="str">
        <v>MONTICELLO</v>
      </c>
      <c r="C1421" t="str">
        <v>IL</v>
      </c>
      <c r="D1421" t="str">
        <v>PIATT</v>
      </c>
      <c r="E1421" t="str">
        <v>Critical Access Hospitals</v>
      </c>
      <c r="F1421" t="str">
        <v>Voluntary non-profit - Private</v>
      </c>
      <c r="G1421" t="str">
        <v>Yes</v>
      </c>
      <c r="H1421" s="8">
        <v>0</v>
      </c>
      <c r="I1421" t="str">
        <f>_xlfn.XLOOKUP(C1421,State_Ref!B:B,State_Ref!A:A,"No Match")</f>
        <v>Illinois</v>
      </c>
      <c r="J1421" cm="1">
        <f t="array" ref="J1421">_xlfn.XLOOKUP(I1421&amp;PROPER(D1421),Cleaned_Population!B$2:B$3200&amp;Cleaned_Population!A$2:A$3200,Cleaned_Population!C$2:C$3200,"No Match")</f>
        <v>16791</v>
      </c>
      <c r="K1421" t="str">
        <f t="shared" si="22"/>
        <v>Sufficient Access</v>
      </c>
    </row>
    <row r="1422" spans="1:11">
      <c r="A1422" t="str">
        <v>MIDWEST MEDICAL CENTER</v>
      </c>
      <c r="B1422" t="str">
        <v>GALENA</v>
      </c>
      <c r="C1422" t="str">
        <v>IL</v>
      </c>
      <c r="D1422" t="str">
        <v>JO DAVIESS</v>
      </c>
      <c r="E1422" t="str">
        <v>Critical Access Hospitals</v>
      </c>
      <c r="F1422" t="str">
        <v>Voluntary non-profit - Private</v>
      </c>
      <c r="G1422" t="str">
        <v>Yes</v>
      </c>
      <c r="H1422" s="8">
        <v>0</v>
      </c>
      <c r="I1422" t="str">
        <f>_xlfn.XLOOKUP(C1422,State_Ref!B:B,State_Ref!A:A,"No Match")</f>
        <v>Illinois</v>
      </c>
      <c r="J1422" cm="1">
        <f t="array" ref="J1422">_xlfn.XLOOKUP(I1422&amp;PROPER(D1422),Cleaned_Population!B$2:B$3200&amp;Cleaned_Population!A$2:A$3200,Cleaned_Population!C$2:C$3200,"No Match")</f>
        <v>21594</v>
      </c>
      <c r="K1422" t="str">
        <f t="shared" si="22"/>
        <v>Sufficient Access</v>
      </c>
    </row>
    <row r="1423" spans="1:11">
      <c r="A1423" t="str">
        <v>WARNER HOSPITAL AND HEALTH SERVICES</v>
      </c>
      <c r="B1423" t="str">
        <v>CLINTON</v>
      </c>
      <c r="C1423" t="str">
        <v>IL</v>
      </c>
      <c r="D1423" t="str">
        <v>DE WITT</v>
      </c>
      <c r="E1423" t="str">
        <v>Critical Access Hospitals</v>
      </c>
      <c r="F1423" t="str">
        <v>Government - Local</v>
      </c>
      <c r="G1423" t="str">
        <v>Yes</v>
      </c>
      <c r="H1423" s="8">
        <v>0</v>
      </c>
      <c r="I1423" t="str">
        <f>_xlfn.XLOOKUP(C1423,State_Ref!B:B,State_Ref!A:A,"No Match")</f>
        <v>Illinois</v>
      </c>
      <c r="J1423" cm="1">
        <f t="array" ref="J1423">_xlfn.XLOOKUP(I1423&amp;PROPER(D1423),Cleaned_Population!B$2:B$3200&amp;Cleaned_Population!A$2:A$3200,Cleaned_Population!C$2:C$3200,"No Match")</f>
        <v>15118</v>
      </c>
      <c r="K1423" t="str">
        <f t="shared" si="22"/>
        <v>Sufficient Access</v>
      </c>
    </row>
    <row r="1424" spans="1:11">
      <c r="A1424" t="str">
        <v>GENESIS MEDICAL CENTER, ALEDO</v>
      </c>
      <c r="B1424" t="str">
        <v>ALEDO</v>
      </c>
      <c r="C1424" t="str">
        <v>IL</v>
      </c>
      <c r="D1424" t="str">
        <v>MERCER</v>
      </c>
      <c r="E1424" t="str">
        <v>Critical Access Hospitals</v>
      </c>
      <c r="F1424" t="str">
        <v>Voluntary non-profit - Private</v>
      </c>
      <c r="G1424" t="str">
        <v>Yes</v>
      </c>
      <c r="H1424" s="8">
        <v>0</v>
      </c>
      <c r="I1424" t="str">
        <f>_xlfn.XLOOKUP(C1424,State_Ref!B:B,State_Ref!A:A,"No Match")</f>
        <v>Illinois</v>
      </c>
      <c r="J1424" cm="1">
        <f t="array" ref="J1424">_xlfn.XLOOKUP(I1424&amp;PROPER(D1424),Cleaned_Population!B$2:B$3200&amp;Cleaned_Population!A$2:A$3200,Cleaned_Population!C$2:C$3200,"No Match")</f>
        <v>15229</v>
      </c>
      <c r="K1424" t="str">
        <f t="shared" si="22"/>
        <v>Sufficient Access</v>
      </c>
    </row>
    <row r="1425" spans="1:11">
      <c r="A1425" t="str">
        <v>MEMORIAL HOSPITAL</v>
      </c>
      <c r="B1425" t="str">
        <v>CARTHAGE</v>
      </c>
      <c r="C1425" t="str">
        <v>IL</v>
      </c>
      <c r="D1425" t="str">
        <v>HANCOCK</v>
      </c>
      <c r="E1425" t="str">
        <v>Critical Access Hospitals</v>
      </c>
      <c r="F1425" t="str">
        <v>Voluntary non-profit - Private</v>
      </c>
      <c r="G1425" t="str">
        <v>Yes</v>
      </c>
      <c r="H1425" s="8">
        <v>4</v>
      </c>
      <c r="I1425" t="str">
        <f>_xlfn.XLOOKUP(C1425,State_Ref!B:B,State_Ref!A:A,"No Match")</f>
        <v>Illinois</v>
      </c>
      <c r="J1425" cm="1">
        <f t="array" ref="J1425">_xlfn.XLOOKUP(I1425&amp;PROPER(D1425),Cleaned_Population!B$2:B$3200&amp;Cleaned_Population!A$2:A$3200,Cleaned_Population!C$2:C$3200,"No Match")</f>
        <v>16803</v>
      </c>
      <c r="K1425" t="str">
        <f t="shared" si="22"/>
        <v>Sufficient Access</v>
      </c>
    </row>
    <row r="1426" spans="1:11">
      <c r="A1426" t="str">
        <v>COMMUNITY HOSPITAL OF STAUNTON</v>
      </c>
      <c r="B1426" t="str">
        <v>STAUNTON</v>
      </c>
      <c r="C1426" t="str">
        <v>IL</v>
      </c>
      <c r="D1426" t="str">
        <v>MACOUPIN</v>
      </c>
      <c r="E1426" t="str">
        <v>Critical Access Hospitals</v>
      </c>
      <c r="F1426" t="str">
        <v>Voluntary non-profit - Private</v>
      </c>
      <c r="G1426" t="str">
        <v>Yes</v>
      </c>
      <c r="H1426" s="8">
        <v>0</v>
      </c>
      <c r="I1426" t="str">
        <f>_xlfn.XLOOKUP(C1426,State_Ref!B:B,State_Ref!A:A,"No Match")</f>
        <v>Illinois</v>
      </c>
      <c r="J1426" cm="1">
        <f t="array" ref="J1426">_xlfn.XLOOKUP(I1426&amp;PROPER(D1426),Cleaned_Population!B$2:B$3200&amp;Cleaned_Population!A$2:A$3200,Cleaned_Population!C$2:C$3200,"No Match")</f>
        <v>43748</v>
      </c>
      <c r="K1426" t="str">
        <f t="shared" si="22"/>
        <v>Sufficient Access</v>
      </c>
    </row>
    <row r="1427" spans="1:11">
      <c r="A1427" t="str">
        <v>PINCKNEYVILLE COMMUNITY HOSPITAL</v>
      </c>
      <c r="B1427" t="str">
        <v>PINCKNEYVILLE</v>
      </c>
      <c r="C1427" t="str">
        <v>IL</v>
      </c>
      <c r="D1427" t="str">
        <v>PERRY</v>
      </c>
      <c r="E1427" t="str">
        <v>Critical Access Hospitals</v>
      </c>
      <c r="F1427" t="str">
        <v>Government - Hospital District or Authority</v>
      </c>
      <c r="G1427" t="str">
        <v>Yes</v>
      </c>
      <c r="H1427" s="8">
        <v>0</v>
      </c>
      <c r="I1427" t="str">
        <f>_xlfn.XLOOKUP(C1427,State_Ref!B:B,State_Ref!A:A,"No Match")</f>
        <v>Illinois</v>
      </c>
      <c r="J1427" cm="1">
        <f t="array" ref="J1427">_xlfn.XLOOKUP(I1427&amp;PROPER(D1427),Cleaned_Population!B$2:B$3200&amp;Cleaned_Population!A$2:A$3200,Cleaned_Population!C$2:C$3200,"No Match")</f>
        <v>20160</v>
      </c>
      <c r="K1427" t="str">
        <f t="shared" si="22"/>
        <v>Sufficient Access</v>
      </c>
    </row>
    <row r="1428" spans="1:11">
      <c r="A1428" t="str">
        <v>WASHINGTON COUNTY HOSPITAL</v>
      </c>
      <c r="B1428" t="str">
        <v>NASHVILLE</v>
      </c>
      <c r="C1428" t="str">
        <v>IL</v>
      </c>
      <c r="D1428" t="str">
        <v>WASHINGTON</v>
      </c>
      <c r="E1428" t="str">
        <v>Critical Access Hospitals</v>
      </c>
      <c r="F1428" t="str">
        <v>Government - Hospital District or Authority</v>
      </c>
      <c r="G1428" t="str">
        <v>Yes</v>
      </c>
      <c r="H1428" s="8">
        <v>0</v>
      </c>
      <c r="I1428" t="str">
        <f>_xlfn.XLOOKUP(C1428,State_Ref!B:B,State_Ref!A:A,"No Match")</f>
        <v>Illinois</v>
      </c>
      <c r="J1428" cm="1">
        <f t="array" ref="J1428">_xlfn.XLOOKUP(I1428&amp;PROPER(D1428),Cleaned_Population!B$2:B$3200&amp;Cleaned_Population!A$2:A$3200,Cleaned_Population!C$2:C$3200,"No Match")</f>
        <v>13564</v>
      </c>
      <c r="K1428" t="str">
        <f t="shared" si="22"/>
        <v>Sufficient Access</v>
      </c>
    </row>
    <row r="1429" spans="1:11">
      <c r="A1429" t="str">
        <v>CARLE EUREKA  HOSPITAL</v>
      </c>
      <c r="B1429" t="str">
        <v>EUREKA</v>
      </c>
      <c r="C1429" t="str">
        <v>IL</v>
      </c>
      <c r="D1429" t="str">
        <v>WOODFORD</v>
      </c>
      <c r="E1429" t="str">
        <v>Critical Access Hospitals</v>
      </c>
      <c r="F1429" t="str">
        <v>Voluntary non-profit - Private</v>
      </c>
      <c r="G1429" t="str">
        <v>Yes</v>
      </c>
      <c r="H1429" s="8">
        <v>0</v>
      </c>
      <c r="I1429" t="str">
        <f>_xlfn.XLOOKUP(C1429,State_Ref!B:B,State_Ref!A:A,"No Match")</f>
        <v>Illinois</v>
      </c>
      <c r="J1429" cm="1">
        <f t="array" ref="J1429">_xlfn.XLOOKUP(I1429&amp;PROPER(D1429),Cleaned_Population!B$2:B$3200&amp;Cleaned_Population!A$2:A$3200,Cleaned_Population!C$2:C$3200,"No Match")</f>
        <v>38111</v>
      </c>
      <c r="K1429" t="str">
        <f t="shared" si="22"/>
        <v>Sufficient Access</v>
      </c>
    </row>
    <row r="1430" spans="1:11">
      <c r="A1430" t="str">
        <v>OSF SAINT PAUL MEDICAL CENTER</v>
      </c>
      <c r="B1430" t="str">
        <v>MENDOTA</v>
      </c>
      <c r="C1430" t="str">
        <v>IL</v>
      </c>
      <c r="D1430" t="str">
        <v>LA SALLE</v>
      </c>
      <c r="E1430" t="str">
        <v>Critical Access Hospitals</v>
      </c>
      <c r="F1430" t="str">
        <v>Voluntary non-profit - Church</v>
      </c>
      <c r="G1430" t="str">
        <v>Yes</v>
      </c>
      <c r="H1430" s="8">
        <v>3</v>
      </c>
      <c r="I1430" t="str">
        <f>_xlfn.XLOOKUP(C1430,State_Ref!B:B,State_Ref!A:A,"No Match")</f>
        <v>Illinois</v>
      </c>
      <c r="J1430" t="str" cm="1">
        <f t="array" ref="J1430">_xlfn.XLOOKUP(I1430&amp;PROPER(D1430),Cleaned_Population!B$2:B$3200&amp;Cleaned_Population!A$2:A$3200,Cleaned_Population!C$2:C$3200,"No Match")</f>
        <v>No Match</v>
      </c>
      <c r="K1430" t="str">
        <f t="shared" si="22"/>
        <v>Sufficient Access</v>
      </c>
    </row>
    <row r="1431" spans="1:11">
      <c r="A1431" t="str">
        <v>FAIRFIELD MEMORIAL HOSPITAL 1</v>
      </c>
      <c r="B1431" t="str">
        <v>FAIRFIELD</v>
      </c>
      <c r="C1431" t="str">
        <v>IL</v>
      </c>
      <c r="D1431" t="str">
        <v>WAYNE</v>
      </c>
      <c r="E1431" t="str">
        <v>Critical Access Hospitals</v>
      </c>
      <c r="F1431" t="str">
        <v>Voluntary non-profit - Private</v>
      </c>
      <c r="G1431" t="str">
        <v>Yes</v>
      </c>
      <c r="H1431" s="8">
        <v>3</v>
      </c>
      <c r="I1431" t="str">
        <f>_xlfn.XLOOKUP(C1431,State_Ref!B:B,State_Ref!A:A,"No Match")</f>
        <v>Illinois</v>
      </c>
      <c r="J1431" cm="1">
        <f t="array" ref="J1431">_xlfn.XLOOKUP(I1431&amp;PROPER(D1431),Cleaned_Population!B$2:B$3200&amp;Cleaned_Population!A$2:A$3200,Cleaned_Population!C$2:C$3200,"No Match")</f>
        <v>15882</v>
      </c>
      <c r="K1431" t="str">
        <f t="shared" si="22"/>
        <v>Sufficient Access</v>
      </c>
    </row>
    <row r="1432" spans="1:11">
      <c r="A1432" t="str">
        <v>ROCHELLE COMMUNITY HOSPITAL</v>
      </c>
      <c r="B1432" t="str">
        <v>ROCHELLE</v>
      </c>
      <c r="C1432" t="str">
        <v>IL</v>
      </c>
      <c r="D1432" t="str">
        <v>OGLE</v>
      </c>
      <c r="E1432" t="str">
        <v>Critical Access Hospitals</v>
      </c>
      <c r="F1432" t="str">
        <v>Voluntary non-profit - Private</v>
      </c>
      <c r="G1432" t="str">
        <v>Yes</v>
      </c>
      <c r="H1432" s="8">
        <v>0</v>
      </c>
      <c r="I1432" t="str">
        <f>_xlfn.XLOOKUP(C1432,State_Ref!B:B,State_Ref!A:A,"No Match")</f>
        <v>Illinois</v>
      </c>
      <c r="J1432" cm="1">
        <f t="array" ref="J1432">_xlfn.XLOOKUP(I1432&amp;PROPER(D1432),Cleaned_Population!B$2:B$3200&amp;Cleaned_Population!A$2:A$3200,Cleaned_Population!C$2:C$3200,"No Match")</f>
        <v>51399</v>
      </c>
      <c r="K1432" t="str">
        <f t="shared" si="22"/>
        <v>Hospital Desert</v>
      </c>
    </row>
    <row r="1433" spans="1:11">
      <c r="A1433" t="str">
        <v>MASON DISTRICT HOSPITAL</v>
      </c>
      <c r="B1433" t="str">
        <v>HAVANA</v>
      </c>
      <c r="C1433" t="str">
        <v>IL</v>
      </c>
      <c r="D1433" t="str">
        <v>MASON</v>
      </c>
      <c r="E1433" t="str">
        <v>Critical Access Hospitals</v>
      </c>
      <c r="F1433" t="str">
        <v>Government - Hospital District or Authority</v>
      </c>
      <c r="G1433" t="str">
        <v>Yes</v>
      </c>
      <c r="H1433" s="8">
        <v>0</v>
      </c>
      <c r="I1433" t="str">
        <f>_xlfn.XLOOKUP(C1433,State_Ref!B:B,State_Ref!A:A,"No Match")</f>
        <v>Illinois</v>
      </c>
      <c r="J1433" cm="1">
        <f t="array" ref="J1433">_xlfn.XLOOKUP(I1433&amp;PROPER(D1433),Cleaned_Population!B$2:B$3200&amp;Cleaned_Population!A$2:A$3200,Cleaned_Population!C$2:C$3200,"No Match")</f>
        <v>12411</v>
      </c>
      <c r="K1433" t="str">
        <f t="shared" si="22"/>
        <v>Sufficient Access</v>
      </c>
    </row>
    <row r="1434" spans="1:11">
      <c r="A1434" t="str">
        <v>ILLINI COMMUNITY HOSPITAL</v>
      </c>
      <c r="B1434" t="str">
        <v>PITTSFIELD</v>
      </c>
      <c r="C1434" t="str">
        <v>IL</v>
      </c>
      <c r="D1434" t="str">
        <v>PIKE</v>
      </c>
      <c r="E1434" t="str">
        <v>Critical Access Hospitals</v>
      </c>
      <c r="F1434" t="str">
        <v>Voluntary non-profit - Private</v>
      </c>
      <c r="G1434" t="str">
        <v>Yes</v>
      </c>
      <c r="H1434" s="8">
        <v>3</v>
      </c>
      <c r="I1434" t="str">
        <f>_xlfn.XLOOKUP(C1434,State_Ref!B:B,State_Ref!A:A,"No Match")</f>
        <v>Illinois</v>
      </c>
      <c r="J1434" cm="1">
        <f t="array" ref="J1434">_xlfn.XLOOKUP(I1434&amp;PROPER(D1434),Cleaned_Population!B$2:B$3200&amp;Cleaned_Population!A$2:A$3200,Cleaned_Population!C$2:C$3200,"No Match")</f>
        <v>14231</v>
      </c>
      <c r="K1434" t="str">
        <f t="shared" si="22"/>
        <v>Sufficient Access</v>
      </c>
    </row>
    <row r="1435" spans="1:11">
      <c r="A1435" t="str">
        <v>CARLE HOOPESTON REGIONAL HEALTH CENTER</v>
      </c>
      <c r="B1435" t="str">
        <v>HOOPESTON</v>
      </c>
      <c r="C1435" t="str">
        <v>IL</v>
      </c>
      <c r="D1435" t="str">
        <v>VERMILION</v>
      </c>
      <c r="E1435" t="str">
        <v>Critical Access Hospitals</v>
      </c>
      <c r="F1435" t="str">
        <v>Voluntary non-profit - Private</v>
      </c>
      <c r="G1435" t="str">
        <v>Yes</v>
      </c>
      <c r="H1435" s="8">
        <v>0</v>
      </c>
      <c r="I1435" t="str">
        <f>_xlfn.XLOOKUP(C1435,State_Ref!B:B,State_Ref!A:A,"No Match")</f>
        <v>Illinois</v>
      </c>
      <c r="J1435" cm="1">
        <f t="array" ref="J1435">_xlfn.XLOOKUP(I1435&amp;PROPER(D1435),Cleaned_Population!B$2:B$3200&amp;Cleaned_Population!A$2:A$3200,Cleaned_Population!C$2:C$3200,"No Match")</f>
        <v>71259</v>
      </c>
      <c r="K1435" t="str">
        <f t="shared" si="22"/>
        <v>Sufficient Access</v>
      </c>
    </row>
    <row r="1436" spans="1:11">
      <c r="A1436" t="str">
        <v>GIBSON COMMUNITY HOSPITAL</v>
      </c>
      <c r="B1436" t="str">
        <v>GIBSON CITY</v>
      </c>
      <c r="C1436" t="str">
        <v>IL</v>
      </c>
      <c r="D1436" t="str">
        <v>FORD</v>
      </c>
      <c r="E1436" t="str">
        <v>Critical Access Hospitals</v>
      </c>
      <c r="F1436" t="str">
        <v>Voluntary non-profit - Private</v>
      </c>
      <c r="G1436" t="str">
        <v>Yes</v>
      </c>
      <c r="H1436" s="8">
        <v>4</v>
      </c>
      <c r="I1436" t="str">
        <f>_xlfn.XLOOKUP(C1436,State_Ref!B:B,State_Ref!A:A,"No Match")</f>
        <v>Illinois</v>
      </c>
      <c r="J1436" cm="1">
        <f t="array" ref="J1436">_xlfn.XLOOKUP(I1436&amp;PROPER(D1436),Cleaned_Population!B$2:B$3200&amp;Cleaned_Population!A$2:A$3200,Cleaned_Population!C$2:C$3200,"No Match")</f>
        <v>13216</v>
      </c>
      <c r="K1436" t="str">
        <f t="shared" si="22"/>
        <v>Sufficient Access</v>
      </c>
    </row>
    <row r="1437" spans="1:11">
      <c r="A1437" t="str">
        <v>OSF HOLY FAMILY MEDICAL CENTER</v>
      </c>
      <c r="B1437" t="str">
        <v>MONMOUTH</v>
      </c>
      <c r="C1437" t="str">
        <v>IL</v>
      </c>
      <c r="D1437" t="str">
        <v>WARREN</v>
      </c>
      <c r="E1437" t="str">
        <v>Critical Access Hospitals</v>
      </c>
      <c r="F1437" t="str">
        <v>Voluntary non-profit - Church</v>
      </c>
      <c r="G1437" t="str">
        <v>Yes</v>
      </c>
      <c r="H1437" s="8">
        <v>4</v>
      </c>
      <c r="I1437" t="str">
        <f>_xlfn.XLOOKUP(C1437,State_Ref!B:B,State_Ref!A:A,"No Match")</f>
        <v>Illinois</v>
      </c>
      <c r="J1437" cm="1">
        <f t="array" ref="J1437">_xlfn.XLOOKUP(I1437&amp;PROPER(D1437),Cleaned_Population!B$2:B$3200&amp;Cleaned_Population!A$2:A$3200,Cleaned_Population!C$2:C$3200,"No Match")</f>
        <v>16222</v>
      </c>
      <c r="K1437" t="str">
        <f t="shared" si="22"/>
        <v>Sufficient Access</v>
      </c>
    </row>
    <row r="1438" spans="1:11">
      <c r="A1438" t="str">
        <v>HAMMOND HENRY HOSPITAL</v>
      </c>
      <c r="B1438" t="str">
        <v>GENESEO</v>
      </c>
      <c r="C1438" t="str">
        <v>IL</v>
      </c>
      <c r="D1438" t="str">
        <v>HENRY</v>
      </c>
      <c r="E1438" t="str">
        <v>Critical Access Hospitals</v>
      </c>
      <c r="F1438" t="str">
        <v>Government - Hospital District or Authority</v>
      </c>
      <c r="G1438" t="str">
        <v>Yes</v>
      </c>
      <c r="H1438" s="8">
        <v>0</v>
      </c>
      <c r="I1438" t="str">
        <f>_xlfn.XLOOKUP(C1438,State_Ref!B:B,State_Ref!A:A,"No Match")</f>
        <v>Illinois</v>
      </c>
      <c r="J1438" cm="1">
        <f t="array" ref="J1438">_xlfn.XLOOKUP(I1438&amp;PROPER(D1438),Cleaned_Population!B$2:B$3200&amp;Cleaned_Population!A$2:A$3200,Cleaned_Population!C$2:C$3200,"No Match")</f>
        <v>48095</v>
      </c>
      <c r="K1438" t="str">
        <f t="shared" si="22"/>
        <v>Sufficient Access</v>
      </c>
    </row>
    <row r="1439" spans="1:11">
      <c r="A1439" t="str">
        <v>PARIS COMMUNITY HOSPITAL</v>
      </c>
      <c r="B1439" t="str">
        <v>PARIS</v>
      </c>
      <c r="C1439" t="str">
        <v>IL</v>
      </c>
      <c r="D1439" t="str">
        <v>EDGAR</v>
      </c>
      <c r="E1439" t="str">
        <v>Critical Access Hospitals</v>
      </c>
      <c r="F1439" t="str">
        <v>Voluntary non-profit - Private</v>
      </c>
      <c r="G1439" t="str">
        <v>Yes</v>
      </c>
      <c r="H1439" s="8">
        <v>3</v>
      </c>
      <c r="I1439" t="str">
        <f>_xlfn.XLOOKUP(C1439,State_Ref!B:B,State_Ref!A:A,"No Match")</f>
        <v>Illinois</v>
      </c>
      <c r="J1439" cm="1">
        <f t="array" ref="J1439">_xlfn.XLOOKUP(I1439&amp;PROPER(D1439),Cleaned_Population!B$2:B$3200&amp;Cleaned_Population!A$2:A$3200,Cleaned_Population!C$2:C$3200,"No Match")</f>
        <v>16323</v>
      </c>
      <c r="K1439" t="str">
        <f t="shared" si="22"/>
        <v>Sufficient Access</v>
      </c>
    </row>
    <row r="1440" spans="1:11">
      <c r="A1440" t="str">
        <v>FRANKLIN HOSPITAL</v>
      </c>
      <c r="B1440" t="str">
        <v>BENTON</v>
      </c>
      <c r="C1440" t="str">
        <v>IL</v>
      </c>
      <c r="D1440" t="str">
        <v>FRANKLIN</v>
      </c>
      <c r="E1440" t="str">
        <v>Critical Access Hospitals</v>
      </c>
      <c r="F1440" t="str">
        <v>Government - Hospital District or Authority</v>
      </c>
      <c r="G1440" t="str">
        <v>Yes</v>
      </c>
      <c r="H1440" s="8">
        <v>0</v>
      </c>
      <c r="I1440" t="str">
        <f>_xlfn.XLOOKUP(C1440,State_Ref!B:B,State_Ref!A:A,"No Match")</f>
        <v>Illinois</v>
      </c>
      <c r="J1440" cm="1">
        <f t="array" ref="J1440">_xlfn.XLOOKUP(I1440&amp;PROPER(D1440),Cleaned_Population!B$2:B$3200&amp;Cleaned_Population!A$2:A$3200,Cleaned_Population!C$2:C$3200,"No Match")</f>
        <v>36916</v>
      </c>
      <c r="K1440" t="str">
        <f t="shared" si="22"/>
        <v>Sufficient Access</v>
      </c>
    </row>
    <row r="1441" spans="1:11">
      <c r="A1441" t="str">
        <v>ABRAHAM LINCOLN MEMORIAL HOSPITAL</v>
      </c>
      <c r="B1441" t="str">
        <v>LINCOLN</v>
      </c>
      <c r="C1441" t="str">
        <v>IL</v>
      </c>
      <c r="D1441" t="str">
        <v>LOGAN</v>
      </c>
      <c r="E1441" t="str">
        <v>Critical Access Hospitals</v>
      </c>
      <c r="F1441" t="str">
        <v>Voluntary non-profit - Private</v>
      </c>
      <c r="G1441" t="str">
        <v>Yes</v>
      </c>
      <c r="H1441" s="8">
        <v>4</v>
      </c>
      <c r="I1441" t="str">
        <f>_xlfn.XLOOKUP(C1441,State_Ref!B:B,State_Ref!A:A,"No Match")</f>
        <v>Illinois</v>
      </c>
      <c r="J1441" cm="1">
        <f t="array" ref="J1441">_xlfn.XLOOKUP(I1441&amp;PROPER(D1441),Cleaned_Population!B$2:B$3200&amp;Cleaned_Population!A$2:A$3200,Cleaned_Population!C$2:C$3200,"No Match")</f>
        <v>27182</v>
      </c>
      <c r="K1441" t="str">
        <f t="shared" si="22"/>
        <v>Sufficient Access</v>
      </c>
    </row>
    <row r="1442" spans="1:11">
      <c r="A1442" t="str">
        <v>MASSAC MEMORIAL HOSPITAL</v>
      </c>
      <c r="B1442" t="str">
        <v>METROPOLIS</v>
      </c>
      <c r="C1442" t="str">
        <v>IL</v>
      </c>
      <c r="D1442" t="str">
        <v>MASSAC</v>
      </c>
      <c r="E1442" t="str">
        <v>Critical Access Hospitals</v>
      </c>
      <c r="F1442" t="str">
        <v>Government - Hospital District or Authority</v>
      </c>
      <c r="G1442" t="str">
        <v>Yes</v>
      </c>
      <c r="H1442" s="8">
        <v>2</v>
      </c>
      <c r="I1442" t="str">
        <f>_xlfn.XLOOKUP(C1442,State_Ref!B:B,State_Ref!A:A,"No Match")</f>
        <v>Illinois</v>
      </c>
      <c r="J1442" cm="1">
        <f t="array" ref="J1442">_xlfn.XLOOKUP(I1442&amp;PROPER(D1442),Cleaned_Population!B$2:B$3200&amp;Cleaned_Population!A$2:A$3200,Cleaned_Population!C$2:C$3200,"No Match")</f>
        <v>13502</v>
      </c>
      <c r="K1442" t="str">
        <f t="shared" si="22"/>
        <v>Sufficient Access</v>
      </c>
    </row>
    <row r="1443" spans="1:11">
      <c r="A1443" t="str">
        <v>FERRELL HOSPITAL COMMUNITY FOUNDATIONS</v>
      </c>
      <c r="B1443" t="str">
        <v>ELDORADO</v>
      </c>
      <c r="C1443" t="str">
        <v>IL</v>
      </c>
      <c r="D1443" t="str">
        <v>SALINE</v>
      </c>
      <c r="E1443" t="str">
        <v>Critical Access Hospitals</v>
      </c>
      <c r="F1443" t="str">
        <v>Voluntary non-profit - Private</v>
      </c>
      <c r="G1443" t="str">
        <v>Yes</v>
      </c>
      <c r="H1443" s="8">
        <v>1</v>
      </c>
      <c r="I1443" t="str">
        <f>_xlfn.XLOOKUP(C1443,State_Ref!B:B,State_Ref!A:A,"No Match")</f>
        <v>Illinois</v>
      </c>
      <c r="J1443" cm="1">
        <f t="array" ref="J1443">_xlfn.XLOOKUP(I1443&amp;PROPER(D1443),Cleaned_Population!B$2:B$3200&amp;Cleaned_Population!A$2:A$3200,Cleaned_Population!C$2:C$3200,"No Match")</f>
        <v>22772</v>
      </c>
      <c r="K1443" t="str">
        <f t="shared" si="22"/>
        <v>Sufficient Access</v>
      </c>
    </row>
    <row r="1444" spans="1:11">
      <c r="A1444" t="str">
        <v>OSF SAINT LUKE MEDICAL CENTER</v>
      </c>
      <c r="B1444" t="str">
        <v>KEWANEE</v>
      </c>
      <c r="C1444" t="str">
        <v>IL</v>
      </c>
      <c r="D1444" t="str">
        <v>HENRY</v>
      </c>
      <c r="E1444" t="str">
        <v>Critical Access Hospitals</v>
      </c>
      <c r="F1444" t="str">
        <v>Voluntary non-profit - Private</v>
      </c>
      <c r="G1444" t="str">
        <v>Yes</v>
      </c>
      <c r="H1444" s="8">
        <v>4</v>
      </c>
      <c r="I1444" t="str">
        <f>_xlfn.XLOOKUP(C1444,State_Ref!B:B,State_Ref!A:A,"No Match")</f>
        <v>Illinois</v>
      </c>
      <c r="J1444" cm="1">
        <f t="array" ref="J1444">_xlfn.XLOOKUP(I1444&amp;PROPER(D1444),Cleaned_Population!B$2:B$3200&amp;Cleaned_Population!A$2:A$3200,Cleaned_Population!C$2:C$3200,"No Match")</f>
        <v>48095</v>
      </c>
      <c r="K1444" t="str">
        <f t="shared" si="22"/>
        <v>Sufficient Access</v>
      </c>
    </row>
    <row r="1445" spans="1:11">
      <c r="A1445" t="str">
        <v>HAMILTON MEMORIAL HOSPITAL</v>
      </c>
      <c r="B1445" t="str">
        <v>MCLEANSBORO</v>
      </c>
      <c r="C1445" t="str">
        <v>IL</v>
      </c>
      <c r="D1445" t="str">
        <v>HAMILTON</v>
      </c>
      <c r="E1445" t="str">
        <v>Critical Access Hospitals</v>
      </c>
      <c r="F1445" t="str">
        <v>Government - Hospital District or Authority</v>
      </c>
      <c r="G1445" t="str">
        <v>Yes</v>
      </c>
      <c r="H1445" s="8">
        <v>3</v>
      </c>
      <c r="I1445" t="str">
        <f>_xlfn.XLOOKUP(C1445,State_Ref!B:B,State_Ref!A:A,"No Match")</f>
        <v>Illinois</v>
      </c>
      <c r="J1445" cm="1">
        <f t="array" ref="J1445">_xlfn.XLOOKUP(I1445&amp;PROPER(D1445),Cleaned_Population!B$2:B$3200&amp;Cleaned_Population!A$2:A$3200,Cleaned_Population!C$2:C$3200,"No Match")</f>
        <v>7859</v>
      </c>
      <c r="K1445" t="str">
        <f t="shared" si="22"/>
        <v>Sufficient Access</v>
      </c>
    </row>
    <row r="1446" spans="1:11">
      <c r="A1446" t="str">
        <v>WABASH GENERAL HOSPITAL 1</v>
      </c>
      <c r="B1446" t="str">
        <v>MOUNT CARMEL</v>
      </c>
      <c r="C1446" t="str">
        <v>IL</v>
      </c>
      <c r="D1446" t="str">
        <v>WABASH</v>
      </c>
      <c r="E1446" t="str">
        <v>Critical Access Hospitals</v>
      </c>
      <c r="F1446" t="str">
        <v>Government - Hospital District or Authority</v>
      </c>
      <c r="G1446" t="str">
        <v>Yes</v>
      </c>
      <c r="H1446" s="8">
        <v>0</v>
      </c>
      <c r="I1446" t="str">
        <f>_xlfn.XLOOKUP(C1446,State_Ref!B:B,State_Ref!A:A,"No Match")</f>
        <v>Illinois</v>
      </c>
      <c r="J1446" cm="1">
        <f t="array" ref="J1446">_xlfn.XLOOKUP(I1446&amp;PROPER(D1446),Cleaned_Population!B$2:B$3200&amp;Cleaned_Population!A$2:A$3200,Cleaned_Population!C$2:C$3200,"No Match")</f>
        <v>10907</v>
      </c>
      <c r="K1446" t="str">
        <f t="shared" si="22"/>
        <v>Sufficient Access</v>
      </c>
    </row>
    <row r="1447" spans="1:11">
      <c r="A1447" t="str">
        <v>HARDIN COUNTY GENERAL HOSPITAL &amp; CLINIC</v>
      </c>
      <c r="B1447" t="str">
        <v>ROSICLARE</v>
      </c>
      <c r="C1447" t="str">
        <v>IL</v>
      </c>
      <c r="D1447" t="str">
        <v>HARDIN</v>
      </c>
      <c r="E1447" t="str">
        <v>Critical Access Hospitals</v>
      </c>
      <c r="F1447" t="str">
        <v>Voluntary non-profit - Private</v>
      </c>
      <c r="G1447" t="str">
        <v>Yes</v>
      </c>
      <c r="H1447" s="8">
        <v>1</v>
      </c>
      <c r="I1447" t="str">
        <f>_xlfn.XLOOKUP(C1447,State_Ref!B:B,State_Ref!A:A,"No Match")</f>
        <v>Illinois</v>
      </c>
      <c r="J1447" cm="1">
        <f t="array" ref="J1447">_xlfn.XLOOKUP(I1447&amp;PROPER(D1447),Cleaned_Population!B$2:B$3200&amp;Cleaned_Population!A$2:A$3200,Cleaned_Population!C$2:C$3200,"No Match")</f>
        <v>3588</v>
      </c>
      <c r="K1447" t="str">
        <f t="shared" si="22"/>
        <v>Sufficient Access</v>
      </c>
    </row>
    <row r="1448" spans="1:11">
      <c r="A1448" t="str">
        <v>MORRISON COMMUNITY HOSPITAL</v>
      </c>
      <c r="B1448" t="str">
        <v>MORRISON</v>
      </c>
      <c r="C1448" t="str">
        <v>IL</v>
      </c>
      <c r="D1448" t="str">
        <v>WHITESIDE</v>
      </c>
      <c r="E1448" t="str">
        <v>Critical Access Hospitals</v>
      </c>
      <c r="F1448" t="str">
        <v>Government - Hospital District or Authority</v>
      </c>
      <c r="G1448" t="str">
        <v>Yes</v>
      </c>
      <c r="H1448" s="8">
        <v>0</v>
      </c>
      <c r="I1448" t="str">
        <f>_xlfn.XLOOKUP(C1448,State_Ref!B:B,State_Ref!A:A,"No Match")</f>
        <v>Illinois</v>
      </c>
      <c r="J1448" cm="1">
        <f t="array" ref="J1448">_xlfn.XLOOKUP(I1448&amp;PROPER(D1448),Cleaned_Population!B$2:B$3200&amp;Cleaned_Population!A$2:A$3200,Cleaned_Population!C$2:C$3200,"No Match")</f>
        <v>54121</v>
      </c>
      <c r="K1448" t="str">
        <f t="shared" si="22"/>
        <v>Sufficient Access</v>
      </c>
    </row>
    <row r="1449" spans="1:11">
      <c r="A1449" t="str">
        <v>HOPEDALE HOSPITAL</v>
      </c>
      <c r="B1449" t="str">
        <v>HOPEDALE</v>
      </c>
      <c r="C1449" t="str">
        <v>IL</v>
      </c>
      <c r="D1449" t="str">
        <v>TAZEWELL</v>
      </c>
      <c r="E1449" t="str">
        <v>Critical Access Hospitals</v>
      </c>
      <c r="F1449" t="str">
        <v>Voluntary non-profit - Private</v>
      </c>
      <c r="G1449" t="str">
        <v>Yes</v>
      </c>
      <c r="H1449" s="8">
        <v>0</v>
      </c>
      <c r="I1449" t="str">
        <f>_xlfn.XLOOKUP(C1449,State_Ref!B:B,State_Ref!A:A,"No Match")</f>
        <v>Illinois</v>
      </c>
      <c r="J1449" cm="1">
        <f t="array" ref="J1449">_xlfn.XLOOKUP(I1449&amp;PROPER(D1449),Cleaned_Population!B$2:B$3200&amp;Cleaned_Population!A$2:A$3200,Cleaned_Population!C$2:C$3200,"No Match")</f>
        <v>130049</v>
      </c>
      <c r="K1449" t="str">
        <f t="shared" si="22"/>
        <v>Sufficient Access</v>
      </c>
    </row>
    <row r="1450" spans="1:11">
      <c r="A1450" t="str">
        <v>MARSHALL BROWNING HOSPITAL</v>
      </c>
      <c r="B1450" t="str">
        <v>DU QUOIN</v>
      </c>
      <c r="C1450" t="str">
        <v>IL</v>
      </c>
      <c r="D1450" t="str">
        <v>PERRY</v>
      </c>
      <c r="E1450" t="str">
        <v>Critical Access Hospitals</v>
      </c>
      <c r="F1450" t="str">
        <v>Voluntary non-profit - Private</v>
      </c>
      <c r="G1450" t="str">
        <v>Yes</v>
      </c>
      <c r="H1450" s="8">
        <v>0</v>
      </c>
      <c r="I1450" t="str">
        <f>_xlfn.XLOOKUP(C1450,State_Ref!B:B,State_Ref!A:A,"No Match")</f>
        <v>Illinois</v>
      </c>
      <c r="J1450" cm="1">
        <f t="array" ref="J1450">_xlfn.XLOOKUP(I1450&amp;PROPER(D1450),Cleaned_Population!B$2:B$3200&amp;Cleaned_Population!A$2:A$3200,Cleaned_Population!C$2:C$3200,"No Match")</f>
        <v>20160</v>
      </c>
      <c r="K1450" t="str">
        <f t="shared" si="22"/>
        <v>Sufficient Access</v>
      </c>
    </row>
    <row r="1451" spans="1:11">
      <c r="A1451" t="str">
        <v>HILLSBORO AREA HOSPITAL</v>
      </c>
      <c r="B1451" t="str">
        <v>HILLSBORO</v>
      </c>
      <c r="C1451" t="str">
        <v>IL</v>
      </c>
      <c r="D1451" t="str">
        <v>MONTGOMERY</v>
      </c>
      <c r="E1451" t="str">
        <v>Critical Access Hospitals</v>
      </c>
      <c r="F1451" t="str">
        <v>Voluntary non-profit - Private</v>
      </c>
      <c r="G1451" t="str">
        <v>Yes</v>
      </c>
      <c r="H1451" s="8">
        <v>0</v>
      </c>
      <c r="I1451" t="str">
        <f>_xlfn.XLOOKUP(C1451,State_Ref!B:B,State_Ref!A:A,"No Match")</f>
        <v>Illinois</v>
      </c>
      <c r="J1451" cm="1">
        <f t="array" ref="J1451">_xlfn.XLOOKUP(I1451&amp;PROPER(D1451),Cleaned_Population!B$2:B$3200&amp;Cleaned_Population!A$2:A$3200,Cleaned_Population!C$2:C$3200,"No Match")</f>
        <v>28076</v>
      </c>
      <c r="K1451" t="str">
        <f t="shared" si="22"/>
        <v>Sufficient Access</v>
      </c>
    </row>
    <row r="1452" spans="1:11">
      <c r="A1452" t="str">
        <v>SARAH D CULBERTSON MEMORIAL HOSPITAL</v>
      </c>
      <c r="B1452" t="str">
        <v>RUSHVILLE</v>
      </c>
      <c r="C1452" t="str">
        <v>IL</v>
      </c>
      <c r="D1452" t="str">
        <v>SCHUYLER</v>
      </c>
      <c r="E1452" t="str">
        <v>Critical Access Hospitals</v>
      </c>
      <c r="F1452" t="str">
        <v>Government - Hospital District or Authority</v>
      </c>
      <c r="G1452" t="str">
        <v>Yes</v>
      </c>
      <c r="H1452" s="8">
        <v>0</v>
      </c>
      <c r="I1452" t="str">
        <f>_xlfn.XLOOKUP(C1452,State_Ref!B:B,State_Ref!A:A,"No Match")</f>
        <v>Illinois</v>
      </c>
      <c r="J1452" cm="1">
        <f t="array" ref="J1452">_xlfn.XLOOKUP(I1452&amp;PROPER(D1452),Cleaned_Population!B$2:B$3200&amp;Cleaned_Population!A$2:A$3200,Cleaned_Population!C$2:C$3200,"No Match")</f>
        <v>6657</v>
      </c>
      <c r="K1452" t="str">
        <f t="shared" si="22"/>
        <v>Sufficient Access</v>
      </c>
    </row>
    <row r="1453" spans="1:11">
      <c r="A1453" t="str">
        <v>ST JOSEPH MEMORIAL HOSPITAL</v>
      </c>
      <c r="B1453" t="str">
        <v>MURPHYSBORO</v>
      </c>
      <c r="C1453" t="str">
        <v>IL</v>
      </c>
      <c r="D1453" t="str">
        <v>JACKSON</v>
      </c>
      <c r="E1453" t="str">
        <v>Critical Access Hospitals</v>
      </c>
      <c r="F1453" t="str">
        <v>Voluntary non-profit - Private</v>
      </c>
      <c r="G1453" t="str">
        <v>Yes</v>
      </c>
      <c r="H1453" s="8">
        <v>0</v>
      </c>
      <c r="I1453" t="str">
        <f>_xlfn.XLOOKUP(C1453,State_Ref!B:B,State_Ref!A:A,"No Match")</f>
        <v>Illinois</v>
      </c>
      <c r="J1453" cm="1">
        <f t="array" ref="J1453">_xlfn.XLOOKUP(I1453&amp;PROPER(D1453),Cleaned_Population!B$2:B$3200&amp;Cleaned_Population!A$2:A$3200,Cleaned_Population!C$2:C$3200,"No Match")</f>
        <v>52501</v>
      </c>
      <c r="K1453" t="str">
        <f t="shared" si="22"/>
        <v>Sufficient Access</v>
      </c>
    </row>
    <row r="1454" spans="1:11">
      <c r="A1454" t="str">
        <v>MERCY HARVARD HOSPITAL</v>
      </c>
      <c r="B1454" t="str">
        <v>HARVARD</v>
      </c>
      <c r="C1454" t="str">
        <v>IL</v>
      </c>
      <c r="D1454" t="str">
        <v>MC HENRY</v>
      </c>
      <c r="E1454" t="str">
        <v>Critical Access Hospitals</v>
      </c>
      <c r="F1454" t="str">
        <v>Voluntary non-profit - Private</v>
      </c>
      <c r="G1454" t="str">
        <v>Yes</v>
      </c>
      <c r="H1454" s="8">
        <v>0</v>
      </c>
      <c r="I1454" t="str">
        <f>_xlfn.XLOOKUP(C1454,State_Ref!B:B,State_Ref!A:A,"No Match")</f>
        <v>Illinois</v>
      </c>
      <c r="J1454" t="str" cm="1">
        <f t="array" ref="J1454">_xlfn.XLOOKUP(I1454&amp;PROPER(D1454),Cleaned_Population!B$2:B$3200&amp;Cleaned_Population!A$2:A$3200,Cleaned_Population!C$2:C$3200,"No Match")</f>
        <v>No Match</v>
      </c>
      <c r="K1454" t="str">
        <f t="shared" si="22"/>
        <v>Sufficient Access</v>
      </c>
    </row>
    <row r="1455" spans="1:11">
      <c r="A1455" t="str">
        <v>ST JOSEPH'S HOSPITAL</v>
      </c>
      <c r="B1455" t="str">
        <v>HIGHLAND</v>
      </c>
      <c r="C1455" t="str">
        <v>IL</v>
      </c>
      <c r="D1455" t="str">
        <v>MADISON</v>
      </c>
      <c r="E1455" t="str">
        <v>Critical Access Hospitals</v>
      </c>
      <c r="F1455" t="str">
        <v>Voluntary non-profit - Church</v>
      </c>
      <c r="G1455" t="str">
        <v>Yes</v>
      </c>
      <c r="H1455" s="8">
        <v>3</v>
      </c>
      <c r="I1455" t="str">
        <f>_xlfn.XLOOKUP(C1455,State_Ref!B:B,State_Ref!A:A,"No Match")</f>
        <v>Illinois</v>
      </c>
      <c r="J1455" cm="1">
        <f t="array" ref="J1455">_xlfn.XLOOKUP(I1455&amp;PROPER(D1455),Cleaned_Population!B$2:B$3200&amp;Cleaned_Population!A$2:A$3200,Cleaned_Population!C$2:C$3200,"No Match")</f>
        <v>263110</v>
      </c>
      <c r="K1455" t="str">
        <f t="shared" si="22"/>
        <v>Sufficient Access</v>
      </c>
    </row>
    <row r="1456" spans="1:11">
      <c r="A1456" t="str">
        <v>OSF SAINT CLARE MEDICAL CENTER</v>
      </c>
      <c r="B1456" t="str">
        <v>PRINCETON</v>
      </c>
      <c r="C1456" t="str">
        <v>IL</v>
      </c>
      <c r="D1456" t="str">
        <v>BUREAU</v>
      </c>
      <c r="E1456" t="str">
        <v>Critical Access Hospitals</v>
      </c>
      <c r="F1456" t="str">
        <v>Voluntary non-profit - Church</v>
      </c>
      <c r="G1456" t="str">
        <v>Yes</v>
      </c>
      <c r="H1456" s="8">
        <v>2</v>
      </c>
      <c r="I1456" t="str">
        <f>_xlfn.XLOOKUP(C1456,State_Ref!B:B,State_Ref!A:A,"No Match")</f>
        <v>Illinois</v>
      </c>
      <c r="J1456" cm="1">
        <f t="array" ref="J1456">_xlfn.XLOOKUP(I1456&amp;PROPER(D1456),Cleaned_Population!B$2:B$3200&amp;Cleaned_Population!A$2:A$3200,Cleaned_Population!C$2:C$3200,"No Match")</f>
        <v>32510</v>
      </c>
      <c r="K1456" t="str">
        <f t="shared" si="22"/>
        <v>Sufficient Access</v>
      </c>
    </row>
    <row r="1457" spans="1:11">
      <c r="A1457" t="str">
        <v>MEMORIAL HOSPITAL</v>
      </c>
      <c r="B1457" t="str">
        <v>CHESTER</v>
      </c>
      <c r="C1457" t="str">
        <v>IL</v>
      </c>
      <c r="D1457" t="str">
        <v>RANDOLPH</v>
      </c>
      <c r="E1457" t="str">
        <v>Critical Access Hospitals</v>
      </c>
      <c r="F1457" t="str">
        <v>Government - Hospital District or Authority</v>
      </c>
      <c r="G1457" t="str">
        <v>Yes</v>
      </c>
      <c r="H1457" s="8">
        <v>0</v>
      </c>
      <c r="I1457" t="str">
        <f>_xlfn.XLOOKUP(C1457,State_Ref!B:B,State_Ref!A:A,"No Match")</f>
        <v>Illinois</v>
      </c>
      <c r="J1457" cm="1">
        <f t="array" ref="J1457">_xlfn.XLOOKUP(I1457&amp;PROPER(D1457),Cleaned_Population!B$2:B$3200&amp;Cleaned_Population!A$2:A$3200,Cleaned_Population!C$2:C$3200,"No Match")</f>
        <v>29921</v>
      </c>
      <c r="K1457" t="str">
        <f t="shared" si="22"/>
        <v>Sufficient Access</v>
      </c>
    </row>
    <row r="1458" spans="1:11">
      <c r="A1458" t="str">
        <v>TAYLORVILLE MEMORIAL HOSPITAL</v>
      </c>
      <c r="B1458" t="str">
        <v>TAYLORVILLE</v>
      </c>
      <c r="C1458" t="str">
        <v>IL</v>
      </c>
      <c r="D1458" t="str">
        <v>CHRISTIAN</v>
      </c>
      <c r="E1458" t="str">
        <v>Critical Access Hospitals</v>
      </c>
      <c r="F1458" t="str">
        <v>Voluntary non-profit - Private</v>
      </c>
      <c r="G1458" t="str">
        <v>Yes</v>
      </c>
      <c r="H1458" s="8">
        <v>2</v>
      </c>
      <c r="I1458" t="str">
        <f>_xlfn.XLOOKUP(C1458,State_Ref!B:B,State_Ref!A:A,"No Match")</f>
        <v>Illinois</v>
      </c>
      <c r="J1458" cm="1">
        <f t="array" ref="J1458">_xlfn.XLOOKUP(I1458&amp;PROPER(D1458),Cleaned_Population!B$2:B$3200&amp;Cleaned_Population!A$2:A$3200,Cleaned_Population!C$2:C$3200,"No Match")</f>
        <v>33443</v>
      </c>
      <c r="K1458" t="str">
        <f t="shared" si="22"/>
        <v>Sufficient Access</v>
      </c>
    </row>
    <row r="1459" spans="1:11">
      <c r="A1459" t="str">
        <v>VALLEY WEST COMMUNITY HOSPITAL</v>
      </c>
      <c r="B1459" t="str">
        <v>SANDWICH</v>
      </c>
      <c r="C1459" t="str">
        <v>IL</v>
      </c>
      <c r="D1459" t="str">
        <v>DE KALB</v>
      </c>
      <c r="E1459" t="str">
        <v>Critical Access Hospitals</v>
      </c>
      <c r="F1459" t="str">
        <v>Voluntary non-profit - Private</v>
      </c>
      <c r="G1459" t="str">
        <v>Yes</v>
      </c>
      <c r="H1459" s="8">
        <v>4</v>
      </c>
      <c r="I1459" t="str">
        <f>_xlfn.XLOOKUP(C1459,State_Ref!B:B,State_Ref!A:A,"No Match")</f>
        <v>Illinois</v>
      </c>
      <c r="J1459" t="str" cm="1">
        <f t="array" ref="J1459">_xlfn.XLOOKUP(I1459&amp;PROPER(D1459),Cleaned_Population!B$2:B$3200&amp;Cleaned_Population!A$2:A$3200,Cleaned_Population!C$2:C$3200,"No Match")</f>
        <v>No Match</v>
      </c>
      <c r="K1459" t="str">
        <f t="shared" si="22"/>
        <v>Sufficient Access</v>
      </c>
    </row>
    <row r="1460" spans="1:11">
      <c r="A1460" t="str">
        <v>PANA COMMUNITY HOSPITAL</v>
      </c>
      <c r="B1460" t="str">
        <v>PANA</v>
      </c>
      <c r="C1460" t="str">
        <v>IL</v>
      </c>
      <c r="D1460" t="str">
        <v>CHRISTIAN</v>
      </c>
      <c r="E1460" t="str">
        <v>Critical Access Hospitals</v>
      </c>
      <c r="F1460" t="str">
        <v>Voluntary non-profit - Private</v>
      </c>
      <c r="G1460" t="str">
        <v>Yes</v>
      </c>
      <c r="H1460" s="8">
        <v>4</v>
      </c>
      <c r="I1460" t="str">
        <f>_xlfn.XLOOKUP(C1460,State_Ref!B:B,State_Ref!A:A,"No Match")</f>
        <v>Illinois</v>
      </c>
      <c r="J1460" cm="1">
        <f t="array" ref="J1460">_xlfn.XLOOKUP(I1460&amp;PROPER(D1460),Cleaned_Population!B$2:B$3200&amp;Cleaned_Population!A$2:A$3200,Cleaned_Population!C$2:C$3200,"No Match")</f>
        <v>33443</v>
      </c>
      <c r="K1460" t="str">
        <f t="shared" si="22"/>
        <v>Sufficient Access</v>
      </c>
    </row>
    <row r="1461" spans="1:11">
      <c r="A1461" t="str">
        <v>DEACONESS ILLINOIS UNION COUNTY</v>
      </c>
      <c r="B1461" t="str">
        <v>ANNA</v>
      </c>
      <c r="C1461" t="str">
        <v>IL</v>
      </c>
      <c r="D1461" t="str">
        <v>UNION</v>
      </c>
      <c r="E1461" t="str">
        <v>Critical Access Hospitals</v>
      </c>
      <c r="F1461" t="str">
        <v>Proprietary</v>
      </c>
      <c r="G1461" t="str">
        <v>Yes</v>
      </c>
      <c r="H1461" s="8">
        <v>0</v>
      </c>
      <c r="I1461" t="str">
        <f>_xlfn.XLOOKUP(C1461,State_Ref!B:B,State_Ref!A:A,"No Match")</f>
        <v>Illinois</v>
      </c>
      <c r="J1461" cm="1">
        <f t="array" ref="J1461">_xlfn.XLOOKUP(I1461&amp;PROPER(D1461),Cleaned_Population!B$2:B$3200&amp;Cleaned_Population!A$2:A$3200,Cleaned_Population!C$2:C$3200,"No Match")</f>
        <v>16656</v>
      </c>
      <c r="K1461" t="str">
        <f t="shared" si="22"/>
        <v>Sufficient Access</v>
      </c>
    </row>
    <row r="1462" spans="1:11">
      <c r="A1462" t="str">
        <v>CRAWFORD MEMORIAL HOSPITAL</v>
      </c>
      <c r="B1462" t="str">
        <v>ROBINSON</v>
      </c>
      <c r="C1462" t="str">
        <v>IL</v>
      </c>
      <c r="D1462" t="str">
        <v>CRAWFORD</v>
      </c>
      <c r="E1462" t="str">
        <v>Critical Access Hospitals</v>
      </c>
      <c r="F1462" t="str">
        <v>Government - Hospital District or Authority</v>
      </c>
      <c r="G1462" t="str">
        <v>Yes</v>
      </c>
      <c r="H1462" s="8">
        <v>4</v>
      </c>
      <c r="I1462" t="str">
        <f>_xlfn.XLOOKUP(C1462,State_Ref!B:B,State_Ref!A:A,"No Match")</f>
        <v>Illinois</v>
      </c>
      <c r="J1462" cm="1">
        <f t="array" ref="J1462">_xlfn.XLOOKUP(I1462&amp;PROPER(D1462),Cleaned_Population!B$2:B$3200&amp;Cleaned_Population!A$2:A$3200,Cleaned_Population!C$2:C$3200,"No Match")</f>
        <v>18648</v>
      </c>
      <c r="K1462" t="str">
        <f t="shared" si="22"/>
        <v>Sufficient Access</v>
      </c>
    </row>
    <row r="1463" spans="1:11">
      <c r="A1463" t="str">
        <v>LAWRENCE COUNTY MEMORIAL HOSPITAL</v>
      </c>
      <c r="B1463" t="str">
        <v>LAWRENCEVILLE</v>
      </c>
      <c r="C1463" t="str">
        <v>IL</v>
      </c>
      <c r="D1463" t="str">
        <v>LAWRENCE</v>
      </c>
      <c r="E1463" t="str">
        <v>Critical Access Hospitals</v>
      </c>
      <c r="F1463" t="str">
        <v>Voluntary non-profit - Private</v>
      </c>
      <c r="G1463" t="str">
        <v>Yes</v>
      </c>
      <c r="H1463" s="8">
        <v>0</v>
      </c>
      <c r="I1463" t="str">
        <f>_xlfn.XLOOKUP(C1463,State_Ref!B:B,State_Ref!A:A,"No Match")</f>
        <v>Illinois</v>
      </c>
      <c r="J1463" cm="1">
        <f t="array" ref="J1463">_xlfn.XLOOKUP(I1463&amp;PROPER(D1463),Cleaned_Population!B$2:B$3200&amp;Cleaned_Population!A$2:A$3200,Cleaned_Population!C$2:C$3200,"No Match")</f>
        <v>13790</v>
      </c>
      <c r="K1463" t="str">
        <f t="shared" si="22"/>
        <v>Sufficient Access</v>
      </c>
    </row>
    <row r="1464" spans="1:11">
      <c r="A1464" t="str">
        <v>SALEM TOWNSHIP HOSPITAL</v>
      </c>
      <c r="B1464" t="str">
        <v>SALEM</v>
      </c>
      <c r="C1464" t="str">
        <v>IL</v>
      </c>
      <c r="D1464" t="str">
        <v>MARION</v>
      </c>
      <c r="E1464" t="str">
        <v>Critical Access Hospitals</v>
      </c>
      <c r="F1464" t="str">
        <v>Government - Local</v>
      </c>
      <c r="G1464" t="str">
        <v>Yes</v>
      </c>
      <c r="H1464" s="8">
        <v>4</v>
      </c>
      <c r="I1464" t="str">
        <f>_xlfn.XLOOKUP(C1464,State_Ref!B:B,State_Ref!A:A,"No Match")</f>
        <v>Illinois</v>
      </c>
      <c r="J1464" cm="1">
        <f t="array" ref="J1464">_xlfn.XLOOKUP(I1464&amp;PROPER(D1464),Cleaned_Population!B$2:B$3200&amp;Cleaned_Population!A$2:A$3200,Cleaned_Population!C$2:C$3200,"No Match")</f>
        <v>36382</v>
      </c>
      <c r="K1464" t="str">
        <f t="shared" si="22"/>
        <v>Sufficient Access</v>
      </c>
    </row>
    <row r="1465" spans="1:11">
      <c r="A1465" t="str">
        <v>FAYETTE COUNTY HOSPITAL</v>
      </c>
      <c r="B1465" t="str">
        <v>VANDALIA</v>
      </c>
      <c r="C1465" t="str">
        <v>IL</v>
      </c>
      <c r="D1465" t="str">
        <v>FAYETTE</v>
      </c>
      <c r="E1465" t="str">
        <v>Critical Access Hospitals</v>
      </c>
      <c r="F1465" t="str">
        <v>Voluntary non-profit - Other</v>
      </c>
      <c r="G1465" t="str">
        <v>Yes</v>
      </c>
      <c r="H1465" s="8">
        <v>0</v>
      </c>
      <c r="I1465" t="str">
        <f>_xlfn.XLOOKUP(C1465,State_Ref!B:B,State_Ref!A:A,"No Match")</f>
        <v>Illinois</v>
      </c>
      <c r="J1465" cm="1">
        <f t="array" ref="J1465">_xlfn.XLOOKUP(I1465&amp;PROPER(D1465),Cleaned_Population!B$2:B$3200&amp;Cleaned_Population!A$2:A$3200,Cleaned_Population!C$2:C$3200,"No Match")</f>
        <v>20790</v>
      </c>
      <c r="K1465" t="str">
        <f t="shared" si="22"/>
        <v>Sufficient Access</v>
      </c>
    </row>
    <row r="1466" spans="1:11">
      <c r="A1466" t="str">
        <v>CARLINVILLE AREA HOSPITAL</v>
      </c>
      <c r="B1466" t="str">
        <v>CARLINVILLE</v>
      </c>
      <c r="C1466" t="str">
        <v>IL</v>
      </c>
      <c r="D1466" t="str">
        <v>MACOUPIN</v>
      </c>
      <c r="E1466" t="str">
        <v>Critical Access Hospitals</v>
      </c>
      <c r="F1466" t="str">
        <v>Voluntary non-profit - Private</v>
      </c>
      <c r="G1466" t="str">
        <v>Yes</v>
      </c>
      <c r="H1466" s="8">
        <v>2</v>
      </c>
      <c r="I1466" t="str">
        <f>_xlfn.XLOOKUP(C1466,State_Ref!B:B,State_Ref!A:A,"No Match")</f>
        <v>Illinois</v>
      </c>
      <c r="J1466" cm="1">
        <f t="array" ref="J1466">_xlfn.XLOOKUP(I1466&amp;PROPER(D1466),Cleaned_Population!B$2:B$3200&amp;Cleaned_Population!A$2:A$3200,Cleaned_Population!C$2:C$3200,"No Match")</f>
        <v>43748</v>
      </c>
      <c r="K1466" t="str">
        <f t="shared" si="22"/>
        <v>Sufficient Access</v>
      </c>
    </row>
    <row r="1467" spans="1:11">
      <c r="A1467" t="str">
        <v>RED BUD REGIONAL HOSPITAL</v>
      </c>
      <c r="B1467" t="str">
        <v>RED BUD</v>
      </c>
      <c r="C1467" t="str">
        <v>IL</v>
      </c>
      <c r="D1467" t="str">
        <v>RANDOLPH</v>
      </c>
      <c r="E1467" t="str">
        <v>Critical Access Hospitals</v>
      </c>
      <c r="F1467" t="str">
        <v>Proprietary</v>
      </c>
      <c r="G1467" t="str">
        <v>Yes</v>
      </c>
      <c r="H1467" s="8">
        <v>4</v>
      </c>
      <c r="I1467" t="str">
        <f>_xlfn.XLOOKUP(C1467,State_Ref!B:B,State_Ref!A:A,"No Match")</f>
        <v>Illinois</v>
      </c>
      <c r="J1467" cm="1">
        <f t="array" ref="J1467">_xlfn.XLOOKUP(I1467&amp;PROPER(D1467),Cleaned_Population!B$2:B$3200&amp;Cleaned_Population!A$2:A$3200,Cleaned_Population!C$2:C$3200,"No Match")</f>
        <v>29921</v>
      </c>
      <c r="K1467" t="str">
        <f t="shared" si="22"/>
        <v>Sufficient Access</v>
      </c>
    </row>
    <row r="1468" spans="1:11">
      <c r="A1468" t="str">
        <v>SPARTA COMMUNITY HOSPITAL</v>
      </c>
      <c r="B1468" t="str">
        <v>SPARTA</v>
      </c>
      <c r="C1468" t="str">
        <v>IL</v>
      </c>
      <c r="D1468" t="str">
        <v>RANDOLPH</v>
      </c>
      <c r="E1468" t="str">
        <v>Critical Access Hospitals</v>
      </c>
      <c r="F1468" t="str">
        <v>Government - Hospital District or Authority</v>
      </c>
      <c r="G1468" t="str">
        <v>Yes</v>
      </c>
      <c r="H1468" s="8">
        <v>3</v>
      </c>
      <c r="I1468" t="str">
        <f>_xlfn.XLOOKUP(C1468,State_Ref!B:B,State_Ref!A:A,"No Match")</f>
        <v>Illinois</v>
      </c>
      <c r="J1468" cm="1">
        <f t="array" ref="J1468">_xlfn.XLOOKUP(I1468&amp;PROPER(D1468),Cleaned_Population!B$2:B$3200&amp;Cleaned_Population!A$2:A$3200,Cleaned_Population!C$2:C$3200,"No Match")</f>
        <v>29921</v>
      </c>
      <c r="K1468" t="str">
        <f t="shared" si="22"/>
        <v>Sufficient Access</v>
      </c>
    </row>
    <row r="1469" spans="1:11">
      <c r="A1469" t="str">
        <v>ST FRANCIS HOSPITAL</v>
      </c>
      <c r="B1469" t="str">
        <v>LITCHFIELD</v>
      </c>
      <c r="C1469" t="str">
        <v>IL</v>
      </c>
      <c r="D1469" t="str">
        <v>MONTGOMERY</v>
      </c>
      <c r="E1469" t="str">
        <v>Critical Access Hospitals</v>
      </c>
      <c r="F1469" t="str">
        <v>Voluntary non-profit - Church</v>
      </c>
      <c r="G1469" t="str">
        <v>Yes</v>
      </c>
      <c r="H1469" s="8">
        <v>2</v>
      </c>
      <c r="I1469" t="str">
        <f>_xlfn.XLOOKUP(C1469,State_Ref!B:B,State_Ref!A:A,"No Match")</f>
        <v>Illinois</v>
      </c>
      <c r="J1469" cm="1">
        <f t="array" ref="J1469">_xlfn.XLOOKUP(I1469&amp;PROPER(D1469),Cleaned_Population!B$2:B$3200&amp;Cleaned_Population!A$2:A$3200,Cleaned_Population!C$2:C$3200,"No Match")</f>
        <v>28076</v>
      </c>
      <c r="K1469" t="str">
        <f t="shared" si="22"/>
        <v>Sufficient Access</v>
      </c>
    </row>
    <row r="1470" spans="1:11">
      <c r="A1470" t="str">
        <v>CLAY COUNTY HOSPITAL</v>
      </c>
      <c r="B1470" t="str">
        <v>FLORA</v>
      </c>
      <c r="C1470" t="str">
        <v>IL</v>
      </c>
      <c r="D1470" t="str">
        <v>CLAY</v>
      </c>
      <c r="E1470" t="str">
        <v>Critical Access Hospitals</v>
      </c>
      <c r="F1470" t="str">
        <v>Government - Local</v>
      </c>
      <c r="G1470" t="str">
        <v>Yes</v>
      </c>
      <c r="H1470" s="8">
        <v>3</v>
      </c>
      <c r="I1470" t="str">
        <f>_xlfn.XLOOKUP(C1470,State_Ref!B:B,State_Ref!A:A,"No Match")</f>
        <v>Illinois</v>
      </c>
      <c r="J1470" cm="1">
        <f t="array" ref="J1470">_xlfn.XLOOKUP(I1470&amp;PROPER(D1470),Cleaned_Population!B$2:B$3200&amp;Cleaned_Population!A$2:A$3200,Cleaned_Population!C$2:C$3200,"No Match")</f>
        <v>12793</v>
      </c>
      <c r="K1470" t="str">
        <f t="shared" si="22"/>
        <v>Sufficient Access</v>
      </c>
    </row>
    <row r="1471" spans="1:11">
      <c r="A1471" t="str">
        <v>JACKSONVILLE MEMORIAL HOSPITAL</v>
      </c>
      <c r="B1471" t="str">
        <v>JACKSONVILLE</v>
      </c>
      <c r="C1471" t="str">
        <v>IL</v>
      </c>
      <c r="D1471" t="str">
        <v>MORGAN</v>
      </c>
      <c r="E1471" t="str">
        <v>Critical Access Hospitals</v>
      </c>
      <c r="F1471" t="str">
        <v>Voluntary non-profit - Private</v>
      </c>
      <c r="G1471" t="str">
        <v>Yes</v>
      </c>
      <c r="H1471" s="8">
        <v>0</v>
      </c>
      <c r="I1471" t="str">
        <f>_xlfn.XLOOKUP(C1471,State_Ref!B:B,State_Ref!A:A,"No Match")</f>
        <v>Illinois</v>
      </c>
      <c r="J1471" cm="1">
        <f t="array" ref="J1471">_xlfn.XLOOKUP(I1471&amp;PROPER(D1471),Cleaned_Population!B$2:B$3200&amp;Cleaned_Population!A$2:A$3200,Cleaned_Population!C$2:C$3200,"No Match")</f>
        <v>32515</v>
      </c>
      <c r="K1471" t="str">
        <f t="shared" si="22"/>
        <v>Sufficient Access</v>
      </c>
    </row>
    <row r="1472" spans="1:11">
      <c r="A1472" t="str">
        <v>IROQUOIS MEMORIAL HOSPITAL</v>
      </c>
      <c r="B1472" t="str">
        <v>WATSEKA</v>
      </c>
      <c r="C1472" t="str">
        <v>IL</v>
      </c>
      <c r="D1472" t="str">
        <v>IROQUOIS</v>
      </c>
      <c r="E1472" t="str">
        <v>Critical Access Hospitals</v>
      </c>
      <c r="F1472" t="str">
        <v>Voluntary non-profit - Private</v>
      </c>
      <c r="G1472" t="str">
        <v>Yes</v>
      </c>
      <c r="H1472" s="8">
        <v>0</v>
      </c>
      <c r="I1472" t="str">
        <f>_xlfn.XLOOKUP(C1472,State_Ref!B:B,State_Ref!A:A,"No Match")</f>
        <v>Illinois</v>
      </c>
      <c r="J1472" cm="1">
        <f t="array" ref="J1472">_xlfn.XLOOKUP(I1472&amp;PROPER(D1472),Cleaned_Population!B$2:B$3200&amp;Cleaned_Population!A$2:A$3200,Cleaned_Population!C$2:C$3200,"No Match")</f>
        <v>26150</v>
      </c>
      <c r="K1472" t="str">
        <f t="shared" si="22"/>
        <v>Sufficient Access</v>
      </c>
    </row>
    <row r="1473" spans="1:11">
      <c r="A1473" t="str">
        <v>HSHS GOOD SHEPHERD HOSPITAL INC</v>
      </c>
      <c r="B1473" t="str">
        <v>SHELBYVILLE</v>
      </c>
      <c r="C1473" t="str">
        <v>IL</v>
      </c>
      <c r="D1473" t="str">
        <v>SHELBY</v>
      </c>
      <c r="E1473" t="str">
        <v>Critical Access Hospitals</v>
      </c>
      <c r="F1473" t="str">
        <v>Voluntary non-profit - Private</v>
      </c>
      <c r="G1473" t="str">
        <v>Yes</v>
      </c>
      <c r="H1473" s="8">
        <v>0</v>
      </c>
      <c r="I1473" t="str">
        <f>_xlfn.XLOOKUP(C1473,State_Ref!B:B,State_Ref!A:A,"No Match")</f>
        <v>Illinois</v>
      </c>
      <c r="J1473" cm="1">
        <f t="array" ref="J1473">_xlfn.XLOOKUP(I1473&amp;PROPER(D1473),Cleaned_Population!B$2:B$3200&amp;Cleaned_Population!A$2:A$3200,Cleaned_Population!C$2:C$3200,"No Match")</f>
        <v>20576</v>
      </c>
      <c r="K1473" t="str">
        <f t="shared" si="22"/>
        <v>Sufficient Access</v>
      </c>
    </row>
    <row r="1474" spans="1:11">
      <c r="A1474" t="str">
        <v>CARLE RICHLAND MEMORIAL HOSPITAL</v>
      </c>
      <c r="B1474" t="str">
        <v>OLNEY</v>
      </c>
      <c r="C1474" t="str">
        <v>IL</v>
      </c>
      <c r="D1474" t="str">
        <v>RICHLAND</v>
      </c>
      <c r="E1474" t="str">
        <v>Critical Access Hospitals</v>
      </c>
      <c r="F1474" t="str">
        <v>Voluntary non-profit - Private</v>
      </c>
      <c r="G1474" t="str">
        <v>Yes</v>
      </c>
      <c r="H1474" s="8">
        <v>2</v>
      </c>
      <c r="I1474" t="str">
        <f>_xlfn.XLOOKUP(C1474,State_Ref!B:B,State_Ref!A:A,"No Match")</f>
        <v>Illinois</v>
      </c>
      <c r="J1474" cm="1">
        <f t="array" ref="J1474">_xlfn.XLOOKUP(I1474&amp;PROPER(D1474),Cleaned_Population!B$2:B$3200&amp;Cleaned_Population!A$2:A$3200,Cleaned_Population!C$2:C$3200,"No Match")</f>
        <v>15219</v>
      </c>
      <c r="K1474" t="str">
        <f t="shared" si="22"/>
        <v>Sufficient Access</v>
      </c>
    </row>
    <row r="1475" spans="1:11">
      <c r="A1475" t="str">
        <v>ANN &amp; ROBERT H LURIE CHILDRENS HOSPITAL OF CHICAGO</v>
      </c>
      <c r="B1475" t="str">
        <v>CHICAGO</v>
      </c>
      <c r="C1475" t="str">
        <v>IL</v>
      </c>
      <c r="D1475" t="str">
        <v>COOK</v>
      </c>
      <c r="E1475" t="str">
        <v>Childrens</v>
      </c>
      <c r="F1475" t="str">
        <v>Voluntary non-profit - Private</v>
      </c>
      <c r="G1475" t="str">
        <v>Yes</v>
      </c>
      <c r="H1475" s="8">
        <v>0</v>
      </c>
      <c r="I1475" t="str">
        <f>_xlfn.XLOOKUP(C1475,State_Ref!B:B,State_Ref!A:A,"No Match")</f>
        <v>Illinois</v>
      </c>
      <c r="J1475" cm="1">
        <f t="array" ref="J1475">_xlfn.XLOOKUP(I1475&amp;PROPER(D1475),Cleaned_Population!B$2:B$3200&amp;Cleaned_Population!A$2:A$3200,Cleaned_Population!C$2:C$3200,"No Match")</f>
        <v>5194625</v>
      </c>
      <c r="K1475" t="str">
        <f t="shared" ref="K1475:K1538" si="23">IF(AND(J1475&gt;50000,COUNTIFS(D:D,D1475,C:C,C1475)&lt;=1),"Hospital Desert","Sufficient Access")</f>
        <v>Sufficient Access</v>
      </c>
    </row>
    <row r="1476" spans="1:11">
      <c r="A1476" t="str">
        <v>LARABIDA CHILDRENS HOSPITAL I</v>
      </c>
      <c r="B1476" t="str">
        <v>CHICAGO</v>
      </c>
      <c r="C1476" t="str">
        <v>IL</v>
      </c>
      <c r="D1476" t="str">
        <v>COOK</v>
      </c>
      <c r="E1476" t="str">
        <v>Childrens</v>
      </c>
      <c r="F1476" t="str">
        <v>Voluntary non-profit - Private</v>
      </c>
      <c r="G1476" t="str">
        <v>No</v>
      </c>
      <c r="H1476" s="8">
        <v>0</v>
      </c>
      <c r="I1476" t="str">
        <f>_xlfn.XLOOKUP(C1476,State_Ref!B:B,State_Ref!A:A,"No Match")</f>
        <v>Illinois</v>
      </c>
      <c r="J1476" cm="1">
        <f t="array" ref="J1476">_xlfn.XLOOKUP(I1476&amp;PROPER(D1476),Cleaned_Population!B$2:B$3200&amp;Cleaned_Population!A$2:A$3200,Cleaned_Population!C$2:C$3200,"No Match")</f>
        <v>5194625</v>
      </c>
      <c r="K1476" t="str">
        <f t="shared" si="23"/>
        <v>Sufficient Access</v>
      </c>
    </row>
    <row r="1477" spans="1:11">
      <c r="A1477" t="str">
        <v>SHRINERS HOSPITAL FOR CHILDREN</v>
      </c>
      <c r="B1477" t="str">
        <v>CHICAGO</v>
      </c>
      <c r="C1477" t="str">
        <v>IL</v>
      </c>
      <c r="D1477" t="str">
        <v>COOK</v>
      </c>
      <c r="E1477" t="str">
        <v>Childrens</v>
      </c>
      <c r="F1477" t="str">
        <v>Voluntary non-profit - Private</v>
      </c>
      <c r="G1477" t="str">
        <v>No</v>
      </c>
      <c r="H1477" s="8">
        <v>0</v>
      </c>
      <c r="I1477" t="str">
        <f>_xlfn.XLOOKUP(C1477,State_Ref!B:B,State_Ref!A:A,"No Match")</f>
        <v>Illinois</v>
      </c>
      <c r="J1477" cm="1">
        <f t="array" ref="J1477">_xlfn.XLOOKUP(I1477&amp;PROPER(D1477),Cleaned_Population!B$2:B$3200&amp;Cleaned_Population!A$2:A$3200,Cleaned_Population!C$2:C$3200,"No Match")</f>
        <v>5194625</v>
      </c>
      <c r="K1477" t="str">
        <f t="shared" si="23"/>
        <v>Sufficient Access</v>
      </c>
    </row>
    <row r="1478" spans="1:11">
      <c r="A1478" t="str">
        <v>AERIES HEALTHCARE OF ILLINOIS, INC., DBA RIVEREDGE HOSPITAL</v>
      </c>
      <c r="B1478" t="str">
        <v>FOREST PARK</v>
      </c>
      <c r="C1478" t="str">
        <v>IL</v>
      </c>
      <c r="D1478" t="str">
        <v>COOK</v>
      </c>
      <c r="E1478" t="str">
        <v>Psychiatric</v>
      </c>
      <c r="F1478" t="str">
        <v>Proprietary</v>
      </c>
      <c r="G1478" t="str">
        <v>No</v>
      </c>
      <c r="H1478" s="8">
        <v>0</v>
      </c>
      <c r="I1478" t="str">
        <f>_xlfn.XLOOKUP(C1478,State_Ref!B:B,State_Ref!A:A,"No Match")</f>
        <v>Illinois</v>
      </c>
      <c r="J1478" cm="1">
        <f t="array" ref="J1478">_xlfn.XLOOKUP(I1478&amp;PROPER(D1478),Cleaned_Population!B$2:B$3200&amp;Cleaned_Population!A$2:A$3200,Cleaned_Population!C$2:C$3200,"No Match")</f>
        <v>5194625</v>
      </c>
      <c r="K1478" t="str">
        <f t="shared" si="23"/>
        <v>Sufficient Access</v>
      </c>
    </row>
    <row r="1479" spans="1:11">
      <c r="A1479" t="str">
        <v>CHICAGO READ MENTAL HEALTH CENTER</v>
      </c>
      <c r="B1479" t="str">
        <v>CHICAGO</v>
      </c>
      <c r="C1479" t="str">
        <v>IL</v>
      </c>
      <c r="D1479" t="str">
        <v>COOK</v>
      </c>
      <c r="E1479" t="str">
        <v>Psychiatric</v>
      </c>
      <c r="F1479" t="str">
        <v>Government - State</v>
      </c>
      <c r="G1479" t="str">
        <v>No</v>
      </c>
      <c r="H1479" s="8">
        <v>0</v>
      </c>
      <c r="I1479" t="str">
        <f>_xlfn.XLOOKUP(C1479,State_Ref!B:B,State_Ref!A:A,"No Match")</f>
        <v>Illinois</v>
      </c>
      <c r="J1479" cm="1">
        <f t="array" ref="J1479">_xlfn.XLOOKUP(I1479&amp;PROPER(D1479),Cleaned_Population!B$2:B$3200&amp;Cleaned_Population!A$2:A$3200,Cleaned_Population!C$2:C$3200,"No Match")</f>
        <v>5194625</v>
      </c>
      <c r="K1479" t="str">
        <f t="shared" si="23"/>
        <v>Sufficient Access</v>
      </c>
    </row>
    <row r="1480" spans="1:11">
      <c r="A1480" t="str">
        <v>ALTON MENTAL HEALTH CENTER</v>
      </c>
      <c r="B1480" t="str">
        <v>ALTON</v>
      </c>
      <c r="C1480" t="str">
        <v>IL</v>
      </c>
      <c r="D1480" t="str">
        <v>MADISON</v>
      </c>
      <c r="E1480" t="str">
        <v>Psychiatric</v>
      </c>
      <c r="F1480" t="str">
        <v>Government - State</v>
      </c>
      <c r="G1480" t="str">
        <v>No</v>
      </c>
      <c r="H1480" s="8">
        <v>0</v>
      </c>
      <c r="I1480" t="str">
        <f>_xlfn.XLOOKUP(C1480,State_Ref!B:B,State_Ref!A:A,"No Match")</f>
        <v>Illinois</v>
      </c>
      <c r="J1480" cm="1">
        <f t="array" ref="J1480">_xlfn.XLOOKUP(I1480&amp;PROPER(D1480),Cleaned_Population!B$2:B$3200&amp;Cleaned_Population!A$2:A$3200,Cleaned_Population!C$2:C$3200,"No Match")</f>
        <v>263110</v>
      </c>
      <c r="K1480" t="str">
        <f t="shared" si="23"/>
        <v>Sufficient Access</v>
      </c>
    </row>
    <row r="1481" spans="1:11">
      <c r="A1481" t="str">
        <v>ANDREW MCFARLAND MENTAL HLTH CTR</v>
      </c>
      <c r="B1481" t="str">
        <v>SPRINGFIELD</v>
      </c>
      <c r="C1481" t="str">
        <v>IL</v>
      </c>
      <c r="D1481" t="str">
        <v>SANGAMON</v>
      </c>
      <c r="E1481" t="str">
        <v>Psychiatric</v>
      </c>
      <c r="F1481" t="str">
        <v>Government - State</v>
      </c>
      <c r="G1481" t="str">
        <v>No</v>
      </c>
      <c r="H1481" s="8">
        <v>0</v>
      </c>
      <c r="I1481" t="str">
        <f>_xlfn.XLOOKUP(C1481,State_Ref!B:B,State_Ref!A:A,"No Match")</f>
        <v>Illinois</v>
      </c>
      <c r="J1481" cm="1">
        <f t="array" ref="J1481">_xlfn.XLOOKUP(I1481&amp;PROPER(D1481),Cleaned_Population!B$2:B$3200&amp;Cleaned_Population!A$2:A$3200,Cleaned_Population!C$2:C$3200,"No Match")</f>
        <v>194170</v>
      </c>
      <c r="K1481" t="str">
        <f t="shared" si="23"/>
        <v>Sufficient Access</v>
      </c>
    </row>
    <row r="1482" spans="1:11">
      <c r="A1482" t="str">
        <v>HARTGROVE HOSPITAL</v>
      </c>
      <c r="B1482" t="str">
        <v>CHICAGO</v>
      </c>
      <c r="C1482" t="str">
        <v>IL</v>
      </c>
      <c r="D1482" t="str">
        <v>COOK</v>
      </c>
      <c r="E1482" t="str">
        <v>Psychiatric</v>
      </c>
      <c r="F1482" t="str">
        <v>Proprietary</v>
      </c>
      <c r="G1482" t="str">
        <v>Yes</v>
      </c>
      <c r="H1482" s="8">
        <v>0</v>
      </c>
      <c r="I1482" t="str">
        <f>_xlfn.XLOOKUP(C1482,State_Ref!B:B,State_Ref!A:A,"No Match")</f>
        <v>Illinois</v>
      </c>
      <c r="J1482" cm="1">
        <f t="array" ref="J1482">_xlfn.XLOOKUP(I1482&amp;PROPER(D1482),Cleaned_Population!B$2:B$3200&amp;Cleaned_Population!A$2:A$3200,Cleaned_Population!C$2:C$3200,"No Match")</f>
        <v>5194625</v>
      </c>
      <c r="K1482" t="str">
        <f t="shared" si="23"/>
        <v>Sufficient Access</v>
      </c>
    </row>
    <row r="1483" spans="1:11">
      <c r="A1483" t="str">
        <v>MADDEN MENTAL HEALTH CENTER</v>
      </c>
      <c r="B1483" t="str">
        <v>HINES</v>
      </c>
      <c r="C1483" t="str">
        <v>IL</v>
      </c>
      <c r="D1483" t="str">
        <v>COOK</v>
      </c>
      <c r="E1483" t="str">
        <v>Psychiatric</v>
      </c>
      <c r="F1483" t="str">
        <v>Government - State</v>
      </c>
      <c r="G1483" t="str">
        <v>No</v>
      </c>
      <c r="H1483" s="8">
        <v>0</v>
      </c>
      <c r="I1483" t="str">
        <f>_xlfn.XLOOKUP(C1483,State_Ref!B:B,State_Ref!A:A,"No Match")</f>
        <v>Illinois</v>
      </c>
      <c r="J1483" cm="1">
        <f t="array" ref="J1483">_xlfn.XLOOKUP(I1483&amp;PROPER(D1483),Cleaned_Population!B$2:B$3200&amp;Cleaned_Population!A$2:A$3200,Cleaned_Population!C$2:C$3200,"No Match")</f>
        <v>5194625</v>
      </c>
      <c r="K1483" t="str">
        <f t="shared" si="23"/>
        <v>Sufficient Access</v>
      </c>
    </row>
    <row r="1484" spans="1:11">
      <c r="A1484" t="str">
        <v>THE PAVILION</v>
      </c>
      <c r="B1484" t="str">
        <v>CHAMPAIGN</v>
      </c>
      <c r="C1484" t="str">
        <v>IL</v>
      </c>
      <c r="D1484" t="str">
        <v>CHAMPAIGN</v>
      </c>
      <c r="E1484" t="str">
        <v>Psychiatric</v>
      </c>
      <c r="F1484" t="str">
        <v>Voluntary non-profit - Private</v>
      </c>
      <c r="G1484" t="str">
        <v>No</v>
      </c>
      <c r="H1484" s="8">
        <v>0</v>
      </c>
      <c r="I1484" t="str">
        <f>_xlfn.XLOOKUP(C1484,State_Ref!B:B,State_Ref!A:A,"No Match")</f>
        <v>Illinois</v>
      </c>
      <c r="J1484" cm="1">
        <f t="array" ref="J1484">_xlfn.XLOOKUP(I1484&amp;PROPER(D1484),Cleaned_Population!B$2:B$3200&amp;Cleaned_Population!A$2:A$3200,Cleaned_Population!C$2:C$3200,"No Match")</f>
        <v>209972</v>
      </c>
      <c r="K1484" t="str">
        <f t="shared" si="23"/>
        <v>Sufficient Access</v>
      </c>
    </row>
    <row r="1485" spans="1:11">
      <c r="A1485" t="str">
        <v>ALEXIAN BROTHERS BEHAVIORAL HLTH HOSP</v>
      </c>
      <c r="B1485" t="str">
        <v>HOFFMAN ESTATES</v>
      </c>
      <c r="C1485" t="str">
        <v>IL</v>
      </c>
      <c r="D1485" t="str">
        <v>COOK</v>
      </c>
      <c r="E1485" t="str">
        <v>Psychiatric</v>
      </c>
      <c r="F1485" t="str">
        <v>Voluntary non-profit - Church</v>
      </c>
      <c r="G1485" t="str">
        <v>No</v>
      </c>
      <c r="H1485" s="8">
        <v>0</v>
      </c>
      <c r="I1485" t="str">
        <f>_xlfn.XLOOKUP(C1485,State_Ref!B:B,State_Ref!A:A,"No Match")</f>
        <v>Illinois</v>
      </c>
      <c r="J1485" cm="1">
        <f t="array" ref="J1485">_xlfn.XLOOKUP(I1485&amp;PROPER(D1485),Cleaned_Population!B$2:B$3200&amp;Cleaned_Population!A$2:A$3200,Cleaned_Population!C$2:C$3200,"No Match")</f>
        <v>5194625</v>
      </c>
      <c r="K1485" t="str">
        <f t="shared" si="23"/>
        <v>Sufficient Access</v>
      </c>
    </row>
    <row r="1486" spans="1:11">
      <c r="A1486" t="str">
        <v>BHC STREAMWOOD HOSPITAL INC</v>
      </c>
      <c r="B1486" t="str">
        <v>STREAMWOOD</v>
      </c>
      <c r="C1486" t="str">
        <v>IL</v>
      </c>
      <c r="D1486" t="str">
        <v>COOK</v>
      </c>
      <c r="E1486" t="str">
        <v>Psychiatric</v>
      </c>
      <c r="F1486" t="str">
        <v>Proprietary</v>
      </c>
      <c r="G1486" t="str">
        <v>No</v>
      </c>
      <c r="H1486" s="8">
        <v>0</v>
      </c>
      <c r="I1486" t="str">
        <f>_xlfn.XLOOKUP(C1486,State_Ref!B:B,State_Ref!A:A,"No Match")</f>
        <v>Illinois</v>
      </c>
      <c r="J1486" cm="1">
        <f t="array" ref="J1486">_xlfn.XLOOKUP(I1486&amp;PROPER(D1486),Cleaned_Population!B$2:B$3200&amp;Cleaned_Population!A$2:A$3200,Cleaned_Population!C$2:C$3200,"No Match")</f>
        <v>5194625</v>
      </c>
      <c r="K1486" t="str">
        <f t="shared" si="23"/>
        <v>Sufficient Access</v>
      </c>
    </row>
    <row r="1487" spans="1:11">
      <c r="A1487" t="str">
        <v>LINDEN OAKS AT EDWARD</v>
      </c>
      <c r="B1487" t="str">
        <v>NAPERVILLE</v>
      </c>
      <c r="C1487" t="str">
        <v>IL</v>
      </c>
      <c r="D1487" t="str">
        <v>DU PAGE</v>
      </c>
      <c r="E1487" t="str">
        <v>Psychiatric</v>
      </c>
      <c r="F1487" t="str">
        <v>Voluntary non-profit - Private</v>
      </c>
      <c r="G1487" t="str">
        <v>No</v>
      </c>
      <c r="H1487" s="8">
        <v>0</v>
      </c>
      <c r="I1487" t="str">
        <f>_xlfn.XLOOKUP(C1487,State_Ref!B:B,State_Ref!A:A,"No Match")</f>
        <v>Illinois</v>
      </c>
      <c r="J1487" t="str" cm="1">
        <f t="array" ref="J1487">_xlfn.XLOOKUP(I1487&amp;PROPER(D1487),Cleaned_Population!B$2:B$3200&amp;Cleaned_Population!A$2:A$3200,Cleaned_Population!C$2:C$3200,"No Match")</f>
        <v>No Match</v>
      </c>
      <c r="K1487" t="str">
        <f t="shared" si="23"/>
        <v>Sufficient Access</v>
      </c>
    </row>
    <row r="1488" spans="1:11">
      <c r="A1488" t="str">
        <v>ELGIN MENTAL HEALTH CENTER</v>
      </c>
      <c r="B1488" t="str">
        <v>ELGIN</v>
      </c>
      <c r="C1488" t="str">
        <v>IL</v>
      </c>
      <c r="D1488" t="str">
        <v>KANE</v>
      </c>
      <c r="E1488" t="str">
        <v>Psychiatric</v>
      </c>
      <c r="F1488" t="str">
        <v>Government - State</v>
      </c>
      <c r="G1488" t="str">
        <v>Yes</v>
      </c>
      <c r="H1488" s="8">
        <v>0</v>
      </c>
      <c r="I1488" t="str">
        <f>_xlfn.XLOOKUP(C1488,State_Ref!B:B,State_Ref!A:A,"No Match")</f>
        <v>Illinois</v>
      </c>
      <c r="J1488" cm="1">
        <f t="array" ref="J1488">_xlfn.XLOOKUP(I1488&amp;PROPER(D1488),Cleaned_Population!B$2:B$3200&amp;Cleaned_Population!A$2:A$3200,Cleaned_Population!C$2:C$3200,"No Match")</f>
        <v>525757</v>
      </c>
      <c r="K1488" t="str">
        <f t="shared" si="23"/>
        <v>Sufficient Access</v>
      </c>
    </row>
    <row r="1489" spans="1:11">
      <c r="A1489" t="str">
        <v>CHOATE MENTAL HEALTH &amp; DEVELOPMENT CTR</v>
      </c>
      <c r="B1489" t="str">
        <v>ANNA</v>
      </c>
      <c r="C1489" t="str">
        <v>IL</v>
      </c>
      <c r="D1489" t="str">
        <v>UNION</v>
      </c>
      <c r="E1489" t="str">
        <v>Psychiatric</v>
      </c>
      <c r="F1489" t="str">
        <v>Government - State</v>
      </c>
      <c r="G1489" t="str">
        <v>No</v>
      </c>
      <c r="H1489" s="8">
        <v>0</v>
      </c>
      <c r="I1489" t="str">
        <f>_xlfn.XLOOKUP(C1489,State_Ref!B:B,State_Ref!A:A,"No Match")</f>
        <v>Illinois</v>
      </c>
      <c r="J1489" cm="1">
        <f t="array" ref="J1489">_xlfn.XLOOKUP(I1489&amp;PROPER(D1489),Cleaned_Population!B$2:B$3200&amp;Cleaned_Population!A$2:A$3200,Cleaned_Population!C$2:C$3200,"No Match")</f>
        <v>16656</v>
      </c>
      <c r="K1489" t="str">
        <f t="shared" si="23"/>
        <v>Sufficient Access</v>
      </c>
    </row>
    <row r="1490" spans="1:11">
      <c r="A1490" t="str">
        <v>GARFIELD PARK HOSPITAL</v>
      </c>
      <c r="B1490" t="str">
        <v>CHICAGO</v>
      </c>
      <c r="C1490" t="str">
        <v>IL</v>
      </c>
      <c r="D1490" t="str">
        <v>COOK</v>
      </c>
      <c r="E1490" t="str">
        <v>Psychiatric</v>
      </c>
      <c r="F1490" t="str">
        <v>Proprietary</v>
      </c>
      <c r="G1490" t="str">
        <v>No</v>
      </c>
      <c r="H1490" s="8">
        <v>0</v>
      </c>
      <c r="I1490" t="str">
        <f>_xlfn.XLOOKUP(C1490,State_Ref!B:B,State_Ref!A:A,"No Match")</f>
        <v>Illinois</v>
      </c>
      <c r="J1490" cm="1">
        <f t="array" ref="J1490">_xlfn.XLOOKUP(I1490&amp;PROPER(D1490),Cleaned_Population!B$2:B$3200&amp;Cleaned_Population!A$2:A$3200,Cleaned_Population!C$2:C$3200,"No Match")</f>
        <v>5194625</v>
      </c>
      <c r="K1490" t="str">
        <f t="shared" si="23"/>
        <v>Sufficient Access</v>
      </c>
    </row>
    <row r="1491" spans="1:11">
      <c r="A1491" t="str">
        <v>CHICAGO BEHAVIORAL HOSPITAL</v>
      </c>
      <c r="B1491" t="str">
        <v>DES PLAINES</v>
      </c>
      <c r="C1491" t="str">
        <v>IL</v>
      </c>
      <c r="D1491" t="str">
        <v>COOK</v>
      </c>
      <c r="E1491" t="str">
        <v>Psychiatric</v>
      </c>
      <c r="F1491" t="str">
        <v>Proprietary</v>
      </c>
      <c r="G1491" t="str">
        <v>No</v>
      </c>
      <c r="H1491" s="8">
        <v>0</v>
      </c>
      <c r="I1491" t="str">
        <f>_xlfn.XLOOKUP(C1491,State_Ref!B:B,State_Ref!A:A,"No Match")</f>
        <v>Illinois</v>
      </c>
      <c r="J1491" cm="1">
        <f t="array" ref="J1491">_xlfn.XLOOKUP(I1491&amp;PROPER(D1491),Cleaned_Population!B$2:B$3200&amp;Cleaned_Population!A$2:A$3200,Cleaned_Population!C$2:C$3200,"No Match")</f>
        <v>5194625</v>
      </c>
      <c r="K1491" t="str">
        <f t="shared" si="23"/>
        <v>Sufficient Access</v>
      </c>
    </row>
    <row r="1492" spans="1:11">
      <c r="A1492" t="str">
        <v>SILVER OAKS BEHAVIORAL HOSPITAL</v>
      </c>
      <c r="B1492" t="str">
        <v>NEW LENOX</v>
      </c>
      <c r="C1492" t="str">
        <v>IL</v>
      </c>
      <c r="D1492" t="str">
        <v>WILL</v>
      </c>
      <c r="E1492" t="str">
        <v>Psychiatric</v>
      </c>
      <c r="F1492" t="str">
        <v>Proprietary</v>
      </c>
      <c r="G1492" t="str">
        <v>Yes</v>
      </c>
      <c r="H1492" s="8">
        <v>0</v>
      </c>
      <c r="I1492" t="str">
        <f>_xlfn.XLOOKUP(C1492,State_Ref!B:B,State_Ref!A:A,"No Match")</f>
        <v>Illinois</v>
      </c>
      <c r="J1492" cm="1">
        <f t="array" ref="J1492">_xlfn.XLOOKUP(I1492&amp;PROPER(D1492),Cleaned_Population!B$2:B$3200&amp;Cleaned_Population!A$2:A$3200,Cleaned_Population!C$2:C$3200,"No Match")</f>
        <v>712253</v>
      </c>
      <c r="K1492" t="str">
        <f t="shared" si="23"/>
        <v>Sufficient Access</v>
      </c>
    </row>
    <row r="1493" spans="1:11">
      <c r="A1493" t="str">
        <v>LAKE BEHAVIORAL HOSPITAL</v>
      </c>
      <c r="B1493" t="str">
        <v>WAUKEGAN</v>
      </c>
      <c r="C1493" t="str">
        <v>IL</v>
      </c>
      <c r="D1493" t="str">
        <v>LAKE</v>
      </c>
      <c r="E1493" t="str">
        <v>Psychiatric</v>
      </c>
      <c r="F1493" t="str">
        <v>Proprietary</v>
      </c>
      <c r="G1493" t="str">
        <v>No</v>
      </c>
      <c r="H1493" s="8">
        <v>0</v>
      </c>
      <c r="I1493" t="str">
        <f>_xlfn.XLOOKUP(C1493,State_Ref!B:B,State_Ref!A:A,"No Match")</f>
        <v>Illinois</v>
      </c>
      <c r="J1493" cm="1">
        <f t="array" ref="J1493">_xlfn.XLOOKUP(I1493&amp;PROPER(D1493),Cleaned_Population!B$2:B$3200&amp;Cleaned_Population!A$2:A$3200,Cleaned_Population!C$2:C$3200,"No Match")</f>
        <v>719339</v>
      </c>
      <c r="K1493" t="str">
        <f t="shared" si="23"/>
        <v>Sufficient Access</v>
      </c>
    </row>
    <row r="1494" spans="1:11">
      <c r="A1494" t="str">
        <v>MONTROSE BEHAVIORAL HEALTH HOSPITAL</v>
      </c>
      <c r="B1494" t="str">
        <v>CHICAGO</v>
      </c>
      <c r="C1494" t="str">
        <v>IL</v>
      </c>
      <c r="D1494" t="str">
        <v>COOK</v>
      </c>
      <c r="E1494" t="str">
        <v>Psychiatric</v>
      </c>
      <c r="F1494" t="str">
        <v>Proprietary</v>
      </c>
      <c r="G1494" t="str">
        <v>Yes</v>
      </c>
      <c r="H1494" s="8">
        <v>0</v>
      </c>
      <c r="I1494" t="str">
        <f>_xlfn.XLOOKUP(C1494,State_Ref!B:B,State_Ref!A:A,"No Match")</f>
        <v>Illinois</v>
      </c>
      <c r="J1494" cm="1">
        <f t="array" ref="J1494">_xlfn.XLOOKUP(I1494&amp;PROPER(D1494),Cleaned_Population!B$2:B$3200&amp;Cleaned_Population!A$2:A$3200,Cleaned_Population!C$2:C$3200,"No Match")</f>
        <v>5194625</v>
      </c>
      <c r="K1494" t="str">
        <f t="shared" si="23"/>
        <v>Sufficient Access</v>
      </c>
    </row>
    <row r="1495" spans="1:11">
      <c r="A1495" t="str">
        <v>JOHNSON MEMORIAL HOSPITAL</v>
      </c>
      <c r="B1495" t="str">
        <v>FRANKLIN</v>
      </c>
      <c r="C1495" t="str">
        <v>IN</v>
      </c>
      <c r="D1495" t="str">
        <v>JOHNSON</v>
      </c>
      <c r="E1495" t="str">
        <v>Acute Care Hospitals</v>
      </c>
      <c r="F1495" t="str">
        <v>Government - Local</v>
      </c>
      <c r="G1495" t="str">
        <v>Yes</v>
      </c>
      <c r="H1495" s="8">
        <v>5</v>
      </c>
      <c r="I1495" t="str">
        <f>_xlfn.XLOOKUP(C1495,State_Ref!B:B,State_Ref!A:A,"No Match")</f>
        <v>Indiana</v>
      </c>
      <c r="J1495" cm="1">
        <f t="array" ref="J1495">_xlfn.XLOOKUP(I1495&amp;PROPER(D1495),Cleaned_Population!B$2:B$3200&amp;Cleaned_Population!A$2:A$3200,Cleaned_Population!C$2:C$3200,"No Match")</f>
        <v>174262</v>
      </c>
      <c r="K1495" t="str">
        <f t="shared" si="23"/>
        <v>Sufficient Access</v>
      </c>
    </row>
    <row r="1496" spans="1:11">
      <c r="A1496" t="str">
        <v>METHODIST HOSPITALS INC</v>
      </c>
      <c r="B1496" t="str">
        <v>GARY</v>
      </c>
      <c r="C1496" t="str">
        <v>IN</v>
      </c>
      <c r="D1496" t="str">
        <v>LAKE</v>
      </c>
      <c r="E1496" t="str">
        <v>Acute Care Hospitals</v>
      </c>
      <c r="F1496" t="str">
        <v>Voluntary non-profit - Private</v>
      </c>
      <c r="G1496" t="str">
        <v>Yes</v>
      </c>
      <c r="H1496" s="8">
        <v>1</v>
      </c>
      <c r="I1496" t="str">
        <f>_xlfn.XLOOKUP(C1496,State_Ref!B:B,State_Ref!A:A,"No Match")</f>
        <v>Indiana</v>
      </c>
      <c r="J1496" cm="1">
        <f t="array" ref="J1496">_xlfn.XLOOKUP(I1496&amp;PROPER(D1496),Cleaned_Population!B$2:B$3200&amp;Cleaned_Population!A$2:A$3200,Cleaned_Population!C$2:C$3200,"No Match")</f>
        <v>504612</v>
      </c>
      <c r="K1496" t="str">
        <f t="shared" si="23"/>
        <v>Sufficient Access</v>
      </c>
    </row>
    <row r="1497" spans="1:11">
      <c r="A1497" t="str">
        <v>HENDRICKS REGIONAL HEALTH</v>
      </c>
      <c r="B1497" t="str">
        <v>DANVILLE</v>
      </c>
      <c r="C1497" t="str">
        <v>IN</v>
      </c>
      <c r="D1497" t="str">
        <v>HENDRICKS</v>
      </c>
      <c r="E1497" t="str">
        <v>Acute Care Hospitals</v>
      </c>
      <c r="F1497" t="str">
        <v>Government - Local</v>
      </c>
      <c r="G1497" t="str">
        <v>Yes</v>
      </c>
      <c r="H1497" s="8">
        <v>5</v>
      </c>
      <c r="I1497" t="str">
        <f>_xlfn.XLOOKUP(C1497,State_Ref!B:B,State_Ref!A:A,"No Match")</f>
        <v>Indiana</v>
      </c>
      <c r="J1497" cm="1">
        <f t="array" ref="J1497">_xlfn.XLOOKUP(I1497&amp;PROPER(D1497),Cleaned_Population!B$2:B$3200&amp;Cleaned_Population!A$2:A$3200,Cleaned_Population!C$2:C$3200,"No Match")</f>
        <v>193510</v>
      </c>
      <c r="K1497" t="str">
        <f t="shared" si="23"/>
        <v>Sufficient Access</v>
      </c>
    </row>
    <row r="1498" spans="1:11">
      <c r="A1498" t="str">
        <v>NORTHWEST HEALTH-LA PORTE</v>
      </c>
      <c r="B1498" t="str">
        <v>LA PORTE</v>
      </c>
      <c r="C1498" t="str">
        <v>IN</v>
      </c>
      <c r="D1498" t="str">
        <v>LA PORTE</v>
      </c>
      <c r="E1498" t="str">
        <v>Acute Care Hospitals</v>
      </c>
      <c r="F1498" t="str">
        <v>Voluntary non-profit - Private</v>
      </c>
      <c r="G1498" t="str">
        <v>Yes</v>
      </c>
      <c r="H1498" s="8">
        <v>3</v>
      </c>
      <c r="I1498" t="str">
        <f>_xlfn.XLOOKUP(C1498,State_Ref!B:B,State_Ref!A:A,"No Match")</f>
        <v>Indiana</v>
      </c>
      <c r="J1498" t="str" cm="1">
        <f t="array" ref="J1498">_xlfn.XLOOKUP(I1498&amp;PROPER(D1498),Cleaned_Population!B$2:B$3200&amp;Cleaned_Population!A$2:A$3200,Cleaned_Population!C$2:C$3200,"No Match")</f>
        <v>No Match</v>
      </c>
      <c r="K1498" t="str">
        <f t="shared" si="23"/>
        <v>Sufficient Access</v>
      </c>
    </row>
    <row r="1499" spans="1:11">
      <c r="A1499" t="str">
        <v>COMMUNITY HOWARD REGIONAL HEALTH INC.</v>
      </c>
      <c r="B1499" t="str">
        <v>KOKOMO</v>
      </c>
      <c r="C1499" t="str">
        <v>IN</v>
      </c>
      <c r="D1499" t="str">
        <v>HOWARD</v>
      </c>
      <c r="E1499" t="str">
        <v>Acute Care Hospitals</v>
      </c>
      <c r="F1499" t="str">
        <v>Voluntary non-profit - Private</v>
      </c>
      <c r="G1499" t="str">
        <v>Yes</v>
      </c>
      <c r="H1499" s="8">
        <v>4</v>
      </c>
      <c r="I1499" t="str">
        <f>_xlfn.XLOOKUP(C1499,State_Ref!B:B,State_Ref!A:A,"No Match")</f>
        <v>Indiana</v>
      </c>
      <c r="J1499" cm="1">
        <f t="array" ref="J1499">_xlfn.XLOOKUP(I1499&amp;PROPER(D1499),Cleaned_Population!B$2:B$3200&amp;Cleaned_Population!A$2:A$3200,Cleaned_Population!C$2:C$3200,"No Match")</f>
        <v>83904</v>
      </c>
      <c r="K1499" t="str">
        <f t="shared" si="23"/>
        <v>Sufficient Access</v>
      </c>
    </row>
    <row r="1500" spans="1:11">
      <c r="A1500" t="str">
        <v>ST CATHERINE HOSPITAL INC</v>
      </c>
      <c r="B1500" t="str">
        <v>EAST CHICAGO</v>
      </c>
      <c r="C1500" t="str">
        <v>IN</v>
      </c>
      <c r="D1500" t="str">
        <v>LAKE</v>
      </c>
      <c r="E1500" t="str">
        <v>Acute Care Hospitals</v>
      </c>
      <c r="F1500" t="str">
        <v>Voluntary non-profit - Private</v>
      </c>
      <c r="G1500" t="str">
        <v>Yes</v>
      </c>
      <c r="H1500" s="8">
        <v>4</v>
      </c>
      <c r="I1500" t="str">
        <f>_xlfn.XLOOKUP(C1500,State_Ref!B:B,State_Ref!A:A,"No Match")</f>
        <v>Indiana</v>
      </c>
      <c r="J1500" cm="1">
        <f t="array" ref="J1500">_xlfn.XLOOKUP(I1500&amp;PROPER(D1500),Cleaned_Population!B$2:B$3200&amp;Cleaned_Population!A$2:A$3200,Cleaned_Population!C$2:C$3200,"No Match")</f>
        <v>504612</v>
      </c>
      <c r="K1500" t="str">
        <f t="shared" si="23"/>
        <v>Sufficient Access</v>
      </c>
    </row>
    <row r="1501" spans="1:11">
      <c r="A1501" t="str">
        <v>NORTON CLARK HOSPITAL</v>
      </c>
      <c r="B1501" t="str">
        <v>JEFFERSONVILLE</v>
      </c>
      <c r="C1501" t="str">
        <v>IN</v>
      </c>
      <c r="D1501" t="str">
        <v>CLARK</v>
      </c>
      <c r="E1501" t="str">
        <v>Acute Care Hospitals</v>
      </c>
      <c r="F1501" t="str">
        <v>Voluntary non-profit - Other</v>
      </c>
      <c r="G1501" t="str">
        <v>Yes</v>
      </c>
      <c r="H1501" s="8">
        <v>3</v>
      </c>
      <c r="I1501" t="str">
        <f>_xlfn.XLOOKUP(C1501,State_Ref!B:B,State_Ref!A:A,"No Match")</f>
        <v>Indiana</v>
      </c>
      <c r="J1501" cm="1">
        <f t="array" ref="J1501">_xlfn.XLOOKUP(I1501&amp;PROPER(D1501),Cleaned_Population!B$2:B$3200&amp;Cleaned_Population!A$2:A$3200,Cleaned_Population!C$2:C$3200,"No Match")</f>
        <v>130451</v>
      </c>
      <c r="K1501" t="str">
        <f t="shared" si="23"/>
        <v>Sufficient Access</v>
      </c>
    </row>
    <row r="1502" spans="1:11">
      <c r="A1502" t="str">
        <v>ASCENSION ST VINCENT KOKOMO</v>
      </c>
      <c r="B1502" t="str">
        <v>KOKOMO</v>
      </c>
      <c r="C1502" t="str">
        <v>IN</v>
      </c>
      <c r="D1502" t="str">
        <v>HOWARD</v>
      </c>
      <c r="E1502" t="str">
        <v>Acute Care Hospitals</v>
      </c>
      <c r="F1502" t="str">
        <v>Voluntary non-profit - Church</v>
      </c>
      <c r="G1502" t="str">
        <v>Yes</v>
      </c>
      <c r="H1502" s="8">
        <v>4</v>
      </c>
      <c r="I1502" t="str">
        <f>_xlfn.XLOOKUP(C1502,State_Ref!B:B,State_Ref!A:A,"No Match")</f>
        <v>Indiana</v>
      </c>
      <c r="J1502" cm="1">
        <f t="array" ref="J1502">_xlfn.XLOOKUP(I1502&amp;PROPER(D1502),Cleaned_Population!B$2:B$3200&amp;Cleaned_Population!A$2:A$3200,Cleaned_Population!C$2:C$3200,"No Match")</f>
        <v>83904</v>
      </c>
      <c r="K1502" t="str">
        <f t="shared" si="23"/>
        <v>Sufficient Access</v>
      </c>
    </row>
    <row r="1503" spans="1:11">
      <c r="A1503" t="str">
        <v>MARION GENERAL HOSPITAL</v>
      </c>
      <c r="B1503" t="str">
        <v>MARION</v>
      </c>
      <c r="C1503" t="str">
        <v>IN</v>
      </c>
      <c r="D1503" t="str">
        <v>GRANT</v>
      </c>
      <c r="E1503" t="str">
        <v>Acute Care Hospitals</v>
      </c>
      <c r="F1503" t="str">
        <v>Voluntary non-profit - Private</v>
      </c>
      <c r="G1503" t="str">
        <v>Yes</v>
      </c>
      <c r="H1503" s="8">
        <v>3</v>
      </c>
      <c r="I1503" t="str">
        <f>_xlfn.XLOOKUP(C1503,State_Ref!B:B,State_Ref!A:A,"No Match")</f>
        <v>Indiana</v>
      </c>
      <c r="J1503" cm="1">
        <f t="array" ref="J1503">_xlfn.XLOOKUP(I1503&amp;PROPER(D1503),Cleaned_Population!B$2:B$3200&amp;Cleaned_Population!A$2:A$3200,Cleaned_Population!C$2:C$3200,"No Match")</f>
        <v>66524</v>
      </c>
      <c r="K1503" t="str">
        <f t="shared" si="23"/>
        <v>Sufficient Access</v>
      </c>
    </row>
    <row r="1504" spans="1:11">
      <c r="A1504" t="str">
        <v>SAINT JOSEPH REGIONAL MEDICAL CENTER</v>
      </c>
      <c r="B1504" t="str">
        <v>MISHAWAKA</v>
      </c>
      <c r="C1504" t="str">
        <v>IN</v>
      </c>
      <c r="D1504" t="str">
        <v>ST. JOSEPH</v>
      </c>
      <c r="E1504" t="str">
        <v>Acute Care Hospitals</v>
      </c>
      <c r="F1504" t="str">
        <v>Voluntary non-profit - Private</v>
      </c>
      <c r="G1504" t="str">
        <v>Yes</v>
      </c>
      <c r="H1504" s="8">
        <v>2</v>
      </c>
      <c r="I1504" t="str">
        <f>_xlfn.XLOOKUP(C1504,State_Ref!B:B,State_Ref!A:A,"No Match")</f>
        <v>Indiana</v>
      </c>
      <c r="J1504" t="str" cm="1">
        <f t="array" ref="J1504">_xlfn.XLOOKUP(I1504&amp;PROPER(D1504),Cleaned_Population!B$2:B$3200&amp;Cleaned_Population!A$2:A$3200,Cleaned_Population!C$2:C$3200,"No Match")</f>
        <v>No Match</v>
      </c>
      <c r="K1504" t="str">
        <f t="shared" si="23"/>
        <v>Sufficient Access</v>
      </c>
    </row>
    <row r="1505" spans="1:11">
      <c r="A1505" t="str">
        <v>FRANCISCAN HEALTH MICHIGAN CITY</v>
      </c>
      <c r="B1505" t="str">
        <v>MICHIGAN CITY</v>
      </c>
      <c r="C1505" t="str">
        <v>IN</v>
      </c>
      <c r="D1505" t="str">
        <v>LA PORTE</v>
      </c>
      <c r="E1505" t="str">
        <v>Acute Care Hospitals</v>
      </c>
      <c r="F1505" t="str">
        <v>Voluntary non-profit - Church</v>
      </c>
      <c r="G1505" t="str">
        <v>Yes</v>
      </c>
      <c r="H1505" s="8">
        <v>3</v>
      </c>
      <c r="I1505" t="str">
        <f>_xlfn.XLOOKUP(C1505,State_Ref!B:B,State_Ref!A:A,"No Match")</f>
        <v>Indiana</v>
      </c>
      <c r="J1505" t="str" cm="1">
        <f t="array" ref="J1505">_xlfn.XLOOKUP(I1505&amp;PROPER(D1505),Cleaned_Population!B$2:B$3200&amp;Cleaned_Population!A$2:A$3200,Cleaned_Population!C$2:C$3200,"No Match")</f>
        <v>No Match</v>
      </c>
      <c r="K1505" t="str">
        <f t="shared" si="23"/>
        <v>Sufficient Access</v>
      </c>
    </row>
    <row r="1506" spans="1:11">
      <c r="A1506" t="str">
        <v>LUTHERAN HOSPITAL OF INDIANA</v>
      </c>
      <c r="B1506" t="str">
        <v>FORT WAYNE</v>
      </c>
      <c r="C1506" t="str">
        <v>IN</v>
      </c>
      <c r="D1506" t="str">
        <v>ALLEN</v>
      </c>
      <c r="E1506" t="str">
        <v>Acute Care Hospitals</v>
      </c>
      <c r="F1506" t="str">
        <v>Proprietary</v>
      </c>
      <c r="G1506" t="str">
        <v>Yes</v>
      </c>
      <c r="H1506" s="8">
        <v>3</v>
      </c>
      <c r="I1506" t="str">
        <f>_xlfn.XLOOKUP(C1506,State_Ref!B:B,State_Ref!A:A,"No Match")</f>
        <v>Indiana</v>
      </c>
      <c r="J1506" cm="1">
        <f t="array" ref="J1506">_xlfn.XLOOKUP(I1506&amp;PROPER(D1506),Cleaned_Population!B$2:B$3200&amp;Cleaned_Population!A$2:A$3200,Cleaned_Population!C$2:C$3200,"No Match")</f>
        <v>402329</v>
      </c>
      <c r="K1506" t="str">
        <f t="shared" si="23"/>
        <v>Sufficient Access</v>
      </c>
    </row>
    <row r="1507" spans="1:11">
      <c r="A1507" t="str">
        <v>ELKHART GENERAL HOSPITAL</v>
      </c>
      <c r="B1507" t="str">
        <v>ELKHART</v>
      </c>
      <c r="C1507" t="str">
        <v>IN</v>
      </c>
      <c r="D1507" t="str">
        <v>ELKHART</v>
      </c>
      <c r="E1507" t="str">
        <v>Acute Care Hospitals</v>
      </c>
      <c r="F1507" t="str">
        <v>Government - Local</v>
      </c>
      <c r="G1507" t="str">
        <v>Yes</v>
      </c>
      <c r="H1507" s="8">
        <v>4</v>
      </c>
      <c r="I1507" t="str">
        <f>_xlfn.XLOOKUP(C1507,State_Ref!B:B,State_Ref!A:A,"No Match")</f>
        <v>Indiana</v>
      </c>
      <c r="J1507" cm="1">
        <f t="array" ref="J1507">_xlfn.XLOOKUP(I1507&amp;PROPER(D1507),Cleaned_Population!B$2:B$3200&amp;Cleaned_Population!A$2:A$3200,Cleaned_Population!C$2:C$3200,"No Match")</f>
        <v>208774</v>
      </c>
      <c r="K1507" t="str">
        <f t="shared" si="23"/>
        <v>Sufficient Access</v>
      </c>
    </row>
    <row r="1508" spans="1:11">
      <c r="A1508" t="str">
        <v>PARKVIEW REGIONAL MEDICAL CENTER</v>
      </c>
      <c r="B1508" t="str">
        <v>FORT WAYNE</v>
      </c>
      <c r="C1508" t="str">
        <v>IN</v>
      </c>
      <c r="D1508" t="str">
        <v>ALLEN</v>
      </c>
      <c r="E1508" t="str">
        <v>Acute Care Hospitals</v>
      </c>
      <c r="F1508" t="str">
        <v>Voluntary non-profit - Private</v>
      </c>
      <c r="G1508" t="str">
        <v>Yes</v>
      </c>
      <c r="H1508" s="8">
        <v>3</v>
      </c>
      <c r="I1508" t="str">
        <f>_xlfn.XLOOKUP(C1508,State_Ref!B:B,State_Ref!A:A,"No Match")</f>
        <v>Indiana</v>
      </c>
      <c r="J1508" cm="1">
        <f t="array" ref="J1508">_xlfn.XLOOKUP(I1508&amp;PROPER(D1508),Cleaned_Population!B$2:B$3200&amp;Cleaned_Population!A$2:A$3200,Cleaned_Population!C$2:C$3200,"No Match")</f>
        <v>402329</v>
      </c>
      <c r="K1508" t="str">
        <f t="shared" si="23"/>
        <v>Sufficient Access</v>
      </c>
    </row>
    <row r="1509" spans="1:11">
      <c r="A1509" t="str">
        <v>FRANCISCAN HEALTH CRAWFORDSVILLE</v>
      </c>
      <c r="B1509" t="str">
        <v>CRAWFORDSVILLE</v>
      </c>
      <c r="C1509" t="str">
        <v>IN</v>
      </c>
      <c r="D1509" t="str">
        <v>MONTGOMERY</v>
      </c>
      <c r="E1509" t="str">
        <v>Acute Care Hospitals</v>
      </c>
      <c r="F1509" t="str">
        <v>Voluntary non-profit - Church</v>
      </c>
      <c r="G1509" t="str">
        <v>Yes</v>
      </c>
      <c r="H1509" s="8">
        <v>5</v>
      </c>
      <c r="I1509" t="str">
        <f>_xlfn.XLOOKUP(C1509,State_Ref!B:B,State_Ref!A:A,"No Match")</f>
        <v>Indiana</v>
      </c>
      <c r="J1509" cm="1">
        <f t="array" ref="J1509">_xlfn.XLOOKUP(I1509&amp;PROPER(D1509),Cleaned_Population!B$2:B$3200&amp;Cleaned_Population!A$2:A$3200,Cleaned_Population!C$2:C$3200,"No Match")</f>
        <v>38954</v>
      </c>
      <c r="K1509" t="str">
        <f t="shared" si="23"/>
        <v>Sufficient Access</v>
      </c>
    </row>
    <row r="1510" spans="1:11">
      <c r="A1510" t="str">
        <v>UNION HOSPITAL INC</v>
      </c>
      <c r="B1510" t="str">
        <v>TERRE HAUTE</v>
      </c>
      <c r="C1510" t="str">
        <v>IN</v>
      </c>
      <c r="D1510" t="str">
        <v>VIGO</v>
      </c>
      <c r="E1510" t="str">
        <v>Acute Care Hospitals</v>
      </c>
      <c r="F1510" t="str">
        <v>Voluntary non-profit - Private</v>
      </c>
      <c r="G1510" t="str">
        <v>Yes</v>
      </c>
      <c r="H1510" s="8">
        <v>3</v>
      </c>
      <c r="I1510" t="str">
        <f>_xlfn.XLOOKUP(C1510,State_Ref!B:B,State_Ref!A:A,"No Match")</f>
        <v>Indiana</v>
      </c>
      <c r="J1510" cm="1">
        <f t="array" ref="J1510">_xlfn.XLOOKUP(I1510&amp;PROPER(D1510),Cleaned_Population!B$2:B$3200&amp;Cleaned_Population!A$2:A$3200,Cleaned_Population!C$2:C$3200,"No Match")</f>
        <v>106512</v>
      </c>
      <c r="K1510" t="str">
        <f t="shared" si="23"/>
        <v>Sufficient Access</v>
      </c>
    </row>
    <row r="1511" spans="1:11">
      <c r="A1511" t="str">
        <v>ESKENAZI HEALTH</v>
      </c>
      <c r="B1511" t="str">
        <v>INDIANAPOLIS</v>
      </c>
      <c r="C1511" t="str">
        <v>IN</v>
      </c>
      <c r="D1511" t="str">
        <v>MARION</v>
      </c>
      <c r="E1511" t="str">
        <v>Acute Care Hospitals</v>
      </c>
      <c r="F1511" t="str">
        <v>Government - Local</v>
      </c>
      <c r="G1511" t="str">
        <v>Yes</v>
      </c>
      <c r="H1511" s="8">
        <v>3</v>
      </c>
      <c r="I1511" t="str">
        <f>_xlfn.XLOOKUP(C1511,State_Ref!B:B,State_Ref!A:A,"No Match")</f>
        <v>Indiana</v>
      </c>
      <c r="J1511" cm="1">
        <f t="array" ref="J1511">_xlfn.XLOOKUP(I1511&amp;PROPER(D1511),Cleaned_Population!B$2:B$3200&amp;Cleaned_Population!A$2:A$3200,Cleaned_Population!C$2:C$3200,"No Match")</f>
        <v>992196</v>
      </c>
      <c r="K1511" t="str">
        <f t="shared" si="23"/>
        <v>Sufficient Access</v>
      </c>
    </row>
    <row r="1512" spans="1:11">
      <c r="A1512" t="str">
        <v>GOSHEN HOSPITAL</v>
      </c>
      <c r="B1512" t="str">
        <v>GOSHEN</v>
      </c>
      <c r="C1512" t="str">
        <v>IN</v>
      </c>
      <c r="D1512" t="str">
        <v>ELKHART</v>
      </c>
      <c r="E1512" t="str">
        <v>Acute Care Hospitals</v>
      </c>
      <c r="F1512" t="str">
        <v>Voluntary non-profit - Private</v>
      </c>
      <c r="G1512" t="str">
        <v>Yes</v>
      </c>
      <c r="H1512" s="8">
        <v>3</v>
      </c>
      <c r="I1512" t="str">
        <f>_xlfn.XLOOKUP(C1512,State_Ref!B:B,State_Ref!A:A,"No Match")</f>
        <v>Indiana</v>
      </c>
      <c r="J1512" cm="1">
        <f t="array" ref="J1512">_xlfn.XLOOKUP(I1512&amp;PROPER(D1512),Cleaned_Population!B$2:B$3200&amp;Cleaned_Population!A$2:A$3200,Cleaned_Population!C$2:C$3200,"No Match")</f>
        <v>208774</v>
      </c>
      <c r="K1512" t="str">
        <f t="shared" si="23"/>
        <v>Sufficient Access</v>
      </c>
    </row>
    <row r="1513" spans="1:11">
      <c r="A1513" t="str">
        <v>HENRY COUNTY MEMORIAL HOSPITAL</v>
      </c>
      <c r="B1513" t="str">
        <v>NEW CASTLE</v>
      </c>
      <c r="C1513" t="str">
        <v>IN</v>
      </c>
      <c r="D1513" t="str">
        <v>HENRY</v>
      </c>
      <c r="E1513" t="str">
        <v>Acute Care Hospitals</v>
      </c>
      <c r="F1513" t="str">
        <v>Government - Local</v>
      </c>
      <c r="G1513" t="str">
        <v>Yes</v>
      </c>
      <c r="H1513" s="8">
        <v>4</v>
      </c>
      <c r="I1513" t="str">
        <f>_xlfn.XLOOKUP(C1513,State_Ref!B:B,State_Ref!A:A,"No Match")</f>
        <v>Indiana</v>
      </c>
      <c r="J1513" cm="1">
        <f t="array" ref="J1513">_xlfn.XLOOKUP(I1513&amp;PROPER(D1513),Cleaned_Population!B$2:B$3200&amp;Cleaned_Population!A$2:A$3200,Cleaned_Population!C$2:C$3200,"No Match")</f>
        <v>49137</v>
      </c>
      <c r="K1513" t="str">
        <f t="shared" si="23"/>
        <v>Sufficient Access</v>
      </c>
    </row>
    <row r="1514" spans="1:11">
      <c r="A1514" t="str">
        <v>ST MARY MEDICAL CENTER INC</v>
      </c>
      <c r="B1514" t="str">
        <v>HOBART</v>
      </c>
      <c r="C1514" t="str">
        <v>IN</v>
      </c>
      <c r="D1514" t="str">
        <v>LAKE</v>
      </c>
      <c r="E1514" t="str">
        <v>Acute Care Hospitals</v>
      </c>
      <c r="F1514" t="str">
        <v>Voluntary non-profit - Private</v>
      </c>
      <c r="G1514" t="str">
        <v>Yes</v>
      </c>
      <c r="H1514" s="8">
        <v>3</v>
      </c>
      <c r="I1514" t="str">
        <f>_xlfn.XLOOKUP(C1514,State_Ref!B:B,State_Ref!A:A,"No Match")</f>
        <v>Indiana</v>
      </c>
      <c r="J1514" cm="1">
        <f t="array" ref="J1514">_xlfn.XLOOKUP(I1514&amp;PROPER(D1514),Cleaned_Population!B$2:B$3200&amp;Cleaned_Population!A$2:A$3200,Cleaned_Population!C$2:C$3200,"No Match")</f>
        <v>504612</v>
      </c>
      <c r="K1514" t="str">
        <f t="shared" si="23"/>
        <v>Sufficient Access</v>
      </c>
    </row>
    <row r="1515" spans="1:11">
      <c r="A1515" t="str">
        <v>NORTHWEST HEALTH - PORTER</v>
      </c>
      <c r="B1515" t="str">
        <v>VALPARAISO</v>
      </c>
      <c r="C1515" t="str">
        <v>IN</v>
      </c>
      <c r="D1515" t="str">
        <v>PORTER</v>
      </c>
      <c r="E1515" t="str">
        <v>Acute Care Hospitals</v>
      </c>
      <c r="F1515" t="str">
        <v>Proprietary</v>
      </c>
      <c r="G1515" t="str">
        <v>Yes</v>
      </c>
      <c r="H1515" s="8">
        <v>2</v>
      </c>
      <c r="I1515" t="str">
        <f>_xlfn.XLOOKUP(C1515,State_Ref!B:B,State_Ref!A:A,"No Match")</f>
        <v>Indiana</v>
      </c>
      <c r="J1515" cm="1">
        <f t="array" ref="J1515">_xlfn.XLOOKUP(I1515&amp;PROPER(D1515),Cleaned_Population!B$2:B$3200&amp;Cleaned_Population!A$2:A$3200,Cleaned_Population!C$2:C$3200,"No Match")</f>
        <v>176049</v>
      </c>
      <c r="K1515" t="str">
        <f t="shared" si="23"/>
        <v>Sufficient Access</v>
      </c>
    </row>
    <row r="1516" spans="1:11">
      <c r="A1516" t="str">
        <v>HANCOCK REGIONAL HOSPITAL</v>
      </c>
      <c r="B1516" t="str">
        <v>GREENFIELD</v>
      </c>
      <c r="C1516" t="str">
        <v>IN</v>
      </c>
      <c r="D1516" t="str">
        <v>HANCOCK</v>
      </c>
      <c r="E1516" t="str">
        <v>Acute Care Hospitals</v>
      </c>
      <c r="F1516" t="str">
        <v>Government - Local</v>
      </c>
      <c r="G1516" t="str">
        <v>Yes</v>
      </c>
      <c r="H1516" s="8">
        <v>4</v>
      </c>
      <c r="I1516" t="str">
        <f>_xlfn.XLOOKUP(C1516,State_Ref!B:B,State_Ref!A:A,"No Match")</f>
        <v>Indiana</v>
      </c>
      <c r="J1516" cm="1">
        <f t="array" ref="J1516">_xlfn.XLOOKUP(I1516&amp;PROPER(D1516),Cleaned_Population!B$2:B$3200&amp;Cleaned_Population!A$2:A$3200,Cleaned_Population!C$2:C$3200,"No Match")</f>
        <v>90969</v>
      </c>
      <c r="K1516" t="str">
        <f t="shared" si="23"/>
        <v>Hospital Desert</v>
      </c>
    </row>
    <row r="1517" spans="1:11">
      <c r="A1517" t="str">
        <v>INDIANAPOLIS VA MEDICAL CENTER</v>
      </c>
      <c r="B1517" t="str">
        <v>INDIANAPOLIS</v>
      </c>
      <c r="C1517" t="str">
        <v>IN</v>
      </c>
      <c r="D1517" t="str">
        <v>MARION</v>
      </c>
      <c r="E1517" t="str">
        <v>Acute Care - Veterans Administration</v>
      </c>
      <c r="F1517" t="str">
        <v>Veterans Health Administration</v>
      </c>
      <c r="G1517" t="str">
        <v>Yes</v>
      </c>
      <c r="H1517" s="8">
        <v>3</v>
      </c>
      <c r="I1517" t="str">
        <f>_xlfn.XLOOKUP(C1517,State_Ref!B:B,State_Ref!A:A,"No Match")</f>
        <v>Indiana</v>
      </c>
      <c r="J1517" cm="1">
        <f t="array" ref="J1517">_xlfn.XLOOKUP(I1517&amp;PROPER(D1517),Cleaned_Population!B$2:B$3200&amp;Cleaned_Population!A$2:A$3200,Cleaned_Population!C$2:C$3200,"No Match")</f>
        <v>992196</v>
      </c>
      <c r="K1517" t="str">
        <f t="shared" si="23"/>
        <v>Sufficient Access</v>
      </c>
    </row>
    <row r="1518" spans="1:11">
      <c r="A1518" t="str">
        <v>GOOD SAMARITAN HOSPITAL</v>
      </c>
      <c r="B1518" t="str">
        <v>VINCENNES</v>
      </c>
      <c r="C1518" t="str">
        <v>IN</v>
      </c>
      <c r="D1518" t="str">
        <v>KNOX</v>
      </c>
      <c r="E1518" t="str">
        <v>Acute Care Hospitals</v>
      </c>
      <c r="F1518" t="str">
        <v>Voluntary non-profit - Other</v>
      </c>
      <c r="G1518" t="str">
        <v>Yes</v>
      </c>
      <c r="H1518" s="8">
        <v>2</v>
      </c>
      <c r="I1518" t="str">
        <f>_xlfn.XLOOKUP(C1518,State_Ref!B:B,State_Ref!A:A,"No Match")</f>
        <v>Indiana</v>
      </c>
      <c r="J1518" cm="1">
        <f t="array" ref="J1518">_xlfn.XLOOKUP(I1518&amp;PROPER(D1518),Cleaned_Population!B$2:B$3200&amp;Cleaned_Population!A$2:A$3200,Cleaned_Population!C$2:C$3200,"No Match")</f>
        <v>35652</v>
      </c>
      <c r="K1518" t="str">
        <f t="shared" si="23"/>
        <v>Sufficient Access</v>
      </c>
    </row>
    <row r="1519" spans="1:11">
      <c r="A1519" t="str">
        <v>BAPTIST HEALTH FLOYD</v>
      </c>
      <c r="B1519" t="str">
        <v>NEW ALBANY</v>
      </c>
      <c r="C1519" t="str">
        <v>IN</v>
      </c>
      <c r="D1519" t="str">
        <v>FLOYD</v>
      </c>
      <c r="E1519" t="str">
        <v>Acute Care Hospitals</v>
      </c>
      <c r="F1519" t="str">
        <v>Voluntary non-profit - Private</v>
      </c>
      <c r="G1519" t="str">
        <v>Yes</v>
      </c>
      <c r="H1519" s="8">
        <v>3</v>
      </c>
      <c r="I1519" t="str">
        <f>_xlfn.XLOOKUP(C1519,State_Ref!B:B,State_Ref!A:A,"No Match")</f>
        <v>Indiana</v>
      </c>
      <c r="J1519" cm="1">
        <f t="array" ref="J1519">_xlfn.XLOOKUP(I1519&amp;PROPER(D1519),Cleaned_Population!B$2:B$3200&amp;Cleaned_Population!A$2:A$3200,Cleaned_Population!C$2:C$3200,"No Match")</f>
        <v>82153</v>
      </c>
      <c r="K1519" t="str">
        <f t="shared" si="23"/>
        <v>Sufficient Access</v>
      </c>
    </row>
    <row r="1520" spans="1:11">
      <c r="A1520" t="str">
        <v>PARKVIEW DEKALB HOSPITAL</v>
      </c>
      <c r="B1520" t="str">
        <v>AUBURN</v>
      </c>
      <c r="C1520" t="str">
        <v>IN</v>
      </c>
      <c r="D1520" t="str">
        <v>DE KALB</v>
      </c>
      <c r="E1520" t="str">
        <v>Acute Care Hospitals</v>
      </c>
      <c r="F1520" t="str">
        <v>Voluntary non-profit - Private</v>
      </c>
      <c r="G1520" t="str">
        <v>Yes</v>
      </c>
      <c r="H1520" s="8">
        <v>3</v>
      </c>
      <c r="I1520" t="str">
        <f>_xlfn.XLOOKUP(C1520,State_Ref!B:B,State_Ref!A:A,"No Match")</f>
        <v>Indiana</v>
      </c>
      <c r="J1520" t="str" cm="1">
        <f t="array" ref="J1520">_xlfn.XLOOKUP(I1520&amp;PROPER(D1520),Cleaned_Population!B$2:B$3200&amp;Cleaned_Population!A$2:A$3200,Cleaned_Population!C$2:C$3200,"No Match")</f>
        <v>No Match</v>
      </c>
      <c r="K1520" t="str">
        <f t="shared" si="23"/>
        <v>Sufficient Access</v>
      </c>
    </row>
    <row r="1521" spans="1:11">
      <c r="A1521" t="str">
        <v>TERRE HAUTE REGIONAL HOSPITAL</v>
      </c>
      <c r="B1521" t="str">
        <v>TERRE HAUTE</v>
      </c>
      <c r="C1521" t="str">
        <v>IN</v>
      </c>
      <c r="D1521" t="str">
        <v>VIGO</v>
      </c>
      <c r="E1521" t="str">
        <v>Acute Care Hospitals</v>
      </c>
      <c r="F1521" t="str">
        <v>Proprietary</v>
      </c>
      <c r="G1521" t="str">
        <v>Yes</v>
      </c>
      <c r="H1521" s="8">
        <v>2</v>
      </c>
      <c r="I1521" t="str">
        <f>_xlfn.XLOOKUP(C1521,State_Ref!B:B,State_Ref!A:A,"No Match")</f>
        <v>Indiana</v>
      </c>
      <c r="J1521" cm="1">
        <f t="array" ref="J1521">_xlfn.XLOOKUP(I1521&amp;PROPER(D1521),Cleaned_Population!B$2:B$3200&amp;Cleaned_Population!A$2:A$3200,Cleaned_Population!C$2:C$3200,"No Match")</f>
        <v>106512</v>
      </c>
      <c r="K1521" t="str">
        <f t="shared" si="23"/>
        <v>Sufficient Access</v>
      </c>
    </row>
    <row r="1522" spans="1:11">
      <c r="A1522" t="str">
        <v>ST JOSEPH HEALTH SYSTEM, LLC</v>
      </c>
      <c r="B1522" t="str">
        <v>FORT WAYNE</v>
      </c>
      <c r="C1522" t="str">
        <v>IN</v>
      </c>
      <c r="D1522" t="str">
        <v>ALLEN</v>
      </c>
      <c r="E1522" t="str">
        <v>Acute Care Hospitals</v>
      </c>
      <c r="F1522" t="str">
        <v>Proprietary</v>
      </c>
      <c r="G1522" t="str">
        <v>Yes</v>
      </c>
      <c r="H1522" s="8">
        <v>4</v>
      </c>
      <c r="I1522" t="str">
        <f>_xlfn.XLOOKUP(C1522,State_Ref!B:B,State_Ref!A:A,"No Match")</f>
        <v>Indiana</v>
      </c>
      <c r="J1522" cm="1">
        <f t="array" ref="J1522">_xlfn.XLOOKUP(I1522&amp;PROPER(D1522),Cleaned_Population!B$2:B$3200&amp;Cleaned_Population!A$2:A$3200,Cleaned_Population!C$2:C$3200,"No Match")</f>
        <v>402329</v>
      </c>
      <c r="K1522" t="str">
        <f t="shared" si="23"/>
        <v>Sufficient Access</v>
      </c>
    </row>
    <row r="1523" spans="1:11">
      <c r="A1523" t="str">
        <v>REID HEALTH</v>
      </c>
      <c r="B1523" t="str">
        <v>RICHMOND</v>
      </c>
      <c r="C1523" t="str">
        <v>IN</v>
      </c>
      <c r="D1523" t="str">
        <v>WAYNE</v>
      </c>
      <c r="E1523" t="str">
        <v>Acute Care Hospitals</v>
      </c>
      <c r="F1523" t="str">
        <v>Voluntary non-profit - Private</v>
      </c>
      <c r="G1523" t="str">
        <v>Yes</v>
      </c>
      <c r="H1523" s="8">
        <v>2</v>
      </c>
      <c r="I1523" t="str">
        <f>_xlfn.XLOOKUP(C1523,State_Ref!B:B,State_Ref!A:A,"No Match")</f>
        <v>Indiana</v>
      </c>
      <c r="J1523" cm="1">
        <f t="array" ref="J1523">_xlfn.XLOOKUP(I1523&amp;PROPER(D1523),Cleaned_Population!B$2:B$3200&amp;Cleaned_Population!A$2:A$3200,Cleaned_Population!C$2:C$3200,"No Match")</f>
        <v>66169</v>
      </c>
      <c r="K1523" t="str">
        <f t="shared" si="23"/>
        <v>Sufficient Access</v>
      </c>
    </row>
    <row r="1524" spans="1:11">
      <c r="A1524" t="str">
        <v>VA N. INDIANA HEALTHCARE SYSTEM</v>
      </c>
      <c r="B1524" t="str">
        <v>MARION</v>
      </c>
      <c r="C1524" t="str">
        <v>IN</v>
      </c>
      <c r="D1524" t="str">
        <v>GRANT</v>
      </c>
      <c r="E1524" t="str">
        <v>Acute Care - Veterans Administration</v>
      </c>
      <c r="F1524" t="str">
        <v>Veterans Health Administration</v>
      </c>
      <c r="G1524" t="str">
        <v>Yes</v>
      </c>
      <c r="H1524" s="8">
        <v>5</v>
      </c>
      <c r="I1524" t="str">
        <f>_xlfn.XLOOKUP(C1524,State_Ref!B:B,State_Ref!A:A,"No Match")</f>
        <v>Indiana</v>
      </c>
      <c r="J1524" cm="1">
        <f t="array" ref="J1524">_xlfn.XLOOKUP(I1524&amp;PROPER(D1524),Cleaned_Population!B$2:B$3200&amp;Cleaned_Population!A$2:A$3200,Cleaned_Population!C$2:C$3200,"No Match")</f>
        <v>66524</v>
      </c>
      <c r="K1524" t="str">
        <f t="shared" si="23"/>
        <v>Sufficient Access</v>
      </c>
    </row>
    <row r="1525" spans="1:11">
      <c r="A1525" t="str">
        <v>INDIANA UNIVERSITY HEALTH BLOOMINGTON HOSPITAL</v>
      </c>
      <c r="B1525" t="str">
        <v>BLOOMINGTON</v>
      </c>
      <c r="C1525" t="str">
        <v>IN</v>
      </c>
      <c r="D1525" t="str">
        <v>MONROE</v>
      </c>
      <c r="E1525" t="str">
        <v>Acute Care Hospitals</v>
      </c>
      <c r="F1525" t="str">
        <v>Voluntary non-profit - Private</v>
      </c>
      <c r="G1525" t="str">
        <v>Yes</v>
      </c>
      <c r="H1525" s="8">
        <v>3</v>
      </c>
      <c r="I1525" t="str">
        <f>_xlfn.XLOOKUP(C1525,State_Ref!B:B,State_Ref!A:A,"No Match")</f>
        <v>Indiana</v>
      </c>
      <c r="J1525" cm="1">
        <f t="array" ref="J1525">_xlfn.XLOOKUP(I1525&amp;PROPER(D1525),Cleaned_Population!B$2:B$3200&amp;Cleaned_Population!A$2:A$3200,Cleaned_Population!C$2:C$3200,"No Match")</f>
        <v>143345</v>
      </c>
      <c r="K1525" t="str">
        <f t="shared" si="23"/>
        <v>Sufficient Access</v>
      </c>
    </row>
    <row r="1526" spans="1:11">
      <c r="A1526" t="str">
        <v>INDIANA UNIVERSITY HEALTH</v>
      </c>
      <c r="B1526" t="str">
        <v>INDIANAPOLIS</v>
      </c>
      <c r="C1526" t="str">
        <v>IN</v>
      </c>
      <c r="D1526" t="str">
        <v>MARION</v>
      </c>
      <c r="E1526" t="str">
        <v>Acute Care Hospitals</v>
      </c>
      <c r="F1526" t="str">
        <v>Voluntary non-profit - Private</v>
      </c>
      <c r="G1526" t="str">
        <v>Yes</v>
      </c>
      <c r="H1526" s="8">
        <v>3</v>
      </c>
      <c r="I1526" t="str">
        <f>_xlfn.XLOOKUP(C1526,State_Ref!B:B,State_Ref!A:A,"No Match")</f>
        <v>Indiana</v>
      </c>
      <c r="J1526" cm="1">
        <f t="array" ref="J1526">_xlfn.XLOOKUP(I1526&amp;PROPER(D1526),Cleaned_Population!B$2:B$3200&amp;Cleaned_Population!A$2:A$3200,Cleaned_Population!C$2:C$3200,"No Match")</f>
        <v>992196</v>
      </c>
      <c r="K1526" t="str">
        <f t="shared" si="23"/>
        <v>Sufficient Access</v>
      </c>
    </row>
    <row r="1527" spans="1:11">
      <c r="A1527" t="str">
        <v>FRANCISCAN HEALTH MOORESVILLE</v>
      </c>
      <c r="B1527" t="str">
        <v>MOORESVILLE</v>
      </c>
      <c r="C1527" t="str">
        <v>IN</v>
      </c>
      <c r="D1527" t="str">
        <v>MORGAN</v>
      </c>
      <c r="E1527" t="str">
        <v>Acute Care Hospitals</v>
      </c>
      <c r="F1527" t="str">
        <v>Voluntary non-profit - Church</v>
      </c>
      <c r="G1527" t="str">
        <v>Yes</v>
      </c>
      <c r="H1527" s="8">
        <v>5</v>
      </c>
      <c r="I1527" t="str">
        <f>_xlfn.XLOOKUP(C1527,State_Ref!B:B,State_Ref!A:A,"No Match")</f>
        <v>Indiana</v>
      </c>
      <c r="J1527" cm="1">
        <f t="array" ref="J1527">_xlfn.XLOOKUP(I1527&amp;PROPER(D1527),Cleaned_Population!B$2:B$3200&amp;Cleaned_Population!A$2:A$3200,Cleaned_Population!C$2:C$3200,"No Match")</f>
        <v>74967</v>
      </c>
      <c r="K1527" t="str">
        <f t="shared" si="23"/>
        <v>Hospital Desert</v>
      </c>
    </row>
    <row r="1528" spans="1:11">
      <c r="A1528" t="str">
        <v>MEMORIAL HOSPITAL OF SOUTH BEND</v>
      </c>
      <c r="B1528" t="str">
        <v>SOUTH BEND</v>
      </c>
      <c r="C1528" t="str">
        <v>IN</v>
      </c>
      <c r="D1528" t="str">
        <v>ST. JOSEPH</v>
      </c>
      <c r="E1528" t="str">
        <v>Acute Care Hospitals</v>
      </c>
      <c r="F1528" t="str">
        <v>Voluntary non-profit - Private</v>
      </c>
      <c r="G1528" t="str">
        <v>Yes</v>
      </c>
      <c r="H1528" s="8">
        <v>2</v>
      </c>
      <c r="I1528" t="str">
        <f>_xlfn.XLOOKUP(C1528,State_Ref!B:B,State_Ref!A:A,"No Match")</f>
        <v>Indiana</v>
      </c>
      <c r="J1528" t="str" cm="1">
        <f t="array" ref="J1528">_xlfn.XLOOKUP(I1528&amp;PROPER(D1528),Cleaned_Population!B$2:B$3200&amp;Cleaned_Population!A$2:A$3200,Cleaned_Population!C$2:C$3200,"No Match")</f>
        <v>No Match</v>
      </c>
      <c r="K1528" t="str">
        <f t="shared" si="23"/>
        <v>Sufficient Access</v>
      </c>
    </row>
    <row r="1529" spans="1:11">
      <c r="A1529" t="str">
        <v>RIVERVIEW HEALTH</v>
      </c>
      <c r="B1529" t="str">
        <v>NOBLESVILLE</v>
      </c>
      <c r="C1529" t="str">
        <v>IN</v>
      </c>
      <c r="D1529" t="str">
        <v>HAMILTON</v>
      </c>
      <c r="E1529" t="str">
        <v>Acute Care Hospitals</v>
      </c>
      <c r="F1529" t="str">
        <v>Government - Local</v>
      </c>
      <c r="G1529" t="str">
        <v>Yes</v>
      </c>
      <c r="H1529" s="8">
        <v>4</v>
      </c>
      <c r="I1529" t="str">
        <f>_xlfn.XLOOKUP(C1529,State_Ref!B:B,State_Ref!A:A,"No Match")</f>
        <v>Indiana</v>
      </c>
      <c r="J1529" cm="1">
        <f t="array" ref="J1529">_xlfn.XLOOKUP(I1529&amp;PROPER(D1529),Cleaned_Population!B$2:B$3200&amp;Cleaned_Population!A$2:A$3200,Cleaned_Population!C$2:C$3200,"No Match")</f>
        <v>387036</v>
      </c>
      <c r="K1529" t="str">
        <f t="shared" si="23"/>
        <v>Sufficient Access</v>
      </c>
    </row>
    <row r="1530" spans="1:11">
      <c r="A1530" t="str">
        <v>DAVIESS COMMUNITY HOSPITAL</v>
      </c>
      <c r="B1530" t="str">
        <v>WASHINGTON</v>
      </c>
      <c r="C1530" t="str">
        <v>IN</v>
      </c>
      <c r="D1530" t="str">
        <v>DAVIESS</v>
      </c>
      <c r="E1530" t="str">
        <v>Acute Care Hospitals</v>
      </c>
      <c r="F1530" t="str">
        <v>Government - Local</v>
      </c>
      <c r="G1530" t="str">
        <v>Yes</v>
      </c>
      <c r="H1530" s="8">
        <v>3</v>
      </c>
      <c r="I1530" t="str">
        <f>_xlfn.XLOOKUP(C1530,State_Ref!B:B,State_Ref!A:A,"No Match")</f>
        <v>Indiana</v>
      </c>
      <c r="J1530" cm="1">
        <f t="array" ref="J1530">_xlfn.XLOOKUP(I1530&amp;PROPER(D1530),Cleaned_Population!B$2:B$3200&amp;Cleaned_Population!A$2:A$3200,Cleaned_Population!C$2:C$3200,"No Match")</f>
        <v>34209</v>
      </c>
      <c r="K1530" t="str">
        <f t="shared" si="23"/>
        <v>Sufficient Access</v>
      </c>
    </row>
    <row r="1531" spans="1:11">
      <c r="A1531" t="str">
        <v>SCHNECK MEDICAL CENTER</v>
      </c>
      <c r="B1531" t="str">
        <v>SEYMOUR</v>
      </c>
      <c r="C1531" t="str">
        <v>IN</v>
      </c>
      <c r="D1531" t="str">
        <v>JACKSON</v>
      </c>
      <c r="E1531" t="str">
        <v>Acute Care Hospitals</v>
      </c>
      <c r="F1531" t="str">
        <v>Government - Local</v>
      </c>
      <c r="G1531" t="str">
        <v>Yes</v>
      </c>
      <c r="H1531" s="8">
        <v>4</v>
      </c>
      <c r="I1531" t="str">
        <f>_xlfn.XLOOKUP(C1531,State_Ref!B:B,State_Ref!A:A,"No Match")</f>
        <v>Indiana</v>
      </c>
      <c r="J1531" cm="1">
        <f t="array" ref="J1531">_xlfn.XLOOKUP(I1531&amp;PROPER(D1531),Cleaned_Population!B$2:B$3200&amp;Cleaned_Population!A$2:A$3200,Cleaned_Population!C$2:C$3200,"No Match")</f>
        <v>47370</v>
      </c>
      <c r="K1531" t="str">
        <f t="shared" si="23"/>
        <v>Sufficient Access</v>
      </c>
    </row>
    <row r="1532" spans="1:11">
      <c r="A1532" t="str">
        <v>NORTON-KING'S DAUGHTERS' HEALTH</v>
      </c>
      <c r="B1532" t="str">
        <v>MADISON</v>
      </c>
      <c r="C1532" t="str">
        <v>IN</v>
      </c>
      <c r="D1532" t="str">
        <v>JEFFERSON</v>
      </c>
      <c r="E1532" t="str">
        <v>Acute Care Hospitals</v>
      </c>
      <c r="F1532" t="str">
        <v>Voluntary non-profit - Private</v>
      </c>
      <c r="G1532" t="str">
        <v>Yes</v>
      </c>
      <c r="H1532" s="8">
        <v>2</v>
      </c>
      <c r="I1532" t="str">
        <f>_xlfn.XLOOKUP(C1532,State_Ref!B:B,State_Ref!A:A,"No Match")</f>
        <v>Indiana</v>
      </c>
      <c r="J1532" cm="1">
        <f t="array" ref="J1532">_xlfn.XLOOKUP(I1532&amp;PROPER(D1532),Cleaned_Population!B$2:B$3200&amp;Cleaned_Population!A$2:A$3200,Cleaned_Population!C$2:C$3200,"No Match")</f>
        <v>33279</v>
      </c>
      <c r="K1532" t="str">
        <f t="shared" si="23"/>
        <v>Sufficient Access</v>
      </c>
    </row>
    <row r="1533" spans="1:11">
      <c r="A1533" t="str">
        <v>MEMORIAL HOSPITAL</v>
      </c>
      <c r="B1533" t="str">
        <v>LOGANSPORT</v>
      </c>
      <c r="C1533" t="str">
        <v>IN</v>
      </c>
      <c r="D1533" t="str">
        <v>CASS</v>
      </c>
      <c r="E1533" t="str">
        <v>Acute Care Hospitals</v>
      </c>
      <c r="F1533" t="str">
        <v>Government - Local</v>
      </c>
      <c r="G1533" t="str">
        <v>Yes</v>
      </c>
      <c r="H1533" s="8">
        <v>4</v>
      </c>
      <c r="I1533" t="str">
        <f>_xlfn.XLOOKUP(C1533,State_Ref!B:B,State_Ref!A:A,"No Match")</f>
        <v>Indiana</v>
      </c>
      <c r="J1533" cm="1">
        <f t="array" ref="J1533">_xlfn.XLOOKUP(I1533&amp;PROPER(D1533),Cleaned_Population!B$2:B$3200&amp;Cleaned_Population!A$2:A$3200,Cleaned_Population!C$2:C$3200,"No Match")</f>
        <v>37836</v>
      </c>
      <c r="K1533" t="str">
        <f t="shared" si="23"/>
        <v>Sufficient Access</v>
      </c>
    </row>
    <row r="1534" spans="1:11">
      <c r="A1534" t="str">
        <v>COMMUNITY HOSPITAL EAST</v>
      </c>
      <c r="B1534" t="str">
        <v>INDIANAPOLIS</v>
      </c>
      <c r="C1534" t="str">
        <v>IN</v>
      </c>
      <c r="D1534" t="str">
        <v>MARION</v>
      </c>
      <c r="E1534" t="str">
        <v>Acute Care Hospitals</v>
      </c>
      <c r="F1534" t="str">
        <v>Voluntary non-profit - Private</v>
      </c>
      <c r="G1534" t="str">
        <v>Yes</v>
      </c>
      <c r="H1534" s="8">
        <v>3</v>
      </c>
      <c r="I1534" t="str">
        <f>_xlfn.XLOOKUP(C1534,State_Ref!B:B,State_Ref!A:A,"No Match")</f>
        <v>Indiana</v>
      </c>
      <c r="J1534" cm="1">
        <f t="array" ref="J1534">_xlfn.XLOOKUP(I1534&amp;PROPER(D1534),Cleaned_Population!B$2:B$3200&amp;Cleaned_Population!A$2:A$3200,Cleaned_Population!C$2:C$3200,"No Match")</f>
        <v>992196</v>
      </c>
      <c r="K1534" t="str">
        <f t="shared" si="23"/>
        <v>Sufficient Access</v>
      </c>
    </row>
    <row r="1535" spans="1:11">
      <c r="A1535" t="str">
        <v>BLUFFTON REGIONAL MEDICAL CENTER</v>
      </c>
      <c r="B1535" t="str">
        <v>BLUFFTON</v>
      </c>
      <c r="C1535" t="str">
        <v>IN</v>
      </c>
      <c r="D1535" t="str">
        <v>WELLS</v>
      </c>
      <c r="E1535" t="str">
        <v>Acute Care Hospitals</v>
      </c>
      <c r="F1535" t="str">
        <v>Proprietary</v>
      </c>
      <c r="G1535" t="str">
        <v>Yes</v>
      </c>
      <c r="H1535" s="8">
        <v>4</v>
      </c>
      <c r="I1535" t="str">
        <f>_xlfn.XLOOKUP(C1535,State_Ref!B:B,State_Ref!A:A,"No Match")</f>
        <v>Indiana</v>
      </c>
      <c r="J1535" cm="1">
        <f t="array" ref="J1535">_xlfn.XLOOKUP(I1535&amp;PROPER(D1535),Cleaned_Population!B$2:B$3200&amp;Cleaned_Population!A$2:A$3200,Cleaned_Population!C$2:C$3200,"No Match")</f>
        <v>28883</v>
      </c>
      <c r="K1535" t="str">
        <f t="shared" si="23"/>
        <v>Sufficient Access</v>
      </c>
    </row>
    <row r="1536" spans="1:11">
      <c r="A1536" t="str">
        <v>SAINT JOSEPH REGIONAL MEDICAL CENTER - PLYMOUTH</v>
      </c>
      <c r="B1536" t="str">
        <v>PLYMOUTH</v>
      </c>
      <c r="C1536" t="str">
        <v>IN</v>
      </c>
      <c r="D1536" t="str">
        <v>MARSHALL</v>
      </c>
      <c r="E1536" t="str">
        <v>Acute Care Hospitals</v>
      </c>
      <c r="F1536" t="str">
        <v>Voluntary non-profit - Church</v>
      </c>
      <c r="G1536" t="str">
        <v>Yes</v>
      </c>
      <c r="H1536" s="8">
        <v>4</v>
      </c>
      <c r="I1536" t="str">
        <f>_xlfn.XLOOKUP(C1536,State_Ref!B:B,State_Ref!A:A,"No Match")</f>
        <v>Indiana</v>
      </c>
      <c r="J1536" cm="1">
        <f t="array" ref="J1536">_xlfn.XLOOKUP(I1536&amp;PROPER(D1536),Cleaned_Population!B$2:B$3200&amp;Cleaned_Population!A$2:A$3200,Cleaned_Population!C$2:C$3200,"No Match")</f>
        <v>46599</v>
      </c>
      <c r="K1536" t="str">
        <f t="shared" si="23"/>
        <v>Sufficient Access</v>
      </c>
    </row>
    <row r="1537" spans="1:11">
      <c r="A1537" t="str">
        <v>DEACONESS HOSPITAL INC</v>
      </c>
      <c r="B1537" t="str">
        <v>EVANSVILLE</v>
      </c>
      <c r="C1537" t="str">
        <v>IN</v>
      </c>
      <c r="D1537" t="str">
        <v>VANDERBURGH</v>
      </c>
      <c r="E1537" t="str">
        <v>Acute Care Hospitals</v>
      </c>
      <c r="F1537" t="str">
        <v>Voluntary non-profit - Private</v>
      </c>
      <c r="G1537" t="str">
        <v>Yes</v>
      </c>
      <c r="H1537" s="8">
        <v>2</v>
      </c>
      <c r="I1537" t="str">
        <f>_xlfn.XLOOKUP(C1537,State_Ref!B:B,State_Ref!A:A,"No Match")</f>
        <v>Indiana</v>
      </c>
      <c r="J1537" cm="1">
        <f t="array" ref="J1537">_xlfn.XLOOKUP(I1537&amp;PROPER(D1537),Cleaned_Population!B$2:B$3200&amp;Cleaned_Population!A$2:A$3200,Cleaned_Population!C$2:C$3200,"No Match")</f>
        <v>181995</v>
      </c>
      <c r="K1537" t="str">
        <f t="shared" si="23"/>
        <v>Sufficient Access</v>
      </c>
    </row>
    <row r="1538" spans="1:11">
      <c r="A1538" t="str">
        <v>ASCENSION ST VINCENT HOSPITAL</v>
      </c>
      <c r="B1538" t="str">
        <v>INDIANAPOLIS</v>
      </c>
      <c r="C1538" t="str">
        <v>IN</v>
      </c>
      <c r="D1538" t="str">
        <v>MARION</v>
      </c>
      <c r="E1538" t="str">
        <v>Acute Care Hospitals</v>
      </c>
      <c r="F1538" t="str">
        <v>Voluntary non-profit - Church</v>
      </c>
      <c r="G1538" t="str">
        <v>Yes</v>
      </c>
      <c r="H1538" s="8">
        <v>2</v>
      </c>
      <c r="I1538" t="str">
        <f>_xlfn.XLOOKUP(C1538,State_Ref!B:B,State_Ref!A:A,"No Match")</f>
        <v>Indiana</v>
      </c>
      <c r="J1538" cm="1">
        <f t="array" ref="J1538">_xlfn.XLOOKUP(I1538&amp;PROPER(D1538),Cleaned_Population!B$2:B$3200&amp;Cleaned_Population!A$2:A$3200,Cleaned_Population!C$2:C$3200,"No Match")</f>
        <v>992196</v>
      </c>
      <c r="K1538" t="str">
        <f t="shared" si="23"/>
        <v>Sufficient Access</v>
      </c>
    </row>
    <row r="1539" spans="1:11">
      <c r="A1539" t="str">
        <v>ST ELIZABETH DEARBORN HOSPITAL</v>
      </c>
      <c r="B1539" t="str">
        <v>LAWRENCEBURG</v>
      </c>
      <c r="C1539" t="str">
        <v>IN</v>
      </c>
      <c r="D1539" t="str">
        <v>DEARBORN</v>
      </c>
      <c r="E1539" t="str">
        <v>Acute Care Hospitals</v>
      </c>
      <c r="F1539" t="str">
        <v>Government - Local</v>
      </c>
      <c r="G1539" t="str">
        <v>Yes</v>
      </c>
      <c r="H1539" s="8">
        <v>5</v>
      </c>
      <c r="I1539" t="str">
        <f>_xlfn.XLOOKUP(C1539,State_Ref!B:B,State_Ref!A:A,"No Match")</f>
        <v>Indiana</v>
      </c>
      <c r="J1539" cm="1">
        <f t="array" ref="J1539">_xlfn.XLOOKUP(I1539&amp;PROPER(D1539),Cleaned_Population!B$2:B$3200&amp;Cleaned_Population!A$2:A$3200,Cleaned_Population!C$2:C$3200,"No Match")</f>
        <v>51609</v>
      </c>
      <c r="K1539" t="str">
        <f t="shared" ref="K1539:K1602" si="24">IF(AND(J1539&gt;50000,COUNTIFS(D:D,D1539,C:C,C1539)&lt;=1),"Hospital Desert","Sufficient Access")</f>
        <v>Sufficient Access</v>
      </c>
    </row>
    <row r="1540" spans="1:11">
      <c r="A1540" t="str">
        <v>ASCENSION ST VINCENT ANDERSON</v>
      </c>
      <c r="B1540" t="str">
        <v>ANDERSON</v>
      </c>
      <c r="C1540" t="str">
        <v>IN</v>
      </c>
      <c r="D1540" t="str">
        <v>MADISON</v>
      </c>
      <c r="E1540" t="str">
        <v>Acute Care Hospitals</v>
      </c>
      <c r="F1540" t="str">
        <v>Voluntary non-profit - Private</v>
      </c>
      <c r="G1540" t="str">
        <v>Yes</v>
      </c>
      <c r="H1540" s="8">
        <v>2</v>
      </c>
      <c r="I1540" t="str">
        <f>_xlfn.XLOOKUP(C1540,State_Ref!B:B,State_Ref!A:A,"No Match")</f>
        <v>Indiana</v>
      </c>
      <c r="J1540" cm="1">
        <f t="array" ref="J1540">_xlfn.XLOOKUP(I1540&amp;PROPER(D1540),Cleaned_Population!B$2:B$3200&amp;Cleaned_Population!A$2:A$3200,Cleaned_Population!C$2:C$3200,"No Match")</f>
        <v>135088</v>
      </c>
      <c r="K1540" t="str">
        <f t="shared" si="24"/>
        <v>Sufficient Access</v>
      </c>
    </row>
    <row r="1541" spans="1:11">
      <c r="A1541" t="str">
        <v>INDIANA UNIVERSITY HEALTH BALL MEMORIAL HOSPITAL</v>
      </c>
      <c r="B1541" t="str">
        <v>MUNCIE</v>
      </c>
      <c r="C1541" t="str">
        <v>IN</v>
      </c>
      <c r="D1541" t="str">
        <v>DELAWARE</v>
      </c>
      <c r="E1541" t="str">
        <v>Acute Care Hospitals</v>
      </c>
      <c r="F1541" t="str">
        <v>Voluntary non-profit - Private</v>
      </c>
      <c r="G1541" t="str">
        <v>Yes</v>
      </c>
      <c r="H1541" s="8">
        <v>3</v>
      </c>
      <c r="I1541" t="str">
        <f>_xlfn.XLOOKUP(C1541,State_Ref!B:B,State_Ref!A:A,"No Match")</f>
        <v>Indiana</v>
      </c>
      <c r="J1541" cm="1">
        <f t="array" ref="J1541">_xlfn.XLOOKUP(I1541&amp;PROPER(D1541),Cleaned_Population!B$2:B$3200&amp;Cleaned_Population!A$2:A$3200,Cleaned_Population!C$2:C$3200,"No Match")</f>
        <v>113106</v>
      </c>
      <c r="K1541" t="str">
        <f t="shared" si="24"/>
        <v>Hospital Desert</v>
      </c>
    </row>
    <row r="1542" spans="1:11">
      <c r="A1542" t="str">
        <v>FRANCISCAN HEALTH DYER</v>
      </c>
      <c r="B1542" t="str">
        <v>DYER</v>
      </c>
      <c r="C1542" t="str">
        <v>IN</v>
      </c>
      <c r="D1542" t="str">
        <v>LAKE</v>
      </c>
      <c r="E1542" t="str">
        <v>Acute Care Hospitals</v>
      </c>
      <c r="F1542" t="str">
        <v>Voluntary non-profit - Church</v>
      </c>
      <c r="G1542" t="str">
        <v>Yes</v>
      </c>
      <c r="H1542" s="8">
        <v>2</v>
      </c>
      <c r="I1542" t="str">
        <f>_xlfn.XLOOKUP(C1542,State_Ref!B:B,State_Ref!A:A,"No Match")</f>
        <v>Indiana</v>
      </c>
      <c r="J1542" cm="1">
        <f t="array" ref="J1542">_xlfn.XLOOKUP(I1542&amp;PROPER(D1542),Cleaned_Population!B$2:B$3200&amp;Cleaned_Population!A$2:A$3200,Cleaned_Population!C$2:C$3200,"No Match")</f>
        <v>504612</v>
      </c>
      <c r="K1542" t="str">
        <f t="shared" si="24"/>
        <v>Sufficient Access</v>
      </c>
    </row>
    <row r="1543" spans="1:11">
      <c r="A1543" t="str">
        <v>PARKVIEW HUNTINGTON HOSPITAL</v>
      </c>
      <c r="B1543" t="str">
        <v>HUNTINGTON</v>
      </c>
      <c r="C1543" t="str">
        <v>IN</v>
      </c>
      <c r="D1543" t="str">
        <v>HUNTINGTON</v>
      </c>
      <c r="E1543" t="str">
        <v>Acute Care Hospitals</v>
      </c>
      <c r="F1543" t="str">
        <v>Voluntary non-profit - Private</v>
      </c>
      <c r="G1543" t="str">
        <v>Yes</v>
      </c>
      <c r="H1543" s="8">
        <v>4</v>
      </c>
      <c r="I1543" t="str">
        <f>_xlfn.XLOOKUP(C1543,State_Ref!B:B,State_Ref!A:A,"No Match")</f>
        <v>Indiana</v>
      </c>
      <c r="J1543" cm="1">
        <f t="array" ref="J1543">_xlfn.XLOOKUP(I1543&amp;PROPER(D1543),Cleaned_Population!B$2:B$3200&amp;Cleaned_Population!A$2:A$3200,Cleaned_Population!C$2:C$3200,"No Match")</f>
        <v>37224</v>
      </c>
      <c r="K1543" t="str">
        <f t="shared" si="24"/>
        <v>Sufficient Access</v>
      </c>
    </row>
    <row r="1544" spans="1:11">
      <c r="A1544" t="str">
        <v>MAJOR HOSPITAL</v>
      </c>
      <c r="B1544" t="str">
        <v>SHELBYVILLE</v>
      </c>
      <c r="C1544" t="str">
        <v>IN</v>
      </c>
      <c r="D1544" t="str">
        <v>SHELBY</v>
      </c>
      <c r="E1544" t="str">
        <v>Acute Care Hospitals</v>
      </c>
      <c r="F1544" t="str">
        <v>Government - Local</v>
      </c>
      <c r="G1544" t="str">
        <v>Yes</v>
      </c>
      <c r="H1544" s="8">
        <v>4</v>
      </c>
      <c r="I1544" t="str">
        <f>_xlfn.XLOOKUP(C1544,State_Ref!B:B,State_Ref!A:A,"No Match")</f>
        <v>Indiana</v>
      </c>
      <c r="J1544" cm="1">
        <f t="array" ref="J1544">_xlfn.XLOOKUP(I1544&amp;PROPER(D1544),Cleaned_Population!B$2:B$3200&amp;Cleaned_Population!A$2:A$3200,Cleaned_Population!C$2:C$3200,"No Match")</f>
        <v>45882</v>
      </c>
      <c r="K1544" t="str">
        <f t="shared" si="24"/>
        <v>Sufficient Access</v>
      </c>
    </row>
    <row r="1545" spans="1:11">
      <c r="A1545" t="str">
        <v>ASCENSION ST VINCENT EVANSVILLE</v>
      </c>
      <c r="B1545" t="str">
        <v>EVANSVILLE</v>
      </c>
      <c r="C1545" t="str">
        <v>IN</v>
      </c>
      <c r="D1545" t="str">
        <v>VANDERBURGH</v>
      </c>
      <c r="E1545" t="str">
        <v>Acute Care Hospitals</v>
      </c>
      <c r="F1545" t="str">
        <v>Voluntary non-profit - Private</v>
      </c>
      <c r="G1545" t="str">
        <v>Yes</v>
      </c>
      <c r="H1545" s="8">
        <v>4</v>
      </c>
      <c r="I1545" t="str">
        <f>_xlfn.XLOOKUP(C1545,State_Ref!B:B,State_Ref!A:A,"No Match")</f>
        <v>Indiana</v>
      </c>
      <c r="J1545" cm="1">
        <f t="array" ref="J1545">_xlfn.XLOOKUP(I1545&amp;PROPER(D1545),Cleaned_Population!B$2:B$3200&amp;Cleaned_Population!A$2:A$3200,Cleaned_Population!C$2:C$3200,"No Match")</f>
        <v>181995</v>
      </c>
      <c r="K1545" t="str">
        <f t="shared" si="24"/>
        <v>Sufficient Access</v>
      </c>
    </row>
    <row r="1546" spans="1:11">
      <c r="A1546" t="str">
        <v>PARKVIEW WHITLEY HOSPITAL</v>
      </c>
      <c r="B1546" t="str">
        <v>COLUMBIA CITY</v>
      </c>
      <c r="C1546" t="str">
        <v>IN</v>
      </c>
      <c r="D1546" t="str">
        <v>WHITLEY</v>
      </c>
      <c r="E1546" t="str">
        <v>Acute Care Hospitals</v>
      </c>
      <c r="F1546" t="str">
        <v>Voluntary non-profit - Private</v>
      </c>
      <c r="G1546" t="str">
        <v>Yes</v>
      </c>
      <c r="H1546" s="8">
        <v>4</v>
      </c>
      <c r="I1546" t="str">
        <f>_xlfn.XLOOKUP(C1546,State_Ref!B:B,State_Ref!A:A,"No Match")</f>
        <v>Indiana</v>
      </c>
      <c r="J1546" cm="1">
        <f t="array" ref="J1546">_xlfn.XLOOKUP(I1546&amp;PROPER(D1546),Cleaned_Population!B$2:B$3200&amp;Cleaned_Population!A$2:A$3200,Cleaned_Population!C$2:C$3200,"No Match")</f>
        <v>35046</v>
      </c>
      <c r="K1546" t="str">
        <f t="shared" si="24"/>
        <v>Sufficient Access</v>
      </c>
    </row>
    <row r="1547" spans="1:11">
      <c r="A1547" t="str">
        <v>NORTHWEST HEALTH - STARKE</v>
      </c>
      <c r="B1547" t="str">
        <v>KNOX</v>
      </c>
      <c r="C1547" t="str">
        <v>IN</v>
      </c>
      <c r="D1547" t="str">
        <v>STARKE</v>
      </c>
      <c r="E1547" t="str">
        <v>Acute Care Hospitals</v>
      </c>
      <c r="F1547" t="str">
        <v>Proprietary</v>
      </c>
      <c r="G1547" t="str">
        <v>Yes</v>
      </c>
      <c r="H1547" s="8">
        <v>1</v>
      </c>
      <c r="I1547" t="str">
        <f>_xlfn.XLOOKUP(C1547,State_Ref!B:B,State_Ref!A:A,"No Match")</f>
        <v>Indiana</v>
      </c>
      <c r="J1547" cm="1">
        <f t="array" ref="J1547">_xlfn.XLOOKUP(I1547&amp;PROPER(D1547),Cleaned_Population!B$2:B$3200&amp;Cleaned_Population!A$2:A$3200,Cleaned_Population!C$2:C$3200,"No Match")</f>
        <v>23425</v>
      </c>
      <c r="K1547" t="str">
        <f t="shared" si="24"/>
        <v>Sufficient Access</v>
      </c>
    </row>
    <row r="1548" spans="1:11">
      <c r="A1548" t="str">
        <v>WITHAM HEALTH SERVICES</v>
      </c>
      <c r="B1548" t="str">
        <v>LEBANON</v>
      </c>
      <c r="C1548" t="str">
        <v>IN</v>
      </c>
      <c r="D1548" t="str">
        <v>BOONE</v>
      </c>
      <c r="E1548" t="str">
        <v>Acute Care Hospitals</v>
      </c>
      <c r="F1548" t="str">
        <v>Government - Local</v>
      </c>
      <c r="G1548" t="str">
        <v>Yes</v>
      </c>
      <c r="H1548" s="8">
        <v>4</v>
      </c>
      <c r="I1548" t="str">
        <f>_xlfn.XLOOKUP(C1548,State_Ref!B:B,State_Ref!A:A,"No Match")</f>
        <v>Indiana</v>
      </c>
      <c r="J1548" cm="1">
        <f t="array" ref="J1548">_xlfn.XLOOKUP(I1548&amp;PROPER(D1548),Cleaned_Population!B$2:B$3200&amp;Cleaned_Population!A$2:A$3200,Cleaned_Population!C$2:C$3200,"No Match")</f>
        <v>80689</v>
      </c>
      <c r="K1548" t="str">
        <f t="shared" si="24"/>
        <v>Hospital Desert</v>
      </c>
    </row>
    <row r="1549" spans="1:11">
      <c r="A1549" t="str">
        <v>FRANCISCAN HEALTH LAFAYETTE</v>
      </c>
      <c r="B1549" t="str">
        <v>LAFAYETTE</v>
      </c>
      <c r="C1549" t="str">
        <v>IN</v>
      </c>
      <c r="D1549" t="str">
        <v>TIPPECANOE</v>
      </c>
      <c r="E1549" t="str">
        <v>Acute Care Hospitals</v>
      </c>
      <c r="F1549" t="str">
        <v>Voluntary non-profit - Church</v>
      </c>
      <c r="G1549" t="str">
        <v>Yes</v>
      </c>
      <c r="H1549" s="8">
        <v>3</v>
      </c>
      <c r="I1549" t="str">
        <f>_xlfn.XLOOKUP(C1549,State_Ref!B:B,State_Ref!A:A,"No Match")</f>
        <v>Indiana</v>
      </c>
      <c r="J1549" cm="1">
        <f t="array" ref="J1549">_xlfn.XLOOKUP(I1549&amp;PROPER(D1549),Cleaned_Population!B$2:B$3200&amp;Cleaned_Population!A$2:A$3200,Cleaned_Population!C$2:C$3200,"No Match")</f>
        <v>190456</v>
      </c>
      <c r="K1549" t="str">
        <f t="shared" si="24"/>
        <v>Sufficient Access</v>
      </c>
    </row>
    <row r="1550" spans="1:11">
      <c r="A1550" t="str">
        <v>COLUMBUS REGIONAL HOSPITAL</v>
      </c>
      <c r="B1550" t="str">
        <v>COLUMBUS</v>
      </c>
      <c r="C1550" t="str">
        <v>IN</v>
      </c>
      <c r="D1550" t="str">
        <v>BARTHOLOMEW</v>
      </c>
      <c r="E1550" t="str">
        <v>Acute Care Hospitals</v>
      </c>
      <c r="F1550" t="str">
        <v>Government - Local</v>
      </c>
      <c r="G1550" t="str">
        <v>Yes</v>
      </c>
      <c r="H1550" s="8">
        <v>4</v>
      </c>
      <c r="I1550" t="str">
        <f>_xlfn.XLOOKUP(C1550,State_Ref!B:B,State_Ref!A:A,"No Match")</f>
        <v>Indiana</v>
      </c>
      <c r="J1550" cm="1">
        <f t="array" ref="J1550">_xlfn.XLOOKUP(I1550&amp;PROPER(D1550),Cleaned_Population!B$2:B$3200&amp;Cleaned_Population!A$2:A$3200,Cleaned_Population!C$2:C$3200,"No Match")</f>
        <v>85729</v>
      </c>
      <c r="K1550" t="str">
        <f t="shared" si="24"/>
        <v>Hospital Desert</v>
      </c>
    </row>
    <row r="1551" spans="1:11">
      <c r="A1551" t="str">
        <v>COMMUNITY HOSPITAL OF ANDERSON AND MADISON COUNTY</v>
      </c>
      <c r="B1551" t="str">
        <v>ANDERSON</v>
      </c>
      <c r="C1551" t="str">
        <v>IN</v>
      </c>
      <c r="D1551" t="str">
        <v>MADISON</v>
      </c>
      <c r="E1551" t="str">
        <v>Acute Care Hospitals</v>
      </c>
      <c r="F1551" t="str">
        <v>Voluntary non-profit - Private</v>
      </c>
      <c r="G1551" t="str">
        <v>Yes</v>
      </c>
      <c r="H1551" s="8">
        <v>3</v>
      </c>
      <c r="I1551" t="str">
        <f>_xlfn.XLOOKUP(C1551,State_Ref!B:B,State_Ref!A:A,"No Match")</f>
        <v>Indiana</v>
      </c>
      <c r="J1551" cm="1">
        <f t="array" ref="J1551">_xlfn.XLOOKUP(I1551&amp;PROPER(D1551),Cleaned_Population!B$2:B$3200&amp;Cleaned_Population!A$2:A$3200,Cleaned_Population!C$2:C$3200,"No Match")</f>
        <v>135088</v>
      </c>
      <c r="K1551" t="str">
        <f t="shared" si="24"/>
        <v>Sufficient Access</v>
      </c>
    </row>
    <row r="1552" spans="1:11">
      <c r="A1552" t="str">
        <v>MEMORIAL HOSPITAL AND HEALTH CARE CENTER</v>
      </c>
      <c r="B1552" t="str">
        <v>JASPER</v>
      </c>
      <c r="C1552" t="str">
        <v>IN</v>
      </c>
      <c r="D1552" t="str">
        <v>DUBOIS</v>
      </c>
      <c r="E1552" t="str">
        <v>Acute Care Hospitals</v>
      </c>
      <c r="F1552" t="str">
        <v>Voluntary non-profit - Private</v>
      </c>
      <c r="G1552" t="str">
        <v>Yes</v>
      </c>
      <c r="H1552" s="8">
        <v>4</v>
      </c>
      <c r="I1552" t="str">
        <f>_xlfn.XLOOKUP(C1552,State_Ref!B:B,State_Ref!A:A,"No Match")</f>
        <v>Indiana</v>
      </c>
      <c r="J1552" cm="1">
        <f t="array" ref="J1552">_xlfn.XLOOKUP(I1552&amp;PROPER(D1552),Cleaned_Population!B$2:B$3200&amp;Cleaned_Population!A$2:A$3200,Cleaned_Population!C$2:C$3200,"No Match")</f>
        <v>44016</v>
      </c>
      <c r="K1552" t="str">
        <f t="shared" si="24"/>
        <v>Sufficient Access</v>
      </c>
    </row>
    <row r="1553" spans="1:11">
      <c r="A1553" t="str">
        <v>COMMUNITY HOSPITAL</v>
      </c>
      <c r="B1553" t="str">
        <v>MUNSTER</v>
      </c>
      <c r="C1553" t="str">
        <v>IN</v>
      </c>
      <c r="D1553" t="str">
        <v>LAKE</v>
      </c>
      <c r="E1553" t="str">
        <v>Acute Care Hospitals</v>
      </c>
      <c r="F1553" t="str">
        <v>Voluntary non-profit - Private</v>
      </c>
      <c r="G1553" t="str">
        <v>Yes</v>
      </c>
      <c r="H1553" s="8">
        <v>3</v>
      </c>
      <c r="I1553" t="str">
        <f>_xlfn.XLOOKUP(C1553,State_Ref!B:B,State_Ref!A:A,"No Match")</f>
        <v>Indiana</v>
      </c>
      <c r="J1553" cm="1">
        <f t="array" ref="J1553">_xlfn.XLOOKUP(I1553&amp;PROPER(D1553),Cleaned_Population!B$2:B$3200&amp;Cleaned_Population!A$2:A$3200,Cleaned_Population!C$2:C$3200,"No Match")</f>
        <v>504612</v>
      </c>
      <c r="K1553" t="str">
        <f t="shared" si="24"/>
        <v>Sufficient Access</v>
      </c>
    </row>
    <row r="1554" spans="1:11">
      <c r="A1554" t="str">
        <v>FRANCISCAN HEALTH CROWN POINT</v>
      </c>
      <c r="B1554" t="str">
        <v>CROWN POINT</v>
      </c>
      <c r="C1554" t="str">
        <v>IN</v>
      </c>
      <c r="D1554" t="str">
        <v>LAKE</v>
      </c>
      <c r="E1554" t="str">
        <v>Acute Care Hospitals</v>
      </c>
      <c r="F1554" t="str">
        <v>Voluntary non-profit - Church</v>
      </c>
      <c r="G1554" t="str">
        <v>Yes</v>
      </c>
      <c r="H1554" s="8">
        <v>3</v>
      </c>
      <c r="I1554" t="str">
        <f>_xlfn.XLOOKUP(C1554,State_Ref!B:B,State_Ref!A:A,"No Match")</f>
        <v>Indiana</v>
      </c>
      <c r="J1554" cm="1">
        <f t="array" ref="J1554">_xlfn.XLOOKUP(I1554&amp;PROPER(D1554),Cleaned_Population!B$2:B$3200&amp;Cleaned_Population!A$2:A$3200,Cleaned_Population!C$2:C$3200,"No Match")</f>
        <v>504612</v>
      </c>
      <c r="K1554" t="str">
        <f t="shared" si="24"/>
        <v>Sufficient Access</v>
      </c>
    </row>
    <row r="1555" spans="1:11">
      <c r="A1555" t="str">
        <v>COMMUNITY HOSPITAL SOUTH, INC.</v>
      </c>
      <c r="B1555" t="str">
        <v>INDIANAPOLIS</v>
      </c>
      <c r="C1555" t="str">
        <v>IN</v>
      </c>
      <c r="D1555" t="str">
        <v>MARION</v>
      </c>
      <c r="E1555" t="str">
        <v>Acute Care Hospitals</v>
      </c>
      <c r="F1555" t="str">
        <v>Voluntary non-profit - Private</v>
      </c>
      <c r="G1555" t="str">
        <v>Yes</v>
      </c>
      <c r="H1555" s="8">
        <v>3</v>
      </c>
      <c r="I1555" t="str">
        <f>_xlfn.XLOOKUP(C1555,State_Ref!B:B,State_Ref!A:A,"No Match")</f>
        <v>Indiana</v>
      </c>
      <c r="J1555" cm="1">
        <f t="array" ref="J1555">_xlfn.XLOOKUP(I1555&amp;PROPER(D1555),Cleaned_Population!B$2:B$3200&amp;Cleaned_Population!A$2:A$3200,Cleaned_Population!C$2:C$3200,"No Match")</f>
        <v>992196</v>
      </c>
      <c r="K1555" t="str">
        <f t="shared" si="24"/>
        <v>Sufficient Access</v>
      </c>
    </row>
    <row r="1556" spans="1:11">
      <c r="A1556" t="str">
        <v>KOSCIUSKO COMMUNITY HOSPITAL</v>
      </c>
      <c r="B1556" t="str">
        <v>WARSAW</v>
      </c>
      <c r="C1556" t="str">
        <v>IN</v>
      </c>
      <c r="D1556" t="str">
        <v>KOSCIUSKO</v>
      </c>
      <c r="E1556" t="str">
        <v>Acute Care Hospitals</v>
      </c>
      <c r="F1556" t="str">
        <v>Proprietary</v>
      </c>
      <c r="G1556" t="str">
        <v>Yes</v>
      </c>
      <c r="H1556" s="8">
        <v>4</v>
      </c>
      <c r="I1556" t="str">
        <f>_xlfn.XLOOKUP(C1556,State_Ref!B:B,State_Ref!A:A,"No Match")</f>
        <v>Indiana</v>
      </c>
      <c r="J1556" cm="1">
        <f t="array" ref="J1556">_xlfn.XLOOKUP(I1556&amp;PROPER(D1556),Cleaned_Population!B$2:B$3200&amp;Cleaned_Population!A$2:A$3200,Cleaned_Population!C$2:C$3200,"No Match")</f>
        <v>80892</v>
      </c>
      <c r="K1556" t="str">
        <f t="shared" si="24"/>
        <v>Sufficient Access</v>
      </c>
    </row>
    <row r="1557" spans="1:11">
      <c r="A1557" t="str">
        <v>PARKVIEW NOBLE HOSPITAL</v>
      </c>
      <c r="B1557" t="str">
        <v>KENDALLVILLE</v>
      </c>
      <c r="C1557" t="str">
        <v>IN</v>
      </c>
      <c r="D1557" t="str">
        <v>NOBLE</v>
      </c>
      <c r="E1557" t="str">
        <v>Acute Care Hospitals</v>
      </c>
      <c r="F1557" t="str">
        <v>Voluntary non-profit - Private</v>
      </c>
      <c r="G1557" t="str">
        <v>Yes</v>
      </c>
      <c r="H1557" s="8">
        <v>3</v>
      </c>
      <c r="I1557" t="str">
        <f>_xlfn.XLOOKUP(C1557,State_Ref!B:B,State_Ref!A:A,"No Match")</f>
        <v>Indiana</v>
      </c>
      <c r="J1557" cm="1">
        <f t="array" ref="J1557">_xlfn.XLOOKUP(I1557&amp;PROPER(D1557),Cleaned_Population!B$2:B$3200&amp;Cleaned_Population!A$2:A$3200,Cleaned_Population!C$2:C$3200,"No Match")</f>
        <v>47937</v>
      </c>
      <c r="K1557" t="str">
        <f t="shared" si="24"/>
        <v>Sufficient Access</v>
      </c>
    </row>
    <row r="1558" spans="1:11">
      <c r="A1558" t="str">
        <v>THE WOMEN'S HOSPITAL</v>
      </c>
      <c r="B1558" t="str">
        <v>NEWBURGH</v>
      </c>
      <c r="C1558" t="str">
        <v>IN</v>
      </c>
      <c r="D1558" t="str">
        <v>WARRICK</v>
      </c>
      <c r="E1558" t="str">
        <v>Acute Care Hospitals</v>
      </c>
      <c r="F1558" t="str">
        <v>Proprietary</v>
      </c>
      <c r="G1558" t="str">
        <v>Yes</v>
      </c>
      <c r="H1558" s="8">
        <v>5</v>
      </c>
      <c r="I1558" t="str">
        <f>_xlfn.XLOOKUP(C1558,State_Ref!B:B,State_Ref!A:A,"No Match")</f>
        <v>Indiana</v>
      </c>
      <c r="J1558" cm="1">
        <f t="array" ref="J1558">_xlfn.XLOOKUP(I1558&amp;PROPER(D1558),Cleaned_Population!B$2:B$3200&amp;Cleaned_Population!A$2:A$3200,Cleaned_Population!C$2:C$3200,"No Match")</f>
        <v>66803</v>
      </c>
      <c r="K1558" t="str">
        <f t="shared" si="24"/>
        <v>Sufficient Access</v>
      </c>
    </row>
    <row r="1559" spans="1:11">
      <c r="A1559" t="str">
        <v>DUPONT HOSPITAL LLC</v>
      </c>
      <c r="B1559" t="str">
        <v>FORT WAYNE</v>
      </c>
      <c r="C1559" t="str">
        <v>IN</v>
      </c>
      <c r="D1559" t="str">
        <v>ALLEN</v>
      </c>
      <c r="E1559" t="str">
        <v>Acute Care Hospitals</v>
      </c>
      <c r="F1559" t="str">
        <v>Proprietary</v>
      </c>
      <c r="G1559" t="str">
        <v>Yes</v>
      </c>
      <c r="H1559" s="8">
        <v>4</v>
      </c>
      <c r="I1559" t="str">
        <f>_xlfn.XLOOKUP(C1559,State_Ref!B:B,State_Ref!A:A,"No Match")</f>
        <v>Indiana</v>
      </c>
      <c r="J1559" cm="1">
        <f t="array" ref="J1559">_xlfn.XLOOKUP(I1559&amp;PROPER(D1559),Cleaned_Population!B$2:B$3200&amp;Cleaned_Population!A$2:A$3200,Cleaned_Population!C$2:C$3200,"No Match")</f>
        <v>402329</v>
      </c>
      <c r="K1559" t="str">
        <f t="shared" si="24"/>
        <v>Sufficient Access</v>
      </c>
    </row>
    <row r="1560" spans="1:11">
      <c r="A1560" t="str">
        <v>ST VINCENT HEART CENTER</v>
      </c>
      <c r="B1560" t="str">
        <v>CARMEL</v>
      </c>
      <c r="C1560" t="str">
        <v>IN</v>
      </c>
      <c r="D1560" t="str">
        <v>HAMILTON</v>
      </c>
      <c r="E1560" t="str">
        <v>Acute Care Hospitals</v>
      </c>
      <c r="F1560" t="str">
        <v>Proprietary</v>
      </c>
      <c r="G1560" t="str">
        <v>Yes</v>
      </c>
      <c r="H1560" s="8">
        <v>5</v>
      </c>
      <c r="I1560" t="str">
        <f>_xlfn.XLOOKUP(C1560,State_Ref!B:B,State_Ref!A:A,"No Match")</f>
        <v>Indiana</v>
      </c>
      <c r="J1560" cm="1">
        <f t="array" ref="J1560">_xlfn.XLOOKUP(I1560&amp;PROPER(D1560),Cleaned_Population!B$2:B$3200&amp;Cleaned_Population!A$2:A$3200,Cleaned_Population!C$2:C$3200,"No Match")</f>
        <v>387036</v>
      </c>
      <c r="K1560" t="str">
        <f t="shared" si="24"/>
        <v>Sufficient Access</v>
      </c>
    </row>
    <row r="1561" spans="1:11">
      <c r="A1561" t="str">
        <v>ASCENSION ST VINCENT CARMEL</v>
      </c>
      <c r="B1561" t="str">
        <v>CARMEL</v>
      </c>
      <c r="C1561" t="str">
        <v>IN</v>
      </c>
      <c r="D1561" t="str">
        <v>HAMILTON</v>
      </c>
      <c r="E1561" t="str">
        <v>Acute Care Hospitals</v>
      </c>
      <c r="F1561" t="str">
        <v>Voluntary non-profit - Private</v>
      </c>
      <c r="G1561" t="str">
        <v>Yes</v>
      </c>
      <c r="H1561" s="8">
        <v>3</v>
      </c>
      <c r="I1561" t="str">
        <f>_xlfn.XLOOKUP(C1561,State_Ref!B:B,State_Ref!A:A,"No Match")</f>
        <v>Indiana</v>
      </c>
      <c r="J1561" cm="1">
        <f t="array" ref="J1561">_xlfn.XLOOKUP(I1561&amp;PROPER(D1561),Cleaned_Population!B$2:B$3200&amp;Cleaned_Population!A$2:A$3200,Cleaned_Population!C$2:C$3200,"No Match")</f>
        <v>387036</v>
      </c>
      <c r="K1561" t="str">
        <f t="shared" si="24"/>
        <v>Sufficient Access</v>
      </c>
    </row>
    <row r="1562" spans="1:11">
      <c r="A1562" t="str">
        <v>IU HEALTH WEST HOSPITAL</v>
      </c>
      <c r="B1562" t="str">
        <v>AVON</v>
      </c>
      <c r="C1562" t="str">
        <v>IN</v>
      </c>
      <c r="D1562" t="str">
        <v>HENDRICKS</v>
      </c>
      <c r="E1562" t="str">
        <v>Acute Care Hospitals</v>
      </c>
      <c r="F1562" t="str">
        <v>Proprietary</v>
      </c>
      <c r="G1562" t="str">
        <v>Yes</v>
      </c>
      <c r="H1562" s="8">
        <v>4</v>
      </c>
      <c r="I1562" t="str">
        <f>_xlfn.XLOOKUP(C1562,State_Ref!B:B,State_Ref!A:A,"No Match")</f>
        <v>Indiana</v>
      </c>
      <c r="J1562" cm="1">
        <f t="array" ref="J1562">_xlfn.XLOOKUP(I1562&amp;PROPER(D1562),Cleaned_Population!B$2:B$3200&amp;Cleaned_Population!A$2:A$3200,Cleaned_Population!C$2:C$3200,"No Match")</f>
        <v>193510</v>
      </c>
      <c r="K1562" t="str">
        <f t="shared" si="24"/>
        <v>Sufficient Access</v>
      </c>
    </row>
    <row r="1563" spans="1:11">
      <c r="A1563" t="str">
        <v>ORTHOINDY HOSPITAL</v>
      </c>
      <c r="B1563" t="str">
        <v>INDIANAPOLIS</v>
      </c>
      <c r="C1563" t="str">
        <v>IN</v>
      </c>
      <c r="D1563" t="str">
        <v>MARION</v>
      </c>
      <c r="E1563" t="str">
        <v>Acute Care Hospitals</v>
      </c>
      <c r="F1563" t="str">
        <v>Physician</v>
      </c>
      <c r="G1563" t="str">
        <v>No</v>
      </c>
      <c r="H1563" s="8">
        <v>0</v>
      </c>
      <c r="I1563" t="str">
        <f>_xlfn.XLOOKUP(C1563,State_Ref!B:B,State_Ref!A:A,"No Match")</f>
        <v>Indiana</v>
      </c>
      <c r="J1563" cm="1">
        <f t="array" ref="J1563">_xlfn.XLOOKUP(I1563&amp;PROPER(D1563),Cleaned_Population!B$2:B$3200&amp;Cleaned_Population!A$2:A$3200,Cleaned_Population!C$2:C$3200,"No Match")</f>
        <v>992196</v>
      </c>
      <c r="K1563" t="str">
        <f t="shared" si="24"/>
        <v>Sufficient Access</v>
      </c>
    </row>
    <row r="1564" spans="1:11">
      <c r="A1564" t="str">
        <v>INDIANA UNIVERSITY HEALTH NORTH HOSPITAL</v>
      </c>
      <c r="B1564" t="str">
        <v>CARMEL</v>
      </c>
      <c r="C1564" t="str">
        <v>IN</v>
      </c>
      <c r="D1564" t="str">
        <v>HAMILTON</v>
      </c>
      <c r="E1564" t="str">
        <v>Acute Care Hospitals</v>
      </c>
      <c r="F1564" t="str">
        <v>Voluntary non-profit - Private</v>
      </c>
      <c r="G1564" t="str">
        <v>Yes</v>
      </c>
      <c r="H1564" s="8">
        <v>4</v>
      </c>
      <c r="I1564" t="str">
        <f>_xlfn.XLOOKUP(C1564,State_Ref!B:B,State_Ref!A:A,"No Match")</f>
        <v>Indiana</v>
      </c>
      <c r="J1564" cm="1">
        <f t="array" ref="J1564">_xlfn.XLOOKUP(I1564&amp;PROPER(D1564),Cleaned_Population!B$2:B$3200&amp;Cleaned_Population!A$2:A$3200,Cleaned_Population!C$2:C$3200,"No Match")</f>
        <v>387036</v>
      </c>
      <c r="K1564" t="str">
        <f t="shared" si="24"/>
        <v>Sufficient Access</v>
      </c>
    </row>
    <row r="1565" spans="1:11">
      <c r="A1565" t="str">
        <v>FRANCISCAN HEALTH INDIANAPOLIS</v>
      </c>
      <c r="B1565" t="str">
        <v>INDIANAPOLIS</v>
      </c>
      <c r="C1565" t="str">
        <v>IN</v>
      </c>
      <c r="D1565" t="str">
        <v>MARION</v>
      </c>
      <c r="E1565" t="str">
        <v>Acute Care Hospitals</v>
      </c>
      <c r="F1565" t="str">
        <v>Voluntary non-profit - Church</v>
      </c>
      <c r="G1565" t="str">
        <v>Yes</v>
      </c>
      <c r="H1565" s="8">
        <v>4</v>
      </c>
      <c r="I1565" t="str">
        <f>_xlfn.XLOOKUP(C1565,State_Ref!B:B,State_Ref!A:A,"No Match")</f>
        <v>Indiana</v>
      </c>
      <c r="J1565" cm="1">
        <f t="array" ref="J1565">_xlfn.XLOOKUP(I1565&amp;PROPER(D1565),Cleaned_Population!B$2:B$3200&amp;Cleaned_Population!A$2:A$3200,Cleaned_Population!C$2:C$3200,"No Match")</f>
        <v>992196</v>
      </c>
      <c r="K1565" t="str">
        <f t="shared" si="24"/>
        <v>Sufficient Access</v>
      </c>
    </row>
    <row r="1566" spans="1:11">
      <c r="A1566" t="str">
        <v>FRANCISCAN HEALTH MUNSTER</v>
      </c>
      <c r="B1566" t="str">
        <v>MUNSTER</v>
      </c>
      <c r="C1566" t="str">
        <v>IN</v>
      </c>
      <c r="D1566" t="str">
        <v>LAKE</v>
      </c>
      <c r="E1566" t="str">
        <v>Acute Care Hospitals</v>
      </c>
      <c r="F1566" t="str">
        <v>Voluntary non-profit - Private</v>
      </c>
      <c r="G1566" t="str">
        <v>Yes</v>
      </c>
      <c r="H1566" s="8">
        <v>3</v>
      </c>
      <c r="I1566" t="str">
        <f>_xlfn.XLOOKUP(C1566,State_Ref!B:B,State_Ref!A:A,"No Match")</f>
        <v>Indiana</v>
      </c>
      <c r="J1566" cm="1">
        <f t="array" ref="J1566">_xlfn.XLOOKUP(I1566&amp;PROPER(D1566),Cleaned_Population!B$2:B$3200&amp;Cleaned_Population!A$2:A$3200,Cleaned_Population!C$2:C$3200,"No Match")</f>
        <v>504612</v>
      </c>
      <c r="K1566" t="str">
        <f t="shared" si="24"/>
        <v>Sufficient Access</v>
      </c>
    </row>
    <row r="1567" spans="1:11">
      <c r="A1567" t="str">
        <v>PINNACLE HOSPITAL</v>
      </c>
      <c r="B1567" t="str">
        <v>CROWN POINT</v>
      </c>
      <c r="C1567" t="str">
        <v>IN</v>
      </c>
      <c r="D1567" t="str">
        <v>LAKE</v>
      </c>
      <c r="E1567" t="str">
        <v>Acute Care Hospitals</v>
      </c>
      <c r="F1567" t="str">
        <v>Physician</v>
      </c>
      <c r="G1567" t="str">
        <v>No</v>
      </c>
      <c r="H1567" s="8">
        <v>0</v>
      </c>
      <c r="I1567" t="str">
        <f>_xlfn.XLOOKUP(C1567,State_Ref!B:B,State_Ref!A:A,"No Match")</f>
        <v>Indiana</v>
      </c>
      <c r="J1567" cm="1">
        <f t="array" ref="J1567">_xlfn.XLOOKUP(I1567&amp;PROPER(D1567),Cleaned_Population!B$2:B$3200&amp;Cleaned_Population!A$2:A$3200,Cleaned_Population!C$2:C$3200,"No Match")</f>
        <v>504612</v>
      </c>
      <c r="K1567" t="str">
        <f t="shared" si="24"/>
        <v>Sufficient Access</v>
      </c>
    </row>
    <row r="1568" spans="1:11">
      <c r="A1568" t="str">
        <v>ORTHOPAEDIC HOSPITAL AT PARKVIEW NORTH</v>
      </c>
      <c r="B1568" t="str">
        <v>FORT WAYNE</v>
      </c>
      <c r="C1568" t="str">
        <v>IN</v>
      </c>
      <c r="D1568" t="str">
        <v>ALLEN</v>
      </c>
      <c r="E1568" t="str">
        <v>Acute Care Hospitals</v>
      </c>
      <c r="F1568" t="str">
        <v>Voluntary non-profit - Private</v>
      </c>
      <c r="G1568" t="str">
        <v>Yes</v>
      </c>
      <c r="H1568" s="8">
        <v>0</v>
      </c>
      <c r="I1568" t="str">
        <f>_xlfn.XLOOKUP(C1568,State_Ref!B:B,State_Ref!A:A,"No Match")</f>
        <v>Indiana</v>
      </c>
      <c r="J1568" cm="1">
        <f t="array" ref="J1568">_xlfn.XLOOKUP(I1568&amp;PROPER(D1568),Cleaned_Population!B$2:B$3200&amp;Cleaned_Population!A$2:A$3200,Cleaned_Population!C$2:C$3200,"No Match")</f>
        <v>402329</v>
      </c>
      <c r="K1568" t="str">
        <f t="shared" si="24"/>
        <v>Sufficient Access</v>
      </c>
    </row>
    <row r="1569" spans="1:11">
      <c r="A1569" t="str">
        <v>THE ORTHOPAEDIC HOSPITAL OF LUTHERAN HEALTH NETWOR</v>
      </c>
      <c r="B1569" t="str">
        <v>FT WAYNE</v>
      </c>
      <c r="C1569" t="str">
        <v>IN</v>
      </c>
      <c r="D1569" t="str">
        <v>ALLEN</v>
      </c>
      <c r="E1569" t="str">
        <v>Acute Care Hospitals</v>
      </c>
      <c r="F1569" t="str">
        <v>Proprietary</v>
      </c>
      <c r="G1569" t="str">
        <v>No</v>
      </c>
      <c r="H1569" s="8">
        <v>0</v>
      </c>
      <c r="I1569" t="str">
        <f>_xlfn.XLOOKUP(C1569,State_Ref!B:B,State_Ref!A:A,"No Match")</f>
        <v>Indiana</v>
      </c>
      <c r="J1569" cm="1">
        <f t="array" ref="J1569">_xlfn.XLOOKUP(I1569&amp;PROPER(D1569),Cleaned_Population!B$2:B$3200&amp;Cleaned_Population!A$2:A$3200,Cleaned_Population!C$2:C$3200,"No Match")</f>
        <v>402329</v>
      </c>
      <c r="K1569" t="str">
        <f t="shared" si="24"/>
        <v>Sufficient Access</v>
      </c>
    </row>
    <row r="1570" spans="1:11">
      <c r="A1570" t="str">
        <v>COMMUNITY HOSPITAL NORTH</v>
      </c>
      <c r="B1570" t="str">
        <v>INDIANAPOLIS</v>
      </c>
      <c r="C1570" t="str">
        <v>IN</v>
      </c>
      <c r="D1570" t="str">
        <v>MARION</v>
      </c>
      <c r="E1570" t="str">
        <v>Acute Care Hospitals</v>
      </c>
      <c r="F1570" t="str">
        <v>Voluntary non-profit - Private</v>
      </c>
      <c r="G1570" t="str">
        <v>Yes</v>
      </c>
      <c r="H1570" s="8">
        <v>3</v>
      </c>
      <c r="I1570" t="str">
        <f>_xlfn.XLOOKUP(C1570,State_Ref!B:B,State_Ref!A:A,"No Match")</f>
        <v>Indiana</v>
      </c>
      <c r="J1570" cm="1">
        <f t="array" ref="J1570">_xlfn.XLOOKUP(I1570&amp;PROPER(D1570),Cleaned_Population!B$2:B$3200&amp;Cleaned_Population!A$2:A$3200,Cleaned_Population!C$2:C$3200,"No Match")</f>
        <v>992196</v>
      </c>
      <c r="K1570" t="str">
        <f t="shared" si="24"/>
        <v>Sufficient Access</v>
      </c>
    </row>
    <row r="1571" spans="1:11">
      <c r="A1571" t="str">
        <v>PHYSICIANS' MEDICAL CENTER LLC</v>
      </c>
      <c r="B1571" t="str">
        <v>NEW ALBANY</v>
      </c>
      <c r="C1571" t="str">
        <v>IN</v>
      </c>
      <c r="D1571" t="str">
        <v>FLOYD</v>
      </c>
      <c r="E1571" t="str">
        <v>Acute Care Hospitals</v>
      </c>
      <c r="F1571" t="str">
        <v>Physician</v>
      </c>
      <c r="G1571" t="str">
        <v>No</v>
      </c>
      <c r="H1571" s="8">
        <v>0</v>
      </c>
      <c r="I1571" t="str">
        <f>_xlfn.XLOOKUP(C1571,State_Ref!B:B,State_Ref!A:A,"No Match")</f>
        <v>Indiana</v>
      </c>
      <c r="J1571" cm="1">
        <f t="array" ref="J1571">_xlfn.XLOOKUP(I1571&amp;PROPER(D1571),Cleaned_Population!B$2:B$3200&amp;Cleaned_Population!A$2:A$3200,Cleaned_Population!C$2:C$3200,"No Match")</f>
        <v>82153</v>
      </c>
      <c r="K1571" t="str">
        <f t="shared" si="24"/>
        <v>Sufficient Access</v>
      </c>
    </row>
    <row r="1572" spans="1:11">
      <c r="A1572" t="str">
        <v>INDIANA UNIVERSITY HEALTH ARNETT HOSPITAL</v>
      </c>
      <c r="B1572" t="str">
        <v>LAFAYETTE</v>
      </c>
      <c r="C1572" t="str">
        <v>IN</v>
      </c>
      <c r="D1572" t="str">
        <v>TIPPECANOE</v>
      </c>
      <c r="E1572" t="str">
        <v>Acute Care Hospitals</v>
      </c>
      <c r="F1572" t="str">
        <v>Voluntary non-profit - Private</v>
      </c>
      <c r="G1572" t="str">
        <v>Yes</v>
      </c>
      <c r="H1572" s="8">
        <v>4</v>
      </c>
      <c r="I1572" t="str">
        <f>_xlfn.XLOOKUP(C1572,State_Ref!B:B,State_Ref!A:A,"No Match")</f>
        <v>Indiana</v>
      </c>
      <c r="J1572" cm="1">
        <f t="array" ref="J1572">_xlfn.XLOOKUP(I1572&amp;PROPER(D1572),Cleaned_Population!B$2:B$3200&amp;Cleaned_Population!A$2:A$3200,Cleaned_Population!C$2:C$3200,"No Match")</f>
        <v>190456</v>
      </c>
      <c r="K1572" t="str">
        <f t="shared" si="24"/>
        <v>Sufficient Access</v>
      </c>
    </row>
    <row r="1573" spans="1:11">
      <c r="A1573" t="str">
        <v>UNITY PHYSICIANS HOSPITAL</v>
      </c>
      <c r="B1573" t="str">
        <v>MISHAWAKA</v>
      </c>
      <c r="C1573" t="str">
        <v>IN</v>
      </c>
      <c r="D1573" t="str">
        <v>ST. JOSEPH</v>
      </c>
      <c r="E1573" t="str">
        <v>Acute Care Hospitals</v>
      </c>
      <c r="F1573" t="str">
        <v>Physician</v>
      </c>
      <c r="G1573" t="str">
        <v>No</v>
      </c>
      <c r="H1573" s="8">
        <v>0</v>
      </c>
      <c r="I1573" t="str">
        <f>_xlfn.XLOOKUP(C1573,State_Ref!B:B,State_Ref!A:A,"No Match")</f>
        <v>Indiana</v>
      </c>
      <c r="J1573" t="str" cm="1">
        <f t="array" ref="J1573">_xlfn.XLOOKUP(I1573&amp;PROPER(D1573),Cleaned_Population!B$2:B$3200&amp;Cleaned_Population!A$2:A$3200,Cleaned_Population!C$2:C$3200,"No Match")</f>
        <v>No Match</v>
      </c>
      <c r="K1573" t="str">
        <f t="shared" si="24"/>
        <v>Sufficient Access</v>
      </c>
    </row>
    <row r="1574" spans="1:11">
      <c r="A1574" t="str">
        <v>FAIRBANKS</v>
      </c>
      <c r="B1574" t="str">
        <v>INDIANAPOLIS</v>
      </c>
      <c r="C1574" t="str">
        <v>IN</v>
      </c>
      <c r="D1574" t="str">
        <v>MARION</v>
      </c>
      <c r="E1574" t="str">
        <v>Acute Care Hospitals</v>
      </c>
      <c r="F1574" t="str">
        <v>Voluntary non-profit - Private</v>
      </c>
      <c r="G1574" t="str">
        <v>No</v>
      </c>
      <c r="H1574" s="8">
        <v>0</v>
      </c>
      <c r="I1574" t="str">
        <f>_xlfn.XLOOKUP(C1574,State_Ref!B:B,State_Ref!A:A,"No Match")</f>
        <v>Indiana</v>
      </c>
      <c r="J1574" cm="1">
        <f t="array" ref="J1574">_xlfn.XLOOKUP(I1574&amp;PROPER(D1574),Cleaned_Population!B$2:B$3200&amp;Cleaned_Population!A$2:A$3200,Cleaned_Population!C$2:C$3200,"No Match")</f>
        <v>992196</v>
      </c>
      <c r="K1574" t="str">
        <f t="shared" si="24"/>
        <v>Sufficient Access</v>
      </c>
    </row>
    <row r="1575" spans="1:11">
      <c r="A1575" t="str">
        <v>ASCENSION ST VINCENT FISHERS</v>
      </c>
      <c r="B1575" t="str">
        <v>FISHERS</v>
      </c>
      <c r="C1575" t="str">
        <v>IN</v>
      </c>
      <c r="D1575" t="str">
        <v>HAMILTON</v>
      </c>
      <c r="E1575" t="str">
        <v>Acute Care Hospitals</v>
      </c>
      <c r="F1575" t="str">
        <v>Voluntary non-profit - Private</v>
      </c>
      <c r="G1575" t="str">
        <v>Yes</v>
      </c>
      <c r="H1575" s="8">
        <v>4</v>
      </c>
      <c r="I1575" t="str">
        <f>_xlfn.XLOOKUP(C1575,State_Ref!B:B,State_Ref!A:A,"No Match")</f>
        <v>Indiana</v>
      </c>
      <c r="J1575" cm="1">
        <f t="array" ref="J1575">_xlfn.XLOOKUP(I1575&amp;PROPER(D1575),Cleaned_Population!B$2:B$3200&amp;Cleaned_Population!A$2:A$3200,Cleaned_Population!C$2:C$3200,"No Match")</f>
        <v>387036</v>
      </c>
      <c r="K1575" t="str">
        <f t="shared" si="24"/>
        <v>Sufficient Access</v>
      </c>
    </row>
    <row r="1576" spans="1:11">
      <c r="A1576" t="str">
        <v>MONROE HOSPITAL</v>
      </c>
      <c r="B1576" t="str">
        <v>BLOOMINGTON</v>
      </c>
      <c r="C1576" t="str">
        <v>IN</v>
      </c>
      <c r="D1576" t="str">
        <v>MONROE</v>
      </c>
      <c r="E1576" t="str">
        <v>Acute Care Hospitals</v>
      </c>
      <c r="F1576" t="str">
        <v>Proprietary</v>
      </c>
      <c r="G1576" t="str">
        <v>Yes</v>
      </c>
      <c r="H1576" s="8">
        <v>4</v>
      </c>
      <c r="I1576" t="str">
        <f>_xlfn.XLOOKUP(C1576,State_Ref!B:B,State_Ref!A:A,"No Match")</f>
        <v>Indiana</v>
      </c>
      <c r="J1576" cm="1">
        <f t="array" ref="J1576">_xlfn.XLOOKUP(I1576&amp;PROPER(D1576),Cleaned_Population!B$2:B$3200&amp;Cleaned_Population!A$2:A$3200,Cleaned_Population!C$2:C$3200,"No Match")</f>
        <v>143345</v>
      </c>
      <c r="K1576" t="str">
        <f t="shared" si="24"/>
        <v>Sufficient Access</v>
      </c>
    </row>
    <row r="1577" spans="1:11">
      <c r="A1577" t="str">
        <v>FRANCISCAN HEALTH ORTHOPEDIC HOSPITAL CARMEL</v>
      </c>
      <c r="B1577" t="str">
        <v>CARMEL</v>
      </c>
      <c r="C1577" t="str">
        <v>IN</v>
      </c>
      <c r="D1577" t="str">
        <v>HAMILTON</v>
      </c>
      <c r="E1577" t="str">
        <v>Acute Care Hospitals</v>
      </c>
      <c r="F1577" t="str">
        <v>Voluntary non-profit - Church</v>
      </c>
      <c r="G1577" t="str">
        <v>No</v>
      </c>
      <c r="H1577" s="8">
        <v>0</v>
      </c>
      <c r="I1577" t="str">
        <f>_xlfn.XLOOKUP(C1577,State_Ref!B:B,State_Ref!A:A,"No Match")</f>
        <v>Indiana</v>
      </c>
      <c r="J1577" cm="1">
        <f t="array" ref="J1577">_xlfn.XLOOKUP(I1577&amp;PROPER(D1577),Cleaned_Population!B$2:B$3200&amp;Cleaned_Population!A$2:A$3200,Cleaned_Population!C$2:C$3200,"No Match")</f>
        <v>387036</v>
      </c>
      <c r="K1577" t="str">
        <f t="shared" si="24"/>
        <v>Sufficient Access</v>
      </c>
    </row>
    <row r="1578" spans="1:11">
      <c r="A1578" t="str">
        <v>UCHICAGO MEDICINE NORTHWEST INDIANA</v>
      </c>
      <c r="B1578" t="str">
        <v>CROWN POINT</v>
      </c>
      <c r="C1578" t="str">
        <v>IN</v>
      </c>
      <c r="D1578" t="str">
        <v>LAKE</v>
      </c>
      <c r="E1578" t="str">
        <v>Acute Care Hospitals</v>
      </c>
      <c r="F1578" t="str">
        <v>Voluntary non-profit - Private</v>
      </c>
      <c r="G1578" t="str">
        <v>Yes</v>
      </c>
      <c r="H1578" s="8">
        <v>0</v>
      </c>
      <c r="I1578" t="str">
        <f>_xlfn.XLOOKUP(C1578,State_Ref!B:B,State_Ref!A:A,"No Match")</f>
        <v>Indiana</v>
      </c>
      <c r="J1578" cm="1">
        <f t="array" ref="J1578">_xlfn.XLOOKUP(I1578&amp;PROPER(D1578),Cleaned_Population!B$2:B$3200&amp;Cleaned_Population!A$2:A$3200,Cleaned_Population!C$2:C$3200,"No Match")</f>
        <v>504612</v>
      </c>
      <c r="K1578" t="str">
        <f t="shared" si="24"/>
        <v>Sufficient Access</v>
      </c>
    </row>
    <row r="1579" spans="1:11">
      <c r="A1579" t="str">
        <v>COMMUNITY HOSPITAL OF BREMEN INC</v>
      </c>
      <c r="B1579" t="str">
        <v>BREMEN</v>
      </c>
      <c r="C1579" t="str">
        <v>IN</v>
      </c>
      <c r="D1579" t="str">
        <v>MARSHALL</v>
      </c>
      <c r="E1579" t="str">
        <v>Critical Access Hospitals</v>
      </c>
      <c r="F1579" t="str">
        <v>Voluntary non-profit - Private</v>
      </c>
      <c r="G1579" t="str">
        <v>Yes</v>
      </c>
      <c r="H1579" s="8">
        <v>0</v>
      </c>
      <c r="I1579" t="str">
        <f>_xlfn.XLOOKUP(C1579,State_Ref!B:B,State_Ref!A:A,"No Match")</f>
        <v>Indiana</v>
      </c>
      <c r="J1579" cm="1">
        <f t="array" ref="J1579">_xlfn.XLOOKUP(I1579&amp;PROPER(D1579),Cleaned_Population!B$2:B$3200&amp;Cleaned_Population!A$2:A$3200,Cleaned_Population!C$2:C$3200,"No Match")</f>
        <v>46599</v>
      </c>
      <c r="K1579" t="str">
        <f t="shared" si="24"/>
        <v>Sufficient Access</v>
      </c>
    </row>
    <row r="1580" spans="1:11">
      <c r="A1580" t="str">
        <v>ASCENSION ST VINCENT RANDOLPH</v>
      </c>
      <c r="B1580" t="str">
        <v>WINCHESTER</v>
      </c>
      <c r="C1580" t="str">
        <v>IN</v>
      </c>
      <c r="D1580" t="str">
        <v>RANDOLPH</v>
      </c>
      <c r="E1580" t="str">
        <v>Critical Access Hospitals</v>
      </c>
      <c r="F1580" t="str">
        <v>Voluntary non-profit - Private</v>
      </c>
      <c r="G1580" t="str">
        <v>Yes</v>
      </c>
      <c r="H1580" s="8">
        <v>0</v>
      </c>
      <c r="I1580" t="str">
        <f>_xlfn.XLOOKUP(C1580,State_Ref!B:B,State_Ref!A:A,"No Match")</f>
        <v>Indiana</v>
      </c>
      <c r="J1580" cm="1">
        <f t="array" ref="J1580">_xlfn.XLOOKUP(I1580&amp;PROPER(D1580),Cleaned_Population!B$2:B$3200&amp;Cleaned_Population!A$2:A$3200,Cleaned_Population!C$2:C$3200,"No Match")</f>
        <v>24438</v>
      </c>
      <c r="K1580" t="str">
        <f t="shared" si="24"/>
        <v>Sufficient Access</v>
      </c>
    </row>
    <row r="1581" spans="1:11">
      <c r="A1581" t="str">
        <v>ASCENSION ST VINCENT JENNINGS</v>
      </c>
      <c r="B1581" t="str">
        <v>NORTH VERNON</v>
      </c>
      <c r="C1581" t="str">
        <v>IN</v>
      </c>
      <c r="D1581" t="str">
        <v>JENNINGS</v>
      </c>
      <c r="E1581" t="str">
        <v>Critical Access Hospitals</v>
      </c>
      <c r="F1581" t="str">
        <v>Voluntary non-profit - Church</v>
      </c>
      <c r="G1581" t="str">
        <v>Yes</v>
      </c>
      <c r="H1581" s="8">
        <v>0</v>
      </c>
      <c r="I1581" t="str">
        <f>_xlfn.XLOOKUP(C1581,State_Ref!B:B,State_Ref!A:A,"No Match")</f>
        <v>Indiana</v>
      </c>
      <c r="J1581" cm="1">
        <f t="array" ref="J1581">_xlfn.XLOOKUP(I1581&amp;PROPER(D1581),Cleaned_Population!B$2:B$3200&amp;Cleaned_Population!A$2:A$3200,Cleaned_Population!C$2:C$3200,"No Match")</f>
        <v>27622</v>
      </c>
      <c r="K1581" t="str">
        <f t="shared" si="24"/>
        <v>Sufficient Access</v>
      </c>
    </row>
    <row r="1582" spans="1:11">
      <c r="A1582" t="str">
        <v>RUSH MEMORIAL HOSPITAL</v>
      </c>
      <c r="B1582" t="str">
        <v>RUSHVILLE</v>
      </c>
      <c r="C1582" t="str">
        <v>IN</v>
      </c>
      <c r="D1582" t="str">
        <v>RUSH</v>
      </c>
      <c r="E1582" t="str">
        <v>Critical Access Hospitals</v>
      </c>
      <c r="F1582" t="str">
        <v>Government - Local</v>
      </c>
      <c r="G1582" t="str">
        <v>Yes</v>
      </c>
      <c r="H1582" s="8">
        <v>0</v>
      </c>
      <c r="I1582" t="str">
        <f>_xlfn.XLOOKUP(C1582,State_Ref!B:B,State_Ref!A:A,"No Match")</f>
        <v>Indiana</v>
      </c>
      <c r="J1582" cm="1">
        <f t="array" ref="J1582">_xlfn.XLOOKUP(I1582&amp;PROPER(D1582),Cleaned_Population!B$2:B$3200&amp;Cleaned_Population!A$2:A$3200,Cleaned_Population!C$2:C$3200,"No Match")</f>
        <v>16767</v>
      </c>
      <c r="K1582" t="str">
        <f t="shared" si="24"/>
        <v>Sufficient Access</v>
      </c>
    </row>
    <row r="1583" spans="1:11">
      <c r="A1583" t="str">
        <v>PULASKI MEMORIAL HOSPITAL</v>
      </c>
      <c r="B1583" t="str">
        <v>WINAMAC</v>
      </c>
      <c r="C1583" t="str">
        <v>IN</v>
      </c>
      <c r="D1583" t="str">
        <v>PULASKI</v>
      </c>
      <c r="E1583" t="str">
        <v>Critical Access Hospitals</v>
      </c>
      <c r="F1583" t="str">
        <v>Voluntary non-profit - Other</v>
      </c>
      <c r="G1583" t="str">
        <v>Yes</v>
      </c>
      <c r="H1583" s="8">
        <v>0</v>
      </c>
      <c r="I1583" t="str">
        <f>_xlfn.XLOOKUP(C1583,State_Ref!B:B,State_Ref!A:A,"No Match")</f>
        <v>Indiana</v>
      </c>
      <c r="J1583" cm="1">
        <f t="array" ref="J1583">_xlfn.XLOOKUP(I1583&amp;PROPER(D1583),Cleaned_Population!B$2:B$3200&amp;Cleaned_Population!A$2:A$3200,Cleaned_Population!C$2:C$3200,"No Match")</f>
        <v>12463</v>
      </c>
      <c r="K1583" t="str">
        <f t="shared" si="24"/>
        <v>Sufficient Access</v>
      </c>
    </row>
    <row r="1584" spans="1:11">
      <c r="A1584" t="str">
        <v>INDIANA UNIVERSITY HEALTH PAOLI HOSPITAL</v>
      </c>
      <c r="B1584" t="str">
        <v>PAOLI</v>
      </c>
      <c r="C1584" t="str">
        <v>IN</v>
      </c>
      <c r="D1584" t="str">
        <v>ORANGE</v>
      </c>
      <c r="E1584" t="str">
        <v>Critical Access Hospitals</v>
      </c>
      <c r="F1584" t="str">
        <v>Voluntary non-profit - Private</v>
      </c>
      <c r="G1584" t="str">
        <v>Yes</v>
      </c>
      <c r="H1584" s="8">
        <v>0</v>
      </c>
      <c r="I1584" t="str">
        <f>_xlfn.XLOOKUP(C1584,State_Ref!B:B,State_Ref!A:A,"No Match")</f>
        <v>Indiana</v>
      </c>
      <c r="J1584" cm="1">
        <f t="array" ref="J1584">_xlfn.XLOOKUP(I1584&amp;PROPER(D1584),Cleaned_Population!B$2:B$3200&amp;Cleaned_Population!A$2:A$3200,Cleaned_Population!C$2:C$3200,"No Match")</f>
        <v>19834</v>
      </c>
      <c r="K1584" t="str">
        <f t="shared" si="24"/>
        <v>Sufficient Access</v>
      </c>
    </row>
    <row r="1585" spans="1:11">
      <c r="A1585" t="str">
        <v>ASCENSION ST VINCENT WILLIAMSPORT</v>
      </c>
      <c r="B1585" t="str">
        <v>WILLIAMSPORT</v>
      </c>
      <c r="C1585" t="str">
        <v>IN</v>
      </c>
      <c r="D1585" t="str">
        <v>WARREN</v>
      </c>
      <c r="E1585" t="str">
        <v>Critical Access Hospitals</v>
      </c>
      <c r="F1585" t="str">
        <v>Voluntary non-profit - Church</v>
      </c>
      <c r="G1585" t="str">
        <v>Yes</v>
      </c>
      <c r="H1585" s="8">
        <v>0</v>
      </c>
      <c r="I1585" t="str">
        <f>_xlfn.XLOOKUP(C1585,State_Ref!B:B,State_Ref!A:A,"No Match")</f>
        <v>Indiana</v>
      </c>
      <c r="J1585" cm="1">
        <f t="array" ref="J1585">_xlfn.XLOOKUP(I1585&amp;PROPER(D1585),Cleaned_Population!B$2:B$3200&amp;Cleaned_Population!A$2:A$3200,Cleaned_Population!C$2:C$3200,"No Match")</f>
        <v>8474</v>
      </c>
      <c r="K1585" t="str">
        <f t="shared" si="24"/>
        <v>Sufficient Access</v>
      </c>
    </row>
    <row r="1586" spans="1:11">
      <c r="A1586" t="str">
        <v>ASCENSION ST VINCENT MERCY</v>
      </c>
      <c r="B1586" t="str">
        <v>ELWOOD</v>
      </c>
      <c r="C1586" t="str">
        <v>IN</v>
      </c>
      <c r="D1586" t="str">
        <v>MADISON</v>
      </c>
      <c r="E1586" t="str">
        <v>Critical Access Hospitals</v>
      </c>
      <c r="F1586" t="str">
        <v>Voluntary non-profit - Church</v>
      </c>
      <c r="G1586" t="str">
        <v>Yes</v>
      </c>
      <c r="H1586" s="8">
        <v>0</v>
      </c>
      <c r="I1586" t="str">
        <f>_xlfn.XLOOKUP(C1586,State_Ref!B:B,State_Ref!A:A,"No Match")</f>
        <v>Indiana</v>
      </c>
      <c r="J1586" cm="1">
        <f t="array" ref="J1586">_xlfn.XLOOKUP(I1586&amp;PROPER(D1586),Cleaned_Population!B$2:B$3200&amp;Cleaned_Population!A$2:A$3200,Cleaned_Population!C$2:C$3200,"No Match")</f>
        <v>135088</v>
      </c>
      <c r="K1586" t="str">
        <f t="shared" si="24"/>
        <v>Sufficient Access</v>
      </c>
    </row>
    <row r="1587" spans="1:11">
      <c r="A1587" t="str">
        <v>ASCENSION ST VINCENT CLAY</v>
      </c>
      <c r="B1587" t="str">
        <v>BRAZIL</v>
      </c>
      <c r="C1587" t="str">
        <v>IN</v>
      </c>
      <c r="D1587" t="str">
        <v>CLAY</v>
      </c>
      <c r="E1587" t="str">
        <v>Critical Access Hospitals</v>
      </c>
      <c r="F1587" t="str">
        <v>Voluntary non-profit - Private</v>
      </c>
      <c r="G1587" t="str">
        <v>Yes</v>
      </c>
      <c r="H1587" s="8">
        <v>0</v>
      </c>
      <c r="I1587" t="str">
        <f>_xlfn.XLOOKUP(C1587,State_Ref!B:B,State_Ref!A:A,"No Match")</f>
        <v>Indiana</v>
      </c>
      <c r="J1587" cm="1">
        <f t="array" ref="J1587">_xlfn.XLOOKUP(I1587&amp;PROPER(D1587),Cleaned_Population!B$2:B$3200&amp;Cleaned_Population!A$2:A$3200,Cleaned_Population!C$2:C$3200,"No Match")</f>
        <v>26410</v>
      </c>
      <c r="K1587" t="str">
        <f t="shared" si="24"/>
        <v>Sufficient Access</v>
      </c>
    </row>
    <row r="1588" spans="1:11">
      <c r="A1588" t="str">
        <v>PARKVIEW WABASH HOSPITAL, INC</v>
      </c>
      <c r="B1588" t="str">
        <v>WABASH</v>
      </c>
      <c r="C1588" t="str">
        <v>IN</v>
      </c>
      <c r="D1588" t="str">
        <v>WABASH</v>
      </c>
      <c r="E1588" t="str">
        <v>Critical Access Hospitals</v>
      </c>
      <c r="F1588" t="str">
        <v>Voluntary non-profit - Private</v>
      </c>
      <c r="G1588" t="str">
        <v>Yes</v>
      </c>
      <c r="H1588" s="8">
        <v>3</v>
      </c>
      <c r="I1588" t="str">
        <f>_xlfn.XLOOKUP(C1588,State_Ref!B:B,State_Ref!A:A,"No Match")</f>
        <v>Indiana</v>
      </c>
      <c r="J1588" cm="1">
        <f t="array" ref="J1588">_xlfn.XLOOKUP(I1588&amp;PROPER(D1588),Cleaned_Population!B$2:B$3200&amp;Cleaned_Population!A$2:A$3200,Cleaned_Population!C$2:C$3200,"No Match")</f>
        <v>30713</v>
      </c>
      <c r="K1588" t="str">
        <f t="shared" si="24"/>
        <v>Sufficient Access</v>
      </c>
    </row>
    <row r="1589" spans="1:11">
      <c r="A1589" t="str">
        <v>INDIANA UNIVERSITY HEALTH TIPTON HOSPITAL INC</v>
      </c>
      <c r="B1589" t="str">
        <v>TIPTON</v>
      </c>
      <c r="C1589" t="str">
        <v>IN</v>
      </c>
      <c r="D1589" t="str">
        <v>TIPTON</v>
      </c>
      <c r="E1589" t="str">
        <v>Critical Access Hospitals</v>
      </c>
      <c r="F1589" t="str">
        <v>Voluntary non-profit - Other</v>
      </c>
      <c r="G1589" t="str">
        <v>Yes</v>
      </c>
      <c r="H1589" s="8">
        <v>3</v>
      </c>
      <c r="I1589" t="str">
        <f>_xlfn.XLOOKUP(C1589,State_Ref!B:B,State_Ref!A:A,"No Match")</f>
        <v>Indiana</v>
      </c>
      <c r="J1589" cm="1">
        <f t="array" ref="J1589">_xlfn.XLOOKUP(I1589&amp;PROPER(D1589),Cleaned_Population!B$2:B$3200&amp;Cleaned_Population!A$2:A$3200,Cleaned_Population!C$2:C$3200,"No Match")</f>
        <v>15319</v>
      </c>
      <c r="K1589" t="str">
        <f t="shared" si="24"/>
        <v>Sufficient Access</v>
      </c>
    </row>
    <row r="1590" spans="1:11">
      <c r="A1590" t="str">
        <v>INDIANA UNIVERSITY HEALTH WHITE MEMORIAL HOSPITAL</v>
      </c>
      <c r="B1590" t="str">
        <v>MONTICELLO</v>
      </c>
      <c r="C1590" t="str">
        <v>IN</v>
      </c>
      <c r="D1590" t="str">
        <v>WHITE</v>
      </c>
      <c r="E1590" t="str">
        <v>Critical Access Hospitals</v>
      </c>
      <c r="F1590" t="str">
        <v>Voluntary non-profit - Private</v>
      </c>
      <c r="G1590" t="str">
        <v>Yes</v>
      </c>
      <c r="H1590" s="8">
        <v>5</v>
      </c>
      <c r="I1590" t="str">
        <f>_xlfn.XLOOKUP(C1590,State_Ref!B:B,State_Ref!A:A,"No Match")</f>
        <v>Indiana</v>
      </c>
      <c r="J1590" cm="1">
        <f t="array" ref="J1590">_xlfn.XLOOKUP(I1590&amp;PROPER(D1590),Cleaned_Population!B$2:B$3200&amp;Cleaned_Population!A$2:A$3200,Cleaned_Population!C$2:C$3200,"No Match")</f>
        <v>25164</v>
      </c>
      <c r="K1590" t="str">
        <f t="shared" si="24"/>
        <v>Sufficient Access</v>
      </c>
    </row>
    <row r="1591" spans="1:11">
      <c r="A1591" t="str">
        <v>WOODLAWN HOSPITAL</v>
      </c>
      <c r="B1591" t="str">
        <v>ROCHESTER</v>
      </c>
      <c r="C1591" t="str">
        <v>IN</v>
      </c>
      <c r="D1591" t="str">
        <v>FULTON</v>
      </c>
      <c r="E1591" t="str">
        <v>Critical Access Hospitals</v>
      </c>
      <c r="F1591" t="str">
        <v>Government - Local</v>
      </c>
      <c r="G1591" t="str">
        <v>Yes</v>
      </c>
      <c r="H1591" s="8">
        <v>3</v>
      </c>
      <c r="I1591" t="str">
        <f>_xlfn.XLOOKUP(C1591,State_Ref!B:B,State_Ref!A:A,"No Match")</f>
        <v>Indiana</v>
      </c>
      <c r="J1591" cm="1">
        <f t="array" ref="J1591">_xlfn.XLOOKUP(I1591&amp;PROPER(D1591),Cleaned_Population!B$2:B$3200&amp;Cleaned_Population!A$2:A$3200,Cleaned_Population!C$2:C$3200,"No Match")</f>
        <v>20091</v>
      </c>
      <c r="K1591" t="str">
        <f t="shared" si="24"/>
        <v>Sufficient Access</v>
      </c>
    </row>
    <row r="1592" spans="1:11">
      <c r="A1592" t="str">
        <v>ASCENSION ST VINCENT SALEM</v>
      </c>
      <c r="B1592" t="str">
        <v>SALEM</v>
      </c>
      <c r="C1592" t="str">
        <v>IN</v>
      </c>
      <c r="D1592" t="str">
        <v>WASHINGTON</v>
      </c>
      <c r="E1592" t="str">
        <v>Critical Access Hospitals</v>
      </c>
      <c r="F1592" t="str">
        <v>Voluntary non-profit - Private</v>
      </c>
      <c r="G1592" t="str">
        <v>Yes</v>
      </c>
      <c r="H1592" s="8">
        <v>0</v>
      </c>
      <c r="I1592" t="str">
        <f>_xlfn.XLOOKUP(C1592,State_Ref!B:B,State_Ref!A:A,"No Match")</f>
        <v>Indiana</v>
      </c>
      <c r="J1592" cm="1">
        <f t="array" ref="J1592">_xlfn.XLOOKUP(I1592&amp;PROPER(D1592),Cleaned_Population!B$2:B$3200&amp;Cleaned_Population!A$2:A$3200,Cleaned_Population!C$2:C$3200,"No Match")</f>
        <v>28383</v>
      </c>
      <c r="K1592" t="str">
        <f t="shared" si="24"/>
        <v>Sufficient Access</v>
      </c>
    </row>
    <row r="1593" spans="1:11">
      <c r="A1593" t="str">
        <v>CAMERON MEMORIAL COMMUNITY HOSPITAL INC</v>
      </c>
      <c r="B1593" t="str">
        <v>ANGOLA</v>
      </c>
      <c r="C1593" t="str">
        <v>IN</v>
      </c>
      <c r="D1593" t="str">
        <v>STEUBEN</v>
      </c>
      <c r="E1593" t="str">
        <v>Critical Access Hospitals</v>
      </c>
      <c r="F1593" t="str">
        <v>Voluntary non-profit - Private</v>
      </c>
      <c r="G1593" t="str">
        <v>Yes</v>
      </c>
      <c r="H1593" s="8">
        <v>3</v>
      </c>
      <c r="I1593" t="str">
        <f>_xlfn.XLOOKUP(C1593,State_Ref!B:B,State_Ref!A:A,"No Match")</f>
        <v>Indiana</v>
      </c>
      <c r="J1593" cm="1">
        <f t="array" ref="J1593">_xlfn.XLOOKUP(I1593&amp;PROPER(D1593),Cleaned_Population!B$2:B$3200&amp;Cleaned_Population!A$2:A$3200,Cleaned_Population!C$2:C$3200,"No Match")</f>
        <v>34799</v>
      </c>
      <c r="K1593" t="str">
        <f t="shared" si="24"/>
        <v>Sufficient Access</v>
      </c>
    </row>
    <row r="1594" spans="1:11">
      <c r="A1594" t="str">
        <v>INDIANA UNIVERSITY HEALTH FRANKFORT INC</v>
      </c>
      <c r="B1594" t="str">
        <v>FRANKFORT</v>
      </c>
      <c r="C1594" t="str">
        <v>IN</v>
      </c>
      <c r="D1594" t="str">
        <v>CLINTON</v>
      </c>
      <c r="E1594" t="str">
        <v>Critical Access Hospitals</v>
      </c>
      <c r="F1594" t="str">
        <v>Voluntary non-profit - Private</v>
      </c>
      <c r="G1594" t="str">
        <v>Yes</v>
      </c>
      <c r="H1594" s="8">
        <v>0</v>
      </c>
      <c r="I1594" t="str">
        <f>_xlfn.XLOOKUP(C1594,State_Ref!B:B,State_Ref!A:A,"No Match")</f>
        <v>Indiana</v>
      </c>
      <c r="J1594" cm="1">
        <f t="array" ref="J1594">_xlfn.XLOOKUP(I1594&amp;PROPER(D1594),Cleaned_Population!B$2:B$3200&amp;Cleaned_Population!A$2:A$3200,Cleaned_Population!C$2:C$3200,"No Match")</f>
        <v>33322</v>
      </c>
      <c r="K1594" t="str">
        <f t="shared" si="24"/>
        <v>Sufficient Access</v>
      </c>
    </row>
    <row r="1595" spans="1:11">
      <c r="A1595" t="str">
        <v>GREENE COUNTY GENERAL HOSPITAL</v>
      </c>
      <c r="B1595" t="str">
        <v>LINTON</v>
      </c>
      <c r="C1595" t="str">
        <v>IN</v>
      </c>
      <c r="D1595" t="str">
        <v>GREENE</v>
      </c>
      <c r="E1595" t="str">
        <v>Critical Access Hospitals</v>
      </c>
      <c r="F1595" t="str">
        <v>Government - Local</v>
      </c>
      <c r="G1595" t="str">
        <v>Yes</v>
      </c>
      <c r="H1595" s="8">
        <v>4</v>
      </c>
      <c r="I1595" t="str">
        <f>_xlfn.XLOOKUP(C1595,State_Ref!B:B,State_Ref!A:A,"No Match")</f>
        <v>Indiana</v>
      </c>
      <c r="J1595" cm="1">
        <f t="array" ref="J1595">_xlfn.XLOOKUP(I1595&amp;PROPER(D1595),Cleaned_Population!B$2:B$3200&amp;Cleaned_Population!A$2:A$3200,Cleaned_Population!C$2:C$3200,"No Match")</f>
        <v>31165</v>
      </c>
      <c r="K1595" t="str">
        <f t="shared" si="24"/>
        <v>Sufficient Access</v>
      </c>
    </row>
    <row r="1596" spans="1:11">
      <c r="A1596" t="str">
        <v>DUKES MEMORIAL HOSPITAL</v>
      </c>
      <c r="B1596" t="str">
        <v>PERU</v>
      </c>
      <c r="C1596" t="str">
        <v>IN</v>
      </c>
      <c r="D1596" t="str">
        <v>MIAMI</v>
      </c>
      <c r="E1596" t="str">
        <v>Critical Access Hospitals</v>
      </c>
      <c r="F1596" t="str">
        <v>Proprietary</v>
      </c>
      <c r="G1596" t="str">
        <v>Yes</v>
      </c>
      <c r="H1596" s="8">
        <v>2</v>
      </c>
      <c r="I1596" t="str">
        <f>_xlfn.XLOOKUP(C1596,State_Ref!B:B,State_Ref!A:A,"No Match")</f>
        <v>Indiana</v>
      </c>
      <c r="J1596" cm="1">
        <f t="array" ref="J1596">_xlfn.XLOOKUP(I1596&amp;PROPER(D1596),Cleaned_Population!B$2:B$3200&amp;Cleaned_Population!A$2:A$3200,Cleaned_Population!C$2:C$3200,"No Match")</f>
        <v>34487</v>
      </c>
      <c r="K1596" t="str">
        <f t="shared" si="24"/>
        <v>Sufficient Access</v>
      </c>
    </row>
    <row r="1597" spans="1:11">
      <c r="A1597" t="str">
        <v>GIBSON GENERAL HOSPITAL</v>
      </c>
      <c r="B1597" t="str">
        <v>PRINCETON</v>
      </c>
      <c r="C1597" t="str">
        <v>IN</v>
      </c>
      <c r="D1597" t="str">
        <v>GIBSON</v>
      </c>
      <c r="E1597" t="str">
        <v>Critical Access Hospitals</v>
      </c>
      <c r="F1597" t="str">
        <v>Voluntary non-profit - Private</v>
      </c>
      <c r="G1597" t="str">
        <v>Yes</v>
      </c>
      <c r="H1597" s="8">
        <v>0</v>
      </c>
      <c r="I1597" t="str">
        <f>_xlfn.XLOOKUP(C1597,State_Ref!B:B,State_Ref!A:A,"No Match")</f>
        <v>Indiana</v>
      </c>
      <c r="J1597" cm="1">
        <f t="array" ref="J1597">_xlfn.XLOOKUP(I1597&amp;PROPER(D1597),Cleaned_Population!B$2:B$3200&amp;Cleaned_Population!A$2:A$3200,Cleaned_Population!C$2:C$3200,"No Match")</f>
        <v>33091</v>
      </c>
      <c r="K1597" t="str">
        <f t="shared" si="24"/>
        <v>Sufficient Access</v>
      </c>
    </row>
    <row r="1598" spans="1:11">
      <c r="A1598" t="str">
        <v>INDIANA UNIVERSITY HEALTH JAY, INC.</v>
      </c>
      <c r="B1598" t="str">
        <v>PORTLAND</v>
      </c>
      <c r="C1598" t="str">
        <v>IN</v>
      </c>
      <c r="D1598" t="str">
        <v>JAY</v>
      </c>
      <c r="E1598" t="str">
        <v>Critical Access Hospitals</v>
      </c>
      <c r="F1598" t="str">
        <v>Government - Local</v>
      </c>
      <c r="G1598" t="str">
        <v>Yes</v>
      </c>
      <c r="H1598" s="8">
        <v>5</v>
      </c>
      <c r="I1598" t="str">
        <f>_xlfn.XLOOKUP(C1598,State_Ref!B:B,State_Ref!A:A,"No Match")</f>
        <v>Indiana</v>
      </c>
      <c r="J1598" cm="1">
        <f t="array" ref="J1598">_xlfn.XLOOKUP(I1598&amp;PROPER(D1598),Cleaned_Population!B$2:B$3200&amp;Cleaned_Population!A$2:A$3200,Cleaned_Population!C$2:C$3200,"No Match")</f>
        <v>20118</v>
      </c>
      <c r="K1598" t="str">
        <f t="shared" si="24"/>
        <v>Sufficient Access</v>
      </c>
    </row>
    <row r="1599" spans="1:11">
      <c r="A1599" t="str">
        <v>PERRY COUNTY MEMORIAL HOSPITAL</v>
      </c>
      <c r="B1599" t="str">
        <v>TELL CITY</v>
      </c>
      <c r="C1599" t="str">
        <v>IN</v>
      </c>
      <c r="D1599" t="str">
        <v>PERRY</v>
      </c>
      <c r="E1599" t="str">
        <v>Critical Access Hospitals</v>
      </c>
      <c r="F1599" t="str">
        <v>Voluntary non-profit - Other</v>
      </c>
      <c r="G1599" t="str">
        <v>Yes</v>
      </c>
      <c r="H1599" s="8">
        <v>2</v>
      </c>
      <c r="I1599" t="str">
        <f>_xlfn.XLOOKUP(C1599,State_Ref!B:B,State_Ref!A:A,"No Match")</f>
        <v>Indiana</v>
      </c>
      <c r="J1599" cm="1">
        <f t="array" ref="J1599">_xlfn.XLOOKUP(I1599&amp;PROPER(D1599),Cleaned_Population!B$2:B$3200&amp;Cleaned_Population!A$2:A$3200,Cleaned_Population!C$2:C$3200,"No Match")</f>
        <v>19389</v>
      </c>
      <c r="K1599" t="str">
        <f t="shared" si="24"/>
        <v>Sufficient Access</v>
      </c>
    </row>
    <row r="1600" spans="1:11">
      <c r="A1600" t="str">
        <v>PARKVIEW LAGRANGE HOSPITAL</v>
      </c>
      <c r="B1600" t="str">
        <v>LAGRANGE</v>
      </c>
      <c r="C1600" t="str">
        <v>IN</v>
      </c>
      <c r="D1600" t="str">
        <v>LAGRANGE</v>
      </c>
      <c r="E1600" t="str">
        <v>Critical Access Hospitals</v>
      </c>
      <c r="F1600" t="str">
        <v>Voluntary non-profit - Private</v>
      </c>
      <c r="G1600" t="str">
        <v>Yes</v>
      </c>
      <c r="H1600" s="8">
        <v>5</v>
      </c>
      <c r="I1600" t="str">
        <f>_xlfn.XLOOKUP(C1600,State_Ref!B:B,State_Ref!A:A,"No Match")</f>
        <v>Indiana</v>
      </c>
      <c r="J1600" cm="1">
        <f t="array" ref="J1600">_xlfn.XLOOKUP(I1600&amp;PROPER(D1600),Cleaned_Population!B$2:B$3200&amp;Cleaned_Population!A$2:A$3200,Cleaned_Population!C$2:C$3200,"No Match")</f>
        <v>41305</v>
      </c>
      <c r="K1600" t="str">
        <f t="shared" si="24"/>
        <v>Sufficient Access</v>
      </c>
    </row>
    <row r="1601" spans="1:11">
      <c r="A1601" t="str">
        <v>FRANCISCAN HEALTH RENSSELAER, INC</v>
      </c>
      <c r="B1601" t="str">
        <v>RENSSELAER</v>
      </c>
      <c r="C1601" t="str">
        <v>IN</v>
      </c>
      <c r="D1601" t="str">
        <v>JASPER</v>
      </c>
      <c r="E1601" t="str">
        <v>Critical Access Hospitals</v>
      </c>
      <c r="F1601" t="str">
        <v>Voluntary non-profit - Private</v>
      </c>
      <c r="G1601" t="str">
        <v>Yes</v>
      </c>
      <c r="H1601" s="8">
        <v>0</v>
      </c>
      <c r="I1601" t="str">
        <f>_xlfn.XLOOKUP(C1601,State_Ref!B:B,State_Ref!A:A,"No Match")</f>
        <v>Indiana</v>
      </c>
      <c r="J1601" cm="1">
        <f t="array" ref="J1601">_xlfn.XLOOKUP(I1601&amp;PROPER(D1601),Cleaned_Population!B$2:B$3200&amp;Cleaned_Population!A$2:A$3200,Cleaned_Population!C$2:C$3200,"No Match")</f>
        <v>33894</v>
      </c>
      <c r="K1601" t="str">
        <f t="shared" si="24"/>
        <v>Sufficient Access</v>
      </c>
    </row>
    <row r="1602" spans="1:11">
      <c r="A1602" t="str">
        <v>ASCENSION ST VINCENT WARRICK</v>
      </c>
      <c r="B1602" t="str">
        <v>BOONVILLE</v>
      </c>
      <c r="C1602" t="str">
        <v>IN</v>
      </c>
      <c r="D1602" t="str">
        <v>WARRICK</v>
      </c>
      <c r="E1602" t="str">
        <v>Critical Access Hospitals</v>
      </c>
      <c r="F1602" t="str">
        <v>Voluntary non-profit - Private</v>
      </c>
      <c r="G1602" t="str">
        <v>Yes</v>
      </c>
      <c r="H1602" s="8">
        <v>0</v>
      </c>
      <c r="I1602" t="str">
        <f>_xlfn.XLOOKUP(C1602,State_Ref!B:B,State_Ref!A:A,"No Match")</f>
        <v>Indiana</v>
      </c>
      <c r="J1602" cm="1">
        <f t="array" ref="J1602">_xlfn.XLOOKUP(I1602&amp;PROPER(D1602),Cleaned_Population!B$2:B$3200&amp;Cleaned_Population!A$2:A$3200,Cleaned_Population!C$2:C$3200,"No Match")</f>
        <v>66803</v>
      </c>
      <c r="K1602" t="str">
        <f t="shared" si="24"/>
        <v>Sufficient Access</v>
      </c>
    </row>
    <row r="1603" spans="1:11">
      <c r="A1603" t="str">
        <v>UNION HOSPITAL CLINTON</v>
      </c>
      <c r="B1603" t="str">
        <v>CLINTON</v>
      </c>
      <c r="C1603" t="str">
        <v>IN</v>
      </c>
      <c r="D1603" t="str">
        <v>VERMILLION</v>
      </c>
      <c r="E1603" t="str">
        <v>Critical Access Hospitals</v>
      </c>
      <c r="F1603" t="str">
        <v>Voluntary non-profit - Private</v>
      </c>
      <c r="G1603" t="str">
        <v>Yes</v>
      </c>
      <c r="H1603" s="8">
        <v>2</v>
      </c>
      <c r="I1603" t="str">
        <f>_xlfn.XLOOKUP(C1603,State_Ref!B:B,State_Ref!A:A,"No Match")</f>
        <v>Indiana</v>
      </c>
      <c r="J1603" cm="1">
        <f t="array" ref="J1603">_xlfn.XLOOKUP(I1603&amp;PROPER(D1603),Cleaned_Population!B$2:B$3200&amp;Cleaned_Population!A$2:A$3200,Cleaned_Population!C$2:C$3200,"No Match")</f>
        <v>15488</v>
      </c>
      <c r="K1603" t="str">
        <f t="shared" ref="K1603:K1666" si="25">IF(AND(J1603&gt;50000,COUNTIFS(D:D,D1603,C:C,C1603)&lt;=1),"Hospital Desert","Sufficient Access")</f>
        <v>Sufficient Access</v>
      </c>
    </row>
    <row r="1604" spans="1:11">
      <c r="A1604" t="str">
        <v>SULLIVAN COUNTY COMMUNITY HOSPITAL</v>
      </c>
      <c r="B1604" t="str">
        <v>SULLIVAN</v>
      </c>
      <c r="C1604" t="str">
        <v>IN</v>
      </c>
      <c r="D1604" t="str">
        <v>SULLIVAN</v>
      </c>
      <c r="E1604" t="str">
        <v>Critical Access Hospitals</v>
      </c>
      <c r="F1604" t="str">
        <v>Government - Local</v>
      </c>
      <c r="G1604" t="str">
        <v>Yes</v>
      </c>
      <c r="H1604" s="8">
        <v>0</v>
      </c>
      <c r="I1604" t="str">
        <f>_xlfn.XLOOKUP(C1604,State_Ref!B:B,State_Ref!A:A,"No Match")</f>
        <v>Indiana</v>
      </c>
      <c r="J1604" cm="1">
        <f t="array" ref="J1604">_xlfn.XLOOKUP(I1604&amp;PROPER(D1604),Cleaned_Population!B$2:B$3200&amp;Cleaned_Population!A$2:A$3200,Cleaned_Population!C$2:C$3200,"No Match")</f>
        <v>20831</v>
      </c>
      <c r="K1604" t="str">
        <f t="shared" si="25"/>
        <v>Sufficient Access</v>
      </c>
    </row>
    <row r="1605" spans="1:11">
      <c r="A1605" t="str">
        <v>INDIANA UNIVERSITY HEALTH BEDFORD HOSPITAL</v>
      </c>
      <c r="B1605" t="str">
        <v>BEDFORD</v>
      </c>
      <c r="C1605" t="str">
        <v>IN</v>
      </c>
      <c r="D1605" t="str">
        <v>LAWRENCE</v>
      </c>
      <c r="E1605" t="str">
        <v>Critical Access Hospitals</v>
      </c>
      <c r="F1605" t="str">
        <v>Voluntary non-profit - Private</v>
      </c>
      <c r="G1605" t="str">
        <v>Yes</v>
      </c>
      <c r="H1605" s="8">
        <v>3</v>
      </c>
      <c r="I1605" t="str">
        <f>_xlfn.XLOOKUP(C1605,State_Ref!B:B,State_Ref!A:A,"No Match")</f>
        <v>Indiana</v>
      </c>
      <c r="J1605" cm="1">
        <f t="array" ref="J1605">_xlfn.XLOOKUP(I1605&amp;PROPER(D1605),Cleaned_Population!B$2:B$3200&amp;Cleaned_Population!A$2:A$3200,Cleaned_Population!C$2:C$3200,"No Match")</f>
        <v>45568</v>
      </c>
      <c r="K1605" t="str">
        <f t="shared" si="25"/>
        <v>Sufficient Access</v>
      </c>
    </row>
    <row r="1606" spans="1:11">
      <c r="A1606" t="str">
        <v>MARGARET MARY COMMUNITY HOSPITAL INC</v>
      </c>
      <c r="B1606" t="str">
        <v>BATESVILLE</v>
      </c>
      <c r="C1606" t="str">
        <v>IN</v>
      </c>
      <c r="D1606" t="str">
        <v>FRANKLIN</v>
      </c>
      <c r="E1606" t="str">
        <v>Critical Access Hospitals</v>
      </c>
      <c r="F1606" t="str">
        <v>Voluntary non-profit - Private</v>
      </c>
      <c r="G1606" t="str">
        <v>Yes</v>
      </c>
      <c r="H1606" s="8">
        <v>0</v>
      </c>
      <c r="I1606" t="str">
        <f>_xlfn.XLOOKUP(C1606,State_Ref!B:B,State_Ref!A:A,"No Match")</f>
        <v>Indiana</v>
      </c>
      <c r="J1606" cm="1">
        <f t="array" ref="J1606">_xlfn.XLOOKUP(I1606&amp;PROPER(D1606),Cleaned_Population!B$2:B$3200&amp;Cleaned_Population!A$2:A$3200,Cleaned_Population!C$2:C$3200,"No Match")</f>
        <v>23286</v>
      </c>
      <c r="K1606" t="str">
        <f t="shared" si="25"/>
        <v>Sufficient Access</v>
      </c>
    </row>
    <row r="1607" spans="1:11">
      <c r="A1607" t="str">
        <v>ADAMS MEMORIAL HOSPITAL</v>
      </c>
      <c r="B1607" t="str">
        <v>DECATUR</v>
      </c>
      <c r="C1607" t="str">
        <v>IN</v>
      </c>
      <c r="D1607" t="str">
        <v>ADAMS</v>
      </c>
      <c r="E1607" t="str">
        <v>Critical Access Hospitals</v>
      </c>
      <c r="F1607" t="str">
        <v>Government - Local</v>
      </c>
      <c r="G1607" t="str">
        <v>Yes</v>
      </c>
      <c r="H1607" s="8">
        <v>0</v>
      </c>
      <c r="I1607" t="str">
        <f>_xlfn.XLOOKUP(C1607,State_Ref!B:B,State_Ref!A:A,"No Match")</f>
        <v>Indiana</v>
      </c>
      <c r="J1607" cm="1">
        <f t="array" ref="J1607">_xlfn.XLOOKUP(I1607&amp;PROPER(D1607),Cleaned_Population!B$2:B$3200&amp;Cleaned_Population!A$2:A$3200,Cleaned_Population!C$2:C$3200,"No Match")</f>
        <v>36650</v>
      </c>
      <c r="K1607" t="str">
        <f t="shared" si="25"/>
        <v>Sufficient Access</v>
      </c>
    </row>
    <row r="1608" spans="1:11">
      <c r="A1608" t="str">
        <v>HARRISON COUNTY HOSPITAL</v>
      </c>
      <c r="B1608" t="str">
        <v>CORYDON</v>
      </c>
      <c r="C1608" t="str">
        <v>IN</v>
      </c>
      <c r="D1608" t="str">
        <v>HARRISON</v>
      </c>
      <c r="E1608" t="str">
        <v>Critical Access Hospitals</v>
      </c>
      <c r="F1608" t="str">
        <v>Government - Local</v>
      </c>
      <c r="G1608" t="str">
        <v>Yes</v>
      </c>
      <c r="H1608" s="8">
        <v>3</v>
      </c>
      <c r="I1608" t="str">
        <f>_xlfn.XLOOKUP(C1608,State_Ref!B:B,State_Ref!A:A,"No Match")</f>
        <v>Indiana</v>
      </c>
      <c r="J1608" cm="1">
        <f t="array" ref="J1608">_xlfn.XLOOKUP(I1608&amp;PROPER(D1608),Cleaned_Population!B$2:B$3200&amp;Cleaned_Population!A$2:A$3200,Cleaned_Population!C$2:C$3200,"No Match")</f>
        <v>40437</v>
      </c>
      <c r="K1608" t="str">
        <f t="shared" si="25"/>
        <v>Sufficient Access</v>
      </c>
    </row>
    <row r="1609" spans="1:11">
      <c r="A1609" t="str">
        <v>DECATUR COUNTY MEMORIAL HOSPITAL</v>
      </c>
      <c r="B1609" t="str">
        <v>GREENSBURG</v>
      </c>
      <c r="C1609" t="str">
        <v>IN</v>
      </c>
      <c r="D1609" t="str">
        <v>DECATUR</v>
      </c>
      <c r="E1609" t="str">
        <v>Critical Access Hospitals</v>
      </c>
      <c r="F1609" t="str">
        <v>Government - Local</v>
      </c>
      <c r="G1609" t="str">
        <v>Yes</v>
      </c>
      <c r="H1609" s="8">
        <v>3</v>
      </c>
      <c r="I1609" t="str">
        <f>_xlfn.XLOOKUP(C1609,State_Ref!B:B,State_Ref!A:A,"No Match")</f>
        <v>Indiana</v>
      </c>
      <c r="J1609" cm="1">
        <f t="array" ref="J1609">_xlfn.XLOOKUP(I1609&amp;PROPER(D1609),Cleaned_Population!B$2:B$3200&amp;Cleaned_Population!A$2:A$3200,Cleaned_Population!C$2:C$3200,"No Match")</f>
        <v>26576</v>
      </c>
      <c r="K1609" t="str">
        <f t="shared" si="25"/>
        <v>Sufficient Access</v>
      </c>
    </row>
    <row r="1610" spans="1:11">
      <c r="A1610" t="str">
        <v>PUTNAM COUNTY HOSPITAL</v>
      </c>
      <c r="B1610" t="str">
        <v>GREENCASTLE</v>
      </c>
      <c r="C1610" t="str">
        <v>IN</v>
      </c>
      <c r="D1610" t="str">
        <v>PUTNAM</v>
      </c>
      <c r="E1610" t="str">
        <v>Critical Access Hospitals</v>
      </c>
      <c r="F1610" t="str">
        <v>Government - Local</v>
      </c>
      <c r="G1610" t="str">
        <v>Yes</v>
      </c>
      <c r="H1610" s="8">
        <v>5</v>
      </c>
      <c r="I1610" t="str">
        <f>_xlfn.XLOOKUP(C1610,State_Ref!B:B,State_Ref!A:A,"No Match")</f>
        <v>Indiana</v>
      </c>
      <c r="J1610" cm="1">
        <f t="array" ref="J1610">_xlfn.XLOOKUP(I1610&amp;PROPER(D1610),Cleaned_Population!B$2:B$3200&amp;Cleaned_Population!A$2:A$3200,Cleaned_Population!C$2:C$3200,"No Match")</f>
        <v>37876</v>
      </c>
      <c r="K1610" t="str">
        <f t="shared" si="25"/>
        <v>Sufficient Access</v>
      </c>
    </row>
    <row r="1611" spans="1:11">
      <c r="A1611" t="str">
        <v>NORTON SCOTT HOSPITAL</v>
      </c>
      <c r="B1611" t="str">
        <v>SCOTTSBURG</v>
      </c>
      <c r="C1611" t="str">
        <v>IN</v>
      </c>
      <c r="D1611" t="str">
        <v>SCOTT</v>
      </c>
      <c r="E1611" t="str">
        <v>Critical Access Hospitals</v>
      </c>
      <c r="F1611" t="str">
        <v>Proprietary</v>
      </c>
      <c r="G1611" t="str">
        <v>Yes</v>
      </c>
      <c r="H1611" s="8">
        <v>2</v>
      </c>
      <c r="I1611" t="str">
        <f>_xlfn.XLOOKUP(C1611,State_Ref!B:B,State_Ref!A:A,"No Match")</f>
        <v>Indiana</v>
      </c>
      <c r="J1611" cm="1">
        <f t="array" ref="J1611">_xlfn.XLOOKUP(I1611&amp;PROPER(D1611),Cleaned_Population!B$2:B$3200&amp;Cleaned_Population!A$2:A$3200,Cleaned_Population!C$2:C$3200,"No Match")</f>
        <v>25053</v>
      </c>
      <c r="K1611" t="str">
        <f t="shared" si="25"/>
        <v>Sufficient Access</v>
      </c>
    </row>
    <row r="1612" spans="1:11">
      <c r="A1612" t="str">
        <v>WABASH VALLEY ALLIANCE, INC. / RIVER BEND HOSPITAL</v>
      </c>
      <c r="B1612" t="str">
        <v>WEST LAFAYETTE</v>
      </c>
      <c r="C1612" t="str">
        <v>IN</v>
      </c>
      <c r="D1612" t="str">
        <v>TIPPECANOE</v>
      </c>
      <c r="E1612" t="str">
        <v>Psychiatric</v>
      </c>
      <c r="F1612" t="str">
        <v>Voluntary non-profit - Private</v>
      </c>
      <c r="G1612" t="str">
        <v>No</v>
      </c>
      <c r="H1612" s="8">
        <v>0</v>
      </c>
      <c r="I1612" t="str">
        <f>_xlfn.XLOOKUP(C1612,State_Ref!B:B,State_Ref!A:A,"No Match")</f>
        <v>Indiana</v>
      </c>
      <c r="J1612" cm="1">
        <f t="array" ref="J1612">_xlfn.XLOOKUP(I1612&amp;PROPER(D1612),Cleaned_Population!B$2:B$3200&amp;Cleaned_Population!A$2:A$3200,Cleaned_Population!C$2:C$3200,"No Match")</f>
        <v>190456</v>
      </c>
      <c r="K1612" t="str">
        <f t="shared" si="25"/>
        <v>Sufficient Access</v>
      </c>
    </row>
    <row r="1613" spans="1:11">
      <c r="A1613" t="str">
        <v>NEURODIAGNOSTIC INSTITUTE</v>
      </c>
      <c r="B1613" t="str">
        <v>INDIANAPOLIS</v>
      </c>
      <c r="C1613" t="str">
        <v>IN</v>
      </c>
      <c r="D1613" t="str">
        <v>MARION</v>
      </c>
      <c r="E1613" t="str">
        <v>Psychiatric</v>
      </c>
      <c r="F1613" t="str">
        <v>Government - State</v>
      </c>
      <c r="G1613" t="str">
        <v>Yes</v>
      </c>
      <c r="H1613" s="8">
        <v>0</v>
      </c>
      <c r="I1613" t="str">
        <f>_xlfn.XLOOKUP(C1613,State_Ref!B:B,State_Ref!A:A,"No Match")</f>
        <v>Indiana</v>
      </c>
      <c r="J1613" cm="1">
        <f t="array" ref="J1613">_xlfn.XLOOKUP(I1613&amp;PROPER(D1613),Cleaned_Population!B$2:B$3200&amp;Cleaned_Population!A$2:A$3200,Cleaned_Population!C$2:C$3200,"No Match")</f>
        <v>992196</v>
      </c>
      <c r="K1613" t="str">
        <f t="shared" si="25"/>
        <v>Sufficient Access</v>
      </c>
    </row>
    <row r="1614" spans="1:11">
      <c r="A1614" t="str">
        <v>HAMILTON CENTER INC</v>
      </c>
      <c r="B1614" t="str">
        <v>TERRE HAUTE</v>
      </c>
      <c r="C1614" t="str">
        <v>IN</v>
      </c>
      <c r="D1614" t="str">
        <v>VIGO</v>
      </c>
      <c r="E1614" t="str">
        <v>Psychiatric</v>
      </c>
      <c r="F1614" t="str">
        <v>Voluntary non-profit - Private</v>
      </c>
      <c r="G1614" t="str">
        <v>No</v>
      </c>
      <c r="H1614" s="8">
        <v>0</v>
      </c>
      <c r="I1614" t="str">
        <f>_xlfn.XLOOKUP(C1614,State_Ref!B:B,State_Ref!A:A,"No Match")</f>
        <v>Indiana</v>
      </c>
      <c r="J1614" cm="1">
        <f t="array" ref="J1614">_xlfn.XLOOKUP(I1614&amp;PROPER(D1614),Cleaned_Population!B$2:B$3200&amp;Cleaned_Population!A$2:A$3200,Cleaned_Population!C$2:C$3200,"No Match")</f>
        <v>106512</v>
      </c>
      <c r="K1614" t="str">
        <f t="shared" si="25"/>
        <v>Sufficient Access</v>
      </c>
    </row>
    <row r="1615" spans="1:11">
      <c r="A1615" t="str">
        <v>INCOMPASS HEALTHCARE</v>
      </c>
      <c r="B1615" t="str">
        <v>LAWRENCEBURG</v>
      </c>
      <c r="C1615" t="str">
        <v>IN</v>
      </c>
      <c r="D1615" t="str">
        <v>DEARBORN</v>
      </c>
      <c r="E1615" t="str">
        <v>Psychiatric</v>
      </c>
      <c r="F1615" t="str">
        <v>Voluntary non-profit - Private</v>
      </c>
      <c r="G1615" t="str">
        <v>No</v>
      </c>
      <c r="H1615" s="8">
        <v>0</v>
      </c>
      <c r="I1615" t="str">
        <f>_xlfn.XLOOKUP(C1615,State_Ref!B:B,State_Ref!A:A,"No Match")</f>
        <v>Indiana</v>
      </c>
      <c r="J1615" cm="1">
        <f t="array" ref="J1615">_xlfn.XLOOKUP(I1615&amp;PROPER(D1615),Cleaned_Population!B$2:B$3200&amp;Cleaned_Population!A$2:A$3200,Cleaned_Population!C$2:C$3200,"No Match")</f>
        <v>51609</v>
      </c>
      <c r="K1615" t="str">
        <f t="shared" si="25"/>
        <v>Sufficient Access</v>
      </c>
    </row>
    <row r="1616" spans="1:11">
      <c r="A1616" t="str">
        <v>OTIS R BOWEN CENTER FOR HUMAN SERVICES INC</v>
      </c>
      <c r="B1616" t="str">
        <v>PIERCETON</v>
      </c>
      <c r="C1616" t="str">
        <v>IN</v>
      </c>
      <c r="D1616" t="str">
        <v>KOSCIUSKO</v>
      </c>
      <c r="E1616" t="str">
        <v>Psychiatric</v>
      </c>
      <c r="F1616" t="str">
        <v>Voluntary non-profit - Private</v>
      </c>
      <c r="G1616" t="str">
        <v>No</v>
      </c>
      <c r="H1616" s="8">
        <v>0</v>
      </c>
      <c r="I1616" t="str">
        <f>_xlfn.XLOOKUP(C1616,State_Ref!B:B,State_Ref!A:A,"No Match")</f>
        <v>Indiana</v>
      </c>
      <c r="J1616" cm="1">
        <f t="array" ref="J1616">_xlfn.XLOOKUP(I1616&amp;PROPER(D1616),Cleaned_Population!B$2:B$3200&amp;Cleaned_Population!A$2:A$3200,Cleaned_Population!C$2:C$3200,"No Match")</f>
        <v>80892</v>
      </c>
      <c r="K1616" t="str">
        <f t="shared" si="25"/>
        <v>Sufficient Access</v>
      </c>
    </row>
    <row r="1617" spans="1:11">
      <c r="A1617" t="str">
        <v>RICHMOND STATE HOSPITAL</v>
      </c>
      <c r="B1617" t="str">
        <v>RICHMOND</v>
      </c>
      <c r="C1617" t="str">
        <v>IN</v>
      </c>
      <c r="D1617" t="str">
        <v>WAYNE</v>
      </c>
      <c r="E1617" t="str">
        <v>Psychiatric</v>
      </c>
      <c r="F1617" t="str">
        <v>Proprietary</v>
      </c>
      <c r="G1617" t="str">
        <v>Yes</v>
      </c>
      <c r="H1617" s="8">
        <v>0</v>
      </c>
      <c r="I1617" t="str">
        <f>_xlfn.XLOOKUP(C1617,State_Ref!B:B,State_Ref!A:A,"No Match")</f>
        <v>Indiana</v>
      </c>
      <c r="J1617" cm="1">
        <f t="array" ref="J1617">_xlfn.XLOOKUP(I1617&amp;PROPER(D1617),Cleaned_Population!B$2:B$3200&amp;Cleaned_Population!A$2:A$3200,Cleaned_Population!C$2:C$3200,"No Match")</f>
        <v>66169</v>
      </c>
      <c r="K1617" t="str">
        <f t="shared" si="25"/>
        <v>Sufficient Access</v>
      </c>
    </row>
    <row r="1618" spans="1:11">
      <c r="A1618" t="str">
        <v>MADISON STATE HOSPITAL</v>
      </c>
      <c r="B1618" t="str">
        <v>MADISON</v>
      </c>
      <c r="C1618" t="str">
        <v>IN</v>
      </c>
      <c r="D1618" t="str">
        <v>JEFFERSON</v>
      </c>
      <c r="E1618" t="str">
        <v>Psychiatric</v>
      </c>
      <c r="F1618" t="str">
        <v>Government - State</v>
      </c>
      <c r="G1618" t="str">
        <v>Yes</v>
      </c>
      <c r="H1618" s="8">
        <v>0</v>
      </c>
      <c r="I1618" t="str">
        <f>_xlfn.XLOOKUP(C1618,State_Ref!B:B,State_Ref!A:A,"No Match")</f>
        <v>Indiana</v>
      </c>
      <c r="J1618" cm="1">
        <f t="array" ref="J1618">_xlfn.XLOOKUP(I1618&amp;PROPER(D1618),Cleaned_Population!B$2:B$3200&amp;Cleaned_Population!A$2:A$3200,Cleaned_Population!C$2:C$3200,"No Match")</f>
        <v>33279</v>
      </c>
      <c r="K1618" t="str">
        <f t="shared" si="25"/>
        <v>Sufficient Access</v>
      </c>
    </row>
    <row r="1619" spans="1:11">
      <c r="A1619" t="str">
        <v>REGIONAL MENTAL HEALTH CENTER</v>
      </c>
      <c r="B1619" t="str">
        <v>MERRILLVILLE</v>
      </c>
      <c r="C1619" t="str">
        <v>IN</v>
      </c>
      <c r="D1619" t="str">
        <v>LAKE</v>
      </c>
      <c r="E1619" t="str">
        <v>Psychiatric</v>
      </c>
      <c r="F1619" t="str">
        <v>Voluntary non-profit - Private</v>
      </c>
      <c r="G1619" t="str">
        <v>Yes</v>
      </c>
      <c r="H1619" s="8">
        <v>0</v>
      </c>
      <c r="I1619" t="str">
        <f>_xlfn.XLOOKUP(C1619,State_Ref!B:B,State_Ref!A:A,"No Match")</f>
        <v>Indiana</v>
      </c>
      <c r="J1619" cm="1">
        <f t="array" ref="J1619">_xlfn.XLOOKUP(I1619&amp;PROPER(D1619),Cleaned_Population!B$2:B$3200&amp;Cleaned_Population!A$2:A$3200,Cleaned_Population!C$2:C$3200,"No Match")</f>
        <v>504612</v>
      </c>
      <c r="K1619" t="str">
        <f t="shared" si="25"/>
        <v>Sufficient Access</v>
      </c>
    </row>
    <row r="1620" spans="1:11">
      <c r="A1620" t="str">
        <v>GRANT-BLACKFORD MENTAL HEALTH, INC</v>
      </c>
      <c r="B1620" t="str">
        <v>MARION</v>
      </c>
      <c r="C1620" t="str">
        <v>IN</v>
      </c>
      <c r="D1620" t="str">
        <v>GRANT</v>
      </c>
      <c r="E1620" t="str">
        <v>Psychiatric</v>
      </c>
      <c r="F1620" t="str">
        <v>Voluntary non-profit - Private</v>
      </c>
      <c r="G1620" t="str">
        <v>No</v>
      </c>
      <c r="H1620" s="8">
        <v>0</v>
      </c>
      <c r="I1620" t="str">
        <f>_xlfn.XLOOKUP(C1620,State_Ref!B:B,State_Ref!A:A,"No Match")</f>
        <v>Indiana</v>
      </c>
      <c r="J1620" cm="1">
        <f t="array" ref="J1620">_xlfn.XLOOKUP(I1620&amp;PROPER(D1620),Cleaned_Population!B$2:B$3200&amp;Cleaned_Population!A$2:A$3200,Cleaned_Population!C$2:C$3200,"No Match")</f>
        <v>66524</v>
      </c>
      <c r="K1620" t="str">
        <f t="shared" si="25"/>
        <v>Sufficient Access</v>
      </c>
    </row>
    <row r="1621" spans="1:11">
      <c r="A1621" t="str">
        <v>VALLE VISTA HEALTH SYSTEM</v>
      </c>
      <c r="B1621" t="str">
        <v>GREENWOOD</v>
      </c>
      <c r="C1621" t="str">
        <v>IN</v>
      </c>
      <c r="D1621" t="str">
        <v>JOHNSON</v>
      </c>
      <c r="E1621" t="str">
        <v>Psychiatric</v>
      </c>
      <c r="F1621" t="str">
        <v>Proprietary</v>
      </c>
      <c r="G1621" t="str">
        <v>No</v>
      </c>
      <c r="H1621" s="8">
        <v>0</v>
      </c>
      <c r="I1621" t="str">
        <f>_xlfn.XLOOKUP(C1621,State_Ref!B:B,State_Ref!A:A,"No Match")</f>
        <v>Indiana</v>
      </c>
      <c r="J1621" cm="1">
        <f t="array" ref="J1621">_xlfn.XLOOKUP(I1621&amp;PROPER(D1621),Cleaned_Population!B$2:B$3200&amp;Cleaned_Population!A$2:A$3200,Cleaned_Population!C$2:C$3200,"No Match")</f>
        <v>174262</v>
      </c>
      <c r="K1621" t="str">
        <f t="shared" si="25"/>
        <v>Sufficient Access</v>
      </c>
    </row>
    <row r="1622" spans="1:11">
      <c r="A1622" t="str">
        <v>OAKLAWN PSYCHIATRIC CENTER INC</v>
      </c>
      <c r="B1622" t="str">
        <v>GOSHEN</v>
      </c>
      <c r="C1622" t="str">
        <v>IN</v>
      </c>
      <c r="D1622" t="str">
        <v>ELKHART</v>
      </c>
      <c r="E1622" t="str">
        <v>Psychiatric</v>
      </c>
      <c r="F1622" t="str">
        <v>Voluntary non-profit - Private</v>
      </c>
      <c r="G1622" t="str">
        <v>No</v>
      </c>
      <c r="H1622" s="8">
        <v>0</v>
      </c>
      <c r="I1622" t="str">
        <f>_xlfn.XLOOKUP(C1622,State_Ref!B:B,State_Ref!A:A,"No Match")</f>
        <v>Indiana</v>
      </c>
      <c r="J1622" cm="1">
        <f t="array" ref="J1622">_xlfn.XLOOKUP(I1622&amp;PROPER(D1622),Cleaned_Population!B$2:B$3200&amp;Cleaned_Population!A$2:A$3200,Cleaned_Population!C$2:C$3200,"No Match")</f>
        <v>208774</v>
      </c>
      <c r="K1622" t="str">
        <f t="shared" si="25"/>
        <v>Sufficient Access</v>
      </c>
    </row>
    <row r="1623" spans="1:11">
      <c r="A1623" t="str">
        <v>4C HEALTH</v>
      </c>
      <c r="B1623" t="str">
        <v>LOGANSPORT</v>
      </c>
      <c r="C1623" t="str">
        <v>IN</v>
      </c>
      <c r="D1623" t="str">
        <v>CASS</v>
      </c>
      <c r="E1623" t="str">
        <v>Psychiatric</v>
      </c>
      <c r="F1623" t="str">
        <v>Voluntary non-profit - Private</v>
      </c>
      <c r="G1623" t="str">
        <v>No</v>
      </c>
      <c r="H1623" s="8">
        <v>0</v>
      </c>
      <c r="I1623" t="str">
        <f>_xlfn.XLOOKUP(C1623,State_Ref!B:B,State_Ref!A:A,"No Match")</f>
        <v>Indiana</v>
      </c>
      <c r="J1623" cm="1">
        <f t="array" ref="J1623">_xlfn.XLOOKUP(I1623&amp;PROPER(D1623),Cleaned_Population!B$2:B$3200&amp;Cleaned_Population!A$2:A$3200,Cleaned_Population!C$2:C$3200,"No Match")</f>
        <v>37836</v>
      </c>
      <c r="K1623" t="str">
        <f t="shared" si="25"/>
        <v>Sufficient Access</v>
      </c>
    </row>
    <row r="1624" spans="1:11">
      <c r="A1624" t="str">
        <v>BLOOMINGTON MEADOWS HOSPITAL</v>
      </c>
      <c r="B1624" t="str">
        <v>BLOOMINGTON</v>
      </c>
      <c r="C1624" t="str">
        <v>IN</v>
      </c>
      <c r="D1624" t="str">
        <v>MONROE</v>
      </c>
      <c r="E1624" t="str">
        <v>Psychiatric</v>
      </c>
      <c r="F1624" t="str">
        <v>Proprietary</v>
      </c>
      <c r="G1624" t="str">
        <v>No</v>
      </c>
      <c r="H1624" s="8">
        <v>0</v>
      </c>
      <c r="I1624" t="str">
        <f>_xlfn.XLOOKUP(C1624,State_Ref!B:B,State_Ref!A:A,"No Match")</f>
        <v>Indiana</v>
      </c>
      <c r="J1624" cm="1">
        <f t="array" ref="J1624">_xlfn.XLOOKUP(I1624&amp;PROPER(D1624),Cleaned_Population!B$2:B$3200&amp;Cleaned_Population!A$2:A$3200,Cleaned_Population!C$2:C$3200,"No Match")</f>
        <v>143345</v>
      </c>
      <c r="K1624" t="str">
        <f t="shared" si="25"/>
        <v>Sufficient Access</v>
      </c>
    </row>
    <row r="1625" spans="1:11">
      <c r="A1625" t="str">
        <v>MICHIANA BEHAVIORAL HEALTH CENTER</v>
      </c>
      <c r="B1625" t="str">
        <v>PLYMOUTH</v>
      </c>
      <c r="C1625" t="str">
        <v>IN</v>
      </c>
      <c r="D1625" t="str">
        <v>MARSHALL</v>
      </c>
      <c r="E1625" t="str">
        <v>Psychiatric</v>
      </c>
      <c r="F1625" t="str">
        <v>Voluntary non-profit - Other</v>
      </c>
      <c r="G1625" t="str">
        <v>Yes</v>
      </c>
      <c r="H1625" s="8">
        <v>0</v>
      </c>
      <c r="I1625" t="str">
        <f>_xlfn.XLOOKUP(C1625,State_Ref!B:B,State_Ref!A:A,"No Match")</f>
        <v>Indiana</v>
      </c>
      <c r="J1625" cm="1">
        <f t="array" ref="J1625">_xlfn.XLOOKUP(I1625&amp;PROPER(D1625),Cleaned_Population!B$2:B$3200&amp;Cleaned_Population!A$2:A$3200,Cleaned_Population!C$2:C$3200,"No Match")</f>
        <v>46599</v>
      </c>
      <c r="K1625" t="str">
        <f t="shared" si="25"/>
        <v>Sufficient Access</v>
      </c>
    </row>
    <row r="1626" spans="1:11">
      <c r="A1626" t="str">
        <v>NORTHEASTERN CENTER</v>
      </c>
      <c r="B1626" t="str">
        <v>AUBURN</v>
      </c>
      <c r="C1626" t="str">
        <v>IN</v>
      </c>
      <c r="D1626" t="str">
        <v>DE KALB</v>
      </c>
      <c r="E1626" t="str">
        <v>Psychiatric</v>
      </c>
      <c r="F1626" t="str">
        <v>Voluntary non-profit - Private</v>
      </c>
      <c r="G1626" t="str">
        <v>No</v>
      </c>
      <c r="H1626" s="8">
        <v>0</v>
      </c>
      <c r="I1626" t="str">
        <f>_xlfn.XLOOKUP(C1626,State_Ref!B:B,State_Ref!A:A,"No Match")</f>
        <v>Indiana</v>
      </c>
      <c r="J1626" t="str" cm="1">
        <f t="array" ref="J1626">_xlfn.XLOOKUP(I1626&amp;PROPER(D1626),Cleaned_Population!B$2:B$3200&amp;Cleaned_Population!A$2:A$3200,Cleaned_Population!C$2:C$3200,"No Match")</f>
        <v>No Match</v>
      </c>
      <c r="K1626" t="str">
        <f t="shared" si="25"/>
        <v>Sufficient Access</v>
      </c>
    </row>
    <row r="1627" spans="1:11">
      <c r="A1627" t="str">
        <v>WELLSTONE REGIONAL HOSPITAL</v>
      </c>
      <c r="B1627" t="str">
        <v>JEFFERSONVILLE</v>
      </c>
      <c r="C1627" t="str">
        <v>IN</v>
      </c>
      <c r="D1627" t="str">
        <v>CLARK</v>
      </c>
      <c r="E1627" t="str">
        <v>Psychiatric</v>
      </c>
      <c r="F1627" t="str">
        <v>Proprietary</v>
      </c>
      <c r="G1627" t="str">
        <v>Yes</v>
      </c>
      <c r="H1627" s="8">
        <v>0</v>
      </c>
      <c r="I1627" t="str">
        <f>_xlfn.XLOOKUP(C1627,State_Ref!B:B,State_Ref!A:A,"No Match")</f>
        <v>Indiana</v>
      </c>
      <c r="J1627" cm="1">
        <f t="array" ref="J1627">_xlfn.XLOOKUP(I1627&amp;PROPER(D1627),Cleaned_Population!B$2:B$3200&amp;Cleaned_Population!A$2:A$3200,Cleaned_Population!C$2:C$3200,"No Match")</f>
        <v>130451</v>
      </c>
      <c r="K1627" t="str">
        <f t="shared" si="25"/>
        <v>Sufficient Access</v>
      </c>
    </row>
    <row r="1628" spans="1:11">
      <c r="A1628" t="str">
        <v>PORTER-STARKE SERVICES INC</v>
      </c>
      <c r="B1628" t="str">
        <v>VALPARAISO</v>
      </c>
      <c r="C1628" t="str">
        <v>IN</v>
      </c>
      <c r="D1628" t="str">
        <v>PORTER</v>
      </c>
      <c r="E1628" t="str">
        <v>Psychiatric</v>
      </c>
      <c r="F1628" t="str">
        <v>Voluntary non-profit - Private</v>
      </c>
      <c r="G1628" t="str">
        <v>No</v>
      </c>
      <c r="H1628" s="8">
        <v>0</v>
      </c>
      <c r="I1628" t="str">
        <f>_xlfn.XLOOKUP(C1628,State_Ref!B:B,State_Ref!A:A,"No Match")</f>
        <v>Indiana</v>
      </c>
      <c r="J1628" cm="1">
        <f t="array" ref="J1628">_xlfn.XLOOKUP(I1628&amp;PROPER(D1628),Cleaned_Population!B$2:B$3200&amp;Cleaned_Population!A$2:A$3200,Cleaned_Population!C$2:C$3200,"No Match")</f>
        <v>176049</v>
      </c>
      <c r="K1628" t="str">
        <f t="shared" si="25"/>
        <v>Sufficient Access</v>
      </c>
    </row>
    <row r="1629" spans="1:11">
      <c r="A1629" t="str">
        <v>HARSHA BEHAVIORAL CENTER INC</v>
      </c>
      <c r="B1629" t="str">
        <v>TERRE HAUTE</v>
      </c>
      <c r="C1629" t="str">
        <v>IN</v>
      </c>
      <c r="D1629" t="str">
        <v>VIGO</v>
      </c>
      <c r="E1629" t="str">
        <v>Psychiatric</v>
      </c>
      <c r="F1629" t="str">
        <v>Voluntary non-profit - Other</v>
      </c>
      <c r="G1629" t="str">
        <v>No</v>
      </c>
      <c r="H1629" s="8">
        <v>0</v>
      </c>
      <c r="I1629" t="str">
        <f>_xlfn.XLOOKUP(C1629,State_Ref!B:B,State_Ref!A:A,"No Match")</f>
        <v>Indiana</v>
      </c>
      <c r="J1629" cm="1">
        <f t="array" ref="J1629">_xlfn.XLOOKUP(I1629&amp;PROPER(D1629),Cleaned_Population!B$2:B$3200&amp;Cleaned_Population!A$2:A$3200,Cleaned_Population!C$2:C$3200,"No Match")</f>
        <v>106512</v>
      </c>
      <c r="K1629" t="str">
        <f t="shared" si="25"/>
        <v>Sufficient Access</v>
      </c>
    </row>
    <row r="1630" spans="1:11">
      <c r="A1630" t="str">
        <v>BRENTWOOD MEADOWS LLC</v>
      </c>
      <c r="B1630" t="str">
        <v>NEWBURGH</v>
      </c>
      <c r="C1630" t="str">
        <v>IN</v>
      </c>
      <c r="D1630" t="str">
        <v>WARRICK</v>
      </c>
      <c r="E1630" t="str">
        <v>Psychiatric</v>
      </c>
      <c r="F1630" t="str">
        <v>Voluntary non-profit - Private</v>
      </c>
      <c r="G1630" t="str">
        <v>No</v>
      </c>
      <c r="H1630" s="8">
        <v>0</v>
      </c>
      <c r="I1630" t="str">
        <f>_xlfn.XLOOKUP(C1630,State_Ref!B:B,State_Ref!A:A,"No Match")</f>
        <v>Indiana</v>
      </c>
      <c r="J1630" cm="1">
        <f t="array" ref="J1630">_xlfn.XLOOKUP(I1630&amp;PROPER(D1630),Cleaned_Population!B$2:B$3200&amp;Cleaned_Population!A$2:A$3200,Cleaned_Population!C$2:C$3200,"No Match")</f>
        <v>66803</v>
      </c>
      <c r="K1630" t="str">
        <f t="shared" si="25"/>
        <v>Sufficient Access</v>
      </c>
    </row>
    <row r="1631" spans="1:11">
      <c r="A1631" t="str">
        <v>EVANSVILLE STATE HOSPITAL</v>
      </c>
      <c r="B1631" t="str">
        <v>EVANSVILLE</v>
      </c>
      <c r="C1631" t="str">
        <v>IN</v>
      </c>
      <c r="D1631" t="str">
        <v>VANDERBURGH</v>
      </c>
      <c r="E1631" t="str">
        <v>Psychiatric</v>
      </c>
      <c r="F1631" t="str">
        <v>Government - State</v>
      </c>
      <c r="G1631" t="str">
        <v>No</v>
      </c>
      <c r="H1631" s="8">
        <v>0</v>
      </c>
      <c r="I1631" t="str">
        <f>_xlfn.XLOOKUP(C1631,State_Ref!B:B,State_Ref!A:A,"No Match")</f>
        <v>Indiana</v>
      </c>
      <c r="J1631" cm="1">
        <f t="array" ref="J1631">_xlfn.XLOOKUP(I1631&amp;PROPER(D1631),Cleaned_Population!B$2:B$3200&amp;Cleaned_Population!A$2:A$3200,Cleaned_Population!C$2:C$3200,"No Match")</f>
        <v>181995</v>
      </c>
      <c r="K1631" t="str">
        <f t="shared" si="25"/>
        <v>Sufficient Access</v>
      </c>
    </row>
    <row r="1632" spans="1:11">
      <c r="A1632" t="str">
        <v>OPTIONS BEHAVIORAL HEALTH SYSTEM</v>
      </c>
      <c r="B1632" t="str">
        <v>INDIANAPOLIS</v>
      </c>
      <c r="C1632" t="str">
        <v>IN</v>
      </c>
      <c r="D1632" t="str">
        <v>MARION</v>
      </c>
      <c r="E1632" t="str">
        <v>Psychiatric</v>
      </c>
      <c r="F1632" t="str">
        <v>Proprietary</v>
      </c>
      <c r="G1632" t="str">
        <v>No</v>
      </c>
      <c r="H1632" s="8">
        <v>0</v>
      </c>
      <c r="I1632" t="str">
        <f>_xlfn.XLOOKUP(C1632,State_Ref!B:B,State_Ref!A:A,"No Match")</f>
        <v>Indiana</v>
      </c>
      <c r="J1632" cm="1">
        <f t="array" ref="J1632">_xlfn.XLOOKUP(I1632&amp;PROPER(D1632),Cleaned_Population!B$2:B$3200&amp;Cleaned_Population!A$2:A$3200,Cleaned_Population!C$2:C$3200,"No Match")</f>
        <v>992196</v>
      </c>
      <c r="K1632" t="str">
        <f t="shared" si="25"/>
        <v>Sufficient Access</v>
      </c>
    </row>
    <row r="1633" spans="1:11">
      <c r="A1633" t="str">
        <v>DOCTORS NEUROPSYCHIATRIC HOSPITAL</v>
      </c>
      <c r="B1633" t="str">
        <v>BREMEN</v>
      </c>
      <c r="C1633" t="str">
        <v>IN</v>
      </c>
      <c r="D1633" t="str">
        <v>MARSHALL</v>
      </c>
      <c r="E1633" t="str">
        <v>Psychiatric</v>
      </c>
      <c r="F1633" t="str">
        <v>Proprietary</v>
      </c>
      <c r="G1633" t="str">
        <v>No</v>
      </c>
      <c r="H1633" s="8">
        <v>0</v>
      </c>
      <c r="I1633" t="str">
        <f>_xlfn.XLOOKUP(C1633,State_Ref!B:B,State_Ref!A:A,"No Match")</f>
        <v>Indiana</v>
      </c>
      <c r="J1633" cm="1">
        <f t="array" ref="J1633">_xlfn.XLOOKUP(I1633&amp;PROPER(D1633),Cleaned_Population!B$2:B$3200&amp;Cleaned_Population!A$2:A$3200,Cleaned_Population!C$2:C$3200,"No Match")</f>
        <v>46599</v>
      </c>
      <c r="K1633" t="str">
        <f t="shared" si="25"/>
        <v>Sufficient Access</v>
      </c>
    </row>
    <row r="1634" spans="1:11">
      <c r="A1634" t="str">
        <v>SYCAMORE SPRINGS</v>
      </c>
      <c r="B1634" t="str">
        <v>LAFAYETTE</v>
      </c>
      <c r="C1634" t="str">
        <v>IN</v>
      </c>
      <c r="D1634" t="str">
        <v>TIPPECANOE</v>
      </c>
      <c r="E1634" t="str">
        <v>Psychiatric</v>
      </c>
      <c r="F1634" t="str">
        <v>Proprietary</v>
      </c>
      <c r="G1634" t="str">
        <v>No</v>
      </c>
      <c r="H1634" s="8">
        <v>0</v>
      </c>
      <c r="I1634" t="str">
        <f>_xlfn.XLOOKUP(C1634,State_Ref!B:B,State_Ref!A:A,"No Match")</f>
        <v>Indiana</v>
      </c>
      <c r="J1634" cm="1">
        <f t="array" ref="J1634">_xlfn.XLOOKUP(I1634&amp;PROPER(D1634),Cleaned_Population!B$2:B$3200&amp;Cleaned_Population!A$2:A$3200,Cleaned_Population!C$2:C$3200,"No Match")</f>
        <v>190456</v>
      </c>
      <c r="K1634" t="str">
        <f t="shared" si="25"/>
        <v>Sufficient Access</v>
      </c>
    </row>
    <row r="1635" spans="1:11">
      <c r="A1635" t="str">
        <v>PARK CENTER, INC</v>
      </c>
      <c r="B1635" t="str">
        <v>FORT WAYNE</v>
      </c>
      <c r="C1635" t="str">
        <v>IN</v>
      </c>
      <c r="D1635" t="str">
        <v>ALLEN</v>
      </c>
      <c r="E1635" t="str">
        <v>Psychiatric</v>
      </c>
      <c r="F1635" t="str">
        <v>Voluntary non-profit - Private</v>
      </c>
      <c r="G1635" t="str">
        <v>No</v>
      </c>
      <c r="H1635" s="8">
        <v>0</v>
      </c>
      <c r="I1635" t="str">
        <f>_xlfn.XLOOKUP(C1635,State_Ref!B:B,State_Ref!A:A,"No Match")</f>
        <v>Indiana</v>
      </c>
      <c r="J1635" cm="1">
        <f t="array" ref="J1635">_xlfn.XLOOKUP(I1635&amp;PROPER(D1635),Cleaned_Population!B$2:B$3200&amp;Cleaned_Population!A$2:A$3200,Cleaned_Population!C$2:C$3200,"No Match")</f>
        <v>402329</v>
      </c>
      <c r="K1635" t="str">
        <f t="shared" si="25"/>
        <v>Sufficient Access</v>
      </c>
    </row>
    <row r="1636" spans="1:11">
      <c r="A1636" t="str">
        <v>MEDICAL BEHAVIORAL HOSPITAL - MISHAWAKA</v>
      </c>
      <c r="B1636" t="str">
        <v>MISHAWAKA</v>
      </c>
      <c r="C1636" t="str">
        <v>IN</v>
      </c>
      <c r="D1636" t="str">
        <v>ST. JOSEPH</v>
      </c>
      <c r="E1636" t="str">
        <v>Psychiatric</v>
      </c>
      <c r="F1636" t="str">
        <v>Proprietary</v>
      </c>
      <c r="G1636" t="str">
        <v>No</v>
      </c>
      <c r="H1636" s="8">
        <v>0</v>
      </c>
      <c r="I1636" t="str">
        <f>_xlfn.XLOOKUP(C1636,State_Ref!B:B,State_Ref!A:A,"No Match")</f>
        <v>Indiana</v>
      </c>
      <c r="J1636" t="str" cm="1">
        <f t="array" ref="J1636">_xlfn.XLOOKUP(I1636&amp;PROPER(D1636),Cleaned_Population!B$2:B$3200&amp;Cleaned_Population!A$2:A$3200,Cleaned_Population!C$2:C$3200,"No Match")</f>
        <v>No Match</v>
      </c>
      <c r="K1636" t="str">
        <f t="shared" si="25"/>
        <v>Sufficient Access</v>
      </c>
    </row>
    <row r="1637" spans="1:11">
      <c r="A1637" t="str">
        <v>NEUROPSYCHIATRIC HOSPITAL OF INDIANAPOLIS, LLC</v>
      </c>
      <c r="B1637" t="str">
        <v>INDIANAPOLIS</v>
      </c>
      <c r="C1637" t="str">
        <v>IN</v>
      </c>
      <c r="D1637" t="str">
        <v>MARION</v>
      </c>
      <c r="E1637" t="str">
        <v>Psychiatric</v>
      </c>
      <c r="F1637" t="str">
        <v>Proprietary</v>
      </c>
      <c r="G1637" t="str">
        <v>No</v>
      </c>
      <c r="H1637" s="8">
        <v>0</v>
      </c>
      <c r="I1637" t="str">
        <f>_xlfn.XLOOKUP(C1637,State_Ref!B:B,State_Ref!A:A,"No Match")</f>
        <v>Indiana</v>
      </c>
      <c r="J1637" cm="1">
        <f t="array" ref="J1637">_xlfn.XLOOKUP(I1637&amp;PROPER(D1637),Cleaned_Population!B$2:B$3200&amp;Cleaned_Population!A$2:A$3200,Cleaned_Population!C$2:C$3200,"No Match")</f>
        <v>992196</v>
      </c>
      <c r="K1637" t="str">
        <f t="shared" si="25"/>
        <v>Sufficient Access</v>
      </c>
    </row>
    <row r="1638" spans="1:11">
      <c r="A1638" t="str">
        <v>ASSURANCE HEALTH PSYCHIATRIC HOSPITAL</v>
      </c>
      <c r="B1638" t="str">
        <v>INDIANAPOLIS</v>
      </c>
      <c r="C1638" t="str">
        <v>IN</v>
      </c>
      <c r="D1638" t="str">
        <v>MARION</v>
      </c>
      <c r="E1638" t="str">
        <v>Psychiatric</v>
      </c>
      <c r="F1638" t="str">
        <v>Proprietary</v>
      </c>
      <c r="G1638" t="str">
        <v>No</v>
      </c>
      <c r="H1638" s="8">
        <v>0</v>
      </c>
      <c r="I1638" t="str">
        <f>_xlfn.XLOOKUP(C1638,State_Ref!B:B,State_Ref!A:A,"No Match")</f>
        <v>Indiana</v>
      </c>
      <c r="J1638" cm="1">
        <f t="array" ref="J1638">_xlfn.XLOOKUP(I1638&amp;PROPER(D1638),Cleaned_Population!B$2:B$3200&amp;Cleaned_Population!A$2:A$3200,Cleaned_Population!C$2:C$3200,"No Match")</f>
        <v>992196</v>
      </c>
      <c r="K1638" t="str">
        <f t="shared" si="25"/>
        <v>Sufficient Access</v>
      </c>
    </row>
    <row r="1639" spans="1:11">
      <c r="A1639" t="str">
        <v>NEURO BEHAVIORAL HOSPITAL</v>
      </c>
      <c r="B1639" t="str">
        <v>CROWN POINT</v>
      </c>
      <c r="C1639" t="str">
        <v>IN</v>
      </c>
      <c r="D1639" t="str">
        <v>LAKE</v>
      </c>
      <c r="E1639" t="str">
        <v>Psychiatric</v>
      </c>
      <c r="F1639" t="str">
        <v>Proprietary</v>
      </c>
      <c r="G1639" t="str">
        <v>No</v>
      </c>
      <c r="H1639" s="8">
        <v>0</v>
      </c>
      <c r="I1639" t="str">
        <f>_xlfn.XLOOKUP(C1639,State_Ref!B:B,State_Ref!A:A,"No Match")</f>
        <v>Indiana</v>
      </c>
      <c r="J1639" cm="1">
        <f t="array" ref="J1639">_xlfn.XLOOKUP(I1639&amp;PROPER(D1639),Cleaned_Population!B$2:B$3200&amp;Cleaned_Population!A$2:A$3200,Cleaned_Population!C$2:C$3200,"No Match")</f>
        <v>504612</v>
      </c>
      <c r="K1639" t="str">
        <f t="shared" si="25"/>
        <v>Sufficient Access</v>
      </c>
    </row>
    <row r="1640" spans="1:11">
      <c r="A1640" t="str">
        <v>BRIGHTWELL BEHAVIORAL HEALTH</v>
      </c>
      <c r="B1640" t="str">
        <v>CLARKSVILLE</v>
      </c>
      <c r="C1640" t="str">
        <v>IN</v>
      </c>
      <c r="D1640" t="str">
        <v>CLARK</v>
      </c>
      <c r="E1640" t="str">
        <v>Psychiatric</v>
      </c>
      <c r="F1640" t="str">
        <v>Proprietary</v>
      </c>
      <c r="G1640" t="str">
        <v>No</v>
      </c>
      <c r="H1640" s="8">
        <v>0</v>
      </c>
      <c r="I1640" t="str">
        <f>_xlfn.XLOOKUP(C1640,State_Ref!B:B,State_Ref!A:A,"No Match")</f>
        <v>Indiana</v>
      </c>
      <c r="J1640" cm="1">
        <f t="array" ref="J1640">_xlfn.XLOOKUP(I1640&amp;PROPER(D1640),Cleaned_Population!B$2:B$3200&amp;Cleaned_Population!A$2:A$3200,Cleaned_Population!C$2:C$3200,"No Match")</f>
        <v>130451</v>
      </c>
      <c r="K1640" t="str">
        <f t="shared" si="25"/>
        <v>Sufficient Access</v>
      </c>
    </row>
    <row r="1641" spans="1:11">
      <c r="A1641" t="str">
        <v>HENDRICKS BEHAVIORAL HOSPITAL</v>
      </c>
      <c r="B1641" t="str">
        <v>PLAINFIELD</v>
      </c>
      <c r="C1641" t="str">
        <v>IN</v>
      </c>
      <c r="D1641" t="str">
        <v>HENDRICKS</v>
      </c>
      <c r="E1641" t="str">
        <v>Psychiatric</v>
      </c>
      <c r="F1641" t="str">
        <v>Proprietary</v>
      </c>
      <c r="G1641" t="str">
        <v>No</v>
      </c>
      <c r="H1641" s="8">
        <v>0</v>
      </c>
      <c r="I1641" t="str">
        <f>_xlfn.XLOOKUP(C1641,State_Ref!B:B,State_Ref!A:A,"No Match")</f>
        <v>Indiana</v>
      </c>
      <c r="J1641" cm="1">
        <f t="array" ref="J1641">_xlfn.XLOOKUP(I1641&amp;PROPER(D1641),Cleaned_Population!B$2:B$3200&amp;Cleaned_Population!A$2:A$3200,Cleaned_Population!C$2:C$3200,"No Match")</f>
        <v>193510</v>
      </c>
      <c r="K1641" t="str">
        <f t="shared" si="25"/>
        <v>Sufficient Access</v>
      </c>
    </row>
    <row r="1642" spans="1:11">
      <c r="A1642" t="str">
        <v>MEDICAL BEHAVIORAL HOSPITAL OF INDIANAPOLIS</v>
      </c>
      <c r="B1642" t="str">
        <v>GREENWOOD</v>
      </c>
      <c r="C1642" t="str">
        <v>IN</v>
      </c>
      <c r="D1642" t="str">
        <v>JOHNSON</v>
      </c>
      <c r="E1642" t="str">
        <v>Psychiatric</v>
      </c>
      <c r="F1642" t="str">
        <v>Proprietary</v>
      </c>
      <c r="G1642" t="str">
        <v>No</v>
      </c>
      <c r="H1642" s="8">
        <v>0</v>
      </c>
      <c r="I1642" t="str">
        <f>_xlfn.XLOOKUP(C1642,State_Ref!B:B,State_Ref!A:A,"No Match")</f>
        <v>Indiana</v>
      </c>
      <c r="J1642" cm="1">
        <f t="array" ref="J1642">_xlfn.XLOOKUP(I1642&amp;PROPER(D1642),Cleaned_Population!B$2:B$3200&amp;Cleaned_Population!A$2:A$3200,Cleaned_Population!C$2:C$3200,"No Match")</f>
        <v>174262</v>
      </c>
      <c r="K1642" t="str">
        <f t="shared" si="25"/>
        <v>Sufficient Access</v>
      </c>
    </row>
    <row r="1643" spans="1:11">
      <c r="A1643" t="str">
        <v>MAPLE HEIGHTS BEHAVIORAL HEALTH</v>
      </c>
      <c r="B1643" t="str">
        <v>FORT WAYNE</v>
      </c>
      <c r="C1643" t="str">
        <v>IN</v>
      </c>
      <c r="D1643" t="str">
        <v>ALLEN</v>
      </c>
      <c r="E1643" t="str">
        <v>Psychiatric</v>
      </c>
      <c r="F1643" t="str">
        <v>Proprietary</v>
      </c>
      <c r="G1643" t="str">
        <v>Yes</v>
      </c>
      <c r="H1643" s="8">
        <v>0</v>
      </c>
      <c r="I1643" t="str">
        <f>_xlfn.XLOOKUP(C1643,State_Ref!B:B,State_Ref!A:A,"No Match")</f>
        <v>Indiana</v>
      </c>
      <c r="J1643" cm="1">
        <f t="array" ref="J1643">_xlfn.XLOOKUP(I1643&amp;PROPER(D1643),Cleaned_Population!B$2:B$3200&amp;Cleaned_Population!A$2:A$3200,Cleaned_Population!C$2:C$3200,"No Match")</f>
        <v>402329</v>
      </c>
      <c r="K1643" t="str">
        <f t="shared" si="25"/>
        <v>Sufficient Access</v>
      </c>
    </row>
    <row r="1644" spans="1:11">
      <c r="A1644" t="str">
        <v>ETHAN CROSSING ADDICTION CAMPUS OF INDIANAPOLIS</v>
      </c>
      <c r="B1644" t="str">
        <v>INDIANAPOLIS</v>
      </c>
      <c r="C1644" t="str">
        <v>IN</v>
      </c>
      <c r="D1644" t="str">
        <v>MARION</v>
      </c>
      <c r="E1644" t="str">
        <v>Psychiatric</v>
      </c>
      <c r="F1644" t="str">
        <v>Proprietary</v>
      </c>
      <c r="G1644" t="str">
        <v>No</v>
      </c>
      <c r="H1644" s="8">
        <v>0</v>
      </c>
      <c r="I1644" t="str">
        <f>_xlfn.XLOOKUP(C1644,State_Ref!B:B,State_Ref!A:A,"No Match")</f>
        <v>Indiana</v>
      </c>
      <c r="J1644" cm="1">
        <f t="array" ref="J1644">_xlfn.XLOOKUP(I1644&amp;PROPER(D1644),Cleaned_Population!B$2:B$3200&amp;Cleaned_Population!A$2:A$3200,Cleaned_Population!C$2:C$3200,"No Match")</f>
        <v>992196</v>
      </c>
      <c r="K1644" t="str">
        <f t="shared" si="25"/>
        <v>Sufficient Access</v>
      </c>
    </row>
    <row r="1645" spans="1:11">
      <c r="A1645" t="str">
        <v>MISSION BEHAVIORAL HEALTH HOSPITAL</v>
      </c>
      <c r="B1645" t="str">
        <v>HUNTINGBURG</v>
      </c>
      <c r="C1645" t="str">
        <v>IN</v>
      </c>
      <c r="D1645" t="str">
        <v>DUBOIS</v>
      </c>
      <c r="E1645" t="str">
        <v>Psychiatric</v>
      </c>
      <c r="F1645" t="str">
        <v>Proprietary</v>
      </c>
      <c r="G1645" t="str">
        <v>No</v>
      </c>
      <c r="H1645" s="8">
        <v>0</v>
      </c>
      <c r="I1645" t="str">
        <f>_xlfn.XLOOKUP(C1645,State_Ref!B:B,State_Ref!A:A,"No Match")</f>
        <v>Indiana</v>
      </c>
      <c r="J1645" cm="1">
        <f t="array" ref="J1645">_xlfn.XLOOKUP(I1645&amp;PROPER(D1645),Cleaned_Population!B$2:B$3200&amp;Cleaned_Population!A$2:A$3200,Cleaned_Population!C$2:C$3200,"No Match")</f>
        <v>44016</v>
      </c>
      <c r="K1645" t="str">
        <f t="shared" si="25"/>
        <v>Sufficient Access</v>
      </c>
    </row>
    <row r="1646" spans="1:11">
      <c r="A1646" t="str">
        <v>UNITYPOINT HEALTH - MARSHALLTOWN</v>
      </c>
      <c r="B1646" t="str">
        <v>MARSHALLTOWN</v>
      </c>
      <c r="C1646" t="str">
        <v>IA</v>
      </c>
      <c r="D1646" t="str">
        <v>MARSHALL</v>
      </c>
      <c r="E1646" t="str">
        <v>Acute Care Hospitals</v>
      </c>
      <c r="F1646" t="str">
        <v>Voluntary non-profit - Private</v>
      </c>
      <c r="G1646" t="str">
        <v>Yes</v>
      </c>
      <c r="H1646" s="8">
        <v>3</v>
      </c>
      <c r="I1646" t="str">
        <f>_xlfn.XLOOKUP(C1646,State_Ref!B:B,State_Ref!A:A,"No Match")</f>
        <v>Iowa</v>
      </c>
      <c r="J1646" cm="1">
        <f t="array" ref="J1646">_xlfn.XLOOKUP(I1646&amp;PROPER(D1646),Cleaned_Population!B$2:B$3200&amp;Cleaned_Population!A$2:A$3200,Cleaned_Population!C$2:C$3200,"No Match")</f>
        <v>39890</v>
      </c>
      <c r="K1646" t="str">
        <f t="shared" si="25"/>
        <v>Sufficient Access</v>
      </c>
    </row>
    <row r="1647" spans="1:11">
      <c r="A1647" t="str">
        <v>TRINITY MUSCATINE</v>
      </c>
      <c r="B1647" t="str">
        <v>MUSCATINE</v>
      </c>
      <c r="C1647" t="str">
        <v>IA</v>
      </c>
      <c r="D1647" t="str">
        <v>MUSCATINE</v>
      </c>
      <c r="E1647" t="str">
        <v>Acute Care Hospitals</v>
      </c>
      <c r="F1647" t="str">
        <v>Voluntary non-profit - Private</v>
      </c>
      <c r="G1647" t="str">
        <v>Yes</v>
      </c>
      <c r="H1647" s="8">
        <v>4</v>
      </c>
      <c r="I1647" t="str">
        <f>_xlfn.XLOOKUP(C1647,State_Ref!B:B,State_Ref!A:A,"No Match")</f>
        <v>Iowa</v>
      </c>
      <c r="J1647" cm="1">
        <f t="array" ref="J1647">_xlfn.XLOOKUP(I1647&amp;PROPER(D1647),Cleaned_Population!B$2:B$3200&amp;Cleaned_Population!A$2:A$3200,Cleaned_Population!C$2:C$3200,"No Match")</f>
        <v>41853</v>
      </c>
      <c r="K1647" t="str">
        <f t="shared" si="25"/>
        <v>Sufficient Access</v>
      </c>
    </row>
    <row r="1648" spans="1:11">
      <c r="A1648" t="str">
        <v>TRINITY REGIONAL MEDICAL CENTER</v>
      </c>
      <c r="B1648" t="str">
        <v>FORT DODGE</v>
      </c>
      <c r="C1648" t="str">
        <v>IA</v>
      </c>
      <c r="D1648" t="str">
        <v>WEBSTER</v>
      </c>
      <c r="E1648" t="str">
        <v>Acute Care Hospitals</v>
      </c>
      <c r="F1648" t="str">
        <v>Voluntary non-profit - Private</v>
      </c>
      <c r="G1648" t="str">
        <v>Yes</v>
      </c>
      <c r="H1648" s="8">
        <v>2</v>
      </c>
      <c r="I1648" t="str">
        <f>_xlfn.XLOOKUP(C1648,State_Ref!B:B,State_Ref!A:A,"No Match")</f>
        <v>Iowa</v>
      </c>
      <c r="J1648" cm="1">
        <f t="array" ref="J1648">_xlfn.XLOOKUP(I1648&amp;PROPER(D1648),Cleaned_Population!B$2:B$3200&amp;Cleaned_Population!A$2:A$3200,Cleaned_Population!C$2:C$3200,"No Match")</f>
        <v>36838</v>
      </c>
      <c r="K1648" t="str">
        <f t="shared" si="25"/>
        <v>Sufficient Access</v>
      </c>
    </row>
    <row r="1649" spans="1:11">
      <c r="A1649" t="str">
        <v>CHI HEALTH MERCY COUNCIL BLUFFS</v>
      </c>
      <c r="B1649" t="str">
        <v>COUNCIL BLUFFS</v>
      </c>
      <c r="C1649" t="str">
        <v>IA</v>
      </c>
      <c r="D1649" t="str">
        <v>POTTAWATTAMIE</v>
      </c>
      <c r="E1649" t="str">
        <v>Acute Care Hospitals</v>
      </c>
      <c r="F1649" t="str">
        <v>Voluntary non-profit - Private</v>
      </c>
      <c r="G1649" t="str">
        <v>Yes</v>
      </c>
      <c r="H1649" s="8">
        <v>5</v>
      </c>
      <c r="I1649" t="str">
        <f>_xlfn.XLOOKUP(C1649,State_Ref!B:B,State_Ref!A:A,"No Match")</f>
        <v>Iowa</v>
      </c>
      <c r="J1649" cm="1">
        <f t="array" ref="J1649">_xlfn.XLOOKUP(I1649&amp;PROPER(D1649),Cleaned_Population!B$2:B$3200&amp;Cleaned_Population!A$2:A$3200,Cleaned_Population!C$2:C$3200,"No Match")</f>
        <v>92996</v>
      </c>
      <c r="K1649" t="str">
        <f t="shared" si="25"/>
        <v>Sufficient Access</v>
      </c>
    </row>
    <row r="1650" spans="1:11">
      <c r="A1650" t="str">
        <v>UNIVERSITY OF IOWA HEALTH CARE MEDICAL CENTER DOWN</v>
      </c>
      <c r="B1650" t="str">
        <v>IOWA CITY</v>
      </c>
      <c r="C1650" t="str">
        <v>IA</v>
      </c>
      <c r="D1650" t="str">
        <v>JOHNSON</v>
      </c>
      <c r="E1650" t="str">
        <v>Acute Care Hospitals</v>
      </c>
      <c r="F1650" t="str">
        <v>Voluntary non-profit - Church</v>
      </c>
      <c r="G1650" t="str">
        <v>Yes</v>
      </c>
      <c r="H1650" s="8">
        <v>4</v>
      </c>
      <c r="I1650" t="str">
        <f>_xlfn.XLOOKUP(C1650,State_Ref!B:B,State_Ref!A:A,"No Match")</f>
        <v>Iowa</v>
      </c>
      <c r="J1650" cm="1">
        <f t="array" ref="J1650">_xlfn.XLOOKUP(I1650&amp;PROPER(D1650),Cleaned_Population!B$2:B$3200&amp;Cleaned_Population!A$2:A$3200,Cleaned_Population!C$2:C$3200,"No Match")</f>
        <v>160044</v>
      </c>
      <c r="K1650" t="str">
        <f t="shared" si="25"/>
        <v>Sufficient Access</v>
      </c>
    </row>
    <row r="1651" spans="1:11">
      <c r="A1651" t="str">
        <v>MARY GREELEY MEDICAL CENTER</v>
      </c>
      <c r="B1651" t="str">
        <v>AMES</v>
      </c>
      <c r="C1651" t="str">
        <v>IA</v>
      </c>
      <c r="D1651" t="str">
        <v>STORY</v>
      </c>
      <c r="E1651" t="str">
        <v>Acute Care Hospitals</v>
      </c>
      <c r="F1651" t="str">
        <v>Government - Local</v>
      </c>
      <c r="G1651" t="str">
        <v>Yes</v>
      </c>
      <c r="H1651" s="8">
        <v>4</v>
      </c>
      <c r="I1651" t="str">
        <f>_xlfn.XLOOKUP(C1651,State_Ref!B:B,State_Ref!A:A,"No Match")</f>
        <v>Iowa</v>
      </c>
      <c r="J1651" cm="1">
        <f t="array" ref="J1651">_xlfn.XLOOKUP(I1651&amp;PROPER(D1651),Cleaned_Population!B$2:B$3200&amp;Cleaned_Population!A$2:A$3200,Cleaned_Population!C$2:C$3200,"No Match")</f>
        <v>101291</v>
      </c>
      <c r="K1651" t="str">
        <f t="shared" si="25"/>
        <v>Sufficient Access</v>
      </c>
    </row>
    <row r="1652" spans="1:11">
      <c r="A1652" t="str">
        <v>MERCYONE NEWTON MEDICAL CENTER</v>
      </c>
      <c r="B1652" t="str">
        <v>NEWTON</v>
      </c>
      <c r="C1652" t="str">
        <v>IA</v>
      </c>
      <c r="D1652" t="str">
        <v>JASPER</v>
      </c>
      <c r="E1652" t="str">
        <v>Acute Care Hospitals</v>
      </c>
      <c r="F1652" t="str">
        <v>Voluntary non-profit - Private</v>
      </c>
      <c r="G1652" t="str">
        <v>Yes</v>
      </c>
      <c r="H1652" s="8">
        <v>4</v>
      </c>
      <c r="I1652" t="str">
        <f>_xlfn.XLOOKUP(C1652,State_Ref!B:B,State_Ref!A:A,"No Match")</f>
        <v>Iowa</v>
      </c>
      <c r="J1652" cm="1">
        <f t="array" ref="J1652">_xlfn.XLOOKUP(I1652&amp;PROPER(D1652),Cleaned_Population!B$2:B$3200&amp;Cleaned_Population!A$2:A$3200,Cleaned_Population!C$2:C$3200,"No Match")</f>
        <v>38153</v>
      </c>
      <c r="K1652" t="str">
        <f t="shared" si="25"/>
        <v>Sufficient Access</v>
      </c>
    </row>
    <row r="1653" spans="1:11">
      <c r="A1653" t="str">
        <v>GENESIS MEDICAL CENTER-DAVENPORT</v>
      </c>
      <c r="B1653" t="str">
        <v>DAVENPORT</v>
      </c>
      <c r="C1653" t="str">
        <v>IA</v>
      </c>
      <c r="D1653" t="str">
        <v>SCOTT</v>
      </c>
      <c r="E1653" t="str">
        <v>Acute Care Hospitals</v>
      </c>
      <c r="F1653" t="str">
        <v>Voluntary non-profit - Private</v>
      </c>
      <c r="G1653" t="str">
        <v>Yes</v>
      </c>
      <c r="H1653" s="8">
        <v>2</v>
      </c>
      <c r="I1653" t="str">
        <f>_xlfn.XLOOKUP(C1653,State_Ref!B:B,State_Ref!A:A,"No Match")</f>
        <v>Iowa</v>
      </c>
      <c r="J1653" cm="1">
        <f t="array" ref="J1653">_xlfn.XLOOKUP(I1653&amp;PROPER(D1653),Cleaned_Population!B$2:B$3200&amp;Cleaned_Population!A$2:A$3200,Cleaned_Population!C$2:C$3200,"No Match")</f>
        <v>175259</v>
      </c>
      <c r="K1653" t="str">
        <f t="shared" si="25"/>
        <v>Sufficient Access</v>
      </c>
    </row>
    <row r="1654" spans="1:11">
      <c r="A1654" t="str">
        <v>VA CENTRAL IOWA HEALTHCARE SYSTEM</v>
      </c>
      <c r="B1654" t="str">
        <v>DES MOINES</v>
      </c>
      <c r="C1654" t="str">
        <v>IA</v>
      </c>
      <c r="D1654" t="str">
        <v>POLK</v>
      </c>
      <c r="E1654" t="str">
        <v>Acute Care - Veterans Administration</v>
      </c>
      <c r="F1654" t="str">
        <v>Veterans Health Administration</v>
      </c>
      <c r="G1654" t="str">
        <v>Yes</v>
      </c>
      <c r="H1654" s="8">
        <v>4</v>
      </c>
      <c r="I1654" t="str">
        <f>_xlfn.XLOOKUP(C1654,State_Ref!B:B,State_Ref!A:A,"No Match")</f>
        <v>Iowa</v>
      </c>
      <c r="J1654" cm="1">
        <f t="array" ref="J1654">_xlfn.XLOOKUP(I1654&amp;PROPER(D1654),Cleaned_Population!B$2:B$3200&amp;Cleaned_Population!A$2:A$3200,Cleaned_Population!C$2:C$3200,"No Match")</f>
        <v>516546</v>
      </c>
      <c r="K1654" t="str">
        <f t="shared" si="25"/>
        <v>Sufficient Access</v>
      </c>
    </row>
    <row r="1655" spans="1:11">
      <c r="A1655" t="str">
        <v>SARTORI MEMORIAL HOSPITAL, INC</v>
      </c>
      <c r="B1655" t="str">
        <v>CEDAR FALLS</v>
      </c>
      <c r="C1655" t="str">
        <v>IA</v>
      </c>
      <c r="D1655" t="str">
        <v>BLACK HAWK</v>
      </c>
      <c r="E1655" t="str">
        <v>Acute Care Hospitals</v>
      </c>
      <c r="F1655" t="str">
        <v>Voluntary non-profit - Church</v>
      </c>
      <c r="G1655" t="str">
        <v>Yes</v>
      </c>
      <c r="H1655" s="8">
        <v>0</v>
      </c>
      <c r="I1655" t="str">
        <f>_xlfn.XLOOKUP(C1655,State_Ref!B:B,State_Ref!A:A,"No Match")</f>
        <v>Iowa</v>
      </c>
      <c r="J1655" cm="1">
        <f t="array" ref="J1655">_xlfn.XLOOKUP(I1655&amp;PROPER(D1655),Cleaned_Population!B$2:B$3200&amp;Cleaned_Population!A$2:A$3200,Cleaned_Population!C$2:C$3200,"No Match")</f>
        <v>131532</v>
      </c>
      <c r="K1655" t="str">
        <f t="shared" si="25"/>
        <v>Sufficient Access</v>
      </c>
    </row>
    <row r="1656" spans="1:11">
      <c r="A1656" t="str">
        <v>ST LUKES HOSPITAL</v>
      </c>
      <c r="B1656" t="str">
        <v>CEDAR RAPIDS</v>
      </c>
      <c r="C1656" t="str">
        <v>IA</v>
      </c>
      <c r="D1656" t="str">
        <v>LINN</v>
      </c>
      <c r="E1656" t="str">
        <v>Acute Care Hospitals</v>
      </c>
      <c r="F1656" t="str">
        <v>Voluntary non-profit - Private</v>
      </c>
      <c r="G1656" t="str">
        <v>Yes</v>
      </c>
      <c r="H1656" s="8">
        <v>4</v>
      </c>
      <c r="I1656" t="str">
        <f>_xlfn.XLOOKUP(C1656,State_Ref!B:B,State_Ref!A:A,"No Match")</f>
        <v>Iowa</v>
      </c>
      <c r="J1656" cm="1">
        <f t="array" ref="J1656">_xlfn.XLOOKUP(I1656&amp;PROPER(D1656),Cleaned_Population!B$2:B$3200&amp;Cleaned_Population!A$2:A$3200,Cleaned_Population!C$2:C$3200,"No Match")</f>
        <v>232028</v>
      </c>
      <c r="K1656" t="str">
        <f t="shared" si="25"/>
        <v>Sufficient Access</v>
      </c>
    </row>
    <row r="1657" spans="1:11">
      <c r="A1657" t="str">
        <v>METHODIST JENNIE EDMUNDSON</v>
      </c>
      <c r="B1657" t="str">
        <v>COUNCIL BLUFFS</v>
      </c>
      <c r="C1657" t="str">
        <v>IA</v>
      </c>
      <c r="D1657" t="str">
        <v>POTTAWATTAMIE</v>
      </c>
      <c r="E1657" t="str">
        <v>Acute Care Hospitals</v>
      </c>
      <c r="F1657" t="str">
        <v>Voluntary non-profit - Private</v>
      </c>
      <c r="G1657" t="str">
        <v>Yes</v>
      </c>
      <c r="H1657" s="8">
        <v>3</v>
      </c>
      <c r="I1657" t="str">
        <f>_xlfn.XLOOKUP(C1657,State_Ref!B:B,State_Ref!A:A,"No Match")</f>
        <v>Iowa</v>
      </c>
      <c r="J1657" cm="1">
        <f t="array" ref="J1657">_xlfn.XLOOKUP(I1657&amp;PROPER(D1657),Cleaned_Population!B$2:B$3200&amp;Cleaned_Population!A$2:A$3200,Cleaned_Population!C$2:C$3200,"No Match")</f>
        <v>92996</v>
      </c>
      <c r="K1657" t="str">
        <f t="shared" si="25"/>
        <v>Sufficient Access</v>
      </c>
    </row>
    <row r="1658" spans="1:11">
      <c r="A1658" t="str">
        <v>IOWA CITY VA MEDICAL CENTER</v>
      </c>
      <c r="B1658" t="str">
        <v>IOWA CITY</v>
      </c>
      <c r="C1658" t="str">
        <v>IA</v>
      </c>
      <c r="D1658" t="str">
        <v>JOHNSON</v>
      </c>
      <c r="E1658" t="str">
        <v>Acute Care - Veterans Administration</v>
      </c>
      <c r="F1658" t="str">
        <v>Veterans Health Administration</v>
      </c>
      <c r="G1658" t="str">
        <v>Yes</v>
      </c>
      <c r="H1658" s="8">
        <v>5</v>
      </c>
      <c r="I1658" t="str">
        <f>_xlfn.XLOOKUP(C1658,State_Ref!B:B,State_Ref!A:A,"No Match")</f>
        <v>Iowa</v>
      </c>
      <c r="J1658" cm="1">
        <f t="array" ref="J1658">_xlfn.XLOOKUP(I1658&amp;PROPER(D1658),Cleaned_Population!B$2:B$3200&amp;Cleaned_Population!A$2:A$3200,Cleaned_Population!C$2:C$3200,"No Match")</f>
        <v>160044</v>
      </c>
      <c r="K1658" t="str">
        <f t="shared" si="25"/>
        <v>Sufficient Access</v>
      </c>
    </row>
    <row r="1659" spans="1:11">
      <c r="A1659" t="str">
        <v>SOUTHEAST IOWA REGIONAL MEDICAL CENTER</v>
      </c>
      <c r="B1659" t="str">
        <v>WEST BURLINGTON</v>
      </c>
      <c r="C1659" t="str">
        <v>IA</v>
      </c>
      <c r="D1659" t="str">
        <v>DES MOINES</v>
      </c>
      <c r="E1659" t="str">
        <v>Acute Care Hospitals</v>
      </c>
      <c r="F1659" t="str">
        <v>Voluntary non-profit - Private</v>
      </c>
      <c r="G1659" t="str">
        <v>Yes</v>
      </c>
      <c r="H1659" s="8">
        <v>4</v>
      </c>
      <c r="I1659" t="str">
        <f>_xlfn.XLOOKUP(C1659,State_Ref!B:B,State_Ref!A:A,"No Match")</f>
        <v>Iowa</v>
      </c>
      <c r="J1659" cm="1">
        <f t="array" ref="J1659">_xlfn.XLOOKUP(I1659&amp;PROPER(D1659),Cleaned_Population!B$2:B$3200&amp;Cleaned_Population!A$2:A$3200,Cleaned_Population!C$2:C$3200,"No Match")</f>
        <v>38077</v>
      </c>
      <c r="K1659" t="str">
        <f t="shared" si="25"/>
        <v>Sufficient Access</v>
      </c>
    </row>
    <row r="1660" spans="1:11">
      <c r="A1660" t="str">
        <v>UNIVERSITY OF IOWA HOSPITAL &amp; CLINICS</v>
      </c>
      <c r="B1660" t="str">
        <v>IOWA CITY</v>
      </c>
      <c r="C1660" t="str">
        <v>IA</v>
      </c>
      <c r="D1660" t="str">
        <v>JOHNSON</v>
      </c>
      <c r="E1660" t="str">
        <v>Acute Care Hospitals</v>
      </c>
      <c r="F1660" t="str">
        <v>Government - State</v>
      </c>
      <c r="G1660" t="str">
        <v>Yes</v>
      </c>
      <c r="H1660" s="8">
        <v>2</v>
      </c>
      <c r="I1660" t="str">
        <f>_xlfn.XLOOKUP(C1660,State_Ref!B:B,State_Ref!A:A,"No Match")</f>
        <v>Iowa</v>
      </c>
      <c r="J1660" cm="1">
        <f t="array" ref="J1660">_xlfn.XLOOKUP(I1660&amp;PROPER(D1660),Cleaned_Population!B$2:B$3200&amp;Cleaned_Population!A$2:A$3200,Cleaned_Population!C$2:C$3200,"No Match")</f>
        <v>160044</v>
      </c>
      <c r="K1660" t="str">
        <f t="shared" si="25"/>
        <v>Sufficient Access</v>
      </c>
    </row>
    <row r="1661" spans="1:11">
      <c r="A1661" t="str">
        <v>MERCYONE NORTH IOWA MEDICAL CENTER</v>
      </c>
      <c r="B1661" t="str">
        <v>MASON CITY</v>
      </c>
      <c r="C1661" t="str">
        <v>IA</v>
      </c>
      <c r="D1661" t="str">
        <v>CERRO GORDO</v>
      </c>
      <c r="E1661" t="str">
        <v>Acute Care Hospitals</v>
      </c>
      <c r="F1661" t="str">
        <v>Voluntary non-profit - Private</v>
      </c>
      <c r="G1661" t="str">
        <v>Yes</v>
      </c>
      <c r="H1661" s="8">
        <v>2</v>
      </c>
      <c r="I1661" t="str">
        <f>_xlfn.XLOOKUP(C1661,State_Ref!B:B,State_Ref!A:A,"No Match")</f>
        <v>Iowa</v>
      </c>
      <c r="J1661" cm="1">
        <f t="array" ref="J1661">_xlfn.XLOOKUP(I1661&amp;PROPER(D1661),Cleaned_Population!B$2:B$3200&amp;Cleaned_Population!A$2:A$3200,Cleaned_Population!C$2:C$3200,"No Match")</f>
        <v>42372</v>
      </c>
      <c r="K1661" t="str">
        <f t="shared" si="25"/>
        <v>Sufficient Access</v>
      </c>
    </row>
    <row r="1662" spans="1:11">
      <c r="A1662" t="str">
        <v>MERCYONE WATERLOO MEDICAL CENTER</v>
      </c>
      <c r="B1662" t="str">
        <v>WATERLOO</v>
      </c>
      <c r="C1662" t="str">
        <v>IA</v>
      </c>
      <c r="D1662" t="str">
        <v>BLACK HAWK</v>
      </c>
      <c r="E1662" t="str">
        <v>Acute Care Hospitals</v>
      </c>
      <c r="F1662" t="str">
        <v>Voluntary non-profit - Church</v>
      </c>
      <c r="G1662" t="str">
        <v>Yes</v>
      </c>
      <c r="H1662" s="8">
        <v>4</v>
      </c>
      <c r="I1662" t="str">
        <f>_xlfn.XLOOKUP(C1662,State_Ref!B:B,State_Ref!A:A,"No Match")</f>
        <v>Iowa</v>
      </c>
      <c r="J1662" cm="1">
        <f t="array" ref="J1662">_xlfn.XLOOKUP(I1662&amp;PROPER(D1662),Cleaned_Population!B$2:B$3200&amp;Cleaned_Population!A$2:A$3200,Cleaned_Population!C$2:C$3200,"No Match")</f>
        <v>131532</v>
      </c>
      <c r="K1662" t="str">
        <f t="shared" si="25"/>
        <v>Sufficient Access</v>
      </c>
    </row>
    <row r="1663" spans="1:11">
      <c r="A1663" t="str">
        <v>MERCYONE DUBUQUE MEDICAL CENTER</v>
      </c>
      <c r="B1663" t="str">
        <v>DUBUQUE</v>
      </c>
      <c r="C1663" t="str">
        <v>IA</v>
      </c>
      <c r="D1663" t="str">
        <v>DUBUQUE</v>
      </c>
      <c r="E1663" t="str">
        <v>Acute Care Hospitals</v>
      </c>
      <c r="F1663" t="str">
        <v>Voluntary non-profit - Church</v>
      </c>
      <c r="G1663" t="str">
        <v>Yes</v>
      </c>
      <c r="H1663" s="8">
        <v>3</v>
      </c>
      <c r="I1663" t="str">
        <f>_xlfn.XLOOKUP(C1663,State_Ref!B:B,State_Ref!A:A,"No Match")</f>
        <v>Iowa</v>
      </c>
      <c r="J1663" cm="1">
        <f t="array" ref="J1663">_xlfn.XLOOKUP(I1663&amp;PROPER(D1663),Cleaned_Population!B$2:B$3200&amp;Cleaned_Population!A$2:A$3200,Cleaned_Population!C$2:C$3200,"No Match")</f>
        <v>99381</v>
      </c>
      <c r="K1663" t="str">
        <f t="shared" si="25"/>
        <v>Sufficient Access</v>
      </c>
    </row>
    <row r="1664" spans="1:11">
      <c r="A1664" t="str">
        <v>MERCY MEDICAL CENTER - CEDAR RAPIDS</v>
      </c>
      <c r="B1664" t="str">
        <v>CEDAR RAPIDS</v>
      </c>
      <c r="C1664" t="str">
        <v>IA</v>
      </c>
      <c r="D1664" t="str">
        <v>LINN</v>
      </c>
      <c r="E1664" t="str">
        <v>Acute Care Hospitals</v>
      </c>
      <c r="F1664" t="str">
        <v>Voluntary non-profit - Church</v>
      </c>
      <c r="G1664" t="str">
        <v>Yes</v>
      </c>
      <c r="H1664" s="8">
        <v>4</v>
      </c>
      <c r="I1664" t="str">
        <f>_xlfn.XLOOKUP(C1664,State_Ref!B:B,State_Ref!A:A,"No Match")</f>
        <v>Iowa</v>
      </c>
      <c r="J1664" cm="1">
        <f t="array" ref="J1664">_xlfn.XLOOKUP(I1664&amp;PROPER(D1664),Cleaned_Population!B$2:B$3200&amp;Cleaned_Population!A$2:A$3200,Cleaned_Population!C$2:C$3200,"No Match")</f>
        <v>232028</v>
      </c>
      <c r="K1664" t="str">
        <f t="shared" si="25"/>
        <v>Sufficient Access</v>
      </c>
    </row>
    <row r="1665" spans="1:11">
      <c r="A1665" t="str">
        <v>MERCYONE CLINTON MEDICAL CENTER</v>
      </c>
      <c r="B1665" t="str">
        <v>CLINTON</v>
      </c>
      <c r="C1665" t="str">
        <v>IA</v>
      </c>
      <c r="D1665" t="str">
        <v>CLINTON</v>
      </c>
      <c r="E1665" t="str">
        <v>Acute Care Hospitals</v>
      </c>
      <c r="F1665" t="str">
        <v>Voluntary non-profit - Private</v>
      </c>
      <c r="G1665" t="str">
        <v>Yes</v>
      </c>
      <c r="H1665" s="8">
        <v>4</v>
      </c>
      <c r="I1665" t="str">
        <f>_xlfn.XLOOKUP(C1665,State_Ref!B:B,State_Ref!A:A,"No Match")</f>
        <v>Iowa</v>
      </c>
      <c r="J1665" cm="1">
        <f t="array" ref="J1665">_xlfn.XLOOKUP(I1665&amp;PROPER(D1665),Cleaned_Population!B$2:B$3200&amp;Cleaned_Population!A$2:A$3200,Cleaned_Population!C$2:C$3200,"No Match")</f>
        <v>46002</v>
      </c>
      <c r="K1665" t="str">
        <f t="shared" si="25"/>
        <v>Sufficient Access</v>
      </c>
    </row>
    <row r="1666" spans="1:11">
      <c r="A1666" t="str">
        <v>UNITYPOINT HEALTH - DES MOINES IOWA METHODIST MEDI</v>
      </c>
      <c r="B1666" t="str">
        <v>DES MOINES</v>
      </c>
      <c r="C1666" t="str">
        <v>IA</v>
      </c>
      <c r="D1666" t="str">
        <v>POLK</v>
      </c>
      <c r="E1666" t="str">
        <v>Acute Care Hospitals</v>
      </c>
      <c r="F1666" t="str">
        <v>Voluntary non-profit - Private</v>
      </c>
      <c r="G1666" t="str">
        <v>Yes</v>
      </c>
      <c r="H1666" s="8">
        <v>3</v>
      </c>
      <c r="I1666" t="str">
        <f>_xlfn.XLOOKUP(C1666,State_Ref!B:B,State_Ref!A:A,"No Match")</f>
        <v>Iowa</v>
      </c>
      <c r="J1666" cm="1">
        <f t="array" ref="J1666">_xlfn.XLOOKUP(I1666&amp;PROPER(D1666),Cleaned_Population!B$2:B$3200&amp;Cleaned_Population!A$2:A$3200,Cleaned_Population!C$2:C$3200,"No Match")</f>
        <v>516546</v>
      </c>
      <c r="K1666" t="str">
        <f t="shared" si="25"/>
        <v>Sufficient Access</v>
      </c>
    </row>
    <row r="1667" spans="1:11">
      <c r="A1667" t="str">
        <v>MERCYONE DES MOINES MEDICAL CENTER</v>
      </c>
      <c r="B1667" t="str">
        <v>DES MOINES</v>
      </c>
      <c r="C1667" t="str">
        <v>IA</v>
      </c>
      <c r="D1667" t="str">
        <v>POLK</v>
      </c>
      <c r="E1667" t="str">
        <v>Acute Care Hospitals</v>
      </c>
      <c r="F1667" t="str">
        <v>Voluntary non-profit - Private</v>
      </c>
      <c r="G1667" t="str">
        <v>Yes</v>
      </c>
      <c r="H1667" s="8">
        <v>1</v>
      </c>
      <c r="I1667" t="str">
        <f>_xlfn.XLOOKUP(C1667,State_Ref!B:B,State_Ref!A:A,"No Match")</f>
        <v>Iowa</v>
      </c>
      <c r="J1667" cm="1">
        <f t="array" ref="J1667">_xlfn.XLOOKUP(I1667&amp;PROPER(D1667),Cleaned_Population!B$2:B$3200&amp;Cleaned_Population!A$2:A$3200,Cleaned_Population!C$2:C$3200,"No Match")</f>
        <v>516546</v>
      </c>
      <c r="K1667" t="str">
        <f t="shared" ref="K1667:K1730" si="26">IF(AND(J1667&gt;50000,COUNTIFS(D:D,D1667,C:C,C1667)&lt;=1),"Hospital Desert","Sufficient Access")</f>
        <v>Sufficient Access</v>
      </c>
    </row>
    <row r="1668" spans="1:11">
      <c r="A1668" t="str">
        <v>OTTUMWA REGIONAL HEALTH CENTER</v>
      </c>
      <c r="B1668" t="str">
        <v>OTTUMWA</v>
      </c>
      <c r="C1668" t="str">
        <v>IA</v>
      </c>
      <c r="D1668" t="str">
        <v>WAPELLO</v>
      </c>
      <c r="E1668" t="str">
        <v>Acute Care Hospitals</v>
      </c>
      <c r="F1668" t="str">
        <v>Proprietary</v>
      </c>
      <c r="G1668" t="str">
        <v>Yes</v>
      </c>
      <c r="H1668" s="8">
        <v>2</v>
      </c>
      <c r="I1668" t="str">
        <f>_xlfn.XLOOKUP(C1668,State_Ref!B:B,State_Ref!A:A,"No Match")</f>
        <v>Iowa</v>
      </c>
      <c r="J1668" cm="1">
        <f t="array" ref="J1668">_xlfn.XLOOKUP(I1668&amp;PROPER(D1668),Cleaned_Population!B$2:B$3200&amp;Cleaned_Population!A$2:A$3200,Cleaned_Population!C$2:C$3200,"No Match")</f>
        <v>35210</v>
      </c>
      <c r="K1668" t="str">
        <f t="shared" si="26"/>
        <v>Sufficient Access</v>
      </c>
    </row>
    <row r="1669" spans="1:11">
      <c r="A1669" t="str">
        <v>BROADLAWNS MEDICAL CENTER</v>
      </c>
      <c r="B1669" t="str">
        <v>DES MOINES</v>
      </c>
      <c r="C1669" t="str">
        <v>IA</v>
      </c>
      <c r="D1669" t="str">
        <v>POLK</v>
      </c>
      <c r="E1669" t="str">
        <v>Acute Care Hospitals</v>
      </c>
      <c r="F1669" t="str">
        <v>Government - Local</v>
      </c>
      <c r="G1669" t="str">
        <v>Yes</v>
      </c>
      <c r="H1669" s="8">
        <v>3</v>
      </c>
      <c r="I1669" t="str">
        <f>_xlfn.XLOOKUP(C1669,State_Ref!B:B,State_Ref!A:A,"No Match")</f>
        <v>Iowa</v>
      </c>
      <c r="J1669" cm="1">
        <f t="array" ref="J1669">_xlfn.XLOOKUP(I1669&amp;PROPER(D1669),Cleaned_Population!B$2:B$3200&amp;Cleaned_Population!A$2:A$3200,Cleaned_Population!C$2:C$3200,"No Match")</f>
        <v>516546</v>
      </c>
      <c r="K1669" t="str">
        <f t="shared" si="26"/>
        <v>Sufficient Access</v>
      </c>
    </row>
    <row r="1670" spans="1:11">
      <c r="A1670" t="str">
        <v>TRINITY - BETTENDORF</v>
      </c>
      <c r="B1670" t="str">
        <v>BETTENDORF</v>
      </c>
      <c r="C1670" t="str">
        <v>IA</v>
      </c>
      <c r="D1670" t="str">
        <v>SCOTT</v>
      </c>
      <c r="E1670" t="str">
        <v>Acute Care Hospitals</v>
      </c>
      <c r="F1670" t="str">
        <v>Voluntary non-profit - Private</v>
      </c>
      <c r="G1670" t="str">
        <v>Yes</v>
      </c>
      <c r="H1670" s="8">
        <v>3</v>
      </c>
      <c r="I1670" t="str">
        <f>_xlfn.XLOOKUP(C1670,State_Ref!B:B,State_Ref!A:A,"No Match")</f>
        <v>Iowa</v>
      </c>
      <c r="J1670" cm="1">
        <f t="array" ref="J1670">_xlfn.XLOOKUP(I1670&amp;PROPER(D1670),Cleaned_Population!B$2:B$3200&amp;Cleaned_Population!A$2:A$3200,Cleaned_Population!C$2:C$3200,"No Match")</f>
        <v>175259</v>
      </c>
      <c r="K1670" t="str">
        <f t="shared" si="26"/>
        <v>Sufficient Access</v>
      </c>
    </row>
    <row r="1671" spans="1:11">
      <c r="A1671" t="str">
        <v>ALLEN HOSPITAL</v>
      </c>
      <c r="B1671" t="str">
        <v>WATERLOO</v>
      </c>
      <c r="C1671" t="str">
        <v>IA</v>
      </c>
      <c r="D1671" t="str">
        <v>BLACK HAWK</v>
      </c>
      <c r="E1671" t="str">
        <v>Acute Care Hospitals</v>
      </c>
      <c r="F1671" t="str">
        <v>Voluntary non-profit - Private</v>
      </c>
      <c r="G1671" t="str">
        <v>Yes</v>
      </c>
      <c r="H1671" s="8">
        <v>3</v>
      </c>
      <c r="I1671" t="str">
        <f>_xlfn.XLOOKUP(C1671,State_Ref!B:B,State_Ref!A:A,"No Match")</f>
        <v>Iowa</v>
      </c>
      <c r="J1671" cm="1">
        <f t="array" ref="J1671">_xlfn.XLOOKUP(I1671&amp;PROPER(D1671),Cleaned_Population!B$2:B$3200&amp;Cleaned_Population!A$2:A$3200,Cleaned_Population!C$2:C$3200,"No Match")</f>
        <v>131532</v>
      </c>
      <c r="K1671" t="str">
        <f t="shared" si="26"/>
        <v>Sufficient Access</v>
      </c>
    </row>
    <row r="1672" spans="1:11">
      <c r="A1672" t="str">
        <v>SPENCER MUNICIPAL HOSPITAL</v>
      </c>
      <c r="B1672" t="str">
        <v>SPENCER</v>
      </c>
      <c r="C1672" t="str">
        <v>IA</v>
      </c>
      <c r="D1672" t="str">
        <v>CLAY</v>
      </c>
      <c r="E1672" t="str">
        <v>Acute Care Hospitals</v>
      </c>
      <c r="F1672" t="str">
        <v>Government - Local</v>
      </c>
      <c r="G1672" t="str">
        <v>Yes</v>
      </c>
      <c r="H1672" s="8">
        <v>4</v>
      </c>
      <c r="I1672" t="str">
        <f>_xlfn.XLOOKUP(C1672,State_Ref!B:B,State_Ref!A:A,"No Match")</f>
        <v>Iowa</v>
      </c>
      <c r="J1672" cm="1">
        <f t="array" ref="J1672">_xlfn.XLOOKUP(I1672&amp;PROPER(D1672),Cleaned_Population!B$2:B$3200&amp;Cleaned_Population!A$2:A$3200,Cleaned_Population!C$2:C$3200,"No Match")</f>
        <v>16202</v>
      </c>
      <c r="K1672" t="str">
        <f t="shared" si="26"/>
        <v>Sufficient Access</v>
      </c>
    </row>
    <row r="1673" spans="1:11">
      <c r="A1673" t="str">
        <v>FINLEY HOSPITAL</v>
      </c>
      <c r="B1673" t="str">
        <v>DUBUQUE</v>
      </c>
      <c r="C1673" t="str">
        <v>IA</v>
      </c>
      <c r="D1673" t="str">
        <v>DUBUQUE</v>
      </c>
      <c r="E1673" t="str">
        <v>Acute Care Hospitals</v>
      </c>
      <c r="F1673" t="str">
        <v>Voluntary non-profit - Private</v>
      </c>
      <c r="G1673" t="str">
        <v>Yes</v>
      </c>
      <c r="H1673" s="8">
        <v>3</v>
      </c>
      <c r="I1673" t="str">
        <f>_xlfn.XLOOKUP(C1673,State_Ref!B:B,State_Ref!A:A,"No Match")</f>
        <v>Iowa</v>
      </c>
      <c r="J1673" cm="1">
        <f t="array" ref="J1673">_xlfn.XLOOKUP(I1673&amp;PROPER(D1673),Cleaned_Population!B$2:B$3200&amp;Cleaned_Population!A$2:A$3200,Cleaned_Population!C$2:C$3200,"No Match")</f>
        <v>99381</v>
      </c>
      <c r="K1673" t="str">
        <f t="shared" si="26"/>
        <v>Sufficient Access</v>
      </c>
    </row>
    <row r="1674" spans="1:11">
      <c r="A1674" t="str">
        <v>LAKES REGIONAL HEALTHCARE</v>
      </c>
      <c r="B1674" t="str">
        <v>SPIRIT LAKE</v>
      </c>
      <c r="C1674" t="str">
        <v>IA</v>
      </c>
      <c r="D1674" t="str">
        <v>DICKINSON</v>
      </c>
      <c r="E1674" t="str">
        <v>Acute Care Hospitals</v>
      </c>
      <c r="F1674" t="str">
        <v>Government - Local</v>
      </c>
      <c r="G1674" t="str">
        <v>Yes</v>
      </c>
      <c r="H1674" s="8">
        <v>2</v>
      </c>
      <c r="I1674" t="str">
        <f>_xlfn.XLOOKUP(C1674,State_Ref!B:B,State_Ref!A:A,"No Match")</f>
        <v>Iowa</v>
      </c>
      <c r="J1674" cm="1">
        <f t="array" ref="J1674">_xlfn.XLOOKUP(I1674&amp;PROPER(D1674),Cleaned_Population!B$2:B$3200&amp;Cleaned_Population!A$2:A$3200,Cleaned_Population!C$2:C$3200,"No Match")</f>
        <v>18077</v>
      </c>
      <c r="K1674" t="str">
        <f t="shared" si="26"/>
        <v>Sufficient Access</v>
      </c>
    </row>
    <row r="1675" spans="1:11">
      <c r="A1675" t="str">
        <v>ST LUKES REGIONAL MEDICAL CENTER</v>
      </c>
      <c r="B1675" t="str">
        <v>SIOUX CITY</v>
      </c>
      <c r="C1675" t="str">
        <v>IA</v>
      </c>
      <c r="D1675" t="str">
        <v>WOODBURY</v>
      </c>
      <c r="E1675" t="str">
        <v>Acute Care Hospitals</v>
      </c>
      <c r="F1675" t="str">
        <v>Voluntary non-profit - Private</v>
      </c>
      <c r="G1675" t="str">
        <v>Yes</v>
      </c>
      <c r="H1675" s="8">
        <v>2</v>
      </c>
      <c r="I1675" t="str">
        <f>_xlfn.XLOOKUP(C1675,State_Ref!B:B,State_Ref!A:A,"No Match")</f>
        <v>Iowa</v>
      </c>
      <c r="J1675" cm="1">
        <f t="array" ref="J1675">_xlfn.XLOOKUP(I1675&amp;PROPER(D1675),Cleaned_Population!B$2:B$3200&amp;Cleaned_Population!A$2:A$3200,Cleaned_Population!C$2:C$3200,"No Match")</f>
        <v>106649</v>
      </c>
      <c r="K1675" t="str">
        <f t="shared" si="26"/>
        <v>Sufficient Access</v>
      </c>
    </row>
    <row r="1676" spans="1:11">
      <c r="A1676" t="str">
        <v>GRINNELL REGIONAL MEDICAL CENTER</v>
      </c>
      <c r="B1676" t="str">
        <v>GRINNELL</v>
      </c>
      <c r="C1676" t="str">
        <v>IA</v>
      </c>
      <c r="D1676" t="str">
        <v>POWESHIEK</v>
      </c>
      <c r="E1676" t="str">
        <v>Acute Care Hospitals</v>
      </c>
      <c r="F1676" t="str">
        <v>Voluntary non-profit - Private</v>
      </c>
      <c r="G1676" t="str">
        <v>Yes</v>
      </c>
      <c r="H1676" s="8">
        <v>2</v>
      </c>
      <c r="I1676" t="str">
        <f>_xlfn.XLOOKUP(C1676,State_Ref!B:B,State_Ref!A:A,"No Match")</f>
        <v>Iowa</v>
      </c>
      <c r="J1676" cm="1">
        <f t="array" ref="J1676">_xlfn.XLOOKUP(I1676&amp;PROPER(D1676),Cleaned_Population!B$2:B$3200&amp;Cleaned_Population!A$2:A$3200,Cleaned_Population!C$2:C$3200,"No Match")</f>
        <v>18368</v>
      </c>
      <c r="K1676" t="str">
        <f t="shared" si="26"/>
        <v>Sufficient Access</v>
      </c>
    </row>
    <row r="1677" spans="1:11">
      <c r="A1677" t="str">
        <v>MERCYONE SIOUXLAND MEDICAL CENTER</v>
      </c>
      <c r="B1677" t="str">
        <v>SIOUX CITY</v>
      </c>
      <c r="C1677" t="str">
        <v>IA</v>
      </c>
      <c r="D1677" t="str">
        <v>WOODBURY</v>
      </c>
      <c r="E1677" t="str">
        <v>Acute Care Hospitals</v>
      </c>
      <c r="F1677" t="str">
        <v>Voluntary non-profit - Private</v>
      </c>
      <c r="G1677" t="str">
        <v>Yes</v>
      </c>
      <c r="H1677" s="8">
        <v>2</v>
      </c>
      <c r="I1677" t="str">
        <f>_xlfn.XLOOKUP(C1677,State_Ref!B:B,State_Ref!A:A,"No Match")</f>
        <v>Iowa</v>
      </c>
      <c r="J1677" cm="1">
        <f t="array" ref="J1677">_xlfn.XLOOKUP(I1677&amp;PROPER(D1677),Cleaned_Population!B$2:B$3200&amp;Cleaned_Population!A$2:A$3200,Cleaned_Population!C$2:C$3200,"No Match")</f>
        <v>106649</v>
      </c>
      <c r="K1677" t="str">
        <f t="shared" si="26"/>
        <v>Sufficient Access</v>
      </c>
    </row>
    <row r="1678" spans="1:11">
      <c r="A1678" t="str">
        <v>IOWA SPECIALTY HOSPITAL - BELMOND</v>
      </c>
      <c r="B1678" t="str">
        <v>BELMOND</v>
      </c>
      <c r="C1678" t="str">
        <v>IA</v>
      </c>
      <c r="D1678" t="str">
        <v>WRIGHT</v>
      </c>
      <c r="E1678" t="str">
        <v>Critical Access Hospitals</v>
      </c>
      <c r="F1678" t="str">
        <v>Government - Local</v>
      </c>
      <c r="G1678" t="str">
        <v>Yes</v>
      </c>
      <c r="H1678" s="8">
        <v>0</v>
      </c>
      <c r="I1678" t="str">
        <f>_xlfn.XLOOKUP(C1678,State_Ref!B:B,State_Ref!A:A,"No Match")</f>
        <v>Iowa</v>
      </c>
      <c r="J1678" cm="1">
        <f t="array" ref="J1678">_xlfn.XLOOKUP(I1678&amp;PROPER(D1678),Cleaned_Population!B$2:B$3200&amp;Cleaned_Population!A$2:A$3200,Cleaned_Population!C$2:C$3200,"No Match")</f>
        <v>12801</v>
      </c>
      <c r="K1678" t="str">
        <f t="shared" si="26"/>
        <v>Sufficient Access</v>
      </c>
    </row>
    <row r="1679" spans="1:11">
      <c r="A1679" t="str">
        <v>IOWA SPECIALTY HOSPITAL - CLARION</v>
      </c>
      <c r="B1679" t="str">
        <v>CLARION</v>
      </c>
      <c r="C1679" t="str">
        <v>IA</v>
      </c>
      <c r="D1679" t="str">
        <v>WRIGHT</v>
      </c>
      <c r="E1679" t="str">
        <v>Critical Access Hospitals</v>
      </c>
      <c r="F1679" t="str">
        <v>Government - Local</v>
      </c>
      <c r="G1679" t="str">
        <v>Yes</v>
      </c>
      <c r="H1679" s="8">
        <v>0</v>
      </c>
      <c r="I1679" t="str">
        <f>_xlfn.XLOOKUP(C1679,State_Ref!B:B,State_Ref!A:A,"No Match")</f>
        <v>Iowa</v>
      </c>
      <c r="J1679" cm="1">
        <f t="array" ref="J1679">_xlfn.XLOOKUP(I1679&amp;PROPER(D1679),Cleaned_Population!B$2:B$3200&amp;Cleaned_Population!A$2:A$3200,Cleaned_Population!C$2:C$3200,"No Match")</f>
        <v>12801</v>
      </c>
      <c r="K1679" t="str">
        <f t="shared" si="26"/>
        <v>Sufficient Access</v>
      </c>
    </row>
    <row r="1680" spans="1:11">
      <c r="A1680" t="str">
        <v>GRUNDY COUNTY MEMORIAL HOSPITAL</v>
      </c>
      <c r="B1680" t="str">
        <v>GRUNDY CENTER</v>
      </c>
      <c r="C1680" t="str">
        <v>IA</v>
      </c>
      <c r="D1680" t="str">
        <v>GRUNDY</v>
      </c>
      <c r="E1680" t="str">
        <v>Critical Access Hospitals</v>
      </c>
      <c r="F1680" t="str">
        <v>Voluntary non-profit - Other</v>
      </c>
      <c r="G1680" t="str">
        <v>Yes</v>
      </c>
      <c r="H1680" s="8">
        <v>0</v>
      </c>
      <c r="I1680" t="str">
        <f>_xlfn.XLOOKUP(C1680,State_Ref!B:B,State_Ref!A:A,"No Match")</f>
        <v>Iowa</v>
      </c>
      <c r="J1680" cm="1">
        <f t="array" ref="J1680">_xlfn.XLOOKUP(I1680&amp;PROPER(D1680),Cleaned_Population!B$2:B$3200&amp;Cleaned_Population!A$2:A$3200,Cleaned_Population!C$2:C$3200,"No Match")</f>
        <v>12361</v>
      </c>
      <c r="K1680" t="str">
        <f t="shared" si="26"/>
        <v>Sufficient Access</v>
      </c>
    </row>
    <row r="1681" spans="1:11">
      <c r="A1681" t="str">
        <v>CHI HEALTH - MERCY CORNING</v>
      </c>
      <c r="B1681" t="str">
        <v>CORNING</v>
      </c>
      <c r="C1681" t="str">
        <v>IA</v>
      </c>
      <c r="D1681" t="str">
        <v>ADAMS</v>
      </c>
      <c r="E1681" t="str">
        <v>Critical Access Hospitals</v>
      </c>
      <c r="F1681" t="str">
        <v>Voluntary non-profit - Church</v>
      </c>
      <c r="G1681" t="str">
        <v>Yes</v>
      </c>
      <c r="H1681" s="8">
        <v>3</v>
      </c>
      <c r="I1681" t="str">
        <f>_xlfn.XLOOKUP(C1681,State_Ref!B:B,State_Ref!A:A,"No Match")</f>
        <v>Iowa</v>
      </c>
      <c r="J1681" cm="1">
        <f t="array" ref="J1681">_xlfn.XLOOKUP(I1681&amp;PROPER(D1681),Cleaned_Population!B$2:B$3200&amp;Cleaned_Population!A$2:A$3200,Cleaned_Population!C$2:C$3200,"No Match")</f>
        <v>3617</v>
      </c>
      <c r="K1681" t="str">
        <f t="shared" si="26"/>
        <v>Sufficient Access</v>
      </c>
    </row>
    <row r="1682" spans="1:11">
      <c r="A1682" t="str">
        <v>POCAHONTAS COMMUNITY HOSPITAL</v>
      </c>
      <c r="B1682" t="str">
        <v>POCAHONTAS</v>
      </c>
      <c r="C1682" t="str">
        <v>IA</v>
      </c>
      <c r="D1682" t="str">
        <v>POCAHONTAS</v>
      </c>
      <c r="E1682" t="str">
        <v>Critical Access Hospitals</v>
      </c>
      <c r="F1682" t="str">
        <v>Government - Local</v>
      </c>
      <c r="G1682" t="str">
        <v>Yes</v>
      </c>
      <c r="H1682" s="8">
        <v>0</v>
      </c>
      <c r="I1682" t="str">
        <f>_xlfn.XLOOKUP(C1682,State_Ref!B:B,State_Ref!A:A,"No Match")</f>
        <v>Iowa</v>
      </c>
      <c r="J1682" cm="1">
        <f t="array" ref="J1682">_xlfn.XLOOKUP(I1682&amp;PROPER(D1682),Cleaned_Population!B$2:B$3200&amp;Cleaned_Population!A$2:A$3200,Cleaned_Population!C$2:C$3200,"No Match")</f>
        <v>6819</v>
      </c>
      <c r="K1682" t="str">
        <f t="shared" si="26"/>
        <v>Sufficient Access</v>
      </c>
    </row>
    <row r="1683" spans="1:11">
      <c r="A1683" t="str">
        <v>JONES REGIONAL MEDICAL CENTER</v>
      </c>
      <c r="B1683" t="str">
        <v>ANAMOSA</v>
      </c>
      <c r="C1683" t="str">
        <v>IA</v>
      </c>
      <c r="D1683" t="str">
        <v>JONES</v>
      </c>
      <c r="E1683" t="str">
        <v>Critical Access Hospitals</v>
      </c>
      <c r="F1683" t="str">
        <v>Voluntary non-profit - Private</v>
      </c>
      <c r="G1683" t="str">
        <v>Yes</v>
      </c>
      <c r="H1683" s="8">
        <v>4</v>
      </c>
      <c r="I1683" t="str">
        <f>_xlfn.XLOOKUP(C1683,State_Ref!B:B,State_Ref!A:A,"No Match")</f>
        <v>Iowa</v>
      </c>
      <c r="J1683" cm="1">
        <f t="array" ref="J1683">_xlfn.XLOOKUP(I1683&amp;PROPER(D1683),Cleaned_Population!B$2:B$3200&amp;Cleaned_Population!A$2:A$3200,Cleaned_Population!C$2:C$3200,"No Match")</f>
        <v>21253</v>
      </c>
      <c r="K1683" t="str">
        <f t="shared" si="26"/>
        <v>Sufficient Access</v>
      </c>
    </row>
    <row r="1684" spans="1:11">
      <c r="A1684" t="str">
        <v>HANCOCK COUNTY HEALTH SYSTEM</v>
      </c>
      <c r="B1684" t="str">
        <v>BRITT</v>
      </c>
      <c r="C1684" t="str">
        <v>IA</v>
      </c>
      <c r="D1684" t="str">
        <v>HANCOCK</v>
      </c>
      <c r="E1684" t="str">
        <v>Critical Access Hospitals</v>
      </c>
      <c r="F1684" t="str">
        <v>Government - Local</v>
      </c>
      <c r="G1684" t="str">
        <v>Yes</v>
      </c>
      <c r="H1684" s="8">
        <v>0</v>
      </c>
      <c r="I1684" t="str">
        <f>_xlfn.XLOOKUP(C1684,State_Ref!B:B,State_Ref!A:A,"No Match")</f>
        <v>Iowa</v>
      </c>
      <c r="J1684" cm="1">
        <f t="array" ref="J1684">_xlfn.XLOOKUP(I1684&amp;PROPER(D1684),Cleaned_Population!B$2:B$3200&amp;Cleaned_Population!A$2:A$3200,Cleaned_Population!C$2:C$3200,"No Match")</f>
        <v>10528</v>
      </c>
      <c r="K1684" t="str">
        <f t="shared" si="26"/>
        <v>Sufficient Access</v>
      </c>
    </row>
    <row r="1685" spans="1:11">
      <c r="A1685" t="str">
        <v>FRANKLIN GENERAL HOSPITAL</v>
      </c>
      <c r="B1685" t="str">
        <v>HAMPTON</v>
      </c>
      <c r="C1685" t="str">
        <v>IA</v>
      </c>
      <c r="D1685" t="str">
        <v>FRANKLIN</v>
      </c>
      <c r="E1685" t="str">
        <v>Critical Access Hospitals</v>
      </c>
      <c r="F1685" t="str">
        <v>Government - Local</v>
      </c>
      <c r="G1685" t="str">
        <v>Yes</v>
      </c>
      <c r="H1685" s="8">
        <v>0</v>
      </c>
      <c r="I1685" t="str">
        <f>_xlfn.XLOOKUP(C1685,State_Ref!B:B,State_Ref!A:A,"No Match")</f>
        <v>Iowa</v>
      </c>
      <c r="J1685" cm="1">
        <f t="array" ref="J1685">_xlfn.XLOOKUP(I1685&amp;PROPER(D1685),Cleaned_Population!B$2:B$3200&amp;Cleaned_Population!A$2:A$3200,Cleaned_Population!C$2:C$3200,"No Match")</f>
        <v>9868</v>
      </c>
      <c r="K1685" t="str">
        <f t="shared" si="26"/>
        <v>Sufficient Access</v>
      </c>
    </row>
    <row r="1686" spans="1:11">
      <c r="A1686" t="str">
        <v>CHI HEALTH MISSOURI VALLEY</v>
      </c>
      <c r="B1686" t="str">
        <v>MISSOURI VALLEY</v>
      </c>
      <c r="C1686" t="str">
        <v>IA</v>
      </c>
      <c r="D1686" t="str">
        <v>HARRISON</v>
      </c>
      <c r="E1686" t="str">
        <v>Critical Access Hospitals</v>
      </c>
      <c r="F1686" t="str">
        <v>Voluntary non-profit - Private</v>
      </c>
      <c r="G1686" t="str">
        <v>Yes</v>
      </c>
      <c r="H1686" s="8">
        <v>4</v>
      </c>
      <c r="I1686" t="str">
        <f>_xlfn.XLOOKUP(C1686,State_Ref!B:B,State_Ref!A:A,"No Match")</f>
        <v>Iowa</v>
      </c>
      <c r="J1686" cm="1">
        <f t="array" ref="J1686">_xlfn.XLOOKUP(I1686&amp;PROPER(D1686),Cleaned_Population!B$2:B$3200&amp;Cleaned_Population!A$2:A$3200,Cleaned_Population!C$2:C$3200,"No Match")</f>
        <v>14623</v>
      </c>
      <c r="K1686" t="str">
        <f t="shared" si="26"/>
        <v>Sufficient Access</v>
      </c>
    </row>
    <row r="1687" spans="1:11">
      <c r="A1687" t="str">
        <v>ADAIR COUNTY MEMORIAL HOSPITAL</v>
      </c>
      <c r="B1687" t="str">
        <v>GREENFIELD</v>
      </c>
      <c r="C1687" t="str">
        <v>IA</v>
      </c>
      <c r="D1687" t="str">
        <v>ADAIR</v>
      </c>
      <c r="E1687" t="str">
        <v>Critical Access Hospitals</v>
      </c>
      <c r="F1687" t="str">
        <v>Government - Local</v>
      </c>
      <c r="G1687" t="str">
        <v>Yes</v>
      </c>
      <c r="H1687" s="8">
        <v>0</v>
      </c>
      <c r="I1687" t="str">
        <f>_xlfn.XLOOKUP(C1687,State_Ref!B:B,State_Ref!A:A,"No Match")</f>
        <v>Iowa</v>
      </c>
      <c r="J1687" cm="1">
        <f t="array" ref="J1687">_xlfn.XLOOKUP(I1687&amp;PROPER(D1687),Cleaned_Population!B$2:B$3200&amp;Cleaned_Population!A$2:A$3200,Cleaned_Population!C$2:C$3200,"No Match")</f>
        <v>7403</v>
      </c>
      <c r="K1687" t="str">
        <f t="shared" si="26"/>
        <v>Sufficient Access</v>
      </c>
    </row>
    <row r="1688" spans="1:11">
      <c r="A1688" t="str">
        <v>HAWARDEN REGIONAL HEALTHCARE</v>
      </c>
      <c r="B1688" t="str">
        <v>HAWARDEN</v>
      </c>
      <c r="C1688" t="str">
        <v>IA</v>
      </c>
      <c r="D1688" t="str">
        <v>SIOUX</v>
      </c>
      <c r="E1688" t="str">
        <v>Critical Access Hospitals</v>
      </c>
      <c r="F1688" t="str">
        <v>Government - Local</v>
      </c>
      <c r="G1688" t="str">
        <v>Yes</v>
      </c>
      <c r="H1688" s="8">
        <v>0</v>
      </c>
      <c r="I1688" t="str">
        <f>_xlfn.XLOOKUP(C1688,State_Ref!B:B,State_Ref!A:A,"No Match")</f>
        <v>Iowa</v>
      </c>
      <c r="J1688" cm="1">
        <f t="array" ref="J1688">_xlfn.XLOOKUP(I1688&amp;PROPER(D1688),Cleaned_Population!B$2:B$3200&amp;Cleaned_Population!A$2:A$3200,Cleaned_Population!C$2:C$3200,"No Match")</f>
        <v>36774</v>
      </c>
      <c r="K1688" t="str">
        <f t="shared" si="26"/>
        <v>Sufficient Access</v>
      </c>
    </row>
    <row r="1689" spans="1:11">
      <c r="A1689" t="str">
        <v>GUTTENBERG MUNICIPAL HOSPITAL</v>
      </c>
      <c r="B1689" t="str">
        <v>GUTTENBERG</v>
      </c>
      <c r="C1689" t="str">
        <v>IA</v>
      </c>
      <c r="D1689" t="str">
        <v>CLAYTON</v>
      </c>
      <c r="E1689" t="str">
        <v>Critical Access Hospitals</v>
      </c>
      <c r="F1689" t="str">
        <v>Government - Local</v>
      </c>
      <c r="G1689" t="str">
        <v>Yes</v>
      </c>
      <c r="H1689" s="8">
        <v>0</v>
      </c>
      <c r="I1689" t="str">
        <f>_xlfn.XLOOKUP(C1689,State_Ref!B:B,State_Ref!A:A,"No Match")</f>
        <v>Iowa</v>
      </c>
      <c r="J1689" cm="1">
        <f t="array" ref="J1689">_xlfn.XLOOKUP(I1689&amp;PROPER(D1689),Cleaned_Population!B$2:B$3200&amp;Cleaned_Population!A$2:A$3200,Cleaned_Population!C$2:C$3200,"No Match")</f>
        <v>16845</v>
      </c>
      <c r="K1689" t="str">
        <f t="shared" si="26"/>
        <v>Sufficient Access</v>
      </c>
    </row>
    <row r="1690" spans="1:11">
      <c r="A1690" t="str">
        <v>GENESIS MEDICAL CENTER-DEWITT</v>
      </c>
      <c r="B1690" t="str">
        <v>DEWITT</v>
      </c>
      <c r="C1690" t="str">
        <v>IA</v>
      </c>
      <c r="D1690" t="str">
        <v>CLINTON</v>
      </c>
      <c r="E1690" t="str">
        <v>Critical Access Hospitals</v>
      </c>
      <c r="F1690" t="str">
        <v>Voluntary non-profit - Private</v>
      </c>
      <c r="G1690" t="str">
        <v>Yes</v>
      </c>
      <c r="H1690" s="8">
        <v>0</v>
      </c>
      <c r="I1690" t="str">
        <f>_xlfn.XLOOKUP(C1690,State_Ref!B:B,State_Ref!A:A,"No Match")</f>
        <v>Iowa</v>
      </c>
      <c r="J1690" cm="1">
        <f t="array" ref="J1690">_xlfn.XLOOKUP(I1690&amp;PROPER(D1690),Cleaned_Population!B$2:B$3200&amp;Cleaned_Population!A$2:A$3200,Cleaned_Population!C$2:C$3200,"No Match")</f>
        <v>46002</v>
      </c>
      <c r="K1690" t="str">
        <f t="shared" si="26"/>
        <v>Sufficient Access</v>
      </c>
    </row>
    <row r="1691" spans="1:11">
      <c r="A1691" t="str">
        <v>GUTHRIE COUNTY HOSPITAL</v>
      </c>
      <c r="B1691" t="str">
        <v>GUTHRIE CENTER</v>
      </c>
      <c r="C1691" t="str">
        <v>IA</v>
      </c>
      <c r="D1691" t="str">
        <v>GUTHRIE</v>
      </c>
      <c r="E1691" t="str">
        <v>Critical Access Hospitals</v>
      </c>
      <c r="F1691" t="str">
        <v>Voluntary non-profit - Other</v>
      </c>
      <c r="G1691" t="str">
        <v>Yes</v>
      </c>
      <c r="H1691" s="8">
        <v>0</v>
      </c>
      <c r="I1691" t="str">
        <f>_xlfn.XLOOKUP(C1691,State_Ref!B:B,State_Ref!A:A,"No Match")</f>
        <v>Iowa</v>
      </c>
      <c r="J1691" cm="1">
        <f t="array" ref="J1691">_xlfn.XLOOKUP(I1691&amp;PROPER(D1691),Cleaned_Population!B$2:B$3200&amp;Cleaned_Population!A$2:A$3200,Cleaned_Population!C$2:C$3200,"No Match")</f>
        <v>10782</v>
      </c>
      <c r="K1691" t="str">
        <f t="shared" si="26"/>
        <v>Sufficient Access</v>
      </c>
    </row>
    <row r="1692" spans="1:11">
      <c r="A1692" t="str">
        <v>KEOKUK COUNTY HEALTH CENTER</v>
      </c>
      <c r="B1692" t="str">
        <v>SIGOURNEY</v>
      </c>
      <c r="C1692" t="str">
        <v>IA</v>
      </c>
      <c r="D1692" t="str">
        <v>KEOKUK</v>
      </c>
      <c r="E1692" t="str">
        <v>Critical Access Hospitals</v>
      </c>
      <c r="F1692" t="str">
        <v>Government - Hospital District or Authority</v>
      </c>
      <c r="G1692" t="str">
        <v>Yes</v>
      </c>
      <c r="H1692" s="8">
        <v>0</v>
      </c>
      <c r="I1692" t="str">
        <f>_xlfn.XLOOKUP(C1692,State_Ref!B:B,State_Ref!A:A,"No Match")</f>
        <v>Iowa</v>
      </c>
      <c r="J1692" cm="1">
        <f t="array" ref="J1692">_xlfn.XLOOKUP(I1692&amp;PROPER(D1692),Cleaned_Population!B$2:B$3200&amp;Cleaned_Population!A$2:A$3200,Cleaned_Population!C$2:C$3200,"No Match")</f>
        <v>9797</v>
      </c>
      <c r="K1692" t="str">
        <f t="shared" si="26"/>
        <v>Sufficient Access</v>
      </c>
    </row>
    <row r="1693" spans="1:11">
      <c r="A1693" t="str">
        <v>GUNDERSEN PALMER LUTHERAN HOSPITAL AND CLINICS</v>
      </c>
      <c r="B1693" t="str">
        <v>WEST UNION</v>
      </c>
      <c r="C1693" t="str">
        <v>IA</v>
      </c>
      <c r="D1693" t="str">
        <v>FAYETTE</v>
      </c>
      <c r="E1693" t="str">
        <v>Critical Access Hospitals</v>
      </c>
      <c r="F1693" t="str">
        <v>Voluntary non-profit - Private</v>
      </c>
      <c r="G1693" t="str">
        <v>Yes</v>
      </c>
      <c r="H1693" s="8">
        <v>5</v>
      </c>
      <c r="I1693" t="str">
        <f>_xlfn.XLOOKUP(C1693,State_Ref!B:B,State_Ref!A:A,"No Match")</f>
        <v>Iowa</v>
      </c>
      <c r="J1693" cm="1">
        <f t="array" ref="J1693">_xlfn.XLOOKUP(I1693&amp;PROPER(D1693),Cleaned_Population!B$2:B$3200&amp;Cleaned_Population!A$2:A$3200,Cleaned_Population!C$2:C$3200,"No Match")</f>
        <v>19047</v>
      </c>
      <c r="K1693" t="str">
        <f t="shared" si="26"/>
        <v>Sufficient Access</v>
      </c>
    </row>
    <row r="1694" spans="1:11">
      <c r="A1694" t="str">
        <v>COMPASS MEMORIAL HEALTHCARE</v>
      </c>
      <c r="B1694" t="str">
        <v>MARENGO</v>
      </c>
      <c r="C1694" t="str">
        <v>IA</v>
      </c>
      <c r="D1694" t="str">
        <v>IOWA</v>
      </c>
      <c r="E1694" t="str">
        <v>Critical Access Hospitals</v>
      </c>
      <c r="F1694" t="str">
        <v>Voluntary non-profit - Private</v>
      </c>
      <c r="G1694" t="str">
        <v>Yes</v>
      </c>
      <c r="H1694" s="8">
        <v>4</v>
      </c>
      <c r="I1694" t="str">
        <f>_xlfn.XLOOKUP(C1694,State_Ref!B:B,State_Ref!A:A,"No Match")</f>
        <v>Iowa</v>
      </c>
      <c r="J1694" cm="1">
        <f t="array" ref="J1694">_xlfn.XLOOKUP(I1694&amp;PROPER(D1694),Cleaned_Population!B$2:B$3200&amp;Cleaned_Population!A$2:A$3200,Cleaned_Population!C$2:C$3200,"No Match")</f>
        <v>16504</v>
      </c>
      <c r="K1694" t="str">
        <f t="shared" si="26"/>
        <v>Sufficient Access</v>
      </c>
    </row>
    <row r="1695" spans="1:11">
      <c r="A1695" t="str">
        <v>VETERANS MEMORIAL HOSPITAL</v>
      </c>
      <c r="B1695" t="str">
        <v>WAUKON</v>
      </c>
      <c r="C1695" t="str">
        <v>IA</v>
      </c>
      <c r="D1695" t="str">
        <v>ALLAMAKEE</v>
      </c>
      <c r="E1695" t="str">
        <v>Critical Access Hospitals</v>
      </c>
      <c r="F1695" t="str">
        <v>Government - Local</v>
      </c>
      <c r="G1695" t="str">
        <v>Yes</v>
      </c>
      <c r="H1695" s="8">
        <v>0</v>
      </c>
      <c r="I1695" t="str">
        <f>_xlfn.XLOOKUP(C1695,State_Ref!B:B,State_Ref!A:A,"No Match")</f>
        <v>Iowa</v>
      </c>
      <c r="J1695" cm="1">
        <f t="array" ref="J1695">_xlfn.XLOOKUP(I1695&amp;PROPER(D1695),Cleaned_Population!B$2:B$3200&amp;Cleaned_Population!A$2:A$3200,Cleaned_Population!C$2:C$3200,"No Match")</f>
        <v>14238</v>
      </c>
      <c r="K1695" t="str">
        <f t="shared" si="26"/>
        <v>Sufficient Access</v>
      </c>
    </row>
    <row r="1696" spans="1:11">
      <c r="A1696" t="str">
        <v>MERCYONE ELKADER MEDICAL CENTER</v>
      </c>
      <c r="B1696" t="str">
        <v>ELKADER</v>
      </c>
      <c r="C1696" t="str">
        <v>IA</v>
      </c>
      <c r="D1696" t="str">
        <v>CLAYTON</v>
      </c>
      <c r="E1696" t="str">
        <v>Critical Access Hospitals</v>
      </c>
      <c r="F1696" t="str">
        <v>Voluntary non-profit - Private</v>
      </c>
      <c r="G1696" t="str">
        <v>Yes</v>
      </c>
      <c r="H1696" s="8">
        <v>0</v>
      </c>
      <c r="I1696" t="str">
        <f>_xlfn.XLOOKUP(C1696,State_Ref!B:B,State_Ref!A:A,"No Match")</f>
        <v>Iowa</v>
      </c>
      <c r="J1696" cm="1">
        <f t="array" ref="J1696">_xlfn.XLOOKUP(I1696&amp;PROPER(D1696),Cleaned_Population!B$2:B$3200&amp;Cleaned_Population!A$2:A$3200,Cleaned_Population!C$2:C$3200,"No Match")</f>
        <v>16845</v>
      </c>
      <c r="K1696" t="str">
        <f t="shared" si="26"/>
        <v>Sufficient Access</v>
      </c>
    </row>
    <row r="1697" spans="1:11">
      <c r="A1697" t="str">
        <v>COMMUNITY MEMORIAL HOSPITAL MEDICAL CENTER</v>
      </c>
      <c r="B1697" t="str">
        <v>SUMNER</v>
      </c>
      <c r="C1697" t="str">
        <v>IA</v>
      </c>
      <c r="D1697" t="str">
        <v>BREMER</v>
      </c>
      <c r="E1697" t="str">
        <v>Critical Access Hospitals</v>
      </c>
      <c r="F1697" t="str">
        <v>Voluntary non-profit - Private</v>
      </c>
      <c r="G1697" t="str">
        <v>Yes</v>
      </c>
      <c r="H1697" s="8">
        <v>0</v>
      </c>
      <c r="I1697" t="str">
        <f>_xlfn.XLOOKUP(C1697,State_Ref!B:B,State_Ref!A:A,"No Match")</f>
        <v>Iowa</v>
      </c>
      <c r="J1697" cm="1">
        <f t="array" ref="J1697">_xlfn.XLOOKUP(I1697&amp;PROPER(D1697),Cleaned_Population!B$2:B$3200&amp;Cleaned_Population!A$2:A$3200,Cleaned_Population!C$2:C$3200,"No Match")</f>
        <v>25296</v>
      </c>
      <c r="K1697" t="str">
        <f t="shared" si="26"/>
        <v>Sufficient Access</v>
      </c>
    </row>
    <row r="1698" spans="1:11">
      <c r="A1698" t="str">
        <v>AVERA MERRILL PIONEER HOSPITAL</v>
      </c>
      <c r="B1698" t="str">
        <v>ROCK RAPIDS</v>
      </c>
      <c r="C1698" t="str">
        <v>IA</v>
      </c>
      <c r="D1698" t="str">
        <v>LYON</v>
      </c>
      <c r="E1698" t="str">
        <v>Critical Access Hospitals</v>
      </c>
      <c r="F1698" t="str">
        <v>Voluntary non-profit - Private</v>
      </c>
      <c r="G1698" t="str">
        <v>Yes</v>
      </c>
      <c r="H1698" s="8">
        <v>0</v>
      </c>
      <c r="I1698" t="str">
        <f>_xlfn.XLOOKUP(C1698,State_Ref!B:B,State_Ref!A:A,"No Match")</f>
        <v>Iowa</v>
      </c>
      <c r="J1698" cm="1">
        <f t="array" ref="J1698">_xlfn.XLOOKUP(I1698&amp;PROPER(D1698),Cleaned_Population!B$2:B$3200&amp;Cleaned_Population!A$2:A$3200,Cleaned_Population!C$2:C$3200,"No Match")</f>
        <v>12354</v>
      </c>
      <c r="K1698" t="str">
        <f t="shared" si="26"/>
        <v>Sufficient Access</v>
      </c>
    </row>
    <row r="1699" spans="1:11">
      <c r="A1699" t="str">
        <v>DALLAS COUNTY HOSPITAL</v>
      </c>
      <c r="B1699" t="str">
        <v>PERRY</v>
      </c>
      <c r="C1699" t="str">
        <v>IA</v>
      </c>
      <c r="D1699" t="str">
        <v>DALLAS</v>
      </c>
      <c r="E1699" t="str">
        <v>Critical Access Hospitals</v>
      </c>
      <c r="F1699" t="str">
        <v>Government - Local</v>
      </c>
      <c r="G1699" t="str">
        <v>Yes</v>
      </c>
      <c r="H1699" s="8">
        <v>0</v>
      </c>
      <c r="I1699" t="str">
        <f>_xlfn.XLOOKUP(C1699,State_Ref!B:B,State_Ref!A:A,"No Match")</f>
        <v>Iowa</v>
      </c>
      <c r="J1699" cm="1">
        <f t="array" ref="J1699">_xlfn.XLOOKUP(I1699&amp;PROPER(D1699),Cleaned_Population!B$2:B$3200&amp;Cleaned_Population!A$2:A$3200,Cleaned_Population!C$2:C$3200,"No Match")</f>
        <v>118457</v>
      </c>
      <c r="K1699" t="str">
        <f t="shared" si="26"/>
        <v>Hospital Desert</v>
      </c>
    </row>
    <row r="1700" spans="1:11">
      <c r="A1700" t="str">
        <v>MITCHELL COUNTY REGIONAL HEALTH</v>
      </c>
      <c r="B1700" t="str">
        <v>OSAGE</v>
      </c>
      <c r="C1700" t="str">
        <v>IA</v>
      </c>
      <c r="D1700" t="str">
        <v>MITCHELL</v>
      </c>
      <c r="E1700" t="str">
        <v>Critical Access Hospitals</v>
      </c>
      <c r="F1700" t="str">
        <v>Government - Federal</v>
      </c>
      <c r="G1700" t="str">
        <v>No</v>
      </c>
      <c r="H1700" s="8">
        <v>3</v>
      </c>
      <c r="I1700" t="str">
        <f>_xlfn.XLOOKUP(C1700,State_Ref!B:B,State_Ref!A:A,"No Match")</f>
        <v>Iowa</v>
      </c>
      <c r="J1700" cm="1">
        <f t="array" ref="J1700">_xlfn.XLOOKUP(I1700&amp;PROPER(D1700),Cleaned_Population!B$2:B$3200&amp;Cleaned_Population!A$2:A$3200,Cleaned_Population!C$2:C$3200,"No Match")</f>
        <v>10650</v>
      </c>
      <c r="K1700" t="str">
        <f t="shared" si="26"/>
        <v>Sufficient Access</v>
      </c>
    </row>
    <row r="1701" spans="1:11">
      <c r="A1701" t="str">
        <v>GEORGE C GRAPE COMMUNITY HOSPITAL</v>
      </c>
      <c r="B1701" t="str">
        <v>HAMBURG</v>
      </c>
      <c r="C1701" t="str">
        <v>IA</v>
      </c>
      <c r="D1701" t="str">
        <v>FREMONT</v>
      </c>
      <c r="E1701" t="str">
        <v>Critical Access Hospitals</v>
      </c>
      <c r="F1701" t="str">
        <v>Voluntary non-profit - Private</v>
      </c>
      <c r="G1701" t="str">
        <v>Yes</v>
      </c>
      <c r="H1701" s="8">
        <v>0</v>
      </c>
      <c r="I1701" t="str">
        <f>_xlfn.XLOOKUP(C1701,State_Ref!B:B,State_Ref!A:A,"No Match")</f>
        <v>Iowa</v>
      </c>
      <c r="J1701" cm="1">
        <f t="array" ref="J1701">_xlfn.XLOOKUP(I1701&amp;PROPER(D1701),Cleaned_Population!B$2:B$3200&amp;Cleaned_Population!A$2:A$3200,Cleaned_Population!C$2:C$3200,"No Match")</f>
        <v>6522</v>
      </c>
      <c r="K1701" t="str">
        <f t="shared" si="26"/>
        <v>Sufficient Access</v>
      </c>
    </row>
    <row r="1702" spans="1:11">
      <c r="A1702" t="str">
        <v>GREENE COUNTY MEDICAL CENTER</v>
      </c>
      <c r="B1702" t="str">
        <v>JEFFERSON</v>
      </c>
      <c r="C1702" t="str">
        <v>IA</v>
      </c>
      <c r="D1702" t="str">
        <v>GREENE</v>
      </c>
      <c r="E1702" t="str">
        <v>Critical Access Hospitals</v>
      </c>
      <c r="F1702" t="str">
        <v>Government - Local</v>
      </c>
      <c r="G1702" t="str">
        <v>Yes</v>
      </c>
      <c r="H1702" s="8">
        <v>0</v>
      </c>
      <c r="I1702" t="str">
        <f>_xlfn.XLOOKUP(C1702,State_Ref!B:B,State_Ref!A:A,"No Match")</f>
        <v>Iowa</v>
      </c>
      <c r="J1702" cm="1">
        <f t="array" ref="J1702">_xlfn.XLOOKUP(I1702&amp;PROPER(D1702),Cleaned_Population!B$2:B$3200&amp;Cleaned_Population!A$2:A$3200,Cleaned_Population!C$2:C$3200,"No Match")</f>
        <v>8658</v>
      </c>
      <c r="K1702" t="str">
        <f t="shared" si="26"/>
        <v>Sufficient Access</v>
      </c>
    </row>
    <row r="1703" spans="1:11">
      <c r="A1703" t="str">
        <v>MADISON COUNTY HEALTH CARE SYSTEM</v>
      </c>
      <c r="B1703" t="str">
        <v>WINTERSET</v>
      </c>
      <c r="C1703" t="str">
        <v>IA</v>
      </c>
      <c r="D1703" t="str">
        <v>MADISON</v>
      </c>
      <c r="E1703" t="str">
        <v>Critical Access Hospitals</v>
      </c>
      <c r="F1703" t="str">
        <v>Government - Local</v>
      </c>
      <c r="G1703" t="str">
        <v>Yes</v>
      </c>
      <c r="H1703" s="8">
        <v>0</v>
      </c>
      <c r="I1703" t="str">
        <f>_xlfn.XLOOKUP(C1703,State_Ref!B:B,State_Ref!A:A,"No Match")</f>
        <v>Iowa</v>
      </c>
      <c r="J1703" cm="1">
        <f t="array" ref="J1703">_xlfn.XLOOKUP(I1703&amp;PROPER(D1703),Cleaned_Population!B$2:B$3200&amp;Cleaned_Population!A$2:A$3200,Cleaned_Population!C$2:C$3200,"No Match")</f>
        <v>17270</v>
      </c>
      <c r="K1703" t="str">
        <f t="shared" si="26"/>
        <v>Sufficient Access</v>
      </c>
    </row>
    <row r="1704" spans="1:11">
      <c r="A1704" t="str">
        <v>DAVIS COUNTY HOSPITAL</v>
      </c>
      <c r="B1704" t="str">
        <v>BLOOMFIELD</v>
      </c>
      <c r="C1704" t="str">
        <v>IA</v>
      </c>
      <c r="D1704" t="str">
        <v>DAVIS</v>
      </c>
      <c r="E1704" t="str">
        <v>Critical Access Hospitals</v>
      </c>
      <c r="F1704" t="str">
        <v>Government - Local</v>
      </c>
      <c r="G1704" t="str">
        <v>Yes</v>
      </c>
      <c r="H1704" s="8">
        <v>0</v>
      </c>
      <c r="I1704" t="str">
        <f>_xlfn.XLOOKUP(C1704,State_Ref!B:B,State_Ref!A:A,"No Match")</f>
        <v>Iowa</v>
      </c>
      <c r="J1704" cm="1">
        <f t="array" ref="J1704">_xlfn.XLOOKUP(I1704&amp;PROPER(D1704),Cleaned_Population!B$2:B$3200&amp;Cleaned_Population!A$2:A$3200,Cleaned_Population!C$2:C$3200,"No Match")</f>
        <v>9230</v>
      </c>
      <c r="K1704" t="str">
        <f t="shared" si="26"/>
        <v>Sufficient Access</v>
      </c>
    </row>
    <row r="1705" spans="1:11">
      <c r="A1705" t="str">
        <v>REGIONAL HEALTH SERVICES OF HOWARD COUNTY</v>
      </c>
      <c r="B1705" t="str">
        <v>CRESCO</v>
      </c>
      <c r="C1705" t="str">
        <v>IA</v>
      </c>
      <c r="D1705" t="str">
        <v>HOWARD</v>
      </c>
      <c r="E1705" t="str">
        <v>Critical Access Hospitals</v>
      </c>
      <c r="F1705" t="str">
        <v>Government - Local</v>
      </c>
      <c r="G1705" t="str">
        <v>Yes</v>
      </c>
      <c r="H1705" s="8">
        <v>4</v>
      </c>
      <c r="I1705" t="str">
        <f>_xlfn.XLOOKUP(C1705,State_Ref!B:B,State_Ref!A:A,"No Match")</f>
        <v>Iowa</v>
      </c>
      <c r="J1705" cm="1">
        <f t="array" ref="J1705">_xlfn.XLOOKUP(I1705&amp;PROPER(D1705),Cleaned_Population!B$2:B$3200&amp;Cleaned_Population!A$2:A$3200,Cleaned_Population!C$2:C$3200,"No Match")</f>
        <v>9415</v>
      </c>
      <c r="K1705" t="str">
        <f t="shared" si="26"/>
        <v>Sufficient Access</v>
      </c>
    </row>
    <row r="1706" spans="1:11">
      <c r="A1706" t="str">
        <v>JACKSON COUNTY REGIONAL HEALTH CENTER</v>
      </c>
      <c r="B1706" t="str">
        <v>MAQUOKETA</v>
      </c>
      <c r="C1706" t="str">
        <v>IA</v>
      </c>
      <c r="D1706" t="str">
        <v>JACKSON</v>
      </c>
      <c r="E1706" t="str">
        <v>Critical Access Hospitals</v>
      </c>
      <c r="F1706" t="str">
        <v>Government - Local</v>
      </c>
      <c r="G1706" t="str">
        <v>Yes</v>
      </c>
      <c r="H1706" s="8">
        <v>0</v>
      </c>
      <c r="I1706" t="str">
        <f>_xlfn.XLOOKUP(C1706,State_Ref!B:B,State_Ref!A:A,"No Match")</f>
        <v>Iowa</v>
      </c>
      <c r="J1706" cm="1">
        <f t="array" ref="J1706">_xlfn.XLOOKUP(I1706&amp;PROPER(D1706),Cleaned_Population!B$2:B$3200&amp;Cleaned_Population!A$2:A$3200,Cleaned_Population!C$2:C$3200,"No Match")</f>
        <v>19288</v>
      </c>
      <c r="K1706" t="str">
        <f t="shared" si="26"/>
        <v>Sufficient Access</v>
      </c>
    </row>
    <row r="1707" spans="1:11">
      <c r="A1707" t="str">
        <v>AUDUBON COUNTY MEMORIAL HOSPITAL</v>
      </c>
      <c r="B1707" t="str">
        <v>AUDUBON</v>
      </c>
      <c r="C1707" t="str">
        <v>IA</v>
      </c>
      <c r="D1707" t="str">
        <v>AUDUBON</v>
      </c>
      <c r="E1707" t="str">
        <v>Critical Access Hospitals</v>
      </c>
      <c r="F1707" t="str">
        <v>Government - Local</v>
      </c>
      <c r="G1707" t="str">
        <v>Yes</v>
      </c>
      <c r="H1707" s="8">
        <v>0</v>
      </c>
      <c r="I1707" t="str">
        <f>_xlfn.XLOOKUP(C1707,State_Ref!B:B,State_Ref!A:A,"No Match")</f>
        <v>Iowa</v>
      </c>
      <c r="J1707" cm="1">
        <f t="array" ref="J1707">_xlfn.XLOOKUP(I1707&amp;PROPER(D1707),Cleaned_Population!B$2:B$3200&amp;Cleaned_Population!A$2:A$3200,Cleaned_Population!C$2:C$3200,"No Match")</f>
        <v>5509</v>
      </c>
      <c r="K1707" t="str">
        <f t="shared" si="26"/>
        <v>Sufficient Access</v>
      </c>
    </row>
    <row r="1708" spans="1:11">
      <c r="A1708" t="str">
        <v>MERCY MEDICAL CENTER-NEW HAMPTON</v>
      </c>
      <c r="B1708" t="str">
        <v>NEW HAMPTON</v>
      </c>
      <c r="C1708" t="str">
        <v>IA</v>
      </c>
      <c r="D1708" t="str">
        <v>CHICKASAW</v>
      </c>
      <c r="E1708" t="str">
        <v>Critical Access Hospitals</v>
      </c>
      <c r="F1708" t="str">
        <v>Voluntary non-profit - Church</v>
      </c>
      <c r="G1708" t="str">
        <v>Yes</v>
      </c>
      <c r="H1708" s="8">
        <v>0</v>
      </c>
      <c r="I1708" t="str">
        <f>_xlfn.XLOOKUP(C1708,State_Ref!B:B,State_Ref!A:A,"No Match")</f>
        <v>Iowa</v>
      </c>
      <c r="J1708" cm="1">
        <f t="array" ref="J1708">_xlfn.XLOOKUP(I1708&amp;PROPER(D1708),Cleaned_Population!B$2:B$3200&amp;Cleaned_Population!A$2:A$3200,Cleaned_Population!C$2:C$3200,"No Match")</f>
        <v>11663</v>
      </c>
      <c r="K1708" t="str">
        <f t="shared" si="26"/>
        <v>Sufficient Access</v>
      </c>
    </row>
    <row r="1709" spans="1:11">
      <c r="A1709" t="str">
        <v>MANNING REGIONAL HEALTHCARE CENTER</v>
      </c>
      <c r="B1709" t="str">
        <v>MANNING</v>
      </c>
      <c r="C1709" t="str">
        <v>IA</v>
      </c>
      <c r="D1709" t="str">
        <v>CARROLL</v>
      </c>
      <c r="E1709" t="str">
        <v>Critical Access Hospitals</v>
      </c>
      <c r="F1709" t="str">
        <v>Voluntary non-profit - Private</v>
      </c>
      <c r="G1709" t="str">
        <v>No</v>
      </c>
      <c r="H1709" s="8">
        <v>0</v>
      </c>
      <c r="I1709" t="str">
        <f>_xlfn.XLOOKUP(C1709,State_Ref!B:B,State_Ref!A:A,"No Match")</f>
        <v>Iowa</v>
      </c>
      <c r="J1709" cm="1">
        <f t="array" ref="J1709">_xlfn.XLOOKUP(I1709&amp;PROPER(D1709),Cleaned_Population!B$2:B$3200&amp;Cleaned_Population!A$2:A$3200,Cleaned_Population!C$2:C$3200,"No Match")</f>
        <v>20303</v>
      </c>
      <c r="K1709" t="str">
        <f t="shared" si="26"/>
        <v>Sufficient Access</v>
      </c>
    </row>
    <row r="1710" spans="1:11">
      <c r="A1710" t="str">
        <v>STORY COUNTY HOSPITAL</v>
      </c>
      <c r="B1710" t="str">
        <v>NEVADA</v>
      </c>
      <c r="C1710" t="str">
        <v>IA</v>
      </c>
      <c r="D1710" t="str">
        <v>STORY</v>
      </c>
      <c r="E1710" t="str">
        <v>Critical Access Hospitals</v>
      </c>
      <c r="F1710" t="str">
        <v>Government - Local</v>
      </c>
      <c r="G1710" t="str">
        <v>Yes</v>
      </c>
      <c r="H1710" s="8">
        <v>0</v>
      </c>
      <c r="I1710" t="str">
        <f>_xlfn.XLOOKUP(C1710,State_Ref!B:B,State_Ref!A:A,"No Match")</f>
        <v>Iowa</v>
      </c>
      <c r="J1710" cm="1">
        <f t="array" ref="J1710">_xlfn.XLOOKUP(I1710&amp;PROPER(D1710),Cleaned_Population!B$2:B$3200&amp;Cleaned_Population!A$2:A$3200,Cleaned_Population!C$2:C$3200,"No Match")</f>
        <v>101291</v>
      </c>
      <c r="K1710" t="str">
        <f t="shared" si="26"/>
        <v>Sufficient Access</v>
      </c>
    </row>
    <row r="1711" spans="1:11">
      <c r="A1711" t="str">
        <v>HUMBOLDT COUNTY MEMORIAL HOSPITAL</v>
      </c>
      <c r="B1711" t="str">
        <v>HUMBOLDT</v>
      </c>
      <c r="C1711" t="str">
        <v>IA</v>
      </c>
      <c r="D1711" t="str">
        <v>HUMBOLDT</v>
      </c>
      <c r="E1711" t="str">
        <v>Critical Access Hospitals</v>
      </c>
      <c r="F1711" t="str">
        <v>Voluntary non-profit - Other</v>
      </c>
      <c r="G1711" t="str">
        <v>Yes</v>
      </c>
      <c r="H1711" s="8">
        <v>0</v>
      </c>
      <c r="I1711" t="str">
        <f>_xlfn.XLOOKUP(C1711,State_Ref!B:B,State_Ref!A:A,"No Match")</f>
        <v>Iowa</v>
      </c>
      <c r="J1711" cm="1">
        <f t="array" ref="J1711">_xlfn.XLOOKUP(I1711&amp;PROPER(D1711),Cleaned_Population!B$2:B$3200&amp;Cleaned_Population!A$2:A$3200,Cleaned_Population!C$2:C$3200,"No Match")</f>
        <v>9409</v>
      </c>
      <c r="K1711" t="str">
        <f t="shared" si="26"/>
        <v>Sufficient Access</v>
      </c>
    </row>
    <row r="1712" spans="1:11">
      <c r="A1712" t="str">
        <v>BUCHANAN COUNTY HEALTH CENTER</v>
      </c>
      <c r="B1712" t="str">
        <v>INDEPENDENCE</v>
      </c>
      <c r="C1712" t="str">
        <v>IA</v>
      </c>
      <c r="D1712" t="str">
        <v>BUCHANAN</v>
      </c>
      <c r="E1712" t="str">
        <v>Critical Access Hospitals</v>
      </c>
      <c r="F1712" t="str">
        <v>Government - Local</v>
      </c>
      <c r="G1712" t="str">
        <v>Yes</v>
      </c>
      <c r="H1712" s="8">
        <v>0</v>
      </c>
      <c r="I1712" t="str">
        <f>_xlfn.XLOOKUP(C1712,State_Ref!B:B,State_Ref!A:A,"No Match")</f>
        <v>Iowa</v>
      </c>
      <c r="J1712" cm="1">
        <f t="array" ref="J1712">_xlfn.XLOOKUP(I1712&amp;PROPER(D1712),Cleaned_Population!B$2:B$3200&amp;Cleaned_Population!A$2:A$3200,Cleaned_Population!C$2:C$3200,"No Match")</f>
        <v>20883</v>
      </c>
      <c r="K1712" t="str">
        <f t="shared" si="26"/>
        <v>Sufficient Access</v>
      </c>
    </row>
    <row r="1713" spans="1:11">
      <c r="A1713" t="str">
        <v>HEGG MEMORIAL HEALTH CENTER</v>
      </c>
      <c r="B1713" t="str">
        <v>ROCK VALLEY</v>
      </c>
      <c r="C1713" t="str">
        <v>IA</v>
      </c>
      <c r="D1713" t="str">
        <v>SIOUX</v>
      </c>
      <c r="E1713" t="str">
        <v>Critical Access Hospitals</v>
      </c>
      <c r="F1713" t="str">
        <v>Voluntary non-profit - Private</v>
      </c>
      <c r="G1713" t="str">
        <v>Yes</v>
      </c>
      <c r="H1713" s="8">
        <v>0</v>
      </c>
      <c r="I1713" t="str">
        <f>_xlfn.XLOOKUP(C1713,State_Ref!B:B,State_Ref!A:A,"No Match")</f>
        <v>Iowa</v>
      </c>
      <c r="J1713" cm="1">
        <f t="array" ref="J1713">_xlfn.XLOOKUP(I1713&amp;PROPER(D1713),Cleaned_Population!B$2:B$3200&amp;Cleaned_Population!A$2:A$3200,Cleaned_Population!C$2:C$3200,"No Match")</f>
        <v>36774</v>
      </c>
      <c r="K1713" t="str">
        <f t="shared" si="26"/>
        <v>Sufficient Access</v>
      </c>
    </row>
    <row r="1714" spans="1:11">
      <c r="A1714" t="str">
        <v>VAN BUREN COUNTY HOSPITAL</v>
      </c>
      <c r="B1714" t="str">
        <v>KEOSAUQUA</v>
      </c>
      <c r="C1714" t="str">
        <v>IA</v>
      </c>
      <c r="D1714" t="str">
        <v>VAN BUREN</v>
      </c>
      <c r="E1714" t="str">
        <v>Critical Access Hospitals</v>
      </c>
      <c r="F1714" t="str">
        <v>Government - Local</v>
      </c>
      <c r="G1714" t="str">
        <v>Yes</v>
      </c>
      <c r="H1714" s="8">
        <v>0</v>
      </c>
      <c r="I1714" t="str">
        <f>_xlfn.XLOOKUP(C1714,State_Ref!B:B,State_Ref!A:A,"No Match")</f>
        <v>Iowa</v>
      </c>
      <c r="J1714" cm="1">
        <f t="array" ref="J1714">_xlfn.XLOOKUP(I1714&amp;PROPER(D1714),Cleaned_Population!B$2:B$3200&amp;Cleaned_Population!A$2:A$3200,Cleaned_Population!C$2:C$3200,"No Match")</f>
        <v>7131</v>
      </c>
      <c r="K1714" t="str">
        <f t="shared" si="26"/>
        <v>Sufficient Access</v>
      </c>
    </row>
    <row r="1715" spans="1:11">
      <c r="A1715" t="str">
        <v>MERCYONE OELWEIN MEDICAL CENTER</v>
      </c>
      <c r="B1715" t="str">
        <v>OELWEIN</v>
      </c>
      <c r="C1715" t="str">
        <v>IA</v>
      </c>
      <c r="D1715" t="str">
        <v>FAYETTE</v>
      </c>
      <c r="E1715" t="str">
        <v>Critical Access Hospitals</v>
      </c>
      <c r="F1715" t="str">
        <v>Voluntary non-profit - Private</v>
      </c>
      <c r="G1715" t="str">
        <v>Yes</v>
      </c>
      <c r="H1715" s="8">
        <v>0</v>
      </c>
      <c r="I1715" t="str">
        <f>_xlfn.XLOOKUP(C1715,State_Ref!B:B,State_Ref!A:A,"No Match")</f>
        <v>Iowa</v>
      </c>
      <c r="J1715" cm="1">
        <f t="array" ref="J1715">_xlfn.XLOOKUP(I1715&amp;PROPER(D1715),Cleaned_Population!B$2:B$3200&amp;Cleaned_Population!A$2:A$3200,Cleaned_Population!C$2:C$3200,"No Match")</f>
        <v>19047</v>
      </c>
      <c r="K1715" t="str">
        <f t="shared" si="26"/>
        <v>Sufficient Access</v>
      </c>
    </row>
    <row r="1716" spans="1:11">
      <c r="A1716" t="str">
        <v>WAVERLY HEALTH CENTER</v>
      </c>
      <c r="B1716" t="str">
        <v>WAVERLY</v>
      </c>
      <c r="C1716" t="str">
        <v>IA</v>
      </c>
      <c r="D1716" t="str">
        <v>BREMER</v>
      </c>
      <c r="E1716" t="str">
        <v>Critical Access Hospitals</v>
      </c>
      <c r="F1716" t="str">
        <v>Government - Local</v>
      </c>
      <c r="G1716" t="str">
        <v>Yes</v>
      </c>
      <c r="H1716" s="8">
        <v>5</v>
      </c>
      <c r="I1716" t="str">
        <f>_xlfn.XLOOKUP(C1716,State_Ref!B:B,State_Ref!A:A,"No Match")</f>
        <v>Iowa</v>
      </c>
      <c r="J1716" cm="1">
        <f t="array" ref="J1716">_xlfn.XLOOKUP(I1716&amp;PROPER(D1716),Cleaned_Population!B$2:B$3200&amp;Cleaned_Population!A$2:A$3200,Cleaned_Population!C$2:C$3200,"No Match")</f>
        <v>25296</v>
      </c>
      <c r="K1716" t="str">
        <f t="shared" si="26"/>
        <v>Sufficient Access</v>
      </c>
    </row>
    <row r="1717" spans="1:11">
      <c r="A1717" t="str">
        <v>DECATUR COUNTY HOSPITAL</v>
      </c>
      <c r="B1717" t="str">
        <v>LEON</v>
      </c>
      <c r="C1717" t="str">
        <v>IA</v>
      </c>
      <c r="D1717" t="str">
        <v>DECATUR</v>
      </c>
      <c r="E1717" t="str">
        <v>Critical Access Hospitals</v>
      </c>
      <c r="F1717" t="str">
        <v>Government - Local</v>
      </c>
      <c r="G1717" t="str">
        <v>Yes</v>
      </c>
      <c r="H1717" s="8">
        <v>0</v>
      </c>
      <c r="I1717" t="str">
        <f>_xlfn.XLOOKUP(C1717,State_Ref!B:B,State_Ref!A:A,"No Match")</f>
        <v>Iowa</v>
      </c>
      <c r="J1717" cm="1">
        <f t="array" ref="J1717">_xlfn.XLOOKUP(I1717&amp;PROPER(D1717),Cleaned_Population!B$2:B$3200&amp;Cleaned_Population!A$2:A$3200,Cleaned_Population!C$2:C$3200,"No Match")</f>
        <v>7655</v>
      </c>
      <c r="K1717" t="str">
        <f t="shared" si="26"/>
        <v>Sufficient Access</v>
      </c>
    </row>
    <row r="1718" spans="1:11">
      <c r="A1718" t="str">
        <v>LUCAS COUNTY HEALTH CENTER</v>
      </c>
      <c r="B1718" t="str">
        <v>CHARITON</v>
      </c>
      <c r="C1718" t="str">
        <v>IA</v>
      </c>
      <c r="D1718" t="str">
        <v>LUCAS</v>
      </c>
      <c r="E1718" t="str">
        <v>Critical Access Hospitals</v>
      </c>
      <c r="F1718" t="str">
        <v>Voluntary non-profit - Other</v>
      </c>
      <c r="G1718" t="str">
        <v>Yes</v>
      </c>
      <c r="H1718" s="8">
        <v>0</v>
      </c>
      <c r="I1718" t="str">
        <f>_xlfn.XLOOKUP(C1718,State_Ref!B:B,State_Ref!A:A,"No Match")</f>
        <v>Iowa</v>
      </c>
      <c r="J1718" cm="1">
        <f t="array" ref="J1718">_xlfn.XLOOKUP(I1718&amp;PROPER(D1718),Cleaned_Population!B$2:B$3200&amp;Cleaned_Population!A$2:A$3200,Cleaned_Population!C$2:C$3200,"No Match")</f>
        <v>8847</v>
      </c>
      <c r="K1718" t="str">
        <f t="shared" si="26"/>
        <v>Sufficient Access</v>
      </c>
    </row>
    <row r="1719" spans="1:11">
      <c r="A1719" t="str">
        <v>MONROE COUNTY HOSPITAL</v>
      </c>
      <c r="B1719" t="str">
        <v>ALBIA</v>
      </c>
      <c r="C1719" t="str">
        <v>IA</v>
      </c>
      <c r="D1719" t="str">
        <v>MONROE</v>
      </c>
      <c r="E1719" t="str">
        <v>Critical Access Hospitals</v>
      </c>
      <c r="F1719" t="str">
        <v>Government - Local</v>
      </c>
      <c r="G1719" t="str">
        <v>Yes</v>
      </c>
      <c r="H1719" s="8">
        <v>0</v>
      </c>
      <c r="I1719" t="str">
        <f>_xlfn.XLOOKUP(C1719,State_Ref!B:B,State_Ref!A:A,"No Match")</f>
        <v>Iowa</v>
      </c>
      <c r="J1719" cm="1">
        <f t="array" ref="J1719">_xlfn.XLOOKUP(I1719&amp;PROPER(D1719),Cleaned_Population!B$2:B$3200&amp;Cleaned_Population!A$2:A$3200,Cleaned_Population!C$2:C$3200,"No Match")</f>
        <v>7406</v>
      </c>
      <c r="K1719" t="str">
        <f t="shared" si="26"/>
        <v>Sufficient Access</v>
      </c>
    </row>
    <row r="1720" spans="1:11">
      <c r="A1720" t="str">
        <v>REGIONAL MEDICAL CENTER</v>
      </c>
      <c r="B1720" t="str">
        <v>MANCHESTER</v>
      </c>
      <c r="C1720" t="str">
        <v>IA</v>
      </c>
      <c r="D1720" t="str">
        <v>DELAWARE</v>
      </c>
      <c r="E1720" t="str">
        <v>Critical Access Hospitals</v>
      </c>
      <c r="F1720" t="str">
        <v>Government - Local</v>
      </c>
      <c r="G1720" t="str">
        <v>Yes</v>
      </c>
      <c r="H1720" s="8">
        <v>4</v>
      </c>
      <c r="I1720" t="str">
        <f>_xlfn.XLOOKUP(C1720,State_Ref!B:B,State_Ref!A:A,"No Match")</f>
        <v>Iowa</v>
      </c>
      <c r="J1720" cm="1">
        <f t="array" ref="J1720">_xlfn.XLOOKUP(I1720&amp;PROPER(D1720),Cleaned_Population!B$2:B$3200&amp;Cleaned_Population!A$2:A$3200,Cleaned_Population!C$2:C$3200,"No Match")</f>
        <v>17674</v>
      </c>
      <c r="K1720" t="str">
        <f t="shared" si="26"/>
        <v>Sufficient Access</v>
      </c>
    </row>
    <row r="1721" spans="1:11">
      <c r="A1721" t="str">
        <v>WASHINGTON COUNTY HOSPITAL AND CLINICS</v>
      </c>
      <c r="B1721" t="str">
        <v>WASHINGTON</v>
      </c>
      <c r="C1721" t="str">
        <v>IA</v>
      </c>
      <c r="D1721" t="str">
        <v>WASHINGTON</v>
      </c>
      <c r="E1721" t="str">
        <v>Critical Access Hospitals</v>
      </c>
      <c r="F1721" t="str">
        <v>Government - Local</v>
      </c>
      <c r="G1721" t="str">
        <v>Yes</v>
      </c>
      <c r="H1721" s="8">
        <v>0</v>
      </c>
      <c r="I1721" t="str">
        <f>_xlfn.XLOOKUP(C1721,State_Ref!B:B,State_Ref!A:A,"No Match")</f>
        <v>Iowa</v>
      </c>
      <c r="J1721" cm="1">
        <f t="array" ref="J1721">_xlfn.XLOOKUP(I1721&amp;PROPER(D1721),Cleaned_Population!B$2:B$3200&amp;Cleaned_Population!A$2:A$3200,Cleaned_Population!C$2:C$3200,"No Match")</f>
        <v>22667</v>
      </c>
      <c r="K1721" t="str">
        <f t="shared" si="26"/>
        <v>Sufficient Access</v>
      </c>
    </row>
    <row r="1722" spans="1:11">
      <c r="A1722" t="str">
        <v>OSCEOLA COMMUNITY HOSPITAL</v>
      </c>
      <c r="B1722" t="str">
        <v>SIBLEY</v>
      </c>
      <c r="C1722" t="str">
        <v>IA</v>
      </c>
      <c r="D1722" t="str">
        <v>OSCEOLA</v>
      </c>
      <c r="E1722" t="str">
        <v>Critical Access Hospitals</v>
      </c>
      <c r="F1722" t="str">
        <v>Voluntary non-profit - Private</v>
      </c>
      <c r="G1722" t="str">
        <v>Yes</v>
      </c>
      <c r="H1722" s="8">
        <v>0</v>
      </c>
      <c r="I1722" t="str">
        <f>_xlfn.XLOOKUP(C1722,State_Ref!B:B,State_Ref!A:A,"No Match")</f>
        <v>Iowa</v>
      </c>
      <c r="J1722" cm="1">
        <f t="array" ref="J1722">_xlfn.XLOOKUP(I1722&amp;PROPER(D1722),Cleaned_Population!B$2:B$3200&amp;Cleaned_Population!A$2:A$3200,Cleaned_Population!C$2:C$3200,"No Match")</f>
        <v>5980</v>
      </c>
      <c r="K1722" t="str">
        <f t="shared" si="26"/>
        <v>Sufficient Access</v>
      </c>
    </row>
    <row r="1723" spans="1:11">
      <c r="A1723" t="str">
        <v>SIOUX CENTER HEALTH</v>
      </c>
      <c r="B1723" t="str">
        <v>SIOUX CENTER</v>
      </c>
      <c r="C1723" t="str">
        <v>IA</v>
      </c>
      <c r="D1723" t="str">
        <v>SIOUX</v>
      </c>
      <c r="E1723" t="str">
        <v>Critical Access Hospitals</v>
      </c>
      <c r="F1723" t="str">
        <v>Voluntary non-profit - Private</v>
      </c>
      <c r="G1723" t="str">
        <v>Yes</v>
      </c>
      <c r="H1723" s="8">
        <v>0</v>
      </c>
      <c r="I1723" t="str">
        <f>_xlfn.XLOOKUP(C1723,State_Ref!B:B,State_Ref!A:A,"No Match")</f>
        <v>Iowa</v>
      </c>
      <c r="J1723" cm="1">
        <f t="array" ref="J1723">_xlfn.XLOOKUP(I1723&amp;PROPER(D1723),Cleaned_Population!B$2:B$3200&amp;Cleaned_Population!A$2:A$3200,Cleaned_Population!C$2:C$3200,"No Match")</f>
        <v>36774</v>
      </c>
      <c r="K1723" t="str">
        <f t="shared" si="26"/>
        <v>Sufficient Access</v>
      </c>
    </row>
    <row r="1724" spans="1:11">
      <c r="A1724" t="str">
        <v>FLOYD COUNTY MEDICAL CENTER</v>
      </c>
      <c r="B1724" t="str">
        <v>CHARLES CITY</v>
      </c>
      <c r="C1724" t="str">
        <v>IA</v>
      </c>
      <c r="D1724" t="str">
        <v>FLOYD</v>
      </c>
      <c r="E1724" t="str">
        <v>Critical Access Hospitals</v>
      </c>
      <c r="F1724" t="str">
        <v>Government - Local</v>
      </c>
      <c r="G1724" t="str">
        <v>Yes</v>
      </c>
      <c r="H1724" s="8">
        <v>3</v>
      </c>
      <c r="I1724" t="str">
        <f>_xlfn.XLOOKUP(C1724,State_Ref!B:B,State_Ref!A:A,"No Match")</f>
        <v>Iowa</v>
      </c>
      <c r="J1724" cm="1">
        <f t="array" ref="J1724">_xlfn.XLOOKUP(I1724&amp;PROPER(D1724),Cleaned_Population!B$2:B$3200&amp;Cleaned_Population!A$2:A$3200,Cleaned_Population!C$2:C$3200,"No Match")</f>
        <v>14901</v>
      </c>
      <c r="K1724" t="str">
        <f t="shared" si="26"/>
        <v>Sufficient Access</v>
      </c>
    </row>
    <row r="1725" spans="1:11">
      <c r="A1725" t="str">
        <v>CLARKE COUNTY HOSPITAL</v>
      </c>
      <c r="B1725" t="str">
        <v>OSCEOLA</v>
      </c>
      <c r="C1725" t="str">
        <v>IA</v>
      </c>
      <c r="D1725" t="str">
        <v>CLARKE</v>
      </c>
      <c r="E1725" t="str">
        <v>Critical Access Hospitals</v>
      </c>
      <c r="F1725" t="str">
        <v>Voluntary non-profit - Other</v>
      </c>
      <c r="G1725" t="str">
        <v>Yes</v>
      </c>
      <c r="H1725" s="8">
        <v>5</v>
      </c>
      <c r="I1725" t="str">
        <f>_xlfn.XLOOKUP(C1725,State_Ref!B:B,State_Ref!A:A,"No Match")</f>
        <v>Iowa</v>
      </c>
      <c r="J1725" cm="1">
        <f t="array" ref="J1725">_xlfn.XLOOKUP(I1725&amp;PROPER(D1725),Cleaned_Population!B$2:B$3200&amp;Cleaned_Population!A$2:A$3200,Cleaned_Population!C$2:C$3200,"No Match")</f>
        <v>9574</v>
      </c>
      <c r="K1725" t="str">
        <f t="shared" si="26"/>
        <v>Sufficient Access</v>
      </c>
    </row>
    <row r="1726" spans="1:11">
      <c r="A1726" t="str">
        <v>VIRGINIA GAY HOSPITAL</v>
      </c>
      <c r="B1726" t="str">
        <v>VINTON</v>
      </c>
      <c r="C1726" t="str">
        <v>IA</v>
      </c>
      <c r="D1726" t="str">
        <v>BENTON</v>
      </c>
      <c r="E1726" t="str">
        <v>Critical Access Hospitals</v>
      </c>
      <c r="F1726" t="str">
        <v>Voluntary non-profit - Private</v>
      </c>
      <c r="G1726" t="str">
        <v>Yes</v>
      </c>
      <c r="H1726" s="8">
        <v>4</v>
      </c>
      <c r="I1726" t="str">
        <f>_xlfn.XLOOKUP(C1726,State_Ref!B:B,State_Ref!A:A,"No Match")</f>
        <v>Iowa</v>
      </c>
      <c r="J1726" cm="1">
        <f t="array" ref="J1726">_xlfn.XLOOKUP(I1726&amp;PROPER(D1726),Cleaned_Population!B$2:B$3200&amp;Cleaned_Population!A$2:A$3200,Cleaned_Population!C$2:C$3200,"No Match")</f>
        <v>26004</v>
      </c>
      <c r="K1726" t="str">
        <f t="shared" si="26"/>
        <v>Sufficient Access</v>
      </c>
    </row>
    <row r="1727" spans="1:11">
      <c r="A1727" t="str">
        <v>STEWART MEMORIAL COMMUNITY HOSPITAL</v>
      </c>
      <c r="B1727" t="str">
        <v>LAKE CITY</v>
      </c>
      <c r="C1727" t="str">
        <v>IA</v>
      </c>
      <c r="D1727" t="str">
        <v>CALHOUN</v>
      </c>
      <c r="E1727" t="str">
        <v>Critical Access Hospitals</v>
      </c>
      <c r="F1727" t="str">
        <v>Voluntary non-profit - Private</v>
      </c>
      <c r="G1727" t="str">
        <v>Yes</v>
      </c>
      <c r="H1727" s="8">
        <v>0</v>
      </c>
      <c r="I1727" t="str">
        <f>_xlfn.XLOOKUP(C1727,State_Ref!B:B,State_Ref!A:A,"No Match")</f>
        <v>Iowa</v>
      </c>
      <c r="J1727" cm="1">
        <f t="array" ref="J1727">_xlfn.XLOOKUP(I1727&amp;PROPER(D1727),Cleaned_Population!B$2:B$3200&amp;Cleaned_Population!A$2:A$3200,Cleaned_Population!C$2:C$3200,"No Match")</f>
        <v>9562</v>
      </c>
      <c r="K1727" t="str">
        <f t="shared" si="26"/>
        <v>Sufficient Access</v>
      </c>
    </row>
    <row r="1728" spans="1:11">
      <c r="A1728" t="str">
        <v>AVERA HOLY FAMILY HOSPITAL</v>
      </c>
      <c r="B1728" t="str">
        <v>ESTHERVILLE</v>
      </c>
      <c r="C1728" t="str">
        <v>IA</v>
      </c>
      <c r="D1728" t="str">
        <v>EMMET</v>
      </c>
      <c r="E1728" t="str">
        <v>Critical Access Hospitals</v>
      </c>
      <c r="F1728" t="str">
        <v>Voluntary non-profit - Private</v>
      </c>
      <c r="G1728" t="str">
        <v>Yes</v>
      </c>
      <c r="H1728" s="8">
        <v>2</v>
      </c>
      <c r="I1728" t="str">
        <f>_xlfn.XLOOKUP(C1728,State_Ref!B:B,State_Ref!A:A,"No Match")</f>
        <v>Iowa</v>
      </c>
      <c r="J1728" cm="1">
        <f t="array" ref="J1728">_xlfn.XLOOKUP(I1728&amp;PROPER(D1728),Cleaned_Population!B$2:B$3200&amp;Cleaned_Population!A$2:A$3200,Cleaned_Population!C$2:C$3200,"No Match")</f>
        <v>9107</v>
      </c>
      <c r="K1728" t="str">
        <f t="shared" si="26"/>
        <v>Sufficient Access</v>
      </c>
    </row>
    <row r="1729" spans="1:11">
      <c r="A1729" t="str">
        <v>CLARINDA REGIONAL HEALTH CENTER</v>
      </c>
      <c r="B1729" t="str">
        <v>CLARINDA</v>
      </c>
      <c r="C1729" t="str">
        <v>IA</v>
      </c>
      <c r="D1729" t="str">
        <v>PAGE</v>
      </c>
      <c r="E1729" t="str">
        <v>Critical Access Hospitals</v>
      </c>
      <c r="F1729" t="str">
        <v>Government - Local</v>
      </c>
      <c r="G1729" t="str">
        <v>Yes</v>
      </c>
      <c r="H1729" s="8">
        <v>4</v>
      </c>
      <c r="I1729" t="str">
        <f>_xlfn.XLOOKUP(C1729,State_Ref!B:B,State_Ref!A:A,"No Match")</f>
        <v>Iowa</v>
      </c>
      <c r="J1729" cm="1">
        <f t="array" ref="J1729">_xlfn.XLOOKUP(I1729&amp;PROPER(D1729),Cleaned_Population!B$2:B$3200&amp;Cleaned_Population!A$2:A$3200,Cleaned_Population!C$2:C$3200,"No Match")</f>
        <v>14856</v>
      </c>
      <c r="K1729" t="str">
        <f t="shared" si="26"/>
        <v>Sufficient Access</v>
      </c>
    </row>
    <row r="1730" spans="1:11">
      <c r="A1730" t="str">
        <v>KOSSUTH REGIONAL HEALTH CENTER</v>
      </c>
      <c r="B1730" t="str">
        <v>ALGONA</v>
      </c>
      <c r="C1730" t="str">
        <v>IA</v>
      </c>
      <c r="D1730" t="str">
        <v>KOSSUTH</v>
      </c>
      <c r="E1730" t="str">
        <v>Critical Access Hospitals</v>
      </c>
      <c r="F1730" t="str">
        <v>Government - Local</v>
      </c>
      <c r="G1730" t="str">
        <v>Yes</v>
      </c>
      <c r="H1730" s="8">
        <v>1</v>
      </c>
      <c r="I1730" t="str">
        <f>_xlfn.XLOOKUP(C1730,State_Ref!B:B,State_Ref!A:A,"No Match")</f>
        <v>Iowa</v>
      </c>
      <c r="J1730" cm="1">
        <f t="array" ref="J1730">_xlfn.XLOOKUP(I1730&amp;PROPER(D1730),Cleaned_Population!B$2:B$3200&amp;Cleaned_Population!A$2:A$3200,Cleaned_Population!C$2:C$3200,"No Match")</f>
        <v>14322</v>
      </c>
      <c r="K1730" t="str">
        <f t="shared" si="26"/>
        <v>Sufficient Access</v>
      </c>
    </row>
    <row r="1731" spans="1:11">
      <c r="A1731" t="str">
        <v>HORN MEMORIAL HOSPITAL</v>
      </c>
      <c r="B1731" t="str">
        <v>IDA GROVE</v>
      </c>
      <c r="C1731" t="str">
        <v>IA</v>
      </c>
      <c r="D1731" t="str">
        <v>IDA</v>
      </c>
      <c r="E1731" t="str">
        <v>Critical Access Hospitals</v>
      </c>
      <c r="F1731" t="str">
        <v>Voluntary non-profit - Private</v>
      </c>
      <c r="G1731" t="str">
        <v>Yes</v>
      </c>
      <c r="H1731" s="8">
        <v>0</v>
      </c>
      <c r="I1731" t="str">
        <f>_xlfn.XLOOKUP(C1731,State_Ref!B:B,State_Ref!A:A,"No Match")</f>
        <v>Iowa</v>
      </c>
      <c r="J1731" cm="1">
        <f t="array" ref="J1731">_xlfn.XLOOKUP(I1731&amp;PROPER(D1731),Cleaned_Population!B$2:B$3200&amp;Cleaned_Population!A$2:A$3200,Cleaned_Population!C$2:C$3200,"No Match")</f>
        <v>6777</v>
      </c>
      <c r="K1731" t="str">
        <f t="shared" ref="K1731:K1794" si="27">IF(AND(J1731&gt;50000,COUNTIFS(D:D,D1731,C:C,C1731)&lt;=1),"Hospital Desert","Sufficient Access")</f>
        <v>Sufficient Access</v>
      </c>
    </row>
    <row r="1732" spans="1:11">
      <c r="A1732" t="str">
        <v>KNOXVILLE HOSPITAL &amp; CLINICS</v>
      </c>
      <c r="B1732" t="str">
        <v>KNOXVILLE</v>
      </c>
      <c r="C1732" t="str">
        <v>IA</v>
      </c>
      <c r="D1732" t="str">
        <v>MARION</v>
      </c>
      <c r="E1732" t="str">
        <v>Critical Access Hospitals</v>
      </c>
      <c r="F1732" t="str">
        <v>Voluntary non-profit - Private</v>
      </c>
      <c r="G1732" t="str">
        <v>Yes</v>
      </c>
      <c r="H1732" s="8">
        <v>2</v>
      </c>
      <c r="I1732" t="str">
        <f>_xlfn.XLOOKUP(C1732,State_Ref!B:B,State_Ref!A:A,"No Match")</f>
        <v>Iowa</v>
      </c>
      <c r="J1732" cm="1">
        <f t="array" ref="J1732">_xlfn.XLOOKUP(I1732&amp;PROPER(D1732),Cleaned_Population!B$2:B$3200&amp;Cleaned_Population!A$2:A$3200,Cleaned_Population!C$2:C$3200,"No Match")</f>
        <v>34192</v>
      </c>
      <c r="K1732" t="str">
        <f t="shared" si="27"/>
        <v>Sufficient Access</v>
      </c>
    </row>
    <row r="1733" spans="1:11">
      <c r="A1733" t="str">
        <v>HENRY COUNTY HEALTH CENTER</v>
      </c>
      <c r="B1733" t="str">
        <v>MOUNT PLEASANT</v>
      </c>
      <c r="C1733" t="str">
        <v>IA</v>
      </c>
      <c r="D1733" t="str">
        <v>HENRY</v>
      </c>
      <c r="E1733" t="str">
        <v>Critical Access Hospitals</v>
      </c>
      <c r="F1733" t="str">
        <v>Physician</v>
      </c>
      <c r="G1733" t="str">
        <v>Yes</v>
      </c>
      <c r="H1733" s="8">
        <v>0</v>
      </c>
      <c r="I1733" t="str">
        <f>_xlfn.XLOOKUP(C1733,State_Ref!B:B,State_Ref!A:A,"No Match")</f>
        <v>Iowa</v>
      </c>
      <c r="J1733" cm="1">
        <f t="array" ref="J1733">_xlfn.XLOOKUP(I1733&amp;PROPER(D1733),Cleaned_Population!B$2:B$3200&amp;Cleaned_Population!A$2:A$3200,Cleaned_Population!C$2:C$3200,"No Match")</f>
        <v>19349</v>
      </c>
      <c r="K1733" t="str">
        <f t="shared" si="27"/>
        <v>Sufficient Access</v>
      </c>
    </row>
    <row r="1734" spans="1:11">
      <c r="A1734" t="str">
        <v>PALO ALTO COUNTY HOSPITAL</v>
      </c>
      <c r="B1734" t="str">
        <v>EMMETSBURG</v>
      </c>
      <c r="C1734" t="str">
        <v>IA</v>
      </c>
      <c r="D1734" t="str">
        <v>PALO ALTO</v>
      </c>
      <c r="E1734" t="str">
        <v>Critical Access Hospitals</v>
      </c>
      <c r="F1734" t="str">
        <v>Government - Local</v>
      </c>
      <c r="G1734" t="str">
        <v>Yes</v>
      </c>
      <c r="H1734" s="8">
        <v>0</v>
      </c>
      <c r="I1734" t="str">
        <f>_xlfn.XLOOKUP(C1734,State_Ref!B:B,State_Ref!A:A,"No Match")</f>
        <v>Iowa</v>
      </c>
      <c r="J1734" cm="1">
        <f t="array" ref="J1734">_xlfn.XLOOKUP(I1734&amp;PROPER(D1734),Cleaned_Population!B$2:B$3200&amp;Cleaned_Population!A$2:A$3200,Cleaned_Population!C$2:C$3200,"No Match")</f>
        <v>8899</v>
      </c>
      <c r="K1734" t="str">
        <f t="shared" si="27"/>
        <v>Sufficient Access</v>
      </c>
    </row>
    <row r="1735" spans="1:11">
      <c r="A1735" t="str">
        <v>WAYNE COUNTY HOSPITAL</v>
      </c>
      <c r="B1735" t="str">
        <v>CORYDON</v>
      </c>
      <c r="C1735" t="str">
        <v>IA</v>
      </c>
      <c r="D1735" t="str">
        <v>WAYNE</v>
      </c>
      <c r="E1735" t="str">
        <v>Critical Access Hospitals</v>
      </c>
      <c r="F1735" t="str">
        <v>Government - Local</v>
      </c>
      <c r="G1735" t="str">
        <v>Yes</v>
      </c>
      <c r="H1735" s="8">
        <v>0</v>
      </c>
      <c r="I1735" t="str">
        <f>_xlfn.XLOOKUP(C1735,State_Ref!B:B,State_Ref!A:A,"No Match")</f>
        <v>Iowa</v>
      </c>
      <c r="J1735" cm="1">
        <f t="array" ref="J1735">_xlfn.XLOOKUP(I1735&amp;PROPER(D1735),Cleaned_Population!B$2:B$3200&amp;Cleaned_Population!A$2:A$3200,Cleaned_Population!C$2:C$3200,"No Match")</f>
        <v>6738</v>
      </c>
      <c r="K1735" t="str">
        <f t="shared" si="27"/>
        <v>Sufficient Access</v>
      </c>
    </row>
    <row r="1736" spans="1:11">
      <c r="A1736" t="str">
        <v>BURGESS HEALTH CENTER</v>
      </c>
      <c r="B1736" t="str">
        <v>ONAWA</v>
      </c>
      <c r="C1736" t="str">
        <v>IA</v>
      </c>
      <c r="D1736" t="str">
        <v>MONONA</v>
      </c>
      <c r="E1736" t="str">
        <v>Critical Access Hospitals</v>
      </c>
      <c r="F1736" t="str">
        <v>Voluntary non-profit - Private</v>
      </c>
      <c r="G1736" t="str">
        <v>Yes</v>
      </c>
      <c r="H1736" s="8">
        <v>3</v>
      </c>
      <c r="I1736" t="str">
        <f>_xlfn.XLOOKUP(C1736,State_Ref!B:B,State_Ref!A:A,"No Match")</f>
        <v>Iowa</v>
      </c>
      <c r="J1736" cm="1">
        <f t="array" ref="J1736">_xlfn.XLOOKUP(I1736&amp;PROPER(D1736),Cleaned_Population!B$2:B$3200&amp;Cleaned_Population!A$2:A$3200,Cleaned_Population!C$2:C$3200,"No Match")</f>
        <v>8539</v>
      </c>
      <c r="K1736" t="str">
        <f t="shared" si="27"/>
        <v>Sufficient Access</v>
      </c>
    </row>
    <row r="1737" spans="1:11">
      <c r="A1737" t="str">
        <v>ORANGE CITY AREA HEALTH SYSTEM</v>
      </c>
      <c r="B1737" t="str">
        <v>ORANGE CITY</v>
      </c>
      <c r="C1737" t="str">
        <v>IA</v>
      </c>
      <c r="D1737" t="str">
        <v>SIOUX</v>
      </c>
      <c r="E1737" t="str">
        <v>Critical Access Hospitals</v>
      </c>
      <c r="F1737" t="str">
        <v>Voluntary non-profit - Other</v>
      </c>
      <c r="G1737" t="str">
        <v>Yes</v>
      </c>
      <c r="H1737" s="8">
        <v>3</v>
      </c>
      <c r="I1737" t="str">
        <f>_xlfn.XLOOKUP(C1737,State_Ref!B:B,State_Ref!A:A,"No Match")</f>
        <v>Iowa</v>
      </c>
      <c r="J1737" cm="1">
        <f t="array" ref="J1737">_xlfn.XLOOKUP(I1737&amp;PROPER(D1737),Cleaned_Population!B$2:B$3200&amp;Cleaned_Population!A$2:A$3200,Cleaned_Population!C$2:C$3200,"No Match")</f>
        <v>36774</v>
      </c>
      <c r="K1737" t="str">
        <f t="shared" si="27"/>
        <v>Sufficient Access</v>
      </c>
    </row>
    <row r="1738" spans="1:11">
      <c r="A1738" t="str">
        <v>VAN DIEST MEDICAL CENTER</v>
      </c>
      <c r="B1738" t="str">
        <v>WEBSTER CITY</v>
      </c>
      <c r="C1738" t="str">
        <v>IA</v>
      </c>
      <c r="D1738" t="str">
        <v>HAMILTON</v>
      </c>
      <c r="E1738" t="str">
        <v>Critical Access Hospitals</v>
      </c>
      <c r="F1738" t="str">
        <v>Voluntary non-profit - Other</v>
      </c>
      <c r="G1738" t="str">
        <v>Yes</v>
      </c>
      <c r="H1738" s="8">
        <v>5</v>
      </c>
      <c r="I1738" t="str">
        <f>_xlfn.XLOOKUP(C1738,State_Ref!B:B,State_Ref!A:A,"No Match")</f>
        <v>Iowa</v>
      </c>
      <c r="J1738" cm="1">
        <f t="array" ref="J1738">_xlfn.XLOOKUP(I1738&amp;PROPER(D1738),Cleaned_Population!B$2:B$3200&amp;Cleaned_Population!A$2:A$3200,Cleaned_Population!C$2:C$3200,"No Match")</f>
        <v>14944</v>
      </c>
      <c r="K1738" t="str">
        <f t="shared" si="27"/>
        <v>Sufficient Access</v>
      </c>
    </row>
    <row r="1739" spans="1:11">
      <c r="A1739" t="str">
        <v>CHEROKEE REGIONAL MEDICAL CENTER</v>
      </c>
      <c r="B1739" t="str">
        <v>CHEROKEE</v>
      </c>
      <c r="C1739" t="str">
        <v>IA</v>
      </c>
      <c r="D1739" t="str">
        <v>CHEROKEE</v>
      </c>
      <c r="E1739" t="str">
        <v>Critical Access Hospitals</v>
      </c>
      <c r="F1739" t="str">
        <v>Voluntary non-profit - Private</v>
      </c>
      <c r="G1739" t="str">
        <v>Yes</v>
      </c>
      <c r="H1739" s="8">
        <v>2</v>
      </c>
      <c r="I1739" t="str">
        <f>_xlfn.XLOOKUP(C1739,State_Ref!B:B,State_Ref!A:A,"No Match")</f>
        <v>Iowa</v>
      </c>
      <c r="J1739" cm="1">
        <f t="array" ref="J1739">_xlfn.XLOOKUP(I1739&amp;PROPER(D1739),Cleaned_Population!B$2:B$3200&amp;Cleaned_Population!A$2:A$3200,Cleaned_Population!C$2:C$3200,"No Match")</f>
        <v>11369</v>
      </c>
      <c r="K1739" t="str">
        <f t="shared" si="27"/>
        <v>Sufficient Access</v>
      </c>
    </row>
    <row r="1740" spans="1:11">
      <c r="A1740" t="str">
        <v>MONTGOMERY COUNTY MEMORIAL HOSPITAL</v>
      </c>
      <c r="B1740" t="str">
        <v>RED OAK</v>
      </c>
      <c r="C1740" t="str">
        <v>IA</v>
      </c>
      <c r="D1740" t="str">
        <v>MONTGOMERY</v>
      </c>
      <c r="E1740" t="str">
        <v>Critical Access Hospitals</v>
      </c>
      <c r="F1740" t="str">
        <v>Government - Local</v>
      </c>
      <c r="G1740" t="str">
        <v>Yes</v>
      </c>
      <c r="H1740" s="8">
        <v>0</v>
      </c>
      <c r="I1740" t="str">
        <f>_xlfn.XLOOKUP(C1740,State_Ref!B:B,State_Ref!A:A,"No Match")</f>
        <v>Iowa</v>
      </c>
      <c r="J1740" cm="1">
        <f t="array" ref="J1740">_xlfn.XLOOKUP(I1740&amp;PROPER(D1740),Cleaned_Population!B$2:B$3200&amp;Cleaned_Population!A$2:A$3200,Cleaned_Population!C$2:C$3200,"No Match")</f>
        <v>10002</v>
      </c>
      <c r="K1740" t="str">
        <f t="shared" si="27"/>
        <v>Sufficient Access</v>
      </c>
    </row>
    <row r="1741" spans="1:11">
      <c r="A1741" t="str">
        <v>JEFFERSON COUNTY HEALTH CENTER</v>
      </c>
      <c r="B1741" t="str">
        <v>FAIRFIELD</v>
      </c>
      <c r="C1741" t="str">
        <v>IA</v>
      </c>
      <c r="D1741" t="str">
        <v>JEFFERSON</v>
      </c>
      <c r="E1741" t="str">
        <v>Critical Access Hospitals</v>
      </c>
      <c r="F1741" t="str">
        <v>Government - Local</v>
      </c>
      <c r="G1741" t="str">
        <v>Yes</v>
      </c>
      <c r="H1741" s="8">
        <v>2</v>
      </c>
      <c r="I1741" t="str">
        <f>_xlfn.XLOOKUP(C1741,State_Ref!B:B,State_Ref!A:A,"No Match")</f>
        <v>Iowa</v>
      </c>
      <c r="J1741" cm="1">
        <f t="array" ref="J1741">_xlfn.XLOOKUP(I1741&amp;PROPER(D1741),Cleaned_Population!B$2:B$3200&amp;Cleaned_Population!A$2:A$3200,Cleaned_Population!C$2:C$3200,"No Match")</f>
        <v>15291</v>
      </c>
      <c r="K1741" t="str">
        <f t="shared" si="27"/>
        <v>Sufficient Access</v>
      </c>
    </row>
    <row r="1742" spans="1:11">
      <c r="A1742" t="str">
        <v>GREATER REGIONAL MEDICAL CENTER</v>
      </c>
      <c r="B1742" t="str">
        <v>CRESTON</v>
      </c>
      <c r="C1742" t="str">
        <v>IA</v>
      </c>
      <c r="D1742" t="str">
        <v>UNION</v>
      </c>
      <c r="E1742" t="str">
        <v>Critical Access Hospitals</v>
      </c>
      <c r="F1742" t="str">
        <v>Government - Local</v>
      </c>
      <c r="G1742" t="str">
        <v>Yes</v>
      </c>
      <c r="H1742" s="8">
        <v>3</v>
      </c>
      <c r="I1742" t="str">
        <f>_xlfn.XLOOKUP(C1742,State_Ref!B:B,State_Ref!A:A,"No Match")</f>
        <v>Iowa</v>
      </c>
      <c r="J1742" cm="1">
        <f t="array" ref="J1742">_xlfn.XLOOKUP(I1742&amp;PROPER(D1742),Cleaned_Population!B$2:B$3200&amp;Cleaned_Population!A$2:A$3200,Cleaned_Population!C$2:C$3200,"No Match")</f>
        <v>11829</v>
      </c>
      <c r="K1742" t="str">
        <f t="shared" si="27"/>
        <v>Sufficient Access</v>
      </c>
    </row>
    <row r="1743" spans="1:11">
      <c r="A1743" t="str">
        <v>SHENANDOAH MEDICAL CENTER</v>
      </c>
      <c r="B1743" t="str">
        <v>SHENANDOAH</v>
      </c>
      <c r="C1743" t="str">
        <v>IA</v>
      </c>
      <c r="D1743" t="str">
        <v>PAGE</v>
      </c>
      <c r="E1743" t="str">
        <v>Critical Access Hospitals</v>
      </c>
      <c r="F1743" t="str">
        <v>Voluntary non-profit - Private</v>
      </c>
      <c r="G1743" t="str">
        <v>Yes</v>
      </c>
      <c r="H1743" s="8">
        <v>0</v>
      </c>
      <c r="I1743" t="str">
        <f>_xlfn.XLOOKUP(C1743,State_Ref!B:B,State_Ref!A:A,"No Match")</f>
        <v>Iowa</v>
      </c>
      <c r="J1743" cm="1">
        <f t="array" ref="J1743">_xlfn.XLOOKUP(I1743&amp;PROPER(D1743),Cleaned_Population!B$2:B$3200&amp;Cleaned_Population!A$2:A$3200,Cleaned_Population!C$2:C$3200,"No Match")</f>
        <v>14856</v>
      </c>
      <c r="K1743" t="str">
        <f t="shared" si="27"/>
        <v>Sufficient Access</v>
      </c>
    </row>
    <row r="1744" spans="1:11">
      <c r="A1744" t="str">
        <v>PELLA REGIONAL HEALTH CENTER</v>
      </c>
      <c r="B1744" t="str">
        <v>PELLA</v>
      </c>
      <c r="C1744" t="str">
        <v>IA</v>
      </c>
      <c r="D1744" t="str">
        <v>MARION</v>
      </c>
      <c r="E1744" t="str">
        <v>Critical Access Hospitals</v>
      </c>
      <c r="F1744" t="str">
        <v>Voluntary non-profit - Private</v>
      </c>
      <c r="G1744" t="str">
        <v>Yes</v>
      </c>
      <c r="H1744" s="8">
        <v>4</v>
      </c>
      <c r="I1744" t="str">
        <f>_xlfn.XLOOKUP(C1744,State_Ref!B:B,State_Ref!A:A,"No Match")</f>
        <v>Iowa</v>
      </c>
      <c r="J1744" cm="1">
        <f t="array" ref="J1744">_xlfn.XLOOKUP(I1744&amp;PROPER(D1744),Cleaned_Population!B$2:B$3200&amp;Cleaned_Population!A$2:A$3200,Cleaned_Population!C$2:C$3200,"No Match")</f>
        <v>34192</v>
      </c>
      <c r="K1744" t="str">
        <f t="shared" si="27"/>
        <v>Sufficient Access</v>
      </c>
    </row>
    <row r="1745" spans="1:11">
      <c r="A1745" t="str">
        <v>FLOYD VALLEY HEALTHCARE</v>
      </c>
      <c r="B1745" t="str">
        <v>LE MARS</v>
      </c>
      <c r="C1745" t="str">
        <v>IA</v>
      </c>
      <c r="D1745" t="str">
        <v>PLYMOUTH</v>
      </c>
      <c r="E1745" t="str">
        <v>Critical Access Hospitals</v>
      </c>
      <c r="F1745" t="str">
        <v>Government - Local</v>
      </c>
      <c r="G1745" t="str">
        <v>Yes</v>
      </c>
      <c r="H1745" s="8">
        <v>3</v>
      </c>
      <c r="I1745" t="str">
        <f>_xlfn.XLOOKUP(C1745,State_Ref!B:B,State_Ref!A:A,"No Match")</f>
        <v>Iowa</v>
      </c>
      <c r="J1745" cm="1">
        <f t="array" ref="J1745">_xlfn.XLOOKUP(I1745&amp;PROPER(D1745),Cleaned_Population!B$2:B$3200&amp;Cleaned_Population!A$2:A$3200,Cleaned_Population!C$2:C$3200,"No Match")</f>
        <v>25697</v>
      </c>
      <c r="K1745" t="str">
        <f t="shared" si="27"/>
        <v>Sufficient Access</v>
      </c>
    </row>
    <row r="1746" spans="1:11">
      <c r="A1746" t="str">
        <v>CRAWFORD COUNTY MEMORIAL HOSPITAL</v>
      </c>
      <c r="B1746" t="str">
        <v>DENISON</v>
      </c>
      <c r="C1746" t="str">
        <v>IA</v>
      </c>
      <c r="D1746" t="str">
        <v>CRAWFORD</v>
      </c>
      <c r="E1746" t="str">
        <v>Critical Access Hospitals</v>
      </c>
      <c r="F1746" t="str">
        <v>Government - Local</v>
      </c>
      <c r="G1746" t="str">
        <v>Yes</v>
      </c>
      <c r="H1746" s="8">
        <v>2</v>
      </c>
      <c r="I1746" t="str">
        <f>_xlfn.XLOOKUP(C1746,State_Ref!B:B,State_Ref!A:A,"No Match")</f>
        <v>Iowa</v>
      </c>
      <c r="J1746" cm="1">
        <f t="array" ref="J1746">_xlfn.XLOOKUP(I1746&amp;PROPER(D1746),Cleaned_Population!B$2:B$3200&amp;Cleaned_Population!A$2:A$3200,Cleaned_Population!C$2:C$3200,"No Match")</f>
        <v>16237</v>
      </c>
      <c r="K1746" t="str">
        <f t="shared" si="27"/>
        <v>Sufficient Access</v>
      </c>
    </row>
    <row r="1747" spans="1:11">
      <c r="A1747" t="str">
        <v>LORING HOSPITAL</v>
      </c>
      <c r="B1747" t="str">
        <v>SAC CITY</v>
      </c>
      <c r="C1747" t="str">
        <v>IA</v>
      </c>
      <c r="D1747" t="str">
        <v>SAC</v>
      </c>
      <c r="E1747" t="str">
        <v>Critical Access Hospitals</v>
      </c>
      <c r="F1747" t="str">
        <v>Voluntary non-profit - Private</v>
      </c>
      <c r="G1747" t="str">
        <v>Yes</v>
      </c>
      <c r="H1747" s="8">
        <v>0</v>
      </c>
      <c r="I1747" t="str">
        <f>_xlfn.XLOOKUP(C1747,State_Ref!B:B,State_Ref!A:A,"No Match")</f>
        <v>Iowa</v>
      </c>
      <c r="J1747" cm="1">
        <f t="array" ref="J1747">_xlfn.XLOOKUP(I1747&amp;PROPER(D1747),Cleaned_Population!B$2:B$3200&amp;Cleaned_Population!A$2:A$3200,Cleaned_Population!C$2:C$3200,"No Match")</f>
        <v>9525</v>
      </c>
      <c r="K1747" t="str">
        <f t="shared" si="27"/>
        <v>Sufficient Access</v>
      </c>
    </row>
    <row r="1748" spans="1:11">
      <c r="A1748" t="str">
        <v>WINNMED</v>
      </c>
      <c r="B1748" t="str">
        <v>DECORAH</v>
      </c>
      <c r="C1748" t="str">
        <v>IA</v>
      </c>
      <c r="D1748" t="str">
        <v>WINNESHIEK</v>
      </c>
      <c r="E1748" t="str">
        <v>Critical Access Hospitals</v>
      </c>
      <c r="F1748" t="str">
        <v>Government - Local</v>
      </c>
      <c r="G1748" t="str">
        <v>Yes</v>
      </c>
      <c r="H1748" s="8">
        <v>4</v>
      </c>
      <c r="I1748" t="str">
        <f>_xlfn.XLOOKUP(C1748,State_Ref!B:B,State_Ref!A:A,"No Match")</f>
        <v>Iowa</v>
      </c>
      <c r="J1748" cm="1">
        <f t="array" ref="J1748">_xlfn.XLOOKUP(I1748&amp;PROPER(D1748),Cleaned_Population!B$2:B$3200&amp;Cleaned_Population!A$2:A$3200,Cleaned_Population!C$2:C$3200,"No Match")</f>
        <v>19733</v>
      </c>
      <c r="K1748" t="str">
        <f t="shared" si="27"/>
        <v>Sufficient Access</v>
      </c>
    </row>
    <row r="1749" spans="1:11">
      <c r="A1749" t="str">
        <v>BOONE COUNTY HOSPITAL</v>
      </c>
      <c r="B1749" t="str">
        <v>BOONE</v>
      </c>
      <c r="C1749" t="str">
        <v>IA</v>
      </c>
      <c r="D1749" t="str">
        <v>BOONE</v>
      </c>
      <c r="E1749" t="str">
        <v>Critical Access Hospitals</v>
      </c>
      <c r="F1749" t="str">
        <v>Voluntary non-profit - Other</v>
      </c>
      <c r="G1749" t="str">
        <v>Yes</v>
      </c>
      <c r="H1749" s="8">
        <v>0</v>
      </c>
      <c r="I1749" t="str">
        <f>_xlfn.XLOOKUP(C1749,State_Ref!B:B,State_Ref!A:A,"No Match")</f>
        <v>Iowa</v>
      </c>
      <c r="J1749" cm="1">
        <f t="array" ref="J1749">_xlfn.XLOOKUP(I1749&amp;PROPER(D1749),Cleaned_Population!B$2:B$3200&amp;Cleaned_Population!A$2:A$3200,Cleaned_Population!C$2:C$3200,"No Match")</f>
        <v>26799</v>
      </c>
      <c r="K1749" t="str">
        <f t="shared" si="27"/>
        <v>Sufficient Access</v>
      </c>
    </row>
    <row r="1750" spans="1:11">
      <c r="A1750" t="str">
        <v>RINGGOLD COUNTY HOSPITAL</v>
      </c>
      <c r="B1750" t="str">
        <v>MOUNT AYR</v>
      </c>
      <c r="C1750" t="str">
        <v>IA</v>
      </c>
      <c r="D1750" t="str">
        <v>RINGGOLD</v>
      </c>
      <c r="E1750" t="str">
        <v>Critical Access Hospitals</v>
      </c>
      <c r="F1750" t="str">
        <v>Government - State</v>
      </c>
      <c r="G1750" t="str">
        <v>Yes</v>
      </c>
      <c r="H1750" s="8">
        <v>0</v>
      </c>
      <c r="I1750" t="str">
        <f>_xlfn.XLOOKUP(C1750,State_Ref!B:B,State_Ref!A:A,"No Match")</f>
        <v>Iowa</v>
      </c>
      <c r="J1750" cm="1">
        <f t="array" ref="J1750">_xlfn.XLOOKUP(I1750&amp;PROPER(D1750),Cleaned_Population!B$2:B$3200&amp;Cleaned_Population!A$2:A$3200,Cleaned_Population!C$2:C$3200,"No Match")</f>
        <v>4642</v>
      </c>
      <c r="K1750" t="str">
        <f t="shared" si="27"/>
        <v>Sufficient Access</v>
      </c>
    </row>
    <row r="1751" spans="1:11">
      <c r="A1751" t="str">
        <v>MYRTUE MEDICAL CENTER</v>
      </c>
      <c r="B1751" t="str">
        <v>HARLAN</v>
      </c>
      <c r="C1751" t="str">
        <v>IA</v>
      </c>
      <c r="D1751" t="str">
        <v>SHELBY</v>
      </c>
      <c r="E1751" t="str">
        <v>Critical Access Hospitals</v>
      </c>
      <c r="F1751" t="str">
        <v>Voluntary non-profit - Other</v>
      </c>
      <c r="G1751" t="str">
        <v>Yes</v>
      </c>
      <c r="H1751" s="8">
        <v>3</v>
      </c>
      <c r="I1751" t="str">
        <f>_xlfn.XLOOKUP(C1751,State_Ref!B:B,State_Ref!A:A,"No Match")</f>
        <v>Iowa</v>
      </c>
      <c r="J1751" cm="1">
        <f t="array" ref="J1751">_xlfn.XLOOKUP(I1751&amp;PROPER(D1751),Cleaned_Population!B$2:B$3200&amp;Cleaned_Population!A$2:A$3200,Cleaned_Population!C$2:C$3200,"No Match")</f>
        <v>11689</v>
      </c>
      <c r="K1751" t="str">
        <f t="shared" si="27"/>
        <v>Sufficient Access</v>
      </c>
    </row>
    <row r="1752" spans="1:11">
      <c r="A1752" t="str">
        <v>BUENA VISTA REGIONAL MEDICAL CENTER</v>
      </c>
      <c r="B1752" t="str">
        <v>STORM LAKE</v>
      </c>
      <c r="C1752" t="str">
        <v>IA</v>
      </c>
      <c r="D1752" t="str">
        <v>BUENA VISTA</v>
      </c>
      <c r="E1752" t="str">
        <v>Critical Access Hospitals</v>
      </c>
      <c r="F1752" t="str">
        <v>Government - Local</v>
      </c>
      <c r="G1752" t="str">
        <v>Yes</v>
      </c>
      <c r="H1752" s="8">
        <v>2</v>
      </c>
      <c r="I1752" t="str">
        <f>_xlfn.XLOOKUP(C1752,State_Ref!B:B,State_Ref!A:A,"No Match")</f>
        <v>Iowa</v>
      </c>
      <c r="J1752" cm="1">
        <f t="array" ref="J1752">_xlfn.XLOOKUP(I1752&amp;PROPER(D1752),Cleaned_Population!B$2:B$3200&amp;Cleaned_Population!A$2:A$3200,Cleaned_Population!C$2:C$3200,"No Match")</f>
        <v>20449</v>
      </c>
      <c r="K1752" t="str">
        <f t="shared" si="27"/>
        <v>Sufficient Access</v>
      </c>
    </row>
    <row r="1753" spans="1:11">
      <c r="A1753" t="str">
        <v>CASS COUNTY MEMORIAL HOSPITAL</v>
      </c>
      <c r="B1753" t="str">
        <v>ATLANTIC</v>
      </c>
      <c r="C1753" t="str">
        <v>IA</v>
      </c>
      <c r="D1753" t="str">
        <v>CASS</v>
      </c>
      <c r="E1753" t="str">
        <v>Critical Access Hospitals</v>
      </c>
      <c r="F1753" t="str">
        <v>Government - Local</v>
      </c>
      <c r="G1753" t="str">
        <v>Yes</v>
      </c>
      <c r="H1753" s="8">
        <v>5</v>
      </c>
      <c r="I1753" t="str">
        <f>_xlfn.XLOOKUP(C1753,State_Ref!B:B,State_Ref!A:A,"No Match")</f>
        <v>Iowa</v>
      </c>
      <c r="J1753" cm="1">
        <f t="array" ref="J1753">_xlfn.XLOOKUP(I1753&amp;PROPER(D1753),Cleaned_Population!B$2:B$3200&amp;Cleaned_Population!A$2:A$3200,Cleaned_Population!C$2:C$3200,"No Match")</f>
        <v>12960</v>
      </c>
      <c r="K1753" t="str">
        <f t="shared" si="27"/>
        <v>Sufficient Access</v>
      </c>
    </row>
    <row r="1754" spans="1:11">
      <c r="A1754" t="str">
        <v>MERCYONE CENTERVILLE MEDICAL CENTER</v>
      </c>
      <c r="B1754" t="str">
        <v>CENTERVILLE</v>
      </c>
      <c r="C1754" t="str">
        <v>IA</v>
      </c>
      <c r="D1754" t="str">
        <v>APPANOOSE</v>
      </c>
      <c r="E1754" t="str">
        <v>Critical Access Hospitals</v>
      </c>
      <c r="F1754" t="str">
        <v>Voluntary non-profit - Private</v>
      </c>
      <c r="G1754" t="str">
        <v>Yes</v>
      </c>
      <c r="H1754" s="8">
        <v>0</v>
      </c>
      <c r="I1754" t="str">
        <f>_xlfn.XLOOKUP(C1754,State_Ref!B:B,State_Ref!A:A,"No Match")</f>
        <v>Iowa</v>
      </c>
      <c r="J1754" cm="1">
        <f t="array" ref="J1754">_xlfn.XLOOKUP(I1754&amp;PROPER(D1754),Cleaned_Population!B$2:B$3200&amp;Cleaned_Population!A$2:A$3200,Cleaned_Population!C$2:C$3200,"No Match")</f>
        <v>12077</v>
      </c>
      <c r="K1754" t="str">
        <f t="shared" si="27"/>
        <v>Sufficient Access</v>
      </c>
    </row>
    <row r="1755" spans="1:11">
      <c r="A1755" t="str">
        <v>MERCYONE DYERSVILLE MEDICAL CENTER</v>
      </c>
      <c r="B1755" t="str">
        <v>DYERSVILLE</v>
      </c>
      <c r="C1755" t="str">
        <v>IA</v>
      </c>
      <c r="D1755" t="str">
        <v>DUBUQUE</v>
      </c>
      <c r="E1755" t="str">
        <v>Critical Access Hospitals</v>
      </c>
      <c r="F1755" t="str">
        <v>Voluntary non-profit - Private</v>
      </c>
      <c r="G1755" t="str">
        <v>Yes</v>
      </c>
      <c r="H1755" s="8">
        <v>0</v>
      </c>
      <c r="I1755" t="str">
        <f>_xlfn.XLOOKUP(C1755,State_Ref!B:B,State_Ref!A:A,"No Match")</f>
        <v>Iowa</v>
      </c>
      <c r="J1755" cm="1">
        <f t="array" ref="J1755">_xlfn.XLOOKUP(I1755&amp;PROPER(D1755),Cleaned_Population!B$2:B$3200&amp;Cleaned_Population!A$2:A$3200,Cleaned_Population!C$2:C$3200,"No Match")</f>
        <v>99381</v>
      </c>
      <c r="K1755" t="str">
        <f t="shared" si="27"/>
        <v>Sufficient Access</v>
      </c>
    </row>
    <row r="1756" spans="1:11">
      <c r="A1756" t="str">
        <v>MAHASKA  HEALTH PARTNERSHIP</v>
      </c>
      <c r="B1756" t="str">
        <v>OSKALOOSA</v>
      </c>
      <c r="C1756" t="str">
        <v>IA</v>
      </c>
      <c r="D1756" t="str">
        <v>MAHASKA</v>
      </c>
      <c r="E1756" t="str">
        <v>Critical Access Hospitals</v>
      </c>
      <c r="F1756" t="str">
        <v>Government - Local</v>
      </c>
      <c r="G1756" t="str">
        <v>Yes</v>
      </c>
      <c r="H1756" s="8">
        <v>4</v>
      </c>
      <c r="I1756" t="str">
        <f>_xlfn.XLOOKUP(C1756,State_Ref!B:B,State_Ref!A:A,"No Match")</f>
        <v>Iowa</v>
      </c>
      <c r="J1756" cm="1">
        <f t="array" ref="J1756">_xlfn.XLOOKUP(I1756&amp;PROPER(D1756),Cleaned_Population!B$2:B$3200&amp;Cleaned_Population!A$2:A$3200,Cleaned_Population!C$2:C$3200,"No Match")</f>
        <v>21880</v>
      </c>
      <c r="K1756" t="str">
        <f t="shared" si="27"/>
        <v>Sufficient Access</v>
      </c>
    </row>
    <row r="1757" spans="1:11">
      <c r="A1757" t="str">
        <v>HANSEN FAMILY HOSPITAL</v>
      </c>
      <c r="B1757" t="str">
        <v>IOWA FALLS</v>
      </c>
      <c r="C1757" t="str">
        <v>IA</v>
      </c>
      <c r="D1757" t="str">
        <v>HARDIN</v>
      </c>
      <c r="E1757" t="str">
        <v>Critical Access Hospitals</v>
      </c>
      <c r="F1757" t="str">
        <v>Government - Local</v>
      </c>
      <c r="G1757" t="str">
        <v>Yes</v>
      </c>
      <c r="H1757" s="8">
        <v>0</v>
      </c>
      <c r="I1757" t="str">
        <f>_xlfn.XLOOKUP(C1757,State_Ref!B:B,State_Ref!A:A,"No Match")</f>
        <v>Iowa</v>
      </c>
      <c r="J1757" cm="1">
        <f t="array" ref="J1757">_xlfn.XLOOKUP(I1757&amp;PROPER(D1757),Cleaned_Population!B$2:B$3200&amp;Cleaned_Population!A$2:A$3200,Cleaned_Population!C$2:C$3200,"No Match")</f>
        <v>16455</v>
      </c>
      <c r="K1757" t="str">
        <f t="shared" si="27"/>
        <v>Sufficient Access</v>
      </c>
    </row>
    <row r="1758" spans="1:11">
      <c r="A1758" t="str">
        <v>SANFORD SHELDON MEDICAL CENTER</v>
      </c>
      <c r="B1758" t="str">
        <v>SHELDON</v>
      </c>
      <c r="C1758" t="str">
        <v>IA</v>
      </c>
      <c r="D1758" t="str">
        <v>OBRIEN</v>
      </c>
      <c r="E1758" t="str">
        <v>Critical Access Hospitals</v>
      </c>
      <c r="F1758" t="str">
        <v>Voluntary non-profit - Private</v>
      </c>
      <c r="G1758" t="str">
        <v>Yes</v>
      </c>
      <c r="H1758" s="8">
        <v>0</v>
      </c>
      <c r="I1758" t="str">
        <f>_xlfn.XLOOKUP(C1758,State_Ref!B:B,State_Ref!A:A,"No Match")</f>
        <v>Iowa</v>
      </c>
      <c r="J1758" t="str" cm="1">
        <f t="array" ref="J1758">_xlfn.XLOOKUP(I1758&amp;PROPER(D1758),Cleaned_Population!B$2:B$3200&amp;Cleaned_Population!A$2:A$3200,Cleaned_Population!C$2:C$3200,"No Match")</f>
        <v>No Match</v>
      </c>
      <c r="K1758" t="str">
        <f t="shared" si="27"/>
        <v>Hospital Desert</v>
      </c>
    </row>
    <row r="1759" spans="1:11">
      <c r="A1759" t="str">
        <v>ST ANTHONY REGIONAL HOSPITAL &amp; NURSING HOME</v>
      </c>
      <c r="B1759" t="str">
        <v>CARROLL</v>
      </c>
      <c r="C1759" t="str">
        <v>IA</v>
      </c>
      <c r="D1759" t="str">
        <v>CARROLL</v>
      </c>
      <c r="E1759" t="str">
        <v>Critical Access Hospitals</v>
      </c>
      <c r="F1759" t="str">
        <v>Voluntary non-profit - Private</v>
      </c>
      <c r="G1759" t="str">
        <v>Yes</v>
      </c>
      <c r="H1759" s="8">
        <v>2</v>
      </c>
      <c r="I1759" t="str">
        <f>_xlfn.XLOOKUP(C1759,State_Ref!B:B,State_Ref!A:A,"No Match")</f>
        <v>Iowa</v>
      </c>
      <c r="J1759" cm="1">
        <f t="array" ref="J1759">_xlfn.XLOOKUP(I1759&amp;PROPER(D1759),Cleaned_Population!B$2:B$3200&amp;Cleaned_Population!A$2:A$3200,Cleaned_Population!C$2:C$3200,"No Match")</f>
        <v>20303</v>
      </c>
      <c r="K1759" t="str">
        <f t="shared" si="27"/>
        <v>Sufficient Access</v>
      </c>
    </row>
    <row r="1760" spans="1:11">
      <c r="A1760" t="str">
        <v>MENTAL HEALTH INSTITUTE</v>
      </c>
      <c r="B1760" t="str">
        <v>CHEROKEE</v>
      </c>
      <c r="C1760" t="str">
        <v>IA</v>
      </c>
      <c r="D1760" t="str">
        <v>CHEROKEE</v>
      </c>
      <c r="E1760" t="str">
        <v>Psychiatric</v>
      </c>
      <c r="F1760" t="str">
        <v>Government - State</v>
      </c>
      <c r="G1760" t="str">
        <v>Yes</v>
      </c>
      <c r="H1760" s="8">
        <v>0</v>
      </c>
      <c r="I1760" t="str">
        <f>_xlfn.XLOOKUP(C1760,State_Ref!B:B,State_Ref!A:A,"No Match")</f>
        <v>Iowa</v>
      </c>
      <c r="J1760" cm="1">
        <f t="array" ref="J1760">_xlfn.XLOOKUP(I1760&amp;PROPER(D1760),Cleaned_Population!B$2:B$3200&amp;Cleaned_Population!A$2:A$3200,Cleaned_Population!C$2:C$3200,"No Match")</f>
        <v>11369</v>
      </c>
      <c r="K1760" t="str">
        <f t="shared" si="27"/>
        <v>Sufficient Access</v>
      </c>
    </row>
    <row r="1761" spans="1:11">
      <c r="A1761" t="str">
        <v>MENTAL HEALTH INSTITUTE</v>
      </c>
      <c r="B1761" t="str">
        <v>INDEPENDENCE</v>
      </c>
      <c r="C1761" t="str">
        <v>IA</v>
      </c>
      <c r="D1761" t="str">
        <v>BUCHANAN</v>
      </c>
      <c r="E1761" t="str">
        <v>Psychiatric</v>
      </c>
      <c r="F1761" t="str">
        <v>Government - State</v>
      </c>
      <c r="G1761" t="str">
        <v>No</v>
      </c>
      <c r="H1761" s="8">
        <v>0</v>
      </c>
      <c r="I1761" t="str">
        <f>_xlfn.XLOOKUP(C1761,State_Ref!B:B,State_Ref!A:A,"No Match")</f>
        <v>Iowa</v>
      </c>
      <c r="J1761" cm="1">
        <f t="array" ref="J1761">_xlfn.XLOOKUP(I1761&amp;PROPER(D1761),Cleaned_Population!B$2:B$3200&amp;Cleaned_Population!A$2:A$3200,Cleaned_Population!C$2:C$3200,"No Match")</f>
        <v>20883</v>
      </c>
      <c r="K1761" t="str">
        <f t="shared" si="27"/>
        <v>Sufficient Access</v>
      </c>
    </row>
    <row r="1762" spans="1:11">
      <c r="A1762" t="str">
        <v>EAGLE VIEW BEHAVIORAL HEALTH</v>
      </c>
      <c r="B1762" t="str">
        <v>BETTENDORF</v>
      </c>
      <c r="C1762" t="str">
        <v>IA</v>
      </c>
      <c r="D1762" t="str">
        <v>SCOTT</v>
      </c>
      <c r="E1762" t="str">
        <v>Psychiatric</v>
      </c>
      <c r="F1762" t="str">
        <v>Proprietary</v>
      </c>
      <c r="G1762" t="str">
        <v>No</v>
      </c>
      <c r="H1762" s="8">
        <v>0</v>
      </c>
      <c r="I1762" t="str">
        <f>_xlfn.XLOOKUP(C1762,State_Ref!B:B,State_Ref!A:A,"No Match")</f>
        <v>Iowa</v>
      </c>
      <c r="J1762" cm="1">
        <f t="array" ref="J1762">_xlfn.XLOOKUP(I1762&amp;PROPER(D1762),Cleaned_Population!B$2:B$3200&amp;Cleaned_Population!A$2:A$3200,Cleaned_Population!C$2:C$3200,"No Match")</f>
        <v>175259</v>
      </c>
      <c r="K1762" t="str">
        <f t="shared" si="27"/>
        <v>Sufficient Access</v>
      </c>
    </row>
    <row r="1763" spans="1:11">
      <c r="A1763" t="str">
        <v>CLIVE BEHAVIORAL HEALTH</v>
      </c>
      <c r="B1763" t="str">
        <v>CLIVE</v>
      </c>
      <c r="C1763" t="str">
        <v>IA</v>
      </c>
      <c r="D1763" t="str">
        <v>POLK</v>
      </c>
      <c r="E1763" t="str">
        <v>Psychiatric</v>
      </c>
      <c r="F1763" t="str">
        <v>Proprietary</v>
      </c>
      <c r="G1763" t="str">
        <v>No</v>
      </c>
      <c r="H1763" s="8">
        <v>0</v>
      </c>
      <c r="I1763" t="str">
        <f>_xlfn.XLOOKUP(C1763,State_Ref!B:B,State_Ref!A:A,"No Match")</f>
        <v>Iowa</v>
      </c>
      <c r="J1763" cm="1">
        <f t="array" ref="J1763">_xlfn.XLOOKUP(I1763&amp;PROPER(D1763),Cleaned_Population!B$2:B$3200&amp;Cleaned_Population!A$2:A$3200,Cleaned_Population!C$2:C$3200,"No Match")</f>
        <v>516546</v>
      </c>
      <c r="K1763" t="str">
        <f t="shared" si="27"/>
        <v>Sufficient Access</v>
      </c>
    </row>
    <row r="1764" spans="1:11">
      <c r="A1764" t="str">
        <v>MERCY HOSPITAL PITTSBURG, INC</v>
      </c>
      <c r="B1764" t="str">
        <v>PITTSBURG</v>
      </c>
      <c r="C1764" t="str">
        <v>KS</v>
      </c>
      <c r="D1764" t="str">
        <v>CRAWFORD</v>
      </c>
      <c r="E1764" t="str">
        <v>Acute Care Hospitals</v>
      </c>
      <c r="F1764" t="str">
        <v>Voluntary non-profit - Church</v>
      </c>
      <c r="G1764" t="str">
        <v>Yes</v>
      </c>
      <c r="H1764" s="8">
        <v>3</v>
      </c>
      <c r="I1764" t="str">
        <f>_xlfn.XLOOKUP(C1764,State_Ref!B:B,State_Ref!A:A,"No Match")</f>
        <v>Kansas</v>
      </c>
      <c r="J1764" cm="1">
        <f t="array" ref="J1764">_xlfn.XLOOKUP(I1764&amp;PROPER(D1764),Cleaned_Population!B$2:B$3200&amp;Cleaned_Population!A$2:A$3200,Cleaned_Population!C$2:C$3200,"No Match")</f>
        <v>39008</v>
      </c>
      <c r="K1764" t="str">
        <f t="shared" si="27"/>
        <v>Sufficient Access</v>
      </c>
    </row>
    <row r="1765" spans="1:11">
      <c r="A1765" t="str">
        <v>SAINT JOHN HOSPITAL</v>
      </c>
      <c r="B1765" t="str">
        <v>LEAVENWORTH</v>
      </c>
      <c r="C1765" t="str">
        <v>KS</v>
      </c>
      <c r="D1765" t="str">
        <v>LEAVENWORTH</v>
      </c>
      <c r="E1765" t="str">
        <v>Acute Care Hospitals</v>
      </c>
      <c r="F1765" t="str">
        <v>Voluntary non-profit - Other</v>
      </c>
      <c r="G1765" t="str">
        <v>Yes</v>
      </c>
      <c r="H1765" s="8">
        <v>3</v>
      </c>
      <c r="I1765" t="str">
        <f>_xlfn.XLOOKUP(C1765,State_Ref!B:B,State_Ref!A:A,"No Match")</f>
        <v>Kansas</v>
      </c>
      <c r="J1765" cm="1">
        <f t="array" ref="J1765">_xlfn.XLOOKUP(I1765&amp;PROPER(D1765),Cleaned_Population!B$2:B$3200&amp;Cleaned_Population!A$2:A$3200,Cleaned_Population!C$2:C$3200,"No Match")</f>
        <v>84590</v>
      </c>
      <c r="K1765" t="str">
        <f t="shared" si="27"/>
        <v>Hospital Desert</v>
      </c>
    </row>
    <row r="1766" spans="1:11">
      <c r="A1766" t="str">
        <v>SALINA REGIONAL HEALTH CENTER</v>
      </c>
      <c r="B1766" t="str">
        <v>SALINA</v>
      </c>
      <c r="C1766" t="str">
        <v>KS</v>
      </c>
      <c r="D1766" t="str">
        <v>SALINE</v>
      </c>
      <c r="E1766" t="str">
        <v>Acute Care Hospitals</v>
      </c>
      <c r="F1766" t="str">
        <v>Voluntary non-profit - Private</v>
      </c>
      <c r="G1766" t="str">
        <v>Yes</v>
      </c>
      <c r="H1766" s="8">
        <v>3</v>
      </c>
      <c r="I1766" t="str">
        <f>_xlfn.XLOOKUP(C1766,State_Ref!B:B,State_Ref!A:A,"No Match")</f>
        <v>Kansas</v>
      </c>
      <c r="J1766" cm="1">
        <f t="array" ref="J1766">_xlfn.XLOOKUP(I1766&amp;PROPER(D1766),Cleaned_Population!B$2:B$3200&amp;Cleaned_Population!A$2:A$3200,Cleaned_Population!C$2:C$3200,"No Match")</f>
        <v>53377</v>
      </c>
      <c r="K1766" t="str">
        <f t="shared" si="27"/>
        <v>Sufficient Access</v>
      </c>
    </row>
    <row r="1767" spans="1:11">
      <c r="A1767" t="str">
        <v>HAYS MEDICAL CENTER</v>
      </c>
      <c r="B1767" t="str">
        <v>HAYS</v>
      </c>
      <c r="C1767" t="str">
        <v>KS</v>
      </c>
      <c r="D1767" t="str">
        <v>ELLIS</v>
      </c>
      <c r="E1767" t="str">
        <v>Acute Care Hospitals</v>
      </c>
      <c r="F1767" t="str">
        <v>Voluntary non-profit - Other</v>
      </c>
      <c r="G1767" t="str">
        <v>Yes</v>
      </c>
      <c r="H1767" s="8">
        <v>3</v>
      </c>
      <c r="I1767" t="str">
        <f>_xlfn.XLOOKUP(C1767,State_Ref!B:B,State_Ref!A:A,"No Match")</f>
        <v>Kansas</v>
      </c>
      <c r="J1767" cm="1">
        <f t="array" ref="J1767">_xlfn.XLOOKUP(I1767&amp;PROPER(D1767),Cleaned_Population!B$2:B$3200&amp;Cleaned_Population!A$2:A$3200,Cleaned_Population!C$2:C$3200,"No Match")</f>
        <v>29075</v>
      </c>
      <c r="K1767" t="str">
        <f t="shared" si="27"/>
        <v>Sufficient Access</v>
      </c>
    </row>
    <row r="1768" spans="1:11">
      <c r="A1768" t="str">
        <v>ADVENTHEALTH OTTAWA</v>
      </c>
      <c r="B1768" t="str">
        <v>OTTAWA</v>
      </c>
      <c r="C1768" t="str">
        <v>KS</v>
      </c>
      <c r="D1768" t="str">
        <v>FRANKLIN</v>
      </c>
      <c r="E1768" t="str">
        <v>Acute Care Hospitals</v>
      </c>
      <c r="F1768" t="str">
        <v>Government - Local</v>
      </c>
      <c r="G1768" t="str">
        <v>No</v>
      </c>
      <c r="H1768" s="8">
        <v>3</v>
      </c>
      <c r="I1768" t="str">
        <f>_xlfn.XLOOKUP(C1768,State_Ref!B:B,State_Ref!A:A,"No Match")</f>
        <v>Kansas</v>
      </c>
      <c r="J1768" cm="1">
        <f t="array" ref="J1768">_xlfn.XLOOKUP(I1768&amp;PROPER(D1768),Cleaned_Population!B$2:B$3200&amp;Cleaned_Population!A$2:A$3200,Cleaned_Population!C$2:C$3200,"No Match")</f>
        <v>26299</v>
      </c>
      <c r="K1768" t="str">
        <f t="shared" si="27"/>
        <v>Sufficient Access</v>
      </c>
    </row>
    <row r="1769" spans="1:11">
      <c r="A1769" t="str">
        <v>UNIVERSITY OF KANSAS HEALTH SYSTEM - ST FRANCIS CAMPUS</v>
      </c>
      <c r="B1769" t="str">
        <v>TOPEKA</v>
      </c>
      <c r="C1769" t="str">
        <v>KS</v>
      </c>
      <c r="D1769" t="str">
        <v>SHAWNEE</v>
      </c>
      <c r="E1769" t="str">
        <v>Acute Care Hospitals</v>
      </c>
      <c r="F1769" t="str">
        <v>Voluntary non-profit - Church</v>
      </c>
      <c r="G1769" t="str">
        <v>Yes</v>
      </c>
      <c r="H1769" s="8">
        <v>3</v>
      </c>
      <c r="I1769" t="str">
        <f>_xlfn.XLOOKUP(C1769,State_Ref!B:B,State_Ref!A:A,"No Match")</f>
        <v>Kansas</v>
      </c>
      <c r="J1769" cm="1">
        <f t="array" ref="J1769">_xlfn.XLOOKUP(I1769&amp;PROPER(D1769),Cleaned_Population!B$2:B$3200&amp;Cleaned_Population!A$2:A$3200,Cleaned_Population!C$2:C$3200,"No Match")</f>
        <v>178607</v>
      </c>
      <c r="K1769" t="str">
        <f t="shared" si="27"/>
        <v>Sufficient Access</v>
      </c>
    </row>
    <row r="1770" spans="1:11">
      <c r="A1770" t="str">
        <v>SUSAN B ALLEN MEMORIAL HOSPITAL</v>
      </c>
      <c r="B1770" t="str">
        <v>EL DORADO</v>
      </c>
      <c r="C1770" t="str">
        <v>KS</v>
      </c>
      <c r="D1770" t="str">
        <v>BUTLER</v>
      </c>
      <c r="E1770" t="str">
        <v>Acute Care Hospitals</v>
      </c>
      <c r="F1770" t="str">
        <v>Voluntary non-profit - Private</v>
      </c>
      <c r="G1770" t="str">
        <v>Yes</v>
      </c>
      <c r="H1770" s="8">
        <v>0</v>
      </c>
      <c r="I1770" t="str">
        <f>_xlfn.XLOOKUP(C1770,State_Ref!B:B,State_Ref!A:A,"No Match")</f>
        <v>Kansas</v>
      </c>
      <c r="J1770" cm="1">
        <f t="array" ref="J1770">_xlfn.XLOOKUP(I1770&amp;PROPER(D1770),Cleaned_Population!B$2:B$3200&amp;Cleaned_Population!A$2:A$3200,Cleaned_Population!C$2:C$3200,"No Match")</f>
        <v>69484</v>
      </c>
      <c r="K1770" t="str">
        <f t="shared" si="27"/>
        <v>Sufficient Access</v>
      </c>
    </row>
    <row r="1771" spans="1:11">
      <c r="A1771" t="str">
        <v>HUTCHINSON REGIONAL MEDICAL CENTER INC</v>
      </c>
      <c r="B1771" t="str">
        <v>HUTCHINSON</v>
      </c>
      <c r="C1771" t="str">
        <v>KS</v>
      </c>
      <c r="D1771" t="str">
        <v>RENO</v>
      </c>
      <c r="E1771" t="str">
        <v>Acute Care Hospitals</v>
      </c>
      <c r="F1771" t="str">
        <v>Voluntary non-profit - Private</v>
      </c>
      <c r="G1771" t="str">
        <v>Yes</v>
      </c>
      <c r="H1771" s="8">
        <v>2</v>
      </c>
      <c r="I1771" t="str">
        <f>_xlfn.XLOOKUP(C1771,State_Ref!B:B,State_Ref!A:A,"No Match")</f>
        <v>Kansas</v>
      </c>
      <c r="J1771" cm="1">
        <f t="array" ref="J1771">_xlfn.XLOOKUP(I1771&amp;PROPER(D1771),Cleaned_Population!B$2:B$3200&amp;Cleaned_Population!A$2:A$3200,Cleaned_Population!C$2:C$3200,"No Match")</f>
        <v>61539</v>
      </c>
      <c r="K1771" t="str">
        <f t="shared" si="27"/>
        <v>Sufficient Access</v>
      </c>
    </row>
    <row r="1772" spans="1:11">
      <c r="A1772" t="str">
        <v>ST. CATHERINE HOSPITAL - GARDEN CITY</v>
      </c>
      <c r="B1772" t="str">
        <v>GARDEN CITY</v>
      </c>
      <c r="C1772" t="str">
        <v>KS</v>
      </c>
      <c r="D1772" t="str">
        <v>FINNEY</v>
      </c>
      <c r="E1772" t="str">
        <v>Acute Care Hospitals</v>
      </c>
      <c r="F1772" t="str">
        <v>Voluntary non-profit - Church</v>
      </c>
      <c r="G1772" t="str">
        <v>Yes</v>
      </c>
      <c r="H1772" s="8">
        <v>2</v>
      </c>
      <c r="I1772" t="str">
        <f>_xlfn.XLOOKUP(C1772,State_Ref!B:B,State_Ref!A:A,"No Match")</f>
        <v>Kansas</v>
      </c>
      <c r="J1772" cm="1">
        <f t="array" ref="J1772">_xlfn.XLOOKUP(I1772&amp;PROPER(D1772),Cleaned_Population!B$2:B$3200&amp;Cleaned_Population!A$2:A$3200,Cleaned_Population!C$2:C$3200,"No Match")</f>
        <v>37505</v>
      </c>
      <c r="K1772" t="str">
        <f t="shared" si="27"/>
        <v>Sufficient Access</v>
      </c>
    </row>
    <row r="1773" spans="1:11">
      <c r="A1773" t="str">
        <v>PRATT REGIONAL MEDICAL CENTER</v>
      </c>
      <c r="B1773" t="str">
        <v>PRATT</v>
      </c>
      <c r="C1773" t="str">
        <v>KS</v>
      </c>
      <c r="D1773" t="str">
        <v>PRATT</v>
      </c>
      <c r="E1773" t="str">
        <v>Acute Care Hospitals</v>
      </c>
      <c r="F1773" t="str">
        <v>Proprietary</v>
      </c>
      <c r="G1773" t="str">
        <v>Yes</v>
      </c>
      <c r="H1773" s="8">
        <v>4</v>
      </c>
      <c r="I1773" t="str">
        <f>_xlfn.XLOOKUP(C1773,State_Ref!B:B,State_Ref!A:A,"No Match")</f>
        <v>Kansas</v>
      </c>
      <c r="J1773" cm="1">
        <f t="array" ref="J1773">_xlfn.XLOOKUP(I1773&amp;PROPER(D1773),Cleaned_Population!B$2:B$3200&amp;Cleaned_Population!A$2:A$3200,Cleaned_Population!C$2:C$3200,"No Match")</f>
        <v>9117</v>
      </c>
      <c r="K1773" t="str">
        <f t="shared" si="27"/>
        <v>Sufficient Access</v>
      </c>
    </row>
    <row r="1774" spans="1:11">
      <c r="A1774" t="str">
        <v>Irwin ACH (FT Riley)</v>
      </c>
      <c r="B1774" t="str">
        <v>Fort Riley</v>
      </c>
      <c r="C1774" t="str">
        <v>KS</v>
      </c>
      <c r="D1774" t="str">
        <v>GEARY</v>
      </c>
      <c r="E1774" t="str">
        <v>Acute Care - Department of Defense</v>
      </c>
      <c r="F1774" t="str">
        <v>Department of Defense</v>
      </c>
      <c r="G1774" t="str">
        <v>Yes</v>
      </c>
      <c r="H1774" s="8">
        <v>0</v>
      </c>
      <c r="I1774" t="str">
        <f>_xlfn.XLOOKUP(C1774,State_Ref!B:B,State_Ref!A:A,"No Match")</f>
        <v>Kansas</v>
      </c>
      <c r="J1774" cm="1">
        <f t="array" ref="J1774">_xlfn.XLOOKUP(I1774&amp;PROPER(D1774),Cleaned_Population!B$2:B$3200&amp;Cleaned_Population!A$2:A$3200,Cleaned_Population!C$2:C$3200,"No Match")</f>
        <v>36338</v>
      </c>
      <c r="K1774" t="str">
        <f t="shared" si="27"/>
        <v>Sufficient Access</v>
      </c>
    </row>
    <row r="1775" spans="1:11">
      <c r="A1775" t="str">
        <v>UNIVERSITY OF KANSAS HOSPITAL</v>
      </c>
      <c r="B1775" t="str">
        <v>KANSAS CITY</v>
      </c>
      <c r="C1775" t="str">
        <v>KS</v>
      </c>
      <c r="D1775" t="str">
        <v>WYANDOTTE</v>
      </c>
      <c r="E1775" t="str">
        <v>Acute Care Hospitals</v>
      </c>
      <c r="F1775" t="str">
        <v>Government - Hospital District or Authority</v>
      </c>
      <c r="G1775" t="str">
        <v>Yes</v>
      </c>
      <c r="H1775" s="8">
        <v>5</v>
      </c>
      <c r="I1775" t="str">
        <f>_xlfn.XLOOKUP(C1775,State_Ref!B:B,State_Ref!A:A,"No Match")</f>
        <v>Kansas</v>
      </c>
      <c r="J1775" cm="1">
        <f t="array" ref="J1775">_xlfn.XLOOKUP(I1775&amp;PROPER(D1775),Cleaned_Population!B$2:B$3200&amp;Cleaned_Population!A$2:A$3200,Cleaned_Population!C$2:C$3200,"No Match")</f>
        <v>170597</v>
      </c>
      <c r="K1775" t="str">
        <f t="shared" si="27"/>
        <v>Sufficient Access</v>
      </c>
    </row>
    <row r="1776" spans="1:11">
      <c r="A1776" t="str">
        <v>UNIVERSITY OF KANSAS HEALTH SYSTEM OLATHE HOSPITAL</v>
      </c>
      <c r="B1776" t="str">
        <v>OLATHE</v>
      </c>
      <c r="C1776" t="str">
        <v>KS</v>
      </c>
      <c r="D1776" t="str">
        <v>JOHNSON</v>
      </c>
      <c r="E1776" t="str">
        <v>Acute Care Hospitals</v>
      </c>
      <c r="F1776" t="str">
        <v>Voluntary non-profit - Private</v>
      </c>
      <c r="G1776" t="str">
        <v>Yes</v>
      </c>
      <c r="H1776" s="8">
        <v>4</v>
      </c>
      <c r="I1776" t="str">
        <f>_xlfn.XLOOKUP(C1776,State_Ref!B:B,State_Ref!A:A,"No Match")</f>
        <v>Kansas</v>
      </c>
      <c r="J1776" cm="1">
        <f t="array" ref="J1776">_xlfn.XLOOKUP(I1776&amp;PROPER(D1776),Cleaned_Population!B$2:B$3200&amp;Cleaned_Population!A$2:A$3200,Cleaned_Population!C$2:C$3200,"No Match")</f>
        <v>636906</v>
      </c>
      <c r="K1776" t="str">
        <f t="shared" si="27"/>
        <v>Sufficient Access</v>
      </c>
    </row>
    <row r="1777" spans="1:11">
      <c r="A1777" t="str">
        <v>VA EASTERN KANSAS HEALTHCARE SYSTEM</v>
      </c>
      <c r="B1777" t="str">
        <v>TOPEKA</v>
      </c>
      <c r="C1777" t="str">
        <v>KS</v>
      </c>
      <c r="D1777" t="str">
        <v>SHAWNEE</v>
      </c>
      <c r="E1777" t="str">
        <v>Acute Care - Veterans Administration</v>
      </c>
      <c r="F1777" t="str">
        <v>Veterans Health Administration</v>
      </c>
      <c r="G1777" t="str">
        <v>Yes</v>
      </c>
      <c r="H1777" s="8">
        <v>4</v>
      </c>
      <c r="I1777" t="str">
        <f>_xlfn.XLOOKUP(C1777,State_Ref!B:B,State_Ref!A:A,"No Match")</f>
        <v>Kansas</v>
      </c>
      <c r="J1777" cm="1">
        <f t="array" ref="J1777">_xlfn.XLOOKUP(I1777&amp;PROPER(D1777),Cleaned_Population!B$2:B$3200&amp;Cleaned_Population!A$2:A$3200,Cleaned_Population!C$2:C$3200,"No Match")</f>
        <v>178607</v>
      </c>
      <c r="K1777" t="str">
        <f t="shared" si="27"/>
        <v>Sufficient Access</v>
      </c>
    </row>
    <row r="1778" spans="1:11">
      <c r="A1778" t="str">
        <v>SOUTHWEST MEDICAL CENTER</v>
      </c>
      <c r="B1778" t="str">
        <v>LIBERAL</v>
      </c>
      <c r="C1778" t="str">
        <v>KS</v>
      </c>
      <c r="D1778" t="str">
        <v>SEWARD</v>
      </c>
      <c r="E1778" t="str">
        <v>Acute Care Hospitals</v>
      </c>
      <c r="F1778" t="str">
        <v>Government - Local</v>
      </c>
      <c r="G1778" t="str">
        <v>Yes</v>
      </c>
      <c r="H1778" s="8">
        <v>1</v>
      </c>
      <c r="I1778" t="str">
        <f>_xlfn.XLOOKUP(C1778,State_Ref!B:B,State_Ref!A:A,"No Match")</f>
        <v>Kansas</v>
      </c>
      <c r="J1778" cm="1">
        <f t="array" ref="J1778">_xlfn.XLOOKUP(I1778&amp;PROPER(D1778),Cleaned_Population!B$2:B$3200&amp;Cleaned_Population!A$2:A$3200,Cleaned_Population!C$2:C$3200,"No Match")</f>
        <v>21073</v>
      </c>
      <c r="K1778" t="str">
        <f t="shared" si="27"/>
        <v>Sufficient Access</v>
      </c>
    </row>
    <row r="1779" spans="1:11">
      <c r="A1779" t="str">
        <v>STORMONT VAIL HEALTH FLINT HILLS, LLC</v>
      </c>
      <c r="B1779" t="str">
        <v>JUNCTION CITY</v>
      </c>
      <c r="C1779" t="str">
        <v>KS</v>
      </c>
      <c r="D1779" t="str">
        <v>GEARY</v>
      </c>
      <c r="E1779" t="str">
        <v>Acute Care Hospitals</v>
      </c>
      <c r="F1779" t="str">
        <v>Voluntary non-profit - Private</v>
      </c>
      <c r="G1779" t="str">
        <v>Yes</v>
      </c>
      <c r="H1779" s="8">
        <v>4</v>
      </c>
      <c r="I1779" t="str">
        <f>_xlfn.XLOOKUP(C1779,State_Ref!B:B,State_Ref!A:A,"No Match")</f>
        <v>Kansas</v>
      </c>
      <c r="J1779" cm="1">
        <f t="array" ref="J1779">_xlfn.XLOOKUP(I1779&amp;PROPER(D1779),Cleaned_Population!B$2:B$3200&amp;Cleaned_Population!A$2:A$3200,Cleaned_Population!C$2:C$3200,"No Match")</f>
        <v>36338</v>
      </c>
      <c r="K1779" t="str">
        <f t="shared" si="27"/>
        <v>Sufficient Access</v>
      </c>
    </row>
    <row r="1780" spans="1:11">
      <c r="A1780" t="str">
        <v>STORMONT VAIL HOSPITAL</v>
      </c>
      <c r="B1780" t="str">
        <v>TOPEKA</v>
      </c>
      <c r="C1780" t="str">
        <v>KS</v>
      </c>
      <c r="D1780" t="str">
        <v>SHAWNEE</v>
      </c>
      <c r="E1780" t="str">
        <v>Acute Care Hospitals</v>
      </c>
      <c r="F1780" t="str">
        <v>Voluntary non-profit - Private</v>
      </c>
      <c r="G1780" t="str">
        <v>Yes</v>
      </c>
      <c r="H1780" s="8">
        <v>4</v>
      </c>
      <c r="I1780" t="str">
        <f>_xlfn.XLOOKUP(C1780,State_Ref!B:B,State_Ref!A:A,"No Match")</f>
        <v>Kansas</v>
      </c>
      <c r="J1780" cm="1">
        <f t="array" ref="J1780">_xlfn.XLOOKUP(I1780&amp;PROPER(D1780),Cleaned_Population!B$2:B$3200&amp;Cleaned_Population!A$2:A$3200,Cleaned_Population!C$2:C$3200,"No Match")</f>
        <v>178607</v>
      </c>
      <c r="K1780" t="str">
        <f t="shared" si="27"/>
        <v>Sufficient Access</v>
      </c>
    </row>
    <row r="1781" spans="1:11">
      <c r="A1781" t="str">
        <v>WICHITA VA MEDICAL CENTER</v>
      </c>
      <c r="B1781" t="str">
        <v>WICHITA</v>
      </c>
      <c r="C1781" t="str">
        <v>KS</v>
      </c>
      <c r="D1781" t="str">
        <v>SEDGWICK</v>
      </c>
      <c r="E1781" t="str">
        <v>Acute Care - Veterans Administration</v>
      </c>
      <c r="F1781" t="str">
        <v>Veterans Health Administration</v>
      </c>
      <c r="G1781" t="str">
        <v>Yes</v>
      </c>
      <c r="H1781" s="8">
        <v>5</v>
      </c>
      <c r="I1781" t="str">
        <f>_xlfn.XLOOKUP(C1781,State_Ref!B:B,State_Ref!A:A,"No Match")</f>
        <v>Kansas</v>
      </c>
      <c r="J1781" cm="1">
        <f t="array" ref="J1781">_xlfn.XLOOKUP(I1781&amp;PROPER(D1781),Cleaned_Population!B$2:B$3200&amp;Cleaned_Population!A$2:A$3200,Cleaned_Population!C$2:C$3200,"No Match")</f>
        <v>538433</v>
      </c>
      <c r="K1781" t="str">
        <f t="shared" si="27"/>
        <v>Sufficient Access</v>
      </c>
    </row>
    <row r="1782" spans="1:11">
      <c r="A1782" t="str">
        <v>NMC HEALTH</v>
      </c>
      <c r="B1782" t="str">
        <v>NEWTON</v>
      </c>
      <c r="C1782" t="str">
        <v>KS</v>
      </c>
      <c r="D1782" t="str">
        <v>HARVEY</v>
      </c>
      <c r="E1782" t="str">
        <v>Acute Care Hospitals</v>
      </c>
      <c r="F1782" t="str">
        <v>Voluntary non-profit - Private</v>
      </c>
      <c r="G1782" t="str">
        <v>Yes</v>
      </c>
      <c r="H1782" s="8">
        <v>5</v>
      </c>
      <c r="I1782" t="str">
        <f>_xlfn.XLOOKUP(C1782,State_Ref!B:B,State_Ref!A:A,"No Match")</f>
        <v>Kansas</v>
      </c>
      <c r="J1782" cm="1">
        <f t="array" ref="J1782">_xlfn.XLOOKUP(I1782&amp;PROPER(D1782),Cleaned_Population!B$2:B$3200&amp;Cleaned_Population!A$2:A$3200,Cleaned_Population!C$2:C$3200,"No Match")</f>
        <v>33580</v>
      </c>
      <c r="K1782" t="str">
        <f t="shared" si="27"/>
        <v>Sufficient Access</v>
      </c>
    </row>
    <row r="1783" spans="1:11">
      <c r="A1783" t="str">
        <v>ADVENTHEALTH SHAWNEE MISSION</v>
      </c>
      <c r="B1783" t="str">
        <v>SHAWNEE MISSION</v>
      </c>
      <c r="C1783" t="str">
        <v>KS</v>
      </c>
      <c r="D1783" t="str">
        <v>JOHNSON</v>
      </c>
      <c r="E1783" t="str">
        <v>Acute Care Hospitals</v>
      </c>
      <c r="F1783" t="str">
        <v>Voluntary non-profit - Private</v>
      </c>
      <c r="G1783" t="str">
        <v>Yes</v>
      </c>
      <c r="H1783" s="8">
        <v>3</v>
      </c>
      <c r="I1783" t="str">
        <f>_xlfn.XLOOKUP(C1783,State_Ref!B:B,State_Ref!A:A,"No Match")</f>
        <v>Kansas</v>
      </c>
      <c r="J1783" cm="1">
        <f t="array" ref="J1783">_xlfn.XLOOKUP(I1783&amp;PROPER(D1783),Cleaned_Population!B$2:B$3200&amp;Cleaned_Population!A$2:A$3200,Cleaned_Population!C$2:C$3200,"No Match")</f>
        <v>636906</v>
      </c>
      <c r="K1783" t="str">
        <f t="shared" si="27"/>
        <v>Sufficient Access</v>
      </c>
    </row>
    <row r="1784" spans="1:11">
      <c r="A1784" t="str">
        <v>MCPHERSON HOSPITAL</v>
      </c>
      <c r="B1784" t="str">
        <v>MCPHERSON</v>
      </c>
      <c r="C1784" t="str">
        <v>KS</v>
      </c>
      <c r="D1784" t="str">
        <v>MCPHERSON</v>
      </c>
      <c r="E1784" t="str">
        <v>Acute Care Hospitals</v>
      </c>
      <c r="F1784" t="str">
        <v>Voluntary non-profit - Private</v>
      </c>
      <c r="G1784" t="str">
        <v>Yes</v>
      </c>
      <c r="H1784" s="8">
        <v>2</v>
      </c>
      <c r="I1784" t="str">
        <f>_xlfn.XLOOKUP(C1784,State_Ref!B:B,State_Ref!A:A,"No Match")</f>
        <v>Kansas</v>
      </c>
      <c r="J1784" cm="1">
        <f t="array" ref="J1784">_xlfn.XLOOKUP(I1784&amp;PROPER(D1784),Cleaned_Population!B$2:B$3200&amp;Cleaned_Population!A$2:A$3200,Cleaned_Population!C$2:C$3200,"No Match")</f>
        <v>30064</v>
      </c>
      <c r="K1784" t="str">
        <f t="shared" si="27"/>
        <v>Sufficient Access</v>
      </c>
    </row>
    <row r="1785" spans="1:11">
      <c r="A1785" t="str">
        <v>MIAMI COUNTY MEDICAL CENTER</v>
      </c>
      <c r="B1785" t="str">
        <v>PAOLA</v>
      </c>
      <c r="C1785" t="str">
        <v>KS</v>
      </c>
      <c r="D1785" t="str">
        <v>MIAMI</v>
      </c>
      <c r="E1785" t="str">
        <v>Acute Care Hospitals</v>
      </c>
      <c r="F1785" t="str">
        <v>Voluntary non-profit - Private</v>
      </c>
      <c r="G1785" t="str">
        <v>Yes</v>
      </c>
      <c r="H1785" s="8">
        <v>0</v>
      </c>
      <c r="I1785" t="str">
        <f>_xlfn.XLOOKUP(C1785,State_Ref!B:B,State_Ref!A:A,"No Match")</f>
        <v>Kansas</v>
      </c>
      <c r="J1785" cm="1">
        <f t="array" ref="J1785">_xlfn.XLOOKUP(I1785&amp;PROPER(D1785),Cleaned_Population!B$2:B$3200&amp;Cleaned_Population!A$2:A$3200,Cleaned_Population!C$2:C$3200,"No Match")</f>
        <v>36240</v>
      </c>
      <c r="K1785" t="str">
        <f t="shared" si="27"/>
        <v>Sufficient Access</v>
      </c>
    </row>
    <row r="1786" spans="1:11">
      <c r="A1786" t="str">
        <v>LABETTE HEALTH</v>
      </c>
      <c r="B1786" t="str">
        <v>PARSONS</v>
      </c>
      <c r="C1786" t="str">
        <v>KS</v>
      </c>
      <c r="D1786" t="str">
        <v>LABETTE</v>
      </c>
      <c r="E1786" t="str">
        <v>Acute Care Hospitals</v>
      </c>
      <c r="F1786" t="str">
        <v>Government - Local</v>
      </c>
      <c r="G1786" t="str">
        <v>Yes</v>
      </c>
      <c r="H1786" s="8">
        <v>3</v>
      </c>
      <c r="I1786" t="str">
        <f>_xlfn.XLOOKUP(C1786,State_Ref!B:B,State_Ref!A:A,"No Match")</f>
        <v>Kansas</v>
      </c>
      <c r="J1786" cm="1">
        <f t="array" ref="J1786">_xlfn.XLOOKUP(I1786&amp;PROPER(D1786),Cleaned_Population!B$2:B$3200&amp;Cleaned_Population!A$2:A$3200,Cleaned_Population!C$2:C$3200,"No Match")</f>
        <v>19685</v>
      </c>
      <c r="K1786" t="str">
        <f t="shared" si="27"/>
        <v>Sufficient Access</v>
      </c>
    </row>
    <row r="1787" spans="1:11">
      <c r="A1787" t="str">
        <v>ASCENSION VIA CHRISTI HOSPITALS WICHITA, INC.</v>
      </c>
      <c r="B1787" t="str">
        <v>WICHITA</v>
      </c>
      <c r="C1787" t="str">
        <v>KS</v>
      </c>
      <c r="D1787" t="str">
        <v>SEDGWICK</v>
      </c>
      <c r="E1787" t="str">
        <v>Acute Care Hospitals</v>
      </c>
      <c r="F1787" t="str">
        <v>Voluntary non-profit - Private</v>
      </c>
      <c r="G1787" t="str">
        <v>Yes</v>
      </c>
      <c r="H1787" s="8">
        <v>2</v>
      </c>
      <c r="I1787" t="str">
        <f>_xlfn.XLOOKUP(C1787,State_Ref!B:B,State_Ref!A:A,"No Match")</f>
        <v>Kansas</v>
      </c>
      <c r="J1787" cm="1">
        <f t="array" ref="J1787">_xlfn.XLOOKUP(I1787&amp;PROPER(D1787),Cleaned_Population!B$2:B$3200&amp;Cleaned_Population!A$2:A$3200,Cleaned_Population!C$2:C$3200,"No Match")</f>
        <v>538433</v>
      </c>
      <c r="K1787" t="str">
        <f t="shared" si="27"/>
        <v>Sufficient Access</v>
      </c>
    </row>
    <row r="1788" spans="1:11">
      <c r="A1788" t="str">
        <v>WESLEY MEDICAL CENTER</v>
      </c>
      <c r="B1788" t="str">
        <v>WICHITA</v>
      </c>
      <c r="C1788" t="str">
        <v>KS</v>
      </c>
      <c r="D1788" t="str">
        <v>SEDGWICK</v>
      </c>
      <c r="E1788" t="str">
        <v>Acute Care Hospitals</v>
      </c>
      <c r="F1788" t="str">
        <v>Proprietary</v>
      </c>
      <c r="G1788" t="str">
        <v>Yes</v>
      </c>
      <c r="H1788" s="8">
        <v>4</v>
      </c>
      <c r="I1788" t="str">
        <f>_xlfn.XLOOKUP(C1788,State_Ref!B:B,State_Ref!A:A,"No Match")</f>
        <v>Kansas</v>
      </c>
      <c r="J1788" cm="1">
        <f t="array" ref="J1788">_xlfn.XLOOKUP(I1788&amp;PROPER(D1788),Cleaned_Population!B$2:B$3200&amp;Cleaned_Population!A$2:A$3200,Cleaned_Population!C$2:C$3200,"No Match")</f>
        <v>538433</v>
      </c>
      <c r="K1788" t="str">
        <f t="shared" si="27"/>
        <v>Sufficient Access</v>
      </c>
    </row>
    <row r="1789" spans="1:11">
      <c r="A1789" t="str">
        <v>LMH</v>
      </c>
      <c r="B1789" t="str">
        <v>LAWRENCE</v>
      </c>
      <c r="C1789" t="str">
        <v>KS</v>
      </c>
      <c r="D1789" t="str">
        <v>DOUGLAS</v>
      </c>
      <c r="E1789" t="str">
        <v>Acute Care Hospitals</v>
      </c>
      <c r="F1789" t="str">
        <v>Government - Local</v>
      </c>
      <c r="G1789" t="str">
        <v>Yes</v>
      </c>
      <c r="H1789" s="8">
        <v>4</v>
      </c>
      <c r="I1789" t="str">
        <f>_xlfn.XLOOKUP(C1789,State_Ref!B:B,State_Ref!A:A,"No Match")</f>
        <v>Kansas</v>
      </c>
      <c r="J1789" cm="1">
        <f t="array" ref="J1789">_xlfn.XLOOKUP(I1789&amp;PROPER(D1789),Cleaned_Population!B$2:B$3200&amp;Cleaned_Population!A$2:A$3200,Cleaned_Population!C$2:C$3200,"No Match")</f>
        <v>120920</v>
      </c>
      <c r="K1789" t="str">
        <f t="shared" si="27"/>
        <v>Hospital Desert</v>
      </c>
    </row>
    <row r="1790" spans="1:11">
      <c r="A1790" t="str">
        <v>ASCENSION VIA CHRISTI HOSPITAL MANHATTAN, INC</v>
      </c>
      <c r="B1790" t="str">
        <v>MANHATTAN</v>
      </c>
      <c r="C1790" t="str">
        <v>KS</v>
      </c>
      <c r="D1790" t="str">
        <v>RILEY</v>
      </c>
      <c r="E1790" t="str">
        <v>Acute Care Hospitals</v>
      </c>
      <c r="F1790" t="str">
        <v>Voluntary non-profit - Private</v>
      </c>
      <c r="G1790" t="str">
        <v>Yes</v>
      </c>
      <c r="H1790" s="8">
        <v>4</v>
      </c>
      <c r="I1790" t="str">
        <f>_xlfn.XLOOKUP(C1790,State_Ref!B:B,State_Ref!A:A,"No Match")</f>
        <v>Kansas</v>
      </c>
      <c r="J1790" cm="1">
        <f t="array" ref="J1790">_xlfn.XLOOKUP(I1790&amp;PROPER(D1790),Cleaned_Population!B$2:B$3200&amp;Cleaned_Population!A$2:A$3200,Cleaned_Population!C$2:C$3200,"No Match")</f>
        <v>72598</v>
      </c>
      <c r="K1790" t="str">
        <f t="shared" si="27"/>
        <v>Sufficient Access</v>
      </c>
    </row>
    <row r="1791" spans="1:11">
      <c r="A1791" t="str">
        <v>PROVIDENCE MEDICAL CENTER</v>
      </c>
      <c r="B1791" t="str">
        <v>KANSAS CITY</v>
      </c>
      <c r="C1791" t="str">
        <v>KS</v>
      </c>
      <c r="D1791" t="str">
        <v>WYANDOTTE</v>
      </c>
      <c r="E1791" t="str">
        <v>Acute Care Hospitals</v>
      </c>
      <c r="F1791" t="str">
        <v>Voluntary non-profit - Church</v>
      </c>
      <c r="G1791" t="str">
        <v>Yes</v>
      </c>
      <c r="H1791" s="8">
        <v>3</v>
      </c>
      <c r="I1791" t="str">
        <f>_xlfn.XLOOKUP(C1791,State_Ref!B:B,State_Ref!A:A,"No Match")</f>
        <v>Kansas</v>
      </c>
      <c r="J1791" cm="1">
        <f t="array" ref="J1791">_xlfn.XLOOKUP(I1791&amp;PROPER(D1791),Cleaned_Population!B$2:B$3200&amp;Cleaned_Population!A$2:A$3200,Cleaned_Population!C$2:C$3200,"No Match")</f>
        <v>170597</v>
      </c>
      <c r="K1791" t="str">
        <f t="shared" si="27"/>
        <v>Sufficient Access</v>
      </c>
    </row>
    <row r="1792" spans="1:11">
      <c r="A1792" t="str">
        <v>CENTURA ST. CATHERINE-DODGE CITY</v>
      </c>
      <c r="B1792" t="str">
        <v>DODGE CITY</v>
      </c>
      <c r="C1792" t="str">
        <v>KS</v>
      </c>
      <c r="D1792" t="str">
        <v>FORD</v>
      </c>
      <c r="E1792" t="str">
        <v>Acute Care Hospitals</v>
      </c>
      <c r="F1792" t="str">
        <v>Proprietary</v>
      </c>
      <c r="G1792" t="str">
        <v>Yes</v>
      </c>
      <c r="H1792" s="8">
        <v>3</v>
      </c>
      <c r="I1792" t="str">
        <f>_xlfn.XLOOKUP(C1792,State_Ref!B:B,State_Ref!A:A,"No Match")</f>
        <v>Kansas</v>
      </c>
      <c r="J1792" cm="1">
        <f t="array" ref="J1792">_xlfn.XLOOKUP(I1792&amp;PROPER(D1792),Cleaned_Population!B$2:B$3200&amp;Cleaned_Population!A$2:A$3200,Cleaned_Population!C$2:C$3200,"No Match")</f>
        <v>33993</v>
      </c>
      <c r="K1792" t="str">
        <f t="shared" si="27"/>
        <v>Sufficient Access</v>
      </c>
    </row>
    <row r="1793" spans="1:11">
      <c r="A1793" t="str">
        <v>OVERLAND PARK REG MED CTR</v>
      </c>
      <c r="B1793" t="str">
        <v>OVERLAND PARK</v>
      </c>
      <c r="C1793" t="str">
        <v>KS</v>
      </c>
      <c r="D1793" t="str">
        <v>JOHNSON</v>
      </c>
      <c r="E1793" t="str">
        <v>Acute Care Hospitals</v>
      </c>
      <c r="F1793" t="str">
        <v>Proprietary</v>
      </c>
      <c r="G1793" t="str">
        <v>Yes</v>
      </c>
      <c r="H1793" s="8">
        <v>4</v>
      </c>
      <c r="I1793" t="str">
        <f>_xlfn.XLOOKUP(C1793,State_Ref!B:B,State_Ref!A:A,"No Match")</f>
        <v>Kansas</v>
      </c>
      <c r="J1793" cm="1">
        <f t="array" ref="J1793">_xlfn.XLOOKUP(I1793&amp;PROPER(D1793),Cleaned_Population!B$2:B$3200&amp;Cleaned_Population!A$2:A$3200,Cleaned_Population!C$2:C$3200,"No Match")</f>
        <v>636906</v>
      </c>
      <c r="K1793" t="str">
        <f t="shared" si="27"/>
        <v>Sufficient Access</v>
      </c>
    </row>
    <row r="1794" spans="1:11">
      <c r="A1794" t="str">
        <v>MENORAH MEDICAL CENTER</v>
      </c>
      <c r="B1794" t="str">
        <v>OVERLAND PARK</v>
      </c>
      <c r="C1794" t="str">
        <v>KS</v>
      </c>
      <c r="D1794" t="str">
        <v>JOHNSON</v>
      </c>
      <c r="E1794" t="str">
        <v>Acute Care Hospitals</v>
      </c>
      <c r="F1794" t="str">
        <v>Proprietary</v>
      </c>
      <c r="G1794" t="str">
        <v>Yes</v>
      </c>
      <c r="H1794" s="8">
        <v>3</v>
      </c>
      <c r="I1794" t="str">
        <f>_xlfn.XLOOKUP(C1794,State_Ref!B:B,State_Ref!A:A,"No Match")</f>
        <v>Kansas</v>
      </c>
      <c r="J1794" cm="1">
        <f t="array" ref="J1794">_xlfn.XLOOKUP(I1794&amp;PROPER(D1794),Cleaned_Population!B$2:B$3200&amp;Cleaned_Population!A$2:A$3200,Cleaned_Population!C$2:C$3200,"No Match")</f>
        <v>636906</v>
      </c>
      <c r="K1794" t="str">
        <f t="shared" si="27"/>
        <v>Sufficient Access</v>
      </c>
    </row>
    <row r="1795" spans="1:11">
      <c r="A1795" t="str">
        <v>KANSAS SURGERY &amp; RECOVERY CENTER</v>
      </c>
      <c r="B1795" t="str">
        <v>WICHITA</v>
      </c>
      <c r="C1795" t="str">
        <v>KS</v>
      </c>
      <c r="D1795" t="str">
        <v>SEDGWICK</v>
      </c>
      <c r="E1795" t="str">
        <v>Acute Care Hospitals</v>
      </c>
      <c r="F1795" t="str">
        <v>Voluntary non-profit - Private</v>
      </c>
      <c r="G1795" t="str">
        <v>No</v>
      </c>
      <c r="H1795" s="8">
        <v>0</v>
      </c>
      <c r="I1795" t="str">
        <f>_xlfn.XLOOKUP(C1795,State_Ref!B:B,State_Ref!A:A,"No Match")</f>
        <v>Kansas</v>
      </c>
      <c r="J1795" cm="1">
        <f t="array" ref="J1795">_xlfn.XLOOKUP(I1795&amp;PROPER(D1795),Cleaned_Population!B$2:B$3200&amp;Cleaned_Population!A$2:A$3200,Cleaned_Population!C$2:C$3200,"No Match")</f>
        <v>538433</v>
      </c>
      <c r="K1795" t="str">
        <f t="shared" ref="K1795:K1858" si="28">IF(AND(J1795&gt;50000,COUNTIFS(D:D,D1795,C:C,C1795)&lt;=1),"Hospital Desert","Sufficient Access")</f>
        <v>Sufficient Access</v>
      </c>
    </row>
    <row r="1796" spans="1:11">
      <c r="A1796" t="str">
        <v>SAINT LUKE'S SOUTH HOSPITAL</v>
      </c>
      <c r="B1796" t="str">
        <v>OVERLAND PARK</v>
      </c>
      <c r="C1796" t="str">
        <v>KS</v>
      </c>
      <c r="D1796" t="str">
        <v>JOHNSON</v>
      </c>
      <c r="E1796" t="str">
        <v>Acute Care Hospitals</v>
      </c>
      <c r="F1796" t="str">
        <v>Voluntary non-profit - Other</v>
      </c>
      <c r="G1796" t="str">
        <v>Yes</v>
      </c>
      <c r="H1796" s="8">
        <v>4</v>
      </c>
      <c r="I1796" t="str">
        <f>_xlfn.XLOOKUP(C1796,State_Ref!B:B,State_Ref!A:A,"No Match")</f>
        <v>Kansas</v>
      </c>
      <c r="J1796" cm="1">
        <f t="array" ref="J1796">_xlfn.XLOOKUP(I1796&amp;PROPER(D1796),Cleaned_Population!B$2:B$3200&amp;Cleaned_Population!A$2:A$3200,Cleaned_Population!C$2:C$3200,"No Match")</f>
        <v>636906</v>
      </c>
      <c r="K1796" t="str">
        <f t="shared" si="28"/>
        <v>Sufficient Access</v>
      </c>
    </row>
    <row r="1797" spans="1:11">
      <c r="A1797" t="str">
        <v>KANSAS HEART HOSPITAL</v>
      </c>
      <c r="B1797" t="str">
        <v>WICHITA</v>
      </c>
      <c r="C1797" t="str">
        <v>KS</v>
      </c>
      <c r="D1797" t="str">
        <v>SEDGWICK</v>
      </c>
      <c r="E1797" t="str">
        <v>Acute Care Hospitals</v>
      </c>
      <c r="F1797" t="str">
        <v>Proprietary</v>
      </c>
      <c r="G1797" t="str">
        <v>No</v>
      </c>
      <c r="H1797" s="8">
        <v>4</v>
      </c>
      <c r="I1797" t="str">
        <f>_xlfn.XLOOKUP(C1797,State_Ref!B:B,State_Ref!A:A,"No Match")</f>
        <v>Kansas</v>
      </c>
      <c r="J1797" cm="1">
        <f t="array" ref="J1797">_xlfn.XLOOKUP(I1797&amp;PROPER(D1797),Cleaned_Population!B$2:B$3200&amp;Cleaned_Population!A$2:A$3200,Cleaned_Population!C$2:C$3200,"No Match")</f>
        <v>538433</v>
      </c>
      <c r="K1797" t="str">
        <f t="shared" si="28"/>
        <v>Sufficient Access</v>
      </c>
    </row>
    <row r="1798" spans="1:11">
      <c r="A1798" t="str">
        <v>SALINA SURGICAL HOSPITAL</v>
      </c>
      <c r="B1798" t="str">
        <v>SALINA</v>
      </c>
      <c r="C1798" t="str">
        <v>KS</v>
      </c>
      <c r="D1798" t="str">
        <v>SALINE</v>
      </c>
      <c r="E1798" t="str">
        <v>Acute Care Hospitals</v>
      </c>
      <c r="F1798" t="str">
        <v>Physician</v>
      </c>
      <c r="G1798" t="str">
        <v>No</v>
      </c>
      <c r="H1798" s="8">
        <v>0</v>
      </c>
      <c r="I1798" t="str">
        <f>_xlfn.XLOOKUP(C1798,State_Ref!B:B,State_Ref!A:A,"No Match")</f>
        <v>Kansas</v>
      </c>
      <c r="J1798" cm="1">
        <f t="array" ref="J1798">_xlfn.XLOOKUP(I1798&amp;PROPER(D1798),Cleaned_Population!B$2:B$3200&amp;Cleaned_Population!A$2:A$3200,Cleaned_Population!C$2:C$3200,"No Match")</f>
        <v>53377</v>
      </c>
      <c r="K1798" t="str">
        <f t="shared" si="28"/>
        <v>Sufficient Access</v>
      </c>
    </row>
    <row r="1799" spans="1:11">
      <c r="A1799" t="str">
        <v>KANSAS CITY ORTHOPAEDIC INSTITUTE</v>
      </c>
      <c r="B1799" t="str">
        <v>LEAWOOD</v>
      </c>
      <c r="C1799" t="str">
        <v>KS</v>
      </c>
      <c r="D1799" t="str">
        <v>JOHNSON</v>
      </c>
      <c r="E1799" t="str">
        <v>Acute Care Hospitals</v>
      </c>
      <c r="F1799" t="str">
        <v>Physician</v>
      </c>
      <c r="G1799" t="str">
        <v>No</v>
      </c>
      <c r="H1799" s="8">
        <v>0</v>
      </c>
      <c r="I1799" t="str">
        <f>_xlfn.XLOOKUP(C1799,State_Ref!B:B,State_Ref!A:A,"No Match")</f>
        <v>Kansas</v>
      </c>
      <c r="J1799" cm="1">
        <f t="array" ref="J1799">_xlfn.XLOOKUP(I1799&amp;PROPER(D1799),Cleaned_Population!B$2:B$3200&amp;Cleaned_Population!A$2:A$3200,Cleaned_Population!C$2:C$3200,"No Match")</f>
        <v>636906</v>
      </c>
      <c r="K1799" t="str">
        <f t="shared" si="28"/>
        <v>Sufficient Access</v>
      </c>
    </row>
    <row r="1800" spans="1:11">
      <c r="A1800" t="str">
        <v>MANHATTAN SURGICAL HOSPITAL LLC</v>
      </c>
      <c r="B1800" t="str">
        <v>MANHATTAN</v>
      </c>
      <c r="C1800" t="str">
        <v>KS</v>
      </c>
      <c r="D1800" t="str">
        <v>RILEY</v>
      </c>
      <c r="E1800" t="str">
        <v>Acute Care Hospitals</v>
      </c>
      <c r="F1800" t="str">
        <v>Physician</v>
      </c>
      <c r="G1800" t="str">
        <v>No</v>
      </c>
      <c r="H1800" s="8">
        <v>0</v>
      </c>
      <c r="I1800" t="str">
        <f>_xlfn.XLOOKUP(C1800,State_Ref!B:B,State_Ref!A:A,"No Match")</f>
        <v>Kansas</v>
      </c>
      <c r="J1800" cm="1">
        <f t="array" ref="J1800">_xlfn.XLOOKUP(I1800&amp;PROPER(D1800),Cleaned_Population!B$2:B$3200&amp;Cleaned_Population!A$2:A$3200,Cleaned_Population!C$2:C$3200,"No Match")</f>
        <v>72598</v>
      </c>
      <c r="K1800" t="str">
        <f t="shared" si="28"/>
        <v>Sufficient Access</v>
      </c>
    </row>
    <row r="1801" spans="1:11">
      <c r="A1801" t="str">
        <v>UNIVERSITY  OF KS HLTH SYSTEM GREAT BEND CAMPUS</v>
      </c>
      <c r="B1801" t="str">
        <v>GREAT BEND</v>
      </c>
      <c r="C1801" t="str">
        <v>KS</v>
      </c>
      <c r="D1801" t="str">
        <v>BARTON</v>
      </c>
      <c r="E1801" t="str">
        <v>Acute Care Hospitals</v>
      </c>
      <c r="F1801" t="str">
        <v>Government - Hospital District or Authority</v>
      </c>
      <c r="G1801" t="str">
        <v>Yes</v>
      </c>
      <c r="H1801" s="8">
        <v>4</v>
      </c>
      <c r="I1801" t="str">
        <f>_xlfn.XLOOKUP(C1801,State_Ref!B:B,State_Ref!A:A,"No Match")</f>
        <v>Kansas</v>
      </c>
      <c r="J1801" cm="1">
        <f t="array" ref="J1801">_xlfn.XLOOKUP(I1801&amp;PROPER(D1801),Cleaned_Population!B$2:B$3200&amp;Cleaned_Population!A$2:A$3200,Cleaned_Population!C$2:C$3200,"No Match")</f>
        <v>24790</v>
      </c>
      <c r="K1801" t="str">
        <f t="shared" si="28"/>
        <v>Sufficient Access</v>
      </c>
    </row>
    <row r="1802" spans="1:11">
      <c r="A1802" t="str">
        <v>ASCENTIST HOSPITAL LLC</v>
      </c>
      <c r="B1802" t="str">
        <v>LEAWOOD</v>
      </c>
      <c r="C1802" t="str">
        <v>KS</v>
      </c>
      <c r="D1802" t="str">
        <v>JOHNSON</v>
      </c>
      <c r="E1802" t="str">
        <v>Acute Care Hospitals</v>
      </c>
      <c r="F1802" t="str">
        <v>Proprietary</v>
      </c>
      <c r="G1802" t="str">
        <v>No</v>
      </c>
      <c r="H1802" s="8">
        <v>0</v>
      </c>
      <c r="I1802" t="str">
        <f>_xlfn.XLOOKUP(C1802,State_Ref!B:B,State_Ref!A:A,"No Match")</f>
        <v>Kansas</v>
      </c>
      <c r="J1802" cm="1">
        <f t="array" ref="J1802">_xlfn.XLOOKUP(I1802&amp;PROPER(D1802),Cleaned_Population!B$2:B$3200&amp;Cleaned_Population!A$2:A$3200,Cleaned_Population!C$2:C$3200,"No Match")</f>
        <v>636906</v>
      </c>
      <c r="K1802" t="str">
        <f t="shared" si="28"/>
        <v>Sufficient Access</v>
      </c>
    </row>
    <row r="1803" spans="1:11">
      <c r="A1803" t="str">
        <v>KANSAS SPINE &amp; SPECIALTY HOSPITAL, LLC</v>
      </c>
      <c r="B1803" t="str">
        <v>WICHITA</v>
      </c>
      <c r="C1803" t="str">
        <v>KS</v>
      </c>
      <c r="D1803" t="str">
        <v>SEDGWICK</v>
      </c>
      <c r="E1803" t="str">
        <v>Acute Care Hospitals</v>
      </c>
      <c r="F1803" t="str">
        <v>Physician</v>
      </c>
      <c r="G1803" t="str">
        <v>No</v>
      </c>
      <c r="H1803" s="8">
        <v>0</v>
      </c>
      <c r="I1803" t="str">
        <f>_xlfn.XLOOKUP(C1803,State_Ref!B:B,State_Ref!A:A,"No Match")</f>
        <v>Kansas</v>
      </c>
      <c r="J1803" cm="1">
        <f t="array" ref="J1803">_xlfn.XLOOKUP(I1803&amp;PROPER(D1803),Cleaned_Population!B$2:B$3200&amp;Cleaned_Population!A$2:A$3200,Cleaned_Population!C$2:C$3200,"No Match")</f>
        <v>538433</v>
      </c>
      <c r="K1803" t="str">
        <f t="shared" si="28"/>
        <v>Sufficient Access</v>
      </c>
    </row>
    <row r="1804" spans="1:11">
      <c r="A1804" t="str">
        <v>KANSAS MEDICAL CENTER LLC</v>
      </c>
      <c r="B1804" t="str">
        <v>ANDOVER</v>
      </c>
      <c r="C1804" t="str">
        <v>KS</v>
      </c>
      <c r="D1804" t="str">
        <v>BUTLER</v>
      </c>
      <c r="E1804" t="str">
        <v>Acute Care Hospitals</v>
      </c>
      <c r="F1804" t="str">
        <v>Proprietary</v>
      </c>
      <c r="G1804" t="str">
        <v>Yes</v>
      </c>
      <c r="H1804" s="8">
        <v>2</v>
      </c>
      <c r="I1804" t="str">
        <f>_xlfn.XLOOKUP(C1804,State_Ref!B:B,State_Ref!A:A,"No Match")</f>
        <v>Kansas</v>
      </c>
      <c r="J1804" cm="1">
        <f t="array" ref="J1804">_xlfn.XLOOKUP(I1804&amp;PROPER(D1804),Cleaned_Population!B$2:B$3200&amp;Cleaned_Population!A$2:A$3200,Cleaned_Population!C$2:C$3200,"No Match")</f>
        <v>69484</v>
      </c>
      <c r="K1804" t="str">
        <f t="shared" si="28"/>
        <v>Sufficient Access</v>
      </c>
    </row>
    <row r="1805" spans="1:11">
      <c r="A1805" t="str">
        <v>SUMMIT SURGICAL, LLC</v>
      </c>
      <c r="B1805" t="str">
        <v>HUTCHINSON</v>
      </c>
      <c r="C1805" t="str">
        <v>KS</v>
      </c>
      <c r="D1805" t="str">
        <v>RENO</v>
      </c>
      <c r="E1805" t="str">
        <v>Acute Care Hospitals</v>
      </c>
      <c r="F1805" t="str">
        <v>Physician</v>
      </c>
      <c r="G1805" t="str">
        <v>No</v>
      </c>
      <c r="H1805" s="8">
        <v>0</v>
      </c>
      <c r="I1805" t="str">
        <f>_xlfn.XLOOKUP(C1805,State_Ref!B:B,State_Ref!A:A,"No Match")</f>
        <v>Kansas</v>
      </c>
      <c r="J1805" cm="1">
        <f t="array" ref="J1805">_xlfn.XLOOKUP(I1805&amp;PROPER(D1805),Cleaned_Population!B$2:B$3200&amp;Cleaned_Population!A$2:A$3200,Cleaned_Population!C$2:C$3200,"No Match")</f>
        <v>61539</v>
      </c>
      <c r="K1805" t="str">
        <f t="shared" si="28"/>
        <v>Sufficient Access</v>
      </c>
    </row>
    <row r="1806" spans="1:11">
      <c r="A1806" t="str">
        <v>MINIMALLY INVASIVE SURGERY HOSPITAL</v>
      </c>
      <c r="B1806" t="str">
        <v>LENEXA</v>
      </c>
      <c r="C1806" t="str">
        <v>KS</v>
      </c>
      <c r="D1806" t="str">
        <v>JOHNSON</v>
      </c>
      <c r="E1806" t="str">
        <v>Acute Care Hospitals</v>
      </c>
      <c r="F1806" t="str">
        <v>Proprietary</v>
      </c>
      <c r="G1806" t="str">
        <v>No</v>
      </c>
      <c r="H1806" s="8">
        <v>0</v>
      </c>
      <c r="I1806" t="str">
        <f>_xlfn.XLOOKUP(C1806,State_Ref!B:B,State_Ref!A:A,"No Match")</f>
        <v>Kansas</v>
      </c>
      <c r="J1806" cm="1">
        <f t="array" ref="J1806">_xlfn.XLOOKUP(I1806&amp;PROPER(D1806),Cleaned_Population!B$2:B$3200&amp;Cleaned_Population!A$2:A$3200,Cleaned_Population!C$2:C$3200,"No Match")</f>
        <v>636906</v>
      </c>
      <c r="K1806" t="str">
        <f t="shared" si="28"/>
        <v>Sufficient Access</v>
      </c>
    </row>
    <row r="1807" spans="1:11">
      <c r="A1807" t="str">
        <v>VIA CHRISTI HOSPITAL WICHITA ST TERESA, INC</v>
      </c>
      <c r="B1807" t="str">
        <v>WICHITA</v>
      </c>
      <c r="C1807" t="str">
        <v>KS</v>
      </c>
      <c r="D1807" t="str">
        <v>SEDGWICK</v>
      </c>
      <c r="E1807" t="str">
        <v>Acute Care Hospitals</v>
      </c>
      <c r="F1807" t="str">
        <v>Voluntary non-profit - Church</v>
      </c>
      <c r="G1807" t="str">
        <v>Yes</v>
      </c>
      <c r="H1807" s="8">
        <v>4</v>
      </c>
      <c r="I1807" t="str">
        <f>_xlfn.XLOOKUP(C1807,State_Ref!B:B,State_Ref!A:A,"No Match")</f>
        <v>Kansas</v>
      </c>
      <c r="J1807" cm="1">
        <f t="array" ref="J1807">_xlfn.XLOOKUP(I1807&amp;PROPER(D1807),Cleaned_Population!B$2:B$3200&amp;Cleaned_Population!A$2:A$3200,Cleaned_Population!C$2:C$3200,"No Match")</f>
        <v>538433</v>
      </c>
      <c r="K1807" t="str">
        <f t="shared" si="28"/>
        <v>Sufficient Access</v>
      </c>
    </row>
    <row r="1808" spans="1:11">
      <c r="A1808" t="str">
        <v>MERCY SPECIALTY HOSPITAL SOUTHEAST KANSAS</v>
      </c>
      <c r="B1808" t="str">
        <v>GALENA</v>
      </c>
      <c r="C1808" t="str">
        <v>KS</v>
      </c>
      <c r="D1808" t="str">
        <v>CHEROKEE</v>
      </c>
      <c r="E1808" t="str">
        <v>Acute Care Hospitals</v>
      </c>
      <c r="F1808" t="str">
        <v>Voluntary non-profit - Private</v>
      </c>
      <c r="G1808" t="str">
        <v>No</v>
      </c>
      <c r="H1808" s="8">
        <v>0</v>
      </c>
      <c r="I1808" t="str">
        <f>_xlfn.XLOOKUP(C1808,State_Ref!B:B,State_Ref!A:A,"No Match")</f>
        <v>Kansas</v>
      </c>
      <c r="J1808" cm="1">
        <f t="array" ref="J1808">_xlfn.XLOOKUP(I1808&amp;PROPER(D1808),Cleaned_Population!B$2:B$3200&amp;Cleaned_Population!A$2:A$3200,Cleaned_Population!C$2:C$3200,"No Match")</f>
        <v>19105</v>
      </c>
      <c r="K1808" t="str">
        <f t="shared" si="28"/>
        <v>Sufficient Access</v>
      </c>
    </row>
    <row r="1809" spans="1:11">
      <c r="A1809" t="str">
        <v>ROCK REGIONAL HOSPITAL, LLC</v>
      </c>
      <c r="B1809" t="str">
        <v>DERBY</v>
      </c>
      <c r="C1809" t="str">
        <v>KS</v>
      </c>
      <c r="D1809" t="str">
        <v>SEDGWICK</v>
      </c>
      <c r="E1809" t="str">
        <v>Acute Care Hospitals</v>
      </c>
      <c r="F1809" t="str">
        <v>Proprietary</v>
      </c>
      <c r="G1809" t="str">
        <v>Yes</v>
      </c>
      <c r="H1809" s="8">
        <v>4</v>
      </c>
      <c r="I1809" t="str">
        <f>_xlfn.XLOOKUP(C1809,State_Ref!B:B,State_Ref!A:A,"No Match")</f>
        <v>Kansas</v>
      </c>
      <c r="J1809" cm="1">
        <f t="array" ref="J1809">_xlfn.XLOOKUP(I1809&amp;PROPER(D1809),Cleaned_Population!B$2:B$3200&amp;Cleaned_Population!A$2:A$3200,Cleaned_Population!C$2:C$3200,"No Match")</f>
        <v>538433</v>
      </c>
      <c r="K1809" t="str">
        <f t="shared" si="28"/>
        <v>Sufficient Access</v>
      </c>
    </row>
    <row r="1810" spans="1:11">
      <c r="A1810" t="str">
        <v>ADVENTHEALTH SOUTH OVERLAND PARK, INC</v>
      </c>
      <c r="B1810" t="str">
        <v>OVERLAND PARK</v>
      </c>
      <c r="C1810" t="str">
        <v>KS</v>
      </c>
      <c r="D1810" t="str">
        <v>JOHNSON</v>
      </c>
      <c r="E1810" t="str">
        <v>Acute Care Hospitals</v>
      </c>
      <c r="F1810" t="str">
        <v>Voluntary non-profit - Private</v>
      </c>
      <c r="G1810" t="str">
        <v>Yes</v>
      </c>
      <c r="H1810" s="8">
        <v>4</v>
      </c>
      <c r="I1810" t="str">
        <f>_xlfn.XLOOKUP(C1810,State_Ref!B:B,State_Ref!A:A,"No Match")</f>
        <v>Kansas</v>
      </c>
      <c r="J1810" cm="1">
        <f t="array" ref="J1810">_xlfn.XLOOKUP(I1810&amp;PROPER(D1810),Cleaned_Population!B$2:B$3200&amp;Cleaned_Population!A$2:A$3200,Cleaned_Population!C$2:C$3200,"No Match")</f>
        <v>636906</v>
      </c>
      <c r="K1810" t="str">
        <f t="shared" si="28"/>
        <v>Sufficient Access</v>
      </c>
    </row>
    <row r="1811" spans="1:11">
      <c r="A1811" t="str">
        <v>SCK HEALTH</v>
      </c>
      <c r="B1811" t="str">
        <v>ARKANSAS CITY</v>
      </c>
      <c r="C1811" t="str">
        <v>KS</v>
      </c>
      <c r="D1811" t="str">
        <v>COWLEY</v>
      </c>
      <c r="E1811" t="str">
        <v>Rural Emergency Hospital</v>
      </c>
      <c r="F1811" t="str">
        <v>Government - Local</v>
      </c>
      <c r="G1811" t="str">
        <v>Yes</v>
      </c>
      <c r="H1811" s="8">
        <v>0</v>
      </c>
      <c r="I1811" t="str">
        <f>_xlfn.XLOOKUP(C1811,State_Ref!B:B,State_Ref!A:A,"No Match")</f>
        <v>Kansas</v>
      </c>
      <c r="J1811" cm="1">
        <f t="array" ref="J1811">_xlfn.XLOOKUP(I1811&amp;PROPER(D1811),Cleaned_Population!B$2:B$3200&amp;Cleaned_Population!A$2:A$3200,Cleaned_Population!C$2:C$3200,"No Match")</f>
        <v>34382</v>
      </c>
      <c r="K1811" t="str">
        <f t="shared" si="28"/>
        <v>Sufficient Access</v>
      </c>
    </row>
    <row r="1812" spans="1:11">
      <c r="A1812" t="str">
        <v>MERCY HOSPITAL, INC</v>
      </c>
      <c r="B1812" t="str">
        <v>MOUNDRIDGE</v>
      </c>
      <c r="C1812" t="str">
        <v>KS</v>
      </c>
      <c r="D1812" t="str">
        <v>MCPHERSON</v>
      </c>
      <c r="E1812" t="str">
        <v>Rural Emergency Hospital</v>
      </c>
      <c r="F1812" t="str">
        <v>Voluntary non-profit - Church</v>
      </c>
      <c r="G1812" t="str">
        <v>Yes</v>
      </c>
      <c r="H1812" s="8">
        <v>0</v>
      </c>
      <c r="I1812" t="str">
        <f>_xlfn.XLOOKUP(C1812,State_Ref!B:B,State_Ref!A:A,"No Match")</f>
        <v>Kansas</v>
      </c>
      <c r="J1812" cm="1">
        <f t="array" ref="J1812">_xlfn.XLOOKUP(I1812&amp;PROPER(D1812),Cleaned_Population!B$2:B$3200&amp;Cleaned_Population!A$2:A$3200,Cleaned_Population!C$2:C$3200,"No Match")</f>
        <v>30064</v>
      </c>
      <c r="K1812" t="str">
        <f t="shared" si="28"/>
        <v>Sufficient Access</v>
      </c>
    </row>
    <row r="1813" spans="1:11">
      <c r="A1813" t="str">
        <v>RUSH COUNTY MEMORIAL HOSPITAL</v>
      </c>
      <c r="B1813" t="str">
        <v>LA CROSSE</v>
      </c>
      <c r="C1813" t="str">
        <v>KS</v>
      </c>
      <c r="D1813" t="str">
        <v>RUSH</v>
      </c>
      <c r="E1813" t="str">
        <v>Rural Emergency Hospital</v>
      </c>
      <c r="F1813" t="str">
        <v>Government - Local</v>
      </c>
      <c r="G1813" t="str">
        <v>Yes</v>
      </c>
      <c r="H1813" s="8">
        <v>0</v>
      </c>
      <c r="I1813" t="str">
        <f>_xlfn.XLOOKUP(C1813,State_Ref!B:B,State_Ref!A:A,"No Match")</f>
        <v>Kansas</v>
      </c>
      <c r="J1813" cm="1">
        <f t="array" ref="J1813">_xlfn.XLOOKUP(I1813&amp;PROPER(D1813),Cleaned_Population!B$2:B$3200&amp;Cleaned_Population!A$2:A$3200,Cleaned_Population!C$2:C$3200,"No Match")</f>
        <v>2845</v>
      </c>
      <c r="K1813" t="str">
        <f t="shared" si="28"/>
        <v>Sufficient Access</v>
      </c>
    </row>
    <row r="1814" spans="1:11">
      <c r="A1814" t="str">
        <v>GRISELL MEMORIAL HOSPITAL</v>
      </c>
      <c r="B1814" t="str">
        <v>RANSOM</v>
      </c>
      <c r="C1814" t="str">
        <v>KS</v>
      </c>
      <c r="D1814" t="str">
        <v>NESS</v>
      </c>
      <c r="E1814" t="str">
        <v>Critical Access Hospitals</v>
      </c>
      <c r="F1814" t="str">
        <v>Government - Hospital District or Authority</v>
      </c>
      <c r="G1814" t="str">
        <v>Yes</v>
      </c>
      <c r="H1814" s="8">
        <v>0</v>
      </c>
      <c r="I1814" t="str">
        <f>_xlfn.XLOOKUP(C1814,State_Ref!B:B,State_Ref!A:A,"No Match")</f>
        <v>Kansas</v>
      </c>
      <c r="J1814" cm="1">
        <f t="array" ref="J1814">_xlfn.XLOOKUP(I1814&amp;PROPER(D1814),Cleaned_Population!B$2:B$3200&amp;Cleaned_Population!A$2:A$3200,Cleaned_Population!C$2:C$3200,"No Match")</f>
        <v>2617</v>
      </c>
      <c r="K1814" t="str">
        <f t="shared" si="28"/>
        <v>Sufficient Access</v>
      </c>
    </row>
    <row r="1815" spans="1:11">
      <c r="A1815" t="str">
        <v>ELLINWOOD DISTRICT HOSPITAL</v>
      </c>
      <c r="B1815" t="str">
        <v>ELLINWOOD</v>
      </c>
      <c r="C1815" t="str">
        <v>KS</v>
      </c>
      <c r="D1815" t="str">
        <v>BARTON</v>
      </c>
      <c r="E1815" t="str">
        <v>Critical Access Hospitals</v>
      </c>
      <c r="F1815" t="str">
        <v>Government - Hospital District or Authority</v>
      </c>
      <c r="G1815" t="str">
        <v>Yes</v>
      </c>
      <c r="H1815" s="8">
        <v>0</v>
      </c>
      <c r="I1815" t="str">
        <f>_xlfn.XLOOKUP(C1815,State_Ref!B:B,State_Ref!A:A,"No Match")</f>
        <v>Kansas</v>
      </c>
      <c r="J1815" cm="1">
        <f t="array" ref="J1815">_xlfn.XLOOKUP(I1815&amp;PROPER(D1815),Cleaned_Population!B$2:B$3200&amp;Cleaned_Population!A$2:A$3200,Cleaned_Population!C$2:C$3200,"No Match")</f>
        <v>24790</v>
      </c>
      <c r="K1815" t="str">
        <f t="shared" si="28"/>
        <v>Sufficient Access</v>
      </c>
    </row>
    <row r="1816" spans="1:11">
      <c r="A1816" t="str">
        <v>LANE COUNTY HOSPITAL</v>
      </c>
      <c r="B1816" t="str">
        <v>DIGHTON</v>
      </c>
      <c r="C1816" t="str">
        <v>KS</v>
      </c>
      <c r="D1816" t="str">
        <v>LANE</v>
      </c>
      <c r="E1816" t="str">
        <v>Critical Access Hospitals</v>
      </c>
      <c r="F1816" t="str">
        <v>Government - Hospital District or Authority</v>
      </c>
      <c r="G1816" t="str">
        <v>Yes</v>
      </c>
      <c r="H1816" s="8">
        <v>0</v>
      </c>
      <c r="I1816" t="str">
        <f>_xlfn.XLOOKUP(C1816,State_Ref!B:B,State_Ref!A:A,"No Match")</f>
        <v>Kansas</v>
      </c>
      <c r="J1816" cm="1">
        <f t="array" ref="J1816">_xlfn.XLOOKUP(I1816&amp;PROPER(D1816),Cleaned_Population!B$2:B$3200&amp;Cleaned_Population!A$2:A$3200,Cleaned_Population!C$2:C$3200,"No Match")</f>
        <v>1508</v>
      </c>
      <c r="K1816" t="str">
        <f t="shared" si="28"/>
        <v>Sufficient Access</v>
      </c>
    </row>
    <row r="1817" spans="1:11">
      <c r="A1817" t="str">
        <v>ASHLAND HEALTH CENTER</v>
      </c>
      <c r="B1817" t="str">
        <v>ASHLAND</v>
      </c>
      <c r="C1817" t="str">
        <v>KS</v>
      </c>
      <c r="D1817" t="str">
        <v>CLARK</v>
      </c>
      <c r="E1817" t="str">
        <v>Critical Access Hospitals</v>
      </c>
      <c r="F1817" t="str">
        <v>Voluntary non-profit - Other</v>
      </c>
      <c r="G1817" t="str">
        <v>Yes</v>
      </c>
      <c r="H1817" s="8">
        <v>0</v>
      </c>
      <c r="I1817" t="str">
        <f>_xlfn.XLOOKUP(C1817,State_Ref!B:B,State_Ref!A:A,"No Match")</f>
        <v>Kansas</v>
      </c>
      <c r="J1817" cm="1">
        <f t="array" ref="J1817">_xlfn.XLOOKUP(I1817&amp;PROPER(D1817),Cleaned_Population!B$2:B$3200&amp;Cleaned_Population!A$2:A$3200,Cleaned_Population!C$2:C$3200,"No Match")</f>
        <v>1900</v>
      </c>
      <c r="K1817" t="str">
        <f t="shared" si="28"/>
        <v>Sufficient Access</v>
      </c>
    </row>
    <row r="1818" spans="1:11">
      <c r="A1818" t="str">
        <v>WICHITA COUNTY HEALTH CENTER</v>
      </c>
      <c r="B1818" t="str">
        <v>LEOTI</v>
      </c>
      <c r="C1818" t="str">
        <v>KS</v>
      </c>
      <c r="D1818" t="str">
        <v>WICHITA</v>
      </c>
      <c r="E1818" t="str">
        <v>Critical Access Hospitals</v>
      </c>
      <c r="F1818" t="str">
        <v>Government - Local</v>
      </c>
      <c r="G1818" t="str">
        <v>Yes</v>
      </c>
      <c r="H1818" s="8">
        <v>0</v>
      </c>
      <c r="I1818" t="str">
        <f>_xlfn.XLOOKUP(C1818,State_Ref!B:B,State_Ref!A:A,"No Match")</f>
        <v>Kansas</v>
      </c>
      <c r="J1818" cm="1">
        <f t="array" ref="J1818">_xlfn.XLOOKUP(I1818&amp;PROPER(D1818),Cleaned_Population!B$2:B$3200&amp;Cleaned_Population!A$2:A$3200,Cleaned_Population!C$2:C$3200,"No Match")</f>
        <v>2031</v>
      </c>
      <c r="K1818" t="str">
        <f t="shared" si="28"/>
        <v>Sufficient Access</v>
      </c>
    </row>
    <row r="1819" spans="1:11">
      <c r="A1819" t="str">
        <v>RAWLINS COUNTY HEALTH CENTER</v>
      </c>
      <c r="B1819" t="str">
        <v>ATWOOD</v>
      </c>
      <c r="C1819" t="str">
        <v>KS</v>
      </c>
      <c r="D1819" t="str">
        <v>RAWLINS</v>
      </c>
      <c r="E1819" t="str">
        <v>Critical Access Hospitals</v>
      </c>
      <c r="F1819" t="str">
        <v>Voluntary non-profit - Other</v>
      </c>
      <c r="G1819" t="str">
        <v>Yes</v>
      </c>
      <c r="H1819" s="8">
        <v>0</v>
      </c>
      <c r="I1819" t="str">
        <f>_xlfn.XLOOKUP(C1819,State_Ref!B:B,State_Ref!A:A,"No Match")</f>
        <v>Kansas</v>
      </c>
      <c r="J1819" cm="1">
        <f t="array" ref="J1819">_xlfn.XLOOKUP(I1819&amp;PROPER(D1819),Cleaned_Population!B$2:B$3200&amp;Cleaned_Population!A$2:A$3200,Cleaned_Population!C$2:C$3200,"No Match")</f>
        <v>2431</v>
      </c>
      <c r="K1819" t="str">
        <f t="shared" si="28"/>
        <v>Sufficient Access</v>
      </c>
    </row>
    <row r="1820" spans="1:11">
      <c r="A1820" t="str">
        <v>MERCY HOSPITAL COLUMBUS</v>
      </c>
      <c r="B1820" t="str">
        <v>COLUMBUS</v>
      </c>
      <c r="C1820" t="str">
        <v>KS</v>
      </c>
      <c r="D1820" t="str">
        <v>CHEROKEE</v>
      </c>
      <c r="E1820" t="str">
        <v>Critical Access Hospitals</v>
      </c>
      <c r="F1820" t="str">
        <v>Voluntary non-profit - Church</v>
      </c>
      <c r="G1820" t="str">
        <v>Yes</v>
      </c>
      <c r="H1820" s="8">
        <v>0</v>
      </c>
      <c r="I1820" t="str">
        <f>_xlfn.XLOOKUP(C1820,State_Ref!B:B,State_Ref!A:A,"No Match")</f>
        <v>Kansas</v>
      </c>
      <c r="J1820" cm="1">
        <f t="array" ref="J1820">_xlfn.XLOOKUP(I1820&amp;PROPER(D1820),Cleaned_Population!B$2:B$3200&amp;Cleaned_Population!A$2:A$3200,Cleaned_Population!C$2:C$3200,"No Match")</f>
        <v>19105</v>
      </c>
      <c r="K1820" t="str">
        <f t="shared" si="28"/>
        <v>Sufficient Access</v>
      </c>
    </row>
    <row r="1821" spans="1:11">
      <c r="A1821" t="str">
        <v>JEWELL COUNTY HOSPITAL</v>
      </c>
      <c r="B1821" t="str">
        <v>MANKATO</v>
      </c>
      <c r="C1821" t="str">
        <v>KS</v>
      </c>
      <c r="D1821" t="str">
        <v>JEWELL</v>
      </c>
      <c r="E1821" t="str">
        <v>Critical Access Hospitals</v>
      </c>
      <c r="F1821" t="str">
        <v>Government - Local</v>
      </c>
      <c r="G1821" t="str">
        <v>Yes</v>
      </c>
      <c r="H1821" s="8">
        <v>0</v>
      </c>
      <c r="I1821" t="str">
        <f>_xlfn.XLOOKUP(C1821,State_Ref!B:B,State_Ref!A:A,"No Match")</f>
        <v>Kansas</v>
      </c>
      <c r="J1821" cm="1">
        <f t="array" ref="J1821">_xlfn.XLOOKUP(I1821&amp;PROPER(D1821),Cleaned_Population!B$2:B$3200&amp;Cleaned_Population!A$2:A$3200,Cleaned_Population!C$2:C$3200,"No Match")</f>
        <v>2830</v>
      </c>
      <c r="K1821" t="str">
        <f t="shared" si="28"/>
        <v>Sufficient Access</v>
      </c>
    </row>
    <row r="1822" spans="1:11">
      <c r="A1822" t="str">
        <v>CHEYENNE COUNTY HOSPITAL</v>
      </c>
      <c r="B1822" t="str">
        <v>ST FRANCIS</v>
      </c>
      <c r="C1822" t="str">
        <v>KS</v>
      </c>
      <c r="D1822" t="str">
        <v>CHEYENNE</v>
      </c>
      <c r="E1822" t="str">
        <v>Critical Access Hospitals</v>
      </c>
      <c r="F1822" t="str">
        <v>Voluntary non-profit - Private</v>
      </c>
      <c r="G1822" t="str">
        <v>Yes</v>
      </c>
      <c r="H1822" s="8">
        <v>0</v>
      </c>
      <c r="I1822" t="str">
        <f>_xlfn.XLOOKUP(C1822,State_Ref!B:B,State_Ref!A:A,"No Match")</f>
        <v>Kansas</v>
      </c>
      <c r="J1822" cm="1">
        <f t="array" ref="J1822">_xlfn.XLOOKUP(I1822&amp;PROPER(D1822),Cleaned_Population!B$2:B$3200&amp;Cleaned_Population!A$2:A$3200,Cleaned_Population!C$2:C$3200,"No Match")</f>
        <v>2604</v>
      </c>
      <c r="K1822" t="str">
        <f t="shared" si="28"/>
        <v>Sufficient Access</v>
      </c>
    </row>
    <row r="1823" spans="1:11">
      <c r="A1823" t="str">
        <v>ROOKS COUNTY HEALTH CENTER</v>
      </c>
      <c r="B1823" t="str">
        <v>PLAINVILLE</v>
      </c>
      <c r="C1823" t="str">
        <v>KS</v>
      </c>
      <c r="D1823" t="str">
        <v>ROOKS</v>
      </c>
      <c r="E1823" t="str">
        <v>Critical Access Hospitals</v>
      </c>
      <c r="F1823" t="str">
        <v>Government - Hospital District or Authority</v>
      </c>
      <c r="G1823" t="str">
        <v>Yes</v>
      </c>
      <c r="H1823" s="8">
        <v>0</v>
      </c>
      <c r="I1823" t="str">
        <f>_xlfn.XLOOKUP(C1823,State_Ref!B:B,State_Ref!A:A,"No Match")</f>
        <v>Kansas</v>
      </c>
      <c r="J1823" cm="1">
        <f t="array" ref="J1823">_xlfn.XLOOKUP(I1823&amp;PROPER(D1823),Cleaned_Population!B$2:B$3200&amp;Cleaned_Population!A$2:A$3200,Cleaned_Population!C$2:C$3200,"No Match")</f>
        <v>4646</v>
      </c>
      <c r="K1823" t="str">
        <f t="shared" si="28"/>
        <v>Sufficient Access</v>
      </c>
    </row>
    <row r="1824" spans="1:11">
      <c r="A1824" t="str">
        <v>COMANCHE COUNTY HOSPITAL</v>
      </c>
      <c r="B1824" t="str">
        <v>COLDWATER</v>
      </c>
      <c r="C1824" t="str">
        <v>KS</v>
      </c>
      <c r="D1824" t="str">
        <v>COMANCHE</v>
      </c>
      <c r="E1824" t="str">
        <v>Critical Access Hospitals</v>
      </c>
      <c r="F1824" t="str">
        <v>Government - Local</v>
      </c>
      <c r="G1824" t="str">
        <v>Yes</v>
      </c>
      <c r="H1824" s="8">
        <v>0</v>
      </c>
      <c r="I1824" t="str">
        <f>_xlfn.XLOOKUP(C1824,State_Ref!B:B,State_Ref!A:A,"No Match")</f>
        <v>Kansas</v>
      </c>
      <c r="J1824" cm="1">
        <f t="array" ref="J1824">_xlfn.XLOOKUP(I1824&amp;PROPER(D1824),Cleaned_Population!B$2:B$3200&amp;Cleaned_Population!A$2:A$3200,Cleaned_Population!C$2:C$3200,"No Match")</f>
        <v>1673</v>
      </c>
      <c r="K1824" t="str">
        <f t="shared" si="28"/>
        <v>Sufficient Access</v>
      </c>
    </row>
    <row r="1825" spans="1:11">
      <c r="A1825" t="str">
        <v>KEARNY COUNTY HOSPITAL</v>
      </c>
      <c r="B1825" t="str">
        <v>LAKIN</v>
      </c>
      <c r="C1825" t="str">
        <v>KS</v>
      </c>
      <c r="D1825" t="str">
        <v>KEARNY</v>
      </c>
      <c r="E1825" t="str">
        <v>Critical Access Hospitals</v>
      </c>
      <c r="F1825" t="str">
        <v>Government - Local</v>
      </c>
      <c r="G1825" t="str">
        <v>Yes</v>
      </c>
      <c r="H1825" s="8">
        <v>0</v>
      </c>
      <c r="I1825" t="str">
        <f>_xlfn.XLOOKUP(C1825,State_Ref!B:B,State_Ref!A:A,"No Match")</f>
        <v>Kansas</v>
      </c>
      <c r="J1825" cm="1">
        <f t="array" ref="J1825">_xlfn.XLOOKUP(I1825&amp;PROPER(D1825),Cleaned_Population!B$2:B$3200&amp;Cleaned_Population!A$2:A$3200,Cleaned_Population!C$2:C$3200,"No Match")</f>
        <v>3888</v>
      </c>
      <c r="K1825" t="str">
        <f t="shared" si="28"/>
        <v>Sufficient Access</v>
      </c>
    </row>
    <row r="1826" spans="1:11">
      <c r="A1826" t="str">
        <v>F W HUSTON MEDICAL CENTER</v>
      </c>
      <c r="B1826" t="str">
        <v>WINCHESTER</v>
      </c>
      <c r="C1826" t="str">
        <v>KS</v>
      </c>
      <c r="D1826" t="str">
        <v>JEFFERSON</v>
      </c>
      <c r="E1826" t="str">
        <v>Critical Access Hospitals</v>
      </c>
      <c r="F1826" t="str">
        <v>Voluntary non-profit - Private</v>
      </c>
      <c r="G1826" t="str">
        <v>Yes</v>
      </c>
      <c r="H1826" s="8">
        <v>0</v>
      </c>
      <c r="I1826" t="str">
        <f>_xlfn.XLOOKUP(C1826,State_Ref!B:B,State_Ref!A:A,"No Match")</f>
        <v>Kansas</v>
      </c>
      <c r="J1826" cm="1">
        <f t="array" ref="J1826">_xlfn.XLOOKUP(I1826&amp;PROPER(D1826),Cleaned_Population!B$2:B$3200&amp;Cleaned_Population!A$2:A$3200,Cleaned_Population!C$2:C$3200,"No Match")</f>
        <v>18296</v>
      </c>
      <c r="K1826" t="str">
        <f t="shared" si="28"/>
        <v>Sufficient Access</v>
      </c>
    </row>
    <row r="1827" spans="1:11">
      <c r="A1827" t="str">
        <v>NEMAHA VALLEY COMMUNITY HOSPITAL</v>
      </c>
      <c r="B1827" t="str">
        <v>SENECA</v>
      </c>
      <c r="C1827" t="str">
        <v>KS</v>
      </c>
      <c r="D1827" t="str">
        <v>NEMAHA</v>
      </c>
      <c r="E1827" t="str">
        <v>Critical Access Hospitals</v>
      </c>
      <c r="F1827" t="str">
        <v>Voluntary non-profit - Private</v>
      </c>
      <c r="G1827" t="str">
        <v>Yes</v>
      </c>
      <c r="H1827" s="8">
        <v>0</v>
      </c>
      <c r="I1827" t="str">
        <f>_xlfn.XLOOKUP(C1827,State_Ref!B:B,State_Ref!A:A,"No Match")</f>
        <v>Kansas</v>
      </c>
      <c r="J1827" cm="1">
        <f t="array" ref="J1827">_xlfn.XLOOKUP(I1827&amp;PROPER(D1827),Cleaned_Population!B$2:B$3200&amp;Cleaned_Population!A$2:A$3200,Cleaned_Population!C$2:C$3200,"No Match")</f>
        <v>10054</v>
      </c>
      <c r="K1827" t="str">
        <f t="shared" si="28"/>
        <v>Sufficient Access</v>
      </c>
    </row>
    <row r="1828" spans="1:11">
      <c r="A1828" t="str">
        <v>ANDERSON COUNTY HOSPITAL</v>
      </c>
      <c r="B1828" t="str">
        <v>GARNETT</v>
      </c>
      <c r="C1828" t="str">
        <v>KS</v>
      </c>
      <c r="D1828" t="str">
        <v>ANDERSON</v>
      </c>
      <c r="E1828" t="str">
        <v>Critical Access Hospitals</v>
      </c>
      <c r="F1828" t="str">
        <v>Voluntary non-profit - Private</v>
      </c>
      <c r="G1828" t="str">
        <v>Yes</v>
      </c>
      <c r="H1828" s="8">
        <v>0</v>
      </c>
      <c r="I1828" t="str">
        <f>_xlfn.XLOOKUP(C1828,State_Ref!B:B,State_Ref!A:A,"No Match")</f>
        <v>Kansas</v>
      </c>
      <c r="J1828" cm="1">
        <f t="array" ref="J1828">_xlfn.XLOOKUP(I1828&amp;PROPER(D1828),Cleaned_Population!B$2:B$3200&amp;Cleaned_Population!A$2:A$3200,Cleaned_Population!C$2:C$3200,"No Match")</f>
        <v>8018</v>
      </c>
      <c r="K1828" t="str">
        <f t="shared" si="28"/>
        <v>Sufficient Access</v>
      </c>
    </row>
    <row r="1829" spans="1:11">
      <c r="A1829" t="str">
        <v>EDWARDS COUNTY MEDICAL CENTER</v>
      </c>
      <c r="B1829" t="str">
        <v>KINSLEY</v>
      </c>
      <c r="C1829" t="str">
        <v>KS</v>
      </c>
      <c r="D1829" t="str">
        <v>EDWARDS</v>
      </c>
      <c r="E1829" t="str">
        <v>Critical Access Hospitals</v>
      </c>
      <c r="F1829" t="str">
        <v>Government - Local</v>
      </c>
      <c r="G1829" t="str">
        <v>No</v>
      </c>
      <c r="H1829" s="8">
        <v>0</v>
      </c>
      <c r="I1829" t="str">
        <f>_xlfn.XLOOKUP(C1829,State_Ref!B:B,State_Ref!A:A,"No Match")</f>
        <v>Kansas</v>
      </c>
      <c r="J1829" cm="1">
        <f t="array" ref="J1829">_xlfn.XLOOKUP(I1829&amp;PROPER(D1829),Cleaned_Population!B$2:B$3200&amp;Cleaned_Population!A$2:A$3200,Cleaned_Population!C$2:C$3200,"No Match")</f>
        <v>2640</v>
      </c>
      <c r="K1829" t="str">
        <f t="shared" si="28"/>
        <v>Sufficient Access</v>
      </c>
    </row>
    <row r="1830" spans="1:11">
      <c r="A1830" t="str">
        <v>SEDAN CITY HOSPITAL</v>
      </c>
      <c r="B1830" t="str">
        <v>SEDAN</v>
      </c>
      <c r="C1830" t="str">
        <v>KS</v>
      </c>
      <c r="D1830" t="str">
        <v>CHAUTAUQUA</v>
      </c>
      <c r="E1830" t="str">
        <v>Critical Access Hospitals</v>
      </c>
      <c r="F1830" t="str">
        <v>Government - Local</v>
      </c>
      <c r="G1830" t="str">
        <v>Yes</v>
      </c>
      <c r="H1830" s="8">
        <v>0</v>
      </c>
      <c r="I1830" t="str">
        <f>_xlfn.XLOOKUP(C1830,State_Ref!B:B,State_Ref!A:A,"No Match")</f>
        <v>Kansas</v>
      </c>
      <c r="J1830" cm="1">
        <f t="array" ref="J1830">_xlfn.XLOOKUP(I1830&amp;PROPER(D1830),Cleaned_Population!B$2:B$3200&amp;Cleaned_Population!A$2:A$3200,Cleaned_Population!C$2:C$3200,"No Match")</f>
        <v>3321</v>
      </c>
      <c r="K1830" t="str">
        <f t="shared" si="28"/>
        <v>Sufficient Access</v>
      </c>
    </row>
    <row r="1831" spans="1:11">
      <c r="A1831" t="str">
        <v>HOLTON COMMUNITY HOSPITAL</v>
      </c>
      <c r="B1831" t="str">
        <v>HOLTON</v>
      </c>
      <c r="C1831" t="str">
        <v>KS</v>
      </c>
      <c r="D1831" t="str">
        <v>JACKSON</v>
      </c>
      <c r="E1831" t="str">
        <v>Critical Access Hospitals</v>
      </c>
      <c r="F1831" t="str">
        <v>Voluntary non-profit - Private</v>
      </c>
      <c r="G1831" t="str">
        <v>Yes</v>
      </c>
      <c r="H1831" s="8">
        <v>0</v>
      </c>
      <c r="I1831" t="str">
        <f>_xlfn.XLOOKUP(C1831,State_Ref!B:B,State_Ref!A:A,"No Match")</f>
        <v>Kansas</v>
      </c>
      <c r="J1831" cm="1">
        <f t="array" ref="J1831">_xlfn.XLOOKUP(I1831&amp;PROPER(D1831),Cleaned_Population!B$2:B$3200&amp;Cleaned_Population!A$2:A$3200,Cleaned_Population!C$2:C$3200,"No Match")</f>
        <v>13438</v>
      </c>
      <c r="K1831" t="str">
        <f t="shared" si="28"/>
        <v>Sufficient Access</v>
      </c>
    </row>
    <row r="1832" spans="1:11">
      <c r="A1832" t="str">
        <v>MEADE DISTRICT HOSPITAL</v>
      </c>
      <c r="B1832" t="str">
        <v>MEADE</v>
      </c>
      <c r="C1832" t="str">
        <v>KS</v>
      </c>
      <c r="D1832" t="str">
        <v>MEADE</v>
      </c>
      <c r="E1832" t="str">
        <v>Critical Access Hospitals</v>
      </c>
      <c r="F1832" t="str">
        <v>Government - Hospital District or Authority</v>
      </c>
      <c r="G1832" t="str">
        <v>Yes</v>
      </c>
      <c r="H1832" s="8">
        <v>0</v>
      </c>
      <c r="I1832" t="str">
        <f>_xlfn.XLOOKUP(C1832,State_Ref!B:B,State_Ref!A:A,"No Match")</f>
        <v>Kansas</v>
      </c>
      <c r="J1832" cm="1">
        <f t="array" ref="J1832">_xlfn.XLOOKUP(I1832&amp;PROPER(D1832),Cleaned_Population!B$2:B$3200&amp;Cleaned_Population!A$2:A$3200,Cleaned_Population!C$2:C$3200,"No Match")</f>
        <v>3852</v>
      </c>
      <c r="K1832" t="str">
        <f t="shared" si="28"/>
        <v>Sufficient Access</v>
      </c>
    </row>
    <row r="1833" spans="1:11">
      <c r="A1833" t="str">
        <v>HAMILTON COUNTY HOSPITAL</v>
      </c>
      <c r="B1833" t="str">
        <v>SYRACUSE</v>
      </c>
      <c r="C1833" t="str">
        <v>KS</v>
      </c>
      <c r="D1833" t="str">
        <v>HAMILTON</v>
      </c>
      <c r="E1833" t="str">
        <v>Critical Access Hospitals</v>
      </c>
      <c r="F1833" t="str">
        <v>Government - Local</v>
      </c>
      <c r="G1833" t="str">
        <v>Yes</v>
      </c>
      <c r="H1833" s="8">
        <v>0</v>
      </c>
      <c r="I1833" t="str">
        <f>_xlfn.XLOOKUP(C1833,State_Ref!B:B,State_Ref!A:A,"No Match")</f>
        <v>Kansas</v>
      </c>
      <c r="J1833" cm="1">
        <f t="array" ref="J1833">_xlfn.XLOOKUP(I1833&amp;PROPER(D1833),Cleaned_Population!B$2:B$3200&amp;Cleaned_Population!A$2:A$3200,Cleaned_Population!C$2:C$3200,"No Match")</f>
        <v>2500</v>
      </c>
      <c r="K1833" t="str">
        <f t="shared" si="28"/>
        <v>Sufficient Access</v>
      </c>
    </row>
    <row r="1834" spans="1:11">
      <c r="A1834" t="str">
        <v>STAFFORD COUNTY HOSPITAL</v>
      </c>
      <c r="B1834" t="str">
        <v>STAFFORD</v>
      </c>
      <c r="C1834" t="str">
        <v>KS</v>
      </c>
      <c r="D1834" t="str">
        <v>STAFFORD</v>
      </c>
      <c r="E1834" t="str">
        <v>Critical Access Hospitals</v>
      </c>
      <c r="F1834" t="str">
        <v>Government - Local</v>
      </c>
      <c r="G1834" t="str">
        <v>Yes</v>
      </c>
      <c r="H1834" s="8">
        <v>0</v>
      </c>
      <c r="I1834" t="str">
        <f>_xlfn.XLOOKUP(C1834,State_Ref!B:B,State_Ref!A:A,"No Match")</f>
        <v>Kansas</v>
      </c>
      <c r="J1834" cm="1">
        <f t="array" ref="J1834">_xlfn.XLOOKUP(I1834&amp;PROPER(D1834),Cleaned_Population!B$2:B$3200&amp;Cleaned_Population!A$2:A$3200,Cleaned_Population!C$2:C$3200,"No Match")</f>
        <v>4005</v>
      </c>
      <c r="K1834" t="str">
        <f t="shared" si="28"/>
        <v>Sufficient Access</v>
      </c>
    </row>
    <row r="1835" spans="1:11">
      <c r="A1835" t="str">
        <v>SATANTA DISTRICT HOSPITAL, CLINICS, &amp; LTCU</v>
      </c>
      <c r="B1835" t="str">
        <v>SATANTA</v>
      </c>
      <c r="C1835" t="str">
        <v>KS</v>
      </c>
      <c r="D1835" t="str">
        <v>HASKELL</v>
      </c>
      <c r="E1835" t="str">
        <v>Critical Access Hospitals</v>
      </c>
      <c r="F1835" t="str">
        <v>Government - Hospital District or Authority</v>
      </c>
      <c r="G1835" t="str">
        <v>Yes</v>
      </c>
      <c r="H1835" s="8">
        <v>0</v>
      </c>
      <c r="I1835" t="str">
        <f>_xlfn.XLOOKUP(C1835,State_Ref!B:B,State_Ref!A:A,"No Match")</f>
        <v>Kansas</v>
      </c>
      <c r="J1835" cm="1">
        <f t="array" ref="J1835">_xlfn.XLOOKUP(I1835&amp;PROPER(D1835),Cleaned_Population!B$2:B$3200&amp;Cleaned_Population!A$2:A$3200,Cleaned_Population!C$2:C$3200,"No Match")</f>
        <v>3599</v>
      </c>
      <c r="K1835" t="str">
        <f t="shared" si="28"/>
        <v>Sufficient Access</v>
      </c>
    </row>
    <row r="1836" spans="1:11">
      <c r="A1836" t="str">
        <v>GRAHAM COUNTY HOSPITAL</v>
      </c>
      <c r="B1836" t="str">
        <v>HILL CITY</v>
      </c>
      <c r="C1836" t="str">
        <v>KS</v>
      </c>
      <c r="D1836" t="str">
        <v>GRAHAM</v>
      </c>
      <c r="E1836" t="str">
        <v>Critical Access Hospitals</v>
      </c>
      <c r="F1836" t="str">
        <v>Government - Local</v>
      </c>
      <c r="G1836" t="str">
        <v>Yes</v>
      </c>
      <c r="H1836" s="8">
        <v>0</v>
      </c>
      <c r="I1836" t="str">
        <f>_xlfn.XLOOKUP(C1836,State_Ref!B:B,State_Ref!A:A,"No Match")</f>
        <v>Kansas</v>
      </c>
      <c r="J1836" cm="1">
        <f t="array" ref="J1836">_xlfn.XLOOKUP(I1836&amp;PROPER(D1836),Cleaned_Population!B$2:B$3200&amp;Cleaned_Population!A$2:A$3200,Cleaned_Population!C$2:C$3200,"No Match")</f>
        <v>2371</v>
      </c>
      <c r="K1836" t="str">
        <f t="shared" si="28"/>
        <v>Sufficient Access</v>
      </c>
    </row>
    <row r="1837" spans="1:11">
      <c r="A1837" t="str">
        <v>LOGAN COUNTY HOSPITAL</v>
      </c>
      <c r="B1837" t="str">
        <v>OAKLEY</v>
      </c>
      <c r="C1837" t="str">
        <v>KS</v>
      </c>
      <c r="D1837" t="str">
        <v>LOGAN</v>
      </c>
      <c r="E1837" t="str">
        <v>Critical Access Hospitals</v>
      </c>
      <c r="F1837" t="str">
        <v>Government - Local</v>
      </c>
      <c r="G1837" t="str">
        <v>Yes</v>
      </c>
      <c r="H1837" s="8">
        <v>0</v>
      </c>
      <c r="I1837" t="str">
        <f>_xlfn.XLOOKUP(C1837,State_Ref!B:B,State_Ref!A:A,"No Match")</f>
        <v>Kansas</v>
      </c>
      <c r="J1837" cm="1">
        <f t="array" ref="J1837">_xlfn.XLOOKUP(I1837&amp;PROPER(D1837),Cleaned_Population!B$2:B$3200&amp;Cleaned_Population!A$2:A$3200,Cleaned_Population!C$2:C$3200,"No Match")</f>
        <v>2661</v>
      </c>
      <c r="K1837" t="str">
        <f t="shared" si="28"/>
        <v>Sufficient Access</v>
      </c>
    </row>
    <row r="1838" spans="1:11">
      <c r="A1838" t="str">
        <v>ELLSWORTH COUNTY MEDICAL CENTER</v>
      </c>
      <c r="B1838" t="str">
        <v>ELLSWORTH</v>
      </c>
      <c r="C1838" t="str">
        <v>KS</v>
      </c>
      <c r="D1838" t="str">
        <v>ELLSWORTH</v>
      </c>
      <c r="E1838" t="str">
        <v>Critical Access Hospitals</v>
      </c>
      <c r="F1838" t="str">
        <v>Proprietary</v>
      </c>
      <c r="G1838" t="str">
        <v>Yes</v>
      </c>
      <c r="H1838" s="8">
        <v>2</v>
      </c>
      <c r="I1838" t="str">
        <f>_xlfn.XLOOKUP(C1838,State_Ref!B:B,State_Ref!A:A,"No Match")</f>
        <v>Kansas</v>
      </c>
      <c r="J1838" cm="1">
        <f t="array" ref="J1838">_xlfn.XLOOKUP(I1838&amp;PROPER(D1838),Cleaned_Population!B$2:B$3200&amp;Cleaned_Population!A$2:A$3200,Cleaned_Population!C$2:C$3200,"No Match")</f>
        <v>6257</v>
      </c>
      <c r="K1838" t="str">
        <f t="shared" si="28"/>
        <v>Sufficient Access</v>
      </c>
    </row>
    <row r="1839" spans="1:11">
      <c r="A1839" t="str">
        <v>OTTAWA COUNTY HEALTH CENTER</v>
      </c>
      <c r="B1839" t="str">
        <v>MINNEAPOLIS</v>
      </c>
      <c r="C1839" t="str">
        <v>KS</v>
      </c>
      <c r="D1839" t="str">
        <v>OTTAWA</v>
      </c>
      <c r="E1839" t="str">
        <v>Critical Access Hospitals</v>
      </c>
      <c r="F1839" t="str">
        <v>Voluntary non-profit - Other</v>
      </c>
      <c r="G1839" t="str">
        <v>Yes</v>
      </c>
      <c r="H1839" s="8">
        <v>0</v>
      </c>
      <c r="I1839" t="str">
        <f>_xlfn.XLOOKUP(C1839,State_Ref!B:B,State_Ref!A:A,"No Match")</f>
        <v>Kansas</v>
      </c>
      <c r="J1839" cm="1">
        <f t="array" ref="J1839">_xlfn.XLOOKUP(I1839&amp;PROPER(D1839),Cleaned_Population!B$2:B$3200&amp;Cleaned_Population!A$2:A$3200,Cleaned_Population!C$2:C$3200,"No Match")</f>
        <v>5744</v>
      </c>
      <c r="K1839" t="str">
        <f t="shared" si="28"/>
        <v>Sufficient Access</v>
      </c>
    </row>
    <row r="1840" spans="1:11">
      <c r="A1840" t="str">
        <v>CALDWELL REGIONAL MEDICAL CENTER</v>
      </c>
      <c r="B1840" t="str">
        <v>CALDWELL</v>
      </c>
      <c r="C1840" t="str">
        <v>KS</v>
      </c>
      <c r="D1840" t="str">
        <v>SUMNER</v>
      </c>
      <c r="E1840" t="str">
        <v>Critical Access Hospitals</v>
      </c>
      <c r="F1840" t="str">
        <v>Government - Hospital District or Authority</v>
      </c>
      <c r="G1840" t="str">
        <v>Yes</v>
      </c>
      <c r="H1840" s="8">
        <v>0</v>
      </c>
      <c r="I1840" t="str">
        <f>_xlfn.XLOOKUP(C1840,State_Ref!B:B,State_Ref!A:A,"No Match")</f>
        <v>Kansas</v>
      </c>
      <c r="J1840" cm="1">
        <f t="array" ref="J1840">_xlfn.XLOOKUP(I1840&amp;PROPER(D1840),Cleaned_Population!B$2:B$3200&amp;Cleaned_Population!A$2:A$3200,Cleaned_Population!C$2:C$3200,"No Match")</f>
        <v>22312</v>
      </c>
      <c r="K1840" t="str">
        <f t="shared" si="28"/>
        <v>Sufficient Access</v>
      </c>
    </row>
    <row r="1841" spans="1:11">
      <c r="A1841" t="str">
        <v>HOSPITAL DISTRICT #1 OF RICE COUNTY</v>
      </c>
      <c r="B1841" t="str">
        <v>LYONS</v>
      </c>
      <c r="C1841" t="str">
        <v>KS</v>
      </c>
      <c r="D1841" t="str">
        <v>RICE</v>
      </c>
      <c r="E1841" t="str">
        <v>Critical Access Hospitals</v>
      </c>
      <c r="F1841" t="str">
        <v>Government - Hospital District or Authority</v>
      </c>
      <c r="G1841" t="str">
        <v>Yes</v>
      </c>
      <c r="H1841" s="8">
        <v>0</v>
      </c>
      <c r="I1841" t="str">
        <f>_xlfn.XLOOKUP(C1841,State_Ref!B:B,State_Ref!A:A,"No Match")</f>
        <v>Kansas</v>
      </c>
      <c r="J1841" cm="1">
        <f t="array" ref="J1841">_xlfn.XLOOKUP(I1841&amp;PROPER(D1841),Cleaned_Population!B$2:B$3200&amp;Cleaned_Population!A$2:A$3200,Cleaned_Population!C$2:C$3200,"No Match")</f>
        <v>9266</v>
      </c>
      <c r="K1841" t="str">
        <f t="shared" si="28"/>
        <v>Sufficient Access</v>
      </c>
    </row>
    <row r="1842" spans="1:11">
      <c r="A1842" t="str">
        <v>KIOWA DISTRICT HOSPITAL</v>
      </c>
      <c r="B1842" t="str">
        <v>KIOWA</v>
      </c>
      <c r="C1842" t="str">
        <v>KS</v>
      </c>
      <c r="D1842" t="str">
        <v>BARBER</v>
      </c>
      <c r="E1842" t="str">
        <v>Critical Access Hospitals</v>
      </c>
      <c r="F1842" t="str">
        <v>Government - Hospital District or Authority</v>
      </c>
      <c r="G1842" t="str">
        <v>Yes</v>
      </c>
      <c r="H1842" s="8">
        <v>0</v>
      </c>
      <c r="I1842" t="str">
        <f>_xlfn.XLOOKUP(C1842,State_Ref!B:B,State_Ref!A:A,"No Match")</f>
        <v>Kansas</v>
      </c>
      <c r="J1842" cm="1">
        <f t="array" ref="J1842">_xlfn.XLOOKUP(I1842&amp;PROPER(D1842),Cleaned_Population!B$2:B$3200&amp;Cleaned_Population!A$2:A$3200,Cleaned_Population!C$2:C$3200,"No Match")</f>
        <v>4083</v>
      </c>
      <c r="K1842" t="str">
        <f t="shared" si="28"/>
        <v>Sufficient Access</v>
      </c>
    </row>
    <row r="1843" spans="1:11">
      <c r="A1843" t="str">
        <v>KIOWA COUNTY MEMORIAL HOSPITAL</v>
      </c>
      <c r="B1843" t="str">
        <v>GREENSBURG</v>
      </c>
      <c r="C1843" t="str">
        <v>KS</v>
      </c>
      <c r="D1843" t="str">
        <v>KIOWA</v>
      </c>
      <c r="E1843" t="str">
        <v>Critical Access Hospitals</v>
      </c>
      <c r="F1843" t="str">
        <v>Government - Local</v>
      </c>
      <c r="G1843" t="str">
        <v>Yes</v>
      </c>
      <c r="H1843" s="8">
        <v>0</v>
      </c>
      <c r="I1843" t="str">
        <f>_xlfn.XLOOKUP(C1843,State_Ref!B:B,State_Ref!A:A,"No Match")</f>
        <v>Kansas</v>
      </c>
      <c r="J1843" cm="1">
        <f t="array" ref="J1843">_xlfn.XLOOKUP(I1843&amp;PROPER(D1843),Cleaned_Population!B$2:B$3200&amp;Cleaned_Population!A$2:A$3200,Cleaned_Population!C$2:C$3200,"No Match")</f>
        <v>2432</v>
      </c>
      <c r="K1843" t="str">
        <f t="shared" si="28"/>
        <v>Sufficient Access</v>
      </c>
    </row>
    <row r="1844" spans="1:11">
      <c r="A1844" t="str">
        <v>CLARA BARTON HOSPITAL</v>
      </c>
      <c r="B1844" t="str">
        <v>HOISINGTON</v>
      </c>
      <c r="C1844" t="str">
        <v>KS</v>
      </c>
      <c r="D1844" t="str">
        <v>BARTON</v>
      </c>
      <c r="E1844" t="str">
        <v>Critical Access Hospitals</v>
      </c>
      <c r="F1844" t="str">
        <v>Voluntary non-profit - Private</v>
      </c>
      <c r="G1844" t="str">
        <v>Yes</v>
      </c>
      <c r="H1844" s="8">
        <v>2</v>
      </c>
      <c r="I1844" t="str">
        <f>_xlfn.XLOOKUP(C1844,State_Ref!B:B,State_Ref!A:A,"No Match")</f>
        <v>Kansas</v>
      </c>
      <c r="J1844" cm="1">
        <f t="array" ref="J1844">_xlfn.XLOOKUP(I1844&amp;PROPER(D1844),Cleaned_Population!B$2:B$3200&amp;Cleaned_Population!A$2:A$3200,Cleaned_Population!C$2:C$3200,"No Match")</f>
        <v>24790</v>
      </c>
      <c r="K1844" t="str">
        <f t="shared" si="28"/>
        <v>Sufficient Access</v>
      </c>
    </row>
    <row r="1845" spans="1:11">
      <c r="A1845" t="str">
        <v>MEDICINE LODGE MEMORIAL HOSPITAL</v>
      </c>
      <c r="B1845" t="str">
        <v>MEDICINE LODGE</v>
      </c>
      <c r="C1845" t="str">
        <v>KS</v>
      </c>
      <c r="D1845" t="str">
        <v>BARBER</v>
      </c>
      <c r="E1845" t="str">
        <v>Critical Access Hospitals</v>
      </c>
      <c r="F1845" t="str">
        <v>Government - Hospital District or Authority</v>
      </c>
      <c r="G1845" t="str">
        <v>Yes</v>
      </c>
      <c r="H1845" s="8">
        <v>0</v>
      </c>
      <c r="I1845" t="str">
        <f>_xlfn.XLOOKUP(C1845,State_Ref!B:B,State_Ref!A:A,"No Match")</f>
        <v>Kansas</v>
      </c>
      <c r="J1845" cm="1">
        <f t="array" ref="J1845">_xlfn.XLOOKUP(I1845&amp;PROPER(D1845),Cleaned_Population!B$2:B$3200&amp;Cleaned_Population!A$2:A$3200,Cleaned_Population!C$2:C$3200,"No Match")</f>
        <v>4083</v>
      </c>
      <c r="K1845" t="str">
        <f t="shared" si="28"/>
        <v>Sufficient Access</v>
      </c>
    </row>
    <row r="1846" spans="1:11">
      <c r="A1846" t="str">
        <v>STEVENS COUNTY HOSPITAL</v>
      </c>
      <c r="B1846" t="str">
        <v>HUGOTON</v>
      </c>
      <c r="C1846" t="str">
        <v>KS</v>
      </c>
      <c r="D1846" t="str">
        <v>STEVENS</v>
      </c>
      <c r="E1846" t="str">
        <v>Critical Access Hospitals</v>
      </c>
      <c r="F1846" t="str">
        <v>Government - Local</v>
      </c>
      <c r="G1846" t="str">
        <v>Yes</v>
      </c>
      <c r="H1846" s="8">
        <v>4</v>
      </c>
      <c r="I1846" t="str">
        <f>_xlfn.XLOOKUP(C1846,State_Ref!B:B,State_Ref!A:A,"No Match")</f>
        <v>Kansas</v>
      </c>
      <c r="J1846" cm="1">
        <f t="array" ref="J1846">_xlfn.XLOOKUP(I1846&amp;PROPER(D1846),Cleaned_Population!B$2:B$3200&amp;Cleaned_Population!A$2:A$3200,Cleaned_Population!C$2:C$3200,"No Match")</f>
        <v>4984</v>
      </c>
      <c r="K1846" t="str">
        <f t="shared" si="28"/>
        <v>Sufficient Access</v>
      </c>
    </row>
    <row r="1847" spans="1:11">
      <c r="A1847" t="str">
        <v>NESS COUNTY HOSPITAL DISTRICT #2</v>
      </c>
      <c r="B1847" t="str">
        <v>NESS CITY</v>
      </c>
      <c r="C1847" t="str">
        <v>KS</v>
      </c>
      <c r="D1847" t="str">
        <v>NESS</v>
      </c>
      <c r="E1847" t="str">
        <v>Critical Access Hospitals</v>
      </c>
      <c r="F1847" t="str">
        <v>Government - Hospital District or Authority</v>
      </c>
      <c r="G1847" t="str">
        <v>Yes</v>
      </c>
      <c r="H1847" s="8">
        <v>0</v>
      </c>
      <c r="I1847" t="str">
        <f>_xlfn.XLOOKUP(C1847,State_Ref!B:B,State_Ref!A:A,"No Match")</f>
        <v>Kansas</v>
      </c>
      <c r="J1847" cm="1">
        <f t="array" ref="J1847">_xlfn.XLOOKUP(I1847&amp;PROPER(D1847),Cleaned_Population!B$2:B$3200&amp;Cleaned_Population!A$2:A$3200,Cleaned_Population!C$2:C$3200,"No Match")</f>
        <v>2617</v>
      </c>
      <c r="K1847" t="str">
        <f t="shared" si="28"/>
        <v>Sufficient Access</v>
      </c>
    </row>
    <row r="1848" spans="1:11">
      <c r="A1848" t="str">
        <v>WAMEGO HEALTH CENTER</v>
      </c>
      <c r="B1848" t="str">
        <v>WAMEGO</v>
      </c>
      <c r="C1848" t="str">
        <v>KS</v>
      </c>
      <c r="D1848" t="str">
        <v>POTTAWATOMIE</v>
      </c>
      <c r="E1848" t="str">
        <v>Critical Access Hospitals</v>
      </c>
      <c r="F1848" t="str">
        <v>Voluntary non-profit - Other</v>
      </c>
      <c r="G1848" t="str">
        <v>Yes</v>
      </c>
      <c r="H1848" s="8">
        <v>0</v>
      </c>
      <c r="I1848" t="str">
        <f>_xlfn.XLOOKUP(C1848,State_Ref!B:B,State_Ref!A:A,"No Match")</f>
        <v>Kansas</v>
      </c>
      <c r="J1848" cm="1">
        <f t="array" ref="J1848">_xlfn.XLOOKUP(I1848&amp;PROPER(D1848),Cleaned_Population!B$2:B$3200&amp;Cleaned_Population!A$2:A$3200,Cleaned_Population!C$2:C$3200,"No Match")</f>
        <v>27186</v>
      </c>
      <c r="K1848" t="str">
        <f t="shared" si="28"/>
        <v>Sufficient Access</v>
      </c>
    </row>
    <row r="1849" spans="1:11">
      <c r="A1849" t="str">
        <v>GREAT PLAINS OF SABETHA</v>
      </c>
      <c r="B1849" t="str">
        <v>SABETHA</v>
      </c>
      <c r="C1849" t="str">
        <v>KS</v>
      </c>
      <c r="D1849" t="str">
        <v>NEMAHA</v>
      </c>
      <c r="E1849" t="str">
        <v>Critical Access Hospitals</v>
      </c>
      <c r="F1849" t="str">
        <v>Voluntary non-profit - Private</v>
      </c>
      <c r="G1849" t="str">
        <v>Yes</v>
      </c>
      <c r="H1849" s="8">
        <v>0</v>
      </c>
      <c r="I1849" t="str">
        <f>_xlfn.XLOOKUP(C1849,State_Ref!B:B,State_Ref!A:A,"No Match")</f>
        <v>Kansas</v>
      </c>
      <c r="J1849" cm="1">
        <f t="array" ref="J1849">_xlfn.XLOOKUP(I1849&amp;PROPER(D1849),Cleaned_Population!B$2:B$3200&amp;Cleaned_Population!A$2:A$3200,Cleaned_Population!C$2:C$3200,"No Match")</f>
        <v>10054</v>
      </c>
      <c r="K1849" t="str">
        <f t="shared" si="28"/>
        <v>Sufficient Access</v>
      </c>
    </row>
    <row r="1850" spans="1:11">
      <c r="A1850" t="str">
        <v>GREENWOOD COUNTY HOSPITAL</v>
      </c>
      <c r="B1850" t="str">
        <v>EUREKA</v>
      </c>
      <c r="C1850" t="str">
        <v>KS</v>
      </c>
      <c r="D1850" t="str">
        <v>GREENWOOD</v>
      </c>
      <c r="E1850" t="str">
        <v>Critical Access Hospitals</v>
      </c>
      <c r="F1850" t="str">
        <v>Government - Local</v>
      </c>
      <c r="G1850" t="str">
        <v>Yes</v>
      </c>
      <c r="H1850" s="8">
        <v>0</v>
      </c>
      <c r="I1850" t="str">
        <f>_xlfn.XLOOKUP(C1850,State_Ref!B:B,State_Ref!A:A,"No Match")</f>
        <v>Kansas</v>
      </c>
      <c r="J1850" cm="1">
        <f t="array" ref="J1850">_xlfn.XLOOKUP(I1850&amp;PROPER(D1850),Cleaned_Population!B$2:B$3200&amp;Cleaned_Population!A$2:A$3200,Cleaned_Population!C$2:C$3200,"No Match")</f>
        <v>5826</v>
      </c>
      <c r="K1850" t="str">
        <f t="shared" si="28"/>
        <v>Sufficient Access</v>
      </c>
    </row>
    <row r="1851" spans="1:11">
      <c r="A1851" t="str">
        <v>HIAWATHA COMMUNITY HOSPITAL</v>
      </c>
      <c r="B1851" t="str">
        <v>HIAWATHA</v>
      </c>
      <c r="C1851" t="str">
        <v>KS</v>
      </c>
      <c r="D1851" t="str">
        <v>BROWN</v>
      </c>
      <c r="E1851" t="str">
        <v>Critical Access Hospitals</v>
      </c>
      <c r="F1851" t="str">
        <v>Voluntary non-profit - Private</v>
      </c>
      <c r="G1851" t="str">
        <v>Yes</v>
      </c>
      <c r="H1851" s="8">
        <v>3</v>
      </c>
      <c r="I1851" t="str">
        <f>_xlfn.XLOOKUP(C1851,State_Ref!B:B,State_Ref!A:A,"No Match")</f>
        <v>Kansas</v>
      </c>
      <c r="J1851" cm="1">
        <f t="array" ref="J1851">_xlfn.XLOOKUP(I1851&amp;PROPER(D1851),Cleaned_Population!B$2:B$3200&amp;Cleaned_Population!A$2:A$3200,Cleaned_Population!C$2:C$3200,"No Match")</f>
        <v>9104</v>
      </c>
      <c r="K1851" t="str">
        <f t="shared" si="28"/>
        <v>Sufficient Access</v>
      </c>
    </row>
    <row r="1852" spans="1:11">
      <c r="A1852" t="str">
        <v>STANTON COUNTY HOSPITAL</v>
      </c>
      <c r="B1852" t="str">
        <v>JOHNSON</v>
      </c>
      <c r="C1852" t="str">
        <v>KS</v>
      </c>
      <c r="D1852" t="str">
        <v>STANTON</v>
      </c>
      <c r="E1852" t="str">
        <v>Critical Access Hospitals</v>
      </c>
      <c r="F1852" t="str">
        <v>Government - Local</v>
      </c>
      <c r="G1852" t="str">
        <v>Yes</v>
      </c>
      <c r="H1852" s="8">
        <v>0</v>
      </c>
      <c r="I1852" t="str">
        <f>_xlfn.XLOOKUP(C1852,State_Ref!B:B,State_Ref!A:A,"No Match")</f>
        <v>Kansas</v>
      </c>
      <c r="J1852" cm="1">
        <f t="array" ref="J1852">_xlfn.XLOOKUP(I1852&amp;PROPER(D1852),Cleaned_Population!B$2:B$3200&amp;Cleaned_Population!A$2:A$3200,Cleaned_Population!C$2:C$3200,"No Match")</f>
        <v>1986</v>
      </c>
      <c r="K1852" t="str">
        <f t="shared" si="28"/>
        <v>Sufficient Access</v>
      </c>
    </row>
    <row r="1853" spans="1:11">
      <c r="A1853" t="str">
        <v>WILSON MEDICAL CENTER</v>
      </c>
      <c r="B1853" t="str">
        <v>NEODESHA</v>
      </c>
      <c r="C1853" t="str">
        <v>KS</v>
      </c>
      <c r="D1853" t="str">
        <v>WILSON</v>
      </c>
      <c r="E1853" t="str">
        <v>Critical Access Hospitals</v>
      </c>
      <c r="F1853" t="str">
        <v>Government - Local</v>
      </c>
      <c r="G1853" t="str">
        <v>Yes</v>
      </c>
      <c r="H1853" s="8">
        <v>0</v>
      </c>
      <c r="I1853" t="str">
        <f>_xlfn.XLOOKUP(C1853,State_Ref!B:B,State_Ref!A:A,"No Match")</f>
        <v>Kansas</v>
      </c>
      <c r="J1853" cm="1">
        <f t="array" ref="J1853">_xlfn.XLOOKUP(I1853&amp;PROPER(D1853),Cleaned_Population!B$2:B$3200&amp;Cleaned_Population!A$2:A$3200,Cleaned_Population!C$2:C$3200,"No Match")</f>
        <v>8299</v>
      </c>
      <c r="K1853" t="str">
        <f t="shared" si="28"/>
        <v>Sufficient Access</v>
      </c>
    </row>
    <row r="1854" spans="1:11">
      <c r="A1854" t="str">
        <v>PAWNEE VALLEY COMMUNITY HOSPITAL</v>
      </c>
      <c r="B1854" t="str">
        <v>LARNED</v>
      </c>
      <c r="C1854" t="str">
        <v>KS</v>
      </c>
      <c r="D1854" t="str">
        <v>PAWNEE</v>
      </c>
      <c r="E1854" t="str">
        <v>Critical Access Hospitals</v>
      </c>
      <c r="F1854" t="str">
        <v>Voluntary non-profit - Private</v>
      </c>
      <c r="G1854" t="str">
        <v>Yes</v>
      </c>
      <c r="H1854" s="8">
        <v>0</v>
      </c>
      <c r="I1854" t="str">
        <f>_xlfn.XLOOKUP(C1854,State_Ref!B:B,State_Ref!A:A,"No Match")</f>
        <v>Kansas</v>
      </c>
      <c r="J1854" cm="1">
        <f t="array" ref="J1854">_xlfn.XLOOKUP(I1854&amp;PROPER(D1854),Cleaned_Population!B$2:B$3200&amp;Cleaned_Population!A$2:A$3200,Cleaned_Population!C$2:C$3200,"No Match")</f>
        <v>5991</v>
      </c>
      <c r="K1854" t="str">
        <f t="shared" si="28"/>
        <v>Sufficient Access</v>
      </c>
    </row>
    <row r="1855" spans="1:11">
      <c r="A1855" t="str">
        <v>HOSPITAL DISTRICT #6 PATTERSON HEALTH CENTER</v>
      </c>
      <c r="B1855" t="str">
        <v>ANTHONY</v>
      </c>
      <c r="C1855" t="str">
        <v>KS</v>
      </c>
      <c r="D1855" t="str">
        <v>HARPER</v>
      </c>
      <c r="E1855" t="str">
        <v>Critical Access Hospitals</v>
      </c>
      <c r="F1855" t="str">
        <v>Government - Hospital District or Authority</v>
      </c>
      <c r="G1855" t="str">
        <v>Yes</v>
      </c>
      <c r="H1855" s="8">
        <v>0</v>
      </c>
      <c r="I1855" t="str">
        <f>_xlfn.XLOOKUP(C1855,State_Ref!B:B,State_Ref!A:A,"No Match")</f>
        <v>Kansas</v>
      </c>
      <c r="J1855" cm="1">
        <f t="array" ref="J1855">_xlfn.XLOOKUP(I1855&amp;PROPER(D1855),Cleaned_Population!B$2:B$3200&amp;Cleaned_Population!A$2:A$3200,Cleaned_Population!C$2:C$3200,"No Match")</f>
        <v>5370</v>
      </c>
      <c r="K1855" t="str">
        <f t="shared" si="28"/>
        <v>Sufficient Access</v>
      </c>
    </row>
    <row r="1856" spans="1:11">
      <c r="A1856" t="str">
        <v>SHERIDAN COUNTY HOSPITAL</v>
      </c>
      <c r="B1856" t="str">
        <v>HOXIE</v>
      </c>
      <c r="C1856" t="str">
        <v>KS</v>
      </c>
      <c r="D1856" t="str">
        <v>SHERIDAN</v>
      </c>
      <c r="E1856" t="str">
        <v>Critical Access Hospitals</v>
      </c>
      <c r="F1856" t="str">
        <v>Government - Local</v>
      </c>
      <c r="G1856" t="str">
        <v>Yes</v>
      </c>
      <c r="H1856" s="8">
        <v>0</v>
      </c>
      <c r="I1856" t="str">
        <f>_xlfn.XLOOKUP(C1856,State_Ref!B:B,State_Ref!A:A,"No Match")</f>
        <v>Kansas</v>
      </c>
      <c r="J1856" cm="1">
        <f t="array" ref="J1856">_xlfn.XLOOKUP(I1856&amp;PROPER(D1856),Cleaned_Population!B$2:B$3200&amp;Cleaned_Population!A$2:A$3200,Cleaned_Population!C$2:C$3200,"No Match")</f>
        <v>2427</v>
      </c>
      <c r="K1856" t="str">
        <f t="shared" si="28"/>
        <v>Sufficient Access</v>
      </c>
    </row>
    <row r="1857" spans="1:11">
      <c r="A1857" t="str">
        <v>NORTON COUNTY HOSPITAL</v>
      </c>
      <c r="B1857" t="str">
        <v>NORTON</v>
      </c>
      <c r="C1857" t="str">
        <v>KS</v>
      </c>
      <c r="D1857" t="str">
        <v>NORTON</v>
      </c>
      <c r="E1857" t="str">
        <v>Critical Access Hospitals</v>
      </c>
      <c r="F1857" t="str">
        <v>Government - Local</v>
      </c>
      <c r="G1857" t="str">
        <v>Yes</v>
      </c>
      <c r="H1857" s="8">
        <v>0</v>
      </c>
      <c r="I1857" t="str">
        <f>_xlfn.XLOOKUP(C1857,State_Ref!B:B,State_Ref!A:A,"No Match")</f>
        <v>Kansas</v>
      </c>
      <c r="J1857" cm="1">
        <f t="array" ref="J1857">_xlfn.XLOOKUP(I1857&amp;PROPER(D1857),Cleaned_Population!B$2:B$3200&amp;Cleaned_Population!A$2:A$3200,Cleaned_Population!C$2:C$3200,"No Match")</f>
        <v>5288</v>
      </c>
      <c r="K1857" t="str">
        <f t="shared" si="28"/>
        <v>Sufficient Access</v>
      </c>
    </row>
    <row r="1858" spans="1:11">
      <c r="A1858" t="str">
        <v>CLOUD COUNTY HEALTH CENTER</v>
      </c>
      <c r="B1858" t="str">
        <v>CONCORDIA</v>
      </c>
      <c r="C1858" t="str">
        <v>KS</v>
      </c>
      <c r="D1858" t="str">
        <v>CLOUD</v>
      </c>
      <c r="E1858" t="str">
        <v>Critical Access Hospitals</v>
      </c>
      <c r="F1858" t="str">
        <v>Voluntary non-profit - Private</v>
      </c>
      <c r="G1858" t="str">
        <v>Yes</v>
      </c>
      <c r="H1858" s="8">
        <v>0</v>
      </c>
      <c r="I1858" t="str">
        <f>_xlfn.XLOOKUP(C1858,State_Ref!B:B,State_Ref!A:A,"No Match")</f>
        <v>Kansas</v>
      </c>
      <c r="J1858" cm="1">
        <f t="array" ref="J1858">_xlfn.XLOOKUP(I1858&amp;PROPER(D1858),Cleaned_Population!B$2:B$3200&amp;Cleaned_Population!A$2:A$3200,Cleaned_Population!C$2:C$3200,"No Match")</f>
        <v>8833</v>
      </c>
      <c r="K1858" t="str">
        <f t="shared" si="28"/>
        <v>Sufficient Access</v>
      </c>
    </row>
    <row r="1859" spans="1:11">
      <c r="A1859" t="str">
        <v>RUSSELL REGIONAL HOSPITAL</v>
      </c>
      <c r="B1859" t="str">
        <v>RUSSELL</v>
      </c>
      <c r="C1859" t="str">
        <v>KS</v>
      </c>
      <c r="D1859" t="str">
        <v>RUSSELL</v>
      </c>
      <c r="E1859" t="str">
        <v>Critical Access Hospitals</v>
      </c>
      <c r="F1859" t="str">
        <v>Voluntary non-profit - Private</v>
      </c>
      <c r="G1859" t="str">
        <v>Yes</v>
      </c>
      <c r="H1859" s="8">
        <v>3</v>
      </c>
      <c r="I1859" t="str">
        <f>_xlfn.XLOOKUP(C1859,State_Ref!B:B,State_Ref!A:A,"No Match")</f>
        <v>Kansas</v>
      </c>
      <c r="J1859" cm="1">
        <f t="array" ref="J1859">_xlfn.XLOOKUP(I1859&amp;PROPER(D1859),Cleaned_Population!B$2:B$3200&amp;Cleaned_Population!A$2:A$3200,Cleaned_Population!C$2:C$3200,"No Match")</f>
        <v>6581</v>
      </c>
      <c r="K1859" t="str">
        <f t="shared" ref="K1859:K1922" si="29">IF(AND(J1859&gt;50000,COUNTIFS(D:D,D1859,C:C,C1859)&lt;=1),"Hospital Desert","Sufficient Access")</f>
        <v>Sufficient Access</v>
      </c>
    </row>
    <row r="1860" spans="1:11">
      <c r="A1860" t="str">
        <v>WASHINGTON COUNTY HOSPITAL</v>
      </c>
      <c r="B1860" t="str">
        <v>WASHINGTON</v>
      </c>
      <c r="C1860" t="str">
        <v>KS</v>
      </c>
      <c r="D1860" t="str">
        <v>WASHINGTON</v>
      </c>
      <c r="E1860" t="str">
        <v>Critical Access Hospitals</v>
      </c>
      <c r="F1860" t="str">
        <v>Government - Local</v>
      </c>
      <c r="G1860" t="str">
        <v>Yes</v>
      </c>
      <c r="H1860" s="8">
        <v>0</v>
      </c>
      <c r="I1860" t="str">
        <f>_xlfn.XLOOKUP(C1860,State_Ref!B:B,State_Ref!A:A,"No Match")</f>
        <v>Kansas</v>
      </c>
      <c r="J1860" cm="1">
        <f t="array" ref="J1860">_xlfn.XLOOKUP(I1860&amp;PROPER(D1860),Cleaned_Population!B$2:B$3200&amp;Cleaned_Population!A$2:A$3200,Cleaned_Population!C$2:C$3200,"No Match")</f>
        <v>5533</v>
      </c>
      <c r="K1860" t="str">
        <f t="shared" si="29"/>
        <v>Sufficient Access</v>
      </c>
    </row>
    <row r="1861" spans="1:11">
      <c r="A1861" t="str">
        <v>DECATUR HEALTH</v>
      </c>
      <c r="B1861" t="str">
        <v>OBERLIN</v>
      </c>
      <c r="C1861" t="str">
        <v>KS</v>
      </c>
      <c r="D1861" t="str">
        <v>DECATUR</v>
      </c>
      <c r="E1861" t="str">
        <v>Critical Access Hospitals</v>
      </c>
      <c r="F1861" t="str">
        <v>Voluntary non-profit - Private</v>
      </c>
      <c r="G1861" t="str">
        <v>Yes</v>
      </c>
      <c r="H1861" s="8">
        <v>0</v>
      </c>
      <c r="I1861" t="str">
        <f>_xlfn.XLOOKUP(C1861,State_Ref!B:B,State_Ref!A:A,"No Match")</f>
        <v>Kansas</v>
      </c>
      <c r="J1861" cm="1">
        <f t="array" ref="J1861">_xlfn.XLOOKUP(I1861&amp;PROPER(D1861),Cleaned_Population!B$2:B$3200&amp;Cleaned_Population!A$2:A$3200,Cleaned_Population!C$2:C$3200,"No Match")</f>
        <v>2716</v>
      </c>
      <c r="K1861" t="str">
        <f t="shared" si="29"/>
        <v>Sufficient Access</v>
      </c>
    </row>
    <row r="1862" spans="1:11">
      <c r="A1862" t="str">
        <v>PHILLIPS COUNTY HOSPITAL</v>
      </c>
      <c r="B1862" t="str">
        <v>PHILLIPSBURG</v>
      </c>
      <c r="C1862" t="str">
        <v>KS</v>
      </c>
      <c r="D1862" t="str">
        <v>PHILLIPS</v>
      </c>
      <c r="E1862" t="str">
        <v>Critical Access Hospitals</v>
      </c>
      <c r="F1862" t="str">
        <v>Government - Local</v>
      </c>
      <c r="G1862" t="str">
        <v>Yes</v>
      </c>
      <c r="H1862" s="8">
        <v>0</v>
      </c>
      <c r="I1862" t="str">
        <f>_xlfn.XLOOKUP(C1862,State_Ref!B:B,State_Ref!A:A,"No Match")</f>
        <v>Kansas</v>
      </c>
      <c r="J1862" cm="1">
        <f t="array" ref="J1862">_xlfn.XLOOKUP(I1862&amp;PROPER(D1862),Cleaned_Population!B$2:B$3200&amp;Cleaned_Population!A$2:A$3200,Cleaned_Population!C$2:C$3200,"No Match")</f>
        <v>4728</v>
      </c>
      <c r="K1862" t="str">
        <f t="shared" si="29"/>
        <v>Sufficient Access</v>
      </c>
    </row>
    <row r="1863" spans="1:11">
      <c r="A1863" t="str">
        <v>COMMUNITY HOSPITAL, ONAGA AND ST MARYS CAMPUS</v>
      </c>
      <c r="B1863" t="str">
        <v>ONAGA</v>
      </c>
      <c r="C1863" t="str">
        <v>KS</v>
      </c>
      <c r="D1863" t="str">
        <v>POTTAWATOMIE</v>
      </c>
      <c r="E1863" t="str">
        <v>Critical Access Hospitals</v>
      </c>
      <c r="F1863" t="str">
        <v>Government - Hospital District or Authority</v>
      </c>
      <c r="G1863" t="str">
        <v>Yes</v>
      </c>
      <c r="H1863" s="8">
        <v>0</v>
      </c>
      <c r="I1863" t="str">
        <f>_xlfn.XLOOKUP(C1863,State_Ref!B:B,State_Ref!A:A,"No Match")</f>
        <v>Kansas</v>
      </c>
      <c r="J1863" cm="1">
        <f t="array" ref="J1863">_xlfn.XLOOKUP(I1863&amp;PROPER(D1863),Cleaned_Population!B$2:B$3200&amp;Cleaned_Population!A$2:A$3200,Cleaned_Population!C$2:C$3200,"No Match")</f>
        <v>27186</v>
      </c>
      <c r="K1863" t="str">
        <f t="shared" si="29"/>
        <v>Sufficient Access</v>
      </c>
    </row>
    <row r="1864" spans="1:11">
      <c r="A1864" t="str">
        <v>TREGO COUNTY LEMKE MEMORIAL HOSPITAL</v>
      </c>
      <c r="B1864" t="str">
        <v>WAKEENEY</v>
      </c>
      <c r="C1864" t="str">
        <v>KS</v>
      </c>
      <c r="D1864" t="str">
        <v>TREGO</v>
      </c>
      <c r="E1864" t="str">
        <v>Critical Access Hospitals</v>
      </c>
      <c r="F1864" t="str">
        <v>Government - Local</v>
      </c>
      <c r="G1864" t="str">
        <v>Yes</v>
      </c>
      <c r="H1864" s="8">
        <v>0</v>
      </c>
      <c r="I1864" t="str">
        <f>_xlfn.XLOOKUP(C1864,State_Ref!B:B,State_Ref!A:A,"No Match")</f>
        <v>Kansas</v>
      </c>
      <c r="J1864" cm="1">
        <f t="array" ref="J1864">_xlfn.XLOOKUP(I1864&amp;PROPER(D1864),Cleaned_Population!B$2:B$3200&amp;Cleaned_Population!A$2:A$3200,Cleaned_Population!C$2:C$3200,"No Match")</f>
        <v>2740</v>
      </c>
      <c r="K1864" t="str">
        <f t="shared" si="29"/>
        <v>Sufficient Access</v>
      </c>
    </row>
    <row r="1865" spans="1:11">
      <c r="A1865" t="str">
        <v>ST LUKE HOSPITAL &amp; LIVING CENTER</v>
      </c>
      <c r="B1865" t="str">
        <v>MARION</v>
      </c>
      <c r="C1865" t="str">
        <v>KS</v>
      </c>
      <c r="D1865" t="str">
        <v>MARION</v>
      </c>
      <c r="E1865" t="str">
        <v>Critical Access Hospitals</v>
      </c>
      <c r="F1865" t="str">
        <v>Government - Hospital District or Authority</v>
      </c>
      <c r="G1865" t="str">
        <v>Yes</v>
      </c>
      <c r="H1865" s="8">
        <v>0</v>
      </c>
      <c r="I1865" t="str">
        <f>_xlfn.XLOOKUP(C1865,State_Ref!B:B,State_Ref!A:A,"No Match")</f>
        <v>Kansas</v>
      </c>
      <c r="J1865" cm="1">
        <f t="array" ref="J1865">_xlfn.XLOOKUP(I1865&amp;PROPER(D1865),Cleaned_Population!B$2:B$3200&amp;Cleaned_Population!A$2:A$3200,Cleaned_Population!C$2:C$3200,"No Match")</f>
        <v>11634</v>
      </c>
      <c r="K1865" t="str">
        <f t="shared" si="29"/>
        <v>Sufficient Access</v>
      </c>
    </row>
    <row r="1866" spans="1:11">
      <c r="A1866" t="str">
        <v>HILLSBORO COMMUNITY HOSPITAL</v>
      </c>
      <c r="B1866" t="str">
        <v>HILLSBORO</v>
      </c>
      <c r="C1866" t="str">
        <v>KS</v>
      </c>
      <c r="D1866" t="str">
        <v>MARION</v>
      </c>
      <c r="E1866" t="str">
        <v>Critical Access Hospitals</v>
      </c>
      <c r="F1866" t="str">
        <v>Proprietary</v>
      </c>
      <c r="G1866" t="str">
        <v>No</v>
      </c>
      <c r="H1866" s="8">
        <v>0</v>
      </c>
      <c r="I1866" t="str">
        <f>_xlfn.XLOOKUP(C1866,State_Ref!B:B,State_Ref!A:A,"No Match")</f>
        <v>Kansas</v>
      </c>
      <c r="J1866" cm="1">
        <f t="array" ref="J1866">_xlfn.XLOOKUP(I1866&amp;PROPER(D1866),Cleaned_Population!B$2:B$3200&amp;Cleaned_Population!A$2:A$3200,Cleaned_Population!C$2:C$3200,"No Match")</f>
        <v>11634</v>
      </c>
      <c r="K1866" t="str">
        <f t="shared" si="29"/>
        <v>Sufficient Access</v>
      </c>
    </row>
    <row r="1867" spans="1:11">
      <c r="A1867" t="str">
        <v>LINDSBORG COMMUNITY HOSPITAL</v>
      </c>
      <c r="B1867" t="str">
        <v>LINDSBORG</v>
      </c>
      <c r="C1867" t="str">
        <v>KS</v>
      </c>
      <c r="D1867" t="str">
        <v>MCPHERSON</v>
      </c>
      <c r="E1867" t="str">
        <v>Critical Access Hospitals</v>
      </c>
      <c r="F1867" t="str">
        <v>Voluntary non-profit - Private</v>
      </c>
      <c r="G1867" t="str">
        <v>Yes</v>
      </c>
      <c r="H1867" s="8">
        <v>0</v>
      </c>
      <c r="I1867" t="str">
        <f>_xlfn.XLOOKUP(C1867,State_Ref!B:B,State_Ref!A:A,"No Match")</f>
        <v>Kansas</v>
      </c>
      <c r="J1867" cm="1">
        <f t="array" ref="J1867">_xlfn.XLOOKUP(I1867&amp;PROPER(D1867),Cleaned_Population!B$2:B$3200&amp;Cleaned_Population!A$2:A$3200,Cleaned_Population!C$2:C$3200,"No Match")</f>
        <v>30064</v>
      </c>
      <c r="K1867" t="str">
        <f t="shared" si="29"/>
        <v>Sufficient Access</v>
      </c>
    </row>
    <row r="1868" spans="1:11">
      <c r="A1868" t="str">
        <v>GREELEY COUNTY HEALTH SERVICES</v>
      </c>
      <c r="B1868" t="str">
        <v>TRIBUNE</v>
      </c>
      <c r="C1868" t="str">
        <v>KS</v>
      </c>
      <c r="D1868" t="str">
        <v>GREELEY</v>
      </c>
      <c r="E1868" t="str">
        <v>Critical Access Hospitals</v>
      </c>
      <c r="F1868" t="str">
        <v>Government - Local</v>
      </c>
      <c r="G1868" t="str">
        <v>Yes</v>
      </c>
      <c r="H1868" s="8">
        <v>0</v>
      </c>
      <c r="I1868" t="str">
        <f>_xlfn.XLOOKUP(C1868,State_Ref!B:B,State_Ref!A:A,"No Match")</f>
        <v>Kansas</v>
      </c>
      <c r="J1868" cm="1">
        <f t="array" ref="J1868">_xlfn.XLOOKUP(I1868&amp;PROPER(D1868),Cleaned_Population!B$2:B$3200&amp;Cleaned_Population!A$2:A$3200,Cleaned_Population!C$2:C$3200,"No Match")</f>
        <v>1182</v>
      </c>
      <c r="K1868" t="str">
        <f t="shared" si="29"/>
        <v>Sufficient Access</v>
      </c>
    </row>
    <row r="1869" spans="1:11">
      <c r="A1869" t="str">
        <v>LINCOLN COUNTY HOSPITAL</v>
      </c>
      <c r="B1869" t="str">
        <v>LINCOLN</v>
      </c>
      <c r="C1869" t="str">
        <v>KS</v>
      </c>
      <c r="D1869" t="str">
        <v>LINCOLN</v>
      </c>
      <c r="E1869" t="str">
        <v>Critical Access Hospitals</v>
      </c>
      <c r="F1869" t="str">
        <v>Government - Local</v>
      </c>
      <c r="G1869" t="str">
        <v>No</v>
      </c>
      <c r="H1869" s="8">
        <v>0</v>
      </c>
      <c r="I1869" t="str">
        <f>_xlfn.XLOOKUP(C1869,State_Ref!B:B,State_Ref!A:A,"No Match")</f>
        <v>Kansas</v>
      </c>
      <c r="J1869" cm="1">
        <f t="array" ref="J1869">_xlfn.XLOOKUP(I1869&amp;PROPER(D1869),Cleaned_Population!B$2:B$3200&amp;Cleaned_Population!A$2:A$3200,Cleaned_Population!C$2:C$3200,"No Match")</f>
        <v>2861</v>
      </c>
      <c r="K1869" t="str">
        <f t="shared" si="29"/>
        <v>Sufficient Access</v>
      </c>
    </row>
    <row r="1870" spans="1:11">
      <c r="A1870" t="str">
        <v>REPUBLIC COUNTY HOSPITAL</v>
      </c>
      <c r="B1870" t="str">
        <v>BELLEVILLE</v>
      </c>
      <c r="C1870" t="str">
        <v>KS</v>
      </c>
      <c r="D1870" t="str">
        <v>REPUBLIC</v>
      </c>
      <c r="E1870" t="str">
        <v>Critical Access Hospitals</v>
      </c>
      <c r="F1870" t="str">
        <v>Voluntary non-profit - Private</v>
      </c>
      <c r="G1870" t="str">
        <v>Yes</v>
      </c>
      <c r="H1870" s="8">
        <v>3</v>
      </c>
      <c r="I1870" t="str">
        <f>_xlfn.XLOOKUP(C1870,State_Ref!B:B,State_Ref!A:A,"No Match")</f>
        <v>Kansas</v>
      </c>
      <c r="J1870" cm="1">
        <f t="array" ref="J1870">_xlfn.XLOOKUP(I1870&amp;PROPER(D1870),Cleaned_Population!B$2:B$3200&amp;Cleaned_Population!A$2:A$3200,Cleaned_Population!C$2:C$3200,"No Match")</f>
        <v>4640</v>
      </c>
      <c r="K1870" t="str">
        <f t="shared" si="29"/>
        <v>Sufficient Access</v>
      </c>
    </row>
    <row r="1871" spans="1:11">
      <c r="A1871" t="str">
        <v>CITIZENS MEDICAL CENTER</v>
      </c>
      <c r="B1871" t="str">
        <v>COLBY</v>
      </c>
      <c r="C1871" t="str">
        <v>KS</v>
      </c>
      <c r="D1871" t="str">
        <v>THOMAS</v>
      </c>
      <c r="E1871" t="str">
        <v>Critical Access Hospitals</v>
      </c>
      <c r="F1871" t="str">
        <v>Voluntary non-profit - Private</v>
      </c>
      <c r="G1871" t="str">
        <v>Yes</v>
      </c>
      <c r="H1871" s="8">
        <v>3</v>
      </c>
      <c r="I1871" t="str">
        <f>_xlfn.XLOOKUP(C1871,State_Ref!B:B,State_Ref!A:A,"No Match")</f>
        <v>Kansas</v>
      </c>
      <c r="J1871" cm="1">
        <f t="array" ref="J1871">_xlfn.XLOOKUP(I1871&amp;PROPER(D1871),Cleaned_Population!B$2:B$3200&amp;Cleaned_Population!A$2:A$3200,Cleaned_Population!C$2:C$3200,"No Match")</f>
        <v>7725</v>
      </c>
      <c r="K1871" t="str">
        <f t="shared" si="29"/>
        <v>Sufficient Access</v>
      </c>
    </row>
    <row r="1872" spans="1:11">
      <c r="A1872" t="str">
        <v>COMMUNITY MEMORIAL HEALTHCARE, INC.</v>
      </c>
      <c r="B1872" t="str">
        <v>MARYSVILLE</v>
      </c>
      <c r="C1872" t="str">
        <v>KS</v>
      </c>
      <c r="D1872" t="str">
        <v>MARSHALL</v>
      </c>
      <c r="E1872" t="str">
        <v>Critical Access Hospitals</v>
      </c>
      <c r="F1872" t="str">
        <v>Voluntary non-profit - Private</v>
      </c>
      <c r="G1872" t="str">
        <v>Yes</v>
      </c>
      <c r="H1872" s="8">
        <v>4</v>
      </c>
      <c r="I1872" t="str">
        <f>_xlfn.XLOOKUP(C1872,State_Ref!B:B,State_Ref!A:A,"No Match")</f>
        <v>Kansas</v>
      </c>
      <c r="J1872" cm="1">
        <f t="array" ref="J1872">_xlfn.XLOOKUP(I1872&amp;PROPER(D1872),Cleaned_Population!B$2:B$3200&amp;Cleaned_Population!A$2:A$3200,Cleaned_Population!C$2:C$3200,"No Match")</f>
        <v>9852</v>
      </c>
      <c r="K1872" t="str">
        <f t="shared" si="29"/>
        <v>Sufficient Access</v>
      </c>
    </row>
    <row r="1873" spans="1:11">
      <c r="A1873" t="str">
        <v>OSBORNE COUNTY MEMORIAL HOSPITAL</v>
      </c>
      <c r="B1873" t="str">
        <v>OSBORNE</v>
      </c>
      <c r="C1873" t="str">
        <v>KS</v>
      </c>
      <c r="D1873" t="str">
        <v>OSBORNE</v>
      </c>
      <c r="E1873" t="str">
        <v>Critical Access Hospitals</v>
      </c>
      <c r="F1873" t="str">
        <v>Government - Local</v>
      </c>
      <c r="G1873" t="str">
        <v>Yes</v>
      </c>
      <c r="H1873" s="8">
        <v>0</v>
      </c>
      <c r="I1873" t="str">
        <f>_xlfn.XLOOKUP(C1873,State_Ref!B:B,State_Ref!A:A,"No Match")</f>
        <v>Kansas</v>
      </c>
      <c r="J1873" cm="1">
        <f t="array" ref="J1873">_xlfn.XLOOKUP(I1873&amp;PROPER(D1873),Cleaned_Population!B$2:B$3200&amp;Cleaned_Population!A$2:A$3200,Cleaned_Population!C$2:C$3200,"No Match")</f>
        <v>3285</v>
      </c>
      <c r="K1873" t="str">
        <f t="shared" si="29"/>
        <v>Sufficient Access</v>
      </c>
    </row>
    <row r="1874" spans="1:11">
      <c r="A1874" t="str">
        <v>HANOVER HOSPITAL</v>
      </c>
      <c r="B1874" t="str">
        <v>HANOVER</v>
      </c>
      <c r="C1874" t="str">
        <v>KS</v>
      </c>
      <c r="D1874" t="str">
        <v>WASHINGTON</v>
      </c>
      <c r="E1874" t="str">
        <v>Critical Access Hospitals</v>
      </c>
      <c r="F1874" t="str">
        <v>Government - Hospital District or Authority</v>
      </c>
      <c r="G1874" t="str">
        <v>Yes</v>
      </c>
      <c r="H1874" s="8">
        <v>0</v>
      </c>
      <c r="I1874" t="str">
        <f>_xlfn.XLOOKUP(C1874,State_Ref!B:B,State_Ref!A:A,"No Match")</f>
        <v>Kansas</v>
      </c>
      <c r="J1874" cm="1">
        <f t="array" ref="J1874">_xlfn.XLOOKUP(I1874&amp;PROPER(D1874),Cleaned_Population!B$2:B$3200&amp;Cleaned_Population!A$2:A$3200,Cleaned_Population!C$2:C$3200,"No Match")</f>
        <v>5533</v>
      </c>
      <c r="K1874" t="str">
        <f t="shared" si="29"/>
        <v>Sufficient Access</v>
      </c>
    </row>
    <row r="1875" spans="1:11">
      <c r="A1875" t="str">
        <v>GOVE COUNTY MEDICAL CENTER</v>
      </c>
      <c r="B1875" t="str">
        <v>QUINTER</v>
      </c>
      <c r="C1875" t="str">
        <v>KS</v>
      </c>
      <c r="D1875" t="str">
        <v>GOVE</v>
      </c>
      <c r="E1875" t="str">
        <v>Critical Access Hospitals</v>
      </c>
      <c r="F1875" t="str">
        <v>Voluntary non-profit - Other</v>
      </c>
      <c r="G1875" t="str">
        <v>Yes</v>
      </c>
      <c r="H1875" s="8">
        <v>0</v>
      </c>
      <c r="I1875" t="str">
        <f>_xlfn.XLOOKUP(C1875,State_Ref!B:B,State_Ref!A:A,"No Match")</f>
        <v>Kansas</v>
      </c>
      <c r="J1875" cm="1">
        <f t="array" ref="J1875">_xlfn.XLOOKUP(I1875&amp;PROPER(D1875),Cleaned_Population!B$2:B$3200&amp;Cleaned_Population!A$2:A$3200,Cleaned_Population!C$2:C$3200,"No Match")</f>
        <v>2631</v>
      </c>
      <c r="K1875" t="str">
        <f t="shared" si="29"/>
        <v>Sufficient Access</v>
      </c>
    </row>
    <row r="1876" spans="1:11">
      <c r="A1876" t="str">
        <v>MINNEOLA DISTRICT HOSPITAL</v>
      </c>
      <c r="B1876" t="str">
        <v>MINNEOLA</v>
      </c>
      <c r="C1876" t="str">
        <v>KS</v>
      </c>
      <c r="D1876" t="str">
        <v>FORD</v>
      </c>
      <c r="E1876" t="str">
        <v>Critical Access Hospitals</v>
      </c>
      <c r="F1876" t="str">
        <v>Government - Hospital District or Authority</v>
      </c>
      <c r="G1876" t="str">
        <v>Yes</v>
      </c>
      <c r="H1876" s="8">
        <v>0</v>
      </c>
      <c r="I1876" t="str">
        <f>_xlfn.XLOOKUP(C1876,State_Ref!B:B,State_Ref!A:A,"No Match")</f>
        <v>Kansas</v>
      </c>
      <c r="J1876" cm="1">
        <f t="array" ref="J1876">_xlfn.XLOOKUP(I1876&amp;PROPER(D1876),Cleaned_Population!B$2:B$3200&amp;Cleaned_Population!A$2:A$3200,Cleaned_Population!C$2:C$3200,"No Match")</f>
        <v>33993</v>
      </c>
      <c r="K1876" t="str">
        <f t="shared" si="29"/>
        <v>Sufficient Access</v>
      </c>
    </row>
    <row r="1877" spans="1:11">
      <c r="A1877" t="str">
        <v>HODGEMAN COUNTY HEALTH CENTER</v>
      </c>
      <c r="B1877" t="str">
        <v>JETMORE</v>
      </c>
      <c r="C1877" t="str">
        <v>KS</v>
      </c>
      <c r="D1877" t="str">
        <v>HODGEMAN</v>
      </c>
      <c r="E1877" t="str">
        <v>Critical Access Hospitals</v>
      </c>
      <c r="F1877" t="str">
        <v>Government - Local</v>
      </c>
      <c r="G1877" t="str">
        <v>Yes</v>
      </c>
      <c r="H1877" s="8">
        <v>0</v>
      </c>
      <c r="I1877" t="str">
        <f>_xlfn.XLOOKUP(C1877,State_Ref!B:B,State_Ref!A:A,"No Match")</f>
        <v>Kansas</v>
      </c>
      <c r="J1877" cm="1">
        <f t="array" ref="J1877">_xlfn.XLOOKUP(I1877&amp;PROPER(D1877),Cleaned_Population!B$2:B$3200&amp;Cleaned_Population!A$2:A$3200,Cleaned_Population!C$2:C$3200,"No Match")</f>
        <v>1619</v>
      </c>
      <c r="K1877" t="str">
        <f t="shared" si="29"/>
        <v>Sufficient Access</v>
      </c>
    </row>
    <row r="1878" spans="1:11">
      <c r="A1878" t="str">
        <v>GOODLAND REGIONAL MEDICAL CENTER</v>
      </c>
      <c r="B1878" t="str">
        <v>GOODLAND</v>
      </c>
      <c r="C1878" t="str">
        <v>KS</v>
      </c>
      <c r="D1878" t="str">
        <v>SHERMAN</v>
      </c>
      <c r="E1878" t="str">
        <v>Critical Access Hospitals</v>
      </c>
      <c r="F1878" t="str">
        <v>Government - Local</v>
      </c>
      <c r="G1878" t="str">
        <v>Yes</v>
      </c>
      <c r="H1878" s="8">
        <v>2</v>
      </c>
      <c r="I1878" t="str">
        <f>_xlfn.XLOOKUP(C1878,State_Ref!B:B,State_Ref!A:A,"No Match")</f>
        <v>Kansas</v>
      </c>
      <c r="J1878" cm="1">
        <f t="array" ref="J1878">_xlfn.XLOOKUP(I1878&amp;PROPER(D1878),Cleaned_Population!B$2:B$3200&amp;Cleaned_Population!A$2:A$3200,Cleaned_Population!C$2:C$3200,"No Match")</f>
        <v>5763</v>
      </c>
      <c r="K1878" t="str">
        <f t="shared" si="29"/>
        <v>Sufficient Access</v>
      </c>
    </row>
    <row r="1879" spans="1:11">
      <c r="A1879" t="str">
        <v>CLAY COUNTY MEDICAL CENTER</v>
      </c>
      <c r="B1879" t="str">
        <v>CLAY CENTER</v>
      </c>
      <c r="C1879" t="str">
        <v>KS</v>
      </c>
      <c r="D1879" t="str">
        <v>CLAY</v>
      </c>
      <c r="E1879" t="str">
        <v>Critical Access Hospitals</v>
      </c>
      <c r="F1879" t="str">
        <v>Government - Local</v>
      </c>
      <c r="G1879" t="str">
        <v>Yes</v>
      </c>
      <c r="H1879" s="8">
        <v>3</v>
      </c>
      <c r="I1879" t="str">
        <f>_xlfn.XLOOKUP(C1879,State_Ref!B:B,State_Ref!A:A,"No Match")</f>
        <v>Kansas</v>
      </c>
      <c r="J1879" cm="1">
        <f t="array" ref="J1879">_xlfn.XLOOKUP(I1879&amp;PROPER(D1879),Cleaned_Population!B$2:B$3200&amp;Cleaned_Population!A$2:A$3200,Cleaned_Population!C$2:C$3200,"No Match")</f>
        <v>7990</v>
      </c>
      <c r="K1879" t="str">
        <f t="shared" si="29"/>
        <v>Sufficient Access</v>
      </c>
    </row>
    <row r="1880" spans="1:11">
      <c r="A1880" t="str">
        <v>SCOTT COUNTY HOSPITAL</v>
      </c>
      <c r="B1880" t="str">
        <v>SCOTT CITY</v>
      </c>
      <c r="C1880" t="str">
        <v>KS</v>
      </c>
      <c r="D1880" t="str">
        <v>SCOTT</v>
      </c>
      <c r="E1880" t="str">
        <v>Critical Access Hospitals</v>
      </c>
      <c r="F1880" t="str">
        <v>Voluntary non-profit - Private</v>
      </c>
      <c r="G1880" t="str">
        <v>Yes</v>
      </c>
      <c r="H1880" s="8">
        <v>2</v>
      </c>
      <c r="I1880" t="str">
        <f>_xlfn.XLOOKUP(C1880,State_Ref!B:B,State_Ref!A:A,"No Match")</f>
        <v>Kansas</v>
      </c>
      <c r="J1880" cm="1">
        <f t="array" ref="J1880">_xlfn.XLOOKUP(I1880&amp;PROPER(D1880),Cleaned_Population!B$2:B$3200&amp;Cleaned_Population!A$2:A$3200,Cleaned_Population!C$2:C$3200,"No Match")</f>
        <v>4815</v>
      </c>
      <c r="K1880" t="str">
        <f t="shared" si="29"/>
        <v>Sufficient Access</v>
      </c>
    </row>
    <row r="1881" spans="1:11">
      <c r="A1881" t="str">
        <v>ALLEN COUNTY REGIONAL HOSPITAL</v>
      </c>
      <c r="B1881" t="str">
        <v>IOLA</v>
      </c>
      <c r="C1881" t="str">
        <v>KS</v>
      </c>
      <c r="D1881" t="str">
        <v>ALLEN</v>
      </c>
      <c r="E1881" t="str">
        <v>Critical Access Hospitals</v>
      </c>
      <c r="F1881" t="str">
        <v>Government - Local</v>
      </c>
      <c r="G1881" t="str">
        <v>Yes</v>
      </c>
      <c r="H1881" s="8">
        <v>4</v>
      </c>
      <c r="I1881" t="str">
        <f>_xlfn.XLOOKUP(C1881,State_Ref!B:B,State_Ref!A:A,"No Match")</f>
        <v>Kansas</v>
      </c>
      <c r="J1881" cm="1">
        <f t="array" ref="J1881">_xlfn.XLOOKUP(I1881&amp;PROPER(D1881),Cleaned_Population!B$2:B$3200&amp;Cleaned_Population!A$2:A$3200,Cleaned_Population!C$2:C$3200,"No Match")</f>
        <v>12302</v>
      </c>
      <c r="K1881" t="str">
        <f t="shared" si="29"/>
        <v>Sufficient Access</v>
      </c>
    </row>
    <row r="1882" spans="1:11">
      <c r="A1882" t="str">
        <v>FREDONIA REGIONAL HOSPITAL</v>
      </c>
      <c r="B1882" t="str">
        <v>FREDONIA</v>
      </c>
      <c r="C1882" t="str">
        <v>KS</v>
      </c>
      <c r="D1882" t="str">
        <v>WILSON</v>
      </c>
      <c r="E1882" t="str">
        <v>Critical Access Hospitals</v>
      </c>
      <c r="F1882" t="str">
        <v>Government - Local</v>
      </c>
      <c r="G1882" t="str">
        <v>Yes</v>
      </c>
      <c r="H1882" s="8">
        <v>0</v>
      </c>
      <c r="I1882" t="str">
        <f>_xlfn.XLOOKUP(C1882,State_Ref!B:B,State_Ref!A:A,"No Match")</f>
        <v>Kansas</v>
      </c>
      <c r="J1882" cm="1">
        <f t="array" ref="J1882">_xlfn.XLOOKUP(I1882&amp;PROPER(D1882),Cleaned_Population!B$2:B$3200&amp;Cleaned_Population!A$2:A$3200,Cleaned_Population!C$2:C$3200,"No Match")</f>
        <v>8299</v>
      </c>
      <c r="K1882" t="str">
        <f t="shared" si="29"/>
        <v>Sufficient Access</v>
      </c>
    </row>
    <row r="1883" spans="1:11">
      <c r="A1883" t="str">
        <v>MITCHELL COUNTY HOSPITAL HEALTH SYSTEMS</v>
      </c>
      <c r="B1883" t="str">
        <v>BELOIT</v>
      </c>
      <c r="C1883" t="str">
        <v>KS</v>
      </c>
      <c r="D1883" t="str">
        <v>MITCHELL</v>
      </c>
      <c r="E1883" t="str">
        <v>Critical Access Hospitals</v>
      </c>
      <c r="F1883" t="str">
        <v>Government - Local</v>
      </c>
      <c r="G1883" t="str">
        <v>Yes</v>
      </c>
      <c r="H1883" s="8">
        <v>3</v>
      </c>
      <c r="I1883" t="str">
        <f>_xlfn.XLOOKUP(C1883,State_Ref!B:B,State_Ref!A:A,"No Match")</f>
        <v>Kansas</v>
      </c>
      <c r="J1883" cm="1">
        <f t="array" ref="J1883">_xlfn.XLOOKUP(I1883&amp;PROPER(D1883),Cleaned_Population!B$2:B$3200&amp;Cleaned_Population!A$2:A$3200,Cleaned_Population!C$2:C$3200,"No Match")</f>
        <v>5590</v>
      </c>
      <c r="K1883" t="str">
        <f t="shared" si="29"/>
        <v>Sufficient Access</v>
      </c>
    </row>
    <row r="1884" spans="1:11">
      <c r="A1884" t="str">
        <v>GIRARD MEDICAL CENTER</v>
      </c>
      <c r="B1884" t="str">
        <v>GIRARD</v>
      </c>
      <c r="C1884" t="str">
        <v>KS</v>
      </c>
      <c r="D1884" t="str">
        <v>CRAWFORD</v>
      </c>
      <c r="E1884" t="str">
        <v>Critical Access Hospitals</v>
      </c>
      <c r="F1884" t="str">
        <v>Government - Hospital District or Authority</v>
      </c>
      <c r="G1884" t="str">
        <v>Yes</v>
      </c>
      <c r="H1884" s="8">
        <v>2</v>
      </c>
      <c r="I1884" t="str">
        <f>_xlfn.XLOOKUP(C1884,State_Ref!B:B,State_Ref!A:A,"No Match")</f>
        <v>Kansas</v>
      </c>
      <c r="J1884" cm="1">
        <f t="array" ref="J1884">_xlfn.XLOOKUP(I1884&amp;PROPER(D1884),Cleaned_Population!B$2:B$3200&amp;Cleaned_Population!A$2:A$3200,Cleaned_Population!C$2:C$3200,"No Match")</f>
        <v>39008</v>
      </c>
      <c r="K1884" t="str">
        <f t="shared" si="29"/>
        <v>Sufficient Access</v>
      </c>
    </row>
    <row r="1885" spans="1:11">
      <c r="A1885" t="str">
        <v>SMITH COUNTY MEMORIAL HOSPITAL</v>
      </c>
      <c r="B1885" t="str">
        <v>SMITH CENTER</v>
      </c>
      <c r="C1885" t="str">
        <v>KS</v>
      </c>
      <c r="D1885" t="str">
        <v>SMITH</v>
      </c>
      <c r="E1885" t="str">
        <v>Critical Access Hospitals</v>
      </c>
      <c r="F1885" t="str">
        <v>Government - Local</v>
      </c>
      <c r="G1885" t="str">
        <v>Yes</v>
      </c>
      <c r="H1885" s="8">
        <v>0</v>
      </c>
      <c r="I1885" t="str">
        <f>_xlfn.XLOOKUP(C1885,State_Ref!B:B,State_Ref!A:A,"No Match")</f>
        <v>Kansas</v>
      </c>
      <c r="J1885" cm="1">
        <f t="array" ref="J1885">_xlfn.XLOOKUP(I1885&amp;PROPER(D1885),Cleaned_Population!B$2:B$3200&amp;Cleaned_Population!A$2:A$3200,Cleaned_Population!C$2:C$3200,"No Match")</f>
        <v>3566</v>
      </c>
      <c r="K1885" t="str">
        <f t="shared" si="29"/>
        <v>Sufficient Access</v>
      </c>
    </row>
    <row r="1886" spans="1:11">
      <c r="A1886" t="str">
        <v>KINGMAN HEALTHCARE CENTER</v>
      </c>
      <c r="B1886" t="str">
        <v>KINGMAN</v>
      </c>
      <c r="C1886" t="str">
        <v>KS</v>
      </c>
      <c r="D1886" t="str">
        <v>KINGMAN</v>
      </c>
      <c r="E1886" t="str">
        <v>Critical Access Hospitals</v>
      </c>
      <c r="F1886" t="str">
        <v>Voluntary non-profit - Private</v>
      </c>
      <c r="G1886" t="str">
        <v>Yes</v>
      </c>
      <c r="H1886" s="8">
        <v>0</v>
      </c>
      <c r="I1886" t="str">
        <f>_xlfn.XLOOKUP(C1886,State_Ref!B:B,State_Ref!A:A,"No Match")</f>
        <v>Kansas</v>
      </c>
      <c r="J1886" cm="1">
        <f t="array" ref="J1886">_xlfn.XLOOKUP(I1886&amp;PROPER(D1886),Cleaned_Population!B$2:B$3200&amp;Cleaned_Population!A$2:A$3200,Cleaned_Population!C$2:C$3200,"No Match")</f>
        <v>7029</v>
      </c>
      <c r="K1886" t="str">
        <f t="shared" si="29"/>
        <v>Sufficient Access</v>
      </c>
    </row>
    <row r="1887" spans="1:11">
      <c r="A1887" t="str">
        <v>MORRIS COUNTY HOSPITAL</v>
      </c>
      <c r="B1887" t="str">
        <v>COUNCIL GROVE</v>
      </c>
      <c r="C1887" t="str">
        <v>KS</v>
      </c>
      <c r="D1887" t="str">
        <v>MORRIS</v>
      </c>
      <c r="E1887" t="str">
        <v>Critical Access Hospitals</v>
      </c>
      <c r="F1887" t="str">
        <v>Government - Local</v>
      </c>
      <c r="G1887" t="str">
        <v>No</v>
      </c>
      <c r="H1887" s="8">
        <v>3</v>
      </c>
      <c r="I1887" t="str">
        <f>_xlfn.XLOOKUP(C1887,State_Ref!B:B,State_Ref!A:A,"No Match")</f>
        <v>Kansas</v>
      </c>
      <c r="J1887" cm="1">
        <f t="array" ref="J1887">_xlfn.XLOOKUP(I1887&amp;PROPER(D1887),Cleaned_Population!B$2:B$3200&amp;Cleaned_Population!A$2:A$3200,Cleaned_Population!C$2:C$3200,"No Match")</f>
        <v>5348</v>
      </c>
      <c r="K1887" t="str">
        <f t="shared" si="29"/>
        <v>Sufficient Access</v>
      </c>
    </row>
    <row r="1888" spans="1:11">
      <c r="A1888" t="str">
        <v>NEOSHO MEMORIAL REGIONAL MEDICAL CENTER</v>
      </c>
      <c r="B1888" t="str">
        <v>CHANUTE</v>
      </c>
      <c r="C1888" t="str">
        <v>KS</v>
      </c>
      <c r="D1888" t="str">
        <v>NEOSHO</v>
      </c>
      <c r="E1888" t="str">
        <v>Critical Access Hospitals</v>
      </c>
      <c r="F1888" t="str">
        <v>Government - Local</v>
      </c>
      <c r="G1888" t="str">
        <v>Yes</v>
      </c>
      <c r="H1888" s="8">
        <v>1</v>
      </c>
      <c r="I1888" t="str">
        <f>_xlfn.XLOOKUP(C1888,State_Ref!B:B,State_Ref!A:A,"No Match")</f>
        <v>Kansas</v>
      </c>
      <c r="J1888" cm="1">
        <f t="array" ref="J1888">_xlfn.XLOOKUP(I1888&amp;PROPER(D1888),Cleaned_Population!B$2:B$3200&amp;Cleaned_Population!A$2:A$3200,Cleaned_Population!C$2:C$3200,"No Match")</f>
        <v>15637</v>
      </c>
      <c r="K1888" t="str">
        <f t="shared" si="29"/>
        <v>Sufficient Access</v>
      </c>
    </row>
    <row r="1889" spans="1:11">
      <c r="A1889" t="str">
        <v>MEMORIAL HOSPITAL</v>
      </c>
      <c r="B1889" t="str">
        <v>ABILENE</v>
      </c>
      <c r="C1889" t="str">
        <v>KS</v>
      </c>
      <c r="D1889" t="str">
        <v>DICKINSON</v>
      </c>
      <c r="E1889" t="str">
        <v>Critical Access Hospitals</v>
      </c>
      <c r="F1889" t="str">
        <v>Government - Hospital District or Authority</v>
      </c>
      <c r="G1889" t="str">
        <v>Yes</v>
      </c>
      <c r="H1889" s="8">
        <v>2</v>
      </c>
      <c r="I1889" t="str">
        <f>_xlfn.XLOOKUP(C1889,State_Ref!B:B,State_Ref!A:A,"No Match")</f>
        <v>Kansas</v>
      </c>
      <c r="J1889" cm="1">
        <f t="array" ref="J1889">_xlfn.XLOOKUP(I1889&amp;PROPER(D1889),Cleaned_Population!B$2:B$3200&amp;Cleaned_Population!A$2:A$3200,Cleaned_Population!C$2:C$3200,"No Match")</f>
        <v>18637</v>
      </c>
      <c r="K1889" t="str">
        <f t="shared" si="29"/>
        <v>Sufficient Access</v>
      </c>
    </row>
    <row r="1890" spans="1:11">
      <c r="A1890" t="str">
        <v>AMBERWELL ATCHISON ASSOCIATION</v>
      </c>
      <c r="B1890" t="str">
        <v>ATCHISON</v>
      </c>
      <c r="C1890" t="str">
        <v>KS</v>
      </c>
      <c r="D1890" t="str">
        <v>ATCHISON</v>
      </c>
      <c r="E1890" t="str">
        <v>Critical Access Hospitals</v>
      </c>
      <c r="F1890" t="str">
        <v>Voluntary non-profit - Private</v>
      </c>
      <c r="G1890" t="str">
        <v>Yes</v>
      </c>
      <c r="H1890" s="8">
        <v>0</v>
      </c>
      <c r="I1890" t="str">
        <f>_xlfn.XLOOKUP(C1890,State_Ref!B:B,State_Ref!A:A,"No Match")</f>
        <v>Kansas</v>
      </c>
      <c r="J1890" cm="1">
        <f t="array" ref="J1890">_xlfn.XLOOKUP(I1890&amp;PROPER(D1890),Cleaned_Population!B$2:B$3200&amp;Cleaned_Population!A$2:A$3200,Cleaned_Population!C$2:C$3200,"No Match")</f>
        <v>16172</v>
      </c>
      <c r="K1890" t="str">
        <f t="shared" si="29"/>
        <v>Sufficient Access</v>
      </c>
    </row>
    <row r="1891" spans="1:11">
      <c r="A1891" t="str">
        <v>WILLIAM NEWTON HOSPITAL</v>
      </c>
      <c r="B1891" t="str">
        <v>WINFIELD</v>
      </c>
      <c r="C1891" t="str">
        <v>KS</v>
      </c>
      <c r="D1891" t="str">
        <v>COWLEY</v>
      </c>
      <c r="E1891" t="str">
        <v>Critical Access Hospitals</v>
      </c>
      <c r="F1891" t="str">
        <v>Government - Local</v>
      </c>
      <c r="G1891" t="str">
        <v>Yes</v>
      </c>
      <c r="H1891" s="8">
        <v>4</v>
      </c>
      <c r="I1891" t="str">
        <f>_xlfn.XLOOKUP(C1891,State_Ref!B:B,State_Ref!A:A,"No Match")</f>
        <v>Kansas</v>
      </c>
      <c r="J1891" cm="1">
        <f t="array" ref="J1891">_xlfn.XLOOKUP(I1891&amp;PROPER(D1891),Cleaned_Population!B$2:B$3200&amp;Cleaned_Population!A$2:A$3200,Cleaned_Population!C$2:C$3200,"No Match")</f>
        <v>34382</v>
      </c>
      <c r="K1891" t="str">
        <f t="shared" si="29"/>
        <v>Sufficient Access</v>
      </c>
    </row>
    <row r="1892" spans="1:11">
      <c r="A1892" t="str">
        <v>NEWMAN REGIONAL HEALTH</v>
      </c>
      <c r="B1892" t="str">
        <v>EMPORIA</v>
      </c>
      <c r="C1892" t="str">
        <v>KS</v>
      </c>
      <c r="D1892" t="str">
        <v>LYON</v>
      </c>
      <c r="E1892" t="str">
        <v>Critical Access Hospitals</v>
      </c>
      <c r="F1892" t="str">
        <v>Government - Local</v>
      </c>
      <c r="G1892" t="str">
        <v>Yes</v>
      </c>
      <c r="H1892" s="8">
        <v>2</v>
      </c>
      <c r="I1892" t="str">
        <f>_xlfn.XLOOKUP(C1892,State_Ref!B:B,State_Ref!A:A,"No Match")</f>
        <v>Kansas</v>
      </c>
      <c r="J1892" cm="1">
        <f t="array" ref="J1892">_xlfn.XLOOKUP(I1892&amp;PROPER(D1892),Cleaned_Population!B$2:B$3200&amp;Cleaned_Population!A$2:A$3200,Cleaned_Population!C$2:C$3200,"No Match")</f>
        <v>32266</v>
      </c>
      <c r="K1892" t="str">
        <f t="shared" si="29"/>
        <v>Sufficient Access</v>
      </c>
    </row>
    <row r="1893" spans="1:11">
      <c r="A1893" t="str">
        <v>COFFEY COUNTY HOSPITAL</v>
      </c>
      <c r="B1893" t="str">
        <v>BURLINGTON</v>
      </c>
      <c r="C1893" t="str">
        <v>KS</v>
      </c>
      <c r="D1893" t="str">
        <v>COFFEY</v>
      </c>
      <c r="E1893" t="str">
        <v>Critical Access Hospitals</v>
      </c>
      <c r="F1893" t="str">
        <v>Government - Local</v>
      </c>
      <c r="G1893" t="str">
        <v>Yes</v>
      </c>
      <c r="H1893" s="8">
        <v>4</v>
      </c>
      <c r="I1893" t="str">
        <f>_xlfn.XLOOKUP(C1893,State_Ref!B:B,State_Ref!A:A,"No Match")</f>
        <v>Kansas</v>
      </c>
      <c r="J1893" cm="1">
        <f t="array" ref="J1893">_xlfn.XLOOKUP(I1893&amp;PROPER(D1893),Cleaned_Population!B$2:B$3200&amp;Cleaned_Population!A$2:A$3200,Cleaned_Population!C$2:C$3200,"No Match")</f>
        <v>8467</v>
      </c>
      <c r="K1893" t="str">
        <f t="shared" si="29"/>
        <v>Sufficient Access</v>
      </c>
    </row>
    <row r="1894" spans="1:11">
      <c r="A1894" t="str">
        <v>MORTON COUNTY HOSPITAL</v>
      </c>
      <c r="B1894" t="str">
        <v>ELKHART</v>
      </c>
      <c r="C1894" t="str">
        <v>KS</v>
      </c>
      <c r="D1894" t="str">
        <v>MORTON</v>
      </c>
      <c r="E1894" t="str">
        <v>Critical Access Hospitals</v>
      </c>
      <c r="F1894" t="str">
        <v>Government - Local</v>
      </c>
      <c r="G1894" t="str">
        <v>Yes</v>
      </c>
      <c r="H1894" s="8">
        <v>0</v>
      </c>
      <c r="I1894" t="str">
        <f>_xlfn.XLOOKUP(C1894,State_Ref!B:B,State_Ref!A:A,"No Match")</f>
        <v>Kansas</v>
      </c>
      <c r="J1894" cm="1">
        <f t="array" ref="J1894">_xlfn.XLOOKUP(I1894&amp;PROPER(D1894),Cleaned_Population!B$2:B$3200&amp;Cleaned_Population!A$2:A$3200,Cleaned_Population!C$2:C$3200,"No Match")</f>
        <v>2470</v>
      </c>
      <c r="K1894" t="str">
        <f t="shared" si="29"/>
        <v>Sufficient Access</v>
      </c>
    </row>
    <row r="1895" spans="1:11">
      <c r="A1895" t="str">
        <v>BOB WILSON MEMORIAL HOSPITAL</v>
      </c>
      <c r="B1895" t="str">
        <v>ULYSSES</v>
      </c>
      <c r="C1895" t="str">
        <v>KS</v>
      </c>
      <c r="D1895" t="str">
        <v>GRANT</v>
      </c>
      <c r="E1895" t="str">
        <v>Critical Access Hospitals</v>
      </c>
      <c r="F1895" t="str">
        <v>Voluntary non-profit - Church</v>
      </c>
      <c r="G1895" t="str">
        <v>Yes</v>
      </c>
      <c r="H1895" s="8">
        <v>0</v>
      </c>
      <c r="I1895" t="str">
        <f>_xlfn.XLOOKUP(C1895,State_Ref!B:B,State_Ref!A:A,"No Match")</f>
        <v>Kansas</v>
      </c>
      <c r="J1895" cm="1">
        <f t="array" ref="J1895">_xlfn.XLOOKUP(I1895&amp;PROPER(D1895),Cleaned_Population!B$2:B$3200&amp;Cleaned_Population!A$2:A$3200,Cleaned_Population!C$2:C$3200,"No Match")</f>
        <v>7028</v>
      </c>
      <c r="K1895" t="str">
        <f t="shared" si="29"/>
        <v>Sufficient Access</v>
      </c>
    </row>
    <row r="1896" spans="1:11">
      <c r="A1896" t="str">
        <v>CHILDREN'S MERCY SOUTH</v>
      </c>
      <c r="B1896" t="str">
        <v>OVERLAND PARK</v>
      </c>
      <c r="C1896" t="str">
        <v>KS</v>
      </c>
      <c r="D1896" t="str">
        <v>JOHNSON</v>
      </c>
      <c r="E1896" t="str">
        <v>Childrens</v>
      </c>
      <c r="F1896" t="str">
        <v>Voluntary non-profit - Private</v>
      </c>
      <c r="G1896" t="str">
        <v>No</v>
      </c>
      <c r="H1896" s="8">
        <v>0</v>
      </c>
      <c r="I1896" t="str">
        <f>_xlfn.XLOOKUP(C1896,State_Ref!B:B,State_Ref!A:A,"No Match")</f>
        <v>Kansas</v>
      </c>
      <c r="J1896" cm="1">
        <f t="array" ref="J1896">_xlfn.XLOOKUP(I1896&amp;PROPER(D1896),Cleaned_Population!B$2:B$3200&amp;Cleaned_Population!A$2:A$3200,Cleaned_Population!C$2:C$3200,"No Match")</f>
        <v>636906</v>
      </c>
      <c r="K1896" t="str">
        <f t="shared" si="29"/>
        <v>Sufficient Access</v>
      </c>
    </row>
    <row r="1897" spans="1:11">
      <c r="A1897" t="str">
        <v>LARNED STATE HOSPITAL</v>
      </c>
      <c r="B1897" t="str">
        <v>LARNED</v>
      </c>
      <c r="C1897" t="str">
        <v>KS</v>
      </c>
      <c r="D1897" t="str">
        <v>PAWNEE</v>
      </c>
      <c r="E1897" t="str">
        <v>Psychiatric</v>
      </c>
      <c r="F1897" t="str">
        <v>Government - State</v>
      </c>
      <c r="G1897" t="str">
        <v>No</v>
      </c>
      <c r="H1897" s="8">
        <v>0</v>
      </c>
      <c r="I1897" t="str">
        <f>_xlfn.XLOOKUP(C1897,State_Ref!B:B,State_Ref!A:A,"No Match")</f>
        <v>Kansas</v>
      </c>
      <c r="J1897" cm="1">
        <f t="array" ref="J1897">_xlfn.XLOOKUP(I1897&amp;PROPER(D1897),Cleaned_Population!B$2:B$3200&amp;Cleaned_Population!A$2:A$3200,Cleaned_Population!C$2:C$3200,"No Match")</f>
        <v>5991</v>
      </c>
      <c r="K1897" t="str">
        <f t="shared" si="29"/>
        <v>Sufficient Access</v>
      </c>
    </row>
    <row r="1898" spans="1:11">
      <c r="A1898" t="str">
        <v>COTTONWOOD SPRINGS LLC</v>
      </c>
      <c r="B1898" t="str">
        <v>OLATHE</v>
      </c>
      <c r="C1898" t="str">
        <v>KS</v>
      </c>
      <c r="D1898" t="str">
        <v>JOHNSON</v>
      </c>
      <c r="E1898" t="str">
        <v>Psychiatric</v>
      </c>
      <c r="F1898" t="str">
        <v>Proprietary</v>
      </c>
      <c r="G1898" t="str">
        <v>No</v>
      </c>
      <c r="H1898" s="8">
        <v>0</v>
      </c>
      <c r="I1898" t="str">
        <f>_xlfn.XLOOKUP(C1898,State_Ref!B:B,State_Ref!A:A,"No Match")</f>
        <v>Kansas</v>
      </c>
      <c r="J1898" cm="1">
        <f t="array" ref="J1898">_xlfn.XLOOKUP(I1898&amp;PROPER(D1898),Cleaned_Population!B$2:B$3200&amp;Cleaned_Population!A$2:A$3200,Cleaned_Population!C$2:C$3200,"No Match")</f>
        <v>636906</v>
      </c>
      <c r="K1898" t="str">
        <f t="shared" si="29"/>
        <v>Sufficient Access</v>
      </c>
    </row>
    <row r="1899" spans="1:11">
      <c r="A1899" t="str">
        <v>ADAIR ACUTE CARE AT OSAWATOMIE STATE HOSPITAL</v>
      </c>
      <c r="B1899" t="str">
        <v>OSAWATOMIE</v>
      </c>
      <c r="C1899" t="str">
        <v>KS</v>
      </c>
      <c r="D1899" t="str">
        <v>MIAMI</v>
      </c>
      <c r="E1899" t="str">
        <v>Psychiatric</v>
      </c>
      <c r="F1899" t="str">
        <v>Government - State</v>
      </c>
      <c r="G1899" t="str">
        <v>No</v>
      </c>
      <c r="H1899" s="8">
        <v>0</v>
      </c>
      <c r="I1899" t="str">
        <f>_xlfn.XLOOKUP(C1899,State_Ref!B:B,State_Ref!A:A,"No Match")</f>
        <v>Kansas</v>
      </c>
      <c r="J1899" cm="1">
        <f t="array" ref="J1899">_xlfn.XLOOKUP(I1899&amp;PROPER(D1899),Cleaned_Population!B$2:B$3200&amp;Cleaned_Population!A$2:A$3200,Cleaned_Population!C$2:C$3200,"No Match")</f>
        <v>36240</v>
      </c>
      <c r="K1899" t="str">
        <f t="shared" si="29"/>
        <v>Sufficient Access</v>
      </c>
    </row>
    <row r="1900" spans="1:11">
      <c r="A1900" t="str">
        <v>CORTERRA OF WICHITA LLC</v>
      </c>
      <c r="B1900" t="str">
        <v>WICHITA</v>
      </c>
      <c r="C1900" t="str">
        <v>KS</v>
      </c>
      <c r="D1900" t="str">
        <v>SEDGWICK</v>
      </c>
      <c r="E1900" t="str">
        <v>Psychiatric</v>
      </c>
      <c r="F1900" t="str">
        <v>Proprietary</v>
      </c>
      <c r="G1900" t="str">
        <v>No</v>
      </c>
      <c r="H1900" s="8">
        <v>0</v>
      </c>
      <c r="I1900" t="str">
        <f>_xlfn.XLOOKUP(C1900,State_Ref!B:B,State_Ref!A:A,"No Match")</f>
        <v>Kansas</v>
      </c>
      <c r="J1900" cm="1">
        <f t="array" ref="J1900">_xlfn.XLOOKUP(I1900&amp;PROPER(D1900),Cleaned_Population!B$2:B$3200&amp;Cleaned_Population!A$2:A$3200,Cleaned_Population!C$2:C$3200,"No Match")</f>
        <v>538433</v>
      </c>
      <c r="K1900" t="str">
        <f t="shared" si="29"/>
        <v>Sufficient Access</v>
      </c>
    </row>
    <row r="1901" spans="1:11">
      <c r="A1901" t="str">
        <v>ST VERONICA</v>
      </c>
      <c r="B1901" t="str">
        <v>BEL AIRE</v>
      </c>
      <c r="C1901" t="str">
        <v>KS</v>
      </c>
      <c r="D1901" t="str">
        <v>SEDGWICK</v>
      </c>
      <c r="E1901" t="str">
        <v>Psychiatric</v>
      </c>
      <c r="F1901" t="str">
        <v>Voluntary non-profit - Church</v>
      </c>
      <c r="G1901" t="str">
        <v>No</v>
      </c>
      <c r="H1901" s="8">
        <v>0</v>
      </c>
      <c r="I1901" t="str">
        <f>_xlfn.XLOOKUP(C1901,State_Ref!B:B,State_Ref!A:A,"No Match")</f>
        <v>Kansas</v>
      </c>
      <c r="J1901" cm="1">
        <f t="array" ref="J1901">_xlfn.XLOOKUP(I1901&amp;PROPER(D1901),Cleaned_Population!B$2:B$3200&amp;Cleaned_Population!A$2:A$3200,Cleaned_Population!C$2:C$3200,"No Match")</f>
        <v>538433</v>
      </c>
      <c r="K1901" t="str">
        <f t="shared" si="29"/>
        <v>Sufficient Access</v>
      </c>
    </row>
    <row r="1902" spans="1:11">
      <c r="A1902" t="str">
        <v>ST ELIZABETH FT THOMAS</v>
      </c>
      <c r="B1902" t="str">
        <v>FORT THOMAS</v>
      </c>
      <c r="C1902" t="str">
        <v>KY</v>
      </c>
      <c r="D1902" t="str">
        <v>CAMPBELL</v>
      </c>
      <c r="E1902" t="str">
        <v>Acute Care Hospitals</v>
      </c>
      <c r="F1902" t="str">
        <v>Voluntary non-profit - Private</v>
      </c>
      <c r="G1902" t="str">
        <v>Yes</v>
      </c>
      <c r="H1902" s="8">
        <v>5</v>
      </c>
      <c r="I1902" t="str">
        <f>_xlfn.XLOOKUP(C1902,State_Ref!B:B,State_Ref!A:A,"No Match")</f>
        <v>Kentucky</v>
      </c>
      <c r="J1902" cm="1">
        <f t="array" ref="J1902">_xlfn.XLOOKUP(I1902&amp;PROPER(D1902),Cleaned_Population!B$2:B$3200&amp;Cleaned_Population!A$2:A$3200,Cleaned_Population!C$2:C$3200,"No Match")</f>
        <v>95441</v>
      </c>
      <c r="K1902" t="str">
        <f t="shared" si="29"/>
        <v>Hospital Desert</v>
      </c>
    </row>
    <row r="1903" spans="1:11">
      <c r="A1903" t="str">
        <v>WHITESBURG ARH HOSPITAL</v>
      </c>
      <c r="B1903" t="str">
        <v>WHITESBURG</v>
      </c>
      <c r="C1903" t="str">
        <v>KY</v>
      </c>
      <c r="D1903" t="str">
        <v>LETCHER</v>
      </c>
      <c r="E1903" t="str">
        <v>Acute Care Hospitals</v>
      </c>
      <c r="F1903" t="str">
        <v>Voluntary non-profit - Other</v>
      </c>
      <c r="G1903" t="str">
        <v>Yes</v>
      </c>
      <c r="H1903" s="8">
        <v>3</v>
      </c>
      <c r="I1903" t="str">
        <f>_xlfn.XLOOKUP(C1903,State_Ref!B:B,State_Ref!A:A,"No Match")</f>
        <v>Kentucky</v>
      </c>
      <c r="J1903" cm="1">
        <f t="array" ref="J1903">_xlfn.XLOOKUP(I1903&amp;PROPER(D1903),Cleaned_Population!B$2:B$3200&amp;Cleaned_Population!A$2:A$3200,Cleaned_Population!C$2:C$3200,"No Match")</f>
        <v>19952</v>
      </c>
      <c r="K1903" t="str">
        <f t="shared" si="29"/>
        <v>Sufficient Access</v>
      </c>
    </row>
    <row r="1904" spans="1:11">
      <c r="A1904" t="str">
        <v>OWENSBORO HEALTH MUHLENBERG COMMUNITY HOSPITAL</v>
      </c>
      <c r="B1904" t="str">
        <v>GREENVILLE</v>
      </c>
      <c r="C1904" t="str">
        <v>KY</v>
      </c>
      <c r="D1904" t="str">
        <v>MUHLENBERG</v>
      </c>
      <c r="E1904" t="str">
        <v>Acute Care Hospitals</v>
      </c>
      <c r="F1904" t="str">
        <v>Voluntary non-profit - Private</v>
      </c>
      <c r="G1904" t="str">
        <v>Yes</v>
      </c>
      <c r="H1904" s="8">
        <v>4</v>
      </c>
      <c r="I1904" t="str">
        <f>_xlfn.XLOOKUP(C1904,State_Ref!B:B,State_Ref!A:A,"No Match")</f>
        <v>Kentucky</v>
      </c>
      <c r="J1904" cm="1">
        <f t="array" ref="J1904">_xlfn.XLOOKUP(I1904&amp;PROPER(D1904),Cleaned_Population!B$2:B$3200&amp;Cleaned_Population!A$2:A$3200,Cleaned_Population!C$2:C$3200,"No Match")</f>
        <v>30634</v>
      </c>
      <c r="K1904" t="str">
        <f t="shared" si="29"/>
        <v>Sufficient Access</v>
      </c>
    </row>
    <row r="1905" spans="1:11">
      <c r="A1905" t="str">
        <v>HIGHLANDS ARH REGIONAL MEDICAL CENTER</v>
      </c>
      <c r="B1905" t="str">
        <v>PRESTONSBURG</v>
      </c>
      <c r="C1905" t="str">
        <v>KY</v>
      </c>
      <c r="D1905" t="str">
        <v>FLOYD</v>
      </c>
      <c r="E1905" t="str">
        <v>Acute Care Hospitals</v>
      </c>
      <c r="F1905" t="str">
        <v>Proprietary</v>
      </c>
      <c r="G1905" t="str">
        <v>Yes</v>
      </c>
      <c r="H1905" s="8">
        <v>2</v>
      </c>
      <c r="I1905" t="str">
        <f>_xlfn.XLOOKUP(C1905,State_Ref!B:B,State_Ref!A:A,"No Match")</f>
        <v>Kentucky</v>
      </c>
      <c r="J1905" cm="1">
        <f t="array" ref="J1905">_xlfn.XLOOKUP(I1905&amp;PROPER(D1905),Cleaned_Population!B$2:B$3200&amp;Cleaned_Population!A$2:A$3200,Cleaned_Population!C$2:C$3200,"No Match")</f>
        <v>34401</v>
      </c>
      <c r="K1905" t="str">
        <f t="shared" si="29"/>
        <v>Sufficient Access</v>
      </c>
    </row>
    <row r="1906" spans="1:11">
      <c r="A1906" t="str">
        <v>KING'S DAUGHTERS' MEDICAL CENTER</v>
      </c>
      <c r="B1906" t="str">
        <v>ASHLAND</v>
      </c>
      <c r="C1906" t="str">
        <v>KY</v>
      </c>
      <c r="D1906" t="str">
        <v>BOYD</v>
      </c>
      <c r="E1906" t="str">
        <v>Acute Care Hospitals</v>
      </c>
      <c r="F1906" t="str">
        <v>Voluntary non-profit - Private</v>
      </c>
      <c r="G1906" t="str">
        <v>Yes</v>
      </c>
      <c r="H1906" s="8">
        <v>3</v>
      </c>
      <c r="I1906" t="str">
        <f>_xlfn.XLOOKUP(C1906,State_Ref!B:B,State_Ref!A:A,"No Match")</f>
        <v>Kentucky</v>
      </c>
      <c r="J1906" cm="1">
        <f t="array" ref="J1906">_xlfn.XLOOKUP(I1906&amp;PROPER(D1906),Cleaned_Population!B$2:B$3200&amp;Cleaned_Population!A$2:A$3200,Cleaned_Population!C$2:C$3200,"No Match")</f>
        <v>47751</v>
      </c>
      <c r="K1906" t="str">
        <f t="shared" si="29"/>
        <v>Sufficient Access</v>
      </c>
    </row>
    <row r="1907" spans="1:11">
      <c r="A1907" t="str">
        <v>SAINT JOSEPH HOSPITAL</v>
      </c>
      <c r="B1907" t="str">
        <v>LEXINGTON</v>
      </c>
      <c r="C1907" t="str">
        <v>KY</v>
      </c>
      <c r="D1907" t="str">
        <v>FAYETTE</v>
      </c>
      <c r="E1907" t="str">
        <v>Acute Care Hospitals</v>
      </c>
      <c r="F1907" t="str">
        <v>Voluntary non-profit - Church</v>
      </c>
      <c r="G1907" t="str">
        <v>Yes</v>
      </c>
      <c r="H1907" s="8">
        <v>3</v>
      </c>
      <c r="I1907" t="str">
        <f>_xlfn.XLOOKUP(C1907,State_Ref!B:B,State_Ref!A:A,"No Match")</f>
        <v>Kentucky</v>
      </c>
      <c r="J1907" cm="1">
        <f t="array" ref="J1907">_xlfn.XLOOKUP(I1907&amp;PROPER(D1907),Cleaned_Population!B$2:B$3200&amp;Cleaned_Population!A$2:A$3200,Cleaned_Population!C$2:C$3200,"No Match")</f>
        <v>329751</v>
      </c>
      <c r="K1907" t="str">
        <f t="shared" si="29"/>
        <v>Sufficient Access</v>
      </c>
    </row>
    <row r="1908" spans="1:11">
      <c r="A1908" t="str">
        <v>SAINT JOSEPH LONDON</v>
      </c>
      <c r="B1908" t="str">
        <v>LONDON</v>
      </c>
      <c r="C1908" t="str">
        <v>KY</v>
      </c>
      <c r="D1908" t="str">
        <v>LAUREL</v>
      </c>
      <c r="E1908" t="str">
        <v>Acute Care Hospitals</v>
      </c>
      <c r="F1908" t="str">
        <v>Voluntary non-profit - Private</v>
      </c>
      <c r="G1908" t="str">
        <v>Yes</v>
      </c>
      <c r="H1908" s="8">
        <v>3</v>
      </c>
      <c r="I1908" t="str">
        <f>_xlfn.XLOOKUP(C1908,State_Ref!B:B,State_Ref!A:A,"No Match")</f>
        <v>Kentucky</v>
      </c>
      <c r="J1908" cm="1">
        <f t="array" ref="J1908">_xlfn.XLOOKUP(I1908&amp;PROPER(D1908),Cleaned_Population!B$2:B$3200&amp;Cleaned_Population!A$2:A$3200,Cleaned_Population!C$2:C$3200,"No Match")</f>
        <v>63746</v>
      </c>
      <c r="K1908" t="str">
        <f t="shared" si="29"/>
        <v>Hospital Desert</v>
      </c>
    </row>
    <row r="1909" spans="1:11">
      <c r="A1909" t="str">
        <v>BAPTIST HEALTH HARDIN</v>
      </c>
      <c r="B1909" t="str">
        <v>ELIZABETHTOWN</v>
      </c>
      <c r="C1909" t="str">
        <v>KY</v>
      </c>
      <c r="D1909" t="str">
        <v>HARDIN</v>
      </c>
      <c r="E1909" t="str">
        <v>Acute Care Hospitals</v>
      </c>
      <c r="F1909" t="str">
        <v>Government - Local</v>
      </c>
      <c r="G1909" t="str">
        <v>Yes</v>
      </c>
      <c r="H1909" s="8">
        <v>3</v>
      </c>
      <c r="I1909" t="str">
        <f>_xlfn.XLOOKUP(C1909,State_Ref!B:B,State_Ref!A:A,"No Match")</f>
        <v>Kentucky</v>
      </c>
      <c r="J1909" cm="1">
        <f t="array" ref="J1909">_xlfn.XLOOKUP(I1909&amp;PROPER(D1909),Cleaned_Population!B$2:B$3200&amp;Cleaned_Population!A$2:A$3200,Cleaned_Population!C$2:C$3200,"No Match")</f>
        <v>113482</v>
      </c>
      <c r="K1909" t="str">
        <f t="shared" si="29"/>
        <v>Sufficient Access</v>
      </c>
    </row>
    <row r="1910" spans="1:11">
      <c r="A1910" t="str">
        <v>THE MEDICAL CENTER (BOWLING GREEN)</v>
      </c>
      <c r="B1910" t="str">
        <v>BOWLING GREEN</v>
      </c>
      <c r="C1910" t="str">
        <v>KY</v>
      </c>
      <c r="D1910" t="str">
        <v>WARREN</v>
      </c>
      <c r="E1910" t="str">
        <v>Acute Care Hospitals</v>
      </c>
      <c r="F1910" t="str">
        <v>Voluntary non-profit - Private</v>
      </c>
      <c r="G1910" t="str">
        <v>Yes</v>
      </c>
      <c r="H1910" s="8">
        <v>2</v>
      </c>
      <c r="I1910" t="str">
        <f>_xlfn.XLOOKUP(C1910,State_Ref!B:B,State_Ref!A:A,"No Match")</f>
        <v>Kentucky</v>
      </c>
      <c r="J1910" cm="1">
        <f t="array" ref="J1910">_xlfn.XLOOKUP(I1910&amp;PROPER(D1910),Cleaned_Population!B$2:B$3200&amp;Cleaned_Population!A$2:A$3200,Cleaned_Population!C$2:C$3200,"No Match")</f>
        <v>149375</v>
      </c>
      <c r="K1910" t="str">
        <f t="shared" si="29"/>
        <v>Sufficient Access</v>
      </c>
    </row>
    <row r="1911" spans="1:11">
      <c r="A1911" t="str">
        <v>UOFL HEALTH - SHELBYVILLE HOSPITAL</v>
      </c>
      <c r="B1911" t="str">
        <v>SHELBYVILLE</v>
      </c>
      <c r="C1911" t="str">
        <v>KY</v>
      </c>
      <c r="D1911" t="str">
        <v>SHELBY</v>
      </c>
      <c r="E1911" t="str">
        <v>Acute Care Hospitals</v>
      </c>
      <c r="F1911" t="str">
        <v>Voluntary non-profit - Private</v>
      </c>
      <c r="G1911" t="str">
        <v>Yes</v>
      </c>
      <c r="H1911" s="8">
        <v>3</v>
      </c>
      <c r="I1911" t="str">
        <f>_xlfn.XLOOKUP(C1911,State_Ref!B:B,State_Ref!A:A,"No Match")</f>
        <v>Kentucky</v>
      </c>
      <c r="J1911" cm="1">
        <f t="array" ref="J1911">_xlfn.XLOOKUP(I1911&amp;PROPER(D1911),Cleaned_Population!B$2:B$3200&amp;Cleaned_Population!A$2:A$3200,Cleaned_Population!C$2:C$3200,"No Match")</f>
        <v>51243</v>
      </c>
      <c r="K1911" t="str">
        <f t="shared" si="29"/>
        <v>Hospital Desert</v>
      </c>
    </row>
    <row r="1912" spans="1:11">
      <c r="A1912" t="str">
        <v>T J SAMSON COMMUNITY HOSPITAL</v>
      </c>
      <c r="B1912" t="str">
        <v>GLASGOW</v>
      </c>
      <c r="C1912" t="str">
        <v>KY</v>
      </c>
      <c r="D1912" t="str">
        <v>BARREN</v>
      </c>
      <c r="E1912" t="str">
        <v>Acute Care Hospitals</v>
      </c>
      <c r="F1912" t="str">
        <v>Voluntary non-profit - Other</v>
      </c>
      <c r="G1912" t="str">
        <v>Yes</v>
      </c>
      <c r="H1912" s="8">
        <v>3</v>
      </c>
      <c r="I1912" t="str">
        <f>_xlfn.XLOOKUP(C1912,State_Ref!B:B,State_Ref!A:A,"No Match")</f>
        <v>Kentucky</v>
      </c>
      <c r="J1912" cm="1">
        <f t="array" ref="J1912">_xlfn.XLOOKUP(I1912&amp;PROPER(D1912),Cleaned_Population!B$2:B$3200&amp;Cleaned_Population!A$2:A$3200,Cleaned_Population!C$2:C$3200,"No Match")</f>
        <v>45641</v>
      </c>
      <c r="K1912" t="str">
        <f t="shared" si="29"/>
        <v>Sufficient Access</v>
      </c>
    </row>
    <row r="1913" spans="1:11">
      <c r="A1913" t="str">
        <v>ST CLAIRE REGIONAL MEDICAL CENTER</v>
      </c>
      <c r="B1913" t="str">
        <v>MOREHEAD</v>
      </c>
      <c r="C1913" t="str">
        <v>KY</v>
      </c>
      <c r="D1913" t="str">
        <v>ROWAN</v>
      </c>
      <c r="E1913" t="str">
        <v>Acute Care Hospitals</v>
      </c>
      <c r="F1913" t="str">
        <v>Government - Federal</v>
      </c>
      <c r="G1913" t="str">
        <v>Yes</v>
      </c>
      <c r="H1913" s="8">
        <v>2</v>
      </c>
      <c r="I1913" t="str">
        <f>_xlfn.XLOOKUP(C1913,State_Ref!B:B,State_Ref!A:A,"No Match")</f>
        <v>Kentucky</v>
      </c>
      <c r="J1913" cm="1">
        <f t="array" ref="J1913">_xlfn.XLOOKUP(I1913&amp;PROPER(D1913),Cleaned_Population!B$2:B$3200&amp;Cleaned_Population!A$2:A$3200,Cleaned_Population!C$2:C$3200,"No Match")</f>
        <v>24476</v>
      </c>
      <c r="K1913" t="str">
        <f t="shared" si="29"/>
        <v>Sufficient Access</v>
      </c>
    </row>
    <row r="1914" spans="1:11">
      <c r="A1914" t="str">
        <v>MEADOWVIEW REGIONAL MEDICAL CENTER</v>
      </c>
      <c r="B1914" t="str">
        <v>MAYSVILLE</v>
      </c>
      <c r="C1914" t="str">
        <v>KY</v>
      </c>
      <c r="D1914" t="str">
        <v>MASON</v>
      </c>
      <c r="E1914" t="str">
        <v>Acute Care Hospitals</v>
      </c>
      <c r="F1914" t="str">
        <v>Proprietary</v>
      </c>
      <c r="G1914" t="str">
        <v>Yes</v>
      </c>
      <c r="H1914" s="8">
        <v>4</v>
      </c>
      <c r="I1914" t="str">
        <f>_xlfn.XLOOKUP(C1914,State_Ref!B:B,State_Ref!A:A,"No Match")</f>
        <v>Kentucky</v>
      </c>
      <c r="J1914" cm="1">
        <f t="array" ref="J1914">_xlfn.XLOOKUP(I1914&amp;PROPER(D1914),Cleaned_Population!B$2:B$3200&amp;Cleaned_Population!A$2:A$3200,Cleaned_Population!C$2:C$3200,"No Match")</f>
        <v>16936</v>
      </c>
      <c r="K1914" t="str">
        <f t="shared" si="29"/>
        <v>Sufficient Access</v>
      </c>
    </row>
    <row r="1915" spans="1:11">
      <c r="A1915" t="str">
        <v>MIDDLESBORO ARH HOSPITAL</v>
      </c>
      <c r="B1915" t="str">
        <v>MIDDLESBORO</v>
      </c>
      <c r="C1915" t="str">
        <v>KY</v>
      </c>
      <c r="D1915" t="str">
        <v>BELL</v>
      </c>
      <c r="E1915" t="str">
        <v>Acute Care Hospitals</v>
      </c>
      <c r="F1915" t="str">
        <v>Voluntary non-profit - Private</v>
      </c>
      <c r="G1915" t="str">
        <v>Yes</v>
      </c>
      <c r="H1915" s="8">
        <v>1</v>
      </c>
      <c r="I1915" t="str">
        <f>_xlfn.XLOOKUP(C1915,State_Ref!B:B,State_Ref!A:A,"No Match")</f>
        <v>Kentucky</v>
      </c>
      <c r="J1915" cm="1">
        <f t="array" ref="J1915">_xlfn.XLOOKUP(I1915&amp;PROPER(D1915),Cleaned_Population!B$2:B$3200&amp;Cleaned_Population!A$2:A$3200,Cleaned_Population!C$2:C$3200,"No Match")</f>
        <v>22829</v>
      </c>
      <c r="K1915" t="str">
        <f t="shared" si="29"/>
        <v>Sufficient Access</v>
      </c>
    </row>
    <row r="1916" spans="1:11">
      <c r="A1916" t="str">
        <v>SPRING VIEW HOSPITAL</v>
      </c>
      <c r="B1916" t="str">
        <v>LEBANON</v>
      </c>
      <c r="C1916" t="str">
        <v>KY</v>
      </c>
      <c r="D1916" t="str">
        <v>MARION</v>
      </c>
      <c r="E1916" t="str">
        <v>Acute Care Hospitals</v>
      </c>
      <c r="F1916" t="str">
        <v>Proprietary</v>
      </c>
      <c r="G1916" t="str">
        <v>Yes</v>
      </c>
      <c r="H1916" s="8">
        <v>5</v>
      </c>
      <c r="I1916" t="str">
        <f>_xlfn.XLOOKUP(C1916,State_Ref!B:B,State_Ref!A:A,"No Match")</f>
        <v>Kentucky</v>
      </c>
      <c r="J1916" cm="1">
        <f t="array" ref="J1916">_xlfn.XLOOKUP(I1916&amp;PROPER(D1916),Cleaned_Population!B$2:B$3200&amp;Cleaned_Population!A$2:A$3200,Cleaned_Population!C$2:C$3200,"No Match")</f>
        <v>20115</v>
      </c>
      <c r="K1916" t="str">
        <f t="shared" si="29"/>
        <v>Sufficient Access</v>
      </c>
    </row>
    <row r="1917" spans="1:11">
      <c r="A1917" t="str">
        <v>CHI SAINT JOSEPH FLAGET MEMORIAL HOSPITAL</v>
      </c>
      <c r="B1917" t="str">
        <v>BARDSTOWN</v>
      </c>
      <c r="C1917" t="str">
        <v>KY</v>
      </c>
      <c r="D1917" t="str">
        <v>NELSON</v>
      </c>
      <c r="E1917" t="str">
        <v>Acute Care Hospitals</v>
      </c>
      <c r="F1917" t="str">
        <v>Voluntary non-profit - Private</v>
      </c>
      <c r="G1917" t="str">
        <v>Yes</v>
      </c>
      <c r="H1917" s="8">
        <v>3</v>
      </c>
      <c r="I1917" t="str">
        <f>_xlfn.XLOOKUP(C1917,State_Ref!B:B,State_Ref!A:A,"No Match")</f>
        <v>Kentucky</v>
      </c>
      <c r="J1917" cm="1">
        <f t="array" ref="J1917">_xlfn.XLOOKUP(I1917&amp;PROPER(D1917),Cleaned_Population!B$2:B$3200&amp;Cleaned_Population!A$2:A$3200,Cleaned_Population!C$2:C$3200,"No Match")</f>
        <v>49036</v>
      </c>
      <c r="K1917" t="str">
        <f t="shared" si="29"/>
        <v>Sufficient Access</v>
      </c>
    </row>
    <row r="1918" spans="1:11">
      <c r="A1918" t="str">
        <v>MURRAY-CALLOWAY COUNTY HOSPITAL</v>
      </c>
      <c r="B1918" t="str">
        <v>MURRAY</v>
      </c>
      <c r="C1918" t="str">
        <v>KY</v>
      </c>
      <c r="D1918" t="str">
        <v>CALLOWAY</v>
      </c>
      <c r="E1918" t="str">
        <v>Acute Care Hospitals</v>
      </c>
      <c r="F1918" t="str">
        <v>Voluntary non-profit - Other</v>
      </c>
      <c r="G1918" t="str">
        <v>Yes</v>
      </c>
      <c r="H1918" s="8">
        <v>3</v>
      </c>
      <c r="I1918" t="str">
        <f>_xlfn.XLOOKUP(C1918,State_Ref!B:B,State_Ref!A:A,"No Match")</f>
        <v>Kentucky</v>
      </c>
      <c r="J1918" cm="1">
        <f t="array" ref="J1918">_xlfn.XLOOKUP(I1918&amp;PROPER(D1918),Cleaned_Population!B$2:B$3200&amp;Cleaned_Population!A$2:A$3200,Cleaned_Population!C$2:C$3200,"No Match")</f>
        <v>39421</v>
      </c>
      <c r="K1918" t="str">
        <f t="shared" si="29"/>
        <v>Sufficient Access</v>
      </c>
    </row>
    <row r="1919" spans="1:11">
      <c r="A1919" t="str">
        <v>HAZARD ARH REGIONAL MEDICAL CENTER</v>
      </c>
      <c r="B1919" t="str">
        <v>HAZARD</v>
      </c>
      <c r="C1919" t="str">
        <v>KY</v>
      </c>
      <c r="D1919" t="str">
        <v>PERRY</v>
      </c>
      <c r="E1919" t="str">
        <v>Acute Care Hospitals</v>
      </c>
      <c r="F1919" t="str">
        <v>Voluntary non-profit - Private</v>
      </c>
      <c r="G1919" t="str">
        <v>Yes</v>
      </c>
      <c r="H1919" s="8">
        <v>2</v>
      </c>
      <c r="I1919" t="str">
        <f>_xlfn.XLOOKUP(C1919,State_Ref!B:B,State_Ref!A:A,"No Match")</f>
        <v>Kentucky</v>
      </c>
      <c r="J1919" cm="1">
        <f t="array" ref="J1919">_xlfn.XLOOKUP(I1919&amp;PROPER(D1919),Cleaned_Population!B$2:B$3200&amp;Cleaned_Population!A$2:A$3200,Cleaned_Population!C$2:C$3200,"No Match")</f>
        <v>26555</v>
      </c>
      <c r="K1919" t="str">
        <f t="shared" si="29"/>
        <v>Sufficient Access</v>
      </c>
    </row>
    <row r="1920" spans="1:11">
      <c r="A1920" t="str">
        <v>ST ELIZABETH EDGEWOOD</v>
      </c>
      <c r="B1920" t="str">
        <v>EDGEWOOD</v>
      </c>
      <c r="C1920" t="str">
        <v>KY</v>
      </c>
      <c r="D1920" t="str">
        <v>KENTON</v>
      </c>
      <c r="E1920" t="str">
        <v>Acute Care Hospitals</v>
      </c>
      <c r="F1920" t="str">
        <v>Voluntary non-profit - Church</v>
      </c>
      <c r="G1920" t="str">
        <v>Yes</v>
      </c>
      <c r="H1920" s="8">
        <v>5</v>
      </c>
      <c r="I1920" t="str">
        <f>_xlfn.XLOOKUP(C1920,State_Ref!B:B,State_Ref!A:A,"No Match")</f>
        <v>Kentucky</v>
      </c>
      <c r="J1920" cm="1">
        <f t="array" ref="J1920">_xlfn.XLOOKUP(I1920&amp;PROPER(D1920),Cleaned_Population!B$2:B$3200&amp;Cleaned_Population!A$2:A$3200,Cleaned_Population!C$2:C$3200,"No Match")</f>
        <v>175779</v>
      </c>
      <c r="K1920" t="str">
        <f t="shared" si="29"/>
        <v>Sufficient Access</v>
      </c>
    </row>
    <row r="1921" spans="1:11">
      <c r="A1921" t="str">
        <v>OWENSBORO HEALTH REGIONAL HOSPITAL</v>
      </c>
      <c r="B1921" t="str">
        <v>OWENSBORO</v>
      </c>
      <c r="C1921" t="str">
        <v>KY</v>
      </c>
      <c r="D1921" t="str">
        <v>DAVIESS</v>
      </c>
      <c r="E1921" t="str">
        <v>Acute Care Hospitals</v>
      </c>
      <c r="F1921" t="str">
        <v>Voluntary non-profit - Private</v>
      </c>
      <c r="G1921" t="str">
        <v>Yes</v>
      </c>
      <c r="H1921" s="8">
        <v>2</v>
      </c>
      <c r="I1921" t="str">
        <f>_xlfn.XLOOKUP(C1921,State_Ref!B:B,State_Ref!A:A,"No Match")</f>
        <v>Kentucky</v>
      </c>
      <c r="J1921" cm="1">
        <f t="array" ref="J1921">_xlfn.XLOOKUP(I1921&amp;PROPER(D1921),Cleaned_Population!B$2:B$3200&amp;Cleaned_Population!A$2:A$3200,Cleaned_Population!C$2:C$3200,"No Match")</f>
        <v>104898</v>
      </c>
      <c r="K1921" t="str">
        <f t="shared" si="29"/>
        <v>Hospital Desert</v>
      </c>
    </row>
    <row r="1922" spans="1:11">
      <c r="A1922" t="str">
        <v>Blanchfield ACH (FT Campbell)</v>
      </c>
      <c r="B1922" t="str">
        <v>Fort Campbell</v>
      </c>
      <c r="C1922" t="str">
        <v>KY</v>
      </c>
      <c r="D1922" t="str">
        <v>CHRISTIAN</v>
      </c>
      <c r="E1922" t="str">
        <v>Acute Care - Department of Defense</v>
      </c>
      <c r="F1922" t="str">
        <v>Department of Defense</v>
      </c>
      <c r="G1922" t="str">
        <v>Yes</v>
      </c>
      <c r="H1922" s="8">
        <v>0</v>
      </c>
      <c r="I1922" t="str">
        <f>_xlfn.XLOOKUP(C1922,State_Ref!B:B,State_Ref!A:A,"No Match")</f>
        <v>Kentucky</v>
      </c>
      <c r="J1922" cm="1">
        <f t="array" ref="J1922">_xlfn.XLOOKUP(I1922&amp;PROPER(D1922),Cleaned_Population!B$2:B$3200&amp;Cleaned_Population!A$2:A$3200,Cleaned_Population!C$2:C$3200,"No Match")</f>
        <v>70115</v>
      </c>
      <c r="K1922" t="str">
        <f t="shared" si="29"/>
        <v>Sufficient Access</v>
      </c>
    </row>
    <row r="1923" spans="1:11">
      <c r="A1923" t="str">
        <v>UOFL HEALTH - JEWISH HOSPITAL and Mary &amp; Elizabeth Hospital</v>
      </c>
      <c r="B1923" t="str">
        <v>LOUISVILLE</v>
      </c>
      <c r="C1923" t="str">
        <v>KY</v>
      </c>
      <c r="D1923" t="str">
        <v>JEFFERSON</v>
      </c>
      <c r="E1923" t="str">
        <v>Acute Care Hospitals</v>
      </c>
      <c r="F1923" t="str">
        <v>Voluntary non-profit - Private</v>
      </c>
      <c r="G1923" t="str">
        <v>Yes</v>
      </c>
      <c r="H1923" s="8">
        <v>2</v>
      </c>
      <c r="I1923" t="str">
        <f>_xlfn.XLOOKUP(C1923,State_Ref!B:B,State_Ref!A:A,"No Match")</f>
        <v>Kentucky</v>
      </c>
      <c r="J1923" cm="1">
        <f t="array" ref="J1923">_xlfn.XLOOKUP(I1923&amp;PROPER(D1923),Cleaned_Population!B$2:B$3200&amp;Cleaned_Population!A$2:A$3200,Cleaned_Population!C$2:C$3200,"No Match")</f>
        <v>795222</v>
      </c>
      <c r="K1923" t="str">
        <f t="shared" ref="K1923:K1986" si="30">IF(AND(J1923&gt;50000,COUNTIFS(D:D,D1923,C:C,C1923)&lt;=1),"Hospital Desert","Sufficient Access")</f>
        <v>Sufficient Access</v>
      </c>
    </row>
    <row r="1924" spans="1:11">
      <c r="A1924" t="str">
        <v>AdventHealthManchester</v>
      </c>
      <c r="B1924" t="str">
        <v>MANCHESTER</v>
      </c>
      <c r="C1924" t="str">
        <v>KY</v>
      </c>
      <c r="D1924" t="str">
        <v>CLAY</v>
      </c>
      <c r="E1924" t="str">
        <v>Acute Care Hospitals</v>
      </c>
      <c r="F1924" t="str">
        <v>Voluntary non-profit - Church</v>
      </c>
      <c r="G1924" t="str">
        <v>Yes</v>
      </c>
      <c r="H1924" s="8">
        <v>3</v>
      </c>
      <c r="I1924" t="str">
        <f>_xlfn.XLOOKUP(C1924,State_Ref!B:B,State_Ref!A:A,"No Match")</f>
        <v>Kentucky</v>
      </c>
      <c r="J1924" cm="1">
        <f t="array" ref="J1924">_xlfn.XLOOKUP(I1924&amp;PROPER(D1924),Cleaned_Population!B$2:B$3200&amp;Cleaned_Population!A$2:A$3200,Cleaned_Population!C$2:C$3200,"No Match")</f>
        <v>19465</v>
      </c>
      <c r="K1924" t="str">
        <f t="shared" si="30"/>
        <v>Sufficient Access</v>
      </c>
    </row>
    <row r="1925" spans="1:11">
      <c r="A1925" t="str">
        <v>PIKEVILLE MEDICAL CENTER</v>
      </c>
      <c r="B1925" t="str">
        <v>PIKEVILLE</v>
      </c>
      <c r="C1925" t="str">
        <v>KY</v>
      </c>
      <c r="D1925" t="str">
        <v>PIKE</v>
      </c>
      <c r="E1925" t="str">
        <v>Acute Care Hospitals</v>
      </c>
      <c r="F1925" t="str">
        <v>Voluntary non-profit - Private</v>
      </c>
      <c r="G1925" t="str">
        <v>Yes</v>
      </c>
      <c r="H1925" s="8">
        <v>1</v>
      </c>
      <c r="I1925" t="str">
        <f>_xlfn.XLOOKUP(C1925,State_Ref!B:B,State_Ref!A:A,"No Match")</f>
        <v>Kentucky</v>
      </c>
      <c r="J1925" cm="1">
        <f t="array" ref="J1925">_xlfn.XLOOKUP(I1925&amp;PROPER(D1925),Cleaned_Population!B$2:B$3200&amp;Cleaned_Population!A$2:A$3200,Cleaned_Population!C$2:C$3200,"No Match")</f>
        <v>54721</v>
      </c>
      <c r="K1925" t="str">
        <f t="shared" si="30"/>
        <v>Sufficient Access</v>
      </c>
    </row>
    <row r="1926" spans="1:11">
      <c r="A1926" t="str">
        <v>ST ELIZABETH FLORENCE</v>
      </c>
      <c r="B1926" t="str">
        <v>FLORENCE</v>
      </c>
      <c r="C1926" t="str">
        <v>KY</v>
      </c>
      <c r="D1926" t="str">
        <v>BOONE</v>
      </c>
      <c r="E1926" t="str">
        <v>Acute Care Hospitals</v>
      </c>
      <c r="F1926" t="str">
        <v>Voluntary non-profit - Private</v>
      </c>
      <c r="G1926" t="str">
        <v>Yes</v>
      </c>
      <c r="H1926" s="8">
        <v>3</v>
      </c>
      <c r="I1926" t="str">
        <f>_xlfn.XLOOKUP(C1926,State_Ref!B:B,State_Ref!A:A,"No Match")</f>
        <v>Kentucky</v>
      </c>
      <c r="J1926" cm="1">
        <f t="array" ref="J1926">_xlfn.XLOOKUP(I1926&amp;PROPER(D1926),Cleaned_Population!B$2:B$3200&amp;Cleaned_Population!A$2:A$3200,Cleaned_Population!C$2:C$3200,"No Match")</f>
        <v>145316</v>
      </c>
      <c r="K1926" t="str">
        <f t="shared" si="30"/>
        <v>Hospital Desert</v>
      </c>
    </row>
    <row r="1927" spans="1:11">
      <c r="A1927" t="str">
        <v>BOURBON COMMUNITY HOSPITAL</v>
      </c>
      <c r="B1927" t="str">
        <v>PARIS</v>
      </c>
      <c r="C1927" t="str">
        <v>KY</v>
      </c>
      <c r="D1927" t="str">
        <v>BOURBON</v>
      </c>
      <c r="E1927" t="str">
        <v>Acute Care Hospitals</v>
      </c>
      <c r="F1927" t="str">
        <v>Proprietary</v>
      </c>
      <c r="G1927" t="str">
        <v>Yes</v>
      </c>
      <c r="H1927" s="8">
        <v>2</v>
      </c>
      <c r="I1927" t="str">
        <f>_xlfn.XLOOKUP(C1927,State_Ref!B:B,State_Ref!A:A,"No Match")</f>
        <v>Kentucky</v>
      </c>
      <c r="J1927" cm="1">
        <f t="array" ref="J1927">_xlfn.XLOOKUP(I1927&amp;PROPER(D1927),Cleaned_Population!B$2:B$3200&amp;Cleaned_Population!A$2:A$3200,Cleaned_Population!C$2:C$3200,"No Match")</f>
        <v>20243</v>
      </c>
      <c r="K1927" t="str">
        <f t="shared" si="30"/>
        <v>Sufficient Access</v>
      </c>
    </row>
    <row r="1928" spans="1:11">
      <c r="A1928" t="str">
        <v>EPHRAIM MCDOWELL REGIONAL MEDICAL CENTER</v>
      </c>
      <c r="B1928" t="str">
        <v>DANVILLE</v>
      </c>
      <c r="C1928" t="str">
        <v>KY</v>
      </c>
      <c r="D1928" t="str">
        <v>BOYLE</v>
      </c>
      <c r="E1928" t="str">
        <v>Acute Care Hospitals</v>
      </c>
      <c r="F1928" t="str">
        <v>Voluntary non-profit - Private</v>
      </c>
      <c r="G1928" t="str">
        <v>Yes</v>
      </c>
      <c r="H1928" s="8">
        <v>3</v>
      </c>
      <c r="I1928" t="str">
        <f>_xlfn.XLOOKUP(C1928,State_Ref!B:B,State_Ref!A:A,"No Match")</f>
        <v>Kentucky</v>
      </c>
      <c r="J1928" cm="1">
        <f t="array" ref="J1928">_xlfn.XLOOKUP(I1928&amp;PROPER(D1928),Cleaned_Population!B$2:B$3200&amp;Cleaned_Population!A$2:A$3200,Cleaned_Population!C$2:C$3200,"No Match")</f>
        <v>31632</v>
      </c>
      <c r="K1928" t="str">
        <f t="shared" si="30"/>
        <v>Sufficient Access</v>
      </c>
    </row>
    <row r="1929" spans="1:11">
      <c r="A1929" t="str">
        <v>BAPTIST HEALTH RICHMOND</v>
      </c>
      <c r="B1929" t="str">
        <v>RICHMOND</v>
      </c>
      <c r="C1929" t="str">
        <v>KY</v>
      </c>
      <c r="D1929" t="str">
        <v>MADISON</v>
      </c>
      <c r="E1929" t="str">
        <v>Acute Care Hospitals</v>
      </c>
      <c r="F1929" t="str">
        <v>Voluntary non-profit - Private</v>
      </c>
      <c r="G1929" t="str">
        <v>Yes</v>
      </c>
      <c r="H1929" s="8">
        <v>4</v>
      </c>
      <c r="I1929" t="str">
        <f>_xlfn.XLOOKUP(C1929,State_Ref!B:B,State_Ref!A:A,"No Match")</f>
        <v>Kentucky</v>
      </c>
      <c r="J1929" cm="1">
        <f t="array" ref="J1929">_xlfn.XLOOKUP(I1929&amp;PROPER(D1929),Cleaned_Population!B$2:B$3200&amp;Cleaned_Population!A$2:A$3200,Cleaned_Population!C$2:C$3200,"No Match")</f>
        <v>101696</v>
      </c>
      <c r="K1929" t="str">
        <f t="shared" si="30"/>
        <v>Sufficient Access</v>
      </c>
    </row>
    <row r="1930" spans="1:11">
      <c r="A1930" t="str">
        <v>HARLAN ARH HOSPITAL</v>
      </c>
      <c r="B1930" t="str">
        <v>HARLAN</v>
      </c>
      <c r="C1930" t="str">
        <v>KY</v>
      </c>
      <c r="D1930" t="str">
        <v>HARLAN</v>
      </c>
      <c r="E1930" t="str">
        <v>Acute Care Hospitals</v>
      </c>
      <c r="F1930" t="str">
        <v>Voluntary non-profit - Other</v>
      </c>
      <c r="G1930" t="str">
        <v>Yes</v>
      </c>
      <c r="H1930" s="8">
        <v>2</v>
      </c>
      <c r="I1930" t="str">
        <f>_xlfn.XLOOKUP(C1930,State_Ref!B:B,State_Ref!A:A,"No Match")</f>
        <v>Kentucky</v>
      </c>
      <c r="J1930" cm="1">
        <f t="array" ref="J1930">_xlfn.XLOOKUP(I1930&amp;PROPER(D1930),Cleaned_Population!B$2:B$3200&amp;Cleaned_Population!A$2:A$3200,Cleaned_Population!C$2:C$3200,"No Match")</f>
        <v>24725</v>
      </c>
      <c r="K1930" t="str">
        <f t="shared" si="30"/>
        <v>Sufficient Access</v>
      </c>
    </row>
    <row r="1931" spans="1:11">
      <c r="A1931" t="str">
        <v>JENNIE STUART MEDICAL CENTER</v>
      </c>
      <c r="B1931" t="str">
        <v>HOPKINSVILLE</v>
      </c>
      <c r="C1931" t="str">
        <v>KY</v>
      </c>
      <c r="D1931" t="str">
        <v>CHRISTIAN</v>
      </c>
      <c r="E1931" t="str">
        <v>Acute Care Hospitals</v>
      </c>
      <c r="F1931" t="str">
        <v>Voluntary non-profit - Private</v>
      </c>
      <c r="G1931" t="str">
        <v>Yes</v>
      </c>
      <c r="H1931" s="8">
        <v>1</v>
      </c>
      <c r="I1931" t="str">
        <f>_xlfn.XLOOKUP(C1931,State_Ref!B:B,State_Ref!A:A,"No Match")</f>
        <v>Kentucky</v>
      </c>
      <c r="J1931" cm="1">
        <f t="array" ref="J1931">_xlfn.XLOOKUP(I1931&amp;PROPER(D1931),Cleaned_Population!B$2:B$3200&amp;Cleaned_Population!A$2:A$3200,Cleaned_Population!C$2:C$3200,"No Match")</f>
        <v>70115</v>
      </c>
      <c r="K1931" t="str">
        <f t="shared" si="30"/>
        <v>Sufficient Access</v>
      </c>
    </row>
    <row r="1932" spans="1:11">
      <c r="A1932" t="str">
        <v>DEACONESS HENDERSON HOSPITAL</v>
      </c>
      <c r="B1932" t="str">
        <v>HENDERSON</v>
      </c>
      <c r="C1932" t="str">
        <v>KY</v>
      </c>
      <c r="D1932" t="str">
        <v>HENDERSON</v>
      </c>
      <c r="E1932" t="str">
        <v>Acute Care Hospitals</v>
      </c>
      <c r="F1932" t="str">
        <v>Voluntary non-profit - Church</v>
      </c>
      <c r="G1932" t="str">
        <v>Yes</v>
      </c>
      <c r="H1932" s="8">
        <v>2</v>
      </c>
      <c r="I1932" t="str">
        <f>_xlfn.XLOOKUP(C1932,State_Ref!B:B,State_Ref!A:A,"No Match")</f>
        <v>Kentucky</v>
      </c>
      <c r="J1932" cm="1">
        <f t="array" ref="J1932">_xlfn.XLOOKUP(I1932&amp;PROPER(D1932),Cleaned_Population!B$2:B$3200&amp;Cleaned_Population!A$2:A$3200,Cleaned_Population!C$2:C$3200,"No Match")</f>
        <v>44255</v>
      </c>
      <c r="K1932" t="str">
        <f t="shared" si="30"/>
        <v>Sufficient Access</v>
      </c>
    </row>
    <row r="1933" spans="1:11">
      <c r="A1933" t="str">
        <v>SAINT JOSEPH MOUNT STERLING</v>
      </c>
      <c r="B1933" t="str">
        <v>MOUNT STERLING</v>
      </c>
      <c r="C1933" t="str">
        <v>KY</v>
      </c>
      <c r="D1933" t="str">
        <v>MONTGOMERY</v>
      </c>
      <c r="E1933" t="str">
        <v>Acute Care Hospitals</v>
      </c>
      <c r="F1933" t="str">
        <v>Voluntary non-profit - Private</v>
      </c>
      <c r="G1933" t="str">
        <v>Yes</v>
      </c>
      <c r="H1933" s="8">
        <v>4</v>
      </c>
      <c r="I1933" t="str">
        <f>_xlfn.XLOOKUP(C1933,State_Ref!B:B,State_Ref!A:A,"No Match")</f>
        <v>Kentucky</v>
      </c>
      <c r="J1933" cm="1">
        <f t="array" ref="J1933">_xlfn.XLOOKUP(I1933&amp;PROPER(D1933),Cleaned_Population!B$2:B$3200&amp;Cleaned_Population!A$2:A$3200,Cleaned_Population!C$2:C$3200,"No Match")</f>
        <v>28822</v>
      </c>
      <c r="K1933" t="str">
        <f t="shared" si="30"/>
        <v>Sufficient Access</v>
      </c>
    </row>
    <row r="1934" spans="1:11">
      <c r="A1934" t="str">
        <v>The Medical Center at Russellville</v>
      </c>
      <c r="B1934" t="str">
        <v>RUSSELLVILLE</v>
      </c>
      <c r="C1934" t="str">
        <v>KY</v>
      </c>
      <c r="D1934" t="str">
        <v>LOGAN</v>
      </c>
      <c r="E1934" t="str">
        <v>Acute Care Hospitals</v>
      </c>
      <c r="F1934" t="str">
        <v>Proprietary</v>
      </c>
      <c r="G1934" t="str">
        <v>Yes</v>
      </c>
      <c r="H1934" s="8">
        <v>2</v>
      </c>
      <c r="I1934" t="str">
        <f>_xlfn.XLOOKUP(C1934,State_Ref!B:B,State_Ref!A:A,"No Match")</f>
        <v>Kentucky</v>
      </c>
      <c r="J1934" cm="1">
        <f t="array" ref="J1934">_xlfn.XLOOKUP(I1934&amp;PROPER(D1934),Cleaned_Population!B$2:B$3200&amp;Cleaned_Population!A$2:A$3200,Cleaned_Population!C$2:C$3200,"No Match")</f>
        <v>28669</v>
      </c>
      <c r="K1934" t="str">
        <f t="shared" si="30"/>
        <v>Sufficient Access</v>
      </c>
    </row>
    <row r="1935" spans="1:11">
      <c r="A1935" t="str">
        <v>UNIVERSITY OF KENTUCKY HOSPITAL</v>
      </c>
      <c r="B1935" t="str">
        <v>LEXINGTON</v>
      </c>
      <c r="C1935" t="str">
        <v>KY</v>
      </c>
      <c r="D1935" t="str">
        <v>FAYETTE</v>
      </c>
      <c r="E1935" t="str">
        <v>Acute Care Hospitals</v>
      </c>
      <c r="F1935" t="str">
        <v>Government - State</v>
      </c>
      <c r="G1935" t="str">
        <v>Yes</v>
      </c>
      <c r="H1935" s="8">
        <v>4</v>
      </c>
      <c r="I1935" t="str">
        <f>_xlfn.XLOOKUP(C1935,State_Ref!B:B,State_Ref!A:A,"No Match")</f>
        <v>Kentucky</v>
      </c>
      <c r="J1935" cm="1">
        <f t="array" ref="J1935">_xlfn.XLOOKUP(I1935&amp;PROPER(D1935),Cleaned_Population!B$2:B$3200&amp;Cleaned_Population!A$2:A$3200,Cleaned_Population!C$2:C$3200,"No Match")</f>
        <v>329751</v>
      </c>
      <c r="K1935" t="str">
        <f t="shared" si="30"/>
        <v>Sufficient Access</v>
      </c>
    </row>
    <row r="1936" spans="1:11">
      <c r="A1936" t="str">
        <v>TUG VALLEY ARH REGIONAL MEDICAL CENTER</v>
      </c>
      <c r="B1936" t="str">
        <v>SOUTH WILLIAMSON</v>
      </c>
      <c r="C1936" t="str">
        <v>KY</v>
      </c>
      <c r="D1936" t="str">
        <v>PIKE</v>
      </c>
      <c r="E1936" t="str">
        <v>Acute Care Hospitals</v>
      </c>
      <c r="F1936" t="str">
        <v>Proprietary</v>
      </c>
      <c r="G1936" t="str">
        <v>Yes</v>
      </c>
      <c r="H1936" s="8">
        <v>2</v>
      </c>
      <c r="I1936" t="str">
        <f>_xlfn.XLOOKUP(C1936,State_Ref!B:B,State_Ref!A:A,"No Match")</f>
        <v>Kentucky</v>
      </c>
      <c r="J1936" cm="1">
        <f t="array" ref="J1936">_xlfn.XLOOKUP(I1936&amp;PROPER(D1936),Cleaned_Population!B$2:B$3200&amp;Cleaned_Population!A$2:A$3200,Cleaned_Population!C$2:C$3200,"No Match")</f>
        <v>54721</v>
      </c>
      <c r="K1936" t="str">
        <f t="shared" si="30"/>
        <v>Sufficient Access</v>
      </c>
    </row>
    <row r="1937" spans="1:11">
      <c r="A1937" t="str">
        <v>LOUISVILLE VA MEDICAL CENTER</v>
      </c>
      <c r="B1937" t="str">
        <v>LOUISVILLE</v>
      </c>
      <c r="C1937" t="str">
        <v>KY</v>
      </c>
      <c r="D1937" t="str">
        <v>JEFFERSON</v>
      </c>
      <c r="E1937" t="str">
        <v>Acute Care - Veterans Administration</v>
      </c>
      <c r="F1937" t="str">
        <v>Veterans Health Administration</v>
      </c>
      <c r="G1937" t="str">
        <v>Yes</v>
      </c>
      <c r="H1937" s="8">
        <v>5</v>
      </c>
      <c r="I1937" t="str">
        <f>_xlfn.XLOOKUP(C1937,State_Ref!B:B,State_Ref!A:A,"No Match")</f>
        <v>Kentucky</v>
      </c>
      <c r="J1937" cm="1">
        <f t="array" ref="J1937">_xlfn.XLOOKUP(I1937&amp;PROPER(D1937),Cleaned_Population!B$2:B$3200&amp;Cleaned_Population!A$2:A$3200,Cleaned_Population!C$2:C$3200,"No Match")</f>
        <v>795222</v>
      </c>
      <c r="K1937" t="str">
        <f t="shared" si="30"/>
        <v>Sufficient Access</v>
      </c>
    </row>
    <row r="1938" spans="1:11">
      <c r="A1938" t="str">
        <v>OWENSBORO HEALTH TWIN LAKES MEDICAL CENTER</v>
      </c>
      <c r="B1938" t="str">
        <v>LEITCHFIELD</v>
      </c>
      <c r="C1938" t="str">
        <v>KY</v>
      </c>
      <c r="D1938" t="str">
        <v>GRAYSON</v>
      </c>
      <c r="E1938" t="str">
        <v>Acute Care Hospitals</v>
      </c>
      <c r="F1938" t="str">
        <v>Voluntary non-profit - Other</v>
      </c>
      <c r="G1938" t="str">
        <v>Yes</v>
      </c>
      <c r="H1938" s="8">
        <v>3</v>
      </c>
      <c r="I1938" t="str">
        <f>_xlfn.XLOOKUP(C1938,State_Ref!B:B,State_Ref!A:A,"No Match")</f>
        <v>Kentucky</v>
      </c>
      <c r="J1938" cm="1">
        <f t="array" ref="J1938">_xlfn.XLOOKUP(I1938&amp;PROPER(D1938),Cleaned_Population!B$2:B$3200&amp;Cleaned_Population!A$2:A$3200,Cleaned_Population!C$2:C$3200,"No Match")</f>
        <v>27406</v>
      </c>
      <c r="K1938" t="str">
        <f t="shared" si="30"/>
        <v>Sufficient Access</v>
      </c>
    </row>
    <row r="1939" spans="1:11">
      <c r="A1939" t="str">
        <v>PAINTSVILLE ARH HOSPITAL</v>
      </c>
      <c r="B1939" t="str">
        <v>PAINTSVILLE</v>
      </c>
      <c r="C1939" t="str">
        <v>KY</v>
      </c>
      <c r="D1939" t="str">
        <v>JOHNSON</v>
      </c>
      <c r="E1939" t="str">
        <v>Acute Care Hospitals</v>
      </c>
      <c r="F1939" t="str">
        <v>Proprietary</v>
      </c>
      <c r="G1939" t="str">
        <v>Yes</v>
      </c>
      <c r="H1939" s="8">
        <v>2</v>
      </c>
      <c r="I1939" t="str">
        <f>_xlfn.XLOOKUP(C1939,State_Ref!B:B,State_Ref!A:A,"No Match")</f>
        <v>Kentucky</v>
      </c>
      <c r="J1939" cm="1">
        <f t="array" ref="J1939">_xlfn.XLOOKUP(I1939&amp;PROPER(D1939),Cleaned_Population!B$2:B$3200&amp;Cleaned_Population!A$2:A$3200,Cleaned_Population!C$2:C$3200,"No Match")</f>
        <v>22051</v>
      </c>
      <c r="K1939" t="str">
        <f t="shared" si="30"/>
        <v>Sufficient Access</v>
      </c>
    </row>
    <row r="1940" spans="1:11">
      <c r="A1940" t="str">
        <v>HARRISON MEMORIAL HOSPITAL</v>
      </c>
      <c r="B1940" t="str">
        <v>CYNTHIANA</v>
      </c>
      <c r="C1940" t="str">
        <v>KY</v>
      </c>
      <c r="D1940" t="str">
        <v>HARRISON</v>
      </c>
      <c r="E1940" t="str">
        <v>Acute Care Hospitals</v>
      </c>
      <c r="F1940" t="str">
        <v>Voluntary non-profit - Other</v>
      </c>
      <c r="G1940" t="str">
        <v>Yes</v>
      </c>
      <c r="H1940" s="8">
        <v>3</v>
      </c>
      <c r="I1940" t="str">
        <f>_xlfn.XLOOKUP(C1940,State_Ref!B:B,State_Ref!A:A,"No Match")</f>
        <v>Kentucky</v>
      </c>
      <c r="J1940" cm="1">
        <f t="array" ref="J1940">_xlfn.XLOOKUP(I1940&amp;PROPER(D1940),Cleaned_Population!B$2:B$3200&amp;Cleaned_Population!A$2:A$3200,Cleaned_Population!C$2:C$3200,"No Match")</f>
        <v>19627</v>
      </c>
      <c r="K1940" t="str">
        <f t="shared" si="30"/>
        <v>Sufficient Access</v>
      </c>
    </row>
    <row r="1941" spans="1:11">
      <c r="A1941" t="str">
        <v>LEXINGTON VA MEDICAL CENTER</v>
      </c>
      <c r="B1941" t="str">
        <v>LEXINGTON</v>
      </c>
      <c r="C1941" t="str">
        <v>KY</v>
      </c>
      <c r="D1941" t="str">
        <v>FAYETTE</v>
      </c>
      <c r="E1941" t="str">
        <v>Acute Care - Veterans Administration</v>
      </c>
      <c r="F1941" t="str">
        <v>Veterans Health Administration</v>
      </c>
      <c r="G1941" t="str">
        <v>Yes</v>
      </c>
      <c r="H1941" s="8">
        <v>3</v>
      </c>
      <c r="I1941" t="str">
        <f>_xlfn.XLOOKUP(C1941,State_Ref!B:B,State_Ref!A:A,"No Match")</f>
        <v>Kentucky</v>
      </c>
      <c r="J1941" cm="1">
        <f t="array" ref="J1941">_xlfn.XLOOKUP(I1941&amp;PROPER(D1941),Cleaned_Population!B$2:B$3200&amp;Cleaned_Population!A$2:A$3200,Cleaned_Population!C$2:C$3200,"No Match")</f>
        <v>329751</v>
      </c>
      <c r="K1941" t="str">
        <f t="shared" si="30"/>
        <v>Sufficient Access</v>
      </c>
    </row>
    <row r="1942" spans="1:11">
      <c r="A1942" t="str">
        <v>BAPTIST HEALTH CORBIN</v>
      </c>
      <c r="B1942" t="str">
        <v>CORBIN</v>
      </c>
      <c r="C1942" t="str">
        <v>KY</v>
      </c>
      <c r="D1942" t="str">
        <v>WHITLEY</v>
      </c>
      <c r="E1942" t="str">
        <v>Acute Care Hospitals</v>
      </c>
      <c r="F1942" t="str">
        <v>Voluntary non-profit - Private</v>
      </c>
      <c r="G1942" t="str">
        <v>Yes</v>
      </c>
      <c r="H1942" s="8">
        <v>3</v>
      </c>
      <c r="I1942" t="str">
        <f>_xlfn.XLOOKUP(C1942,State_Ref!B:B,State_Ref!A:A,"No Match")</f>
        <v>Kentucky</v>
      </c>
      <c r="J1942" cm="1">
        <f t="array" ref="J1942">_xlfn.XLOOKUP(I1942&amp;PROPER(D1942),Cleaned_Population!B$2:B$3200&amp;Cleaned_Population!A$2:A$3200,Cleaned_Population!C$2:C$3200,"No Match")</f>
        <v>37297</v>
      </c>
      <c r="K1942" t="str">
        <f t="shared" si="30"/>
        <v>Sufficient Access</v>
      </c>
    </row>
    <row r="1943" spans="1:11">
      <c r="A1943" t="str">
        <v>TAYLOR REGIONAL HOSPITAL</v>
      </c>
      <c r="B1943" t="str">
        <v>CAMPBELLSVILLE</v>
      </c>
      <c r="C1943" t="str">
        <v>KY</v>
      </c>
      <c r="D1943" t="str">
        <v>TAYLOR</v>
      </c>
      <c r="E1943" t="str">
        <v>Acute Care Hospitals</v>
      </c>
      <c r="F1943" t="str">
        <v>Government - Hospital District or Authority</v>
      </c>
      <c r="G1943" t="str">
        <v>Yes</v>
      </c>
      <c r="H1943" s="8">
        <v>2</v>
      </c>
      <c r="I1943" t="str">
        <f>_xlfn.XLOOKUP(C1943,State_Ref!B:B,State_Ref!A:A,"No Match")</f>
        <v>Kentucky</v>
      </c>
      <c r="J1943" cm="1">
        <f t="array" ref="J1943">_xlfn.XLOOKUP(I1943&amp;PROPER(D1943),Cleaned_Population!B$2:B$3200&amp;Cleaned_Population!A$2:A$3200,Cleaned_Population!C$2:C$3200,"No Match")</f>
        <v>26763</v>
      </c>
      <c r="K1943" t="str">
        <f t="shared" si="30"/>
        <v>Sufficient Access</v>
      </c>
    </row>
    <row r="1944" spans="1:11">
      <c r="A1944" t="str">
        <v>NORTON HOSPITALS, INC</v>
      </c>
      <c r="B1944" t="str">
        <v>LOUISVILLE</v>
      </c>
      <c r="C1944" t="str">
        <v>KY</v>
      </c>
      <c r="D1944" t="str">
        <v>JEFFERSON</v>
      </c>
      <c r="E1944" t="str">
        <v>Acute Care Hospitals</v>
      </c>
      <c r="F1944" t="str">
        <v>Voluntary non-profit - Private</v>
      </c>
      <c r="G1944" t="str">
        <v>Yes</v>
      </c>
      <c r="H1944" s="8">
        <v>2</v>
      </c>
      <c r="I1944" t="str">
        <f>_xlfn.XLOOKUP(C1944,State_Ref!B:B,State_Ref!A:A,"No Match")</f>
        <v>Kentucky</v>
      </c>
      <c r="J1944" cm="1">
        <f t="array" ref="J1944">_xlfn.XLOOKUP(I1944&amp;PROPER(D1944),Cleaned_Population!B$2:B$3200&amp;Cleaned_Population!A$2:A$3200,Cleaned_Population!C$2:C$3200,"No Match")</f>
        <v>795222</v>
      </c>
      <c r="K1944" t="str">
        <f t="shared" si="30"/>
        <v>Sufficient Access</v>
      </c>
    </row>
    <row r="1945" spans="1:11">
      <c r="A1945" t="str">
        <v>CLARK REGIONAL MEDICAL CENTER</v>
      </c>
      <c r="B1945" t="str">
        <v>WINCHESTER</v>
      </c>
      <c r="C1945" t="str">
        <v>KY</v>
      </c>
      <c r="D1945" t="str">
        <v>CLARK</v>
      </c>
      <c r="E1945" t="str">
        <v>Acute Care Hospitals</v>
      </c>
      <c r="F1945" t="str">
        <v>Proprietary</v>
      </c>
      <c r="G1945" t="str">
        <v>Yes</v>
      </c>
      <c r="H1945" s="8">
        <v>3</v>
      </c>
      <c r="I1945" t="str">
        <f>_xlfn.XLOOKUP(C1945,State_Ref!B:B,State_Ref!A:A,"No Match")</f>
        <v>Kentucky</v>
      </c>
      <c r="J1945" cm="1">
        <f t="array" ref="J1945">_xlfn.XLOOKUP(I1945&amp;PROPER(D1945),Cleaned_Population!B$2:B$3200&amp;Cleaned_Population!A$2:A$3200,Cleaned_Population!C$2:C$3200,"No Match")</f>
        <v>37888</v>
      </c>
      <c r="K1945" t="str">
        <f t="shared" si="30"/>
        <v>Sufficient Access</v>
      </c>
    </row>
    <row r="1946" spans="1:11">
      <c r="A1946" t="str">
        <v>BAPTIST HEALTH DEACONESS MADISONVILLE</v>
      </c>
      <c r="B1946" t="str">
        <v>MADISONVILLE</v>
      </c>
      <c r="C1946" t="str">
        <v>KY</v>
      </c>
      <c r="D1946" t="str">
        <v>HOPKINS</v>
      </c>
      <c r="E1946" t="str">
        <v>Acute Care Hospitals</v>
      </c>
      <c r="F1946" t="str">
        <v>Voluntary non-profit - Private</v>
      </c>
      <c r="G1946" t="str">
        <v>Yes</v>
      </c>
      <c r="H1946" s="8">
        <v>2</v>
      </c>
      <c r="I1946" t="str">
        <f>_xlfn.XLOOKUP(C1946,State_Ref!B:B,State_Ref!A:A,"No Match")</f>
        <v>Kentucky</v>
      </c>
      <c r="J1946" cm="1">
        <f t="array" ref="J1946">_xlfn.XLOOKUP(I1946&amp;PROPER(D1946),Cleaned_Population!B$2:B$3200&amp;Cleaned_Population!A$2:A$3200,Cleaned_Population!C$2:C$3200,"No Match")</f>
        <v>45127</v>
      </c>
      <c r="K1946" t="str">
        <f t="shared" si="30"/>
        <v>Sufficient Access</v>
      </c>
    </row>
    <row r="1947" spans="1:11">
      <c r="A1947" t="str">
        <v>GEORGETOWN COMMUNITY HOSPITAL</v>
      </c>
      <c r="B1947" t="str">
        <v>GEORGETOWN</v>
      </c>
      <c r="C1947" t="str">
        <v>KY</v>
      </c>
      <c r="D1947" t="str">
        <v>SCOTT</v>
      </c>
      <c r="E1947" t="str">
        <v>Acute Care Hospitals</v>
      </c>
      <c r="F1947" t="str">
        <v>Proprietary</v>
      </c>
      <c r="G1947" t="str">
        <v>Yes</v>
      </c>
      <c r="H1947" s="8">
        <v>3</v>
      </c>
      <c r="I1947" t="str">
        <f>_xlfn.XLOOKUP(C1947,State_Ref!B:B,State_Ref!A:A,"No Match")</f>
        <v>Kentucky</v>
      </c>
      <c r="J1947" cm="1">
        <f t="array" ref="J1947">_xlfn.XLOOKUP(I1947&amp;PROPER(D1947),Cleaned_Population!B$2:B$3200&amp;Cleaned_Population!A$2:A$3200,Cleaned_Population!C$2:C$3200,"No Match")</f>
        <v>62262</v>
      </c>
      <c r="K1947" t="str">
        <f t="shared" si="30"/>
        <v>Hospital Desert</v>
      </c>
    </row>
    <row r="1948" spans="1:11">
      <c r="A1948" t="str">
        <v>MERCY HEALTH - LOURDES HOSPITAL</v>
      </c>
      <c r="B1948" t="str">
        <v>PADUCAH</v>
      </c>
      <c r="C1948" t="str">
        <v>KY</v>
      </c>
      <c r="D1948" t="str">
        <v>MC CRACKEN</v>
      </c>
      <c r="E1948" t="str">
        <v>Acute Care Hospitals</v>
      </c>
      <c r="F1948" t="str">
        <v>Voluntary non-profit - Church</v>
      </c>
      <c r="G1948" t="str">
        <v>Yes</v>
      </c>
      <c r="H1948" s="8">
        <v>3</v>
      </c>
      <c r="I1948" t="str">
        <f>_xlfn.XLOOKUP(C1948,State_Ref!B:B,State_Ref!A:A,"No Match")</f>
        <v>Kentucky</v>
      </c>
      <c r="J1948" t="str" cm="1">
        <f t="array" ref="J1948">_xlfn.XLOOKUP(I1948&amp;PROPER(D1948),Cleaned_Population!B$2:B$3200&amp;Cleaned_Population!A$2:A$3200,Cleaned_Population!C$2:C$3200,"No Match")</f>
        <v>No Match</v>
      </c>
      <c r="K1948" t="str">
        <f t="shared" si="30"/>
        <v>Sufficient Access</v>
      </c>
    </row>
    <row r="1949" spans="1:11">
      <c r="A1949" t="str">
        <v>BAPTIST HEALTH LEXINGTON</v>
      </c>
      <c r="B1949" t="str">
        <v>LEXINGTON</v>
      </c>
      <c r="C1949" t="str">
        <v>KY</v>
      </c>
      <c r="D1949" t="str">
        <v>FAYETTE</v>
      </c>
      <c r="E1949" t="str">
        <v>Acute Care Hospitals</v>
      </c>
      <c r="F1949" t="str">
        <v>Voluntary non-profit - Other</v>
      </c>
      <c r="G1949" t="str">
        <v>Yes</v>
      </c>
      <c r="H1949" s="8">
        <v>4</v>
      </c>
      <c r="I1949" t="str">
        <f>_xlfn.XLOOKUP(C1949,State_Ref!B:B,State_Ref!A:A,"No Match")</f>
        <v>Kentucky</v>
      </c>
      <c r="J1949" cm="1">
        <f t="array" ref="J1949">_xlfn.XLOOKUP(I1949&amp;PROPER(D1949),Cleaned_Population!B$2:B$3200&amp;Cleaned_Population!A$2:A$3200,Cleaned_Population!C$2:C$3200,"No Match")</f>
        <v>329751</v>
      </c>
      <c r="K1949" t="str">
        <f t="shared" si="30"/>
        <v>Sufficient Access</v>
      </c>
    </row>
    <row r="1950" spans="1:11">
      <c r="A1950" t="str">
        <v>BAPTIST HEALTH PADUCAH</v>
      </c>
      <c r="B1950" t="str">
        <v>PADUCAH</v>
      </c>
      <c r="C1950" t="str">
        <v>KY</v>
      </c>
      <c r="D1950" t="str">
        <v>MC CRACKEN</v>
      </c>
      <c r="E1950" t="str">
        <v>Acute Care Hospitals</v>
      </c>
      <c r="F1950" t="str">
        <v>Voluntary non-profit - Church</v>
      </c>
      <c r="G1950" t="str">
        <v>Yes</v>
      </c>
      <c r="H1950" s="8">
        <v>4</v>
      </c>
      <c r="I1950" t="str">
        <f>_xlfn.XLOOKUP(C1950,State_Ref!B:B,State_Ref!A:A,"No Match")</f>
        <v>Kentucky</v>
      </c>
      <c r="J1950" t="str" cm="1">
        <f t="array" ref="J1950">_xlfn.XLOOKUP(I1950&amp;PROPER(D1950),Cleaned_Population!B$2:B$3200&amp;Cleaned_Population!A$2:A$3200,Cleaned_Population!C$2:C$3200,"No Match")</f>
        <v>No Match</v>
      </c>
      <c r="K1950" t="str">
        <f t="shared" si="30"/>
        <v>Sufficient Access</v>
      </c>
    </row>
    <row r="1951" spans="1:11">
      <c r="A1951" t="str">
        <v>MONROE COUNTY MEDICAL CENTER</v>
      </c>
      <c r="B1951" t="str">
        <v>TOMPKINSVILLE</v>
      </c>
      <c r="C1951" t="str">
        <v>KY</v>
      </c>
      <c r="D1951" t="str">
        <v>MONROE</v>
      </c>
      <c r="E1951" t="str">
        <v>Acute Care Hospitals</v>
      </c>
      <c r="F1951" t="str">
        <v>Voluntary non-profit - Other</v>
      </c>
      <c r="G1951" t="str">
        <v>Yes</v>
      </c>
      <c r="H1951" s="8">
        <v>1</v>
      </c>
      <c r="I1951" t="str">
        <f>_xlfn.XLOOKUP(C1951,State_Ref!B:B,State_Ref!A:A,"No Match")</f>
        <v>Kentucky</v>
      </c>
      <c r="J1951" cm="1">
        <f t="array" ref="J1951">_xlfn.XLOOKUP(I1951&amp;PROPER(D1951),Cleaned_Population!B$2:B$3200&amp;Cleaned_Population!A$2:A$3200,Cleaned_Population!C$2:C$3200,"No Match")</f>
        <v>11191</v>
      </c>
      <c r="K1951" t="str">
        <f t="shared" si="30"/>
        <v>Sufficient Access</v>
      </c>
    </row>
    <row r="1952" spans="1:11">
      <c r="A1952" t="str">
        <v>ROCKCASTLE COUNTY HOSPITAL, INC.</v>
      </c>
      <c r="B1952" t="str">
        <v>MOUNT VERNON</v>
      </c>
      <c r="C1952" t="str">
        <v>KY</v>
      </c>
      <c r="D1952" t="str">
        <v>ROCKCASTLE</v>
      </c>
      <c r="E1952" t="str">
        <v>Acute Care Hospitals</v>
      </c>
      <c r="F1952" t="str">
        <v>Voluntary non-profit - Private</v>
      </c>
      <c r="G1952" t="str">
        <v>Yes</v>
      </c>
      <c r="H1952" s="8">
        <v>2</v>
      </c>
      <c r="I1952" t="str">
        <f>_xlfn.XLOOKUP(C1952,State_Ref!B:B,State_Ref!A:A,"No Match")</f>
        <v>Kentucky</v>
      </c>
      <c r="J1952" cm="1">
        <f t="array" ref="J1952">_xlfn.XLOOKUP(I1952&amp;PROPER(D1952),Cleaned_Population!B$2:B$3200&amp;Cleaned_Population!A$2:A$3200,Cleaned_Population!C$2:C$3200,"No Match")</f>
        <v>16148</v>
      </c>
      <c r="K1952" t="str">
        <f t="shared" si="30"/>
        <v>Sufficient Access</v>
      </c>
    </row>
    <row r="1953" spans="1:11">
      <c r="A1953" t="str">
        <v>JACKSON PURCHASE MEDICAL CENTER</v>
      </c>
      <c r="B1953" t="str">
        <v>MAYFIELD</v>
      </c>
      <c r="C1953" t="str">
        <v>KY</v>
      </c>
      <c r="D1953" t="str">
        <v>GRAVES</v>
      </c>
      <c r="E1953" t="str">
        <v>Acute Care Hospitals</v>
      </c>
      <c r="F1953" t="str">
        <v>Government - Hospital District or Authority</v>
      </c>
      <c r="G1953" t="str">
        <v>Yes</v>
      </c>
      <c r="H1953" s="8">
        <v>1</v>
      </c>
      <c r="I1953" t="str">
        <f>_xlfn.XLOOKUP(C1953,State_Ref!B:B,State_Ref!A:A,"No Match")</f>
        <v>Kentucky</v>
      </c>
      <c r="J1953" cm="1">
        <f t="array" ref="J1953">_xlfn.XLOOKUP(I1953&amp;PROPER(D1953),Cleaned_Population!B$2:B$3200&amp;Cleaned_Population!A$2:A$3200,Cleaned_Population!C$2:C$3200,"No Match")</f>
        <v>37050</v>
      </c>
      <c r="K1953" t="str">
        <f t="shared" si="30"/>
        <v>Sufficient Access</v>
      </c>
    </row>
    <row r="1954" spans="1:11">
      <c r="A1954" t="str">
        <v>TRISTAR GREENVIEW REGIONAL HOSPITAL</v>
      </c>
      <c r="B1954" t="str">
        <v>BOWLING GREEN</v>
      </c>
      <c r="C1954" t="str">
        <v>KY</v>
      </c>
      <c r="D1954" t="str">
        <v>WARREN</v>
      </c>
      <c r="E1954" t="str">
        <v>Acute Care Hospitals</v>
      </c>
      <c r="F1954" t="str">
        <v>Proprietary</v>
      </c>
      <c r="G1954" t="str">
        <v>Yes</v>
      </c>
      <c r="H1954" s="8">
        <v>2</v>
      </c>
      <c r="I1954" t="str">
        <f>_xlfn.XLOOKUP(C1954,State_Ref!B:B,State_Ref!A:A,"No Match")</f>
        <v>Kentucky</v>
      </c>
      <c r="J1954" cm="1">
        <f t="array" ref="J1954">_xlfn.XLOOKUP(I1954&amp;PROPER(D1954),Cleaned_Population!B$2:B$3200&amp;Cleaned_Population!A$2:A$3200,Cleaned_Population!C$2:C$3200,"No Match")</f>
        <v>149375</v>
      </c>
      <c r="K1954" t="str">
        <f t="shared" si="30"/>
        <v>Sufficient Access</v>
      </c>
    </row>
    <row r="1955" spans="1:11">
      <c r="A1955" t="str">
        <v>FRANKFORT REGIONAL MEDICAL CENTER</v>
      </c>
      <c r="B1955" t="str">
        <v>FRANKFORT</v>
      </c>
      <c r="C1955" t="str">
        <v>KY</v>
      </c>
      <c r="D1955" t="str">
        <v>FRANKLIN</v>
      </c>
      <c r="E1955" t="str">
        <v>Acute Care Hospitals</v>
      </c>
      <c r="F1955" t="str">
        <v>Proprietary</v>
      </c>
      <c r="G1955" t="str">
        <v>Yes</v>
      </c>
      <c r="H1955" s="8">
        <v>3</v>
      </c>
      <c r="I1955" t="str">
        <f>_xlfn.XLOOKUP(C1955,State_Ref!B:B,State_Ref!A:A,"No Match")</f>
        <v>Kentucky</v>
      </c>
      <c r="J1955" cm="1">
        <f t="array" ref="J1955">_xlfn.XLOOKUP(I1955&amp;PROPER(D1955),Cleaned_Population!B$2:B$3200&amp;Cleaned_Population!A$2:A$3200,Cleaned_Population!C$2:C$3200,"No Match")</f>
        <v>52649</v>
      </c>
      <c r="K1955" t="str">
        <f t="shared" si="30"/>
        <v>Hospital Desert</v>
      </c>
    </row>
    <row r="1956" spans="1:11">
      <c r="A1956" t="str">
        <v>THREE RIVERS MEDICAL CENTER</v>
      </c>
      <c r="B1956" t="str">
        <v>LOUISA</v>
      </c>
      <c r="C1956" t="str">
        <v>KY</v>
      </c>
      <c r="D1956" t="str">
        <v>LAWRENCE</v>
      </c>
      <c r="E1956" t="str">
        <v>Acute Care Hospitals</v>
      </c>
      <c r="F1956" t="str">
        <v>Proprietary</v>
      </c>
      <c r="G1956" t="str">
        <v>Yes</v>
      </c>
      <c r="H1956" s="8">
        <v>3</v>
      </c>
      <c r="I1956" t="str">
        <f>_xlfn.XLOOKUP(C1956,State_Ref!B:B,State_Ref!A:A,"No Match")</f>
        <v>Kentucky</v>
      </c>
      <c r="J1956" cm="1">
        <f t="array" ref="J1956">_xlfn.XLOOKUP(I1956&amp;PROPER(D1956),Cleaned_Population!B$2:B$3200&amp;Cleaned_Population!A$2:A$3200,Cleaned_Population!C$2:C$3200,"No Match")</f>
        <v>15765</v>
      </c>
      <c r="K1956" t="str">
        <f t="shared" si="30"/>
        <v>Sufficient Access</v>
      </c>
    </row>
    <row r="1957" spans="1:11">
      <c r="A1957" t="str">
        <v>BAPTIST HEALTH LOUISVILLE</v>
      </c>
      <c r="B1957" t="str">
        <v>LOUISVILLE</v>
      </c>
      <c r="C1957" t="str">
        <v>KY</v>
      </c>
      <c r="D1957" t="str">
        <v>JEFFERSON</v>
      </c>
      <c r="E1957" t="str">
        <v>Acute Care Hospitals</v>
      </c>
      <c r="F1957" t="str">
        <v>Voluntary non-profit - Private</v>
      </c>
      <c r="G1957" t="str">
        <v>Yes</v>
      </c>
      <c r="H1957" s="8">
        <v>4</v>
      </c>
      <c r="I1957" t="str">
        <f>_xlfn.XLOOKUP(C1957,State_Ref!B:B,State_Ref!A:A,"No Match")</f>
        <v>Kentucky</v>
      </c>
      <c r="J1957" cm="1">
        <f t="array" ref="J1957">_xlfn.XLOOKUP(I1957&amp;PROPER(D1957),Cleaned_Population!B$2:B$3200&amp;Cleaned_Population!A$2:A$3200,Cleaned_Population!C$2:C$3200,"No Match")</f>
        <v>795222</v>
      </c>
      <c r="K1957" t="str">
        <f t="shared" si="30"/>
        <v>Sufficient Access</v>
      </c>
    </row>
    <row r="1958" spans="1:11">
      <c r="A1958" t="str">
        <v>LAKE CUMBERLAND REGIONAL HOSPITAL</v>
      </c>
      <c r="B1958" t="str">
        <v>SOMERSET</v>
      </c>
      <c r="C1958" t="str">
        <v>KY</v>
      </c>
      <c r="D1958" t="str">
        <v>PULASKI</v>
      </c>
      <c r="E1958" t="str">
        <v>Acute Care Hospitals</v>
      </c>
      <c r="F1958" t="str">
        <v>Proprietary</v>
      </c>
      <c r="G1958" t="str">
        <v>Yes</v>
      </c>
      <c r="H1958" s="8">
        <v>2</v>
      </c>
      <c r="I1958" t="str">
        <f>_xlfn.XLOOKUP(C1958,State_Ref!B:B,State_Ref!A:A,"No Match")</f>
        <v>Kentucky</v>
      </c>
      <c r="J1958" cm="1">
        <f t="array" ref="J1958">_xlfn.XLOOKUP(I1958&amp;PROPER(D1958),Cleaned_Population!B$2:B$3200&amp;Cleaned_Population!A$2:A$3200,Cleaned_Population!C$2:C$3200,"No Match")</f>
        <v>67384</v>
      </c>
      <c r="K1958" t="str">
        <f t="shared" si="30"/>
        <v>Hospital Desert</v>
      </c>
    </row>
    <row r="1959" spans="1:11">
      <c r="A1959" t="str">
        <v>BAPTIST HEALTH LAGRANGE</v>
      </c>
      <c r="B1959" t="str">
        <v>LA GRANGE</v>
      </c>
      <c r="C1959" t="str">
        <v>KY</v>
      </c>
      <c r="D1959" t="str">
        <v>OLDHAM</v>
      </c>
      <c r="E1959" t="str">
        <v>Acute Care Hospitals</v>
      </c>
      <c r="F1959" t="str">
        <v>Voluntary non-profit - Private</v>
      </c>
      <c r="G1959" t="str">
        <v>Yes</v>
      </c>
      <c r="H1959" s="8">
        <v>5</v>
      </c>
      <c r="I1959" t="str">
        <f>_xlfn.XLOOKUP(C1959,State_Ref!B:B,State_Ref!A:A,"No Match")</f>
        <v>Kentucky</v>
      </c>
      <c r="J1959" cm="1">
        <f t="array" ref="J1959">_xlfn.XLOOKUP(I1959&amp;PROPER(D1959),Cleaned_Population!B$2:B$3200&amp;Cleaned_Population!A$2:A$3200,Cleaned_Population!C$2:C$3200,"No Match")</f>
        <v>70986</v>
      </c>
      <c r="K1959" t="str">
        <f t="shared" si="30"/>
        <v>Hospital Desert</v>
      </c>
    </row>
    <row r="1960" spans="1:11">
      <c r="A1960" t="str">
        <v>UNIVERSITY OF LOUISVILLE HOSPITAL</v>
      </c>
      <c r="B1960" t="str">
        <v>LOUISVILLE</v>
      </c>
      <c r="C1960" t="str">
        <v>KY</v>
      </c>
      <c r="D1960" t="str">
        <v>JEFFERSON</v>
      </c>
      <c r="E1960" t="str">
        <v>Acute Care Hospitals</v>
      </c>
      <c r="F1960" t="str">
        <v>Voluntary non-profit - Private</v>
      </c>
      <c r="G1960" t="str">
        <v>Yes</v>
      </c>
      <c r="H1960" s="8">
        <v>1</v>
      </c>
      <c r="I1960" t="str">
        <f>_xlfn.XLOOKUP(C1960,State_Ref!B:B,State_Ref!A:A,"No Match")</f>
        <v>Kentucky</v>
      </c>
      <c r="J1960" cm="1">
        <f t="array" ref="J1960">_xlfn.XLOOKUP(I1960&amp;PROPER(D1960),Cleaned_Population!B$2:B$3200&amp;Cleaned_Population!A$2:A$3200,Cleaned_Population!C$2:C$3200,"No Match")</f>
        <v>795222</v>
      </c>
      <c r="K1960" t="str">
        <f t="shared" si="30"/>
        <v>Sufficient Access</v>
      </c>
    </row>
    <row r="1961" spans="1:11">
      <c r="A1961" t="str">
        <v>SAINT JOSEPH EAST</v>
      </c>
      <c r="B1961" t="str">
        <v>LEXINGTON</v>
      </c>
      <c r="C1961" t="str">
        <v>KY</v>
      </c>
      <c r="D1961" t="str">
        <v>FAYETTE</v>
      </c>
      <c r="E1961" t="str">
        <v>Acute Care Hospitals</v>
      </c>
      <c r="F1961" t="str">
        <v>Voluntary non-profit - Private</v>
      </c>
      <c r="G1961" t="str">
        <v>Yes</v>
      </c>
      <c r="H1961" s="8">
        <v>2</v>
      </c>
      <c r="I1961" t="str">
        <f>_xlfn.XLOOKUP(C1961,State_Ref!B:B,State_Ref!A:A,"No Match")</f>
        <v>Kentucky</v>
      </c>
      <c r="J1961" cm="1">
        <f t="array" ref="J1961">_xlfn.XLOOKUP(I1961&amp;PROPER(D1961),Cleaned_Population!B$2:B$3200&amp;Cleaned_Population!A$2:A$3200,Cleaned_Population!C$2:C$3200,"No Match")</f>
        <v>329751</v>
      </c>
      <c r="K1961" t="str">
        <f t="shared" si="30"/>
        <v>Sufficient Access</v>
      </c>
    </row>
    <row r="1962" spans="1:11">
      <c r="A1962" t="str">
        <v>TJ HEALTH COLUMBIA</v>
      </c>
      <c r="B1962" t="str">
        <v>COLUMBIA</v>
      </c>
      <c r="C1962" t="str">
        <v>KY</v>
      </c>
      <c r="D1962" t="str">
        <v>ADAIR</v>
      </c>
      <c r="E1962" t="str">
        <v>Acute Care Hospitals</v>
      </c>
      <c r="F1962" t="str">
        <v>Government - Hospital District or Authority</v>
      </c>
      <c r="G1962" t="str">
        <v>Yes</v>
      </c>
      <c r="H1962" s="8">
        <v>0</v>
      </c>
      <c r="I1962" t="str">
        <f>_xlfn.XLOOKUP(C1962,State_Ref!B:B,State_Ref!A:A,"No Match")</f>
        <v>Kentucky</v>
      </c>
      <c r="J1962" cm="1">
        <f t="array" ref="J1962">_xlfn.XLOOKUP(I1962&amp;PROPER(D1962),Cleaned_Population!B$2:B$3200&amp;Cleaned_Population!A$2:A$3200,Cleaned_Population!C$2:C$3200,"No Match")</f>
        <v>19423</v>
      </c>
      <c r="K1962" t="str">
        <f t="shared" si="30"/>
        <v>Sufficient Access</v>
      </c>
    </row>
    <row r="1963" spans="1:11">
      <c r="A1963" t="str">
        <v>PINEVILLE COMMUNITY HEALTH CENTER, INC</v>
      </c>
      <c r="B1963" t="str">
        <v>PINEVILLE</v>
      </c>
      <c r="C1963" t="str">
        <v>KY</v>
      </c>
      <c r="D1963" t="str">
        <v>BELL</v>
      </c>
      <c r="E1963" t="str">
        <v>Acute Care Hospitals</v>
      </c>
      <c r="F1963" t="str">
        <v>Voluntary non-profit - Private</v>
      </c>
      <c r="G1963" t="str">
        <v>Yes</v>
      </c>
      <c r="H1963" s="8">
        <v>1</v>
      </c>
      <c r="I1963" t="str">
        <f>_xlfn.XLOOKUP(C1963,State_Ref!B:B,State_Ref!A:A,"No Match")</f>
        <v>Kentucky</v>
      </c>
      <c r="J1963" cm="1">
        <f t="array" ref="J1963">_xlfn.XLOOKUP(I1963&amp;PROPER(D1963),Cleaned_Population!B$2:B$3200&amp;Cleaned_Population!A$2:A$3200,Cleaned_Population!C$2:C$3200,"No Match")</f>
        <v>22829</v>
      </c>
      <c r="K1963" t="str">
        <f t="shared" si="30"/>
        <v>Sufficient Access</v>
      </c>
    </row>
    <row r="1964" spans="1:11">
      <c r="A1964" t="str">
        <v>CRITTENDEN COMMUNITY HOSPITAL</v>
      </c>
      <c r="B1964" t="str">
        <v>MARION</v>
      </c>
      <c r="C1964" t="str">
        <v>KY</v>
      </c>
      <c r="D1964" t="str">
        <v>CRITTENDEN</v>
      </c>
      <c r="E1964" t="str">
        <v>Rural Emergency Hospital</v>
      </c>
      <c r="F1964" t="str">
        <v>Government - Local</v>
      </c>
      <c r="G1964" t="str">
        <v>Yes</v>
      </c>
      <c r="H1964" s="8">
        <v>0</v>
      </c>
      <c r="I1964" t="str">
        <f>_xlfn.XLOOKUP(C1964,State_Ref!B:B,State_Ref!A:A,"No Match")</f>
        <v>Kentucky</v>
      </c>
      <c r="J1964" cm="1">
        <f t="array" ref="J1964">_xlfn.XLOOKUP(I1964&amp;PROPER(D1964),Cleaned_Population!B$2:B$3200&amp;Cleaned_Population!A$2:A$3200,Cleaned_Population!C$2:C$3200,"No Match")</f>
        <v>8807</v>
      </c>
      <c r="K1964" t="str">
        <f t="shared" si="30"/>
        <v>Sufficient Access</v>
      </c>
    </row>
    <row r="1965" spans="1:11">
      <c r="A1965" t="str">
        <v>FLEMING COUNTY HOSPITAL</v>
      </c>
      <c r="B1965" t="str">
        <v>FLEMINGSBURG</v>
      </c>
      <c r="C1965" t="str">
        <v>KY</v>
      </c>
      <c r="D1965" t="str">
        <v>FLEMING</v>
      </c>
      <c r="E1965" t="str">
        <v>Rural Emergency Hospital</v>
      </c>
      <c r="F1965" t="str">
        <v>Voluntary non-profit - Other</v>
      </c>
      <c r="G1965" t="str">
        <v>Yes</v>
      </c>
      <c r="H1965" s="8">
        <v>0</v>
      </c>
      <c r="I1965" t="str">
        <f>_xlfn.XLOOKUP(C1965,State_Ref!B:B,State_Ref!A:A,"No Match")</f>
        <v>Kentucky</v>
      </c>
      <c r="J1965" cm="1">
        <f t="array" ref="J1965">_xlfn.XLOOKUP(I1965&amp;PROPER(D1965),Cleaned_Population!B$2:B$3200&amp;Cleaned_Population!A$2:A$3200,Cleaned_Population!C$2:C$3200,"No Match")</f>
        <v>15787</v>
      </c>
      <c r="K1965" t="str">
        <f t="shared" si="30"/>
        <v>Sufficient Access</v>
      </c>
    </row>
    <row r="1966" spans="1:11">
      <c r="A1966" t="str">
        <v>MARCUM AND WALLACE MEMORIAL HOSPITAL</v>
      </c>
      <c r="B1966" t="str">
        <v>IRVINE</v>
      </c>
      <c r="C1966" t="str">
        <v>KY</v>
      </c>
      <c r="D1966" t="str">
        <v>ESTILL</v>
      </c>
      <c r="E1966" t="str">
        <v>Critical Access Hospitals</v>
      </c>
      <c r="F1966" t="str">
        <v>Voluntary non-profit - Private</v>
      </c>
      <c r="G1966" t="str">
        <v>Yes</v>
      </c>
      <c r="H1966" s="8">
        <v>4</v>
      </c>
      <c r="I1966" t="str">
        <f>_xlfn.XLOOKUP(C1966,State_Ref!B:B,State_Ref!A:A,"No Match")</f>
        <v>Kentucky</v>
      </c>
      <c r="J1966" cm="1">
        <f t="array" ref="J1966">_xlfn.XLOOKUP(I1966&amp;PROPER(D1966),Cleaned_Population!B$2:B$3200&amp;Cleaned_Population!A$2:A$3200,Cleaned_Population!C$2:C$3200,"No Match")</f>
        <v>13962</v>
      </c>
      <c r="K1966" t="str">
        <f t="shared" si="30"/>
        <v>Sufficient Access</v>
      </c>
    </row>
    <row r="1967" spans="1:11">
      <c r="A1967" t="str">
        <v>THE JAMES B. HAGGIN MEMORIAL HOSPITAL</v>
      </c>
      <c r="B1967" t="str">
        <v>HARRODSBURG</v>
      </c>
      <c r="C1967" t="str">
        <v>KY</v>
      </c>
      <c r="D1967" t="str">
        <v>MERCER</v>
      </c>
      <c r="E1967" t="str">
        <v>Critical Access Hospitals</v>
      </c>
      <c r="F1967" t="str">
        <v>Voluntary non-profit - Other</v>
      </c>
      <c r="G1967" t="str">
        <v>Yes</v>
      </c>
      <c r="H1967" s="8">
        <v>0</v>
      </c>
      <c r="I1967" t="str">
        <f>_xlfn.XLOOKUP(C1967,State_Ref!B:B,State_Ref!A:A,"No Match")</f>
        <v>Kentucky</v>
      </c>
      <c r="J1967" cm="1">
        <f t="array" ref="J1967">_xlfn.XLOOKUP(I1967&amp;PROPER(D1967),Cleaned_Population!B$2:B$3200&amp;Cleaned_Population!A$2:A$3200,Cleaned_Population!C$2:C$3200,"No Match")</f>
        <v>23733</v>
      </c>
      <c r="K1967" t="str">
        <f t="shared" si="30"/>
        <v>Sufficient Access</v>
      </c>
    </row>
    <row r="1968" spans="1:11">
      <c r="A1968" t="str">
        <v>TRIGG COUNTY HOSPITAL</v>
      </c>
      <c r="B1968" t="str">
        <v>CADIZ</v>
      </c>
      <c r="C1968" t="str">
        <v>KY</v>
      </c>
      <c r="D1968" t="str">
        <v>TRIGG</v>
      </c>
      <c r="E1968" t="str">
        <v>Critical Access Hospitals</v>
      </c>
      <c r="F1968" t="str">
        <v>Voluntary non-profit - Private</v>
      </c>
      <c r="G1968" t="str">
        <v>Yes</v>
      </c>
      <c r="H1968" s="8">
        <v>0</v>
      </c>
      <c r="I1968" t="str">
        <f>_xlfn.XLOOKUP(C1968,State_Ref!B:B,State_Ref!A:A,"No Match")</f>
        <v>Kentucky</v>
      </c>
      <c r="J1968" cm="1">
        <f t="array" ref="J1968">_xlfn.XLOOKUP(I1968&amp;PROPER(D1968),Cleaned_Population!B$2:B$3200&amp;Cleaned_Population!A$2:A$3200,Cleaned_Population!C$2:C$3200,"No Match")</f>
        <v>14512</v>
      </c>
      <c r="K1968" t="str">
        <f t="shared" si="30"/>
        <v>Sufficient Access</v>
      </c>
    </row>
    <row r="1969" spans="1:11">
      <c r="A1969" t="str">
        <v>ARH OUR LADY OF THE WAY</v>
      </c>
      <c r="B1969" t="str">
        <v>MARTIN</v>
      </c>
      <c r="C1969" t="str">
        <v>KY</v>
      </c>
      <c r="D1969" t="str">
        <v>FLOYD</v>
      </c>
      <c r="E1969" t="str">
        <v>Critical Access Hospitals</v>
      </c>
      <c r="F1969" t="str">
        <v>Voluntary non-profit - Private</v>
      </c>
      <c r="G1969" t="str">
        <v>Yes</v>
      </c>
      <c r="H1969" s="8">
        <v>0</v>
      </c>
      <c r="I1969" t="str">
        <f>_xlfn.XLOOKUP(C1969,State_Ref!B:B,State_Ref!A:A,"No Match")</f>
        <v>Kentucky</v>
      </c>
      <c r="J1969" cm="1">
        <f t="array" ref="J1969">_xlfn.XLOOKUP(I1969&amp;PROPER(D1969),Cleaned_Population!B$2:B$3200&amp;Cleaned_Population!A$2:A$3200,Cleaned_Population!C$2:C$3200,"No Match")</f>
        <v>34401</v>
      </c>
      <c r="K1969" t="str">
        <f t="shared" si="30"/>
        <v>Sufficient Access</v>
      </c>
    </row>
    <row r="1970" spans="1:11">
      <c r="A1970" t="str">
        <v>METHODIST HOSPITAL UNION COUNTY</v>
      </c>
      <c r="B1970" t="str">
        <v>MORGANFIELD</v>
      </c>
      <c r="C1970" t="str">
        <v>KY</v>
      </c>
      <c r="D1970" t="str">
        <v>UNION</v>
      </c>
      <c r="E1970" t="str">
        <v>Critical Access Hospitals</v>
      </c>
      <c r="F1970" t="str">
        <v>Voluntary non-profit - Church</v>
      </c>
      <c r="G1970" t="str">
        <v>Yes</v>
      </c>
      <c r="H1970" s="8">
        <v>0</v>
      </c>
      <c r="I1970" t="str">
        <f>_xlfn.XLOOKUP(C1970,State_Ref!B:B,State_Ref!A:A,"No Match")</f>
        <v>Kentucky</v>
      </c>
      <c r="J1970" cm="1">
        <f t="array" ref="J1970">_xlfn.XLOOKUP(I1970&amp;PROPER(D1970),Cleaned_Population!B$2:B$3200&amp;Cleaned_Population!A$2:A$3200,Cleaned_Population!C$2:C$3200,"No Match")</f>
        <v>12839</v>
      </c>
      <c r="K1970" t="str">
        <f t="shared" si="30"/>
        <v>Sufficient Access</v>
      </c>
    </row>
    <row r="1971" spans="1:11">
      <c r="A1971" t="str">
        <v>MORGAN COUNTY ARH HOSPITAL</v>
      </c>
      <c r="B1971" t="str">
        <v>WEST LIBERTY</v>
      </c>
      <c r="C1971" t="str">
        <v>KY</v>
      </c>
      <c r="D1971" t="str">
        <v>MORGAN</v>
      </c>
      <c r="E1971" t="str">
        <v>Critical Access Hospitals</v>
      </c>
      <c r="F1971" t="str">
        <v>Voluntary non-profit - Private</v>
      </c>
      <c r="G1971" t="str">
        <v>Yes</v>
      </c>
      <c r="H1971" s="8">
        <v>0</v>
      </c>
      <c r="I1971" t="str">
        <f>_xlfn.XLOOKUP(C1971,State_Ref!B:B,State_Ref!A:A,"No Match")</f>
        <v>Kentucky</v>
      </c>
      <c r="J1971" cm="1">
        <f t="array" ref="J1971">_xlfn.XLOOKUP(I1971&amp;PROPER(D1971),Cleaned_Population!B$2:B$3200&amp;Cleaned_Population!A$2:A$3200,Cleaned_Population!C$2:C$3200,"No Match")</f>
        <v>14415</v>
      </c>
      <c r="K1971" t="str">
        <f t="shared" si="30"/>
        <v>Sufficient Access</v>
      </c>
    </row>
    <row r="1972" spans="1:11">
      <c r="A1972" t="str">
        <v>BLUEGRASS COMMUNITY HOSPITAL</v>
      </c>
      <c r="B1972" t="str">
        <v>VERSAILLES</v>
      </c>
      <c r="C1972" t="str">
        <v>KY</v>
      </c>
      <c r="D1972" t="str">
        <v>WOODFORD</v>
      </c>
      <c r="E1972" t="str">
        <v>Critical Access Hospitals</v>
      </c>
      <c r="F1972" t="str">
        <v>Proprietary</v>
      </c>
      <c r="G1972" t="str">
        <v>Yes</v>
      </c>
      <c r="H1972" s="8">
        <v>0</v>
      </c>
      <c r="I1972" t="str">
        <f>_xlfn.XLOOKUP(C1972,State_Ref!B:B,State_Ref!A:A,"No Match")</f>
        <v>Kentucky</v>
      </c>
      <c r="J1972" cm="1">
        <f t="array" ref="J1972">_xlfn.XLOOKUP(I1972&amp;PROPER(D1972),Cleaned_Population!B$2:B$3200&amp;Cleaned_Population!A$2:A$3200,Cleaned_Population!C$2:C$3200,"No Match")</f>
        <v>27883</v>
      </c>
      <c r="K1972" t="str">
        <f t="shared" si="30"/>
        <v>Sufficient Access</v>
      </c>
    </row>
    <row r="1973" spans="1:11">
      <c r="A1973" t="str">
        <v>CASEY COUNTY HOSPITAL</v>
      </c>
      <c r="B1973" t="str">
        <v>LIBERTY</v>
      </c>
      <c r="C1973" t="str">
        <v>KY</v>
      </c>
      <c r="D1973" t="str">
        <v>CASEY</v>
      </c>
      <c r="E1973" t="str">
        <v>Critical Access Hospitals</v>
      </c>
      <c r="F1973" t="str">
        <v>Government - Hospital District or Authority</v>
      </c>
      <c r="G1973" t="str">
        <v>Yes</v>
      </c>
      <c r="H1973" s="8">
        <v>3</v>
      </c>
      <c r="I1973" t="str">
        <f>_xlfn.XLOOKUP(C1973,State_Ref!B:B,State_Ref!A:A,"No Match")</f>
        <v>Kentucky</v>
      </c>
      <c r="J1973" cm="1">
        <f t="array" ref="J1973">_xlfn.XLOOKUP(I1973&amp;PROPER(D1973),Cleaned_Population!B$2:B$3200&amp;Cleaned_Population!A$2:A$3200,Cleaned_Population!C$2:C$3200,"No Match")</f>
        <v>16205</v>
      </c>
      <c r="K1973" t="str">
        <f t="shared" si="30"/>
        <v>Sufficient Access</v>
      </c>
    </row>
    <row r="1974" spans="1:11">
      <c r="A1974" t="str">
        <v>CARROLL COUNTY MEMORIAL HOSPITAL</v>
      </c>
      <c r="B1974" t="str">
        <v>CARROLLTON</v>
      </c>
      <c r="C1974" t="str">
        <v>KY</v>
      </c>
      <c r="D1974" t="str">
        <v>CARROLL</v>
      </c>
      <c r="E1974" t="str">
        <v>Critical Access Hospitals</v>
      </c>
      <c r="F1974" t="str">
        <v>Voluntary non-profit - Private</v>
      </c>
      <c r="G1974" t="str">
        <v>Yes</v>
      </c>
      <c r="H1974" s="8">
        <v>0</v>
      </c>
      <c r="I1974" t="str">
        <f>_xlfn.XLOOKUP(C1974,State_Ref!B:B,State_Ref!A:A,"No Match")</f>
        <v>Kentucky</v>
      </c>
      <c r="J1974" cm="1">
        <f t="array" ref="J1974">_xlfn.XLOOKUP(I1974&amp;PROPER(D1974),Cleaned_Population!B$2:B$3200&amp;Cleaned_Population!A$2:A$3200,Cleaned_Population!C$2:C$3200,"No Match")</f>
        <v>11141</v>
      </c>
      <c r="K1974" t="str">
        <f t="shared" si="30"/>
        <v>Sufficient Access</v>
      </c>
    </row>
    <row r="1975" spans="1:11">
      <c r="A1975" t="str">
        <v>ST ELIZABETH GRANT</v>
      </c>
      <c r="B1975" t="str">
        <v>WILLIAMSTOWN</v>
      </c>
      <c r="C1975" t="str">
        <v>KY</v>
      </c>
      <c r="D1975" t="str">
        <v>GRANT</v>
      </c>
      <c r="E1975" t="str">
        <v>Critical Access Hospitals</v>
      </c>
      <c r="F1975" t="str">
        <v>Voluntary non-profit - Church</v>
      </c>
      <c r="G1975" t="str">
        <v>Yes</v>
      </c>
      <c r="H1975" s="8">
        <v>0</v>
      </c>
      <c r="I1975" t="str">
        <f>_xlfn.XLOOKUP(C1975,State_Ref!B:B,State_Ref!A:A,"No Match")</f>
        <v>Kentucky</v>
      </c>
      <c r="J1975" cm="1">
        <f t="array" ref="J1975">_xlfn.XLOOKUP(I1975&amp;PROPER(D1975),Cleaned_Population!B$2:B$3200&amp;Cleaned_Population!A$2:A$3200,Cleaned_Population!C$2:C$3200,"No Match")</f>
        <v>26181</v>
      </c>
      <c r="K1975" t="str">
        <f t="shared" si="30"/>
        <v>Sufficient Access</v>
      </c>
    </row>
    <row r="1976" spans="1:11">
      <c r="A1976" t="str">
        <v>CAVERNA MEMORIAL HOSPITAL</v>
      </c>
      <c r="B1976" t="str">
        <v>HORSE CAVE</v>
      </c>
      <c r="C1976" t="str">
        <v>KY</v>
      </c>
      <c r="D1976" t="str">
        <v>HART</v>
      </c>
      <c r="E1976" t="str">
        <v>Critical Access Hospitals</v>
      </c>
      <c r="F1976" t="str">
        <v>Voluntary non-profit - Private</v>
      </c>
      <c r="G1976" t="str">
        <v>Yes</v>
      </c>
      <c r="H1976" s="8">
        <v>0</v>
      </c>
      <c r="I1976" t="str">
        <f>_xlfn.XLOOKUP(C1976,State_Ref!B:B,State_Ref!A:A,"No Match")</f>
        <v>Kentucky</v>
      </c>
      <c r="J1976" cm="1">
        <f t="array" ref="J1976">_xlfn.XLOOKUP(I1976&amp;PROPER(D1976),Cleaned_Population!B$2:B$3200&amp;Cleaned_Population!A$2:A$3200,Cleaned_Population!C$2:C$3200,"No Match")</f>
        <v>20117</v>
      </c>
      <c r="K1976" t="str">
        <f t="shared" si="30"/>
        <v>Sufficient Access</v>
      </c>
    </row>
    <row r="1977" spans="1:11">
      <c r="A1977" t="str">
        <v>EPHRAIM MCDOWELL FORT LOGAN HOSPITAL</v>
      </c>
      <c r="B1977" t="str">
        <v>STANFORD</v>
      </c>
      <c r="C1977" t="str">
        <v>KY</v>
      </c>
      <c r="D1977" t="str">
        <v>LINCOLN</v>
      </c>
      <c r="E1977" t="str">
        <v>Critical Access Hospitals</v>
      </c>
      <c r="F1977" t="str">
        <v>Voluntary non-profit - Private</v>
      </c>
      <c r="G1977" t="str">
        <v>Yes</v>
      </c>
      <c r="H1977" s="8">
        <v>0</v>
      </c>
      <c r="I1977" t="str">
        <f>_xlfn.XLOOKUP(C1977,State_Ref!B:B,State_Ref!A:A,"No Match")</f>
        <v>Kentucky</v>
      </c>
      <c r="J1977" cm="1">
        <f t="array" ref="J1977">_xlfn.XLOOKUP(I1977&amp;PROPER(D1977),Cleaned_Population!B$2:B$3200&amp;Cleaned_Population!A$2:A$3200,Cleaned_Population!C$2:C$3200,"No Match")</f>
        <v>25353</v>
      </c>
      <c r="K1977" t="str">
        <f t="shared" si="30"/>
        <v>Sufficient Access</v>
      </c>
    </row>
    <row r="1978" spans="1:11">
      <c r="A1978" t="str">
        <v>MARY BRECKINRIDGE ARH HOSPITAL</v>
      </c>
      <c r="B1978" t="str">
        <v>HYDEN</v>
      </c>
      <c r="C1978" t="str">
        <v>KY</v>
      </c>
      <c r="D1978" t="str">
        <v>LESLIE</v>
      </c>
      <c r="E1978" t="str">
        <v>Critical Access Hospitals</v>
      </c>
      <c r="F1978" t="str">
        <v>Voluntary non-profit - Private</v>
      </c>
      <c r="G1978" t="str">
        <v>Yes</v>
      </c>
      <c r="H1978" s="8">
        <v>0</v>
      </c>
      <c r="I1978" t="str">
        <f>_xlfn.XLOOKUP(C1978,State_Ref!B:B,State_Ref!A:A,"No Match")</f>
        <v>Kentucky</v>
      </c>
      <c r="J1978" cm="1">
        <f t="array" ref="J1978">_xlfn.XLOOKUP(I1978&amp;PROPER(D1978),Cleaned_Population!B$2:B$3200&amp;Cleaned_Population!A$2:A$3200,Cleaned_Population!C$2:C$3200,"No Match")</f>
        <v>9627</v>
      </c>
      <c r="K1978" t="str">
        <f t="shared" si="30"/>
        <v>Sufficient Access</v>
      </c>
    </row>
    <row r="1979" spans="1:11">
      <c r="A1979" t="str">
        <v>CUMBERLAND COUNTY HOSPITAL</v>
      </c>
      <c r="B1979" t="str">
        <v>BURKESVILLE</v>
      </c>
      <c r="C1979" t="str">
        <v>KY</v>
      </c>
      <c r="D1979" t="str">
        <v>CUMBERLAND</v>
      </c>
      <c r="E1979" t="str">
        <v>Critical Access Hospitals</v>
      </c>
      <c r="F1979" t="str">
        <v>Government - Local</v>
      </c>
      <c r="G1979" t="str">
        <v>Yes</v>
      </c>
      <c r="H1979" s="8">
        <v>0</v>
      </c>
      <c r="I1979" t="str">
        <f>_xlfn.XLOOKUP(C1979,State_Ref!B:B,State_Ref!A:A,"No Match")</f>
        <v>Kentucky</v>
      </c>
      <c r="J1979" cm="1">
        <f t="array" ref="J1979">_xlfn.XLOOKUP(I1979&amp;PROPER(D1979),Cleaned_Population!B$2:B$3200&amp;Cleaned_Population!A$2:A$3200,Cleaned_Population!C$2:C$3200,"No Match")</f>
        <v>5992</v>
      </c>
      <c r="K1979" t="str">
        <f t="shared" si="30"/>
        <v>Sufficient Access</v>
      </c>
    </row>
    <row r="1980" spans="1:11">
      <c r="A1980" t="str">
        <v>THE MEDICAL CENTER AT FRANKLIN</v>
      </c>
      <c r="B1980" t="str">
        <v>FRANKLIN</v>
      </c>
      <c r="C1980" t="str">
        <v>KY</v>
      </c>
      <c r="D1980" t="str">
        <v>SIMPSON</v>
      </c>
      <c r="E1980" t="str">
        <v>Critical Access Hospitals</v>
      </c>
      <c r="F1980" t="str">
        <v>Voluntary non-profit - Private</v>
      </c>
      <c r="G1980" t="str">
        <v>Yes</v>
      </c>
      <c r="H1980" s="8">
        <v>0</v>
      </c>
      <c r="I1980" t="str">
        <f>_xlfn.XLOOKUP(C1980,State_Ref!B:B,State_Ref!A:A,"No Match")</f>
        <v>Kentucky</v>
      </c>
      <c r="J1980" cm="1">
        <f t="array" ref="J1980">_xlfn.XLOOKUP(I1980&amp;PROPER(D1980),Cleaned_Population!B$2:B$3200&amp;Cleaned_Population!A$2:A$3200,Cleaned_Population!C$2:C$3200,"No Match")</f>
        <v>20788</v>
      </c>
      <c r="K1980" t="str">
        <f t="shared" si="30"/>
        <v>Sufficient Access</v>
      </c>
    </row>
    <row r="1981" spans="1:11">
      <c r="A1981" t="str">
        <v>BRECKINRIDGE MEMORIAL HOSPITAL</v>
      </c>
      <c r="B1981" t="str">
        <v>HARDINSBURG</v>
      </c>
      <c r="C1981" t="str">
        <v>KY</v>
      </c>
      <c r="D1981" t="str">
        <v>BRECKINRIDGE</v>
      </c>
      <c r="E1981" t="str">
        <v>Critical Access Hospitals</v>
      </c>
      <c r="F1981" t="str">
        <v>Government - Local</v>
      </c>
      <c r="G1981" t="str">
        <v>Yes</v>
      </c>
      <c r="H1981" s="8">
        <v>1</v>
      </c>
      <c r="I1981" t="str">
        <f>_xlfn.XLOOKUP(C1981,State_Ref!B:B,State_Ref!A:A,"No Match")</f>
        <v>Kentucky</v>
      </c>
      <c r="J1981" cm="1">
        <f t="array" ref="J1981">_xlfn.XLOOKUP(I1981&amp;PROPER(D1981),Cleaned_Population!B$2:B$3200&amp;Cleaned_Population!A$2:A$3200,Cleaned_Population!C$2:C$3200,"No Match")</f>
        <v>21503</v>
      </c>
      <c r="K1981" t="str">
        <f t="shared" si="30"/>
        <v>Sufficient Access</v>
      </c>
    </row>
    <row r="1982" spans="1:11">
      <c r="A1982" t="str">
        <v>LIVINGSTON HOSPITAL AND HEALTHCARE SERVICES, INC</v>
      </c>
      <c r="B1982" t="str">
        <v>SALEM</v>
      </c>
      <c r="C1982" t="str">
        <v>KY</v>
      </c>
      <c r="D1982" t="str">
        <v>LIVINGSTON</v>
      </c>
      <c r="E1982" t="str">
        <v>Critical Access Hospitals</v>
      </c>
      <c r="F1982" t="str">
        <v>Voluntary non-profit - Private</v>
      </c>
      <c r="G1982" t="str">
        <v>Yes</v>
      </c>
      <c r="H1982" s="8">
        <v>4</v>
      </c>
      <c r="I1982" t="str">
        <f>_xlfn.XLOOKUP(C1982,State_Ref!B:B,State_Ref!A:A,"No Match")</f>
        <v>Kentucky</v>
      </c>
      <c r="J1982" cm="1">
        <f t="array" ref="J1982">_xlfn.XLOOKUP(I1982&amp;PROPER(D1982),Cleaned_Population!B$2:B$3200&amp;Cleaned_Population!A$2:A$3200,Cleaned_Population!C$2:C$3200,"No Match")</f>
        <v>8863</v>
      </c>
      <c r="K1982" t="str">
        <f t="shared" si="30"/>
        <v>Sufficient Access</v>
      </c>
    </row>
    <row r="1983" spans="1:11">
      <c r="A1983" t="str">
        <v>WAYNE COUNTY HOSPITAL</v>
      </c>
      <c r="B1983" t="str">
        <v>MONTICELLO</v>
      </c>
      <c r="C1983" t="str">
        <v>KY</v>
      </c>
      <c r="D1983" t="str">
        <v>WAYNE</v>
      </c>
      <c r="E1983" t="str">
        <v>Critical Access Hospitals</v>
      </c>
      <c r="F1983" t="str">
        <v>Voluntary non-profit - Private</v>
      </c>
      <c r="G1983" t="str">
        <v>Yes</v>
      </c>
      <c r="H1983" s="8">
        <v>0</v>
      </c>
      <c r="I1983" t="str">
        <f>_xlfn.XLOOKUP(C1983,State_Ref!B:B,State_Ref!A:A,"No Match")</f>
        <v>Kentucky</v>
      </c>
      <c r="J1983" cm="1">
        <f t="array" ref="J1983">_xlfn.XLOOKUP(I1983&amp;PROPER(D1983),Cleaned_Population!B$2:B$3200&amp;Cleaned_Population!A$2:A$3200,Cleaned_Population!C$2:C$3200,"No Match")</f>
        <v>19597</v>
      </c>
      <c r="K1983" t="str">
        <f t="shared" si="30"/>
        <v>Sufficient Access</v>
      </c>
    </row>
    <row r="1984" spans="1:11">
      <c r="A1984" t="str">
        <v>CALDWELL MEDICAL CENTER</v>
      </c>
      <c r="B1984" t="str">
        <v>PRINCETON</v>
      </c>
      <c r="C1984" t="str">
        <v>KY</v>
      </c>
      <c r="D1984" t="str">
        <v>CALDWELL</v>
      </c>
      <c r="E1984" t="str">
        <v>Critical Access Hospitals</v>
      </c>
      <c r="F1984" t="str">
        <v>Voluntary non-profit - Private</v>
      </c>
      <c r="G1984" t="str">
        <v>Yes</v>
      </c>
      <c r="H1984" s="8">
        <v>0</v>
      </c>
      <c r="I1984" t="str">
        <f>_xlfn.XLOOKUP(C1984,State_Ref!B:B,State_Ref!A:A,"No Match")</f>
        <v>Kentucky</v>
      </c>
      <c r="J1984" cm="1">
        <f t="array" ref="J1984">_xlfn.XLOOKUP(I1984&amp;PROPER(D1984),Cleaned_Population!B$2:B$3200&amp;Cleaned_Population!A$2:A$3200,Cleaned_Population!C$2:C$3200,"No Match")</f>
        <v>12609</v>
      </c>
      <c r="K1984" t="str">
        <f t="shared" si="30"/>
        <v>Sufficient Access</v>
      </c>
    </row>
    <row r="1985" spans="1:11">
      <c r="A1985" t="str">
        <v>OHIO COUNTY HOSPITAL</v>
      </c>
      <c r="B1985" t="str">
        <v>HARTFORD</v>
      </c>
      <c r="C1985" t="str">
        <v>KY</v>
      </c>
      <c r="D1985" t="str">
        <v>OHIO</v>
      </c>
      <c r="E1985" t="str">
        <v>Critical Access Hospitals</v>
      </c>
      <c r="F1985" t="str">
        <v>Proprietary</v>
      </c>
      <c r="G1985" t="str">
        <v>Yes</v>
      </c>
      <c r="H1985" s="8">
        <v>2</v>
      </c>
      <c r="I1985" t="str">
        <f>_xlfn.XLOOKUP(C1985,State_Ref!B:B,State_Ref!A:A,"No Match")</f>
        <v>Kentucky</v>
      </c>
      <c r="J1985" cm="1">
        <f t="array" ref="J1985">_xlfn.XLOOKUP(I1985&amp;PROPER(D1985),Cleaned_Population!B$2:B$3200&amp;Cleaned_Population!A$2:A$3200,Cleaned_Population!C$2:C$3200,"No Match")</f>
        <v>23934</v>
      </c>
      <c r="K1985" t="str">
        <f t="shared" si="30"/>
        <v>Sufficient Access</v>
      </c>
    </row>
    <row r="1986" spans="1:11">
      <c r="A1986" t="str">
        <v>THE MEDICAL CENTER AT SCOTTSVILLE</v>
      </c>
      <c r="B1986" t="str">
        <v>SCOTTSVILLE</v>
      </c>
      <c r="C1986" t="str">
        <v>KY</v>
      </c>
      <c r="D1986" t="str">
        <v>ALLEN</v>
      </c>
      <c r="E1986" t="str">
        <v>Critical Access Hospitals</v>
      </c>
      <c r="F1986" t="str">
        <v>Voluntary non-profit - Private</v>
      </c>
      <c r="G1986" t="str">
        <v>Yes</v>
      </c>
      <c r="H1986" s="8">
        <v>0</v>
      </c>
      <c r="I1986" t="str">
        <f>_xlfn.XLOOKUP(C1986,State_Ref!B:B,State_Ref!A:A,"No Match")</f>
        <v>Kentucky</v>
      </c>
      <c r="J1986" cm="1">
        <f t="array" ref="J1986">_xlfn.XLOOKUP(I1986&amp;PROPER(D1986),Cleaned_Population!B$2:B$3200&amp;Cleaned_Population!A$2:A$3200,Cleaned_Population!C$2:C$3200,"No Match")</f>
        <v>22536</v>
      </c>
      <c r="K1986" t="str">
        <f t="shared" si="30"/>
        <v>Sufficient Access</v>
      </c>
    </row>
    <row r="1987" spans="1:11">
      <c r="A1987" t="str">
        <v>JANE TODD CRAWFORD HOSPITAL</v>
      </c>
      <c r="B1987" t="str">
        <v>GREENSBURG</v>
      </c>
      <c r="C1987" t="str">
        <v>KY</v>
      </c>
      <c r="D1987" t="str">
        <v>GREEN</v>
      </c>
      <c r="E1987" t="str">
        <v>Critical Access Hospitals</v>
      </c>
      <c r="F1987" t="str">
        <v>Voluntary non-profit - Private</v>
      </c>
      <c r="G1987" t="str">
        <v>Yes</v>
      </c>
      <c r="H1987" s="8">
        <v>0</v>
      </c>
      <c r="I1987" t="str">
        <f>_xlfn.XLOOKUP(C1987,State_Ref!B:B,State_Ref!A:A,"No Match")</f>
        <v>Kentucky</v>
      </c>
      <c r="J1987" cm="1">
        <f t="array" ref="J1987">_xlfn.XLOOKUP(I1987&amp;PROPER(D1987),Cleaned_Population!B$2:B$3200&amp;Cleaned_Population!A$2:A$3200,Cleaned_Population!C$2:C$3200,"No Match")</f>
        <v>11644</v>
      </c>
      <c r="K1987" t="str">
        <f t="shared" ref="K1987:K2050" si="31">IF(AND(J1987&gt;50000,COUNTIFS(D:D,D1987,C:C,C1987)&lt;=1),"Hospital Desert","Sufficient Access")</f>
        <v>Sufficient Access</v>
      </c>
    </row>
    <row r="1988" spans="1:11">
      <c r="A1988" t="str">
        <v>MARSHALL COUNTY HOSPITAL</v>
      </c>
      <c r="B1988" t="str">
        <v>BENTON</v>
      </c>
      <c r="C1988" t="str">
        <v>KY</v>
      </c>
      <c r="D1988" t="str">
        <v>MARSHALL</v>
      </c>
      <c r="E1988" t="str">
        <v>Critical Access Hospitals</v>
      </c>
      <c r="F1988" t="str">
        <v>Government - Hospital District or Authority</v>
      </c>
      <c r="G1988" t="str">
        <v>Yes</v>
      </c>
      <c r="H1988" s="8">
        <v>2</v>
      </c>
      <c r="I1988" t="str">
        <f>_xlfn.XLOOKUP(C1988,State_Ref!B:B,State_Ref!A:A,"No Match")</f>
        <v>Kentucky</v>
      </c>
      <c r="J1988" cm="1">
        <f t="array" ref="J1988">_xlfn.XLOOKUP(I1988&amp;PROPER(D1988),Cleaned_Population!B$2:B$3200&amp;Cleaned_Population!A$2:A$3200,Cleaned_Population!C$2:C$3200,"No Match")</f>
        <v>31659</v>
      </c>
      <c r="K1988" t="str">
        <f t="shared" si="31"/>
        <v>Sufficient Access</v>
      </c>
    </row>
    <row r="1989" spans="1:11">
      <c r="A1989" t="str">
        <v>KNOX COUNTY HOSPITAL</v>
      </c>
      <c r="B1989" t="str">
        <v>BARBOURVILLE</v>
      </c>
      <c r="C1989" t="str">
        <v>KY</v>
      </c>
      <c r="D1989" t="str">
        <v>KNOX</v>
      </c>
      <c r="E1989" t="str">
        <v>Critical Access Hospitals</v>
      </c>
      <c r="F1989" t="str">
        <v>Government - Local</v>
      </c>
      <c r="G1989" t="str">
        <v>Yes</v>
      </c>
      <c r="H1989" s="8">
        <v>0</v>
      </c>
      <c r="I1989" t="str">
        <f>_xlfn.XLOOKUP(C1989,State_Ref!B:B,State_Ref!A:A,"No Match")</f>
        <v>Kentucky</v>
      </c>
      <c r="J1989" cm="1">
        <f t="array" ref="J1989">_xlfn.XLOOKUP(I1989&amp;PROPER(D1989),Cleaned_Population!B$2:B$3200&amp;Cleaned_Population!A$2:A$3200,Cleaned_Population!C$2:C$3200,"No Match")</f>
        <v>29532</v>
      </c>
      <c r="K1989" t="str">
        <f t="shared" si="31"/>
        <v>Sufficient Access</v>
      </c>
    </row>
    <row r="1990" spans="1:11">
      <c r="A1990" t="str">
        <v>CHI SAINT JOSEPH BEREA NF</v>
      </c>
      <c r="B1990" t="str">
        <v>BEREA</v>
      </c>
      <c r="C1990" t="str">
        <v>KY</v>
      </c>
      <c r="D1990" t="str">
        <v>MADISON</v>
      </c>
      <c r="E1990" t="str">
        <v>Critical Access Hospitals</v>
      </c>
      <c r="F1990" t="str">
        <v>Voluntary non-profit - Private</v>
      </c>
      <c r="G1990" t="str">
        <v>Yes</v>
      </c>
      <c r="H1990" s="8">
        <v>4</v>
      </c>
      <c r="I1990" t="str">
        <f>_xlfn.XLOOKUP(C1990,State_Ref!B:B,State_Ref!A:A,"No Match")</f>
        <v>Kentucky</v>
      </c>
      <c r="J1990" cm="1">
        <f t="array" ref="J1990">_xlfn.XLOOKUP(I1990&amp;PROPER(D1990),Cleaned_Population!B$2:B$3200&amp;Cleaned_Population!A$2:A$3200,Cleaned_Population!C$2:C$3200,"No Match")</f>
        <v>101696</v>
      </c>
      <c r="K1990" t="str">
        <f t="shared" si="31"/>
        <v>Sufficient Access</v>
      </c>
    </row>
    <row r="1991" spans="1:11">
      <c r="A1991" t="str">
        <v>RUSSELL COUNTY HOSPITAL</v>
      </c>
      <c r="B1991" t="str">
        <v>RUSSELL SPRINGS</v>
      </c>
      <c r="C1991" t="str">
        <v>KY</v>
      </c>
      <c r="D1991" t="str">
        <v>RUSSELL</v>
      </c>
      <c r="E1991" t="str">
        <v>Critical Access Hospitals</v>
      </c>
      <c r="F1991" t="str">
        <v>Government - Local</v>
      </c>
      <c r="G1991" t="str">
        <v>Yes</v>
      </c>
      <c r="H1991" s="8">
        <v>0</v>
      </c>
      <c r="I1991" t="str">
        <f>_xlfn.XLOOKUP(C1991,State_Ref!B:B,State_Ref!A:A,"No Match")</f>
        <v>Kentucky</v>
      </c>
      <c r="J1991" cm="1">
        <f t="array" ref="J1991">_xlfn.XLOOKUP(I1991&amp;PROPER(D1991),Cleaned_Population!B$2:B$3200&amp;Cleaned_Population!A$2:A$3200,Cleaned_Population!C$2:C$3200,"No Match")</f>
        <v>18608</v>
      </c>
      <c r="K1991" t="str">
        <f t="shared" si="31"/>
        <v>Sufficient Access</v>
      </c>
    </row>
    <row r="1992" spans="1:11">
      <c r="A1992" t="str">
        <v>MCDOWELL ARH HOSPITAL</v>
      </c>
      <c r="B1992" t="str">
        <v>MC DOWELL</v>
      </c>
      <c r="C1992" t="str">
        <v>KY</v>
      </c>
      <c r="D1992" t="str">
        <v>FLOYD</v>
      </c>
      <c r="E1992" t="str">
        <v>Critical Access Hospitals</v>
      </c>
      <c r="F1992" t="str">
        <v>Voluntary non-profit - Private</v>
      </c>
      <c r="G1992" t="str">
        <v>Yes</v>
      </c>
      <c r="H1992" s="8">
        <v>0</v>
      </c>
      <c r="I1992" t="str">
        <f>_xlfn.XLOOKUP(C1992,State_Ref!B:B,State_Ref!A:A,"No Match")</f>
        <v>Kentucky</v>
      </c>
      <c r="J1992" cm="1">
        <f t="array" ref="J1992">_xlfn.XLOOKUP(I1992&amp;PROPER(D1992),Cleaned_Population!B$2:B$3200&amp;Cleaned_Population!A$2:A$3200,Cleaned_Population!C$2:C$3200,"No Match")</f>
        <v>34401</v>
      </c>
      <c r="K1992" t="str">
        <f t="shared" si="31"/>
        <v>Sufficient Access</v>
      </c>
    </row>
    <row r="1993" spans="1:11">
      <c r="A1993" t="str">
        <v>THE MEDICAL CENTER AT ALBANY</v>
      </c>
      <c r="B1993" t="str">
        <v>ALBANY</v>
      </c>
      <c r="C1993" t="str">
        <v>KY</v>
      </c>
      <c r="D1993" t="str">
        <v>CLINTON</v>
      </c>
      <c r="E1993" t="str">
        <v>Critical Access Hospitals</v>
      </c>
      <c r="F1993" t="str">
        <v>Voluntary non-profit - Private</v>
      </c>
      <c r="G1993" t="str">
        <v>Yes</v>
      </c>
      <c r="H1993" s="8">
        <v>0</v>
      </c>
      <c r="I1993" t="str">
        <f>_xlfn.XLOOKUP(C1993,State_Ref!B:B,State_Ref!A:A,"No Match")</f>
        <v>Kentucky</v>
      </c>
      <c r="J1993" cm="1">
        <f t="array" ref="J1993">_xlfn.XLOOKUP(I1993&amp;PROPER(D1993),Cleaned_Population!B$2:B$3200&amp;Cleaned_Population!A$2:A$3200,Cleaned_Population!C$2:C$3200,"No Match")</f>
        <v>9139</v>
      </c>
      <c r="K1993" t="str">
        <f t="shared" si="31"/>
        <v>Sufficient Access</v>
      </c>
    </row>
    <row r="1994" spans="1:11">
      <c r="A1994" t="str">
        <v>KENTUCKY RIVER MEDICAL CENTER</v>
      </c>
      <c r="B1994" t="str">
        <v>JACKSON</v>
      </c>
      <c r="C1994" t="str">
        <v>KY</v>
      </c>
      <c r="D1994" t="str">
        <v>BREATHITT</v>
      </c>
      <c r="E1994" t="str">
        <v>Critical Access Hospitals</v>
      </c>
      <c r="F1994" t="str">
        <v>Proprietary</v>
      </c>
      <c r="G1994" t="str">
        <v>Yes</v>
      </c>
      <c r="H1994" s="8">
        <v>0</v>
      </c>
      <c r="I1994" t="str">
        <f>_xlfn.XLOOKUP(C1994,State_Ref!B:B,State_Ref!A:A,"No Match")</f>
        <v>Kentucky</v>
      </c>
      <c r="J1994" cm="1">
        <f t="array" ref="J1994">_xlfn.XLOOKUP(I1994&amp;PROPER(D1994),Cleaned_Population!B$2:B$3200&amp;Cleaned_Population!A$2:A$3200,Cleaned_Population!C$2:C$3200,"No Match")</f>
        <v>12558</v>
      </c>
      <c r="K1994" t="str">
        <f t="shared" si="31"/>
        <v>Sufficient Access</v>
      </c>
    </row>
    <row r="1995" spans="1:11">
      <c r="A1995" t="str">
        <v>WESTERN STATE HOSPITAL</v>
      </c>
      <c r="B1995" t="str">
        <v>HOPKINSVILLE</v>
      </c>
      <c r="C1995" t="str">
        <v>KY</v>
      </c>
      <c r="D1995" t="str">
        <v>CHRISTIAN</v>
      </c>
      <c r="E1995" t="str">
        <v>Psychiatric</v>
      </c>
      <c r="F1995" t="str">
        <v>Government - Local</v>
      </c>
      <c r="G1995" t="str">
        <v>No</v>
      </c>
      <c r="H1995" s="8">
        <v>0</v>
      </c>
      <c r="I1995" t="str">
        <f>_xlfn.XLOOKUP(C1995,State_Ref!B:B,State_Ref!A:A,"No Match")</f>
        <v>Kentucky</v>
      </c>
      <c r="J1995" cm="1">
        <f t="array" ref="J1995">_xlfn.XLOOKUP(I1995&amp;PROPER(D1995),Cleaned_Population!B$2:B$3200&amp;Cleaned_Population!A$2:A$3200,Cleaned_Population!C$2:C$3200,"No Match")</f>
        <v>70115</v>
      </c>
      <c r="K1995" t="str">
        <f t="shared" si="31"/>
        <v>Sufficient Access</v>
      </c>
    </row>
    <row r="1996" spans="1:11">
      <c r="A1996" t="str">
        <v>EASTERN STATE HOSPITAL</v>
      </c>
      <c r="B1996" t="str">
        <v>LEXINGTON</v>
      </c>
      <c r="C1996" t="str">
        <v>KY</v>
      </c>
      <c r="D1996" t="str">
        <v>FAYETTE</v>
      </c>
      <c r="E1996" t="str">
        <v>Psychiatric</v>
      </c>
      <c r="F1996" t="str">
        <v>Voluntary non-profit - Private</v>
      </c>
      <c r="G1996" t="str">
        <v>No</v>
      </c>
      <c r="H1996" s="8">
        <v>0</v>
      </c>
      <c r="I1996" t="str">
        <f>_xlfn.XLOOKUP(C1996,State_Ref!B:B,State_Ref!A:A,"No Match")</f>
        <v>Kentucky</v>
      </c>
      <c r="J1996" cm="1">
        <f t="array" ref="J1996">_xlfn.XLOOKUP(I1996&amp;PROPER(D1996),Cleaned_Population!B$2:B$3200&amp;Cleaned_Population!A$2:A$3200,Cleaned_Population!C$2:C$3200,"No Match")</f>
        <v>329751</v>
      </c>
      <c r="K1996" t="str">
        <f t="shared" si="31"/>
        <v>Sufficient Access</v>
      </c>
    </row>
    <row r="1997" spans="1:11">
      <c r="A1997" t="str">
        <v>SUN BEHAVIORAL HEALTH</v>
      </c>
      <c r="B1997" t="str">
        <v>ERLANGER</v>
      </c>
      <c r="C1997" t="str">
        <v>KY</v>
      </c>
      <c r="D1997" t="str">
        <v>KENTON</v>
      </c>
      <c r="E1997" t="str">
        <v>Psychiatric</v>
      </c>
      <c r="F1997" t="str">
        <v>Proprietary</v>
      </c>
      <c r="G1997" t="str">
        <v>No</v>
      </c>
      <c r="H1997" s="8">
        <v>0</v>
      </c>
      <c r="I1997" t="str">
        <f>_xlfn.XLOOKUP(C1997,State_Ref!B:B,State_Ref!A:A,"No Match")</f>
        <v>Kentucky</v>
      </c>
      <c r="J1997" cm="1">
        <f t="array" ref="J1997">_xlfn.XLOOKUP(I1997&amp;PROPER(D1997),Cleaned_Population!B$2:B$3200&amp;Cleaned_Population!A$2:A$3200,Cleaned_Population!C$2:C$3200,"No Match")</f>
        <v>175779</v>
      </c>
      <c r="K1997" t="str">
        <f t="shared" si="31"/>
        <v>Sufficient Access</v>
      </c>
    </row>
    <row r="1998" spans="1:11">
      <c r="A1998" t="str">
        <v>THE BROOK HOSPITAL - DUPONT</v>
      </c>
      <c r="B1998" t="str">
        <v>LOUISVILLE</v>
      </c>
      <c r="C1998" t="str">
        <v>KY</v>
      </c>
      <c r="D1998" t="str">
        <v>JEFFERSON</v>
      </c>
      <c r="E1998" t="str">
        <v>Psychiatric</v>
      </c>
      <c r="F1998" t="str">
        <v>Voluntary non-profit - Private</v>
      </c>
      <c r="G1998" t="str">
        <v>No</v>
      </c>
      <c r="H1998" s="8">
        <v>0</v>
      </c>
      <c r="I1998" t="str">
        <f>_xlfn.XLOOKUP(C1998,State_Ref!B:B,State_Ref!A:A,"No Match")</f>
        <v>Kentucky</v>
      </c>
      <c r="J1998" cm="1">
        <f t="array" ref="J1998">_xlfn.XLOOKUP(I1998&amp;PROPER(D1998),Cleaned_Population!B$2:B$3200&amp;Cleaned_Population!A$2:A$3200,Cleaned_Population!C$2:C$3200,"No Match")</f>
        <v>795222</v>
      </c>
      <c r="K1998" t="str">
        <f t="shared" si="31"/>
        <v>Sufficient Access</v>
      </c>
    </row>
    <row r="1999" spans="1:11">
      <c r="A1999" t="str">
        <v>THE BROOK HOSPITAL - KMI</v>
      </c>
      <c r="B1999" t="str">
        <v>LOUISVILLE</v>
      </c>
      <c r="C1999" t="str">
        <v>KY</v>
      </c>
      <c r="D1999" t="str">
        <v>JEFFERSON</v>
      </c>
      <c r="E1999" t="str">
        <v>Psychiatric</v>
      </c>
      <c r="F1999" t="str">
        <v>Government - Federal</v>
      </c>
      <c r="G1999" t="str">
        <v>Yes</v>
      </c>
      <c r="H1999" s="8">
        <v>0</v>
      </c>
      <c r="I1999" t="str">
        <f>_xlfn.XLOOKUP(C1999,State_Ref!B:B,State_Ref!A:A,"No Match")</f>
        <v>Kentucky</v>
      </c>
      <c r="J1999" cm="1">
        <f t="array" ref="J1999">_xlfn.XLOOKUP(I1999&amp;PROPER(D1999),Cleaned_Population!B$2:B$3200&amp;Cleaned_Population!A$2:A$3200,Cleaned_Population!C$2:C$3200,"No Match")</f>
        <v>795222</v>
      </c>
      <c r="K1999" t="str">
        <f t="shared" si="31"/>
        <v>Sufficient Access</v>
      </c>
    </row>
    <row r="2000" spans="1:11">
      <c r="A2000" t="str">
        <v>THE RIDGE BEHAVIORAL HEALTH SYSTEM</v>
      </c>
      <c r="B2000" t="str">
        <v>LEXINGTON</v>
      </c>
      <c r="C2000" t="str">
        <v>KY</v>
      </c>
      <c r="D2000" t="str">
        <v>FAYETTE</v>
      </c>
      <c r="E2000" t="str">
        <v>Psychiatric</v>
      </c>
      <c r="F2000" t="str">
        <v>Proprietary</v>
      </c>
      <c r="G2000" t="str">
        <v>No</v>
      </c>
      <c r="H2000" s="8">
        <v>0</v>
      </c>
      <c r="I2000" t="str">
        <f>_xlfn.XLOOKUP(C2000,State_Ref!B:B,State_Ref!A:A,"No Match")</f>
        <v>Kentucky</v>
      </c>
      <c r="J2000" cm="1">
        <f t="array" ref="J2000">_xlfn.XLOOKUP(I2000&amp;PROPER(D2000),Cleaned_Population!B$2:B$3200&amp;Cleaned_Population!A$2:A$3200,Cleaned_Population!C$2:C$3200,"No Match")</f>
        <v>329751</v>
      </c>
      <c r="K2000" t="str">
        <f t="shared" si="31"/>
        <v>Sufficient Access</v>
      </c>
    </row>
    <row r="2001" spans="1:11">
      <c r="A2001" t="str">
        <v>LINCOLN TRAIL BEHAVIORAL HEALTH SYSTEM</v>
      </c>
      <c r="B2001" t="str">
        <v>RADCLIFF</v>
      </c>
      <c r="C2001" t="str">
        <v>KY</v>
      </c>
      <c r="D2001" t="str">
        <v>HARDIN</v>
      </c>
      <c r="E2001" t="str">
        <v>Psychiatric</v>
      </c>
      <c r="F2001" t="str">
        <v>Proprietary</v>
      </c>
      <c r="G2001" t="str">
        <v>No</v>
      </c>
      <c r="H2001" s="8">
        <v>0</v>
      </c>
      <c r="I2001" t="str">
        <f>_xlfn.XLOOKUP(C2001,State_Ref!B:B,State_Ref!A:A,"No Match")</f>
        <v>Kentucky</v>
      </c>
      <c r="J2001" cm="1">
        <f t="array" ref="J2001">_xlfn.XLOOKUP(I2001&amp;PROPER(D2001),Cleaned_Population!B$2:B$3200&amp;Cleaned_Population!A$2:A$3200,Cleaned_Population!C$2:C$3200,"No Match")</f>
        <v>113482</v>
      </c>
      <c r="K2001" t="str">
        <f t="shared" si="31"/>
        <v>Sufficient Access</v>
      </c>
    </row>
    <row r="2002" spans="1:11">
      <c r="A2002" t="str">
        <v>CUMBERLAND HALL HOSPITAL</v>
      </c>
      <c r="B2002" t="str">
        <v>HOPKINSVILLE</v>
      </c>
      <c r="C2002" t="str">
        <v>KY</v>
      </c>
      <c r="D2002" t="str">
        <v>CHRISTIAN</v>
      </c>
      <c r="E2002" t="str">
        <v>Psychiatric</v>
      </c>
      <c r="F2002" t="str">
        <v>Proprietary</v>
      </c>
      <c r="G2002" t="str">
        <v>No</v>
      </c>
      <c r="H2002" s="8">
        <v>0</v>
      </c>
      <c r="I2002" t="str">
        <f>_xlfn.XLOOKUP(C2002,State_Ref!B:B,State_Ref!A:A,"No Match")</f>
        <v>Kentucky</v>
      </c>
      <c r="J2002" cm="1">
        <f t="array" ref="J2002">_xlfn.XLOOKUP(I2002&amp;PROPER(D2002),Cleaned_Population!B$2:B$3200&amp;Cleaned_Population!A$2:A$3200,Cleaned_Population!C$2:C$3200,"No Match")</f>
        <v>70115</v>
      </c>
      <c r="K2002" t="str">
        <f t="shared" si="31"/>
        <v>Sufficient Access</v>
      </c>
    </row>
    <row r="2003" spans="1:11">
      <c r="A2003" t="str">
        <v>CENTRAL STATE HOSPITAL</v>
      </c>
      <c r="B2003" t="str">
        <v>LOUISVILLE</v>
      </c>
      <c r="C2003" t="str">
        <v>KY</v>
      </c>
      <c r="D2003" t="str">
        <v>JEFFERSON</v>
      </c>
      <c r="E2003" t="str">
        <v>Psychiatric</v>
      </c>
      <c r="F2003" t="str">
        <v>Government - State</v>
      </c>
      <c r="G2003" t="str">
        <v>No</v>
      </c>
      <c r="H2003" s="8">
        <v>0</v>
      </c>
      <c r="I2003" t="str">
        <f>_xlfn.XLOOKUP(C2003,State_Ref!B:B,State_Ref!A:A,"No Match")</f>
        <v>Kentucky</v>
      </c>
      <c r="J2003" cm="1">
        <f t="array" ref="J2003">_xlfn.XLOOKUP(I2003&amp;PROPER(D2003),Cleaned_Population!B$2:B$3200&amp;Cleaned_Population!A$2:A$3200,Cleaned_Population!C$2:C$3200,"No Match")</f>
        <v>795222</v>
      </c>
      <c r="K2003" t="str">
        <f t="shared" si="31"/>
        <v>Sufficient Access</v>
      </c>
    </row>
    <row r="2004" spans="1:11">
      <c r="A2004" t="str">
        <v>RIVENDELL BEHAVIORAL HEALTH SERVICES</v>
      </c>
      <c r="B2004" t="str">
        <v>BOWLING GREEN</v>
      </c>
      <c r="C2004" t="str">
        <v>KY</v>
      </c>
      <c r="D2004" t="str">
        <v>WARREN</v>
      </c>
      <c r="E2004" t="str">
        <v>Psychiatric</v>
      </c>
      <c r="F2004" t="str">
        <v>Government - Federal</v>
      </c>
      <c r="G2004" t="str">
        <v>No</v>
      </c>
      <c r="H2004" s="8">
        <v>0</v>
      </c>
      <c r="I2004" t="str">
        <f>_xlfn.XLOOKUP(C2004,State_Ref!B:B,State_Ref!A:A,"No Match")</f>
        <v>Kentucky</v>
      </c>
      <c r="J2004" cm="1">
        <f t="array" ref="J2004">_xlfn.XLOOKUP(I2004&amp;PROPER(D2004),Cleaned_Population!B$2:B$3200&amp;Cleaned_Population!A$2:A$3200,Cleaned_Population!C$2:C$3200,"No Match")</f>
        <v>149375</v>
      </c>
      <c r="K2004" t="str">
        <f t="shared" si="31"/>
        <v>Sufficient Access</v>
      </c>
    </row>
    <row r="2005" spans="1:11">
      <c r="A2005" t="str">
        <v>OCHSNER LAFAYETTE GENERAL MEDICAL CENTER</v>
      </c>
      <c r="B2005" t="str">
        <v>LAFAYETTE</v>
      </c>
      <c r="C2005" t="str">
        <v>LA</v>
      </c>
      <c r="D2005" t="str">
        <v>LAFAYETTE</v>
      </c>
      <c r="E2005" t="str">
        <v>Acute Care Hospitals</v>
      </c>
      <c r="F2005" t="str">
        <v>Voluntary non-profit - Private</v>
      </c>
      <c r="G2005" t="str">
        <v>Yes</v>
      </c>
      <c r="H2005" s="8">
        <v>3</v>
      </c>
      <c r="I2005" t="str">
        <f>_xlfn.XLOOKUP(C2005,State_Ref!B:B,State_Ref!A:A,"No Match")</f>
        <v>Louisiana</v>
      </c>
      <c r="J2005" t="str" cm="1">
        <f t="array" ref="J2005">_xlfn.XLOOKUP(I2005&amp;PROPER(D2005),Cleaned_Population!B$2:B$3200&amp;Cleaned_Population!A$2:A$3200,Cleaned_Population!C$2:C$3200,"No Match")</f>
        <v>No Match</v>
      </c>
      <c r="K2005" t="str">
        <f t="shared" si="31"/>
        <v>Sufficient Access</v>
      </c>
    </row>
    <row r="2006" spans="1:11">
      <c r="A2006" t="str">
        <v>THIBODAUX REGIONAL MEDICAL CENTER</v>
      </c>
      <c r="B2006" t="str">
        <v>THIBODAUX</v>
      </c>
      <c r="C2006" t="str">
        <v>LA</v>
      </c>
      <c r="D2006" t="str">
        <v>LAFOURCHE</v>
      </c>
      <c r="E2006" t="str">
        <v>Acute Care Hospitals</v>
      </c>
      <c r="F2006" t="str">
        <v>Voluntary non-profit - Private</v>
      </c>
      <c r="G2006" t="str">
        <v>Yes</v>
      </c>
      <c r="H2006" s="8">
        <v>3</v>
      </c>
      <c r="I2006" t="str">
        <f>_xlfn.XLOOKUP(C2006,State_Ref!B:B,State_Ref!A:A,"No Match")</f>
        <v>Louisiana</v>
      </c>
      <c r="J2006" t="str" cm="1">
        <f t="array" ref="J2006">_xlfn.XLOOKUP(I2006&amp;PROPER(D2006),Cleaned_Population!B$2:B$3200&amp;Cleaned_Population!A$2:A$3200,Cleaned_Population!C$2:C$3200,"No Match")</f>
        <v>No Match</v>
      </c>
      <c r="K2006" t="str">
        <f t="shared" si="31"/>
        <v>Sufficient Access</v>
      </c>
    </row>
    <row r="2007" spans="1:11">
      <c r="A2007" t="str">
        <v>UNIVERSITY MEDICAL CENTER NEW ORLEANS</v>
      </c>
      <c r="B2007" t="str">
        <v>NEW ORLEANS</v>
      </c>
      <c r="C2007" t="str">
        <v>LA</v>
      </c>
      <c r="D2007" t="str">
        <v>ORLEANS</v>
      </c>
      <c r="E2007" t="str">
        <v>Acute Care Hospitals</v>
      </c>
      <c r="F2007" t="str">
        <v>Voluntary non-profit - Private</v>
      </c>
      <c r="G2007" t="str">
        <v>Yes</v>
      </c>
      <c r="H2007" s="8">
        <v>2</v>
      </c>
      <c r="I2007" t="str">
        <f>_xlfn.XLOOKUP(C2007,State_Ref!B:B,State_Ref!A:A,"No Match")</f>
        <v>Louisiana</v>
      </c>
      <c r="J2007" t="str" cm="1">
        <f t="array" ref="J2007">_xlfn.XLOOKUP(I2007&amp;PROPER(D2007),Cleaned_Population!B$2:B$3200&amp;Cleaned_Population!A$2:A$3200,Cleaned_Population!C$2:C$3200,"No Match")</f>
        <v>No Match</v>
      </c>
      <c r="K2007" t="str">
        <f t="shared" si="31"/>
        <v>Sufficient Access</v>
      </c>
    </row>
    <row r="2008" spans="1:11">
      <c r="A2008" t="str">
        <v>OCHSNER UNIVERSITY HOSPITAL AND CLINICS</v>
      </c>
      <c r="B2008" t="str">
        <v>LAFAYETTE</v>
      </c>
      <c r="C2008" t="str">
        <v>LA</v>
      </c>
      <c r="D2008" t="str">
        <v>LAFAYETTE</v>
      </c>
      <c r="E2008" t="str">
        <v>Acute Care Hospitals</v>
      </c>
      <c r="F2008" t="str">
        <v>Voluntary non-profit - Private</v>
      </c>
      <c r="G2008" t="str">
        <v>Yes</v>
      </c>
      <c r="H2008" s="8">
        <v>3</v>
      </c>
      <c r="I2008" t="str">
        <f>_xlfn.XLOOKUP(C2008,State_Ref!B:B,State_Ref!A:A,"No Match")</f>
        <v>Louisiana</v>
      </c>
      <c r="J2008" t="str" cm="1">
        <f t="array" ref="J2008">_xlfn.XLOOKUP(I2008&amp;PROPER(D2008),Cleaned_Population!B$2:B$3200&amp;Cleaned_Population!A$2:A$3200,Cleaned_Population!C$2:C$3200,"No Match")</f>
        <v>No Match</v>
      </c>
      <c r="K2008" t="str">
        <f t="shared" si="31"/>
        <v>Sufficient Access</v>
      </c>
    </row>
    <row r="2009" spans="1:11">
      <c r="A2009" t="str">
        <v>NATCHITOCHES REGIONAL MEDICAL CENTER</v>
      </c>
      <c r="B2009" t="str">
        <v>NATCHITOCHES</v>
      </c>
      <c r="C2009" t="str">
        <v>LA</v>
      </c>
      <c r="D2009" t="str">
        <v>NATCHITOCHES</v>
      </c>
      <c r="E2009" t="str">
        <v>Acute Care Hospitals</v>
      </c>
      <c r="F2009" t="str">
        <v>Government - Hospital District or Authority</v>
      </c>
      <c r="G2009" t="str">
        <v>Yes</v>
      </c>
      <c r="H2009" s="8">
        <v>4</v>
      </c>
      <c r="I2009" t="str">
        <f>_xlfn.XLOOKUP(C2009,State_Ref!B:B,State_Ref!A:A,"No Match")</f>
        <v>Louisiana</v>
      </c>
      <c r="J2009" t="str" cm="1">
        <f t="array" ref="J2009">_xlfn.XLOOKUP(I2009&amp;PROPER(D2009),Cleaned_Population!B$2:B$3200&amp;Cleaned_Population!A$2:A$3200,Cleaned_Population!C$2:C$3200,"No Match")</f>
        <v>No Match</v>
      </c>
      <c r="K2009" t="str">
        <f t="shared" si="31"/>
        <v>Hospital Desert</v>
      </c>
    </row>
    <row r="2010" spans="1:11">
      <c r="A2010" t="str">
        <v>TERREBONNE GENERAL MEDICAL CENTER - PARISH</v>
      </c>
      <c r="B2010" t="str">
        <v>HOUMA</v>
      </c>
      <c r="C2010" t="str">
        <v>LA</v>
      </c>
      <c r="D2010" t="str">
        <v>TERREBONNE</v>
      </c>
      <c r="E2010" t="str">
        <v>Acute Care Hospitals</v>
      </c>
      <c r="F2010" t="str">
        <v>Government - Hospital District or Authority</v>
      </c>
      <c r="G2010" t="str">
        <v>Yes</v>
      </c>
      <c r="H2010" s="8">
        <v>4</v>
      </c>
      <c r="I2010" t="str">
        <f>_xlfn.XLOOKUP(C2010,State_Ref!B:B,State_Ref!A:A,"No Match")</f>
        <v>Louisiana</v>
      </c>
      <c r="J2010" t="str" cm="1">
        <f t="array" ref="J2010">_xlfn.XLOOKUP(I2010&amp;PROPER(D2010),Cleaned_Population!B$2:B$3200&amp;Cleaned_Population!A$2:A$3200,Cleaned_Population!C$2:C$3200,"No Match")</f>
        <v>No Match</v>
      </c>
      <c r="K2010" t="str">
        <f t="shared" si="31"/>
        <v>Sufficient Access</v>
      </c>
    </row>
    <row r="2011" spans="1:11">
      <c r="A2011" t="str">
        <v>OCHSNER LSU HEALTH MONROE</v>
      </c>
      <c r="B2011" t="str">
        <v>MONROE</v>
      </c>
      <c r="C2011" t="str">
        <v>LA</v>
      </c>
      <c r="D2011" t="str">
        <v>OUACHITA</v>
      </c>
      <c r="E2011" t="str">
        <v>Acute Care Hospitals</v>
      </c>
      <c r="F2011" t="str">
        <v>Voluntary non-profit - Private</v>
      </c>
      <c r="G2011" t="str">
        <v>Yes</v>
      </c>
      <c r="H2011" s="8">
        <v>3</v>
      </c>
      <c r="I2011" t="str">
        <f>_xlfn.XLOOKUP(C2011,State_Ref!B:B,State_Ref!A:A,"No Match")</f>
        <v>Louisiana</v>
      </c>
      <c r="J2011" t="str" cm="1">
        <f t="array" ref="J2011">_xlfn.XLOOKUP(I2011&amp;PROPER(D2011),Cleaned_Population!B$2:B$3200&amp;Cleaned_Population!A$2:A$3200,Cleaned_Population!C$2:C$3200,"No Match")</f>
        <v>No Match</v>
      </c>
      <c r="K2011" t="str">
        <f t="shared" si="31"/>
        <v>Sufficient Access</v>
      </c>
    </row>
    <row r="2012" spans="1:11">
      <c r="A2012" t="str">
        <v>WEST CALCASIEU CAMERON HOSPITAL</v>
      </c>
      <c r="B2012" t="str">
        <v>SULPHUR</v>
      </c>
      <c r="C2012" t="str">
        <v>LA</v>
      </c>
      <c r="D2012" t="str">
        <v>CALCASIEU</v>
      </c>
      <c r="E2012" t="str">
        <v>Acute Care Hospitals</v>
      </c>
      <c r="F2012" t="str">
        <v>Government - Hospital District or Authority</v>
      </c>
      <c r="G2012" t="str">
        <v>Yes</v>
      </c>
      <c r="H2012" s="8">
        <v>4</v>
      </c>
      <c r="I2012" t="str">
        <f>_xlfn.XLOOKUP(C2012,State_Ref!B:B,State_Ref!A:A,"No Match")</f>
        <v>Louisiana</v>
      </c>
      <c r="J2012" t="str" cm="1">
        <f t="array" ref="J2012">_xlfn.XLOOKUP(I2012&amp;PROPER(D2012),Cleaned_Population!B$2:B$3200&amp;Cleaned_Population!A$2:A$3200,Cleaned_Population!C$2:C$3200,"No Match")</f>
        <v>No Match</v>
      </c>
      <c r="K2012" t="str">
        <f t="shared" si="31"/>
        <v>Sufficient Access</v>
      </c>
    </row>
    <row r="2013" spans="1:11">
      <c r="A2013" t="str">
        <v>OCHSNER ST MARY</v>
      </c>
      <c r="B2013" t="str">
        <v>MORGAN CITY</v>
      </c>
      <c r="C2013" t="str">
        <v>LA</v>
      </c>
      <c r="D2013" t="str">
        <v>ST. MARY</v>
      </c>
      <c r="E2013" t="str">
        <v>Acute Care Hospitals</v>
      </c>
      <c r="F2013" t="str">
        <v>Voluntary non-profit - Private</v>
      </c>
      <c r="G2013" t="str">
        <v>Yes</v>
      </c>
      <c r="H2013" s="8">
        <v>2</v>
      </c>
      <c r="I2013" t="str">
        <f>_xlfn.XLOOKUP(C2013,State_Ref!B:B,State_Ref!A:A,"No Match")</f>
        <v>Louisiana</v>
      </c>
      <c r="J2013" t="str" cm="1">
        <f t="array" ref="J2013">_xlfn.XLOOKUP(I2013&amp;PROPER(D2013),Cleaned_Population!B$2:B$3200&amp;Cleaned_Population!A$2:A$3200,Cleaned_Population!C$2:C$3200,"No Match")</f>
        <v>No Match</v>
      </c>
      <c r="K2013" t="str">
        <f t="shared" si="31"/>
        <v>Sufficient Access</v>
      </c>
    </row>
    <row r="2014" spans="1:11">
      <c r="A2014" t="str">
        <v>NORTH OAKS MEDICAL CENTER</v>
      </c>
      <c r="B2014" t="str">
        <v>HAMMOND</v>
      </c>
      <c r="C2014" t="str">
        <v>LA</v>
      </c>
      <c r="D2014" t="str">
        <v>TANGIPAHOA</v>
      </c>
      <c r="E2014" t="str">
        <v>Acute Care Hospitals</v>
      </c>
      <c r="F2014" t="str">
        <v>Government - Hospital District or Authority</v>
      </c>
      <c r="G2014" t="str">
        <v>Yes</v>
      </c>
      <c r="H2014" s="8">
        <v>2</v>
      </c>
      <c r="I2014" t="str">
        <f>_xlfn.XLOOKUP(C2014,State_Ref!B:B,State_Ref!A:A,"No Match")</f>
        <v>Louisiana</v>
      </c>
      <c r="J2014" t="str" cm="1">
        <f t="array" ref="J2014">_xlfn.XLOOKUP(I2014&amp;PROPER(D2014),Cleaned_Population!B$2:B$3200&amp;Cleaned_Population!A$2:A$3200,Cleaned_Population!C$2:C$3200,"No Match")</f>
        <v>No Match</v>
      </c>
      <c r="K2014" t="str">
        <f t="shared" si="31"/>
        <v>Sufficient Access</v>
      </c>
    </row>
    <row r="2015" spans="1:11">
      <c r="A2015" t="str">
        <v>OPELOUSAS GENERAL HEALTH SYSTEM</v>
      </c>
      <c r="B2015" t="str">
        <v>OPELOUSAS</v>
      </c>
      <c r="C2015" t="str">
        <v>LA</v>
      </c>
      <c r="D2015" t="str">
        <v>ST. LANDRY</v>
      </c>
      <c r="E2015" t="str">
        <v>Acute Care Hospitals</v>
      </c>
      <c r="F2015" t="str">
        <v>Government - Hospital District or Authority</v>
      </c>
      <c r="G2015" t="str">
        <v>Yes</v>
      </c>
      <c r="H2015" s="8">
        <v>2</v>
      </c>
      <c r="I2015" t="str">
        <f>_xlfn.XLOOKUP(C2015,State_Ref!B:B,State_Ref!A:A,"No Match")</f>
        <v>Louisiana</v>
      </c>
      <c r="J2015" t="str" cm="1">
        <f t="array" ref="J2015">_xlfn.XLOOKUP(I2015&amp;PROPER(D2015),Cleaned_Population!B$2:B$3200&amp;Cleaned_Population!A$2:A$3200,Cleaned_Population!C$2:C$3200,"No Match")</f>
        <v>No Match</v>
      </c>
      <c r="K2015" t="str">
        <f t="shared" si="31"/>
        <v>Sufficient Access</v>
      </c>
    </row>
    <row r="2016" spans="1:11">
      <c r="A2016" t="str">
        <v>CHRISTUS ST FRANCES CABRINI HOSPITAL</v>
      </c>
      <c r="B2016" t="str">
        <v>ALEXANDRIA</v>
      </c>
      <c r="C2016" t="str">
        <v>LA</v>
      </c>
      <c r="D2016" t="str">
        <v>RAPIDES</v>
      </c>
      <c r="E2016" t="str">
        <v>Acute Care Hospitals</v>
      </c>
      <c r="F2016" t="str">
        <v>Voluntary non-profit - Private</v>
      </c>
      <c r="G2016" t="str">
        <v>Yes</v>
      </c>
      <c r="H2016" s="8">
        <v>3</v>
      </c>
      <c r="I2016" t="str">
        <f>_xlfn.XLOOKUP(C2016,State_Ref!B:B,State_Ref!A:A,"No Match")</f>
        <v>Louisiana</v>
      </c>
      <c r="J2016" t="str" cm="1">
        <f t="array" ref="J2016">_xlfn.XLOOKUP(I2016&amp;PROPER(D2016),Cleaned_Population!B$2:B$3200&amp;Cleaned_Population!A$2:A$3200,Cleaned_Population!C$2:C$3200,"No Match")</f>
        <v>No Match</v>
      </c>
      <c r="K2016" t="str">
        <f t="shared" si="31"/>
        <v>Sufficient Access</v>
      </c>
    </row>
    <row r="2017" spans="1:11">
      <c r="A2017" t="str">
        <v>LANE REGIONAL MEDICAL CENTER</v>
      </c>
      <c r="B2017" t="str">
        <v>ZACHARY</v>
      </c>
      <c r="C2017" t="str">
        <v>LA</v>
      </c>
      <c r="D2017" t="str">
        <v>E. BATON ROUGE</v>
      </c>
      <c r="E2017" t="str">
        <v>Acute Care Hospitals</v>
      </c>
      <c r="F2017" t="str">
        <v>Government - Hospital District or Authority</v>
      </c>
      <c r="G2017" t="str">
        <v>Yes</v>
      </c>
      <c r="H2017" s="8">
        <v>3</v>
      </c>
      <c r="I2017" t="str">
        <f>_xlfn.XLOOKUP(C2017,State_Ref!B:B,State_Ref!A:A,"No Match")</f>
        <v>Louisiana</v>
      </c>
      <c r="J2017" t="str" cm="1">
        <f t="array" ref="J2017">_xlfn.XLOOKUP(I2017&amp;PROPER(D2017),Cleaned_Population!B$2:B$3200&amp;Cleaned_Population!A$2:A$3200,Cleaned_Population!C$2:C$3200,"No Match")</f>
        <v>No Match</v>
      </c>
      <c r="K2017" t="str">
        <f t="shared" si="31"/>
        <v>Sufficient Access</v>
      </c>
    </row>
    <row r="2018" spans="1:11">
      <c r="A2018" t="str">
        <v>SAVOY MEDICAL CENTER</v>
      </c>
      <c r="B2018" t="str">
        <v>MAMOU</v>
      </c>
      <c r="C2018" t="str">
        <v>LA</v>
      </c>
      <c r="D2018" t="str">
        <v>EVANGELINE</v>
      </c>
      <c r="E2018" t="str">
        <v>Acute Care Hospitals</v>
      </c>
      <c r="F2018" t="str">
        <v>Voluntary non-profit - Other</v>
      </c>
      <c r="G2018" t="str">
        <v>Yes</v>
      </c>
      <c r="H2018" s="8">
        <v>4</v>
      </c>
      <c r="I2018" t="str">
        <f>_xlfn.XLOOKUP(C2018,State_Ref!B:B,State_Ref!A:A,"No Match")</f>
        <v>Louisiana</v>
      </c>
      <c r="J2018" t="str" cm="1">
        <f t="array" ref="J2018">_xlfn.XLOOKUP(I2018&amp;PROPER(D2018),Cleaned_Population!B$2:B$3200&amp;Cleaned_Population!A$2:A$3200,Cleaned_Population!C$2:C$3200,"No Match")</f>
        <v>No Match</v>
      </c>
      <c r="K2018" t="str">
        <f t="shared" si="31"/>
        <v>Sufficient Access</v>
      </c>
    </row>
    <row r="2019" spans="1:11">
      <c r="A2019" t="str">
        <v>RAPIDES REGIONAL MEDICAL CENTER</v>
      </c>
      <c r="B2019" t="str">
        <v>ALEXANDRIA</v>
      </c>
      <c r="C2019" t="str">
        <v>LA</v>
      </c>
      <c r="D2019" t="str">
        <v>RAPIDES</v>
      </c>
      <c r="E2019" t="str">
        <v>Acute Care Hospitals</v>
      </c>
      <c r="F2019" t="str">
        <v>Proprietary</v>
      </c>
      <c r="G2019" t="str">
        <v>Yes</v>
      </c>
      <c r="H2019" s="8">
        <v>2</v>
      </c>
      <c r="I2019" t="str">
        <f>_xlfn.XLOOKUP(C2019,State_Ref!B:B,State_Ref!A:A,"No Match")</f>
        <v>Louisiana</v>
      </c>
      <c r="J2019" t="str" cm="1">
        <f t="array" ref="J2019">_xlfn.XLOOKUP(I2019&amp;PROPER(D2019),Cleaned_Population!B$2:B$3200&amp;Cleaned_Population!A$2:A$3200,Cleaned_Population!C$2:C$3200,"No Match")</f>
        <v>No Match</v>
      </c>
      <c r="K2019" t="str">
        <f t="shared" si="31"/>
        <v>Sufficient Access</v>
      </c>
    </row>
    <row r="2020" spans="1:11">
      <c r="A2020" t="str">
        <v>CHRISTUS OCHSNER ST PATRICK HOSPITAL</v>
      </c>
      <c r="B2020" t="str">
        <v>LAKE CHARLES</v>
      </c>
      <c r="C2020" t="str">
        <v>LA</v>
      </c>
      <c r="D2020" t="str">
        <v>CALCASIEU</v>
      </c>
      <c r="E2020" t="str">
        <v>Acute Care Hospitals</v>
      </c>
      <c r="F2020" t="str">
        <v>Voluntary non-profit - Private</v>
      </c>
      <c r="G2020" t="str">
        <v>Yes</v>
      </c>
      <c r="H2020" s="8">
        <v>3</v>
      </c>
      <c r="I2020" t="str">
        <f>_xlfn.XLOOKUP(C2020,State_Ref!B:B,State_Ref!A:A,"No Match")</f>
        <v>Louisiana</v>
      </c>
      <c r="J2020" t="str" cm="1">
        <f t="array" ref="J2020">_xlfn.XLOOKUP(I2020&amp;PROPER(D2020),Cleaned_Population!B$2:B$3200&amp;Cleaned_Population!A$2:A$3200,Cleaned_Population!C$2:C$3200,"No Match")</f>
        <v>No Match</v>
      </c>
      <c r="K2020" t="str">
        <f t="shared" si="31"/>
        <v>Sufficient Access</v>
      </c>
    </row>
    <row r="2021" spans="1:11">
      <c r="A2021" t="str">
        <v>ABBEVILLE GENERAL HOSPITAL</v>
      </c>
      <c r="B2021" t="str">
        <v>ABBEVILLE</v>
      </c>
      <c r="C2021" t="str">
        <v>LA</v>
      </c>
      <c r="D2021" t="str">
        <v>VERMILION</v>
      </c>
      <c r="E2021" t="str">
        <v>Acute Care Hospitals</v>
      </c>
      <c r="F2021" t="str">
        <v>Government - Hospital District or Authority</v>
      </c>
      <c r="G2021" t="str">
        <v>Yes</v>
      </c>
      <c r="H2021" s="8">
        <v>3</v>
      </c>
      <c r="I2021" t="str">
        <f>_xlfn.XLOOKUP(C2021,State_Ref!B:B,State_Ref!A:A,"No Match")</f>
        <v>Louisiana</v>
      </c>
      <c r="J2021" t="str" cm="1">
        <f t="array" ref="J2021">_xlfn.XLOOKUP(I2021&amp;PROPER(D2021),Cleaned_Population!B$2:B$3200&amp;Cleaned_Population!A$2:A$3200,Cleaned_Population!C$2:C$3200,"No Match")</f>
        <v>No Match</v>
      </c>
      <c r="K2021" t="str">
        <f t="shared" si="31"/>
        <v>Sufficient Access</v>
      </c>
    </row>
    <row r="2022" spans="1:11">
      <c r="A2022" t="str">
        <v>OCHSNER MEDICAL CENTER ACUTE</v>
      </c>
      <c r="B2022" t="str">
        <v>NEW ORLEANS</v>
      </c>
      <c r="C2022" t="str">
        <v>LA</v>
      </c>
      <c r="D2022" t="str">
        <v>JEFFERSON</v>
      </c>
      <c r="E2022" t="str">
        <v>Acute Care Hospitals</v>
      </c>
      <c r="F2022" t="str">
        <v>Voluntary non-profit - Private</v>
      </c>
      <c r="G2022" t="str">
        <v>Yes</v>
      </c>
      <c r="H2022" s="8">
        <v>4</v>
      </c>
      <c r="I2022" t="str">
        <f>_xlfn.XLOOKUP(C2022,State_Ref!B:B,State_Ref!A:A,"No Match")</f>
        <v>Louisiana</v>
      </c>
      <c r="J2022" t="str" cm="1">
        <f t="array" ref="J2022">_xlfn.XLOOKUP(I2022&amp;PROPER(D2022),Cleaned_Population!B$2:B$3200&amp;Cleaned_Population!A$2:A$3200,Cleaned_Population!C$2:C$3200,"No Match")</f>
        <v>No Match</v>
      </c>
      <c r="K2022" t="str">
        <f t="shared" si="31"/>
        <v>Sufficient Access</v>
      </c>
    </row>
    <row r="2023" spans="1:11">
      <c r="A2023" t="str">
        <v>WEST JEFFERSON MEDICAL CENTER</v>
      </c>
      <c r="B2023" t="str">
        <v>MARRERO</v>
      </c>
      <c r="C2023" t="str">
        <v>LA</v>
      </c>
      <c r="D2023" t="str">
        <v>JEFFERSON</v>
      </c>
      <c r="E2023" t="str">
        <v>Acute Care Hospitals</v>
      </c>
      <c r="F2023" t="str">
        <v>Voluntary non-profit - Private</v>
      </c>
      <c r="G2023" t="str">
        <v>Yes</v>
      </c>
      <c r="H2023" s="8">
        <v>3</v>
      </c>
      <c r="I2023" t="str">
        <f>_xlfn.XLOOKUP(C2023,State_Ref!B:B,State_Ref!A:A,"No Match")</f>
        <v>Louisiana</v>
      </c>
      <c r="J2023" t="str" cm="1">
        <f t="array" ref="J2023">_xlfn.XLOOKUP(I2023&amp;PROPER(D2023),Cleaned_Population!B$2:B$3200&amp;Cleaned_Population!A$2:A$3200,Cleaned_Population!C$2:C$3200,"No Match")</f>
        <v>No Match</v>
      </c>
      <c r="K2023" t="str">
        <f t="shared" si="31"/>
        <v>Sufficient Access</v>
      </c>
    </row>
    <row r="2024" spans="1:11">
      <c r="A2024" t="str">
        <v>SLIDELL MEMORIAL HOSPITAL</v>
      </c>
      <c r="B2024" t="str">
        <v>SLIDELL</v>
      </c>
      <c r="C2024" t="str">
        <v>LA</v>
      </c>
      <c r="D2024" t="str">
        <v>ST. TAMMANY</v>
      </c>
      <c r="E2024" t="str">
        <v>Acute Care Hospitals</v>
      </c>
      <c r="F2024" t="str">
        <v>Government - Hospital District or Authority</v>
      </c>
      <c r="G2024" t="str">
        <v>Yes</v>
      </c>
      <c r="H2024" s="8">
        <v>2</v>
      </c>
      <c r="I2024" t="str">
        <f>_xlfn.XLOOKUP(C2024,State_Ref!B:B,State_Ref!A:A,"No Match")</f>
        <v>Louisiana</v>
      </c>
      <c r="J2024" t="str" cm="1">
        <f t="array" ref="J2024">_xlfn.XLOOKUP(I2024&amp;PROPER(D2024),Cleaned_Population!B$2:B$3200&amp;Cleaned_Population!A$2:A$3200,Cleaned_Population!C$2:C$3200,"No Match")</f>
        <v>No Match</v>
      </c>
      <c r="K2024" t="str">
        <f t="shared" si="31"/>
        <v>Sufficient Access</v>
      </c>
    </row>
    <row r="2025" spans="1:11">
      <c r="A2025" t="str">
        <v>CHRISTUS SHREVEPORT-BOSSIER HEALTH SYSTEM</v>
      </c>
      <c r="B2025" t="str">
        <v>SHREVEPORT</v>
      </c>
      <c r="C2025" t="str">
        <v>LA</v>
      </c>
      <c r="D2025" t="str">
        <v>CADDO</v>
      </c>
      <c r="E2025" t="str">
        <v>Acute Care Hospitals</v>
      </c>
      <c r="F2025" t="str">
        <v>Voluntary non-profit - Private</v>
      </c>
      <c r="G2025" t="str">
        <v>Yes</v>
      </c>
      <c r="H2025" s="8">
        <v>3</v>
      </c>
      <c r="I2025" t="str">
        <f>_xlfn.XLOOKUP(C2025,State_Ref!B:B,State_Ref!A:A,"No Match")</f>
        <v>Louisiana</v>
      </c>
      <c r="J2025" t="str" cm="1">
        <f t="array" ref="J2025">_xlfn.XLOOKUP(I2025&amp;PROPER(D2025),Cleaned_Population!B$2:B$3200&amp;Cleaned_Population!A$2:A$3200,Cleaned_Population!C$2:C$3200,"No Match")</f>
        <v>No Match</v>
      </c>
      <c r="K2025" t="str">
        <f t="shared" si="31"/>
        <v>Sufficient Access</v>
      </c>
    </row>
    <row r="2026" spans="1:11">
      <c r="A2026" t="str">
        <v>ACADIA GENERAL HOSPITAL</v>
      </c>
      <c r="B2026" t="str">
        <v>CROWLEY</v>
      </c>
      <c r="C2026" t="str">
        <v>LA</v>
      </c>
      <c r="D2026" t="str">
        <v>ACADIA</v>
      </c>
      <c r="E2026" t="str">
        <v>Acute Care Hospitals</v>
      </c>
      <c r="F2026" t="str">
        <v>Voluntary non-profit - Private</v>
      </c>
      <c r="G2026" t="str">
        <v>Yes</v>
      </c>
      <c r="H2026" s="8">
        <v>3</v>
      </c>
      <c r="I2026" t="str">
        <f>_xlfn.XLOOKUP(C2026,State_Ref!B:B,State_Ref!A:A,"No Match")</f>
        <v>Louisiana</v>
      </c>
      <c r="J2026" t="str" cm="1">
        <f t="array" ref="J2026">_xlfn.XLOOKUP(I2026&amp;PROPER(D2026),Cleaned_Population!B$2:B$3200&amp;Cleaned_Population!A$2:A$3200,Cleaned_Population!C$2:C$3200,"No Match")</f>
        <v>No Match</v>
      </c>
      <c r="K2026" t="str">
        <f t="shared" si="31"/>
        <v>Sufficient Access</v>
      </c>
    </row>
    <row r="2027" spans="1:11">
      <c r="A2027" t="str">
        <v>ST TAMMANY PARISH HOSPITAL</v>
      </c>
      <c r="B2027" t="str">
        <v>COVINGTON</v>
      </c>
      <c r="C2027" t="str">
        <v>LA</v>
      </c>
      <c r="D2027" t="str">
        <v>ST. TAMMANY</v>
      </c>
      <c r="E2027" t="str">
        <v>Acute Care Hospitals</v>
      </c>
      <c r="F2027" t="str">
        <v>Government - Hospital District or Authority</v>
      </c>
      <c r="G2027" t="str">
        <v>Yes</v>
      </c>
      <c r="H2027" s="8">
        <v>4</v>
      </c>
      <c r="I2027" t="str">
        <f>_xlfn.XLOOKUP(C2027,State_Ref!B:B,State_Ref!A:A,"No Match")</f>
        <v>Louisiana</v>
      </c>
      <c r="J2027" t="str" cm="1">
        <f t="array" ref="J2027">_xlfn.XLOOKUP(I2027&amp;PROPER(D2027),Cleaned_Population!B$2:B$3200&amp;Cleaned_Population!A$2:A$3200,Cleaned_Population!C$2:C$3200,"No Match")</f>
        <v>No Match</v>
      </c>
      <c r="K2027" t="str">
        <f t="shared" si="31"/>
        <v>Sufficient Access</v>
      </c>
    </row>
    <row r="2028" spans="1:11">
      <c r="A2028" t="str">
        <v>TOURO INFIRMARY</v>
      </c>
      <c r="B2028" t="str">
        <v>NEW ORLEANS</v>
      </c>
      <c r="C2028" t="str">
        <v>LA</v>
      </c>
      <c r="D2028" t="str">
        <v>ORLEANS</v>
      </c>
      <c r="E2028" t="str">
        <v>Acute Care Hospitals</v>
      </c>
      <c r="F2028" t="str">
        <v>Voluntary non-profit - Private</v>
      </c>
      <c r="G2028" t="str">
        <v>Yes</v>
      </c>
      <c r="H2028" s="8">
        <v>3</v>
      </c>
      <c r="I2028" t="str">
        <f>_xlfn.XLOOKUP(C2028,State_Ref!B:B,State_Ref!A:A,"No Match")</f>
        <v>Louisiana</v>
      </c>
      <c r="J2028" t="str" cm="1">
        <f t="array" ref="J2028">_xlfn.XLOOKUP(I2028&amp;PROPER(D2028),Cleaned_Population!B$2:B$3200&amp;Cleaned_Population!A$2:A$3200,Cleaned_Population!C$2:C$3200,"No Match")</f>
        <v>No Match</v>
      </c>
      <c r="K2028" t="str">
        <f t="shared" si="31"/>
        <v>Sufficient Access</v>
      </c>
    </row>
    <row r="2029" spans="1:11">
      <c r="A2029" t="str">
        <v>BEAUREGARD MEMORIAL HOSPITAL</v>
      </c>
      <c r="B2029" t="str">
        <v>DERIDDER</v>
      </c>
      <c r="C2029" t="str">
        <v>LA</v>
      </c>
      <c r="D2029" t="str">
        <v>BEAUREGARD</v>
      </c>
      <c r="E2029" t="str">
        <v>Acute Care Hospitals</v>
      </c>
      <c r="F2029" t="str">
        <v>Government - Hospital District or Authority</v>
      </c>
      <c r="G2029" t="str">
        <v>Yes</v>
      </c>
      <c r="H2029" s="8">
        <v>3</v>
      </c>
      <c r="I2029" t="str">
        <f>_xlfn.XLOOKUP(C2029,State_Ref!B:B,State_Ref!A:A,"No Match")</f>
        <v>Louisiana</v>
      </c>
      <c r="J2029" t="str" cm="1">
        <f t="array" ref="J2029">_xlfn.XLOOKUP(I2029&amp;PROPER(D2029),Cleaned_Population!B$2:B$3200&amp;Cleaned_Population!A$2:A$3200,Cleaned_Population!C$2:C$3200,"No Match")</f>
        <v>No Match</v>
      </c>
      <c r="K2029" t="str">
        <f t="shared" si="31"/>
        <v>Sufficient Access</v>
      </c>
    </row>
    <row r="2030" spans="1:11">
      <c r="A2030" t="str">
        <v>OCHSNER AMERICAN LEGION HOSPITAL</v>
      </c>
      <c r="B2030" t="str">
        <v>JENNINGS</v>
      </c>
      <c r="C2030" t="str">
        <v>LA</v>
      </c>
      <c r="D2030" t="str">
        <v>JEFFRSON DAVIS</v>
      </c>
      <c r="E2030" t="str">
        <v>Acute Care Hospitals</v>
      </c>
      <c r="F2030" t="str">
        <v>Voluntary non-profit - Private</v>
      </c>
      <c r="G2030" t="str">
        <v>Yes</v>
      </c>
      <c r="H2030" s="8">
        <v>2</v>
      </c>
      <c r="I2030" t="str">
        <f>_xlfn.XLOOKUP(C2030,State_Ref!B:B,State_Ref!A:A,"No Match")</f>
        <v>Louisiana</v>
      </c>
      <c r="J2030" t="str" cm="1">
        <f t="array" ref="J2030">_xlfn.XLOOKUP(I2030&amp;PROPER(D2030),Cleaned_Population!B$2:B$3200&amp;Cleaned_Population!A$2:A$3200,Cleaned_Population!C$2:C$3200,"No Match")</f>
        <v>No Match</v>
      </c>
      <c r="K2030" t="str">
        <f t="shared" si="31"/>
        <v>Sufficient Access</v>
      </c>
    </row>
    <row r="2031" spans="1:11">
      <c r="A2031" t="str">
        <v>IBERIA MEDICAL CENTER</v>
      </c>
      <c r="B2031" t="str">
        <v>NEW IBERIA</v>
      </c>
      <c r="C2031" t="str">
        <v>LA</v>
      </c>
      <c r="D2031" t="str">
        <v>IBERIA</v>
      </c>
      <c r="E2031" t="str">
        <v>Acute Care Hospitals</v>
      </c>
      <c r="F2031" t="str">
        <v>Voluntary non-profit - Private</v>
      </c>
      <c r="G2031" t="str">
        <v>Yes</v>
      </c>
      <c r="H2031" s="8">
        <v>2</v>
      </c>
      <c r="I2031" t="str">
        <f>_xlfn.XLOOKUP(C2031,State_Ref!B:B,State_Ref!A:A,"No Match")</f>
        <v>Louisiana</v>
      </c>
      <c r="J2031" t="str" cm="1">
        <f t="array" ref="J2031">_xlfn.XLOOKUP(I2031&amp;PROPER(D2031),Cleaned_Population!B$2:B$3200&amp;Cleaned_Population!A$2:A$3200,Cleaned_Population!C$2:C$3200,"No Match")</f>
        <v>No Match</v>
      </c>
      <c r="K2031" t="str">
        <f t="shared" si="31"/>
        <v>Hospital Desert</v>
      </c>
    </row>
    <row r="2032" spans="1:11">
      <c r="A2032" t="str">
        <v>LAKE CHARLES MEMORIAL HOSPITAL</v>
      </c>
      <c r="B2032" t="str">
        <v>LAKE CHARLES</v>
      </c>
      <c r="C2032" t="str">
        <v>LA</v>
      </c>
      <c r="D2032" t="str">
        <v>CALCASIEU</v>
      </c>
      <c r="E2032" t="str">
        <v>Acute Care Hospitals</v>
      </c>
      <c r="F2032" t="str">
        <v>Voluntary non-profit - Private</v>
      </c>
      <c r="G2032" t="str">
        <v>Yes</v>
      </c>
      <c r="H2032" s="8">
        <v>3</v>
      </c>
      <c r="I2032" t="str">
        <f>_xlfn.XLOOKUP(C2032,State_Ref!B:B,State_Ref!A:A,"No Match")</f>
        <v>Louisiana</v>
      </c>
      <c r="J2032" t="str" cm="1">
        <f t="array" ref="J2032">_xlfn.XLOOKUP(I2032&amp;PROPER(D2032),Cleaned_Population!B$2:B$3200&amp;Cleaned_Population!A$2:A$3200,Cleaned_Population!C$2:C$3200,"No Match")</f>
        <v>No Match</v>
      </c>
      <c r="K2032" t="str">
        <f t="shared" si="31"/>
        <v>Sufficient Access</v>
      </c>
    </row>
    <row r="2033" spans="1:11">
      <c r="A2033" t="str">
        <v>OUR LADY OF THE LAKE REGIONAL MEDICAL CENTER</v>
      </c>
      <c r="B2033" t="str">
        <v>BATON ROUGE</v>
      </c>
      <c r="C2033" t="str">
        <v>LA</v>
      </c>
      <c r="D2033" t="str">
        <v>E. BATON ROUGE</v>
      </c>
      <c r="E2033" t="str">
        <v>Acute Care Hospitals</v>
      </c>
      <c r="F2033" t="str">
        <v>Voluntary non-profit - Church</v>
      </c>
      <c r="G2033" t="str">
        <v>Yes</v>
      </c>
      <c r="H2033" s="8">
        <v>3</v>
      </c>
      <c r="I2033" t="str">
        <f>_xlfn.XLOOKUP(C2033,State_Ref!B:B,State_Ref!A:A,"No Match")</f>
        <v>Louisiana</v>
      </c>
      <c r="J2033" t="str" cm="1">
        <f t="array" ref="J2033">_xlfn.XLOOKUP(I2033&amp;PROPER(D2033),Cleaned_Population!B$2:B$3200&amp;Cleaned_Population!A$2:A$3200,Cleaned_Population!C$2:C$3200,"No Match")</f>
        <v>No Match</v>
      </c>
      <c r="K2033" t="str">
        <f t="shared" si="31"/>
        <v>Sufficient Access</v>
      </c>
    </row>
    <row r="2034" spans="1:11">
      <c r="A2034" t="str">
        <v>BATON ROUGE GENERAL MEDICAL CENTER</v>
      </c>
      <c r="B2034" t="str">
        <v>BATON ROUGE</v>
      </c>
      <c r="C2034" t="str">
        <v>LA</v>
      </c>
      <c r="D2034" t="str">
        <v>E. BATON ROUGE</v>
      </c>
      <c r="E2034" t="str">
        <v>Acute Care Hospitals</v>
      </c>
      <c r="F2034" t="str">
        <v>Voluntary non-profit - Private</v>
      </c>
      <c r="G2034" t="str">
        <v>Yes</v>
      </c>
      <c r="H2034" s="8">
        <v>3</v>
      </c>
      <c r="I2034" t="str">
        <f>_xlfn.XLOOKUP(C2034,State_Ref!B:B,State_Ref!A:A,"No Match")</f>
        <v>Louisiana</v>
      </c>
      <c r="J2034" t="str" cm="1">
        <f t="array" ref="J2034">_xlfn.XLOOKUP(I2034&amp;PROPER(D2034),Cleaned_Population!B$2:B$3200&amp;Cleaned_Population!A$2:A$3200,Cleaned_Population!C$2:C$3200,"No Match")</f>
        <v>No Match</v>
      </c>
      <c r="K2034" t="str">
        <f t="shared" si="31"/>
        <v>Sufficient Access</v>
      </c>
    </row>
    <row r="2035" spans="1:11">
      <c r="A2035" t="str">
        <v>ST CHARLES PARISH HOSPITAL</v>
      </c>
      <c r="B2035" t="str">
        <v>LULING</v>
      </c>
      <c r="C2035" t="str">
        <v>LA</v>
      </c>
      <c r="D2035" t="str">
        <v>ST. CHARLES</v>
      </c>
      <c r="E2035" t="str">
        <v>Acute Care Hospitals</v>
      </c>
      <c r="F2035" t="str">
        <v>Government - Hospital District or Authority</v>
      </c>
      <c r="G2035" t="str">
        <v>Yes</v>
      </c>
      <c r="H2035" s="8">
        <v>0</v>
      </c>
      <c r="I2035" t="str">
        <f>_xlfn.XLOOKUP(C2035,State_Ref!B:B,State_Ref!A:A,"No Match")</f>
        <v>Louisiana</v>
      </c>
      <c r="J2035" t="str" cm="1">
        <f t="array" ref="J2035">_xlfn.XLOOKUP(I2035&amp;PROPER(D2035),Cleaned_Population!B$2:B$3200&amp;Cleaned_Population!A$2:A$3200,Cleaned_Population!C$2:C$3200,"No Match")</f>
        <v>No Match</v>
      </c>
      <c r="K2035" t="str">
        <f t="shared" si="31"/>
        <v>Hospital Desert</v>
      </c>
    </row>
    <row r="2036" spans="1:11">
      <c r="A2036" t="str">
        <v>NORTHERN LOUISIANA MEDICAL CENTER</v>
      </c>
      <c r="B2036" t="str">
        <v>RUSTON</v>
      </c>
      <c r="C2036" t="str">
        <v>LA</v>
      </c>
      <c r="D2036" t="str">
        <v>LINCOLN</v>
      </c>
      <c r="E2036" t="str">
        <v>Acute Care Hospitals</v>
      </c>
      <c r="F2036" t="str">
        <v>Proprietary</v>
      </c>
      <c r="G2036" t="str">
        <v>Yes</v>
      </c>
      <c r="H2036" s="8">
        <v>2</v>
      </c>
      <c r="I2036" t="str">
        <f>_xlfn.XLOOKUP(C2036,State_Ref!B:B,State_Ref!A:A,"No Match")</f>
        <v>Louisiana</v>
      </c>
      <c r="J2036" t="str" cm="1">
        <f t="array" ref="J2036">_xlfn.XLOOKUP(I2036&amp;PROPER(D2036),Cleaned_Population!B$2:B$3200&amp;Cleaned_Population!A$2:A$3200,Cleaned_Population!C$2:C$3200,"No Match")</f>
        <v>No Match</v>
      </c>
      <c r="K2036" t="str">
        <f t="shared" si="31"/>
        <v>Sufficient Access</v>
      </c>
    </row>
    <row r="2037" spans="1:11">
      <c r="A2037" t="str">
        <v>SPRINGHILL MEDICAL CENTER</v>
      </c>
      <c r="B2037" t="str">
        <v>SPRINGHILL</v>
      </c>
      <c r="C2037" t="str">
        <v>LA</v>
      </c>
      <c r="D2037" t="str">
        <v>WEBSTER</v>
      </c>
      <c r="E2037" t="str">
        <v>Acute Care Hospitals</v>
      </c>
      <c r="F2037" t="str">
        <v>Voluntary non-profit - Private</v>
      </c>
      <c r="G2037" t="str">
        <v>Yes</v>
      </c>
      <c r="H2037" s="8">
        <v>4</v>
      </c>
      <c r="I2037" t="str">
        <f>_xlfn.XLOOKUP(C2037,State_Ref!B:B,State_Ref!A:A,"No Match")</f>
        <v>Louisiana</v>
      </c>
      <c r="J2037" t="str" cm="1">
        <f t="array" ref="J2037">_xlfn.XLOOKUP(I2037&amp;PROPER(D2037),Cleaned_Population!B$2:B$3200&amp;Cleaned_Population!A$2:A$3200,Cleaned_Population!C$2:C$3200,"No Match")</f>
        <v>No Match</v>
      </c>
      <c r="K2037" t="str">
        <f t="shared" si="31"/>
        <v>Sufficient Access</v>
      </c>
    </row>
    <row r="2038" spans="1:11">
      <c r="A2038" t="str">
        <v>WINN PARISH MEDICAL CENTER</v>
      </c>
      <c r="B2038" t="str">
        <v>WINNFIELD</v>
      </c>
      <c r="C2038" t="str">
        <v>LA</v>
      </c>
      <c r="D2038" t="str">
        <v>WINN</v>
      </c>
      <c r="E2038" t="str">
        <v>Acute Care Hospitals</v>
      </c>
      <c r="F2038" t="str">
        <v>Proprietary</v>
      </c>
      <c r="G2038" t="str">
        <v>Yes</v>
      </c>
      <c r="H2038" s="8">
        <v>0</v>
      </c>
      <c r="I2038" t="str">
        <f>_xlfn.XLOOKUP(C2038,State_Ref!B:B,State_Ref!A:A,"No Match")</f>
        <v>Louisiana</v>
      </c>
      <c r="J2038" t="str" cm="1">
        <f t="array" ref="J2038">_xlfn.XLOOKUP(I2038&amp;PROPER(D2038),Cleaned_Population!B$2:B$3200&amp;Cleaned_Population!A$2:A$3200,Cleaned_Population!C$2:C$3200,"No Match")</f>
        <v>No Match</v>
      </c>
      <c r="K2038" t="str">
        <f t="shared" si="31"/>
        <v>Hospital Desert</v>
      </c>
    </row>
    <row r="2039" spans="1:11">
      <c r="A2039" t="str">
        <v>OCHSNER LSU HEALTH SHREVEPORT</v>
      </c>
      <c r="B2039" t="str">
        <v>SHREVEPORT</v>
      </c>
      <c r="C2039" t="str">
        <v>LA</v>
      </c>
      <c r="D2039" t="str">
        <v>CADDO</v>
      </c>
      <c r="E2039" t="str">
        <v>Acute Care Hospitals</v>
      </c>
      <c r="F2039" t="str">
        <v>Voluntary non-profit - Private</v>
      </c>
      <c r="G2039" t="str">
        <v>Yes</v>
      </c>
      <c r="H2039" s="8">
        <v>2</v>
      </c>
      <c r="I2039" t="str">
        <f>_xlfn.XLOOKUP(C2039,State_Ref!B:B,State_Ref!A:A,"No Match")</f>
        <v>Louisiana</v>
      </c>
      <c r="J2039" t="str" cm="1">
        <f t="array" ref="J2039">_xlfn.XLOOKUP(I2039&amp;PROPER(D2039),Cleaned_Population!B$2:B$3200&amp;Cleaned_Population!A$2:A$3200,Cleaned_Population!C$2:C$3200,"No Match")</f>
        <v>No Match</v>
      </c>
      <c r="K2039" t="str">
        <f t="shared" si="31"/>
        <v>Sufficient Access</v>
      </c>
    </row>
    <row r="2040" spans="1:11">
      <c r="A2040" t="str">
        <v>AVOYELLES HOSPITAL</v>
      </c>
      <c r="B2040" t="str">
        <v>MARKSVILLE</v>
      </c>
      <c r="C2040" t="str">
        <v>LA</v>
      </c>
      <c r="D2040" t="str">
        <v>AVOYELLES</v>
      </c>
      <c r="E2040" t="str">
        <v>Acute Care Hospitals</v>
      </c>
      <c r="F2040" t="str">
        <v>Proprietary</v>
      </c>
      <c r="G2040" t="str">
        <v>Yes</v>
      </c>
      <c r="H2040" s="8">
        <v>1</v>
      </c>
      <c r="I2040" t="str">
        <f>_xlfn.XLOOKUP(C2040,State_Ref!B:B,State_Ref!A:A,"No Match")</f>
        <v>Louisiana</v>
      </c>
      <c r="J2040" t="str" cm="1">
        <f t="array" ref="J2040">_xlfn.XLOOKUP(I2040&amp;PROPER(D2040),Cleaned_Population!B$2:B$3200&amp;Cleaned_Population!A$2:A$3200,Cleaned_Population!C$2:C$3200,"No Match")</f>
        <v>No Match</v>
      </c>
      <c r="K2040" t="str">
        <f t="shared" si="31"/>
        <v>Sufficient Access</v>
      </c>
    </row>
    <row r="2041" spans="1:11">
      <c r="A2041" t="str">
        <v>OUR LADY OF LOURDES REGIONAL MEDICAL CENTER, INC</v>
      </c>
      <c r="B2041" t="str">
        <v>LAFAYETTE</v>
      </c>
      <c r="C2041" t="str">
        <v>LA</v>
      </c>
      <c r="D2041" t="str">
        <v>LAFAYETTE</v>
      </c>
      <c r="E2041" t="str">
        <v>Acute Care Hospitals</v>
      </c>
      <c r="F2041" t="str">
        <v>Voluntary non-profit - Private</v>
      </c>
      <c r="G2041" t="str">
        <v>Yes</v>
      </c>
      <c r="H2041" s="8">
        <v>3</v>
      </c>
      <c r="I2041" t="str">
        <f>_xlfn.XLOOKUP(C2041,State_Ref!B:B,State_Ref!A:A,"No Match")</f>
        <v>Louisiana</v>
      </c>
      <c r="J2041" t="str" cm="1">
        <f t="array" ref="J2041">_xlfn.XLOOKUP(I2041&amp;PROPER(D2041),Cleaned_Population!B$2:B$3200&amp;Cleaned_Population!A$2:A$3200,Cleaned_Population!C$2:C$3200,"No Match")</f>
        <v>No Match</v>
      </c>
      <c r="K2041" t="str">
        <f t="shared" si="31"/>
        <v>Sufficient Access</v>
      </c>
    </row>
    <row r="2042" spans="1:11">
      <c r="A2042" t="str">
        <v>OAKDALE COMMUNITY HOSPITAL</v>
      </c>
      <c r="B2042" t="str">
        <v>OAKDALE</v>
      </c>
      <c r="C2042" t="str">
        <v>LA</v>
      </c>
      <c r="D2042" t="str">
        <v>ALLEN</v>
      </c>
      <c r="E2042" t="str">
        <v>Acute Care Hospitals</v>
      </c>
      <c r="F2042" t="str">
        <v>Proprietary</v>
      </c>
      <c r="G2042" t="str">
        <v>Yes</v>
      </c>
      <c r="H2042" s="8">
        <v>3</v>
      </c>
      <c r="I2042" t="str">
        <f>_xlfn.XLOOKUP(C2042,State_Ref!B:B,State_Ref!A:A,"No Match")</f>
        <v>Louisiana</v>
      </c>
      <c r="J2042" t="str" cm="1">
        <f t="array" ref="J2042">_xlfn.XLOOKUP(I2042&amp;PROPER(D2042),Cleaned_Population!B$2:B$3200&amp;Cleaned_Population!A$2:A$3200,Cleaned_Population!C$2:C$3200,"No Match")</f>
        <v>No Match</v>
      </c>
      <c r="K2042" t="str">
        <f t="shared" si="31"/>
        <v>Sufficient Access</v>
      </c>
    </row>
    <row r="2043" spans="1:11">
      <c r="A2043" t="str">
        <v>WILLIS KNIGHTON MEDICAL CENTER</v>
      </c>
      <c r="B2043" t="str">
        <v>SHREVEPORT</v>
      </c>
      <c r="C2043" t="str">
        <v>LA</v>
      </c>
      <c r="D2043" t="str">
        <v>CADDO</v>
      </c>
      <c r="E2043" t="str">
        <v>Acute Care Hospitals</v>
      </c>
      <c r="F2043" t="str">
        <v>Voluntary non-profit - Private</v>
      </c>
      <c r="G2043" t="str">
        <v>Yes</v>
      </c>
      <c r="H2043" s="8">
        <v>3</v>
      </c>
      <c r="I2043" t="str">
        <f>_xlfn.XLOOKUP(C2043,State_Ref!B:B,State_Ref!A:A,"No Match")</f>
        <v>Louisiana</v>
      </c>
      <c r="J2043" t="str" cm="1">
        <f t="array" ref="J2043">_xlfn.XLOOKUP(I2043&amp;PROPER(D2043),Cleaned_Population!B$2:B$3200&amp;Cleaned_Population!A$2:A$3200,Cleaned_Population!C$2:C$3200,"No Match")</f>
        <v>No Match</v>
      </c>
      <c r="K2043" t="str">
        <f t="shared" si="31"/>
        <v>Sufficient Access</v>
      </c>
    </row>
    <row r="2044" spans="1:11">
      <c r="A2044" t="str">
        <v>CLAIBORNE MEMORIAL MEDICAL CENTER</v>
      </c>
      <c r="B2044" t="str">
        <v>HOMER</v>
      </c>
      <c r="C2044" t="str">
        <v>LA</v>
      </c>
      <c r="D2044" t="str">
        <v>CLAIBORNE</v>
      </c>
      <c r="E2044" t="str">
        <v>Acute Care Hospitals</v>
      </c>
      <c r="F2044" t="str">
        <v>Government - Hospital District or Authority</v>
      </c>
      <c r="G2044" t="str">
        <v>Yes</v>
      </c>
      <c r="H2044" s="8">
        <v>1</v>
      </c>
      <c r="I2044" t="str">
        <f>_xlfn.XLOOKUP(C2044,State_Ref!B:B,State_Ref!A:A,"No Match")</f>
        <v>Louisiana</v>
      </c>
      <c r="J2044" t="str" cm="1">
        <f t="array" ref="J2044">_xlfn.XLOOKUP(I2044&amp;PROPER(D2044),Cleaned_Population!B$2:B$3200&amp;Cleaned_Population!A$2:A$3200,Cleaned_Population!C$2:C$3200,"No Match")</f>
        <v>No Match</v>
      </c>
      <c r="K2044" t="str">
        <f t="shared" si="31"/>
        <v>Hospital Desert</v>
      </c>
    </row>
    <row r="2045" spans="1:11">
      <c r="A2045" t="str">
        <v>MOREHOUSE GENERAL HOSPITAL</v>
      </c>
      <c r="B2045" t="str">
        <v>BASTROP</v>
      </c>
      <c r="C2045" t="str">
        <v>LA</v>
      </c>
      <c r="D2045" t="str">
        <v>MOREHOUSE</v>
      </c>
      <c r="E2045" t="str">
        <v>Acute Care Hospitals</v>
      </c>
      <c r="F2045" t="str">
        <v>Government - Hospital District or Authority</v>
      </c>
      <c r="G2045" t="str">
        <v>Yes</v>
      </c>
      <c r="H2045" s="8">
        <v>2</v>
      </c>
      <c r="I2045" t="str">
        <f>_xlfn.XLOOKUP(C2045,State_Ref!B:B,State_Ref!A:A,"No Match")</f>
        <v>Louisiana</v>
      </c>
      <c r="J2045" t="str" cm="1">
        <f t="array" ref="J2045">_xlfn.XLOOKUP(I2045&amp;PROPER(D2045),Cleaned_Population!B$2:B$3200&amp;Cleaned_Population!A$2:A$3200,Cleaned_Population!C$2:C$3200,"No Match")</f>
        <v>No Match</v>
      </c>
      <c r="K2045" t="str">
        <f t="shared" si="31"/>
        <v>Sufficient Access</v>
      </c>
    </row>
    <row r="2046" spans="1:11">
      <c r="A2046" t="str">
        <v>DESOTO REGIONAL HEALTH SYSTEM</v>
      </c>
      <c r="B2046" t="str">
        <v>MANSFIELD</v>
      </c>
      <c r="C2046" t="str">
        <v>LA</v>
      </c>
      <c r="D2046" t="str">
        <v>DE SOTO</v>
      </c>
      <c r="E2046" t="str">
        <v>Acute Care Hospitals</v>
      </c>
      <c r="F2046" t="str">
        <v>Voluntary non-profit - Private</v>
      </c>
      <c r="G2046" t="str">
        <v>Yes</v>
      </c>
      <c r="H2046" s="8">
        <v>2</v>
      </c>
      <c r="I2046" t="str">
        <f>_xlfn.XLOOKUP(C2046,State_Ref!B:B,State_Ref!A:A,"No Match")</f>
        <v>Louisiana</v>
      </c>
      <c r="J2046" t="str" cm="1">
        <f t="array" ref="J2046">_xlfn.XLOOKUP(I2046&amp;PROPER(D2046),Cleaned_Population!B$2:B$3200&amp;Cleaned_Population!A$2:A$3200,Cleaned_Population!C$2:C$3200,"No Match")</f>
        <v>No Match</v>
      </c>
      <c r="K2046" t="str">
        <f t="shared" si="31"/>
        <v>Hospital Desert</v>
      </c>
    </row>
    <row r="2047" spans="1:11">
      <c r="A2047" t="str">
        <v>ST FRANCIS MEDICAL CENTER</v>
      </c>
      <c r="B2047" t="str">
        <v>MONROE</v>
      </c>
      <c r="C2047" t="str">
        <v>LA</v>
      </c>
      <c r="D2047" t="str">
        <v>OUACHITA</v>
      </c>
      <c r="E2047" t="str">
        <v>Acute Care Hospitals</v>
      </c>
      <c r="F2047" t="str">
        <v>Voluntary non-profit - Private</v>
      </c>
      <c r="G2047" t="str">
        <v>Yes</v>
      </c>
      <c r="H2047" s="8">
        <v>3</v>
      </c>
      <c r="I2047" t="str">
        <f>_xlfn.XLOOKUP(C2047,State_Ref!B:B,State_Ref!A:A,"No Match")</f>
        <v>Louisiana</v>
      </c>
      <c r="J2047" t="str" cm="1">
        <f t="array" ref="J2047">_xlfn.XLOOKUP(I2047&amp;PROPER(D2047),Cleaned_Population!B$2:B$3200&amp;Cleaned_Population!A$2:A$3200,Cleaned_Population!C$2:C$3200,"No Match")</f>
        <v>No Match</v>
      </c>
      <c r="K2047" t="str">
        <f t="shared" si="31"/>
        <v>Sufficient Access</v>
      </c>
    </row>
    <row r="2048" spans="1:11">
      <c r="A2048" t="str">
        <v>WOMANS HOSPITAL</v>
      </c>
      <c r="B2048" t="str">
        <v>BATON ROUGE</v>
      </c>
      <c r="C2048" t="str">
        <v>LA</v>
      </c>
      <c r="D2048" t="str">
        <v>E. BATON ROUGE</v>
      </c>
      <c r="E2048" t="str">
        <v>Acute Care Hospitals</v>
      </c>
      <c r="F2048" t="str">
        <v>Voluntary non-profit - Private</v>
      </c>
      <c r="G2048" t="str">
        <v>Yes</v>
      </c>
      <c r="H2048" s="8">
        <v>4</v>
      </c>
      <c r="I2048" t="str">
        <f>_xlfn.XLOOKUP(C2048,State_Ref!B:B,State_Ref!A:A,"No Match")</f>
        <v>Louisiana</v>
      </c>
      <c r="J2048" t="str" cm="1">
        <f t="array" ref="J2048">_xlfn.XLOOKUP(I2048&amp;PROPER(D2048),Cleaned_Population!B$2:B$3200&amp;Cleaned_Population!A$2:A$3200,Cleaned_Population!C$2:C$3200,"No Match")</f>
        <v>No Match</v>
      </c>
      <c r="K2048" t="str">
        <f t="shared" si="31"/>
        <v>Sufficient Access</v>
      </c>
    </row>
    <row r="2049" spans="1:11">
      <c r="A2049" t="str">
        <v>ALLEN PARISH HOSPITAL</v>
      </c>
      <c r="B2049" t="str">
        <v>KINDER</v>
      </c>
      <c r="C2049" t="str">
        <v>LA</v>
      </c>
      <c r="D2049" t="str">
        <v>ALLEN</v>
      </c>
      <c r="E2049" t="str">
        <v>Acute Care Hospitals</v>
      </c>
      <c r="F2049" t="str">
        <v>Government - Hospital District or Authority</v>
      </c>
      <c r="G2049" t="str">
        <v>Yes</v>
      </c>
      <c r="H2049" s="8">
        <v>0</v>
      </c>
      <c r="I2049" t="str">
        <f>_xlfn.XLOOKUP(C2049,State_Ref!B:B,State_Ref!A:A,"No Match")</f>
        <v>Louisiana</v>
      </c>
      <c r="J2049" t="str" cm="1">
        <f t="array" ref="J2049">_xlfn.XLOOKUP(I2049&amp;PROPER(D2049),Cleaned_Population!B$2:B$3200&amp;Cleaned_Population!A$2:A$3200,Cleaned_Population!C$2:C$3200,"No Match")</f>
        <v>No Match</v>
      </c>
      <c r="K2049" t="str">
        <f t="shared" si="31"/>
        <v>Sufficient Access</v>
      </c>
    </row>
    <row r="2050" spans="1:11">
      <c r="A2050" t="str">
        <v>FRANKLIN MEDICAL CENTER</v>
      </c>
      <c r="B2050" t="str">
        <v>WINNSBORO</v>
      </c>
      <c r="C2050" t="str">
        <v>LA</v>
      </c>
      <c r="D2050" t="str">
        <v>FRANKLIN</v>
      </c>
      <c r="E2050" t="str">
        <v>Acute Care Hospitals</v>
      </c>
      <c r="F2050" t="str">
        <v>Government - Hospital District or Authority</v>
      </c>
      <c r="G2050" t="str">
        <v>Yes</v>
      </c>
      <c r="H2050" s="8">
        <v>0</v>
      </c>
      <c r="I2050" t="str">
        <f>_xlfn.XLOOKUP(C2050,State_Ref!B:B,State_Ref!A:A,"No Match")</f>
        <v>Louisiana</v>
      </c>
      <c r="J2050" t="str" cm="1">
        <f t="array" ref="J2050">_xlfn.XLOOKUP(I2050&amp;PROPER(D2050),Cleaned_Population!B$2:B$3200&amp;Cleaned_Population!A$2:A$3200,Cleaned_Population!C$2:C$3200,"No Match")</f>
        <v>No Match</v>
      </c>
      <c r="K2050" t="str">
        <f t="shared" si="31"/>
        <v>Hospital Desert</v>
      </c>
    </row>
    <row r="2051" spans="1:11">
      <c r="A2051" t="str">
        <v>MINDEN MEDICAL CENTER</v>
      </c>
      <c r="B2051" t="str">
        <v>MINDEN</v>
      </c>
      <c r="C2051" t="str">
        <v>LA</v>
      </c>
      <c r="D2051" t="str">
        <v>WEBSTER</v>
      </c>
      <c r="E2051" t="str">
        <v>Acute Care Hospitals</v>
      </c>
      <c r="F2051" t="str">
        <v>Proprietary</v>
      </c>
      <c r="G2051" t="str">
        <v>Yes</v>
      </c>
      <c r="H2051" s="8">
        <v>2</v>
      </c>
      <c r="I2051" t="str">
        <f>_xlfn.XLOOKUP(C2051,State_Ref!B:B,State_Ref!A:A,"No Match")</f>
        <v>Louisiana</v>
      </c>
      <c r="J2051" t="str" cm="1">
        <f t="array" ref="J2051">_xlfn.XLOOKUP(I2051&amp;PROPER(D2051),Cleaned_Population!B$2:B$3200&amp;Cleaned_Population!A$2:A$3200,Cleaned_Population!C$2:C$3200,"No Match")</f>
        <v>No Match</v>
      </c>
      <c r="K2051" t="str">
        <f t="shared" ref="K2051:K2114" si="32">IF(AND(J2051&gt;50000,COUNTIFS(D:D,D2051,C:C,C2051)&lt;=1),"Hospital Desert","Sufficient Access")</f>
        <v>Sufficient Access</v>
      </c>
    </row>
    <row r="2052" spans="1:11">
      <c r="A2052" t="str">
        <v>LASALLE GENERAL HOSPITAL</v>
      </c>
      <c r="B2052" t="str">
        <v>JENA</v>
      </c>
      <c r="C2052" t="str">
        <v>LA</v>
      </c>
      <c r="D2052" t="str">
        <v>LASALLE</v>
      </c>
      <c r="E2052" t="str">
        <v>Acute Care Hospitals</v>
      </c>
      <c r="F2052" t="str">
        <v>Government - Hospital District or Authority</v>
      </c>
      <c r="G2052" t="str">
        <v>No</v>
      </c>
      <c r="H2052" s="8">
        <v>1</v>
      </c>
      <c r="I2052" t="str">
        <f>_xlfn.XLOOKUP(C2052,State_Ref!B:B,State_Ref!A:A,"No Match")</f>
        <v>Louisiana</v>
      </c>
      <c r="J2052" t="str" cm="1">
        <f t="array" ref="J2052">_xlfn.XLOOKUP(I2052&amp;PROPER(D2052),Cleaned_Population!B$2:B$3200&amp;Cleaned_Population!A$2:A$3200,Cleaned_Population!C$2:C$3200,"No Match")</f>
        <v>No Match</v>
      </c>
      <c r="K2052" t="str">
        <f t="shared" si="32"/>
        <v>Sufficient Access</v>
      </c>
    </row>
    <row r="2053" spans="1:11">
      <c r="A2053" t="str">
        <v>RICHARDSON MEDICAL CENTER</v>
      </c>
      <c r="B2053" t="str">
        <v>RAYVILLE</v>
      </c>
      <c r="C2053" t="str">
        <v>LA</v>
      </c>
      <c r="D2053" t="str">
        <v>RICHLAND</v>
      </c>
      <c r="E2053" t="str">
        <v>Acute Care Hospitals</v>
      </c>
      <c r="F2053" t="str">
        <v>Government - Hospital District or Authority</v>
      </c>
      <c r="G2053" t="str">
        <v>Yes</v>
      </c>
      <c r="H2053" s="8">
        <v>0</v>
      </c>
      <c r="I2053" t="str">
        <f>_xlfn.XLOOKUP(C2053,State_Ref!B:B,State_Ref!A:A,"No Match")</f>
        <v>Louisiana</v>
      </c>
      <c r="J2053" t="str" cm="1">
        <f t="array" ref="J2053">_xlfn.XLOOKUP(I2053&amp;PROPER(D2053),Cleaned_Population!B$2:B$3200&amp;Cleaned_Population!A$2:A$3200,Cleaned_Population!C$2:C$3200,"No Match")</f>
        <v>No Match</v>
      </c>
      <c r="K2053" t="str">
        <f t="shared" si="32"/>
        <v>Sufficient Access</v>
      </c>
    </row>
    <row r="2054" spans="1:11">
      <c r="A2054" t="str">
        <v>GLENWOOD REGIONAL MEDICAL CENTER</v>
      </c>
      <c r="B2054" t="str">
        <v>WEST MONROE</v>
      </c>
      <c r="C2054" t="str">
        <v>LA</v>
      </c>
      <c r="D2054" t="str">
        <v>OUACHITA</v>
      </c>
      <c r="E2054" t="str">
        <v>Acute Care Hospitals</v>
      </c>
      <c r="F2054" t="str">
        <v>Proprietary</v>
      </c>
      <c r="G2054" t="str">
        <v>Yes</v>
      </c>
      <c r="H2054" s="8">
        <v>2</v>
      </c>
      <c r="I2054" t="str">
        <f>_xlfn.XLOOKUP(C2054,State_Ref!B:B,State_Ref!A:A,"No Match")</f>
        <v>Louisiana</v>
      </c>
      <c r="J2054" t="str" cm="1">
        <f t="array" ref="J2054">_xlfn.XLOOKUP(I2054&amp;PROPER(D2054),Cleaned_Population!B$2:B$3200&amp;Cleaned_Population!A$2:A$3200,Cleaned_Population!C$2:C$3200,"No Match")</f>
        <v>No Match</v>
      </c>
      <c r="K2054" t="str">
        <f t="shared" si="32"/>
        <v>Sufficient Access</v>
      </c>
    </row>
    <row r="2055" spans="1:11">
      <c r="A2055" t="str">
        <v>BYRD REGIONAL HOSPITAL</v>
      </c>
      <c r="B2055" t="str">
        <v>LEESVILLE</v>
      </c>
      <c r="C2055" t="str">
        <v>LA</v>
      </c>
      <c r="D2055" t="str">
        <v>VERNON</v>
      </c>
      <c r="E2055" t="str">
        <v>Acute Care Hospitals</v>
      </c>
      <c r="F2055" t="str">
        <v>Proprietary</v>
      </c>
      <c r="G2055" t="str">
        <v>Yes</v>
      </c>
      <c r="H2055" s="8">
        <v>2</v>
      </c>
      <c r="I2055" t="str">
        <f>_xlfn.XLOOKUP(C2055,State_Ref!B:B,State_Ref!A:A,"No Match")</f>
        <v>Louisiana</v>
      </c>
      <c r="J2055" t="str" cm="1">
        <f t="array" ref="J2055">_xlfn.XLOOKUP(I2055&amp;PROPER(D2055),Cleaned_Population!B$2:B$3200&amp;Cleaned_Population!A$2:A$3200,Cleaned_Population!C$2:C$3200,"No Match")</f>
        <v>No Match</v>
      </c>
      <c r="K2055" t="str">
        <f t="shared" si="32"/>
        <v>Sufficient Access</v>
      </c>
    </row>
    <row r="2056" spans="1:11">
      <c r="A2056" t="str">
        <v>MERCY REGIONAL MEDICAL CENTER</v>
      </c>
      <c r="B2056" t="str">
        <v>VILLE PLATTE</v>
      </c>
      <c r="C2056" t="str">
        <v>LA</v>
      </c>
      <c r="D2056" t="str">
        <v>EVANGELINE</v>
      </c>
      <c r="E2056" t="str">
        <v>Acute Care Hospitals</v>
      </c>
      <c r="F2056" t="str">
        <v>Proprietary</v>
      </c>
      <c r="G2056" t="str">
        <v>Yes</v>
      </c>
      <c r="H2056" s="8">
        <v>3</v>
      </c>
      <c r="I2056" t="str">
        <f>_xlfn.XLOOKUP(C2056,State_Ref!B:B,State_Ref!A:A,"No Match")</f>
        <v>Louisiana</v>
      </c>
      <c r="J2056" t="str" cm="1">
        <f t="array" ref="J2056">_xlfn.XLOOKUP(I2056&amp;PROPER(D2056),Cleaned_Population!B$2:B$3200&amp;Cleaned_Population!A$2:A$3200,Cleaned_Population!C$2:C$3200,"No Match")</f>
        <v>No Match</v>
      </c>
      <c r="K2056" t="str">
        <f t="shared" si="32"/>
        <v>Sufficient Access</v>
      </c>
    </row>
    <row r="2057" spans="1:11">
      <c r="A2057" t="str">
        <v>EAST JEFFERSON GENERAL HOSPITAL</v>
      </c>
      <c r="B2057" t="str">
        <v>METAIRIE</v>
      </c>
      <c r="C2057" t="str">
        <v>LA</v>
      </c>
      <c r="D2057" t="str">
        <v>JEFFERSON</v>
      </c>
      <c r="E2057" t="str">
        <v>Acute Care Hospitals</v>
      </c>
      <c r="F2057" t="str">
        <v>Voluntary non-profit - Private</v>
      </c>
      <c r="G2057" t="str">
        <v>Yes</v>
      </c>
      <c r="H2057" s="8">
        <v>2</v>
      </c>
      <c r="I2057" t="str">
        <f>_xlfn.XLOOKUP(C2057,State_Ref!B:B,State_Ref!A:A,"No Match")</f>
        <v>Louisiana</v>
      </c>
      <c r="J2057" t="str" cm="1">
        <f t="array" ref="J2057">_xlfn.XLOOKUP(I2057&amp;PROPER(D2057),Cleaned_Population!B$2:B$3200&amp;Cleaned_Population!A$2:A$3200,Cleaned_Population!C$2:C$3200,"No Match")</f>
        <v>No Match</v>
      </c>
      <c r="K2057" t="str">
        <f t="shared" si="32"/>
        <v>Sufficient Access</v>
      </c>
    </row>
    <row r="2058" spans="1:11">
      <c r="A2058" t="str">
        <v>LEONARD J CHABERT MEDICAL CENTER</v>
      </c>
      <c r="B2058" t="str">
        <v>HOUMA</v>
      </c>
      <c r="C2058" t="str">
        <v>LA</v>
      </c>
      <c r="D2058" t="str">
        <v>TERREBONNE</v>
      </c>
      <c r="E2058" t="str">
        <v>Acute Care Hospitals</v>
      </c>
      <c r="F2058" t="str">
        <v>Voluntary non-profit - Other</v>
      </c>
      <c r="G2058" t="str">
        <v>Yes</v>
      </c>
      <c r="H2058" s="8">
        <v>3</v>
      </c>
      <c r="I2058" t="str">
        <f>_xlfn.XLOOKUP(C2058,State_Ref!B:B,State_Ref!A:A,"No Match")</f>
        <v>Louisiana</v>
      </c>
      <c r="J2058" t="str" cm="1">
        <f t="array" ref="J2058">_xlfn.XLOOKUP(I2058&amp;PROPER(D2058),Cleaned_Population!B$2:B$3200&amp;Cleaned_Population!A$2:A$3200,Cleaned_Population!C$2:C$3200,"No Match")</f>
        <v>No Match</v>
      </c>
      <c r="K2058" t="str">
        <f t="shared" si="32"/>
        <v>Sufficient Access</v>
      </c>
    </row>
    <row r="2059" spans="1:11">
      <c r="A2059" t="str">
        <v>CITIZENS MEDICAL CENTER</v>
      </c>
      <c r="B2059" t="str">
        <v>COLUMBIA</v>
      </c>
      <c r="C2059" t="str">
        <v>LA</v>
      </c>
      <c r="D2059" t="str">
        <v>CALDWELL</v>
      </c>
      <c r="E2059" t="str">
        <v>Acute Care Hospitals</v>
      </c>
      <c r="F2059" t="str">
        <v>Government - Hospital District or Authority</v>
      </c>
      <c r="G2059" t="str">
        <v>Yes</v>
      </c>
      <c r="H2059" s="8">
        <v>3</v>
      </c>
      <c r="I2059" t="str">
        <f>_xlfn.XLOOKUP(C2059,State_Ref!B:B,State_Ref!A:A,"No Match")</f>
        <v>Louisiana</v>
      </c>
      <c r="J2059" t="str" cm="1">
        <f t="array" ref="J2059">_xlfn.XLOOKUP(I2059&amp;PROPER(D2059),Cleaned_Population!B$2:B$3200&amp;Cleaned_Population!A$2:A$3200,Cleaned_Population!C$2:C$3200,"No Match")</f>
        <v>No Match</v>
      </c>
      <c r="K2059" t="str">
        <f t="shared" si="32"/>
        <v>Sufficient Access</v>
      </c>
    </row>
    <row r="2060" spans="1:11">
      <c r="A2060" t="str">
        <v>CALDWELL MEMORIAL HOSPITAL, INC</v>
      </c>
      <c r="B2060" t="str">
        <v>COLUMBIA</v>
      </c>
      <c r="C2060" t="str">
        <v>LA</v>
      </c>
      <c r="D2060" t="str">
        <v>CALDWELL</v>
      </c>
      <c r="E2060" t="str">
        <v>Acute Care Hospitals</v>
      </c>
      <c r="F2060" t="str">
        <v>Proprietary</v>
      </c>
      <c r="G2060" t="str">
        <v>No</v>
      </c>
      <c r="H2060" s="8">
        <v>0</v>
      </c>
      <c r="I2060" t="str">
        <f>_xlfn.XLOOKUP(C2060,State_Ref!B:B,State_Ref!A:A,"No Match")</f>
        <v>Louisiana</v>
      </c>
      <c r="J2060" t="str" cm="1">
        <f t="array" ref="J2060">_xlfn.XLOOKUP(I2060&amp;PROPER(D2060),Cleaned_Population!B$2:B$3200&amp;Cleaned_Population!A$2:A$3200,Cleaned_Population!C$2:C$3200,"No Match")</f>
        <v>No Match</v>
      </c>
      <c r="K2060" t="str">
        <f t="shared" si="32"/>
        <v>Sufficient Access</v>
      </c>
    </row>
    <row r="2061" spans="1:11">
      <c r="A2061" t="str">
        <v>CHRISTUS OCHSNER LAKE AREA HOSPITAL</v>
      </c>
      <c r="B2061" t="str">
        <v>LAKE CHARLES</v>
      </c>
      <c r="C2061" t="str">
        <v>LA</v>
      </c>
      <c r="D2061" t="str">
        <v>CALCASIEU</v>
      </c>
      <c r="E2061" t="str">
        <v>Acute Care Hospitals</v>
      </c>
      <c r="F2061" t="str">
        <v>Voluntary non-profit - Private</v>
      </c>
      <c r="G2061" t="str">
        <v>Yes</v>
      </c>
      <c r="H2061" s="8">
        <v>0</v>
      </c>
      <c r="I2061" t="str">
        <f>_xlfn.XLOOKUP(C2061,State_Ref!B:B,State_Ref!A:A,"No Match")</f>
        <v>Louisiana</v>
      </c>
      <c r="J2061" t="str" cm="1">
        <f t="array" ref="J2061">_xlfn.XLOOKUP(I2061&amp;PROPER(D2061),Cleaned_Population!B$2:B$3200&amp;Cleaned_Population!A$2:A$3200,Cleaned_Population!C$2:C$3200,"No Match")</f>
        <v>No Match</v>
      </c>
      <c r="K2061" t="str">
        <f t="shared" si="32"/>
        <v>Sufficient Access</v>
      </c>
    </row>
    <row r="2062" spans="1:11">
      <c r="A2062" t="str">
        <v>OCHSNER MEDICAL CENTER - BATON ROUGE</v>
      </c>
      <c r="B2062" t="str">
        <v>BATON ROUGE</v>
      </c>
      <c r="C2062" t="str">
        <v>LA</v>
      </c>
      <c r="D2062" t="str">
        <v>E. BATON ROUGE</v>
      </c>
      <c r="E2062" t="str">
        <v>Acute Care Hospitals</v>
      </c>
      <c r="F2062" t="str">
        <v>Voluntary non-profit - Private</v>
      </c>
      <c r="G2062" t="str">
        <v>Yes</v>
      </c>
      <c r="H2062" s="8">
        <v>4</v>
      </c>
      <c r="I2062" t="str">
        <f>_xlfn.XLOOKUP(C2062,State_Ref!B:B,State_Ref!A:A,"No Match")</f>
        <v>Louisiana</v>
      </c>
      <c r="J2062" t="str" cm="1">
        <f t="array" ref="J2062">_xlfn.XLOOKUP(I2062&amp;PROPER(D2062),Cleaned_Population!B$2:B$3200&amp;Cleaned_Population!A$2:A$3200,Cleaned_Population!C$2:C$3200,"No Match")</f>
        <v>No Match</v>
      </c>
      <c r="K2062" t="str">
        <f t="shared" si="32"/>
        <v>Sufficient Access</v>
      </c>
    </row>
    <row r="2063" spans="1:11">
      <c r="A2063" t="str">
        <v>EAST CARROLL PARISH HOSPITAL</v>
      </c>
      <c r="B2063" t="str">
        <v>LAKE PROVIDENCE</v>
      </c>
      <c r="C2063" t="str">
        <v>LA</v>
      </c>
      <c r="D2063" t="str">
        <v>EAST CARROLL</v>
      </c>
      <c r="E2063" t="str">
        <v>Acute Care Hospitals</v>
      </c>
      <c r="F2063" t="str">
        <v>Government - Hospital District or Authority</v>
      </c>
      <c r="G2063" t="str">
        <v>Yes</v>
      </c>
      <c r="H2063" s="8">
        <v>0</v>
      </c>
      <c r="I2063" t="str">
        <f>_xlfn.XLOOKUP(C2063,State_Ref!B:B,State_Ref!A:A,"No Match")</f>
        <v>Louisiana</v>
      </c>
      <c r="J2063" t="str" cm="1">
        <f t="array" ref="J2063">_xlfn.XLOOKUP(I2063&amp;PROPER(D2063),Cleaned_Population!B$2:B$3200&amp;Cleaned_Population!A$2:A$3200,Cleaned_Population!C$2:C$3200,"No Match")</f>
        <v>No Match</v>
      </c>
      <c r="K2063" t="str">
        <f t="shared" si="32"/>
        <v>Hospital Desert</v>
      </c>
    </row>
    <row r="2064" spans="1:11">
      <c r="A2064" t="str">
        <v>SABINE MEDICAL CENTER</v>
      </c>
      <c r="B2064" t="str">
        <v>MANY</v>
      </c>
      <c r="C2064" t="str">
        <v>LA</v>
      </c>
      <c r="D2064" t="str">
        <v>SABINE</v>
      </c>
      <c r="E2064" t="str">
        <v>Acute Care Hospitals</v>
      </c>
      <c r="F2064" t="str">
        <v>Proprietary</v>
      </c>
      <c r="G2064" t="str">
        <v>Yes</v>
      </c>
      <c r="H2064" s="8">
        <v>0</v>
      </c>
      <c r="I2064" t="str">
        <f>_xlfn.XLOOKUP(C2064,State_Ref!B:B,State_Ref!A:A,"No Match")</f>
        <v>Louisiana</v>
      </c>
      <c r="J2064" t="str" cm="1">
        <f t="array" ref="J2064">_xlfn.XLOOKUP(I2064&amp;PROPER(D2064),Cleaned_Population!B$2:B$3200&amp;Cleaned_Population!A$2:A$3200,Cleaned_Population!C$2:C$3200,"No Match")</f>
        <v>No Match</v>
      </c>
      <c r="K2064" t="str">
        <f t="shared" si="32"/>
        <v>Hospital Desert</v>
      </c>
    </row>
    <row r="2065" spans="1:11">
      <c r="A2065" t="str">
        <v>PHYSICIANS MEDICAL CENTER</v>
      </c>
      <c r="B2065" t="str">
        <v>HOUMA</v>
      </c>
      <c r="C2065" t="str">
        <v>LA</v>
      </c>
      <c r="D2065" t="str">
        <v>TERREBONNE</v>
      </c>
      <c r="E2065" t="str">
        <v>Acute Care Hospitals</v>
      </c>
      <c r="F2065" t="str">
        <v>Physician</v>
      </c>
      <c r="G2065" t="str">
        <v>No</v>
      </c>
      <c r="H2065" s="8">
        <v>0</v>
      </c>
      <c r="I2065" t="str">
        <f>_xlfn.XLOOKUP(C2065,State_Ref!B:B,State_Ref!A:A,"No Match")</f>
        <v>Louisiana</v>
      </c>
      <c r="J2065" t="str" cm="1">
        <f t="array" ref="J2065">_xlfn.XLOOKUP(I2065&amp;PROPER(D2065),Cleaned_Population!B$2:B$3200&amp;Cleaned_Population!A$2:A$3200,Cleaned_Population!C$2:C$3200,"No Match")</f>
        <v>No Match</v>
      </c>
      <c r="K2065" t="str">
        <f t="shared" si="32"/>
        <v>Sufficient Access</v>
      </c>
    </row>
    <row r="2066" spans="1:11">
      <c r="A2066" t="str">
        <v>MONROE SURGICAL HOSPITAL</v>
      </c>
      <c r="B2066" t="str">
        <v>MONROE</v>
      </c>
      <c r="C2066" t="str">
        <v>LA</v>
      </c>
      <c r="D2066" t="str">
        <v>OUACHITA</v>
      </c>
      <c r="E2066" t="str">
        <v>Acute Care Hospitals</v>
      </c>
      <c r="F2066" t="str">
        <v>Proprietary</v>
      </c>
      <c r="G2066" t="str">
        <v>No</v>
      </c>
      <c r="H2066" s="8">
        <v>0</v>
      </c>
      <c r="I2066" t="str">
        <f>_xlfn.XLOOKUP(C2066,State_Ref!B:B,State_Ref!A:A,"No Match")</f>
        <v>Louisiana</v>
      </c>
      <c r="J2066" t="str" cm="1">
        <f t="array" ref="J2066">_xlfn.XLOOKUP(I2066&amp;PROPER(D2066),Cleaned_Population!B$2:B$3200&amp;Cleaned_Population!A$2:A$3200,Cleaned_Population!C$2:C$3200,"No Match")</f>
        <v>No Match</v>
      </c>
      <c r="K2066" t="str">
        <f t="shared" si="32"/>
        <v>Sufficient Access</v>
      </c>
    </row>
    <row r="2067" spans="1:11">
      <c r="A2067" t="str">
        <v>SURGICAL SPECIALTY CENTER OF BATON ROUGE</v>
      </c>
      <c r="B2067" t="str">
        <v>BATON ROUGE</v>
      </c>
      <c r="C2067" t="str">
        <v>LA</v>
      </c>
      <c r="D2067" t="str">
        <v>E. BATON ROUGE</v>
      </c>
      <c r="E2067" t="str">
        <v>Acute Care Hospitals</v>
      </c>
      <c r="F2067" t="str">
        <v>Physician</v>
      </c>
      <c r="G2067" t="str">
        <v>No</v>
      </c>
      <c r="H2067" s="8">
        <v>0</v>
      </c>
      <c r="I2067" t="str">
        <f>_xlfn.XLOOKUP(C2067,State_Ref!B:B,State_Ref!A:A,"No Match")</f>
        <v>Louisiana</v>
      </c>
      <c r="J2067" t="str" cm="1">
        <f t="array" ref="J2067">_xlfn.XLOOKUP(I2067&amp;PROPER(D2067),Cleaned_Population!B$2:B$3200&amp;Cleaned_Population!A$2:A$3200,Cleaned_Population!C$2:C$3200,"No Match")</f>
        <v>No Match</v>
      </c>
      <c r="K2067" t="str">
        <f t="shared" si="32"/>
        <v>Sufficient Access</v>
      </c>
    </row>
    <row r="2068" spans="1:11">
      <c r="A2068" t="str">
        <v>PARK PLACE SURGICAL HOSPITAL</v>
      </c>
      <c r="B2068" t="str">
        <v>LAFAYETTE</v>
      </c>
      <c r="C2068" t="str">
        <v>LA</v>
      </c>
      <c r="D2068" t="str">
        <v>LAFAYETTE</v>
      </c>
      <c r="E2068" t="str">
        <v>Acute Care Hospitals</v>
      </c>
      <c r="F2068" t="str">
        <v>Physician</v>
      </c>
      <c r="G2068" t="str">
        <v>No</v>
      </c>
      <c r="H2068" s="8">
        <v>0</v>
      </c>
      <c r="I2068" t="str">
        <f>_xlfn.XLOOKUP(C2068,State_Ref!B:B,State_Ref!A:A,"No Match")</f>
        <v>Louisiana</v>
      </c>
      <c r="J2068" t="str" cm="1">
        <f t="array" ref="J2068">_xlfn.XLOOKUP(I2068&amp;PROPER(D2068),Cleaned_Population!B$2:B$3200&amp;Cleaned_Population!A$2:A$3200,Cleaned_Population!C$2:C$3200,"No Match")</f>
        <v>No Match</v>
      </c>
      <c r="K2068" t="str">
        <f t="shared" si="32"/>
        <v>Sufficient Access</v>
      </c>
    </row>
    <row r="2069" spans="1:11">
      <c r="A2069" t="str">
        <v>STERLING SURGICAL HOSPITAL</v>
      </c>
      <c r="B2069" t="str">
        <v>SLIDELL</v>
      </c>
      <c r="C2069" t="str">
        <v>LA</v>
      </c>
      <c r="D2069" t="str">
        <v>ST. TAMMANY</v>
      </c>
      <c r="E2069" t="str">
        <v>Acute Care Hospitals</v>
      </c>
      <c r="F2069" t="str">
        <v>Proprietary</v>
      </c>
      <c r="G2069" t="str">
        <v>No</v>
      </c>
      <c r="H2069" s="8">
        <v>0</v>
      </c>
      <c r="I2069" t="str">
        <f>_xlfn.XLOOKUP(C2069,State_Ref!B:B,State_Ref!A:A,"No Match")</f>
        <v>Louisiana</v>
      </c>
      <c r="J2069" t="str" cm="1">
        <f t="array" ref="J2069">_xlfn.XLOOKUP(I2069&amp;PROPER(D2069),Cleaned_Population!B$2:B$3200&amp;Cleaned_Population!A$2:A$3200,Cleaned_Population!C$2:C$3200,"No Match")</f>
        <v>No Match</v>
      </c>
      <c r="K2069" t="str">
        <f t="shared" si="32"/>
        <v>Sufficient Access</v>
      </c>
    </row>
    <row r="2070" spans="1:11">
      <c r="A2070" t="str">
        <v>LAFAYETTE SURGICAL SPECIALTY HOSPITAL</v>
      </c>
      <c r="B2070" t="str">
        <v>LAFAYETTE</v>
      </c>
      <c r="C2070" t="str">
        <v>LA</v>
      </c>
      <c r="D2070" t="str">
        <v>LAFAYETTE</v>
      </c>
      <c r="E2070" t="str">
        <v>Acute Care Hospitals</v>
      </c>
      <c r="F2070" t="str">
        <v>Physician</v>
      </c>
      <c r="G2070" t="str">
        <v>No</v>
      </c>
      <c r="H2070" s="8">
        <v>0</v>
      </c>
      <c r="I2070" t="str">
        <f>_xlfn.XLOOKUP(C2070,State_Ref!B:B,State_Ref!A:A,"No Match")</f>
        <v>Louisiana</v>
      </c>
      <c r="J2070" t="str" cm="1">
        <f t="array" ref="J2070">_xlfn.XLOOKUP(I2070&amp;PROPER(D2070),Cleaned_Population!B$2:B$3200&amp;Cleaned_Population!A$2:A$3200,Cleaned_Population!C$2:C$3200,"No Match")</f>
        <v>No Match</v>
      </c>
      <c r="K2070" t="str">
        <f t="shared" si="32"/>
        <v>Sufficient Access</v>
      </c>
    </row>
    <row r="2071" spans="1:11">
      <c r="A2071" t="str">
        <v>THE SPINE HOSPITAL OF LOUISIANA</v>
      </c>
      <c r="B2071" t="str">
        <v>BATON ROUGE</v>
      </c>
      <c r="C2071" t="str">
        <v>LA</v>
      </c>
      <c r="D2071" t="str">
        <v>E. BATON ROUGE</v>
      </c>
      <c r="E2071" t="str">
        <v>Acute Care Hospitals</v>
      </c>
      <c r="F2071" t="str">
        <v>Physician</v>
      </c>
      <c r="G2071" t="str">
        <v>No</v>
      </c>
      <c r="H2071" s="8">
        <v>0</v>
      </c>
      <c r="I2071" t="str">
        <f>_xlfn.XLOOKUP(C2071,State_Ref!B:B,State_Ref!A:A,"No Match")</f>
        <v>Louisiana</v>
      </c>
      <c r="J2071" t="str" cm="1">
        <f t="array" ref="J2071">_xlfn.XLOOKUP(I2071&amp;PROPER(D2071),Cleaned_Population!B$2:B$3200&amp;Cleaned_Population!A$2:A$3200,Cleaned_Population!C$2:C$3200,"No Match")</f>
        <v>No Match</v>
      </c>
      <c r="K2071" t="str">
        <f t="shared" si="32"/>
        <v>Sufficient Access</v>
      </c>
    </row>
    <row r="2072" spans="1:11">
      <c r="A2072" t="str">
        <v>AVALA</v>
      </c>
      <c r="B2072" t="str">
        <v>COVINGTON</v>
      </c>
      <c r="C2072" t="str">
        <v>LA</v>
      </c>
      <c r="D2072" t="str">
        <v>ST. TAMMANY</v>
      </c>
      <c r="E2072" t="str">
        <v>Acute Care Hospitals</v>
      </c>
      <c r="F2072" t="str">
        <v>Physician</v>
      </c>
      <c r="G2072" t="str">
        <v>No</v>
      </c>
      <c r="H2072" s="8">
        <v>0</v>
      </c>
      <c r="I2072" t="str">
        <f>_xlfn.XLOOKUP(C2072,State_Ref!B:B,State_Ref!A:A,"No Match")</f>
        <v>Louisiana</v>
      </c>
      <c r="J2072" t="str" cm="1">
        <f t="array" ref="J2072">_xlfn.XLOOKUP(I2072&amp;PROPER(D2072),Cleaned_Population!B$2:B$3200&amp;Cleaned_Population!A$2:A$3200,Cleaned_Population!C$2:C$3200,"No Match")</f>
        <v>No Match</v>
      </c>
      <c r="K2072" t="str">
        <f t="shared" si="32"/>
        <v>Sufficient Access</v>
      </c>
    </row>
    <row r="2073" spans="1:11">
      <c r="A2073" t="str">
        <v>OUR LADY OF THE LAKE SURGICAL HOSPITAL</v>
      </c>
      <c r="B2073" t="str">
        <v>SLIDELL</v>
      </c>
      <c r="C2073" t="str">
        <v>LA</v>
      </c>
      <c r="D2073" t="str">
        <v>ST. TAMMANY</v>
      </c>
      <c r="E2073" t="str">
        <v>Acute Care Hospitals</v>
      </c>
      <c r="F2073" t="str">
        <v>Physician</v>
      </c>
      <c r="G2073" t="str">
        <v>No</v>
      </c>
      <c r="H2073" s="8">
        <v>0</v>
      </c>
      <c r="I2073" t="str">
        <f>_xlfn.XLOOKUP(C2073,State_Ref!B:B,State_Ref!A:A,"No Match")</f>
        <v>Louisiana</v>
      </c>
      <c r="J2073" t="str" cm="1">
        <f t="array" ref="J2073">_xlfn.XLOOKUP(I2073&amp;PROPER(D2073),Cleaned_Population!B$2:B$3200&amp;Cleaned_Population!A$2:A$3200,Cleaned_Population!C$2:C$3200,"No Match")</f>
        <v>No Match</v>
      </c>
      <c r="K2073" t="str">
        <f t="shared" si="32"/>
        <v>Sufficient Access</v>
      </c>
    </row>
    <row r="2074" spans="1:11">
      <c r="A2074" t="str">
        <v>OCHSNER MEDICAL CENTER-KENNER</v>
      </c>
      <c r="B2074" t="str">
        <v>KENNER</v>
      </c>
      <c r="C2074" t="str">
        <v>LA</v>
      </c>
      <c r="D2074" t="str">
        <v>JEFFERSON</v>
      </c>
      <c r="E2074" t="str">
        <v>Acute Care Hospitals</v>
      </c>
      <c r="F2074" t="str">
        <v>Voluntary non-profit - Private</v>
      </c>
      <c r="G2074" t="str">
        <v>Yes</v>
      </c>
      <c r="H2074" s="8">
        <v>4</v>
      </c>
      <c r="I2074" t="str">
        <f>_xlfn.XLOOKUP(C2074,State_Ref!B:B,State_Ref!A:A,"No Match")</f>
        <v>Louisiana</v>
      </c>
      <c r="J2074" t="str" cm="1">
        <f t="array" ref="J2074">_xlfn.XLOOKUP(I2074&amp;PROPER(D2074),Cleaned_Population!B$2:B$3200&amp;Cleaned_Population!A$2:A$3200,Cleaned_Population!C$2:C$3200,"No Match")</f>
        <v>No Match</v>
      </c>
      <c r="K2074" t="str">
        <f t="shared" si="32"/>
        <v>Sufficient Access</v>
      </c>
    </row>
    <row r="2075" spans="1:11">
      <c r="A2075" t="str">
        <v>SPECIALISTS HOSPITAL SHREVEPORT</v>
      </c>
      <c r="B2075" t="str">
        <v>SHREVEPORT</v>
      </c>
      <c r="C2075" t="str">
        <v>LA</v>
      </c>
      <c r="D2075" t="str">
        <v>CADDO</v>
      </c>
      <c r="E2075" t="str">
        <v>Acute Care Hospitals</v>
      </c>
      <c r="F2075" t="str">
        <v>Proprietary</v>
      </c>
      <c r="G2075" t="str">
        <v>No</v>
      </c>
      <c r="H2075" s="8">
        <v>0</v>
      </c>
      <c r="I2075" t="str">
        <f>_xlfn.XLOOKUP(C2075,State_Ref!B:B,State_Ref!A:A,"No Match")</f>
        <v>Louisiana</v>
      </c>
      <c r="J2075" t="str" cm="1">
        <f t="array" ref="J2075">_xlfn.XLOOKUP(I2075&amp;PROPER(D2075),Cleaned_Population!B$2:B$3200&amp;Cleaned_Population!A$2:A$3200,Cleaned_Population!C$2:C$3200,"No Match")</f>
        <v>No Match</v>
      </c>
      <c r="K2075" t="str">
        <f t="shared" si="32"/>
        <v>Sufficient Access</v>
      </c>
    </row>
    <row r="2076" spans="1:11">
      <c r="A2076" t="str">
        <v>CHRISTUS CENTRAL LOUISIANA SURGICAL HOSPITAL</v>
      </c>
      <c r="B2076" t="str">
        <v>ALEXANDRIA</v>
      </c>
      <c r="C2076" t="str">
        <v>LA</v>
      </c>
      <c r="D2076" t="str">
        <v>RAPIDES</v>
      </c>
      <c r="E2076" t="str">
        <v>Acute Care Hospitals</v>
      </c>
      <c r="F2076" t="str">
        <v>Proprietary</v>
      </c>
      <c r="G2076" t="str">
        <v>No</v>
      </c>
      <c r="H2076" s="8">
        <v>0</v>
      </c>
      <c r="I2076" t="str">
        <f>_xlfn.XLOOKUP(C2076,State_Ref!B:B,State_Ref!A:A,"No Match")</f>
        <v>Louisiana</v>
      </c>
      <c r="J2076" t="str" cm="1">
        <f t="array" ref="J2076">_xlfn.XLOOKUP(I2076&amp;PROPER(D2076),Cleaned_Population!B$2:B$3200&amp;Cleaned_Population!A$2:A$3200,Cleaned_Population!C$2:C$3200,"No Match")</f>
        <v>No Match</v>
      </c>
      <c r="K2076" t="str">
        <f t="shared" si="32"/>
        <v>Sufficient Access</v>
      </c>
    </row>
    <row r="2077" spans="1:11">
      <c r="A2077" t="str">
        <v>ST CHARLES SURGICAL HOSPITAL</v>
      </c>
      <c r="B2077" t="str">
        <v>NEW ORLEANS</v>
      </c>
      <c r="C2077" t="str">
        <v>LA</v>
      </c>
      <c r="D2077" t="str">
        <v>ORLEANS</v>
      </c>
      <c r="E2077" t="str">
        <v>Acute Care Hospitals</v>
      </c>
      <c r="F2077" t="str">
        <v>Physician</v>
      </c>
      <c r="G2077" t="str">
        <v>No</v>
      </c>
      <c r="H2077" s="8">
        <v>0</v>
      </c>
      <c r="I2077" t="str">
        <f>_xlfn.XLOOKUP(C2077,State_Ref!B:B,State_Ref!A:A,"No Match")</f>
        <v>Louisiana</v>
      </c>
      <c r="J2077" t="str" cm="1">
        <f t="array" ref="J2077">_xlfn.XLOOKUP(I2077&amp;PROPER(D2077),Cleaned_Population!B$2:B$3200&amp;Cleaned_Population!A$2:A$3200,Cleaned_Population!C$2:C$3200,"No Match")</f>
        <v>No Match</v>
      </c>
      <c r="K2077" t="str">
        <f t="shared" si="32"/>
        <v>Sufficient Access</v>
      </c>
    </row>
    <row r="2078" spans="1:11">
      <c r="A2078" t="str">
        <v>OMEGA HOSPITAL, LLC</v>
      </c>
      <c r="B2078" t="str">
        <v>METAIRIE</v>
      </c>
      <c r="C2078" t="str">
        <v>LA</v>
      </c>
      <c r="D2078" t="str">
        <v>JEFFERSON</v>
      </c>
      <c r="E2078" t="str">
        <v>Acute Care Hospitals</v>
      </c>
      <c r="F2078" t="str">
        <v>Physician</v>
      </c>
      <c r="G2078" t="str">
        <v>No</v>
      </c>
      <c r="H2078" s="8">
        <v>0</v>
      </c>
      <c r="I2078" t="str">
        <f>_xlfn.XLOOKUP(C2078,State_Ref!B:B,State_Ref!A:A,"No Match")</f>
        <v>Louisiana</v>
      </c>
      <c r="J2078" t="str" cm="1">
        <f t="array" ref="J2078">_xlfn.XLOOKUP(I2078&amp;PROPER(D2078),Cleaned_Population!B$2:B$3200&amp;Cleaned_Population!A$2:A$3200,Cleaned_Population!C$2:C$3200,"No Match")</f>
        <v>No Match</v>
      </c>
      <c r="K2078" t="str">
        <f t="shared" si="32"/>
        <v>Sufficient Access</v>
      </c>
    </row>
    <row r="2079" spans="1:11">
      <c r="A2079" t="str">
        <v>CYPRESS POINTE SURGICAL HOSPITAL</v>
      </c>
      <c r="B2079" t="str">
        <v>HAMMOND</v>
      </c>
      <c r="C2079" t="str">
        <v>LA</v>
      </c>
      <c r="D2079" t="str">
        <v>TANGIPAHOA</v>
      </c>
      <c r="E2079" t="str">
        <v>Acute Care Hospitals</v>
      </c>
      <c r="F2079" t="str">
        <v>Proprietary</v>
      </c>
      <c r="G2079" t="str">
        <v>No</v>
      </c>
      <c r="H2079" s="8">
        <v>0</v>
      </c>
      <c r="I2079" t="str">
        <f>_xlfn.XLOOKUP(C2079,State_Ref!B:B,State_Ref!A:A,"No Match")</f>
        <v>Louisiana</v>
      </c>
      <c r="J2079" t="str" cm="1">
        <f t="array" ref="J2079">_xlfn.XLOOKUP(I2079&amp;PROPER(D2079),Cleaned_Population!B$2:B$3200&amp;Cleaned_Population!A$2:A$3200,Cleaned_Population!C$2:C$3200,"No Match")</f>
        <v>No Match</v>
      </c>
      <c r="K2079" t="str">
        <f t="shared" si="32"/>
        <v>Sufficient Access</v>
      </c>
    </row>
    <row r="2080" spans="1:11">
      <c r="A2080" t="str">
        <v>ST BERNARD PARISH HOSPITAL</v>
      </c>
      <c r="B2080" t="str">
        <v>CHALMETTE</v>
      </c>
      <c r="C2080" t="str">
        <v>LA</v>
      </c>
      <c r="D2080" t="str">
        <v>ST. BERNARD</v>
      </c>
      <c r="E2080" t="str">
        <v>Acute Care Hospitals</v>
      </c>
      <c r="F2080" t="str">
        <v>Government - Hospital District or Authority</v>
      </c>
      <c r="G2080" t="str">
        <v>Yes</v>
      </c>
      <c r="H2080" s="8">
        <v>4</v>
      </c>
      <c r="I2080" t="str">
        <f>_xlfn.XLOOKUP(C2080,State_Ref!B:B,State_Ref!A:A,"No Match")</f>
        <v>Louisiana</v>
      </c>
      <c r="J2080" t="str" cm="1">
        <f t="array" ref="J2080">_xlfn.XLOOKUP(I2080&amp;PROPER(D2080),Cleaned_Population!B$2:B$3200&amp;Cleaned_Population!A$2:A$3200,Cleaned_Population!C$2:C$3200,"No Match")</f>
        <v>No Match</v>
      </c>
      <c r="K2080" t="str">
        <f t="shared" si="32"/>
        <v>Hospital Desert</v>
      </c>
    </row>
    <row r="2081" spans="1:11">
      <c r="A2081" t="str">
        <v>OUR LADY OF THE ANGELS HOSPITAL</v>
      </c>
      <c r="B2081" t="str">
        <v>BOGALUSA</v>
      </c>
      <c r="C2081" t="str">
        <v>LA</v>
      </c>
      <c r="D2081" t="str">
        <v>WASHINGTON</v>
      </c>
      <c r="E2081" t="str">
        <v>Acute Care Hospitals</v>
      </c>
      <c r="F2081" t="str">
        <v>Voluntary non-profit - Private</v>
      </c>
      <c r="G2081" t="str">
        <v>Yes</v>
      </c>
      <c r="H2081" s="8">
        <v>4</v>
      </c>
      <c r="I2081" t="str">
        <f>_xlfn.XLOOKUP(C2081,State_Ref!B:B,State_Ref!A:A,"No Match")</f>
        <v>Louisiana</v>
      </c>
      <c r="J2081" t="str" cm="1">
        <f t="array" ref="J2081">_xlfn.XLOOKUP(I2081&amp;PROPER(D2081),Cleaned_Population!B$2:B$3200&amp;Cleaned_Population!A$2:A$3200,Cleaned_Population!C$2:C$3200,"No Match")</f>
        <v>No Match</v>
      </c>
      <c r="K2081" t="str">
        <f t="shared" si="32"/>
        <v>Sufficient Access</v>
      </c>
    </row>
    <row r="2082" spans="1:11">
      <c r="A2082" t="str">
        <v>NEW ORLEANS EAST HOSPITAL</v>
      </c>
      <c r="B2082" t="str">
        <v>NEW ORLEANS</v>
      </c>
      <c r="C2082" t="str">
        <v>LA</v>
      </c>
      <c r="D2082" t="str">
        <v>ORLEANS</v>
      </c>
      <c r="E2082" t="str">
        <v>Acute Care Hospitals</v>
      </c>
      <c r="F2082" t="str">
        <v>Government - Hospital District or Authority</v>
      </c>
      <c r="G2082" t="str">
        <v>Yes</v>
      </c>
      <c r="H2082" s="8">
        <v>0</v>
      </c>
      <c r="I2082" t="str">
        <f>_xlfn.XLOOKUP(C2082,State_Ref!B:B,State_Ref!A:A,"No Match")</f>
        <v>Louisiana</v>
      </c>
      <c r="J2082" t="str" cm="1">
        <f t="array" ref="J2082">_xlfn.XLOOKUP(I2082&amp;PROPER(D2082),Cleaned_Population!B$2:B$3200&amp;Cleaned_Population!A$2:A$3200,Cleaned_Population!C$2:C$3200,"No Match")</f>
        <v>No Match</v>
      </c>
      <c r="K2082" t="str">
        <f t="shared" si="32"/>
        <v>Sufficient Access</v>
      </c>
    </row>
    <row r="2083" spans="1:11">
      <c r="A2083" t="str">
        <v>THE GENERAL</v>
      </c>
      <c r="B2083" t="str">
        <v>BATON ROUGE</v>
      </c>
      <c r="C2083" t="str">
        <v>LA</v>
      </c>
      <c r="D2083" t="str">
        <v>E. BATON ROUGE</v>
      </c>
      <c r="E2083" t="str">
        <v>Acute Care Hospitals</v>
      </c>
      <c r="F2083" t="str">
        <v>Voluntary non-profit - Private</v>
      </c>
      <c r="G2083" t="str">
        <v>Yes</v>
      </c>
      <c r="H2083" s="8">
        <v>0</v>
      </c>
      <c r="I2083" t="str">
        <f>_xlfn.XLOOKUP(C2083,State_Ref!B:B,State_Ref!A:A,"No Match")</f>
        <v>Louisiana</v>
      </c>
      <c r="J2083" t="str" cm="1">
        <f t="array" ref="J2083">_xlfn.XLOOKUP(I2083&amp;PROPER(D2083),Cleaned_Population!B$2:B$3200&amp;Cleaned_Population!A$2:A$3200,Cleaned_Population!C$2:C$3200,"No Match")</f>
        <v>No Match</v>
      </c>
      <c r="K2083" t="str">
        <f t="shared" si="32"/>
        <v>Sufficient Access</v>
      </c>
    </row>
    <row r="2084" spans="1:11">
      <c r="A2084" t="str">
        <v>OCHSNER LSU HEALTH SHREVEPORT-ST MARY MEDICAL CENT</v>
      </c>
      <c r="B2084" t="str">
        <v>SHREVEPORT</v>
      </c>
      <c r="C2084" t="str">
        <v>LA</v>
      </c>
      <c r="D2084" t="str">
        <v>CADDO</v>
      </c>
      <c r="E2084" t="str">
        <v>Acute Care Hospitals</v>
      </c>
      <c r="F2084" t="str">
        <v>Voluntary non-profit - Private</v>
      </c>
      <c r="G2084" t="str">
        <v>No</v>
      </c>
      <c r="H2084" s="8">
        <v>2</v>
      </c>
      <c r="I2084" t="str">
        <f>_xlfn.XLOOKUP(C2084,State_Ref!B:B,State_Ref!A:A,"No Match")</f>
        <v>Louisiana</v>
      </c>
      <c r="J2084" t="str" cm="1">
        <f t="array" ref="J2084">_xlfn.XLOOKUP(I2084&amp;PROPER(D2084),Cleaned_Population!B$2:B$3200&amp;Cleaned_Population!A$2:A$3200,Cleaned_Population!C$2:C$3200,"No Match")</f>
        <v>No Match</v>
      </c>
      <c r="K2084" t="str">
        <f t="shared" si="32"/>
        <v>Sufficient Access</v>
      </c>
    </row>
    <row r="2085" spans="1:11">
      <c r="A2085" t="str">
        <v>ACADIAN MEDICAL CENTER</v>
      </c>
      <c r="B2085" t="str">
        <v>EUNICE</v>
      </c>
      <c r="C2085" t="str">
        <v>LA</v>
      </c>
      <c r="D2085" t="str">
        <v>ST. LANDRY</v>
      </c>
      <c r="E2085" t="str">
        <v>Acute Care Hospitals</v>
      </c>
      <c r="F2085" t="str">
        <v>Proprietary</v>
      </c>
      <c r="G2085" t="str">
        <v>Yes</v>
      </c>
      <c r="H2085" s="8">
        <v>3</v>
      </c>
      <c r="I2085" t="str">
        <f>_xlfn.XLOOKUP(C2085,State_Ref!B:B,State_Ref!A:A,"No Match")</f>
        <v>Louisiana</v>
      </c>
      <c r="J2085" t="str" cm="1">
        <f t="array" ref="J2085">_xlfn.XLOOKUP(I2085&amp;PROPER(D2085),Cleaned_Population!B$2:B$3200&amp;Cleaned_Population!A$2:A$3200,Cleaned_Population!C$2:C$3200,"No Match")</f>
        <v>No Match</v>
      </c>
      <c r="K2085" t="str">
        <f t="shared" si="32"/>
        <v>Sufficient Access</v>
      </c>
    </row>
    <row r="2086" spans="1:11">
      <c r="A2086" t="str">
        <v>ALEXANDRIA HOSPITAL</v>
      </c>
      <c r="B2086" t="str">
        <v>ALEXANDRIA</v>
      </c>
      <c r="C2086" t="str">
        <v>LA</v>
      </c>
      <c r="D2086" t="str">
        <v>RAPIDES</v>
      </c>
      <c r="E2086" t="str">
        <v>Acute Care Hospitals</v>
      </c>
      <c r="F2086" t="str">
        <v>Proprietary</v>
      </c>
      <c r="G2086" t="str">
        <v>Yes</v>
      </c>
      <c r="H2086" s="8">
        <v>0</v>
      </c>
      <c r="I2086" t="str">
        <f>_xlfn.XLOOKUP(C2086,State_Ref!B:B,State_Ref!A:A,"No Match")</f>
        <v>Louisiana</v>
      </c>
      <c r="J2086" t="str" cm="1">
        <f t="array" ref="J2086">_xlfn.XLOOKUP(I2086&amp;PROPER(D2086),Cleaned_Population!B$2:B$3200&amp;Cleaned_Population!A$2:A$3200,Cleaned_Population!C$2:C$3200,"No Match")</f>
        <v>No Match</v>
      </c>
      <c r="K2086" t="str">
        <f t="shared" si="32"/>
        <v>Sufficient Access</v>
      </c>
    </row>
    <row r="2087" spans="1:11">
      <c r="A2087" t="str">
        <v>ALEXANDRIA VA MEDICAL CENTER</v>
      </c>
      <c r="B2087" t="str">
        <v>PINEVILLE</v>
      </c>
      <c r="C2087" t="str">
        <v>LA</v>
      </c>
      <c r="D2087" t="str">
        <v>RAPIDES</v>
      </c>
      <c r="E2087" t="str">
        <v>Acute Care - Veterans Administration</v>
      </c>
      <c r="F2087" t="str">
        <v>Veterans Health Administration</v>
      </c>
      <c r="G2087" t="str">
        <v>No</v>
      </c>
      <c r="H2087" s="8">
        <v>0</v>
      </c>
      <c r="I2087" t="str">
        <f>_xlfn.XLOOKUP(C2087,State_Ref!B:B,State_Ref!A:A,"No Match")</f>
        <v>Louisiana</v>
      </c>
      <c r="J2087" t="str" cm="1">
        <f t="array" ref="J2087">_xlfn.XLOOKUP(I2087&amp;PROPER(D2087),Cleaned_Population!B$2:B$3200&amp;Cleaned_Population!A$2:A$3200,Cleaned_Population!C$2:C$3200,"No Match")</f>
        <v>No Match</v>
      </c>
      <c r="K2087" t="str">
        <f t="shared" si="32"/>
        <v>Sufficient Access</v>
      </c>
    </row>
    <row r="2088" spans="1:11">
      <c r="A2088" t="str">
        <v>SOUTHEAST LOUISIANA VETERANS HEALTH CARE SYSTEM</v>
      </c>
      <c r="B2088" t="str">
        <v>NEW ORLEANS</v>
      </c>
      <c r="C2088" t="str">
        <v>LA</v>
      </c>
      <c r="D2088" t="str">
        <v>ORLEANS</v>
      </c>
      <c r="E2088" t="str">
        <v>Acute Care - Veterans Administration</v>
      </c>
      <c r="F2088" t="str">
        <v>Veterans Health Administration</v>
      </c>
      <c r="G2088" t="str">
        <v>Yes</v>
      </c>
      <c r="H2088" s="8">
        <v>3</v>
      </c>
      <c r="I2088" t="str">
        <f>_xlfn.XLOOKUP(C2088,State_Ref!B:B,State_Ref!A:A,"No Match")</f>
        <v>Louisiana</v>
      </c>
      <c r="J2088" t="str" cm="1">
        <f t="array" ref="J2088">_xlfn.XLOOKUP(I2088&amp;PROPER(D2088),Cleaned_Population!B$2:B$3200&amp;Cleaned_Population!A$2:A$3200,Cleaned_Population!C$2:C$3200,"No Match")</f>
        <v>No Match</v>
      </c>
      <c r="K2088" t="str">
        <f t="shared" si="32"/>
        <v>Sufficient Access</v>
      </c>
    </row>
    <row r="2089" spans="1:11">
      <c r="A2089" t="str">
        <v>OVERTON BROOKS VA MEDICAL CENTER (SHREVEPORT)</v>
      </c>
      <c r="B2089" t="str">
        <v>SHREVEPORT</v>
      </c>
      <c r="C2089" t="str">
        <v>LA</v>
      </c>
      <c r="D2089" t="str">
        <v>CADDO</v>
      </c>
      <c r="E2089" t="str">
        <v>Acute Care - Veterans Administration</v>
      </c>
      <c r="F2089" t="str">
        <v>Veterans Health Administration</v>
      </c>
      <c r="G2089" t="str">
        <v>Yes</v>
      </c>
      <c r="H2089" s="8">
        <v>2</v>
      </c>
      <c r="I2089" t="str">
        <f>_xlfn.XLOOKUP(C2089,State_Ref!B:B,State_Ref!A:A,"No Match")</f>
        <v>Louisiana</v>
      </c>
      <c r="J2089" t="str" cm="1">
        <f t="array" ref="J2089">_xlfn.XLOOKUP(I2089&amp;PROPER(D2089),Cleaned_Population!B$2:B$3200&amp;Cleaned_Population!A$2:A$3200,Cleaned_Population!C$2:C$3200,"No Match")</f>
        <v>No Match</v>
      </c>
      <c r="K2089" t="str">
        <f t="shared" si="32"/>
        <v>Sufficient Access</v>
      </c>
    </row>
    <row r="2090" spans="1:11">
      <c r="A2090" t="str">
        <v>Bayne-Jones ACH (Ft Johnson)</v>
      </c>
      <c r="B2090" t="str">
        <v>Fort Johnson</v>
      </c>
      <c r="C2090" t="str">
        <v>LA</v>
      </c>
      <c r="D2090" t="str">
        <v>VERNON</v>
      </c>
      <c r="E2090" t="str">
        <v>Acute Care - Department of Defense</v>
      </c>
      <c r="F2090" t="str">
        <v>Department of Defense</v>
      </c>
      <c r="G2090" t="str">
        <v>Yes</v>
      </c>
      <c r="H2090" s="8">
        <v>0</v>
      </c>
      <c r="I2090" t="str">
        <f>_xlfn.XLOOKUP(C2090,State_Ref!B:B,State_Ref!A:A,"No Match")</f>
        <v>Louisiana</v>
      </c>
      <c r="J2090" t="str" cm="1">
        <f t="array" ref="J2090">_xlfn.XLOOKUP(I2090&amp;PROPER(D2090),Cleaned_Population!B$2:B$3200&amp;Cleaned_Population!A$2:A$3200,Cleaned_Population!C$2:C$3200,"No Match")</f>
        <v>No Match</v>
      </c>
      <c r="K2090" t="str">
        <f t="shared" si="32"/>
        <v>Sufficient Access</v>
      </c>
    </row>
    <row r="2091" spans="1:11">
      <c r="A2091" t="str">
        <v>ASSUMPTION COMMUNITY HOSPITAL</v>
      </c>
      <c r="B2091" t="str">
        <v>NAPOLEONVILLE</v>
      </c>
      <c r="C2091" t="str">
        <v>LA</v>
      </c>
      <c r="D2091" t="str">
        <v>ASSUMPTION</v>
      </c>
      <c r="E2091" t="str">
        <v>Rural Emergency Hospital</v>
      </c>
      <c r="F2091" t="str">
        <v>Voluntary non-profit - Private</v>
      </c>
      <c r="G2091" t="str">
        <v>Yes</v>
      </c>
      <c r="H2091" s="8">
        <v>0</v>
      </c>
      <c r="I2091" t="str">
        <f>_xlfn.XLOOKUP(C2091,State_Ref!B:B,State_Ref!A:A,"No Match")</f>
        <v>Louisiana</v>
      </c>
      <c r="J2091" t="str" cm="1">
        <f t="array" ref="J2091">_xlfn.XLOOKUP(I2091&amp;PROPER(D2091),Cleaned_Population!B$2:B$3200&amp;Cleaned_Population!A$2:A$3200,Cleaned_Population!C$2:C$3200,"No Match")</f>
        <v>No Match</v>
      </c>
      <c r="K2091" t="str">
        <f t="shared" si="32"/>
        <v>Hospital Desert</v>
      </c>
    </row>
    <row r="2092" spans="1:11">
      <c r="A2092" t="str">
        <v>ST HELENA PARISH HOSPITAL</v>
      </c>
      <c r="B2092" t="str">
        <v>GREENSBURG</v>
      </c>
      <c r="C2092" t="str">
        <v>LA</v>
      </c>
      <c r="D2092" t="str">
        <v>ST. HELENA</v>
      </c>
      <c r="E2092" t="str">
        <v>Critical Access Hospitals</v>
      </c>
      <c r="F2092" t="str">
        <v>Government - Hospital District or Authority</v>
      </c>
      <c r="G2092" t="str">
        <v>Yes</v>
      </c>
      <c r="H2092" s="8">
        <v>0</v>
      </c>
      <c r="I2092" t="str">
        <f>_xlfn.XLOOKUP(C2092,State_Ref!B:B,State_Ref!A:A,"No Match")</f>
        <v>Louisiana</v>
      </c>
      <c r="J2092" t="str" cm="1">
        <f t="array" ref="J2092">_xlfn.XLOOKUP(I2092&amp;PROPER(D2092),Cleaned_Population!B$2:B$3200&amp;Cleaned_Population!A$2:A$3200,Cleaned_Population!C$2:C$3200,"No Match")</f>
        <v>No Match</v>
      </c>
      <c r="K2092" t="str">
        <f t="shared" si="32"/>
        <v>Hospital Desert</v>
      </c>
    </row>
    <row r="2093" spans="1:11">
      <c r="A2093" t="str">
        <v>UNION GENERAL HOSPITAL</v>
      </c>
      <c r="B2093" t="str">
        <v>FARMERVILLE</v>
      </c>
      <c r="C2093" t="str">
        <v>LA</v>
      </c>
      <c r="D2093" t="str">
        <v>UNION</v>
      </c>
      <c r="E2093" t="str">
        <v>Critical Access Hospitals</v>
      </c>
      <c r="F2093" t="str">
        <v>Voluntary non-profit - Private</v>
      </c>
      <c r="G2093" t="str">
        <v>Yes</v>
      </c>
      <c r="H2093" s="8">
        <v>0</v>
      </c>
      <c r="I2093" t="str">
        <f>_xlfn.XLOOKUP(C2093,State_Ref!B:B,State_Ref!A:A,"No Match")</f>
        <v>Louisiana</v>
      </c>
      <c r="J2093" t="str" cm="1">
        <f t="array" ref="J2093">_xlfn.XLOOKUP(I2093&amp;PROPER(D2093),Cleaned_Population!B$2:B$3200&amp;Cleaned_Population!A$2:A$3200,Cleaned_Population!C$2:C$3200,"No Match")</f>
        <v>No Match</v>
      </c>
      <c r="K2093" t="str">
        <f t="shared" si="32"/>
        <v>Sufficient Access</v>
      </c>
    </row>
    <row r="2094" spans="1:11">
      <c r="A2094" t="str">
        <v>OCHSNER ST MARTIN HOSPITAL</v>
      </c>
      <c r="B2094" t="str">
        <v>BREAUX BRIDGE</v>
      </c>
      <c r="C2094" t="str">
        <v>LA</v>
      </c>
      <c r="D2094" t="str">
        <v>ST. MARTIN</v>
      </c>
      <c r="E2094" t="str">
        <v>Critical Access Hospitals</v>
      </c>
      <c r="F2094" t="str">
        <v>Voluntary non-profit - Private</v>
      </c>
      <c r="G2094" t="str">
        <v>Yes</v>
      </c>
      <c r="H2094" s="8">
        <v>0</v>
      </c>
      <c r="I2094" t="str">
        <f>_xlfn.XLOOKUP(C2094,State_Ref!B:B,State_Ref!A:A,"No Match")</f>
        <v>Louisiana</v>
      </c>
      <c r="J2094" t="str" cm="1">
        <f t="array" ref="J2094">_xlfn.XLOOKUP(I2094&amp;PROPER(D2094),Cleaned_Population!B$2:B$3200&amp;Cleaned_Population!A$2:A$3200,Cleaned_Population!C$2:C$3200,"No Match")</f>
        <v>No Match</v>
      </c>
      <c r="K2094" t="str">
        <f t="shared" si="32"/>
        <v>Sufficient Access</v>
      </c>
    </row>
    <row r="2095" spans="1:11">
      <c r="A2095" t="str">
        <v>NORTH CADDO MEDICAL CENTER</v>
      </c>
      <c r="B2095" t="str">
        <v>VIVIAN</v>
      </c>
      <c r="C2095" t="str">
        <v>LA</v>
      </c>
      <c r="D2095" t="str">
        <v>CADDO</v>
      </c>
      <c r="E2095" t="str">
        <v>Critical Access Hospitals</v>
      </c>
      <c r="F2095" t="str">
        <v>Government - Hospital District or Authority</v>
      </c>
      <c r="G2095" t="str">
        <v>Yes</v>
      </c>
      <c r="H2095" s="8">
        <v>0</v>
      </c>
      <c r="I2095" t="str">
        <f>_xlfn.XLOOKUP(C2095,State_Ref!B:B,State_Ref!A:A,"No Match")</f>
        <v>Louisiana</v>
      </c>
      <c r="J2095" t="str" cm="1">
        <f t="array" ref="J2095">_xlfn.XLOOKUP(I2095&amp;PROPER(D2095),Cleaned_Population!B$2:B$3200&amp;Cleaned_Population!A$2:A$3200,Cleaned_Population!C$2:C$3200,"No Match")</f>
        <v>No Match</v>
      </c>
      <c r="K2095" t="str">
        <f t="shared" si="32"/>
        <v>Sufficient Access</v>
      </c>
    </row>
    <row r="2096" spans="1:11">
      <c r="A2096" t="str">
        <v>ST JAMES PARISH HOSPITAL</v>
      </c>
      <c r="B2096" t="str">
        <v>LUTCHER</v>
      </c>
      <c r="C2096" t="str">
        <v>LA</v>
      </c>
      <c r="D2096" t="str">
        <v>ST. JAMES</v>
      </c>
      <c r="E2096" t="str">
        <v>Critical Access Hospitals</v>
      </c>
      <c r="F2096" t="str">
        <v>Government - Hospital District or Authority</v>
      </c>
      <c r="G2096" t="str">
        <v>Yes</v>
      </c>
      <c r="H2096" s="8">
        <v>0</v>
      </c>
      <c r="I2096" t="str">
        <f>_xlfn.XLOOKUP(C2096,State_Ref!B:B,State_Ref!A:A,"No Match")</f>
        <v>Louisiana</v>
      </c>
      <c r="J2096" t="str" cm="1">
        <f t="array" ref="J2096">_xlfn.XLOOKUP(I2096&amp;PROPER(D2096),Cleaned_Population!B$2:B$3200&amp;Cleaned_Population!A$2:A$3200,Cleaned_Population!C$2:C$3200,"No Match")</f>
        <v>No Match</v>
      </c>
      <c r="K2096" t="str">
        <f t="shared" si="32"/>
        <v>Sufficient Access</v>
      </c>
    </row>
    <row r="2097" spans="1:11">
      <c r="A2097" t="str">
        <v>WEST FELICIANA PARISH HOSPITAL</v>
      </c>
      <c r="B2097" t="str">
        <v>SAINT FRANCISVILLE</v>
      </c>
      <c r="C2097" t="str">
        <v>LA</v>
      </c>
      <c r="D2097" t="str">
        <v>WEST FELICIANA</v>
      </c>
      <c r="E2097" t="str">
        <v>Critical Access Hospitals</v>
      </c>
      <c r="F2097" t="str">
        <v>Government - Hospital District or Authority</v>
      </c>
      <c r="G2097" t="str">
        <v>Yes</v>
      </c>
      <c r="H2097" s="8">
        <v>0</v>
      </c>
      <c r="I2097" t="str">
        <f>_xlfn.XLOOKUP(C2097,State_Ref!B:B,State_Ref!A:A,"No Match")</f>
        <v>Louisiana</v>
      </c>
      <c r="J2097" t="str" cm="1">
        <f t="array" ref="J2097">_xlfn.XLOOKUP(I2097&amp;PROPER(D2097),Cleaned_Population!B$2:B$3200&amp;Cleaned_Population!A$2:A$3200,Cleaned_Population!C$2:C$3200,"No Match")</f>
        <v>No Match</v>
      </c>
      <c r="K2097" t="str">
        <f t="shared" si="32"/>
        <v>Hospital Desert</v>
      </c>
    </row>
    <row r="2098" spans="1:11">
      <c r="A2098" t="str">
        <v>DEQUINCY MEMORIAL HOSPITAL</v>
      </c>
      <c r="B2098" t="str">
        <v>DEQUINCY</v>
      </c>
      <c r="C2098" t="str">
        <v>LA</v>
      </c>
      <c r="D2098" t="str">
        <v>CALCASIEU</v>
      </c>
      <c r="E2098" t="str">
        <v>Critical Access Hospitals</v>
      </c>
      <c r="F2098" t="str">
        <v>Proprietary</v>
      </c>
      <c r="G2098" t="str">
        <v>Yes</v>
      </c>
      <c r="H2098" s="8">
        <v>0</v>
      </c>
      <c r="I2098" t="str">
        <f>_xlfn.XLOOKUP(C2098,State_Ref!B:B,State_Ref!A:A,"No Match")</f>
        <v>Louisiana</v>
      </c>
      <c r="J2098" t="str" cm="1">
        <f t="array" ref="J2098">_xlfn.XLOOKUP(I2098&amp;PROPER(D2098),Cleaned_Population!B$2:B$3200&amp;Cleaned_Population!A$2:A$3200,Cleaned_Population!C$2:C$3200,"No Match")</f>
        <v>No Match</v>
      </c>
      <c r="K2098" t="str">
        <f t="shared" si="32"/>
        <v>Sufficient Access</v>
      </c>
    </row>
    <row r="2099" spans="1:11">
      <c r="A2099" t="str">
        <v>PREVOST MEMORIAL HOSPITAL</v>
      </c>
      <c r="B2099" t="str">
        <v>DONALDSONVILLE</v>
      </c>
      <c r="C2099" t="str">
        <v>LA</v>
      </c>
      <c r="D2099" t="str">
        <v>ASCENSION</v>
      </c>
      <c r="E2099" t="str">
        <v>Critical Access Hospitals</v>
      </c>
      <c r="F2099" t="str">
        <v>Government - Hospital District or Authority</v>
      </c>
      <c r="G2099" t="str">
        <v>Yes</v>
      </c>
      <c r="H2099" s="8">
        <v>0</v>
      </c>
      <c r="I2099" t="str">
        <f>_xlfn.XLOOKUP(C2099,State_Ref!B:B,State_Ref!A:A,"No Match")</f>
        <v>Louisiana</v>
      </c>
      <c r="J2099" t="str" cm="1">
        <f t="array" ref="J2099">_xlfn.XLOOKUP(I2099&amp;PROPER(D2099),Cleaned_Population!B$2:B$3200&amp;Cleaned_Population!A$2:A$3200,Cleaned_Population!C$2:C$3200,"No Match")</f>
        <v>No Match</v>
      </c>
      <c r="K2099" t="str">
        <f t="shared" si="32"/>
        <v>Sufficient Access</v>
      </c>
    </row>
    <row r="2100" spans="1:11">
      <c r="A2100" t="str">
        <v>HOOD MEMORIAL HOSPITAL</v>
      </c>
      <c r="B2100" t="str">
        <v>AMITE</v>
      </c>
      <c r="C2100" t="str">
        <v>LA</v>
      </c>
      <c r="D2100" t="str">
        <v>TANGIPAHOA</v>
      </c>
      <c r="E2100" t="str">
        <v>Critical Access Hospitals</v>
      </c>
      <c r="F2100" t="str">
        <v>Government - Hospital District or Authority</v>
      </c>
      <c r="G2100" t="str">
        <v>Yes</v>
      </c>
      <c r="H2100" s="8">
        <v>0</v>
      </c>
      <c r="I2100" t="str">
        <f>_xlfn.XLOOKUP(C2100,State_Ref!B:B,State_Ref!A:A,"No Match")</f>
        <v>Louisiana</v>
      </c>
      <c r="J2100" t="str" cm="1">
        <f t="array" ref="J2100">_xlfn.XLOOKUP(I2100&amp;PROPER(D2100),Cleaned_Population!B$2:B$3200&amp;Cleaned_Population!A$2:A$3200,Cleaned_Population!C$2:C$3200,"No Match")</f>
        <v>No Match</v>
      </c>
      <c r="K2100" t="str">
        <f t="shared" si="32"/>
        <v>Sufficient Access</v>
      </c>
    </row>
    <row r="2101" spans="1:11">
      <c r="A2101" t="str">
        <v>BAYOU BEND HEALTH SYSTEM</v>
      </c>
      <c r="B2101" t="str">
        <v>FRANKLIN</v>
      </c>
      <c r="C2101" t="str">
        <v>LA</v>
      </c>
      <c r="D2101" t="str">
        <v>ST. MARY</v>
      </c>
      <c r="E2101" t="str">
        <v>Critical Access Hospitals</v>
      </c>
      <c r="F2101" t="str">
        <v>Government - Hospital District or Authority</v>
      </c>
      <c r="G2101" t="str">
        <v>Yes</v>
      </c>
      <c r="H2101" s="8">
        <v>0</v>
      </c>
      <c r="I2101" t="str">
        <f>_xlfn.XLOOKUP(C2101,State_Ref!B:B,State_Ref!A:A,"No Match")</f>
        <v>Louisiana</v>
      </c>
      <c r="J2101" t="str" cm="1">
        <f t="array" ref="J2101">_xlfn.XLOOKUP(I2101&amp;PROPER(D2101),Cleaned_Population!B$2:B$3200&amp;Cleaned_Population!A$2:A$3200,Cleaned_Population!C$2:C$3200,"No Match")</f>
        <v>No Match</v>
      </c>
      <c r="K2101" t="str">
        <f t="shared" si="32"/>
        <v>Sufficient Access</v>
      </c>
    </row>
    <row r="2102" spans="1:11">
      <c r="A2102" t="str">
        <v>BUNKIE GENERAL HOSPITAL</v>
      </c>
      <c r="B2102" t="str">
        <v>BUNKIE</v>
      </c>
      <c r="C2102" t="str">
        <v>LA</v>
      </c>
      <c r="D2102" t="str">
        <v>AVOYELLES</v>
      </c>
      <c r="E2102" t="str">
        <v>Critical Access Hospitals</v>
      </c>
      <c r="F2102" t="str">
        <v>Government - Hospital District or Authority</v>
      </c>
      <c r="G2102" t="str">
        <v>Yes</v>
      </c>
      <c r="H2102" s="8">
        <v>0</v>
      </c>
      <c r="I2102" t="str">
        <f>_xlfn.XLOOKUP(C2102,State_Ref!B:B,State_Ref!A:A,"No Match")</f>
        <v>Louisiana</v>
      </c>
      <c r="J2102" t="str" cm="1">
        <f t="array" ref="J2102">_xlfn.XLOOKUP(I2102&amp;PROPER(D2102),Cleaned_Population!B$2:B$3200&amp;Cleaned_Population!A$2:A$3200,Cleaned_Population!C$2:C$3200,"No Match")</f>
        <v>No Match</v>
      </c>
      <c r="K2102" t="str">
        <f t="shared" si="32"/>
        <v>Sufficient Access</v>
      </c>
    </row>
    <row r="2103" spans="1:11">
      <c r="A2103" t="str">
        <v>CHRISTUS COUSHATTA HEALTH CARE CENTER</v>
      </c>
      <c r="B2103" t="str">
        <v>COUSHATTA</v>
      </c>
      <c r="C2103" t="str">
        <v>LA</v>
      </c>
      <c r="D2103" t="str">
        <v>RED RIVER</v>
      </c>
      <c r="E2103" t="str">
        <v>Critical Access Hospitals</v>
      </c>
      <c r="F2103" t="str">
        <v>Voluntary non-profit - Private</v>
      </c>
      <c r="G2103" t="str">
        <v>Yes</v>
      </c>
      <c r="H2103" s="8">
        <v>4</v>
      </c>
      <c r="I2103" t="str">
        <f>_xlfn.XLOOKUP(C2103,State_Ref!B:B,State_Ref!A:A,"No Match")</f>
        <v>Louisiana</v>
      </c>
      <c r="J2103" t="str" cm="1">
        <f t="array" ref="J2103">_xlfn.XLOOKUP(I2103&amp;PROPER(D2103),Cleaned_Population!B$2:B$3200&amp;Cleaned_Population!A$2:A$3200,Cleaned_Population!C$2:C$3200,"No Match")</f>
        <v>No Match</v>
      </c>
      <c r="K2103" t="str">
        <f t="shared" si="32"/>
        <v>Hospital Desert</v>
      </c>
    </row>
    <row r="2104" spans="1:11">
      <c r="A2104" t="str">
        <v>RIVERSIDE MEDICAL CENTER</v>
      </c>
      <c r="B2104" t="str">
        <v>FRANKLINTON</v>
      </c>
      <c r="C2104" t="str">
        <v>LA</v>
      </c>
      <c r="D2104" t="str">
        <v>WASHINGTON</v>
      </c>
      <c r="E2104" t="str">
        <v>Critical Access Hospitals</v>
      </c>
      <c r="F2104" t="str">
        <v>Government - Hospital District or Authority</v>
      </c>
      <c r="G2104" t="str">
        <v>Yes</v>
      </c>
      <c r="H2104" s="8">
        <v>0</v>
      </c>
      <c r="I2104" t="str">
        <f>_xlfn.XLOOKUP(C2104,State_Ref!B:B,State_Ref!A:A,"No Match")</f>
        <v>Louisiana</v>
      </c>
      <c r="J2104" t="str" cm="1">
        <f t="array" ref="J2104">_xlfn.XLOOKUP(I2104&amp;PROPER(D2104),Cleaned_Population!B$2:B$3200&amp;Cleaned_Population!A$2:A$3200,Cleaned_Population!C$2:C$3200,"No Match")</f>
        <v>No Match</v>
      </c>
      <c r="K2104" t="str">
        <f t="shared" si="32"/>
        <v>Sufficient Access</v>
      </c>
    </row>
    <row r="2105" spans="1:11">
      <c r="A2105" t="str">
        <v>MADISON PARISH HOSPITAL</v>
      </c>
      <c r="B2105" t="str">
        <v>TALLULAH</v>
      </c>
      <c r="C2105" t="str">
        <v>LA</v>
      </c>
      <c r="D2105" t="str">
        <v>MADISON</v>
      </c>
      <c r="E2105" t="str">
        <v>Critical Access Hospitals</v>
      </c>
      <c r="F2105" t="str">
        <v>Government - Hospital District or Authority</v>
      </c>
      <c r="G2105" t="str">
        <v>Yes</v>
      </c>
      <c r="H2105" s="8">
        <v>0</v>
      </c>
      <c r="I2105" t="str">
        <f>_xlfn.XLOOKUP(C2105,State_Ref!B:B,State_Ref!A:A,"No Match")</f>
        <v>Louisiana</v>
      </c>
      <c r="J2105" t="str" cm="1">
        <f t="array" ref="J2105">_xlfn.XLOOKUP(I2105&amp;PROPER(D2105),Cleaned_Population!B$2:B$3200&amp;Cleaned_Population!A$2:A$3200,Cleaned_Population!C$2:C$3200,"No Match")</f>
        <v>No Match</v>
      </c>
      <c r="K2105" t="str">
        <f t="shared" si="32"/>
        <v>Hospital Desert</v>
      </c>
    </row>
    <row r="2106" spans="1:11">
      <c r="A2106" t="str">
        <v>HARDTNER MEDICAL CENTER</v>
      </c>
      <c r="B2106" t="str">
        <v>OLLA</v>
      </c>
      <c r="C2106" t="str">
        <v>LA</v>
      </c>
      <c r="D2106" t="str">
        <v>LASALLE</v>
      </c>
      <c r="E2106" t="str">
        <v>Critical Access Hospitals</v>
      </c>
      <c r="F2106" t="str">
        <v>Government - Hospital District or Authority</v>
      </c>
      <c r="G2106" t="str">
        <v>Yes</v>
      </c>
      <c r="H2106" s="8">
        <v>0</v>
      </c>
      <c r="I2106" t="str">
        <f>_xlfn.XLOOKUP(C2106,State_Ref!B:B,State_Ref!A:A,"No Match")</f>
        <v>Louisiana</v>
      </c>
      <c r="J2106" t="str" cm="1">
        <f t="array" ref="J2106">_xlfn.XLOOKUP(I2106&amp;PROPER(D2106),Cleaned_Population!B$2:B$3200&amp;Cleaned_Population!A$2:A$3200,Cleaned_Population!C$2:C$3200,"No Match")</f>
        <v>No Match</v>
      </c>
      <c r="K2106" t="str">
        <f t="shared" si="32"/>
        <v>Sufficient Access</v>
      </c>
    </row>
    <row r="2107" spans="1:11">
      <c r="A2107" t="str">
        <v>POINTE COUPEE GENERAL HOSPITAL</v>
      </c>
      <c r="B2107" t="str">
        <v>NEW ROADS</v>
      </c>
      <c r="C2107" t="str">
        <v>LA</v>
      </c>
      <c r="D2107" t="str">
        <v>POINTE COUPEE</v>
      </c>
      <c r="E2107" t="str">
        <v>Critical Access Hospitals</v>
      </c>
      <c r="F2107" t="str">
        <v>Government - Hospital District or Authority</v>
      </c>
      <c r="G2107" t="str">
        <v>Yes</v>
      </c>
      <c r="H2107" s="8">
        <v>0</v>
      </c>
      <c r="I2107" t="str">
        <f>_xlfn.XLOOKUP(C2107,State_Ref!B:B,State_Ref!A:A,"No Match")</f>
        <v>Louisiana</v>
      </c>
      <c r="J2107" t="str" cm="1">
        <f t="array" ref="J2107">_xlfn.XLOOKUP(I2107&amp;PROPER(D2107),Cleaned_Population!B$2:B$3200&amp;Cleaned_Population!A$2:A$3200,Cleaned_Population!C$2:C$3200,"No Match")</f>
        <v>No Match</v>
      </c>
      <c r="K2107" t="str">
        <f t="shared" si="32"/>
        <v>Hospital Desert</v>
      </c>
    </row>
    <row r="2108" spans="1:11">
      <c r="A2108" t="str">
        <v>JACKSON PARISH HOSPITAL</v>
      </c>
      <c r="B2108" t="str">
        <v>JONESBORO</v>
      </c>
      <c r="C2108" t="str">
        <v>LA</v>
      </c>
      <c r="D2108" t="str">
        <v>JACKSON</v>
      </c>
      <c r="E2108" t="str">
        <v>Critical Access Hospitals</v>
      </c>
      <c r="F2108" t="str">
        <v>Government - Hospital District or Authority</v>
      </c>
      <c r="G2108" t="str">
        <v>Yes</v>
      </c>
      <c r="H2108" s="8">
        <v>0</v>
      </c>
      <c r="I2108" t="str">
        <f>_xlfn.XLOOKUP(C2108,State_Ref!B:B,State_Ref!A:A,"No Match")</f>
        <v>Louisiana</v>
      </c>
      <c r="J2108" t="str" cm="1">
        <f t="array" ref="J2108">_xlfn.XLOOKUP(I2108&amp;PROPER(D2108),Cleaned_Population!B$2:B$3200&amp;Cleaned_Population!A$2:A$3200,Cleaned_Population!C$2:C$3200,"No Match")</f>
        <v>No Match</v>
      </c>
      <c r="K2108" t="str">
        <f t="shared" si="32"/>
        <v>Hospital Desert</v>
      </c>
    </row>
    <row r="2109" spans="1:11">
      <c r="A2109" t="str">
        <v>RIVERLAND MEDICAL CENTER</v>
      </c>
      <c r="B2109" t="str">
        <v>FERRIDAY</v>
      </c>
      <c r="C2109" t="str">
        <v>LA</v>
      </c>
      <c r="D2109" t="str">
        <v>CONCORDIA</v>
      </c>
      <c r="E2109" t="str">
        <v>Critical Access Hospitals</v>
      </c>
      <c r="F2109" t="str">
        <v>Government - Hospital District or Authority</v>
      </c>
      <c r="G2109" t="str">
        <v>Yes</v>
      </c>
      <c r="H2109" s="8">
        <v>0</v>
      </c>
      <c r="I2109" t="str">
        <f>_xlfn.XLOOKUP(C2109,State_Ref!B:B,State_Ref!A:A,"No Match")</f>
        <v>Louisiana</v>
      </c>
      <c r="J2109" t="str" cm="1">
        <f t="array" ref="J2109">_xlfn.XLOOKUP(I2109&amp;PROPER(D2109),Cleaned_Population!B$2:B$3200&amp;Cleaned_Population!A$2:A$3200,Cleaned_Population!C$2:C$3200,"No Match")</f>
        <v>No Match</v>
      </c>
      <c r="K2109" t="str">
        <f t="shared" si="32"/>
        <v>Sufficient Access</v>
      </c>
    </row>
    <row r="2110" spans="1:11">
      <c r="A2110" t="str">
        <v>ACADIA ST LANDRY</v>
      </c>
      <c r="B2110" t="str">
        <v>CHURCH POINT</v>
      </c>
      <c r="C2110" t="str">
        <v>LA</v>
      </c>
      <c r="D2110" t="str">
        <v>ACADIA</v>
      </c>
      <c r="E2110" t="str">
        <v>Critical Access Hospitals</v>
      </c>
      <c r="F2110" t="str">
        <v>Government - Hospital District or Authority</v>
      </c>
      <c r="G2110" t="str">
        <v>Yes</v>
      </c>
      <c r="H2110" s="8">
        <v>0</v>
      </c>
      <c r="I2110" t="str">
        <f>_xlfn.XLOOKUP(C2110,State_Ref!B:B,State_Ref!A:A,"No Match")</f>
        <v>Louisiana</v>
      </c>
      <c r="J2110" t="str" cm="1">
        <f t="array" ref="J2110">_xlfn.XLOOKUP(I2110&amp;PROPER(D2110),Cleaned_Population!B$2:B$3200&amp;Cleaned_Population!A$2:A$3200,Cleaned_Population!C$2:C$3200,"No Match")</f>
        <v>No Match</v>
      </c>
      <c r="K2110" t="str">
        <f t="shared" si="32"/>
        <v>Sufficient Access</v>
      </c>
    </row>
    <row r="2111" spans="1:11">
      <c r="A2111" t="str">
        <v>BIENVILLE MEDICAL CENTER</v>
      </c>
      <c r="B2111" t="str">
        <v>ARCADIA</v>
      </c>
      <c r="C2111" t="str">
        <v>LA</v>
      </c>
      <c r="D2111" t="str">
        <v>BIENVILLE</v>
      </c>
      <c r="E2111" t="str">
        <v>Critical Access Hospitals</v>
      </c>
      <c r="F2111" t="str">
        <v>Proprietary</v>
      </c>
      <c r="G2111" t="str">
        <v>Yes</v>
      </c>
      <c r="H2111" s="8">
        <v>0</v>
      </c>
      <c r="I2111" t="str">
        <f>_xlfn.XLOOKUP(C2111,State_Ref!B:B,State_Ref!A:A,"No Match")</f>
        <v>Louisiana</v>
      </c>
      <c r="J2111" t="str" cm="1">
        <f t="array" ref="J2111">_xlfn.XLOOKUP(I2111&amp;PROPER(D2111),Cleaned_Population!B$2:B$3200&amp;Cleaned_Population!A$2:A$3200,Cleaned_Population!C$2:C$3200,"No Match")</f>
        <v>No Match</v>
      </c>
      <c r="K2111" t="str">
        <f t="shared" si="32"/>
        <v>Hospital Desert</v>
      </c>
    </row>
    <row r="2112" spans="1:11">
      <c r="A2112" t="str">
        <v>LALLIE KEMP MEDICAL CENTER</v>
      </c>
      <c r="B2112" t="str">
        <v>INDEPENDENCE</v>
      </c>
      <c r="C2112" t="str">
        <v>LA</v>
      </c>
      <c r="D2112" t="str">
        <v>TANGIPAHOA</v>
      </c>
      <c r="E2112" t="str">
        <v>Critical Access Hospitals</v>
      </c>
      <c r="F2112" t="str">
        <v>Government - State</v>
      </c>
      <c r="G2112" t="str">
        <v>Yes</v>
      </c>
      <c r="H2112" s="8">
        <v>0</v>
      </c>
      <c r="I2112" t="str">
        <f>_xlfn.XLOOKUP(C2112,State_Ref!B:B,State_Ref!A:A,"No Match")</f>
        <v>Louisiana</v>
      </c>
      <c r="J2112" t="str" cm="1">
        <f t="array" ref="J2112">_xlfn.XLOOKUP(I2112&amp;PROPER(D2112),Cleaned_Population!B$2:B$3200&amp;Cleaned_Population!A$2:A$3200,Cleaned_Population!C$2:C$3200,"No Match")</f>
        <v>No Match</v>
      </c>
      <c r="K2112" t="str">
        <f t="shared" si="32"/>
        <v>Sufficient Access</v>
      </c>
    </row>
    <row r="2113" spans="1:11">
      <c r="A2113" t="str">
        <v>ABROM KAPLAN MEMORIAL HOSPITAL</v>
      </c>
      <c r="B2113" t="str">
        <v>KAPLAN</v>
      </c>
      <c r="C2113" t="str">
        <v>LA</v>
      </c>
      <c r="D2113" t="str">
        <v>VERMILION</v>
      </c>
      <c r="E2113" t="str">
        <v>Critical Access Hospitals</v>
      </c>
      <c r="F2113" t="str">
        <v>Voluntary non-profit - Private</v>
      </c>
      <c r="G2113" t="str">
        <v>Yes</v>
      </c>
      <c r="H2113" s="8">
        <v>0</v>
      </c>
      <c r="I2113" t="str">
        <f>_xlfn.XLOOKUP(C2113,State_Ref!B:B,State_Ref!A:A,"No Match")</f>
        <v>Louisiana</v>
      </c>
      <c r="J2113" t="str" cm="1">
        <f t="array" ref="J2113">_xlfn.XLOOKUP(I2113&amp;PROPER(D2113),Cleaned_Population!B$2:B$3200&amp;Cleaned_Population!A$2:A$3200,Cleaned_Population!C$2:C$3200,"No Match")</f>
        <v>No Match</v>
      </c>
      <c r="K2113" t="str">
        <f t="shared" si="32"/>
        <v>Sufficient Access</v>
      </c>
    </row>
    <row r="2114" spans="1:11">
      <c r="A2114" t="str">
        <v>RICHLAND PARISH HOSPITAL-DELHI</v>
      </c>
      <c r="B2114" t="str">
        <v>DELHI</v>
      </c>
      <c r="C2114" t="str">
        <v>LA</v>
      </c>
      <c r="D2114" t="str">
        <v>RICHLAND</v>
      </c>
      <c r="E2114" t="str">
        <v>Critical Access Hospitals</v>
      </c>
      <c r="F2114" t="str">
        <v>Government - Hospital District or Authority</v>
      </c>
      <c r="G2114" t="str">
        <v>Yes</v>
      </c>
      <c r="H2114" s="8">
        <v>0</v>
      </c>
      <c r="I2114" t="str">
        <f>_xlfn.XLOOKUP(C2114,State_Ref!B:B,State_Ref!A:A,"No Match")</f>
        <v>Louisiana</v>
      </c>
      <c r="J2114" t="str" cm="1">
        <f t="array" ref="J2114">_xlfn.XLOOKUP(I2114&amp;PROPER(D2114),Cleaned_Population!B$2:B$3200&amp;Cleaned_Population!A$2:A$3200,Cleaned_Population!C$2:C$3200,"No Match")</f>
        <v>No Match</v>
      </c>
      <c r="K2114" t="str">
        <f t="shared" si="32"/>
        <v>Sufficient Access</v>
      </c>
    </row>
    <row r="2115" spans="1:11">
      <c r="A2115" t="str">
        <v>OCHSNER ST ANNE GENERAL HOSPITAL</v>
      </c>
      <c r="B2115" t="str">
        <v>RACELAND</v>
      </c>
      <c r="C2115" t="str">
        <v>LA</v>
      </c>
      <c r="D2115" t="str">
        <v>LAFOURCHE</v>
      </c>
      <c r="E2115" t="str">
        <v>Critical Access Hospitals</v>
      </c>
      <c r="F2115" t="str">
        <v>Voluntary non-profit - Other</v>
      </c>
      <c r="G2115" t="str">
        <v>Yes</v>
      </c>
      <c r="H2115" s="8">
        <v>0</v>
      </c>
      <c r="I2115" t="str">
        <f>_xlfn.XLOOKUP(C2115,State_Ref!B:B,State_Ref!A:A,"No Match")</f>
        <v>Louisiana</v>
      </c>
      <c r="J2115" t="str" cm="1">
        <f t="array" ref="J2115">_xlfn.XLOOKUP(I2115&amp;PROPER(D2115),Cleaned_Population!B$2:B$3200&amp;Cleaned_Population!A$2:A$3200,Cleaned_Population!C$2:C$3200,"No Match")</f>
        <v>No Match</v>
      </c>
      <c r="K2115" t="str">
        <f t="shared" ref="K2115:K2178" si="33">IF(AND(J2115&gt;50000,COUNTIFS(D:D,D2115,C:C,C2115)&lt;=1),"Hospital Desert","Sufficient Access")</f>
        <v>Sufficient Access</v>
      </c>
    </row>
    <row r="2116" spans="1:11">
      <c r="A2116" t="str">
        <v>LADY OF THE SEA GENERAL HOSPITAL</v>
      </c>
      <c r="B2116" t="str">
        <v>CUT OFF</v>
      </c>
      <c r="C2116" t="str">
        <v>LA</v>
      </c>
      <c r="D2116" t="str">
        <v>LAFOURCHE</v>
      </c>
      <c r="E2116" t="str">
        <v>Critical Access Hospitals</v>
      </c>
      <c r="F2116" t="str">
        <v>Government - Hospital District or Authority</v>
      </c>
      <c r="G2116" t="str">
        <v>Yes</v>
      </c>
      <c r="H2116" s="8">
        <v>0</v>
      </c>
      <c r="I2116" t="str">
        <f>_xlfn.XLOOKUP(C2116,State_Ref!B:B,State_Ref!A:A,"No Match")</f>
        <v>Louisiana</v>
      </c>
      <c r="J2116" t="str" cm="1">
        <f t="array" ref="J2116">_xlfn.XLOOKUP(I2116&amp;PROPER(D2116),Cleaned_Population!B$2:B$3200&amp;Cleaned_Population!A$2:A$3200,Cleaned_Population!C$2:C$3200,"No Match")</f>
        <v>No Match</v>
      </c>
      <c r="K2116" t="str">
        <f t="shared" si="33"/>
        <v>Sufficient Access</v>
      </c>
    </row>
    <row r="2117" spans="1:11">
      <c r="A2117" t="str">
        <v>REEVES MEMORIAL MEDICAL CENTER</v>
      </c>
      <c r="B2117" t="str">
        <v>BERNICE</v>
      </c>
      <c r="C2117" t="str">
        <v>LA</v>
      </c>
      <c r="D2117" t="str">
        <v>UNION</v>
      </c>
      <c r="E2117" t="str">
        <v>Critical Access Hospitals</v>
      </c>
      <c r="F2117" t="str">
        <v>Government - Hospital District or Authority</v>
      </c>
      <c r="G2117" t="str">
        <v>Yes</v>
      </c>
      <c r="H2117" s="8">
        <v>0</v>
      </c>
      <c r="I2117" t="str">
        <f>_xlfn.XLOOKUP(C2117,State_Ref!B:B,State_Ref!A:A,"No Match")</f>
        <v>Louisiana</v>
      </c>
      <c r="J2117" t="str" cm="1">
        <f t="array" ref="J2117">_xlfn.XLOOKUP(I2117&amp;PROPER(D2117),Cleaned_Population!B$2:B$3200&amp;Cleaned_Population!A$2:A$3200,Cleaned_Population!C$2:C$3200,"No Match")</f>
        <v>No Match</v>
      </c>
      <c r="K2117" t="str">
        <f t="shared" si="33"/>
        <v>Sufficient Access</v>
      </c>
    </row>
    <row r="2118" spans="1:11">
      <c r="A2118" t="str">
        <v>WEST CARROLL MEMORIAL HOSPITAL</v>
      </c>
      <c r="B2118" t="str">
        <v>OAK GROVE</v>
      </c>
      <c r="C2118" t="str">
        <v>LA</v>
      </c>
      <c r="D2118" t="str">
        <v>WEST CARROLL</v>
      </c>
      <c r="E2118" t="str">
        <v>Critical Access Hospitals</v>
      </c>
      <c r="F2118" t="str">
        <v>Proprietary</v>
      </c>
      <c r="G2118" t="str">
        <v>Yes</v>
      </c>
      <c r="H2118" s="8">
        <v>0</v>
      </c>
      <c r="I2118" t="str">
        <f>_xlfn.XLOOKUP(C2118,State_Ref!B:B,State_Ref!A:A,"No Match")</f>
        <v>Louisiana</v>
      </c>
      <c r="J2118" t="str" cm="1">
        <f t="array" ref="J2118">_xlfn.XLOOKUP(I2118&amp;PROPER(D2118),Cleaned_Population!B$2:B$3200&amp;Cleaned_Population!A$2:A$3200,Cleaned_Population!C$2:C$3200,"No Match")</f>
        <v>No Match</v>
      </c>
      <c r="K2118" t="str">
        <f t="shared" si="33"/>
        <v>Hospital Desert</v>
      </c>
    </row>
    <row r="2119" spans="1:11">
      <c r="A2119" t="str">
        <v>SAGE SPECIALTY HOSPITAL</v>
      </c>
      <c r="B2119" t="str">
        <v>DENHAM SPRINGS</v>
      </c>
      <c r="C2119" t="str">
        <v>LA</v>
      </c>
      <c r="D2119" t="str">
        <v>LIVINGSTON</v>
      </c>
      <c r="E2119" t="str">
        <v>Long-term</v>
      </c>
      <c r="F2119" t="str">
        <v>Proprietary</v>
      </c>
      <c r="G2119" t="str">
        <v>No</v>
      </c>
      <c r="H2119" s="8">
        <v>0</v>
      </c>
      <c r="I2119" t="str">
        <f>_xlfn.XLOOKUP(C2119,State_Ref!B:B,State_Ref!A:A,"No Match")</f>
        <v>Louisiana</v>
      </c>
      <c r="J2119" t="str" cm="1">
        <f t="array" ref="J2119">_xlfn.XLOOKUP(I2119&amp;PROPER(D2119),Cleaned_Population!B$2:B$3200&amp;Cleaned_Population!A$2:A$3200,Cleaned_Population!C$2:C$3200,"No Match")</f>
        <v>No Match</v>
      </c>
      <c r="K2119" t="str">
        <f t="shared" si="33"/>
        <v>Hospital Desert</v>
      </c>
    </row>
    <row r="2120" spans="1:11">
      <c r="A2120" t="str">
        <v>INTENSIVE SPECIALTY HOSPITAL</v>
      </c>
      <c r="B2120" t="str">
        <v>SHREVEPORT</v>
      </c>
      <c r="C2120" t="str">
        <v>LA</v>
      </c>
      <c r="D2120" t="str">
        <v>CADDO</v>
      </c>
      <c r="E2120" t="str">
        <v>Long-term</v>
      </c>
      <c r="F2120" t="str">
        <v>Voluntary non-profit - Private</v>
      </c>
      <c r="G2120" t="str">
        <v>No</v>
      </c>
      <c r="H2120" s="8">
        <v>0</v>
      </c>
      <c r="I2120" t="str">
        <f>_xlfn.XLOOKUP(C2120,State_Ref!B:B,State_Ref!A:A,"No Match")</f>
        <v>Louisiana</v>
      </c>
      <c r="J2120" t="str" cm="1">
        <f t="array" ref="J2120">_xlfn.XLOOKUP(I2120&amp;PROPER(D2120),Cleaned_Population!B$2:B$3200&amp;Cleaned_Population!A$2:A$3200,Cleaned_Population!C$2:C$3200,"No Match")</f>
        <v>No Match</v>
      </c>
      <c r="K2120" t="str">
        <f t="shared" si="33"/>
        <v>Sufficient Access</v>
      </c>
    </row>
    <row r="2121" spans="1:11">
      <c r="A2121" t="str">
        <v>CHILDRENS HOSPITAL</v>
      </c>
      <c r="B2121" t="str">
        <v>NEW ORLEANS</v>
      </c>
      <c r="C2121" t="str">
        <v>LA</v>
      </c>
      <c r="D2121" t="str">
        <v>ORLEANS</v>
      </c>
      <c r="E2121" t="str">
        <v>Childrens</v>
      </c>
      <c r="F2121" t="str">
        <v>Voluntary non-profit - Private</v>
      </c>
      <c r="G2121" t="str">
        <v>Yes</v>
      </c>
      <c r="H2121" s="8">
        <v>0</v>
      </c>
      <c r="I2121" t="str">
        <f>_xlfn.XLOOKUP(C2121,State_Ref!B:B,State_Ref!A:A,"No Match")</f>
        <v>Louisiana</v>
      </c>
      <c r="J2121" t="str" cm="1">
        <f t="array" ref="J2121">_xlfn.XLOOKUP(I2121&amp;PROPER(D2121),Cleaned_Population!B$2:B$3200&amp;Cleaned_Population!A$2:A$3200,Cleaned_Population!C$2:C$3200,"No Match")</f>
        <v>No Match</v>
      </c>
      <c r="K2121" t="str">
        <f t="shared" si="33"/>
        <v>Sufficient Access</v>
      </c>
    </row>
    <row r="2122" spans="1:11">
      <c r="A2122" t="str">
        <v>NORTHLAKE BEHAVIORAL HEALTH SYSTEM</v>
      </c>
      <c r="B2122" t="str">
        <v>MANDEVILLE</v>
      </c>
      <c r="C2122" t="str">
        <v>LA</v>
      </c>
      <c r="D2122" t="str">
        <v>ST. TAMMANY</v>
      </c>
      <c r="E2122" t="str">
        <v>Psychiatric</v>
      </c>
      <c r="F2122" t="str">
        <v>Voluntary non-profit - Private</v>
      </c>
      <c r="G2122" t="str">
        <v>No</v>
      </c>
      <c r="H2122" s="8">
        <v>0</v>
      </c>
      <c r="I2122" t="str">
        <f>_xlfn.XLOOKUP(C2122,State_Ref!B:B,State_Ref!A:A,"No Match")</f>
        <v>Louisiana</v>
      </c>
      <c r="J2122" t="str" cm="1">
        <f t="array" ref="J2122">_xlfn.XLOOKUP(I2122&amp;PROPER(D2122),Cleaned_Population!B$2:B$3200&amp;Cleaned_Population!A$2:A$3200,Cleaned_Population!C$2:C$3200,"No Match")</f>
        <v>No Match</v>
      </c>
      <c r="K2122" t="str">
        <f t="shared" si="33"/>
        <v>Sufficient Access</v>
      </c>
    </row>
    <row r="2123" spans="1:11">
      <c r="A2123" t="str">
        <v>EASTERN LA MENTAL HEALTH SYSTEM</v>
      </c>
      <c r="B2123" t="str">
        <v>JACKSON</v>
      </c>
      <c r="C2123" t="str">
        <v>LA</v>
      </c>
      <c r="D2123" t="str">
        <v>EAST FELICIANA</v>
      </c>
      <c r="E2123" t="str">
        <v>Psychiatric</v>
      </c>
      <c r="F2123" t="str">
        <v>Government - State</v>
      </c>
      <c r="G2123" t="str">
        <v>No</v>
      </c>
      <c r="H2123" s="8">
        <v>0</v>
      </c>
      <c r="I2123" t="str">
        <f>_xlfn.XLOOKUP(C2123,State_Ref!B:B,State_Ref!A:A,"No Match")</f>
        <v>Louisiana</v>
      </c>
      <c r="J2123" t="str" cm="1">
        <f t="array" ref="J2123">_xlfn.XLOOKUP(I2123&amp;PROPER(D2123),Cleaned_Population!B$2:B$3200&amp;Cleaned_Population!A$2:A$3200,Cleaned_Population!C$2:C$3200,"No Match")</f>
        <v>No Match</v>
      </c>
      <c r="K2123" t="str">
        <f t="shared" si="33"/>
        <v>Hospital Desert</v>
      </c>
    </row>
    <row r="2124" spans="1:11">
      <c r="A2124" t="str">
        <v>BRENTWOOD HOSPITAL</v>
      </c>
      <c r="B2124" t="str">
        <v>SHREVEPORT</v>
      </c>
      <c r="C2124" t="str">
        <v>LA</v>
      </c>
      <c r="D2124" t="str">
        <v>CADDO</v>
      </c>
      <c r="E2124" t="str">
        <v>Psychiatric</v>
      </c>
      <c r="F2124" t="str">
        <v>Proprietary</v>
      </c>
      <c r="G2124" t="str">
        <v>No</v>
      </c>
      <c r="H2124" s="8">
        <v>0</v>
      </c>
      <c r="I2124" t="str">
        <f>_xlfn.XLOOKUP(C2124,State_Ref!B:B,State_Ref!A:A,"No Match")</f>
        <v>Louisiana</v>
      </c>
      <c r="J2124" t="str" cm="1">
        <f t="array" ref="J2124">_xlfn.XLOOKUP(I2124&amp;PROPER(D2124),Cleaned_Population!B$2:B$3200&amp;Cleaned_Population!A$2:A$3200,Cleaned_Population!C$2:C$3200,"No Match")</f>
        <v>No Match</v>
      </c>
      <c r="K2124" t="str">
        <f t="shared" si="33"/>
        <v>Sufficient Access</v>
      </c>
    </row>
    <row r="2125" spans="1:11">
      <c r="A2125" t="str">
        <v>LONGLEAF HOSPITAL</v>
      </c>
      <c r="B2125" t="str">
        <v>ALEXANDRIA</v>
      </c>
      <c r="C2125" t="str">
        <v>LA</v>
      </c>
      <c r="D2125" t="str">
        <v>RAPIDES</v>
      </c>
      <c r="E2125" t="str">
        <v>Psychiatric</v>
      </c>
      <c r="F2125" t="str">
        <v>Proprietary</v>
      </c>
      <c r="G2125" t="str">
        <v>No</v>
      </c>
      <c r="H2125" s="8">
        <v>0</v>
      </c>
      <c r="I2125" t="str">
        <f>_xlfn.XLOOKUP(C2125,State_Ref!B:B,State_Ref!A:A,"No Match")</f>
        <v>Louisiana</v>
      </c>
      <c r="J2125" t="str" cm="1">
        <f t="array" ref="J2125">_xlfn.XLOOKUP(I2125&amp;PROPER(D2125),Cleaned_Population!B$2:B$3200&amp;Cleaned_Population!A$2:A$3200,Cleaned_Population!C$2:C$3200,"No Match")</f>
        <v>No Match</v>
      </c>
      <c r="K2125" t="str">
        <f t="shared" si="33"/>
        <v>Sufficient Access</v>
      </c>
    </row>
    <row r="2126" spans="1:11">
      <c r="A2126" t="str">
        <v>CENTRAL LOUISIANA STATE HOSPITAL</v>
      </c>
      <c r="B2126" t="str">
        <v>PINEVILLE</v>
      </c>
      <c r="C2126" t="str">
        <v>LA</v>
      </c>
      <c r="D2126" t="str">
        <v>RAPIDES</v>
      </c>
      <c r="E2126" t="str">
        <v>Psychiatric</v>
      </c>
      <c r="F2126" t="str">
        <v>Government - State</v>
      </c>
      <c r="G2126" t="str">
        <v>No</v>
      </c>
      <c r="H2126" s="8">
        <v>0</v>
      </c>
      <c r="I2126" t="str">
        <f>_xlfn.XLOOKUP(C2126,State_Ref!B:B,State_Ref!A:A,"No Match")</f>
        <v>Louisiana</v>
      </c>
      <c r="J2126" t="str" cm="1">
        <f t="array" ref="J2126">_xlfn.XLOOKUP(I2126&amp;PROPER(D2126),Cleaned_Population!B$2:B$3200&amp;Cleaned_Population!A$2:A$3200,Cleaned_Population!C$2:C$3200,"No Match")</f>
        <v>No Match</v>
      </c>
      <c r="K2126" t="str">
        <f t="shared" si="33"/>
        <v>Sufficient Access</v>
      </c>
    </row>
    <row r="2127" spans="1:11">
      <c r="A2127" t="str">
        <v>RIVER OAKS HOSPITAL</v>
      </c>
      <c r="B2127" t="str">
        <v>NEW ORLEANS</v>
      </c>
      <c r="C2127" t="str">
        <v>LA</v>
      </c>
      <c r="D2127" t="str">
        <v>JEFFERSON</v>
      </c>
      <c r="E2127" t="str">
        <v>Psychiatric</v>
      </c>
      <c r="F2127" t="str">
        <v>Proprietary</v>
      </c>
      <c r="G2127" t="str">
        <v>No</v>
      </c>
      <c r="H2127" s="8">
        <v>0</v>
      </c>
      <c r="I2127" t="str">
        <f>_xlfn.XLOOKUP(C2127,State_Ref!B:B,State_Ref!A:A,"No Match")</f>
        <v>Louisiana</v>
      </c>
      <c r="J2127" t="str" cm="1">
        <f t="array" ref="J2127">_xlfn.XLOOKUP(I2127&amp;PROPER(D2127),Cleaned_Population!B$2:B$3200&amp;Cleaned_Population!A$2:A$3200,Cleaned_Population!C$2:C$3200,"No Match")</f>
        <v>No Match</v>
      </c>
      <c r="K2127" t="str">
        <f t="shared" si="33"/>
        <v>Sufficient Access</v>
      </c>
    </row>
    <row r="2128" spans="1:11">
      <c r="A2128" t="str">
        <v>VERMILION BEHAVIORAL HEALTH SYSTEMS</v>
      </c>
      <c r="B2128" t="str">
        <v>LAFAYETTE</v>
      </c>
      <c r="C2128" t="str">
        <v>LA</v>
      </c>
      <c r="D2128" t="str">
        <v>LAFAYETTE</v>
      </c>
      <c r="E2128" t="str">
        <v>Psychiatric</v>
      </c>
      <c r="F2128" t="str">
        <v>Proprietary</v>
      </c>
      <c r="G2128" t="str">
        <v>No</v>
      </c>
      <c r="H2128" s="8">
        <v>0</v>
      </c>
      <c r="I2128" t="str">
        <f>_xlfn.XLOOKUP(C2128,State_Ref!B:B,State_Ref!A:A,"No Match")</f>
        <v>Louisiana</v>
      </c>
      <c r="J2128" t="str" cm="1">
        <f t="array" ref="J2128">_xlfn.XLOOKUP(I2128&amp;PROPER(D2128),Cleaned_Population!B$2:B$3200&amp;Cleaned_Population!A$2:A$3200,Cleaned_Population!C$2:C$3200,"No Match")</f>
        <v>No Match</v>
      </c>
      <c r="K2128" t="str">
        <f t="shared" si="33"/>
        <v>Sufficient Access</v>
      </c>
    </row>
    <row r="2129" spans="1:11">
      <c r="A2129" t="str">
        <v>COMMUNITY CARE HOSPITAL</v>
      </c>
      <c r="B2129" t="str">
        <v>NEW ORLEANS</v>
      </c>
      <c r="C2129" t="str">
        <v>LA</v>
      </c>
      <c r="D2129" t="str">
        <v>ORLEANS</v>
      </c>
      <c r="E2129" t="str">
        <v>Psychiatric</v>
      </c>
      <c r="F2129" t="str">
        <v>Proprietary</v>
      </c>
      <c r="G2129" t="str">
        <v>No</v>
      </c>
      <c r="H2129" s="8">
        <v>0</v>
      </c>
      <c r="I2129" t="str">
        <f>_xlfn.XLOOKUP(C2129,State_Ref!B:B,State_Ref!A:A,"No Match")</f>
        <v>Louisiana</v>
      </c>
      <c r="J2129" t="str" cm="1">
        <f t="array" ref="J2129">_xlfn.XLOOKUP(I2129&amp;PROPER(D2129),Cleaned_Population!B$2:B$3200&amp;Cleaned_Population!A$2:A$3200,Cleaned_Population!C$2:C$3200,"No Match")</f>
        <v>No Match</v>
      </c>
      <c r="K2129" t="str">
        <f t="shared" si="33"/>
        <v>Sufficient Access</v>
      </c>
    </row>
    <row r="2130" spans="1:11">
      <c r="A2130" t="str">
        <v>GREENBRIER BEHAVIORAL HEALTH</v>
      </c>
      <c r="B2130" t="str">
        <v>COVINGTON</v>
      </c>
      <c r="C2130" t="str">
        <v>LA</v>
      </c>
      <c r="D2130" t="str">
        <v>ST. TAMMANY</v>
      </c>
      <c r="E2130" t="str">
        <v>Psychiatric</v>
      </c>
      <c r="F2130" t="str">
        <v>Proprietary</v>
      </c>
      <c r="G2130" t="str">
        <v>No</v>
      </c>
      <c r="H2130" s="8">
        <v>0</v>
      </c>
      <c r="I2130" t="str">
        <f>_xlfn.XLOOKUP(C2130,State_Ref!B:B,State_Ref!A:A,"No Match")</f>
        <v>Louisiana</v>
      </c>
      <c r="J2130" t="str" cm="1">
        <f t="array" ref="J2130">_xlfn.XLOOKUP(I2130&amp;PROPER(D2130),Cleaned_Population!B$2:B$3200&amp;Cleaned_Population!A$2:A$3200,Cleaned_Population!C$2:C$3200,"No Match")</f>
        <v>No Match</v>
      </c>
      <c r="K2130" t="str">
        <f t="shared" si="33"/>
        <v>Sufficient Access</v>
      </c>
    </row>
    <row r="2131" spans="1:11">
      <c r="A2131" t="str">
        <v>OCEANS HOSPITAL OF BROUSSARD</v>
      </c>
      <c r="B2131" t="str">
        <v>BROUSSARD</v>
      </c>
      <c r="C2131" t="str">
        <v>LA</v>
      </c>
      <c r="D2131" t="str">
        <v>LAFAYETTE</v>
      </c>
      <c r="E2131" t="str">
        <v>Psychiatric</v>
      </c>
      <c r="F2131" t="str">
        <v>Proprietary</v>
      </c>
      <c r="G2131" t="str">
        <v>No</v>
      </c>
      <c r="H2131" s="8">
        <v>0</v>
      </c>
      <c r="I2131" t="str">
        <f>_xlfn.XLOOKUP(C2131,State_Ref!B:B,State_Ref!A:A,"No Match")</f>
        <v>Louisiana</v>
      </c>
      <c r="J2131" t="str" cm="1">
        <f t="array" ref="J2131">_xlfn.XLOOKUP(I2131&amp;PROPER(D2131),Cleaned_Population!B$2:B$3200&amp;Cleaned_Population!A$2:A$3200,Cleaned_Population!C$2:C$3200,"No Match")</f>
        <v>No Match</v>
      </c>
      <c r="K2131" t="str">
        <f t="shared" si="33"/>
        <v>Sufficient Access</v>
      </c>
    </row>
    <row r="2132" spans="1:11">
      <c r="A2132" t="str">
        <v>SERENITY SPRINGS SPECIALTY HOSPITAL</v>
      </c>
      <c r="B2132" t="str">
        <v>RUSTON</v>
      </c>
      <c r="C2132" t="str">
        <v>LA</v>
      </c>
      <c r="D2132" t="str">
        <v>LINCOLN</v>
      </c>
      <c r="E2132" t="str">
        <v>Psychiatric</v>
      </c>
      <c r="F2132" t="str">
        <v>Proprietary</v>
      </c>
      <c r="G2132" t="str">
        <v>No</v>
      </c>
      <c r="H2132" s="8">
        <v>0</v>
      </c>
      <c r="I2132" t="str">
        <f>_xlfn.XLOOKUP(C2132,State_Ref!B:B,State_Ref!A:A,"No Match")</f>
        <v>Louisiana</v>
      </c>
      <c r="J2132" t="str" cm="1">
        <f t="array" ref="J2132">_xlfn.XLOOKUP(I2132&amp;PROPER(D2132),Cleaned_Population!B$2:B$3200&amp;Cleaned_Population!A$2:A$3200,Cleaned_Population!C$2:C$3200,"No Match")</f>
        <v>No Match</v>
      </c>
      <c r="K2132" t="str">
        <f t="shared" si="33"/>
        <v>Sufficient Access</v>
      </c>
    </row>
    <row r="2133" spans="1:11">
      <c r="A2133" t="str">
        <v>RED RIVER BEHAVIORAL CENTER, LLC</v>
      </c>
      <c r="B2133" t="str">
        <v>BOSSIER CITY</v>
      </c>
      <c r="C2133" t="str">
        <v>LA</v>
      </c>
      <c r="D2133" t="str">
        <v>BOSSIER</v>
      </c>
      <c r="E2133" t="str">
        <v>Psychiatric</v>
      </c>
      <c r="F2133" t="str">
        <v>Proprietary</v>
      </c>
      <c r="G2133" t="str">
        <v>No</v>
      </c>
      <c r="H2133" s="8">
        <v>0</v>
      </c>
      <c r="I2133" t="str">
        <f>_xlfn.XLOOKUP(C2133,State_Ref!B:B,State_Ref!A:A,"No Match")</f>
        <v>Louisiana</v>
      </c>
      <c r="J2133" t="str" cm="1">
        <f t="array" ref="J2133">_xlfn.XLOOKUP(I2133&amp;PROPER(D2133),Cleaned_Population!B$2:B$3200&amp;Cleaned_Population!A$2:A$3200,Cleaned_Population!C$2:C$3200,"No Match")</f>
        <v>No Match</v>
      </c>
      <c r="K2133" t="str">
        <f t="shared" si="33"/>
        <v>Hospital Desert</v>
      </c>
    </row>
    <row r="2134" spans="1:11">
      <c r="A2134" t="str">
        <v>BEACON BEHAVIORAL HOSPITAL - NORTHSHORE, LLC</v>
      </c>
      <c r="B2134" t="str">
        <v>LACOMBE</v>
      </c>
      <c r="C2134" t="str">
        <v>LA</v>
      </c>
      <c r="D2134" t="str">
        <v>ST. TAMMANY</v>
      </c>
      <c r="E2134" t="str">
        <v>Psychiatric</v>
      </c>
      <c r="F2134" t="str">
        <v>Proprietary</v>
      </c>
      <c r="G2134" t="str">
        <v>No</v>
      </c>
      <c r="H2134" s="8">
        <v>0</v>
      </c>
      <c r="I2134" t="str">
        <f>_xlfn.XLOOKUP(C2134,State_Ref!B:B,State_Ref!A:A,"No Match")</f>
        <v>Louisiana</v>
      </c>
      <c r="J2134" t="str" cm="1">
        <f t="array" ref="J2134">_xlfn.XLOOKUP(I2134&amp;PROPER(D2134),Cleaned_Population!B$2:B$3200&amp;Cleaned_Population!A$2:A$3200,Cleaned_Population!C$2:C$3200,"No Match")</f>
        <v>No Match</v>
      </c>
      <c r="K2134" t="str">
        <f t="shared" si="33"/>
        <v>Sufficient Access</v>
      </c>
    </row>
    <row r="2135" spans="1:11">
      <c r="A2135" t="str">
        <v>OCEANS BEHAVIORAL HOSPITAL OF DERIDDER</v>
      </c>
      <c r="B2135" t="str">
        <v>DERIDDER</v>
      </c>
      <c r="C2135" t="str">
        <v>LA</v>
      </c>
      <c r="D2135" t="str">
        <v>BEAUREGARD</v>
      </c>
      <c r="E2135" t="str">
        <v>Psychiatric</v>
      </c>
      <c r="F2135" t="str">
        <v>Proprietary</v>
      </c>
      <c r="G2135" t="str">
        <v>No</v>
      </c>
      <c r="H2135" s="8">
        <v>0</v>
      </c>
      <c r="I2135" t="str">
        <f>_xlfn.XLOOKUP(C2135,State_Ref!B:B,State_Ref!A:A,"No Match")</f>
        <v>Louisiana</v>
      </c>
      <c r="J2135" t="str" cm="1">
        <f t="array" ref="J2135">_xlfn.XLOOKUP(I2135&amp;PROPER(D2135),Cleaned_Population!B$2:B$3200&amp;Cleaned_Population!A$2:A$3200,Cleaned_Population!C$2:C$3200,"No Match")</f>
        <v>No Match</v>
      </c>
      <c r="K2135" t="str">
        <f t="shared" si="33"/>
        <v>Sufficient Access</v>
      </c>
    </row>
    <row r="2136" spans="1:11">
      <c r="A2136" t="str">
        <v>COMPASS SENIOR CARE HOSPITAL</v>
      </c>
      <c r="B2136" t="str">
        <v>JENNINGS</v>
      </c>
      <c r="C2136" t="str">
        <v>LA</v>
      </c>
      <c r="D2136" t="str">
        <v>JEFFRSON DAVIS</v>
      </c>
      <c r="E2136" t="str">
        <v>Psychiatric</v>
      </c>
      <c r="F2136" t="str">
        <v>Proprietary</v>
      </c>
      <c r="G2136" t="str">
        <v>No</v>
      </c>
      <c r="H2136" s="8">
        <v>0</v>
      </c>
      <c r="I2136" t="str">
        <f>_xlfn.XLOOKUP(C2136,State_Ref!B:B,State_Ref!A:A,"No Match")</f>
        <v>Louisiana</v>
      </c>
      <c r="J2136" t="str" cm="1">
        <f t="array" ref="J2136">_xlfn.XLOOKUP(I2136&amp;PROPER(D2136),Cleaned_Population!B$2:B$3200&amp;Cleaned_Population!A$2:A$3200,Cleaned_Population!C$2:C$3200,"No Match")</f>
        <v>No Match</v>
      </c>
      <c r="K2136" t="str">
        <f t="shared" si="33"/>
        <v>Sufficient Access</v>
      </c>
    </row>
    <row r="2137" spans="1:11">
      <c r="A2137" t="str">
        <v>FREEDOM BEHAVIORAL HOSPITAL OF BASTROP</v>
      </c>
      <c r="B2137" t="str">
        <v>BASTROP</v>
      </c>
      <c r="C2137" t="str">
        <v>LA</v>
      </c>
      <c r="D2137" t="str">
        <v>MOREHOUSE</v>
      </c>
      <c r="E2137" t="str">
        <v>Psychiatric</v>
      </c>
      <c r="F2137" t="str">
        <v>Proprietary</v>
      </c>
      <c r="G2137" t="str">
        <v>Yes</v>
      </c>
      <c r="H2137" s="8">
        <v>0</v>
      </c>
      <c r="I2137" t="str">
        <f>_xlfn.XLOOKUP(C2137,State_Ref!B:B,State_Ref!A:A,"No Match")</f>
        <v>Louisiana</v>
      </c>
      <c r="J2137" t="str" cm="1">
        <f t="array" ref="J2137">_xlfn.XLOOKUP(I2137&amp;PROPER(D2137),Cleaned_Population!B$2:B$3200&amp;Cleaned_Population!A$2:A$3200,Cleaned_Population!C$2:C$3200,"No Match")</f>
        <v>No Match</v>
      </c>
      <c r="K2137" t="str">
        <f t="shared" si="33"/>
        <v>Sufficient Access</v>
      </c>
    </row>
    <row r="2138" spans="1:11">
      <c r="A2138" t="str">
        <v>BEACON BEHAVIORAL HOSPITAL- NEW ORLEANS, LLC</v>
      </c>
      <c r="B2138" t="str">
        <v>NEW ORLEANS</v>
      </c>
      <c r="C2138" t="str">
        <v>LA</v>
      </c>
      <c r="D2138" t="str">
        <v>ORLEANS</v>
      </c>
      <c r="E2138" t="str">
        <v>Psychiatric</v>
      </c>
      <c r="F2138" t="str">
        <v>Proprietary</v>
      </c>
      <c r="G2138" t="str">
        <v>No</v>
      </c>
      <c r="H2138" s="8">
        <v>0</v>
      </c>
      <c r="I2138" t="str">
        <f>_xlfn.XLOOKUP(C2138,State_Ref!B:B,State_Ref!A:A,"No Match")</f>
        <v>Louisiana</v>
      </c>
      <c r="J2138" t="str" cm="1">
        <f t="array" ref="J2138">_xlfn.XLOOKUP(I2138&amp;PROPER(D2138),Cleaned_Population!B$2:B$3200&amp;Cleaned_Population!A$2:A$3200,Cleaned_Population!C$2:C$3200,"No Match")</f>
        <v>No Match</v>
      </c>
      <c r="K2138" t="str">
        <f t="shared" si="33"/>
        <v>Sufficient Access</v>
      </c>
    </row>
    <row r="2139" spans="1:11">
      <c r="A2139" t="str">
        <v>COMPASS BEHAVIORAL CENTER OF LAFAYETTE</v>
      </c>
      <c r="B2139" t="str">
        <v>LAFAYETTE</v>
      </c>
      <c r="C2139" t="str">
        <v>LA</v>
      </c>
      <c r="D2139" t="str">
        <v>LAFAYETTE</v>
      </c>
      <c r="E2139" t="str">
        <v>Psychiatric</v>
      </c>
      <c r="F2139" t="str">
        <v>Proprietary</v>
      </c>
      <c r="G2139" t="str">
        <v>No</v>
      </c>
      <c r="H2139" s="8">
        <v>0</v>
      </c>
      <c r="I2139" t="str">
        <f>_xlfn.XLOOKUP(C2139,State_Ref!B:B,State_Ref!A:A,"No Match")</f>
        <v>Louisiana</v>
      </c>
      <c r="J2139" t="str" cm="1">
        <f t="array" ref="J2139">_xlfn.XLOOKUP(I2139&amp;PROPER(D2139),Cleaned_Population!B$2:B$3200&amp;Cleaned_Population!A$2:A$3200,Cleaned_Population!C$2:C$3200,"No Match")</f>
        <v>No Match</v>
      </c>
      <c r="K2139" t="str">
        <f t="shared" si="33"/>
        <v>Sufficient Access</v>
      </c>
    </row>
    <row r="2140" spans="1:11">
      <c r="A2140" t="str">
        <v>OCEANS BEHAVIORAL HOSPITAL OF BATON ROUGE</v>
      </c>
      <c r="B2140" t="str">
        <v>BATON ROUGE</v>
      </c>
      <c r="C2140" t="str">
        <v>LA</v>
      </c>
      <c r="D2140" t="str">
        <v>E. BATON ROUGE</v>
      </c>
      <c r="E2140" t="str">
        <v>Psychiatric</v>
      </c>
      <c r="F2140" t="str">
        <v>Proprietary</v>
      </c>
      <c r="G2140" t="str">
        <v>No</v>
      </c>
      <c r="H2140" s="8">
        <v>0</v>
      </c>
      <c r="I2140" t="str">
        <f>_xlfn.XLOOKUP(C2140,State_Ref!B:B,State_Ref!A:A,"No Match")</f>
        <v>Louisiana</v>
      </c>
      <c r="J2140" t="str" cm="1">
        <f t="array" ref="J2140">_xlfn.XLOOKUP(I2140&amp;PROPER(D2140),Cleaned_Population!B$2:B$3200&amp;Cleaned_Population!A$2:A$3200,Cleaned_Population!C$2:C$3200,"No Match")</f>
        <v>No Match</v>
      </c>
      <c r="K2140" t="str">
        <f t="shared" si="33"/>
        <v>Sufficient Access</v>
      </c>
    </row>
    <row r="2141" spans="1:11">
      <c r="A2141" t="str">
        <v>FREEDOM BEHAVIORAL HOSPITAL OF MONROE</v>
      </c>
      <c r="B2141" t="str">
        <v>MONROE</v>
      </c>
      <c r="C2141" t="str">
        <v>LA</v>
      </c>
      <c r="D2141" t="str">
        <v>OUACHITA</v>
      </c>
      <c r="E2141" t="str">
        <v>Psychiatric</v>
      </c>
      <c r="F2141" t="str">
        <v>Proprietary</v>
      </c>
      <c r="G2141" t="str">
        <v>No</v>
      </c>
      <c r="H2141" s="8">
        <v>0</v>
      </c>
      <c r="I2141" t="str">
        <f>_xlfn.XLOOKUP(C2141,State_Ref!B:B,State_Ref!A:A,"No Match")</f>
        <v>Louisiana</v>
      </c>
      <c r="J2141" t="str" cm="1">
        <f t="array" ref="J2141">_xlfn.XLOOKUP(I2141&amp;PROPER(D2141),Cleaned_Population!B$2:B$3200&amp;Cleaned_Population!A$2:A$3200,Cleaned_Population!C$2:C$3200,"No Match")</f>
        <v>No Match</v>
      </c>
      <c r="K2141" t="str">
        <f t="shared" si="33"/>
        <v>Sufficient Access</v>
      </c>
    </row>
    <row r="2142" spans="1:11">
      <c r="A2142" t="str">
        <v>ST JAMES BEHAVIORAL HEALTH HOSPITAL, INC</v>
      </c>
      <c r="B2142" t="str">
        <v>GONZALES</v>
      </c>
      <c r="C2142" t="str">
        <v>LA</v>
      </c>
      <c r="D2142" t="str">
        <v>ASCENSION</v>
      </c>
      <c r="E2142" t="str">
        <v>Psychiatric</v>
      </c>
      <c r="F2142" t="str">
        <v>Physician</v>
      </c>
      <c r="G2142" t="str">
        <v>No</v>
      </c>
      <c r="H2142" s="8">
        <v>0</v>
      </c>
      <c r="I2142" t="str">
        <f>_xlfn.XLOOKUP(C2142,State_Ref!B:B,State_Ref!A:A,"No Match")</f>
        <v>Louisiana</v>
      </c>
      <c r="J2142" t="str" cm="1">
        <f t="array" ref="J2142">_xlfn.XLOOKUP(I2142&amp;PROPER(D2142),Cleaned_Population!B$2:B$3200&amp;Cleaned_Population!A$2:A$3200,Cleaned_Population!C$2:C$3200,"No Match")</f>
        <v>No Match</v>
      </c>
      <c r="K2142" t="str">
        <f t="shared" si="33"/>
        <v>Sufficient Access</v>
      </c>
    </row>
    <row r="2143" spans="1:11">
      <c r="A2143" t="str">
        <v>GENESIS BEHAVIORAL HOSPITAL</v>
      </c>
      <c r="B2143" t="str">
        <v>BREAUX BRIDGE</v>
      </c>
      <c r="C2143" t="str">
        <v>LA</v>
      </c>
      <c r="D2143" t="str">
        <v>ST. MARTIN</v>
      </c>
      <c r="E2143" t="str">
        <v>Psychiatric</v>
      </c>
      <c r="F2143" t="str">
        <v>Proprietary</v>
      </c>
      <c r="G2143" t="str">
        <v>No</v>
      </c>
      <c r="H2143" s="8">
        <v>0</v>
      </c>
      <c r="I2143" t="str">
        <f>_xlfn.XLOOKUP(C2143,State_Ref!B:B,State_Ref!A:A,"No Match")</f>
        <v>Louisiana</v>
      </c>
      <c r="J2143" t="str" cm="1">
        <f t="array" ref="J2143">_xlfn.XLOOKUP(I2143&amp;PROPER(D2143),Cleaned_Population!B$2:B$3200&amp;Cleaned_Population!A$2:A$3200,Cleaned_Population!C$2:C$3200,"No Match")</f>
        <v>No Match</v>
      </c>
      <c r="K2143" t="str">
        <f t="shared" si="33"/>
        <v>Sufficient Access</v>
      </c>
    </row>
    <row r="2144" spans="1:11">
      <c r="A2144" t="str">
        <v>OCEANS BEHAVIORAL HOSPITAL OF LAKE CHARLES</v>
      </c>
      <c r="B2144" t="str">
        <v>LAKE CHARLES</v>
      </c>
      <c r="C2144" t="str">
        <v>LA</v>
      </c>
      <c r="D2144" t="str">
        <v>CALCASIEU</v>
      </c>
      <c r="E2144" t="str">
        <v>Psychiatric</v>
      </c>
      <c r="F2144" t="str">
        <v>Proprietary</v>
      </c>
      <c r="G2144" t="str">
        <v>No</v>
      </c>
      <c r="H2144" s="8">
        <v>0</v>
      </c>
      <c r="I2144" t="str">
        <f>_xlfn.XLOOKUP(C2144,State_Ref!B:B,State_Ref!A:A,"No Match")</f>
        <v>Louisiana</v>
      </c>
      <c r="J2144" t="str" cm="1">
        <f t="array" ref="J2144">_xlfn.XLOOKUP(I2144&amp;PROPER(D2144),Cleaned_Population!B$2:B$3200&amp;Cleaned_Population!A$2:A$3200,Cleaned_Population!C$2:C$3200,"No Match")</f>
        <v>No Match</v>
      </c>
      <c r="K2144" t="str">
        <f t="shared" si="33"/>
        <v>Sufficient Access</v>
      </c>
    </row>
    <row r="2145" spans="1:11">
      <c r="A2145" t="str">
        <v>OCEANS BEHAVIORAL HOSPITAL OF KENTWOOD</v>
      </c>
      <c r="B2145" t="str">
        <v>KENTWOOD</v>
      </c>
      <c r="C2145" t="str">
        <v>LA</v>
      </c>
      <c r="D2145" t="str">
        <v>TANGIPAHOA</v>
      </c>
      <c r="E2145" t="str">
        <v>Psychiatric</v>
      </c>
      <c r="F2145" t="str">
        <v>Proprietary</v>
      </c>
      <c r="G2145" t="str">
        <v>No</v>
      </c>
      <c r="H2145" s="8">
        <v>0</v>
      </c>
      <c r="I2145" t="str">
        <f>_xlfn.XLOOKUP(C2145,State_Ref!B:B,State_Ref!A:A,"No Match")</f>
        <v>Louisiana</v>
      </c>
      <c r="J2145" t="str" cm="1">
        <f t="array" ref="J2145">_xlfn.XLOOKUP(I2145&amp;PROPER(D2145),Cleaned_Population!B$2:B$3200&amp;Cleaned_Population!A$2:A$3200,Cleaned_Population!C$2:C$3200,"No Match")</f>
        <v>No Match</v>
      </c>
      <c r="K2145" t="str">
        <f t="shared" si="33"/>
        <v>Sufficient Access</v>
      </c>
    </row>
    <row r="2146" spans="1:11">
      <c r="A2146" t="str">
        <v>PHYSICIANS BEHAVIORAL HOSPITAL</v>
      </c>
      <c r="B2146" t="str">
        <v>SHREVEPORT</v>
      </c>
      <c r="C2146" t="str">
        <v>LA</v>
      </c>
      <c r="D2146" t="str">
        <v>CADDO</v>
      </c>
      <c r="E2146" t="str">
        <v>Psychiatric</v>
      </c>
      <c r="F2146" t="str">
        <v>Proprietary</v>
      </c>
      <c r="G2146" t="str">
        <v>No</v>
      </c>
      <c r="H2146" s="8">
        <v>0</v>
      </c>
      <c r="I2146" t="str">
        <f>_xlfn.XLOOKUP(C2146,State_Ref!B:B,State_Ref!A:A,"No Match")</f>
        <v>Louisiana</v>
      </c>
      <c r="J2146" t="str" cm="1">
        <f t="array" ref="J2146">_xlfn.XLOOKUP(I2146&amp;PROPER(D2146),Cleaned_Population!B$2:B$3200&amp;Cleaned_Population!A$2:A$3200,Cleaned_Population!C$2:C$3200,"No Match")</f>
        <v>No Match</v>
      </c>
      <c r="K2146" t="str">
        <f t="shared" si="33"/>
        <v>Sufficient Access</v>
      </c>
    </row>
    <row r="2147" spans="1:11">
      <c r="A2147" t="str">
        <v>OCEANS BEHAVIORAL HOSPITAL OF OPELOUSAS</v>
      </c>
      <c r="B2147" t="str">
        <v>OPELOUSAS</v>
      </c>
      <c r="C2147" t="str">
        <v>LA</v>
      </c>
      <c r="D2147" t="str">
        <v>ST. LANDRY</v>
      </c>
      <c r="E2147" t="str">
        <v>Psychiatric</v>
      </c>
      <c r="F2147" t="str">
        <v>Proprietary</v>
      </c>
      <c r="G2147" t="str">
        <v>No</v>
      </c>
      <c r="H2147" s="8">
        <v>0</v>
      </c>
      <c r="I2147" t="str">
        <f>_xlfn.XLOOKUP(C2147,State_Ref!B:B,State_Ref!A:A,"No Match")</f>
        <v>Louisiana</v>
      </c>
      <c r="J2147" t="str" cm="1">
        <f t="array" ref="J2147">_xlfn.XLOOKUP(I2147&amp;PROPER(D2147),Cleaned_Population!B$2:B$3200&amp;Cleaned_Population!A$2:A$3200,Cleaned_Population!C$2:C$3200,"No Match")</f>
        <v>No Match</v>
      </c>
      <c r="K2147" t="str">
        <f t="shared" si="33"/>
        <v>Sufficient Access</v>
      </c>
    </row>
    <row r="2148" spans="1:11">
      <c r="A2148" t="str">
        <v>OCEANS BEHAVIORAL HOSPITAL OF ALEXANDRIA</v>
      </c>
      <c r="B2148" t="str">
        <v>ALEXANDRIA</v>
      </c>
      <c r="C2148" t="str">
        <v>LA</v>
      </c>
      <c r="D2148" t="str">
        <v>RAPIDES</v>
      </c>
      <c r="E2148" t="str">
        <v>Psychiatric</v>
      </c>
      <c r="F2148" t="str">
        <v>Proprietary</v>
      </c>
      <c r="G2148" t="str">
        <v>No</v>
      </c>
      <c r="H2148" s="8">
        <v>0</v>
      </c>
      <c r="I2148" t="str">
        <f>_xlfn.XLOOKUP(C2148,State_Ref!B:B,State_Ref!A:A,"No Match")</f>
        <v>Louisiana</v>
      </c>
      <c r="J2148" t="str" cm="1">
        <f t="array" ref="J2148">_xlfn.XLOOKUP(I2148&amp;PROPER(D2148),Cleaned_Population!B$2:B$3200&amp;Cleaned_Population!A$2:A$3200,Cleaned_Population!C$2:C$3200,"No Match")</f>
        <v>No Match</v>
      </c>
      <c r="K2148" t="str">
        <f t="shared" si="33"/>
        <v>Sufficient Access</v>
      </c>
    </row>
    <row r="2149" spans="1:11">
      <c r="A2149" t="str">
        <v>OCEANS BEHAVIORAL HOSPITAL OF GREATER NEW ORLEANS</v>
      </c>
      <c r="B2149" t="str">
        <v>KENNER</v>
      </c>
      <c r="C2149" t="str">
        <v>LA</v>
      </c>
      <c r="D2149" t="str">
        <v>JEFFERSON</v>
      </c>
      <c r="E2149" t="str">
        <v>Psychiatric</v>
      </c>
      <c r="F2149" t="str">
        <v>Proprietary</v>
      </c>
      <c r="G2149" t="str">
        <v>No</v>
      </c>
      <c r="H2149" s="8">
        <v>0</v>
      </c>
      <c r="I2149" t="str">
        <f>_xlfn.XLOOKUP(C2149,State_Ref!B:B,State_Ref!A:A,"No Match")</f>
        <v>Louisiana</v>
      </c>
      <c r="J2149" t="str" cm="1">
        <f t="array" ref="J2149">_xlfn.XLOOKUP(I2149&amp;PROPER(D2149),Cleaned_Population!B$2:B$3200&amp;Cleaned_Population!A$2:A$3200,Cleaned_Population!C$2:C$3200,"No Match")</f>
        <v>No Match</v>
      </c>
      <c r="K2149" t="str">
        <f t="shared" si="33"/>
        <v>Sufficient Access</v>
      </c>
    </row>
    <row r="2150" spans="1:11">
      <c r="A2150" t="str">
        <v>BEACON BEHAVIORAL HOSPITAL - LUTCHER</v>
      </c>
      <c r="B2150" t="str">
        <v>LUTCHER</v>
      </c>
      <c r="C2150" t="str">
        <v>LA</v>
      </c>
      <c r="D2150" t="str">
        <v>ST. JAMES</v>
      </c>
      <c r="E2150" t="str">
        <v>Psychiatric</v>
      </c>
      <c r="F2150" t="str">
        <v>Proprietary</v>
      </c>
      <c r="G2150" t="str">
        <v>No</v>
      </c>
      <c r="H2150" s="8">
        <v>0</v>
      </c>
      <c r="I2150" t="str">
        <f>_xlfn.XLOOKUP(C2150,State_Ref!B:B,State_Ref!A:A,"No Match")</f>
        <v>Louisiana</v>
      </c>
      <c r="J2150" t="str" cm="1">
        <f t="array" ref="J2150">_xlfn.XLOOKUP(I2150&amp;PROPER(D2150),Cleaned_Population!B$2:B$3200&amp;Cleaned_Population!A$2:A$3200,Cleaned_Population!C$2:C$3200,"No Match")</f>
        <v>No Match</v>
      </c>
      <c r="K2150" t="str">
        <f t="shared" si="33"/>
        <v>Sufficient Access</v>
      </c>
    </row>
    <row r="2151" spans="1:11">
      <c r="A2151" t="str">
        <v>SEASIDE HEALTH SYSTEM</v>
      </c>
      <c r="B2151" t="str">
        <v>BATON ROUGE</v>
      </c>
      <c r="C2151" t="str">
        <v>LA</v>
      </c>
      <c r="D2151" t="str">
        <v>E. BATON ROUGE</v>
      </c>
      <c r="E2151" t="str">
        <v>Psychiatric</v>
      </c>
      <c r="F2151" t="str">
        <v>Government - Federal</v>
      </c>
      <c r="G2151" t="str">
        <v>No</v>
      </c>
      <c r="H2151" s="8">
        <v>0</v>
      </c>
      <c r="I2151" t="str">
        <f>_xlfn.XLOOKUP(C2151,State_Ref!B:B,State_Ref!A:A,"No Match")</f>
        <v>Louisiana</v>
      </c>
      <c r="J2151" t="str" cm="1">
        <f t="array" ref="J2151">_xlfn.XLOOKUP(I2151&amp;PROPER(D2151),Cleaned_Population!B$2:B$3200&amp;Cleaned_Population!A$2:A$3200,Cleaned_Population!C$2:C$3200,"No Match")</f>
        <v>No Match</v>
      </c>
      <c r="K2151" t="str">
        <f t="shared" si="33"/>
        <v>Sufficient Access</v>
      </c>
    </row>
    <row r="2152" spans="1:11">
      <c r="A2152" t="str">
        <v>APOLLO BEHAVIORAL HEALTH HOSPITAL, L L C</v>
      </c>
      <c r="B2152" t="str">
        <v>BATON ROUGE</v>
      </c>
      <c r="C2152" t="str">
        <v>LA</v>
      </c>
      <c r="D2152" t="str">
        <v>E. BATON ROUGE</v>
      </c>
      <c r="E2152" t="str">
        <v>Psychiatric</v>
      </c>
      <c r="F2152" t="str">
        <v>Proprietary</v>
      </c>
      <c r="G2152" t="str">
        <v>No</v>
      </c>
      <c r="H2152" s="8">
        <v>0</v>
      </c>
      <c r="I2152" t="str">
        <f>_xlfn.XLOOKUP(C2152,State_Ref!B:B,State_Ref!A:A,"No Match")</f>
        <v>Louisiana</v>
      </c>
      <c r="J2152" t="str" cm="1">
        <f t="array" ref="J2152">_xlfn.XLOOKUP(I2152&amp;PROPER(D2152),Cleaned_Population!B$2:B$3200&amp;Cleaned_Population!A$2:A$3200,Cleaned_Population!C$2:C$3200,"No Match")</f>
        <v>No Match</v>
      </c>
      <c r="K2152" t="str">
        <f t="shared" si="33"/>
        <v>Sufficient Access</v>
      </c>
    </row>
    <row r="2153" spans="1:11">
      <c r="A2153" t="str">
        <v>COMPASS BEHAVIORAL CENTER OF ALEXANDRIA, INC</v>
      </c>
      <c r="B2153" t="str">
        <v>ALEXANDRIA</v>
      </c>
      <c r="C2153" t="str">
        <v>LA</v>
      </c>
      <c r="D2153" t="str">
        <v>RAPIDES</v>
      </c>
      <c r="E2153" t="str">
        <v>Psychiatric</v>
      </c>
      <c r="F2153" t="str">
        <v>Proprietary</v>
      </c>
      <c r="G2153" t="str">
        <v>No</v>
      </c>
      <c r="H2153" s="8">
        <v>0</v>
      </c>
      <c r="I2153" t="str">
        <f>_xlfn.XLOOKUP(C2153,State_Ref!B:B,State_Ref!A:A,"No Match")</f>
        <v>Louisiana</v>
      </c>
      <c r="J2153" t="str" cm="1">
        <f t="array" ref="J2153">_xlfn.XLOOKUP(I2153&amp;PROPER(D2153),Cleaned_Population!B$2:B$3200&amp;Cleaned_Population!A$2:A$3200,Cleaned_Population!C$2:C$3200,"No Match")</f>
        <v>No Match</v>
      </c>
      <c r="K2153" t="str">
        <f t="shared" si="33"/>
        <v>Sufficient Access</v>
      </c>
    </row>
    <row r="2154" spans="1:11">
      <c r="A2154" t="str">
        <v>BATON ROUGE BEHAVIORAL HOSPITAL</v>
      </c>
      <c r="B2154" t="str">
        <v>BATON ROUGE</v>
      </c>
      <c r="C2154" t="str">
        <v>LA</v>
      </c>
      <c r="D2154" t="str">
        <v>E. BATON ROUGE</v>
      </c>
      <c r="E2154" t="str">
        <v>Psychiatric</v>
      </c>
      <c r="F2154" t="str">
        <v>Proprietary</v>
      </c>
      <c r="G2154" t="str">
        <v>No</v>
      </c>
      <c r="H2154" s="8">
        <v>0</v>
      </c>
      <c r="I2154" t="str">
        <f>_xlfn.XLOOKUP(C2154,State_Ref!B:B,State_Ref!A:A,"No Match")</f>
        <v>Louisiana</v>
      </c>
      <c r="J2154" t="str" cm="1">
        <f t="array" ref="J2154">_xlfn.XLOOKUP(I2154&amp;PROPER(D2154),Cleaned_Population!B$2:B$3200&amp;Cleaned_Population!A$2:A$3200,Cleaned_Population!C$2:C$3200,"No Match")</f>
        <v>No Match</v>
      </c>
      <c r="K2154" t="str">
        <f t="shared" si="33"/>
        <v>Sufficient Access</v>
      </c>
    </row>
    <row r="2155" spans="1:11">
      <c r="A2155" t="str">
        <v>COMPASS BEHAVIORAL CENTER OF HOUMA, LLC</v>
      </c>
      <c r="B2155" t="str">
        <v>HOUMA</v>
      </c>
      <c r="C2155" t="str">
        <v>LA</v>
      </c>
      <c r="D2155" t="str">
        <v>TERREBONNE</v>
      </c>
      <c r="E2155" t="str">
        <v>Psychiatric</v>
      </c>
      <c r="F2155" t="str">
        <v>Proprietary</v>
      </c>
      <c r="G2155" t="str">
        <v>No</v>
      </c>
      <c r="H2155" s="8">
        <v>0</v>
      </c>
      <c r="I2155" t="str">
        <f>_xlfn.XLOOKUP(C2155,State_Ref!B:B,State_Ref!A:A,"No Match")</f>
        <v>Louisiana</v>
      </c>
      <c r="J2155" t="str" cm="1">
        <f t="array" ref="J2155">_xlfn.XLOOKUP(I2155&amp;PROPER(D2155),Cleaned_Population!B$2:B$3200&amp;Cleaned_Population!A$2:A$3200,Cleaned_Population!C$2:C$3200,"No Match")</f>
        <v>No Match</v>
      </c>
      <c r="K2155" t="str">
        <f t="shared" si="33"/>
        <v>Sufficient Access</v>
      </c>
    </row>
    <row r="2156" spans="1:11">
      <c r="A2156" t="str">
        <v>BEACON BEHAVIORAL HOSPITAL - CENTRAL</v>
      </c>
      <c r="B2156" t="str">
        <v>BUNKIE</v>
      </c>
      <c r="C2156" t="str">
        <v>LA</v>
      </c>
      <c r="D2156" t="str">
        <v>AVOYELLES</v>
      </c>
      <c r="E2156" t="str">
        <v>Psychiatric</v>
      </c>
      <c r="F2156" t="str">
        <v>Proprietary</v>
      </c>
      <c r="G2156" t="str">
        <v>No</v>
      </c>
      <c r="H2156" s="8">
        <v>0</v>
      </c>
      <c r="I2156" t="str">
        <f>_xlfn.XLOOKUP(C2156,State_Ref!B:B,State_Ref!A:A,"No Match")</f>
        <v>Louisiana</v>
      </c>
      <c r="J2156" t="str" cm="1">
        <f t="array" ref="J2156">_xlfn.XLOOKUP(I2156&amp;PROPER(D2156),Cleaned_Population!B$2:B$3200&amp;Cleaned_Population!A$2:A$3200,Cleaned_Population!C$2:C$3200,"No Match")</f>
        <v>No Match</v>
      </c>
      <c r="K2156" t="str">
        <f t="shared" si="33"/>
        <v>Sufficient Access</v>
      </c>
    </row>
    <row r="2157" spans="1:11">
      <c r="A2157" t="str">
        <v>PERIMETER BEHAVIORAL HOSPITAL OF NEW ORLEANS</v>
      </c>
      <c r="B2157" t="str">
        <v>KENNER</v>
      </c>
      <c r="C2157" t="str">
        <v>LA</v>
      </c>
      <c r="D2157" t="str">
        <v>JEFFERSON</v>
      </c>
      <c r="E2157" t="str">
        <v>Psychiatric</v>
      </c>
      <c r="F2157" t="str">
        <v>Proprietary</v>
      </c>
      <c r="G2157" t="str">
        <v>No</v>
      </c>
      <c r="H2157" s="8">
        <v>0</v>
      </c>
      <c r="I2157" t="str">
        <f>_xlfn.XLOOKUP(C2157,State_Ref!B:B,State_Ref!A:A,"No Match")</f>
        <v>Louisiana</v>
      </c>
      <c r="J2157" t="str" cm="1">
        <f t="array" ref="J2157">_xlfn.XLOOKUP(I2157&amp;PROPER(D2157),Cleaned_Population!B$2:B$3200&amp;Cleaned_Population!A$2:A$3200,Cleaned_Population!C$2:C$3200,"No Match")</f>
        <v>No Match</v>
      </c>
      <c r="K2157" t="str">
        <f t="shared" si="33"/>
        <v>Sufficient Access</v>
      </c>
    </row>
    <row r="2158" spans="1:11">
      <c r="A2158" t="str">
        <v>RIVER PLACE BEHAVIORAL HEALTH</v>
      </c>
      <c r="B2158" t="str">
        <v>LAPLACE</v>
      </c>
      <c r="C2158" t="str">
        <v>LA</v>
      </c>
      <c r="D2158" t="str">
        <v>ST. JOHN BAPTIST</v>
      </c>
      <c r="E2158" t="str">
        <v>Psychiatric</v>
      </c>
      <c r="F2158" t="str">
        <v>Proprietary</v>
      </c>
      <c r="G2158" t="str">
        <v>No</v>
      </c>
      <c r="H2158" s="8">
        <v>0</v>
      </c>
      <c r="I2158" t="str">
        <f>_xlfn.XLOOKUP(C2158,State_Ref!B:B,State_Ref!A:A,"No Match")</f>
        <v>Louisiana</v>
      </c>
      <c r="J2158" t="str" cm="1">
        <f t="array" ref="J2158">_xlfn.XLOOKUP(I2158&amp;PROPER(D2158),Cleaned_Population!B$2:B$3200&amp;Cleaned_Population!A$2:A$3200,Cleaned_Population!C$2:C$3200,"No Match")</f>
        <v>No Match</v>
      </c>
      <c r="K2158" t="str">
        <f t="shared" si="33"/>
        <v>Hospital Desert</v>
      </c>
    </row>
    <row r="2159" spans="1:11">
      <c r="A2159" t="str">
        <v>REGIONS BEHAVIORAL HOSPITAL</v>
      </c>
      <c r="B2159" t="str">
        <v>BATON ROUGE</v>
      </c>
      <c r="C2159" t="str">
        <v>LA</v>
      </c>
      <c r="D2159" t="str">
        <v>E. BATON ROUGE</v>
      </c>
      <c r="E2159" t="str">
        <v>Psychiatric</v>
      </c>
      <c r="F2159" t="str">
        <v>Voluntary non-profit - Private</v>
      </c>
      <c r="G2159" t="str">
        <v>No</v>
      </c>
      <c r="H2159" s="8">
        <v>0</v>
      </c>
      <c r="I2159" t="str">
        <f>_xlfn.XLOOKUP(C2159,State_Ref!B:B,State_Ref!A:A,"No Match")</f>
        <v>Louisiana</v>
      </c>
      <c r="J2159" t="str" cm="1">
        <f t="array" ref="J2159">_xlfn.XLOOKUP(I2159&amp;PROPER(D2159),Cleaned_Population!B$2:B$3200&amp;Cleaned_Population!A$2:A$3200,Cleaned_Population!C$2:C$3200,"No Match")</f>
        <v>No Match</v>
      </c>
      <c r="K2159" t="str">
        <f t="shared" si="33"/>
        <v>Sufficient Access</v>
      </c>
    </row>
    <row r="2160" spans="1:11">
      <c r="A2160" t="str">
        <v>LOUISIANA BEHAVIORAL HEALTH</v>
      </c>
      <c r="B2160" t="str">
        <v>SHREVEPORT</v>
      </c>
      <c r="C2160" t="str">
        <v>LA</v>
      </c>
      <c r="D2160" t="str">
        <v>CADDO</v>
      </c>
      <c r="E2160" t="str">
        <v>Psychiatric</v>
      </c>
      <c r="F2160" t="str">
        <v>Proprietary</v>
      </c>
      <c r="G2160" t="str">
        <v>No</v>
      </c>
      <c r="H2160" s="8">
        <v>0</v>
      </c>
      <c r="I2160" t="str">
        <f>_xlfn.XLOOKUP(C2160,State_Ref!B:B,State_Ref!A:A,"No Match")</f>
        <v>Louisiana</v>
      </c>
      <c r="J2160" t="str" cm="1">
        <f t="array" ref="J2160">_xlfn.XLOOKUP(I2160&amp;PROPER(D2160),Cleaned_Population!B$2:B$3200&amp;Cleaned_Population!A$2:A$3200,Cleaned_Population!C$2:C$3200,"No Match")</f>
        <v>No Match</v>
      </c>
      <c r="K2160" t="str">
        <f t="shared" si="33"/>
        <v>Sufficient Access</v>
      </c>
    </row>
    <row r="2161" spans="1:11">
      <c r="A2161" t="str">
        <v>UNIVERSAL BEHAVIORAL HEALTH HOSPITAL</v>
      </c>
      <c r="B2161" t="str">
        <v>HAMMOND</v>
      </c>
      <c r="C2161" t="str">
        <v>LA</v>
      </c>
      <c r="D2161" t="str">
        <v>TANGIPAHOA</v>
      </c>
      <c r="E2161" t="str">
        <v>Psychiatric</v>
      </c>
      <c r="F2161" t="str">
        <v>Proprietary</v>
      </c>
      <c r="G2161" t="str">
        <v>No</v>
      </c>
      <c r="H2161" s="8">
        <v>0</v>
      </c>
      <c r="I2161" t="str">
        <f>_xlfn.XLOOKUP(C2161,State_Ref!B:B,State_Ref!A:A,"No Match")</f>
        <v>Louisiana</v>
      </c>
      <c r="J2161" t="str" cm="1">
        <f t="array" ref="J2161">_xlfn.XLOOKUP(I2161&amp;PROPER(D2161),Cleaned_Population!B$2:B$3200&amp;Cleaned_Population!A$2:A$3200,Cleaned_Population!C$2:C$3200,"No Match")</f>
        <v>No Match</v>
      </c>
      <c r="K2161" t="str">
        <f t="shared" si="33"/>
        <v>Sufficient Access</v>
      </c>
    </row>
    <row r="2162" spans="1:11">
      <c r="A2162" t="str">
        <v>MERCY BEHAVIORAL HOSPITAL</v>
      </c>
      <c r="B2162" t="str">
        <v>LECOMPTE</v>
      </c>
      <c r="C2162" t="str">
        <v>LA</v>
      </c>
      <c r="D2162" t="str">
        <v>RAPIDES</v>
      </c>
      <c r="E2162" t="str">
        <v>Psychiatric</v>
      </c>
      <c r="F2162" t="str">
        <v>Proprietary</v>
      </c>
      <c r="G2162" t="str">
        <v>No</v>
      </c>
      <c r="H2162" s="8">
        <v>0</v>
      </c>
      <c r="I2162" t="str">
        <f>_xlfn.XLOOKUP(C2162,State_Ref!B:B,State_Ref!A:A,"No Match")</f>
        <v>Louisiana</v>
      </c>
      <c r="J2162" t="str" cm="1">
        <f t="array" ref="J2162">_xlfn.XLOOKUP(I2162&amp;PROPER(D2162),Cleaned_Population!B$2:B$3200&amp;Cleaned_Population!A$2:A$3200,Cleaned_Population!C$2:C$3200,"No Match")</f>
        <v>No Match</v>
      </c>
      <c r="K2162" t="str">
        <f t="shared" si="33"/>
        <v>Sufficient Access</v>
      </c>
    </row>
    <row r="2163" spans="1:11">
      <c r="A2163" t="str">
        <v>FREEDOM BEHAVIORAL HOSPITAL OF FERRIDAY</v>
      </c>
      <c r="B2163" t="str">
        <v>FERRIDAY</v>
      </c>
      <c r="C2163" t="str">
        <v>LA</v>
      </c>
      <c r="D2163" t="str">
        <v>CONCORDIA</v>
      </c>
      <c r="E2163" t="str">
        <v>Psychiatric</v>
      </c>
      <c r="F2163" t="str">
        <v>Proprietary</v>
      </c>
      <c r="G2163" t="str">
        <v>No</v>
      </c>
      <c r="H2163" s="8">
        <v>0</v>
      </c>
      <c r="I2163" t="str">
        <f>_xlfn.XLOOKUP(C2163,State_Ref!B:B,State_Ref!A:A,"No Match")</f>
        <v>Louisiana</v>
      </c>
      <c r="J2163" t="str" cm="1">
        <f t="array" ref="J2163">_xlfn.XLOOKUP(I2163&amp;PROPER(D2163),Cleaned_Population!B$2:B$3200&amp;Cleaned_Population!A$2:A$3200,Cleaned_Population!C$2:C$3200,"No Match")</f>
        <v>No Match</v>
      </c>
      <c r="K2163" t="str">
        <f t="shared" si="33"/>
        <v>Sufficient Access</v>
      </c>
    </row>
    <row r="2164" spans="1:11">
      <c r="A2164" t="str">
        <v>STONEBRIDGE BEHAVIORAL HOSPITAL</v>
      </c>
      <c r="B2164" t="str">
        <v>LAKE CHARLES</v>
      </c>
      <c r="C2164" t="str">
        <v>LA</v>
      </c>
      <c r="D2164" t="str">
        <v>CALCASIEU</v>
      </c>
      <c r="E2164" t="str">
        <v>Psychiatric</v>
      </c>
      <c r="F2164" t="str">
        <v>Proprietary</v>
      </c>
      <c r="G2164" t="str">
        <v>No</v>
      </c>
      <c r="H2164" s="8">
        <v>0</v>
      </c>
      <c r="I2164" t="str">
        <f>_xlfn.XLOOKUP(C2164,State_Ref!B:B,State_Ref!A:A,"No Match")</f>
        <v>Louisiana</v>
      </c>
      <c r="J2164" t="str" cm="1">
        <f t="array" ref="J2164">_xlfn.XLOOKUP(I2164&amp;PROPER(D2164),Cleaned_Population!B$2:B$3200&amp;Cleaned_Population!A$2:A$3200,Cleaned_Population!C$2:C$3200,"No Match")</f>
        <v>No Match</v>
      </c>
      <c r="K2164" t="str">
        <f t="shared" si="33"/>
        <v>Sufficient Access</v>
      </c>
    </row>
    <row r="2165" spans="1:11">
      <c r="A2165" t="str">
        <v>FREEDOM BEHAVIORAL HOSPITAL OF LEESVILLE</v>
      </c>
      <c r="B2165" t="str">
        <v>LEESVILLE</v>
      </c>
      <c r="C2165" t="str">
        <v>LA</v>
      </c>
      <c r="D2165" t="str">
        <v>VERNON</v>
      </c>
      <c r="E2165" t="str">
        <v>Psychiatric</v>
      </c>
      <c r="F2165" t="str">
        <v>Proprietary</v>
      </c>
      <c r="G2165" t="str">
        <v>No</v>
      </c>
      <c r="H2165" s="8">
        <v>0</v>
      </c>
      <c r="I2165" t="str">
        <f>_xlfn.XLOOKUP(C2165,State_Ref!B:B,State_Ref!A:A,"No Match")</f>
        <v>Louisiana</v>
      </c>
      <c r="J2165" t="str" cm="1">
        <f t="array" ref="J2165">_xlfn.XLOOKUP(I2165&amp;PROPER(D2165),Cleaned_Population!B$2:B$3200&amp;Cleaned_Population!A$2:A$3200,Cleaned_Population!C$2:C$3200,"No Match")</f>
        <v>No Match</v>
      </c>
      <c r="K2165" t="str">
        <f t="shared" si="33"/>
        <v>Sufficient Access</v>
      </c>
    </row>
    <row r="2166" spans="1:11">
      <c r="A2166" t="str">
        <v>ST JOSEPH HOSPITAL</v>
      </c>
      <c r="B2166" t="str">
        <v>BANGOR</v>
      </c>
      <c r="C2166" t="str">
        <v>ME</v>
      </c>
      <c r="D2166" t="str">
        <v>PENOBSCOT</v>
      </c>
      <c r="E2166" t="str">
        <v>Acute Care Hospitals</v>
      </c>
      <c r="F2166" t="str">
        <v>Voluntary non-profit - Church</v>
      </c>
      <c r="G2166" t="str">
        <v>Yes</v>
      </c>
      <c r="H2166" s="8">
        <v>3</v>
      </c>
      <c r="I2166" t="str">
        <f>_xlfn.XLOOKUP(C2166,State_Ref!B:B,State_Ref!A:A,"No Match")</f>
        <v>Maine</v>
      </c>
      <c r="J2166" cm="1">
        <f t="array" ref="J2166">_xlfn.XLOOKUP(I2166&amp;PROPER(D2166),Cleaned_Population!B$2:B$3200&amp;Cleaned_Population!A$2:A$3200,Cleaned_Population!C$2:C$3200,"No Match")</f>
        <v>157967</v>
      </c>
      <c r="K2166" t="str">
        <f t="shared" si="33"/>
        <v>Sufficient Access</v>
      </c>
    </row>
    <row r="2167" spans="1:11">
      <c r="A2167" t="str">
        <v>NORTHERN LIGHT MERCY HOSPITAL</v>
      </c>
      <c r="B2167" t="str">
        <v>PORTLAND</v>
      </c>
      <c r="C2167" t="str">
        <v>ME</v>
      </c>
      <c r="D2167" t="str">
        <v>CUMBERLAND</v>
      </c>
      <c r="E2167" t="str">
        <v>Acute Care Hospitals</v>
      </c>
      <c r="F2167" t="str">
        <v>Voluntary non-profit - Church</v>
      </c>
      <c r="G2167" t="str">
        <v>Yes</v>
      </c>
      <c r="H2167" s="8">
        <v>4</v>
      </c>
      <c r="I2167" t="str">
        <f>_xlfn.XLOOKUP(C2167,State_Ref!B:B,State_Ref!A:A,"No Match")</f>
        <v>Maine</v>
      </c>
      <c r="J2167" cm="1">
        <f t="array" ref="J2167">_xlfn.XLOOKUP(I2167&amp;PROPER(D2167),Cleaned_Population!B$2:B$3200&amp;Cleaned_Population!A$2:A$3200,Cleaned_Population!C$2:C$3200,"No Match")</f>
        <v>317222</v>
      </c>
      <c r="K2167" t="str">
        <f t="shared" si="33"/>
        <v>Sufficient Access</v>
      </c>
    </row>
    <row r="2168" spans="1:11">
      <c r="A2168" t="str">
        <v>MAINEHEALTH MAINE MEDICAL CENTER</v>
      </c>
      <c r="B2168" t="str">
        <v>PORTLAND</v>
      </c>
      <c r="C2168" t="str">
        <v>ME</v>
      </c>
      <c r="D2168" t="str">
        <v>CUMBERLAND</v>
      </c>
      <c r="E2168" t="str">
        <v>Acute Care Hospitals</v>
      </c>
      <c r="F2168" t="str">
        <v>Voluntary non-profit - Private</v>
      </c>
      <c r="G2168" t="str">
        <v>Yes</v>
      </c>
      <c r="H2168" s="8">
        <v>4</v>
      </c>
      <c r="I2168" t="str">
        <f>_xlfn.XLOOKUP(C2168,State_Ref!B:B,State_Ref!A:A,"No Match")</f>
        <v>Maine</v>
      </c>
      <c r="J2168" cm="1">
        <f t="array" ref="J2168">_xlfn.XLOOKUP(I2168&amp;PROPER(D2168),Cleaned_Population!B$2:B$3200&amp;Cleaned_Population!A$2:A$3200,Cleaned_Population!C$2:C$3200,"No Match")</f>
        <v>317222</v>
      </c>
      <c r="K2168" t="str">
        <f t="shared" si="33"/>
        <v>Sufficient Access</v>
      </c>
    </row>
    <row r="2169" spans="1:11">
      <c r="A2169" t="str">
        <v>NORTHERN LIGHT  A R GOULD HOSPITAL</v>
      </c>
      <c r="B2169" t="str">
        <v>PRESQUE ISLE</v>
      </c>
      <c r="C2169" t="str">
        <v>ME</v>
      </c>
      <c r="D2169" t="str">
        <v>AROOSTOOK</v>
      </c>
      <c r="E2169" t="str">
        <v>Acute Care Hospitals</v>
      </c>
      <c r="F2169" t="str">
        <v>Voluntary non-profit - Private</v>
      </c>
      <c r="G2169" t="str">
        <v>Yes</v>
      </c>
      <c r="H2169" s="8">
        <v>2</v>
      </c>
      <c r="I2169" t="str">
        <f>_xlfn.XLOOKUP(C2169,State_Ref!B:B,State_Ref!A:A,"No Match")</f>
        <v>Maine</v>
      </c>
      <c r="J2169" cm="1">
        <f t="array" ref="J2169">_xlfn.XLOOKUP(I2169&amp;PROPER(D2169),Cleaned_Population!B$2:B$3200&amp;Cleaned_Population!A$2:A$3200,Cleaned_Population!C$2:C$3200,"No Match")</f>
        <v>66609</v>
      </c>
      <c r="K2169" t="str">
        <f t="shared" si="33"/>
        <v>Sufficient Access</v>
      </c>
    </row>
    <row r="2170" spans="1:11">
      <c r="A2170" t="str">
        <v>YORK HOSPITAL</v>
      </c>
      <c r="B2170" t="str">
        <v>YORK</v>
      </c>
      <c r="C2170" t="str">
        <v>ME</v>
      </c>
      <c r="D2170" t="str">
        <v>YORK</v>
      </c>
      <c r="E2170" t="str">
        <v>Acute Care Hospitals</v>
      </c>
      <c r="F2170" t="str">
        <v>Voluntary non-profit - Private</v>
      </c>
      <c r="G2170" t="str">
        <v>Yes</v>
      </c>
      <c r="H2170" s="8">
        <v>4</v>
      </c>
      <c r="I2170" t="str">
        <f>_xlfn.XLOOKUP(C2170,State_Ref!B:B,State_Ref!A:A,"No Match")</f>
        <v>Maine</v>
      </c>
      <c r="J2170" cm="1">
        <f t="array" ref="J2170">_xlfn.XLOOKUP(I2170&amp;PROPER(D2170),Cleaned_Population!B$2:B$3200&amp;Cleaned_Population!A$2:A$3200,Cleaned_Population!C$2:C$3200,"No Match")</f>
        <v>222434</v>
      </c>
      <c r="K2170" t="str">
        <f t="shared" si="33"/>
        <v>Hospital Desert</v>
      </c>
    </row>
    <row r="2171" spans="1:11">
      <c r="A2171" t="str">
        <v>MAINEHEALTH MID COAST HOSPITAL</v>
      </c>
      <c r="B2171" t="str">
        <v>BRUNSWICK</v>
      </c>
      <c r="C2171" t="str">
        <v>ME</v>
      </c>
      <c r="D2171" t="str">
        <v>CUMBERLAND</v>
      </c>
      <c r="E2171" t="str">
        <v>Acute Care Hospitals</v>
      </c>
      <c r="F2171" t="str">
        <v>Voluntary non-profit - Private</v>
      </c>
      <c r="G2171" t="str">
        <v>Yes</v>
      </c>
      <c r="H2171" s="8">
        <v>3</v>
      </c>
      <c r="I2171" t="str">
        <f>_xlfn.XLOOKUP(C2171,State_Ref!B:B,State_Ref!A:A,"No Match")</f>
        <v>Maine</v>
      </c>
      <c r="J2171" cm="1">
        <f t="array" ref="J2171">_xlfn.XLOOKUP(I2171&amp;PROPER(D2171),Cleaned_Population!B$2:B$3200&amp;Cleaned_Population!A$2:A$3200,Cleaned_Population!C$2:C$3200,"No Match")</f>
        <v>317222</v>
      </c>
      <c r="K2171" t="str">
        <f t="shared" si="33"/>
        <v>Sufficient Access</v>
      </c>
    </row>
    <row r="2172" spans="1:11">
      <c r="A2172" t="str">
        <v>CENTRAL MAINE MEDICAL CENTER</v>
      </c>
      <c r="B2172" t="str">
        <v>LEWISTON</v>
      </c>
      <c r="C2172" t="str">
        <v>ME</v>
      </c>
      <c r="D2172" t="str">
        <v>ANDROSCOGGIN</v>
      </c>
      <c r="E2172" t="str">
        <v>Acute Care Hospitals</v>
      </c>
      <c r="F2172" t="str">
        <v>Voluntary non-profit - Private</v>
      </c>
      <c r="G2172" t="str">
        <v>Yes</v>
      </c>
      <c r="H2172" s="8">
        <v>4</v>
      </c>
      <c r="I2172" t="str">
        <f>_xlfn.XLOOKUP(C2172,State_Ref!B:B,State_Ref!A:A,"No Match")</f>
        <v>Maine</v>
      </c>
      <c r="J2172" cm="1">
        <f t="array" ref="J2172">_xlfn.XLOOKUP(I2172&amp;PROPER(D2172),Cleaned_Population!B$2:B$3200&amp;Cleaned_Population!A$2:A$3200,Cleaned_Population!C$2:C$3200,"No Match")</f>
        <v>116487</v>
      </c>
      <c r="K2172" t="str">
        <f t="shared" si="33"/>
        <v>Sufficient Access</v>
      </c>
    </row>
    <row r="2173" spans="1:11">
      <c r="A2173" t="str">
        <v>CARY MEDICAL CENTER</v>
      </c>
      <c r="B2173" t="str">
        <v>CARIBOU</v>
      </c>
      <c r="C2173" t="str">
        <v>ME</v>
      </c>
      <c r="D2173" t="str">
        <v>AROOSTOOK</v>
      </c>
      <c r="E2173" t="str">
        <v>Acute Care Hospitals</v>
      </c>
      <c r="F2173" t="str">
        <v>Government - Local</v>
      </c>
      <c r="G2173" t="str">
        <v>Yes</v>
      </c>
      <c r="H2173" s="8">
        <v>1</v>
      </c>
      <c r="I2173" t="str">
        <f>_xlfn.XLOOKUP(C2173,State_Ref!B:B,State_Ref!A:A,"No Match")</f>
        <v>Maine</v>
      </c>
      <c r="J2173" cm="1">
        <f t="array" ref="J2173">_xlfn.XLOOKUP(I2173&amp;PROPER(D2173),Cleaned_Population!B$2:B$3200&amp;Cleaned_Population!A$2:A$3200,Cleaned_Population!C$2:C$3200,"No Match")</f>
        <v>66609</v>
      </c>
      <c r="K2173" t="str">
        <f t="shared" si="33"/>
        <v>Sufficient Access</v>
      </c>
    </row>
    <row r="2174" spans="1:11">
      <c r="A2174" t="str">
        <v>NORTHERN LIGHT EASTERN MAINE MEDICAL CENTER</v>
      </c>
      <c r="B2174" t="str">
        <v>BANGOR</v>
      </c>
      <c r="C2174" t="str">
        <v>ME</v>
      </c>
      <c r="D2174" t="str">
        <v>PENOBSCOT</v>
      </c>
      <c r="E2174" t="str">
        <v>Acute Care Hospitals</v>
      </c>
      <c r="F2174" t="str">
        <v>Voluntary non-profit - Private</v>
      </c>
      <c r="G2174" t="str">
        <v>Yes</v>
      </c>
      <c r="H2174" s="8">
        <v>5</v>
      </c>
      <c r="I2174" t="str">
        <f>_xlfn.XLOOKUP(C2174,State_Ref!B:B,State_Ref!A:A,"No Match")</f>
        <v>Maine</v>
      </c>
      <c r="J2174" cm="1">
        <f t="array" ref="J2174">_xlfn.XLOOKUP(I2174&amp;PROPER(D2174),Cleaned_Population!B$2:B$3200&amp;Cleaned_Population!A$2:A$3200,Cleaned_Population!C$2:C$3200,"No Match")</f>
        <v>157967</v>
      </c>
      <c r="K2174" t="str">
        <f t="shared" si="33"/>
        <v>Sufficient Access</v>
      </c>
    </row>
    <row r="2175" spans="1:11">
      <c r="A2175" t="str">
        <v>ST MARY'S REGIONAL MEDICAL CENTER</v>
      </c>
      <c r="B2175" t="str">
        <v>LEWISTON</v>
      </c>
      <c r="C2175" t="str">
        <v>ME</v>
      </c>
      <c r="D2175" t="str">
        <v>ANDROSCOGGIN</v>
      </c>
      <c r="E2175" t="str">
        <v>Acute Care Hospitals</v>
      </c>
      <c r="F2175" t="str">
        <v>Voluntary non-profit - Church</v>
      </c>
      <c r="G2175" t="str">
        <v>Yes</v>
      </c>
      <c r="H2175" s="8">
        <v>4</v>
      </c>
      <c r="I2175" t="str">
        <f>_xlfn.XLOOKUP(C2175,State_Ref!B:B,State_Ref!A:A,"No Match")</f>
        <v>Maine</v>
      </c>
      <c r="J2175" cm="1">
        <f t="array" ref="J2175">_xlfn.XLOOKUP(I2175&amp;PROPER(D2175),Cleaned_Population!B$2:B$3200&amp;Cleaned_Population!A$2:A$3200,Cleaned_Population!C$2:C$3200,"No Match")</f>
        <v>116487</v>
      </c>
      <c r="K2175" t="str">
        <f t="shared" si="33"/>
        <v>Sufficient Access</v>
      </c>
    </row>
    <row r="2176" spans="1:11">
      <c r="A2176" t="str">
        <v>MAINE GENERAL MEDICAL CENTER</v>
      </c>
      <c r="B2176" t="str">
        <v>AUGUSTA</v>
      </c>
      <c r="C2176" t="str">
        <v>ME</v>
      </c>
      <c r="D2176" t="str">
        <v>KENNEBEC</v>
      </c>
      <c r="E2176" t="str">
        <v>Acute Care Hospitals</v>
      </c>
      <c r="F2176" t="str">
        <v>Voluntary non-profit - Other</v>
      </c>
      <c r="G2176" t="str">
        <v>Yes</v>
      </c>
      <c r="H2176" s="8">
        <v>4</v>
      </c>
      <c r="I2176" t="str">
        <f>_xlfn.XLOOKUP(C2176,State_Ref!B:B,State_Ref!A:A,"No Match")</f>
        <v>Maine</v>
      </c>
      <c r="J2176" cm="1">
        <f t="array" ref="J2176">_xlfn.XLOOKUP(I2176&amp;PROPER(D2176),Cleaned_Population!B$2:B$3200&amp;Cleaned_Population!A$2:A$3200,Cleaned_Population!C$2:C$3200,"No Match")</f>
        <v>129067</v>
      </c>
      <c r="K2176" t="str">
        <f t="shared" si="33"/>
        <v>Sufficient Access</v>
      </c>
    </row>
    <row r="2177" spans="1:11">
      <c r="A2177" t="str">
        <v>TOGUS VA MEDICAL CENTER</v>
      </c>
      <c r="B2177" t="str">
        <v>AUGUSTA</v>
      </c>
      <c r="C2177" t="str">
        <v>ME</v>
      </c>
      <c r="D2177" t="str">
        <v>KENNEBEC</v>
      </c>
      <c r="E2177" t="str">
        <v>Acute Care - Veterans Administration</v>
      </c>
      <c r="F2177" t="str">
        <v>Veterans Health Administration</v>
      </c>
      <c r="G2177" t="str">
        <v>Yes</v>
      </c>
      <c r="H2177" s="8">
        <v>4</v>
      </c>
      <c r="I2177" t="str">
        <f>_xlfn.XLOOKUP(C2177,State_Ref!B:B,State_Ref!A:A,"No Match")</f>
        <v>Maine</v>
      </c>
      <c r="J2177" cm="1">
        <f t="array" ref="J2177">_xlfn.XLOOKUP(I2177&amp;PROPER(D2177),Cleaned_Population!B$2:B$3200&amp;Cleaned_Population!A$2:A$3200,Cleaned_Population!C$2:C$3200,"No Match")</f>
        <v>129067</v>
      </c>
      <c r="K2177" t="str">
        <f t="shared" si="33"/>
        <v>Sufficient Access</v>
      </c>
    </row>
    <row r="2178" spans="1:11">
      <c r="A2178" t="str">
        <v>NORTHERN LIGHT MAINE COAST HOSPITAL</v>
      </c>
      <c r="B2178" t="str">
        <v>ELLSWORTH</v>
      </c>
      <c r="C2178" t="str">
        <v>ME</v>
      </c>
      <c r="D2178" t="str">
        <v>HANCOCK</v>
      </c>
      <c r="E2178" t="str">
        <v>Acute Care Hospitals</v>
      </c>
      <c r="F2178" t="str">
        <v>Voluntary non-profit - Other</v>
      </c>
      <c r="G2178" t="str">
        <v>Yes</v>
      </c>
      <c r="H2178" s="8">
        <v>3</v>
      </c>
      <c r="I2178" t="str">
        <f>_xlfn.XLOOKUP(C2178,State_Ref!B:B,State_Ref!A:A,"No Match")</f>
        <v>Maine</v>
      </c>
      <c r="J2178" cm="1">
        <f t="array" ref="J2178">_xlfn.XLOOKUP(I2178&amp;PROPER(D2178),Cleaned_Population!B$2:B$3200&amp;Cleaned_Population!A$2:A$3200,Cleaned_Population!C$2:C$3200,"No Match")</f>
        <v>57171</v>
      </c>
      <c r="K2178" t="str">
        <f t="shared" si="33"/>
        <v>Sufficient Access</v>
      </c>
    </row>
    <row r="2179" spans="1:11">
      <c r="A2179" t="str">
        <v>MAINEHEALTH PEN BAY HOSPITAL</v>
      </c>
      <c r="B2179" t="str">
        <v>ROCKPORT</v>
      </c>
      <c r="C2179" t="str">
        <v>ME</v>
      </c>
      <c r="D2179" t="str">
        <v>KNOX</v>
      </c>
      <c r="E2179" t="str">
        <v>Acute Care Hospitals</v>
      </c>
      <c r="F2179" t="str">
        <v>Voluntary non-profit - Private</v>
      </c>
      <c r="G2179" t="str">
        <v>Yes</v>
      </c>
      <c r="H2179" s="8">
        <v>3</v>
      </c>
      <c r="I2179" t="str">
        <f>_xlfn.XLOOKUP(C2179,State_Ref!B:B,State_Ref!A:A,"No Match")</f>
        <v>Maine</v>
      </c>
      <c r="J2179" cm="1">
        <f t="array" ref="J2179">_xlfn.XLOOKUP(I2179&amp;PROPER(D2179),Cleaned_Population!B$2:B$3200&amp;Cleaned_Population!A$2:A$3200,Cleaned_Population!C$2:C$3200,"No Match")</f>
        <v>41117</v>
      </c>
      <c r="K2179" t="str">
        <f t="shared" ref="K2179:K2242" si="34">IF(AND(J2179&gt;50000,COUNTIFS(D:D,D2179,C:C,C2179)&lt;=1),"Hospital Desert","Sufficient Access")</f>
        <v>Sufficient Access</v>
      </c>
    </row>
    <row r="2180" spans="1:11">
      <c r="A2180" t="str">
        <v>NORTHERN LIGHT BLUE HILL MEMORIAL HOSPITAL</v>
      </c>
      <c r="B2180" t="str">
        <v>BLUE HILL</v>
      </c>
      <c r="C2180" t="str">
        <v>ME</v>
      </c>
      <c r="D2180" t="str">
        <v>HANCOCK</v>
      </c>
      <c r="E2180" t="str">
        <v>Critical Access Hospitals</v>
      </c>
      <c r="F2180" t="str">
        <v>Voluntary non-profit - Private</v>
      </c>
      <c r="G2180" t="str">
        <v>Yes</v>
      </c>
      <c r="H2180" s="8">
        <v>0</v>
      </c>
      <c r="I2180" t="str">
        <f>_xlfn.XLOOKUP(C2180,State_Ref!B:B,State_Ref!A:A,"No Match")</f>
        <v>Maine</v>
      </c>
      <c r="J2180" cm="1">
        <f t="array" ref="J2180">_xlfn.XLOOKUP(I2180&amp;PROPER(D2180),Cleaned_Population!B$2:B$3200&amp;Cleaned_Population!A$2:A$3200,Cleaned_Population!C$2:C$3200,"No Match")</f>
        <v>57171</v>
      </c>
      <c r="K2180" t="str">
        <f t="shared" si="34"/>
        <v>Sufficient Access</v>
      </c>
    </row>
    <row r="2181" spans="1:11">
      <c r="A2181" t="str">
        <v>NORTHERN LIGHT C A DEAN HOSPITAL</v>
      </c>
      <c r="B2181" t="str">
        <v>GREENVILLE</v>
      </c>
      <c r="C2181" t="str">
        <v>ME</v>
      </c>
      <c r="D2181" t="str">
        <v>PISCATAQUIS</v>
      </c>
      <c r="E2181" t="str">
        <v>Critical Access Hospitals</v>
      </c>
      <c r="F2181" t="str">
        <v>Government - Hospital District or Authority</v>
      </c>
      <c r="G2181" t="str">
        <v>No</v>
      </c>
      <c r="H2181" s="8">
        <v>0</v>
      </c>
      <c r="I2181" t="str">
        <f>_xlfn.XLOOKUP(C2181,State_Ref!B:B,State_Ref!A:A,"No Match")</f>
        <v>Maine</v>
      </c>
      <c r="J2181" cm="1">
        <f t="array" ref="J2181">_xlfn.XLOOKUP(I2181&amp;PROPER(D2181),Cleaned_Population!B$2:B$3200&amp;Cleaned_Population!A$2:A$3200,Cleaned_Population!C$2:C$3200,"No Match")</f>
        <v>17409</v>
      </c>
      <c r="K2181" t="str">
        <f t="shared" si="34"/>
        <v>Sufficient Access</v>
      </c>
    </row>
    <row r="2182" spans="1:11">
      <c r="A2182" t="str">
        <v>LINCOLNHEALTH</v>
      </c>
      <c r="B2182" t="str">
        <v>DAMARISCOTTA</v>
      </c>
      <c r="C2182" t="str">
        <v>ME</v>
      </c>
      <c r="D2182" t="str">
        <v>LINCOLN</v>
      </c>
      <c r="E2182" t="str">
        <v>Critical Access Hospitals</v>
      </c>
      <c r="F2182" t="str">
        <v>Voluntary non-profit - Private</v>
      </c>
      <c r="G2182" t="str">
        <v>Yes</v>
      </c>
      <c r="H2182" s="8">
        <v>3</v>
      </c>
      <c r="I2182" t="str">
        <f>_xlfn.XLOOKUP(C2182,State_Ref!B:B,State_Ref!A:A,"No Match")</f>
        <v>Maine</v>
      </c>
      <c r="J2182" cm="1">
        <f t="array" ref="J2182">_xlfn.XLOOKUP(I2182&amp;PROPER(D2182),Cleaned_Population!B$2:B$3200&amp;Cleaned_Population!A$2:A$3200,Cleaned_Population!C$2:C$3200,"No Match")</f>
        <v>36595</v>
      </c>
      <c r="K2182" t="str">
        <f t="shared" si="34"/>
        <v>Sufficient Access</v>
      </c>
    </row>
    <row r="2183" spans="1:11">
      <c r="A2183" t="str">
        <v>PENOBSCOT VALLEY HOSPITAL</v>
      </c>
      <c r="B2183" t="str">
        <v>LINCOLN</v>
      </c>
      <c r="C2183" t="str">
        <v>ME</v>
      </c>
      <c r="D2183" t="str">
        <v>PENOBSCOT</v>
      </c>
      <c r="E2183" t="str">
        <v>Critical Access Hospitals</v>
      </c>
      <c r="F2183" t="str">
        <v>Voluntary non-profit - Private</v>
      </c>
      <c r="G2183" t="str">
        <v>Yes</v>
      </c>
      <c r="H2183" s="8">
        <v>0</v>
      </c>
      <c r="I2183" t="str">
        <f>_xlfn.XLOOKUP(C2183,State_Ref!B:B,State_Ref!A:A,"No Match")</f>
        <v>Maine</v>
      </c>
      <c r="J2183" cm="1">
        <f t="array" ref="J2183">_xlfn.XLOOKUP(I2183&amp;PROPER(D2183),Cleaned_Population!B$2:B$3200&amp;Cleaned_Population!A$2:A$3200,Cleaned_Population!C$2:C$3200,"No Match")</f>
        <v>157967</v>
      </c>
      <c r="K2183" t="str">
        <f t="shared" si="34"/>
        <v>Sufficient Access</v>
      </c>
    </row>
    <row r="2184" spans="1:11">
      <c r="A2184" t="str">
        <v>MOUNT DESERT ISLAND HOSPITAL</v>
      </c>
      <c r="B2184" t="str">
        <v>BAR HARBOR</v>
      </c>
      <c r="C2184" t="str">
        <v>ME</v>
      </c>
      <c r="D2184" t="str">
        <v>HANCOCK</v>
      </c>
      <c r="E2184" t="str">
        <v>Critical Access Hospitals</v>
      </c>
      <c r="F2184" t="str">
        <v>Voluntary non-profit - Private</v>
      </c>
      <c r="G2184" t="str">
        <v>Yes</v>
      </c>
      <c r="H2184" s="8">
        <v>0</v>
      </c>
      <c r="I2184" t="str">
        <f>_xlfn.XLOOKUP(C2184,State_Ref!B:B,State_Ref!A:A,"No Match")</f>
        <v>Maine</v>
      </c>
      <c r="J2184" cm="1">
        <f t="array" ref="J2184">_xlfn.XLOOKUP(I2184&amp;PROPER(D2184),Cleaned_Population!B$2:B$3200&amp;Cleaned_Population!A$2:A$3200,Cleaned_Population!C$2:C$3200,"No Match")</f>
        <v>57171</v>
      </c>
      <c r="K2184" t="str">
        <f t="shared" si="34"/>
        <v>Sufficient Access</v>
      </c>
    </row>
    <row r="2185" spans="1:11">
      <c r="A2185" t="str">
        <v>CALAIS COMMUNITY HOSPITAL</v>
      </c>
      <c r="B2185" t="str">
        <v>CALAIS</v>
      </c>
      <c r="C2185" t="str">
        <v>ME</v>
      </c>
      <c r="D2185" t="str">
        <v>WASHINGTON</v>
      </c>
      <c r="E2185" t="str">
        <v>Critical Access Hospitals</v>
      </c>
      <c r="F2185" t="str">
        <v>Voluntary non-profit - Private</v>
      </c>
      <c r="G2185" t="str">
        <v>Yes</v>
      </c>
      <c r="H2185" s="8">
        <v>0</v>
      </c>
      <c r="I2185" t="str">
        <f>_xlfn.XLOOKUP(C2185,State_Ref!B:B,State_Ref!A:A,"No Match")</f>
        <v>Maine</v>
      </c>
      <c r="J2185" cm="1">
        <f t="array" ref="J2185">_xlfn.XLOOKUP(I2185&amp;PROPER(D2185),Cleaned_Population!B$2:B$3200&amp;Cleaned_Population!A$2:A$3200,Cleaned_Population!C$2:C$3200,"No Match")</f>
        <v>31334</v>
      </c>
      <c r="K2185" t="str">
        <f t="shared" si="34"/>
        <v>Sufficient Access</v>
      </c>
    </row>
    <row r="2186" spans="1:11">
      <c r="A2186" t="str">
        <v>RUMFORD  HOSPITAL</v>
      </c>
      <c r="B2186" t="str">
        <v>RUMFORD</v>
      </c>
      <c r="C2186" t="str">
        <v>ME</v>
      </c>
      <c r="D2186" t="str">
        <v>OXFORD</v>
      </c>
      <c r="E2186" t="str">
        <v>Critical Access Hospitals</v>
      </c>
      <c r="F2186" t="str">
        <v>Proprietary</v>
      </c>
      <c r="G2186" t="str">
        <v>Yes</v>
      </c>
      <c r="H2186" s="8">
        <v>0</v>
      </c>
      <c r="I2186" t="str">
        <f>_xlfn.XLOOKUP(C2186,State_Ref!B:B,State_Ref!A:A,"No Match")</f>
        <v>Maine</v>
      </c>
      <c r="J2186" cm="1">
        <f t="array" ref="J2186">_xlfn.XLOOKUP(I2186&amp;PROPER(D2186),Cleaned_Population!B$2:B$3200&amp;Cleaned_Population!A$2:A$3200,Cleaned_Population!C$2:C$3200,"No Match")</f>
        <v>60346</v>
      </c>
      <c r="K2186" t="str">
        <f t="shared" si="34"/>
        <v>Sufficient Access</v>
      </c>
    </row>
    <row r="2187" spans="1:11">
      <c r="A2187" t="str">
        <v>MILLINOCKET REGIONAL HOSPITAL</v>
      </c>
      <c r="B2187" t="str">
        <v>MILLINOCKET</v>
      </c>
      <c r="C2187" t="str">
        <v>ME</v>
      </c>
      <c r="D2187" t="str">
        <v>PENOBSCOT</v>
      </c>
      <c r="E2187" t="str">
        <v>Critical Access Hospitals</v>
      </c>
      <c r="F2187" t="str">
        <v>Voluntary non-profit - Private</v>
      </c>
      <c r="G2187" t="str">
        <v>Yes</v>
      </c>
      <c r="H2187" s="8">
        <v>0</v>
      </c>
      <c r="I2187" t="str">
        <f>_xlfn.XLOOKUP(C2187,State_Ref!B:B,State_Ref!A:A,"No Match")</f>
        <v>Maine</v>
      </c>
      <c r="J2187" cm="1">
        <f t="array" ref="J2187">_xlfn.XLOOKUP(I2187&amp;PROPER(D2187),Cleaned_Population!B$2:B$3200&amp;Cleaned_Population!A$2:A$3200,Cleaned_Population!C$2:C$3200,"No Match")</f>
        <v>157967</v>
      </c>
      <c r="K2187" t="str">
        <f t="shared" si="34"/>
        <v>Sufficient Access</v>
      </c>
    </row>
    <row r="2188" spans="1:11">
      <c r="A2188" t="str">
        <v>HOULTON REGIONAL HOSPITAL</v>
      </c>
      <c r="B2188" t="str">
        <v>HOULTON</v>
      </c>
      <c r="C2188" t="str">
        <v>ME</v>
      </c>
      <c r="D2188" t="str">
        <v>AROOSTOOK</v>
      </c>
      <c r="E2188" t="str">
        <v>Critical Access Hospitals</v>
      </c>
      <c r="F2188" t="str">
        <v>Voluntary non-profit - Private</v>
      </c>
      <c r="G2188" t="str">
        <v>Yes</v>
      </c>
      <c r="H2188" s="8">
        <v>3</v>
      </c>
      <c r="I2188" t="str">
        <f>_xlfn.XLOOKUP(C2188,State_Ref!B:B,State_Ref!A:A,"No Match")</f>
        <v>Maine</v>
      </c>
      <c r="J2188" cm="1">
        <f t="array" ref="J2188">_xlfn.XLOOKUP(I2188&amp;PROPER(D2188),Cleaned_Population!B$2:B$3200&amp;Cleaned_Population!A$2:A$3200,Cleaned_Population!C$2:C$3200,"No Match")</f>
        <v>66609</v>
      </c>
      <c r="K2188" t="str">
        <f t="shared" si="34"/>
        <v>Sufficient Access</v>
      </c>
    </row>
    <row r="2189" spans="1:11">
      <c r="A2189" t="str">
        <v>NORTHERN LIGHT MAYO HOSPITAL</v>
      </c>
      <c r="B2189" t="str">
        <v>DOVER FOXCROFT</v>
      </c>
      <c r="C2189" t="str">
        <v>ME</v>
      </c>
      <c r="D2189" t="str">
        <v>PISCATAQUIS</v>
      </c>
      <c r="E2189" t="str">
        <v>Critical Access Hospitals</v>
      </c>
      <c r="F2189" t="str">
        <v>Government - Hospital District or Authority</v>
      </c>
      <c r="G2189" t="str">
        <v>Yes</v>
      </c>
      <c r="H2189" s="8">
        <v>2</v>
      </c>
      <c r="I2189" t="str">
        <f>_xlfn.XLOOKUP(C2189,State_Ref!B:B,State_Ref!A:A,"No Match")</f>
        <v>Maine</v>
      </c>
      <c r="J2189" cm="1">
        <f t="array" ref="J2189">_xlfn.XLOOKUP(I2189&amp;PROPER(D2189),Cleaned_Population!B$2:B$3200&amp;Cleaned_Population!A$2:A$3200,Cleaned_Population!C$2:C$3200,"No Match")</f>
        <v>17409</v>
      </c>
      <c r="K2189" t="str">
        <f t="shared" si="34"/>
        <v>Sufficient Access</v>
      </c>
    </row>
    <row r="2190" spans="1:11">
      <c r="A2190" t="str">
        <v>BRIDGTON HOSPITAL</v>
      </c>
      <c r="B2190" t="str">
        <v>BRIDGTON</v>
      </c>
      <c r="C2190" t="str">
        <v>ME</v>
      </c>
      <c r="D2190" t="str">
        <v>CUMBERLAND</v>
      </c>
      <c r="E2190" t="str">
        <v>Critical Access Hospitals</v>
      </c>
      <c r="F2190" t="str">
        <v>Voluntary non-profit - Private</v>
      </c>
      <c r="G2190" t="str">
        <v>Yes</v>
      </c>
      <c r="H2190" s="8">
        <v>3</v>
      </c>
      <c r="I2190" t="str">
        <f>_xlfn.XLOOKUP(C2190,State_Ref!B:B,State_Ref!A:A,"No Match")</f>
        <v>Maine</v>
      </c>
      <c r="J2190" cm="1">
        <f t="array" ref="J2190">_xlfn.XLOOKUP(I2190&amp;PROPER(D2190),Cleaned_Population!B$2:B$3200&amp;Cleaned_Population!A$2:A$3200,Cleaned_Population!C$2:C$3200,"No Match")</f>
        <v>317222</v>
      </c>
      <c r="K2190" t="str">
        <f t="shared" si="34"/>
        <v>Sufficient Access</v>
      </c>
    </row>
    <row r="2191" spans="1:11">
      <c r="A2191" t="str">
        <v>DOWN EAST COMMUNITY HOSPITAL</v>
      </c>
      <c r="B2191" t="str">
        <v>MACHIAS</v>
      </c>
      <c r="C2191" t="str">
        <v>ME</v>
      </c>
      <c r="D2191" t="str">
        <v>WASHINGTON</v>
      </c>
      <c r="E2191" t="str">
        <v>Critical Access Hospitals</v>
      </c>
      <c r="F2191" t="str">
        <v>Voluntary non-profit - Private</v>
      </c>
      <c r="G2191" t="str">
        <v>Yes</v>
      </c>
      <c r="H2191" s="8">
        <v>4</v>
      </c>
      <c r="I2191" t="str">
        <f>_xlfn.XLOOKUP(C2191,State_Ref!B:B,State_Ref!A:A,"No Match")</f>
        <v>Maine</v>
      </c>
      <c r="J2191" cm="1">
        <f t="array" ref="J2191">_xlfn.XLOOKUP(I2191&amp;PROPER(D2191),Cleaned_Population!B$2:B$3200&amp;Cleaned_Population!A$2:A$3200,Cleaned_Population!C$2:C$3200,"No Match")</f>
        <v>31334</v>
      </c>
      <c r="K2191" t="str">
        <f t="shared" si="34"/>
        <v>Sufficient Access</v>
      </c>
    </row>
    <row r="2192" spans="1:11">
      <c r="A2192" t="str">
        <v>MAINEHEALTH WALDO HOSPITAL</v>
      </c>
      <c r="B2192" t="str">
        <v>BELFAST</v>
      </c>
      <c r="C2192" t="str">
        <v>ME</v>
      </c>
      <c r="D2192" t="str">
        <v>WALDO</v>
      </c>
      <c r="E2192" t="str">
        <v>Critical Access Hospitals</v>
      </c>
      <c r="F2192" t="str">
        <v>Voluntary non-profit - Private</v>
      </c>
      <c r="G2192" t="str">
        <v>Yes</v>
      </c>
      <c r="H2192" s="8">
        <v>3</v>
      </c>
      <c r="I2192" t="str">
        <f>_xlfn.XLOOKUP(C2192,State_Ref!B:B,State_Ref!A:A,"No Match")</f>
        <v>Maine</v>
      </c>
      <c r="J2192" cm="1">
        <f t="array" ref="J2192">_xlfn.XLOOKUP(I2192&amp;PROPER(D2192),Cleaned_Population!B$2:B$3200&amp;Cleaned_Population!A$2:A$3200,Cleaned_Population!C$2:C$3200,"No Match")</f>
        <v>40693</v>
      </c>
      <c r="K2192" t="str">
        <f t="shared" si="34"/>
        <v>Sufficient Access</v>
      </c>
    </row>
    <row r="2193" spans="1:11">
      <c r="A2193" t="str">
        <v>NORTHERN LIGHT SEBASTICOOK VALLEY HOSPITAL</v>
      </c>
      <c r="B2193" t="str">
        <v>PITTSFIELD</v>
      </c>
      <c r="C2193" t="str">
        <v>ME</v>
      </c>
      <c r="D2193" t="str">
        <v>SOMERSET</v>
      </c>
      <c r="E2193" t="str">
        <v>Critical Access Hospitals</v>
      </c>
      <c r="F2193" t="str">
        <v>Voluntary non-profit - Private</v>
      </c>
      <c r="G2193" t="str">
        <v>Yes</v>
      </c>
      <c r="H2193" s="8">
        <v>2</v>
      </c>
      <c r="I2193" t="str">
        <f>_xlfn.XLOOKUP(C2193,State_Ref!B:B,State_Ref!A:A,"No Match")</f>
        <v>Maine</v>
      </c>
      <c r="J2193" cm="1">
        <f t="array" ref="J2193">_xlfn.XLOOKUP(I2193&amp;PROPER(D2193),Cleaned_Population!B$2:B$3200&amp;Cleaned_Population!A$2:A$3200,Cleaned_Population!C$2:C$3200,"No Match")</f>
        <v>51620</v>
      </c>
      <c r="K2193" t="str">
        <f t="shared" si="34"/>
        <v>Sufficient Access</v>
      </c>
    </row>
    <row r="2194" spans="1:11">
      <c r="A2194" t="str">
        <v>REDINGTON FAIRVIEW GENERAL HOSPITAL</v>
      </c>
      <c r="B2194" t="str">
        <v>SKOWHEGAN</v>
      </c>
      <c r="C2194" t="str">
        <v>ME</v>
      </c>
      <c r="D2194" t="str">
        <v>SOMERSET</v>
      </c>
      <c r="E2194" t="str">
        <v>Critical Access Hospitals</v>
      </c>
      <c r="F2194" t="str">
        <v>Voluntary non-profit - Private</v>
      </c>
      <c r="G2194" t="str">
        <v>Yes</v>
      </c>
      <c r="H2194" s="8">
        <v>2</v>
      </c>
      <c r="I2194" t="str">
        <f>_xlfn.XLOOKUP(C2194,State_Ref!B:B,State_Ref!A:A,"No Match")</f>
        <v>Maine</v>
      </c>
      <c r="J2194" cm="1">
        <f t="array" ref="J2194">_xlfn.XLOOKUP(I2194&amp;PROPER(D2194),Cleaned_Population!B$2:B$3200&amp;Cleaned_Population!A$2:A$3200,Cleaned_Population!C$2:C$3200,"No Match")</f>
        <v>51620</v>
      </c>
      <c r="K2194" t="str">
        <f t="shared" si="34"/>
        <v>Sufficient Access</v>
      </c>
    </row>
    <row r="2195" spans="1:11">
      <c r="A2195" t="str">
        <v>MAINEHEALTH STEPHENS HOSPITAL</v>
      </c>
      <c r="B2195" t="str">
        <v>NORWAY</v>
      </c>
      <c r="C2195" t="str">
        <v>ME</v>
      </c>
      <c r="D2195" t="str">
        <v>OXFORD</v>
      </c>
      <c r="E2195" t="str">
        <v>Critical Access Hospitals</v>
      </c>
      <c r="F2195" t="str">
        <v>Voluntary non-profit - Private</v>
      </c>
      <c r="G2195" t="str">
        <v>Yes</v>
      </c>
      <c r="H2195" s="8">
        <v>4</v>
      </c>
      <c r="I2195" t="str">
        <f>_xlfn.XLOOKUP(C2195,State_Ref!B:B,State_Ref!A:A,"No Match")</f>
        <v>Maine</v>
      </c>
      <c r="J2195" cm="1">
        <f t="array" ref="J2195">_xlfn.XLOOKUP(I2195&amp;PROPER(D2195),Cleaned_Population!B$2:B$3200&amp;Cleaned_Population!A$2:A$3200,Cleaned_Population!C$2:C$3200,"No Match")</f>
        <v>60346</v>
      </c>
      <c r="K2195" t="str">
        <f t="shared" si="34"/>
        <v>Sufficient Access</v>
      </c>
    </row>
    <row r="2196" spans="1:11">
      <c r="A2196" t="str">
        <v>MAINEHEALTH FRANKLIN HOSPITAL</v>
      </c>
      <c r="B2196" t="str">
        <v>FARMINGTON</v>
      </c>
      <c r="C2196" t="str">
        <v>ME</v>
      </c>
      <c r="D2196" t="str">
        <v>FRANKLIN</v>
      </c>
      <c r="E2196" t="str">
        <v>Critical Access Hospitals</v>
      </c>
      <c r="F2196" t="str">
        <v>Voluntary non-profit - Private</v>
      </c>
      <c r="G2196" t="str">
        <v>Yes</v>
      </c>
      <c r="H2196" s="8">
        <v>3</v>
      </c>
      <c r="I2196" t="str">
        <f>_xlfn.XLOOKUP(C2196,State_Ref!B:B,State_Ref!A:A,"No Match")</f>
        <v>Maine</v>
      </c>
      <c r="J2196" cm="1">
        <f t="array" ref="J2196">_xlfn.XLOOKUP(I2196&amp;PROPER(D2196),Cleaned_Population!B$2:B$3200&amp;Cleaned_Population!A$2:A$3200,Cleaned_Population!C$2:C$3200,"No Match")</f>
        <v>30824</v>
      </c>
      <c r="K2196" t="str">
        <f t="shared" si="34"/>
        <v>Sufficient Access</v>
      </c>
    </row>
    <row r="2197" spans="1:11">
      <c r="A2197" t="str">
        <v>NORTHERN MAINE MEDICAL CENTER</v>
      </c>
      <c r="B2197" t="str">
        <v>FORT KENT</v>
      </c>
      <c r="C2197" t="str">
        <v>ME</v>
      </c>
      <c r="D2197" t="str">
        <v>AROOSTOOK</v>
      </c>
      <c r="E2197" t="str">
        <v>Critical Access Hospitals</v>
      </c>
      <c r="F2197" t="str">
        <v>Voluntary non-profit - Private</v>
      </c>
      <c r="G2197" t="str">
        <v>Yes</v>
      </c>
      <c r="H2197" s="8">
        <v>0</v>
      </c>
      <c r="I2197" t="str">
        <f>_xlfn.XLOOKUP(C2197,State_Ref!B:B,State_Ref!A:A,"No Match")</f>
        <v>Maine</v>
      </c>
      <c r="J2197" cm="1">
        <f t="array" ref="J2197">_xlfn.XLOOKUP(I2197&amp;PROPER(D2197),Cleaned_Population!B$2:B$3200&amp;Cleaned_Population!A$2:A$3200,Cleaned_Population!C$2:C$3200,"No Match")</f>
        <v>66609</v>
      </c>
      <c r="K2197" t="str">
        <f t="shared" si="34"/>
        <v>Sufficient Access</v>
      </c>
    </row>
    <row r="2198" spans="1:11">
      <c r="A2198" t="str">
        <v>DOROTHEA DIX PSYCHIATRIC CENTER</v>
      </c>
      <c r="B2198" t="str">
        <v>BANGOR</v>
      </c>
      <c r="C2198" t="str">
        <v>ME</v>
      </c>
      <c r="D2198" t="str">
        <v>PENOBSCOT</v>
      </c>
      <c r="E2198" t="str">
        <v>Psychiatric</v>
      </c>
      <c r="F2198" t="str">
        <v>Government - Local</v>
      </c>
      <c r="G2198" t="str">
        <v>No</v>
      </c>
      <c r="H2198" s="8">
        <v>0</v>
      </c>
      <c r="I2198" t="str">
        <f>_xlfn.XLOOKUP(C2198,State_Ref!B:B,State_Ref!A:A,"No Match")</f>
        <v>Maine</v>
      </c>
      <c r="J2198" cm="1">
        <f t="array" ref="J2198">_xlfn.XLOOKUP(I2198&amp;PROPER(D2198),Cleaned_Population!B$2:B$3200&amp;Cleaned_Population!A$2:A$3200,Cleaned_Population!C$2:C$3200,"No Match")</f>
        <v>157967</v>
      </c>
      <c r="K2198" t="str">
        <f t="shared" si="34"/>
        <v>Sufficient Access</v>
      </c>
    </row>
    <row r="2199" spans="1:11">
      <c r="A2199" t="str">
        <v>MAINEHEALTH BEHAVIORAL HEALTH AT SPRING HARBOR</v>
      </c>
      <c r="B2199" t="str">
        <v>WESTBROOK</v>
      </c>
      <c r="C2199" t="str">
        <v>ME</v>
      </c>
      <c r="D2199" t="str">
        <v>CUMBERLAND</v>
      </c>
      <c r="E2199" t="str">
        <v>Psychiatric</v>
      </c>
      <c r="F2199" t="str">
        <v>Government - Federal</v>
      </c>
      <c r="G2199" t="str">
        <v>Yes</v>
      </c>
      <c r="H2199" s="8">
        <v>0</v>
      </c>
      <c r="I2199" t="str">
        <f>_xlfn.XLOOKUP(C2199,State_Ref!B:B,State_Ref!A:A,"No Match")</f>
        <v>Maine</v>
      </c>
      <c r="J2199" cm="1">
        <f t="array" ref="J2199">_xlfn.XLOOKUP(I2199&amp;PROPER(D2199),Cleaned_Population!B$2:B$3200&amp;Cleaned_Population!A$2:A$3200,Cleaned_Population!C$2:C$3200,"No Match")</f>
        <v>317222</v>
      </c>
      <c r="K2199" t="str">
        <f t="shared" si="34"/>
        <v>Sufficient Access</v>
      </c>
    </row>
    <row r="2200" spans="1:11">
      <c r="A2200" t="str">
        <v>NORTHERN LIGHT ACADIA HOSPITAL</v>
      </c>
      <c r="B2200" t="str">
        <v>BANGOR</v>
      </c>
      <c r="C2200" t="str">
        <v>ME</v>
      </c>
      <c r="D2200" t="str">
        <v>PENOBSCOT</v>
      </c>
      <c r="E2200" t="str">
        <v>Psychiatric</v>
      </c>
      <c r="F2200" t="str">
        <v>Voluntary non-profit - Private</v>
      </c>
      <c r="G2200" t="str">
        <v>No</v>
      </c>
      <c r="H2200" s="8">
        <v>0</v>
      </c>
      <c r="I2200" t="str">
        <f>_xlfn.XLOOKUP(C2200,State_Ref!B:B,State_Ref!A:A,"No Match")</f>
        <v>Maine</v>
      </c>
      <c r="J2200" cm="1">
        <f t="array" ref="J2200">_xlfn.XLOOKUP(I2200&amp;PROPER(D2200),Cleaned_Population!B$2:B$3200&amp;Cleaned_Population!A$2:A$3200,Cleaned_Population!C$2:C$3200,"No Match")</f>
        <v>157967</v>
      </c>
      <c r="K2200" t="str">
        <f t="shared" si="34"/>
        <v>Sufficient Access</v>
      </c>
    </row>
    <row r="2201" spans="1:11">
      <c r="A2201" t="str">
        <v>RIVERVIEW PSYCHIATRIC CENTER</v>
      </c>
      <c r="B2201" t="str">
        <v>AUGUSTA</v>
      </c>
      <c r="C2201" t="str">
        <v>ME</v>
      </c>
      <c r="D2201" t="str">
        <v>KENNEBEC</v>
      </c>
      <c r="E2201" t="str">
        <v>Psychiatric</v>
      </c>
      <c r="F2201" t="str">
        <v>Government - State</v>
      </c>
      <c r="G2201" t="str">
        <v>No</v>
      </c>
      <c r="H2201" s="8">
        <v>0</v>
      </c>
      <c r="I2201" t="str">
        <f>_xlfn.XLOOKUP(C2201,State_Ref!B:B,State_Ref!A:A,"No Match")</f>
        <v>Maine</v>
      </c>
      <c r="J2201" cm="1">
        <f t="array" ref="J2201">_xlfn.XLOOKUP(I2201&amp;PROPER(D2201),Cleaned_Population!B$2:B$3200&amp;Cleaned_Population!A$2:A$3200,Cleaned_Population!C$2:C$3200,"No Match")</f>
        <v>129067</v>
      </c>
      <c r="K2201" t="str">
        <f t="shared" si="34"/>
        <v>Sufficient Access</v>
      </c>
    </row>
    <row r="2202" spans="1:11">
      <c r="A2202" t="str">
        <v>MERITUS MEDICAL CENTER</v>
      </c>
      <c r="B2202" t="str">
        <v>HAGERSTOWN</v>
      </c>
      <c r="C2202" t="str">
        <v>MD</v>
      </c>
      <c r="D2202" t="str">
        <v>WASHINGTON</v>
      </c>
      <c r="E2202" t="str">
        <v>Acute Care Hospitals</v>
      </c>
      <c r="F2202" t="str">
        <v>Voluntary non-profit - Private</v>
      </c>
      <c r="G2202" t="str">
        <v>Yes</v>
      </c>
      <c r="H2202" s="8">
        <v>3</v>
      </c>
      <c r="I2202" t="str">
        <f>_xlfn.XLOOKUP(C2202,State_Ref!B:B,State_Ref!A:A,"No Match")</f>
        <v>Maryland</v>
      </c>
      <c r="J2202" cm="1">
        <f t="array" ref="J2202">_xlfn.XLOOKUP(I2202&amp;PROPER(D2202),Cleaned_Population!B$2:B$3200&amp;Cleaned_Population!A$2:A$3200,Cleaned_Population!C$2:C$3200,"No Match")</f>
        <v>157731</v>
      </c>
      <c r="K2202" t="str">
        <f t="shared" si="34"/>
        <v>Sufficient Access</v>
      </c>
    </row>
    <row r="2203" spans="1:11">
      <c r="A2203" t="str">
        <v>UNIVERSITY OF MARYLAND MEDICAL CENTER</v>
      </c>
      <c r="B2203" t="str">
        <v>BALTIMORE</v>
      </c>
      <c r="C2203" t="str">
        <v>MD</v>
      </c>
      <c r="D2203" t="str">
        <v>BALTIMORE CITY</v>
      </c>
      <c r="E2203" t="str">
        <v>Acute Care Hospitals</v>
      </c>
      <c r="F2203" t="str">
        <v>Voluntary non-profit - Private</v>
      </c>
      <c r="G2203" t="str">
        <v>Yes</v>
      </c>
      <c r="H2203" s="8">
        <v>3</v>
      </c>
      <c r="I2203" t="str">
        <f>_xlfn.XLOOKUP(C2203,State_Ref!B:B,State_Ref!A:A,"No Match")</f>
        <v>Maryland</v>
      </c>
      <c r="J2203" cm="1">
        <f t="array" ref="J2203">_xlfn.XLOOKUP(I2203&amp;PROPER(D2203),Cleaned_Population!B$2:B$3200&amp;Cleaned_Population!A$2:A$3200,Cleaned_Population!C$2:C$3200,"No Match")</f>
        <v>569997</v>
      </c>
      <c r="K2203" t="str">
        <f t="shared" si="34"/>
        <v>Sufficient Access</v>
      </c>
    </row>
    <row r="2204" spans="1:11">
      <c r="A2204" t="str">
        <v>UNIVERSITY OF MD CAPITAL REGION MEDICAL CENTER</v>
      </c>
      <c r="B2204" t="str">
        <v>UPPER MARLBORO</v>
      </c>
      <c r="C2204" t="str">
        <v>MD</v>
      </c>
      <c r="D2204" t="str">
        <v>PRINCE GEORGES</v>
      </c>
      <c r="E2204" t="str">
        <v>Acute Care Hospitals</v>
      </c>
      <c r="F2204" t="str">
        <v>Voluntary non-profit - Private</v>
      </c>
      <c r="G2204" t="str">
        <v>Yes</v>
      </c>
      <c r="H2204" s="8">
        <v>1</v>
      </c>
      <c r="I2204" t="str">
        <f>_xlfn.XLOOKUP(C2204,State_Ref!B:B,State_Ref!A:A,"No Match")</f>
        <v>Maryland</v>
      </c>
      <c r="J2204" t="str" cm="1">
        <f t="array" ref="J2204">_xlfn.XLOOKUP(I2204&amp;PROPER(D2204),Cleaned_Population!B$2:B$3200&amp;Cleaned_Population!A$2:A$3200,Cleaned_Population!C$2:C$3200,"No Match")</f>
        <v>No Match</v>
      </c>
      <c r="K2204" t="str">
        <f t="shared" si="34"/>
        <v>Sufficient Access</v>
      </c>
    </row>
    <row r="2205" spans="1:11">
      <c r="A2205" t="str">
        <v>HOLY CROSS HOSPITAL</v>
      </c>
      <c r="B2205" t="str">
        <v>SILVER SPRING</v>
      </c>
      <c r="C2205" t="str">
        <v>MD</v>
      </c>
      <c r="D2205" t="str">
        <v>MONTGOMERY</v>
      </c>
      <c r="E2205" t="str">
        <v>Acute Care Hospitals</v>
      </c>
      <c r="F2205" t="str">
        <v>Voluntary non-profit - Church</v>
      </c>
      <c r="G2205" t="str">
        <v>No</v>
      </c>
      <c r="H2205" s="8">
        <v>2</v>
      </c>
      <c r="I2205" t="str">
        <f>_xlfn.XLOOKUP(C2205,State_Ref!B:B,State_Ref!A:A,"No Match")</f>
        <v>Maryland</v>
      </c>
      <c r="J2205" cm="1">
        <f t="array" ref="J2205">_xlfn.XLOOKUP(I2205&amp;PROPER(D2205),Cleaned_Population!B$2:B$3200&amp;Cleaned_Population!A$2:A$3200,Cleaned_Population!C$2:C$3200,"No Match")</f>
        <v>1074582</v>
      </c>
      <c r="K2205" t="str">
        <f t="shared" si="34"/>
        <v>Sufficient Access</v>
      </c>
    </row>
    <row r="2206" spans="1:11">
      <c r="A2206" t="str">
        <v>FREDERICK HEALTH HOSPITAL</v>
      </c>
      <c r="B2206" t="str">
        <v>FREDERICK</v>
      </c>
      <c r="C2206" t="str">
        <v>MD</v>
      </c>
      <c r="D2206" t="str">
        <v>FREDERICK</v>
      </c>
      <c r="E2206" t="str">
        <v>Acute Care Hospitals</v>
      </c>
      <c r="F2206" t="str">
        <v>Voluntary non-profit - Private</v>
      </c>
      <c r="G2206" t="str">
        <v>Yes</v>
      </c>
      <c r="H2206" s="8">
        <v>3</v>
      </c>
      <c r="I2206" t="str">
        <f>_xlfn.XLOOKUP(C2206,State_Ref!B:B,State_Ref!A:A,"No Match")</f>
        <v>Maryland</v>
      </c>
      <c r="J2206" cm="1">
        <f t="array" ref="J2206">_xlfn.XLOOKUP(I2206&amp;PROPER(D2206),Cleaned_Population!B$2:B$3200&amp;Cleaned_Population!A$2:A$3200,Cleaned_Population!C$2:C$3200,"No Match")</f>
        <v>302883</v>
      </c>
      <c r="K2206" t="str">
        <f t="shared" si="34"/>
        <v>Hospital Desert</v>
      </c>
    </row>
    <row r="2207" spans="1:11">
      <c r="A2207" t="str">
        <v>MERCY MEDICAL CENTER INC</v>
      </c>
      <c r="B2207" t="str">
        <v>BALTIMORE</v>
      </c>
      <c r="C2207" t="str">
        <v>MD</v>
      </c>
      <c r="D2207" t="str">
        <v>BALTIMORE CITY</v>
      </c>
      <c r="E2207" t="str">
        <v>Acute Care Hospitals</v>
      </c>
      <c r="F2207" t="str">
        <v>Voluntary non-profit - Church</v>
      </c>
      <c r="G2207" t="str">
        <v>Yes</v>
      </c>
      <c r="H2207" s="8">
        <v>3</v>
      </c>
      <c r="I2207" t="str">
        <f>_xlfn.XLOOKUP(C2207,State_Ref!B:B,State_Ref!A:A,"No Match")</f>
        <v>Maryland</v>
      </c>
      <c r="J2207" cm="1">
        <f t="array" ref="J2207">_xlfn.XLOOKUP(I2207&amp;PROPER(D2207),Cleaned_Population!B$2:B$3200&amp;Cleaned_Population!A$2:A$3200,Cleaned_Population!C$2:C$3200,"No Match")</f>
        <v>569997</v>
      </c>
      <c r="K2207" t="str">
        <f t="shared" si="34"/>
        <v>Sufficient Access</v>
      </c>
    </row>
    <row r="2208" spans="1:11">
      <c r="A2208" t="str">
        <v>JOHNS HOPKINS HOSPITAL, THE</v>
      </c>
      <c r="B2208" t="str">
        <v>BALTIMORE</v>
      </c>
      <c r="C2208" t="str">
        <v>MD</v>
      </c>
      <c r="D2208" t="str">
        <v>BALTIMORE CITY</v>
      </c>
      <c r="E2208" t="str">
        <v>Acute Care Hospitals</v>
      </c>
      <c r="F2208" t="str">
        <v>Voluntary non-profit - Private</v>
      </c>
      <c r="G2208" t="str">
        <v>Yes</v>
      </c>
      <c r="H2208" s="8">
        <v>5</v>
      </c>
      <c r="I2208" t="str">
        <f>_xlfn.XLOOKUP(C2208,State_Ref!B:B,State_Ref!A:A,"No Match")</f>
        <v>Maryland</v>
      </c>
      <c r="J2208" cm="1">
        <f t="array" ref="J2208">_xlfn.XLOOKUP(I2208&amp;PROPER(D2208),Cleaned_Population!B$2:B$3200&amp;Cleaned_Population!A$2:A$3200,Cleaned_Population!C$2:C$3200,"No Match")</f>
        <v>569997</v>
      </c>
      <c r="K2208" t="str">
        <f t="shared" si="34"/>
        <v>Sufficient Access</v>
      </c>
    </row>
    <row r="2209" spans="1:11">
      <c r="A2209" t="str">
        <v>SAINT AGNES HOSPITAL</v>
      </c>
      <c r="B2209" t="str">
        <v>BALTIMORE</v>
      </c>
      <c r="C2209" t="str">
        <v>MD</v>
      </c>
      <c r="D2209" t="str">
        <v>BALTIMORE CITY</v>
      </c>
      <c r="E2209" t="str">
        <v>Acute Care Hospitals</v>
      </c>
      <c r="F2209" t="str">
        <v>Voluntary non-profit - Church</v>
      </c>
      <c r="G2209" t="str">
        <v>Yes</v>
      </c>
      <c r="H2209" s="8">
        <v>3</v>
      </c>
      <c r="I2209" t="str">
        <f>_xlfn.XLOOKUP(C2209,State_Ref!B:B,State_Ref!A:A,"No Match")</f>
        <v>Maryland</v>
      </c>
      <c r="J2209" cm="1">
        <f t="array" ref="J2209">_xlfn.XLOOKUP(I2209&amp;PROPER(D2209),Cleaned_Population!B$2:B$3200&amp;Cleaned_Population!A$2:A$3200,Cleaned_Population!C$2:C$3200,"No Match")</f>
        <v>569997</v>
      </c>
      <c r="K2209" t="str">
        <f t="shared" si="34"/>
        <v>Sufficient Access</v>
      </c>
    </row>
    <row r="2210" spans="1:11">
      <c r="A2210" t="str">
        <v>SINAI HOSPITAL OF BALTIMORE</v>
      </c>
      <c r="B2210" t="str">
        <v>BALTIMORE</v>
      </c>
      <c r="C2210" t="str">
        <v>MD</v>
      </c>
      <c r="D2210" t="str">
        <v>BALTIMORE CITY</v>
      </c>
      <c r="E2210" t="str">
        <v>Acute Care Hospitals</v>
      </c>
      <c r="F2210" t="str">
        <v>Voluntary non-profit - Private</v>
      </c>
      <c r="G2210" t="str">
        <v>Yes</v>
      </c>
      <c r="H2210" s="8">
        <v>3</v>
      </c>
      <c r="I2210" t="str">
        <f>_xlfn.XLOOKUP(C2210,State_Ref!B:B,State_Ref!A:A,"No Match")</f>
        <v>Maryland</v>
      </c>
      <c r="J2210" cm="1">
        <f t="array" ref="J2210">_xlfn.XLOOKUP(I2210&amp;PROPER(D2210),Cleaned_Population!B$2:B$3200&amp;Cleaned_Population!A$2:A$3200,Cleaned_Population!C$2:C$3200,"No Match")</f>
        <v>569997</v>
      </c>
      <c r="K2210" t="str">
        <f t="shared" si="34"/>
        <v>Sufficient Access</v>
      </c>
    </row>
    <row r="2211" spans="1:11">
      <c r="A2211" t="str">
        <v>MEDSTAR FRANKLIN SQUARE MEDICAL CENTER</v>
      </c>
      <c r="B2211" t="str">
        <v>ROSEDALE</v>
      </c>
      <c r="C2211" t="str">
        <v>MD</v>
      </c>
      <c r="D2211" t="str">
        <v>BALTIMORE</v>
      </c>
      <c r="E2211" t="str">
        <v>Acute Care Hospitals</v>
      </c>
      <c r="F2211" t="str">
        <v>Voluntary non-profit - Private</v>
      </c>
      <c r="G2211" t="str">
        <v>Yes</v>
      </c>
      <c r="H2211" s="8">
        <v>3</v>
      </c>
      <c r="I2211" t="str">
        <f>_xlfn.XLOOKUP(C2211,State_Ref!B:B,State_Ref!A:A,"No Match")</f>
        <v>Maryland</v>
      </c>
      <c r="J2211" cm="1">
        <f t="array" ref="J2211">_xlfn.XLOOKUP(I2211&amp;PROPER(D2211),Cleaned_Population!B$2:B$3200&amp;Cleaned_Population!A$2:A$3200,Cleaned_Population!C$2:C$3200,"No Match")</f>
        <v>847650</v>
      </c>
      <c r="K2211" t="str">
        <f t="shared" si="34"/>
        <v>Sufficient Access</v>
      </c>
    </row>
    <row r="2212" spans="1:11">
      <c r="A2212" t="str">
        <v>ADVENTIST HEALTHCARE WHITE OAK MEDICAL CENTER</v>
      </c>
      <c r="B2212" t="str">
        <v>SILVER SPRING</v>
      </c>
      <c r="C2212" t="str">
        <v>MD</v>
      </c>
      <c r="D2212" t="str">
        <v>MONTGOMERY</v>
      </c>
      <c r="E2212" t="str">
        <v>Acute Care Hospitals</v>
      </c>
      <c r="F2212" t="str">
        <v>Voluntary non-profit - Private</v>
      </c>
      <c r="G2212" t="str">
        <v>Yes</v>
      </c>
      <c r="H2212" s="8">
        <v>3</v>
      </c>
      <c r="I2212" t="str">
        <f>_xlfn.XLOOKUP(C2212,State_Ref!B:B,State_Ref!A:A,"No Match")</f>
        <v>Maryland</v>
      </c>
      <c r="J2212" cm="1">
        <f t="array" ref="J2212">_xlfn.XLOOKUP(I2212&amp;PROPER(D2212),Cleaned_Population!B$2:B$3200&amp;Cleaned_Population!A$2:A$3200,Cleaned_Population!C$2:C$3200,"No Match")</f>
        <v>1074582</v>
      </c>
      <c r="K2212" t="str">
        <f t="shared" si="34"/>
        <v>Sufficient Access</v>
      </c>
    </row>
    <row r="2213" spans="1:11">
      <c r="A2213" t="str">
        <v>GARRETT REGIONAL MEDICAL CENTER</v>
      </c>
      <c r="B2213" t="str">
        <v>OAKLAND</v>
      </c>
      <c r="C2213" t="str">
        <v>MD</v>
      </c>
      <c r="D2213" t="str">
        <v>GARRETT</v>
      </c>
      <c r="E2213" t="str">
        <v>Acute Care Hospitals</v>
      </c>
      <c r="F2213" t="str">
        <v>Voluntary non-profit - Private</v>
      </c>
      <c r="G2213" t="str">
        <v>Yes</v>
      </c>
      <c r="H2213" s="8">
        <v>4</v>
      </c>
      <c r="I2213" t="str">
        <f>_xlfn.XLOOKUP(C2213,State_Ref!B:B,State_Ref!A:A,"No Match")</f>
        <v>Maryland</v>
      </c>
      <c r="J2213" cm="1">
        <f t="array" ref="J2213">_xlfn.XLOOKUP(I2213&amp;PROPER(D2213),Cleaned_Population!B$2:B$3200&amp;Cleaned_Population!A$2:A$3200,Cleaned_Population!C$2:C$3200,"No Match")</f>
        <v>28370</v>
      </c>
      <c r="K2213" t="str">
        <f t="shared" si="34"/>
        <v>Sufficient Access</v>
      </c>
    </row>
    <row r="2214" spans="1:11">
      <c r="A2214" t="str">
        <v>MEDSTAR MONTGOMERY MEDICAL CENTER</v>
      </c>
      <c r="B2214" t="str">
        <v>OLNEY</v>
      </c>
      <c r="C2214" t="str">
        <v>MD</v>
      </c>
      <c r="D2214" t="str">
        <v>MONTGOMERY</v>
      </c>
      <c r="E2214" t="str">
        <v>Acute Care Hospitals</v>
      </c>
      <c r="F2214" t="str">
        <v>Voluntary non-profit - Private</v>
      </c>
      <c r="G2214" t="str">
        <v>Yes</v>
      </c>
      <c r="H2214" s="8">
        <v>3</v>
      </c>
      <c r="I2214" t="str">
        <f>_xlfn.XLOOKUP(C2214,State_Ref!B:B,State_Ref!A:A,"No Match")</f>
        <v>Maryland</v>
      </c>
      <c r="J2214" cm="1">
        <f t="array" ref="J2214">_xlfn.XLOOKUP(I2214&amp;PROPER(D2214),Cleaned_Population!B$2:B$3200&amp;Cleaned_Population!A$2:A$3200,Cleaned_Population!C$2:C$3200,"No Match")</f>
        <v>1074582</v>
      </c>
      <c r="K2214" t="str">
        <f t="shared" si="34"/>
        <v>Sufficient Access</v>
      </c>
    </row>
    <row r="2215" spans="1:11">
      <c r="A2215" t="str">
        <v>TIDALHEALTH PENINSULA REGIONAL, INC</v>
      </c>
      <c r="B2215" t="str">
        <v>SALISBURY</v>
      </c>
      <c r="C2215" t="str">
        <v>MD</v>
      </c>
      <c r="D2215" t="str">
        <v>WICOMICO</v>
      </c>
      <c r="E2215" t="str">
        <v>Acute Care Hospitals</v>
      </c>
      <c r="F2215" t="str">
        <v>Voluntary non-profit - Private</v>
      </c>
      <c r="G2215" t="str">
        <v>Yes</v>
      </c>
      <c r="H2215" s="8">
        <v>4</v>
      </c>
      <c r="I2215" t="str">
        <f>_xlfn.XLOOKUP(C2215,State_Ref!B:B,State_Ref!A:A,"No Match")</f>
        <v>Maryland</v>
      </c>
      <c r="J2215" cm="1">
        <f t="array" ref="J2215">_xlfn.XLOOKUP(I2215&amp;PROPER(D2215),Cleaned_Population!B$2:B$3200&amp;Cleaned_Population!A$2:A$3200,Cleaned_Population!C$2:C$3200,"No Match")</f>
        <v>106899</v>
      </c>
      <c r="K2215" t="str">
        <f t="shared" si="34"/>
        <v>Hospital Desert</v>
      </c>
    </row>
    <row r="2216" spans="1:11">
      <c r="A2216" t="str">
        <v>SUBURBAN HOSPITAL</v>
      </c>
      <c r="B2216" t="str">
        <v>BETHESDA</v>
      </c>
      <c r="C2216" t="str">
        <v>MD</v>
      </c>
      <c r="D2216" t="str">
        <v>MONTGOMERY</v>
      </c>
      <c r="E2216" t="str">
        <v>Acute Care Hospitals</v>
      </c>
      <c r="F2216" t="str">
        <v>Voluntary non-profit - Private</v>
      </c>
      <c r="G2216" t="str">
        <v>Yes</v>
      </c>
      <c r="H2216" s="8">
        <v>4</v>
      </c>
      <c r="I2216" t="str">
        <f>_xlfn.XLOOKUP(C2216,State_Ref!B:B,State_Ref!A:A,"No Match")</f>
        <v>Maryland</v>
      </c>
      <c r="J2216" cm="1">
        <f t="array" ref="J2216">_xlfn.XLOOKUP(I2216&amp;PROPER(D2216),Cleaned_Population!B$2:B$3200&amp;Cleaned_Population!A$2:A$3200,Cleaned_Population!C$2:C$3200,"No Match")</f>
        <v>1074582</v>
      </c>
      <c r="K2216" t="str">
        <f t="shared" si="34"/>
        <v>Sufficient Access</v>
      </c>
    </row>
    <row r="2217" spans="1:11">
      <c r="A2217" t="str">
        <v>LUMINIS HEALTH ANNE ARUNDEL MEDICAL CENTER, INC</v>
      </c>
      <c r="B2217" t="str">
        <v>ANNAPOLIS</v>
      </c>
      <c r="C2217" t="str">
        <v>MD</v>
      </c>
      <c r="D2217" t="str">
        <v>ANNE ARUNDEL</v>
      </c>
      <c r="E2217" t="str">
        <v>Acute Care Hospitals</v>
      </c>
      <c r="F2217" t="str">
        <v>Voluntary non-profit - Private</v>
      </c>
      <c r="G2217" t="str">
        <v>Yes</v>
      </c>
      <c r="H2217" s="8">
        <v>3</v>
      </c>
      <c r="I2217" t="str">
        <f>_xlfn.XLOOKUP(C2217,State_Ref!B:B,State_Ref!A:A,"No Match")</f>
        <v>Maryland</v>
      </c>
      <c r="J2217" cm="1">
        <f t="array" ref="J2217">_xlfn.XLOOKUP(I2217&amp;PROPER(D2217),Cleaned_Population!B$2:B$3200&amp;Cleaned_Population!A$2:A$3200,Cleaned_Population!C$2:C$3200,"No Match")</f>
        <v>603380</v>
      </c>
      <c r="K2217" t="str">
        <f t="shared" si="34"/>
        <v>Sufficient Access</v>
      </c>
    </row>
    <row r="2218" spans="1:11">
      <c r="A2218" t="str">
        <v>MEDSTAR UNION MEMORIAL HOSPITAL</v>
      </c>
      <c r="B2218" t="str">
        <v>BALTIMORE</v>
      </c>
      <c r="C2218" t="str">
        <v>MD</v>
      </c>
      <c r="D2218" t="str">
        <v>BALTIMORE CITY</v>
      </c>
      <c r="E2218" t="str">
        <v>Acute Care Hospitals</v>
      </c>
      <c r="F2218" t="str">
        <v>Voluntary non-profit - Other</v>
      </c>
      <c r="G2218" t="str">
        <v>Yes</v>
      </c>
      <c r="H2218" s="8">
        <v>5</v>
      </c>
      <c r="I2218" t="str">
        <f>_xlfn.XLOOKUP(C2218,State_Ref!B:B,State_Ref!A:A,"No Match")</f>
        <v>Maryland</v>
      </c>
      <c r="J2218" cm="1">
        <f t="array" ref="J2218">_xlfn.XLOOKUP(I2218&amp;PROPER(D2218),Cleaned_Population!B$2:B$3200&amp;Cleaned_Population!A$2:A$3200,Cleaned_Population!C$2:C$3200,"No Match")</f>
        <v>569997</v>
      </c>
      <c r="K2218" t="str">
        <f t="shared" si="34"/>
        <v>Sufficient Access</v>
      </c>
    </row>
    <row r="2219" spans="1:11">
      <c r="A2219" t="str">
        <v>WESTERN MARYLAND REGIONAL MEDICAL CENTER</v>
      </c>
      <c r="B2219" t="str">
        <v>CUMBERLAND</v>
      </c>
      <c r="C2219" t="str">
        <v>MD</v>
      </c>
      <c r="D2219" t="str">
        <v>ALLEGANY</v>
      </c>
      <c r="E2219" t="str">
        <v>Acute Care Hospitals</v>
      </c>
      <c r="F2219" t="str">
        <v>Voluntary non-profit - Private</v>
      </c>
      <c r="G2219" t="str">
        <v>Yes</v>
      </c>
      <c r="H2219" s="8">
        <v>4</v>
      </c>
      <c r="I2219" t="str">
        <f>_xlfn.XLOOKUP(C2219,State_Ref!B:B,State_Ref!A:A,"No Match")</f>
        <v>Maryland</v>
      </c>
      <c r="J2219" cm="1">
        <f t="array" ref="J2219">_xlfn.XLOOKUP(I2219&amp;PROPER(D2219),Cleaned_Population!B$2:B$3200&amp;Cleaned_Population!A$2:A$3200,Cleaned_Population!C$2:C$3200,"No Match")</f>
        <v>66848</v>
      </c>
      <c r="K2219" t="str">
        <f t="shared" si="34"/>
        <v>Sufficient Access</v>
      </c>
    </row>
    <row r="2220" spans="1:11">
      <c r="A2220" t="str">
        <v>MEDSTAR SAINT MARY'S HOSPITAL</v>
      </c>
      <c r="B2220" t="str">
        <v>LEONARDTOWN</v>
      </c>
      <c r="C2220" t="str">
        <v>MD</v>
      </c>
      <c r="D2220" t="str">
        <v>ST. MARYS</v>
      </c>
      <c r="E2220" t="str">
        <v>Acute Care Hospitals</v>
      </c>
      <c r="F2220" t="str">
        <v>Voluntary non-profit - Private</v>
      </c>
      <c r="G2220" t="str">
        <v>Yes</v>
      </c>
      <c r="H2220" s="8">
        <v>4</v>
      </c>
      <c r="I2220" t="str">
        <f>_xlfn.XLOOKUP(C2220,State_Ref!B:B,State_Ref!A:A,"No Match")</f>
        <v>Maryland</v>
      </c>
      <c r="J2220" t="str" cm="1">
        <f t="array" ref="J2220">_xlfn.XLOOKUP(I2220&amp;PROPER(D2220),Cleaned_Population!B$2:B$3200&amp;Cleaned_Population!A$2:A$3200,Cleaned_Population!C$2:C$3200,"No Match")</f>
        <v>No Match</v>
      </c>
      <c r="K2220" t="str">
        <f t="shared" si="34"/>
        <v>Hospital Desert</v>
      </c>
    </row>
    <row r="2221" spans="1:11">
      <c r="A2221" t="str">
        <v>JOHNS HOPKINS BAYVIEW MEDICAL CENTER</v>
      </c>
      <c r="B2221" t="str">
        <v>BALTIMORE</v>
      </c>
      <c r="C2221" t="str">
        <v>MD</v>
      </c>
      <c r="D2221" t="str">
        <v>BALTIMORE CITY</v>
      </c>
      <c r="E2221" t="str">
        <v>Acute Care Hospitals</v>
      </c>
      <c r="F2221" t="str">
        <v>Voluntary non-profit - Private</v>
      </c>
      <c r="G2221" t="str">
        <v>Yes</v>
      </c>
      <c r="H2221" s="8">
        <v>3</v>
      </c>
      <c r="I2221" t="str">
        <f>_xlfn.XLOOKUP(C2221,State_Ref!B:B,State_Ref!A:A,"No Match")</f>
        <v>Maryland</v>
      </c>
      <c r="J2221" cm="1">
        <f t="array" ref="J2221">_xlfn.XLOOKUP(I2221&amp;PROPER(D2221),Cleaned_Population!B$2:B$3200&amp;Cleaned_Population!A$2:A$3200,Cleaned_Population!C$2:C$3200,"No Match")</f>
        <v>569997</v>
      </c>
      <c r="K2221" t="str">
        <f t="shared" si="34"/>
        <v>Sufficient Access</v>
      </c>
    </row>
    <row r="2222" spans="1:11">
      <c r="A2222" t="str">
        <v>UNIVERSITY OF MD SHORE MEDICAL CTR AT CHESTERTOWN</v>
      </c>
      <c r="B2222" t="str">
        <v>CHESTERTOWN</v>
      </c>
      <c r="C2222" t="str">
        <v>MD</v>
      </c>
      <c r="D2222" t="str">
        <v>KENT</v>
      </c>
      <c r="E2222" t="str">
        <v>Acute Care Hospitals</v>
      </c>
      <c r="F2222" t="str">
        <v>Voluntary non-profit - Private</v>
      </c>
      <c r="G2222" t="str">
        <v>Yes</v>
      </c>
      <c r="H2222" s="8">
        <v>5</v>
      </c>
      <c r="I2222" t="str">
        <f>_xlfn.XLOOKUP(C2222,State_Ref!B:B,State_Ref!A:A,"No Match")</f>
        <v>Maryland</v>
      </c>
      <c r="J2222" cm="1">
        <f t="array" ref="J2222">_xlfn.XLOOKUP(I2222&amp;PROPER(D2222),Cleaned_Population!B$2:B$3200&amp;Cleaned_Population!A$2:A$3200,Cleaned_Population!C$2:C$3200,"No Match")</f>
        <v>19565</v>
      </c>
      <c r="K2222" t="str">
        <f t="shared" si="34"/>
        <v>Sufficient Access</v>
      </c>
    </row>
    <row r="2223" spans="1:11">
      <c r="A2223" t="str">
        <v>UNION HOSPITAL OF CECIL COUNTY</v>
      </c>
      <c r="B2223" t="str">
        <v>ELKTON</v>
      </c>
      <c r="C2223" t="str">
        <v>MD</v>
      </c>
      <c r="D2223" t="str">
        <v>CECIL</v>
      </c>
      <c r="E2223" t="str">
        <v>Acute Care Hospitals</v>
      </c>
      <c r="F2223" t="str">
        <v>Voluntary non-profit - Private</v>
      </c>
      <c r="G2223" t="str">
        <v>No</v>
      </c>
      <c r="H2223" s="8">
        <v>4</v>
      </c>
      <c r="I2223" t="str">
        <f>_xlfn.XLOOKUP(C2223,State_Ref!B:B,State_Ref!A:A,"No Match")</f>
        <v>Maryland</v>
      </c>
      <c r="J2223" cm="1">
        <f t="array" ref="J2223">_xlfn.XLOOKUP(I2223&amp;PROPER(D2223),Cleaned_Population!B$2:B$3200&amp;Cleaned_Population!A$2:A$3200,Cleaned_Population!C$2:C$3200,"No Match")</f>
        <v>107131</v>
      </c>
      <c r="K2223" t="str">
        <f t="shared" si="34"/>
        <v>Sufficient Access</v>
      </c>
    </row>
    <row r="2224" spans="1:11">
      <c r="A2224" t="str">
        <v>CARROLL HOSPITAL CENTER</v>
      </c>
      <c r="B2224" t="str">
        <v>WESTMINSTER</v>
      </c>
      <c r="C2224" t="str">
        <v>MD</v>
      </c>
      <c r="D2224" t="str">
        <v>CARROLL</v>
      </c>
      <c r="E2224" t="str">
        <v>Acute Care Hospitals</v>
      </c>
      <c r="F2224" t="str">
        <v>Voluntary non-profit - Private</v>
      </c>
      <c r="G2224" t="str">
        <v>Yes</v>
      </c>
      <c r="H2224" s="8">
        <v>3</v>
      </c>
      <c r="I2224" t="str">
        <f>_xlfn.XLOOKUP(C2224,State_Ref!B:B,State_Ref!A:A,"No Match")</f>
        <v>Maryland</v>
      </c>
      <c r="J2224" cm="1">
        <f t="array" ref="J2224">_xlfn.XLOOKUP(I2224&amp;PROPER(D2224),Cleaned_Population!B$2:B$3200&amp;Cleaned_Population!A$2:A$3200,Cleaned_Population!C$2:C$3200,"No Match")</f>
        <v>176677</v>
      </c>
      <c r="K2224" t="str">
        <f t="shared" si="34"/>
        <v>Sufficient Access</v>
      </c>
    </row>
    <row r="2225" spans="1:11">
      <c r="A2225" t="str">
        <v>MEDSTAR HARBOR HOSPITAL</v>
      </c>
      <c r="B2225" t="str">
        <v>BALTIMORE</v>
      </c>
      <c r="C2225" t="str">
        <v>MD</v>
      </c>
      <c r="D2225" t="str">
        <v>BALTIMORE CITY</v>
      </c>
      <c r="E2225" t="str">
        <v>Acute Care Hospitals</v>
      </c>
      <c r="F2225" t="str">
        <v>Voluntary non-profit - Private</v>
      </c>
      <c r="G2225" t="str">
        <v>No</v>
      </c>
      <c r="H2225" s="8">
        <v>4</v>
      </c>
      <c r="I2225" t="str">
        <f>_xlfn.XLOOKUP(C2225,State_Ref!B:B,State_Ref!A:A,"No Match")</f>
        <v>Maryland</v>
      </c>
      <c r="J2225" cm="1">
        <f t="array" ref="J2225">_xlfn.XLOOKUP(I2225&amp;PROPER(D2225),Cleaned_Population!B$2:B$3200&amp;Cleaned_Population!A$2:A$3200,Cleaned_Population!C$2:C$3200,"No Match")</f>
        <v>569997</v>
      </c>
      <c r="K2225" t="str">
        <f t="shared" si="34"/>
        <v>Sufficient Access</v>
      </c>
    </row>
    <row r="2226" spans="1:11">
      <c r="A2226" t="str">
        <v>UNIVERSITY OF MD CHARLES REGIONAL  MEDICAL CENTER</v>
      </c>
      <c r="B2226" t="str">
        <v>LA PLATA</v>
      </c>
      <c r="C2226" t="str">
        <v>MD</v>
      </c>
      <c r="D2226" t="str">
        <v>CHARLES</v>
      </c>
      <c r="E2226" t="str">
        <v>Acute Care Hospitals</v>
      </c>
      <c r="F2226" t="str">
        <v>Voluntary non-profit - Private</v>
      </c>
      <c r="G2226" t="str">
        <v>Yes</v>
      </c>
      <c r="H2226" s="8">
        <v>3</v>
      </c>
      <c r="I2226" t="str">
        <f>_xlfn.XLOOKUP(C2226,State_Ref!B:B,State_Ref!A:A,"No Match")</f>
        <v>Maryland</v>
      </c>
      <c r="J2226" cm="1">
        <f t="array" ref="J2226">_xlfn.XLOOKUP(I2226&amp;PROPER(D2226),Cleaned_Population!B$2:B$3200&amp;Cleaned_Population!A$2:A$3200,Cleaned_Population!C$2:C$3200,"No Match")</f>
        <v>176593</v>
      </c>
      <c r="K2226" t="str">
        <f t="shared" si="34"/>
        <v>Hospital Desert</v>
      </c>
    </row>
    <row r="2227" spans="1:11">
      <c r="A2227" t="str">
        <v>UNIVERSITY OF MD SHORE MEDICAL CENTER AT EASTON</v>
      </c>
      <c r="B2227" t="str">
        <v>EASTON</v>
      </c>
      <c r="C2227" t="str">
        <v>MD</v>
      </c>
      <c r="D2227" t="str">
        <v>TALBOT</v>
      </c>
      <c r="E2227" t="str">
        <v>Acute Care Hospitals</v>
      </c>
      <c r="F2227" t="str">
        <v>Voluntary non-profit - Private</v>
      </c>
      <c r="G2227" t="str">
        <v>Yes</v>
      </c>
      <c r="H2227" s="8">
        <v>4</v>
      </c>
      <c r="I2227" t="str">
        <f>_xlfn.XLOOKUP(C2227,State_Ref!B:B,State_Ref!A:A,"No Match")</f>
        <v>Maryland</v>
      </c>
      <c r="J2227" cm="1">
        <f t="array" ref="J2227">_xlfn.XLOOKUP(I2227&amp;PROPER(D2227),Cleaned_Population!B$2:B$3200&amp;Cleaned_Population!A$2:A$3200,Cleaned_Population!C$2:C$3200,"No Match")</f>
        <v>38238</v>
      </c>
      <c r="K2227" t="str">
        <f t="shared" si="34"/>
        <v>Sufficient Access</v>
      </c>
    </row>
    <row r="2228" spans="1:11">
      <c r="A2228" t="str">
        <v>UNIVERSITY OF MD MEDICAL CENTER MIDTOWN CAMPUS</v>
      </c>
      <c r="B2228" t="str">
        <v>BALTIMORE</v>
      </c>
      <c r="C2228" t="str">
        <v>MD</v>
      </c>
      <c r="D2228" t="str">
        <v>BALTIMORE CITY</v>
      </c>
      <c r="E2228" t="str">
        <v>Acute Care Hospitals</v>
      </c>
      <c r="F2228" t="str">
        <v>Voluntary non-profit - Other</v>
      </c>
      <c r="G2228" t="str">
        <v>Yes</v>
      </c>
      <c r="H2228" s="8">
        <v>3</v>
      </c>
      <c r="I2228" t="str">
        <f>_xlfn.XLOOKUP(C2228,State_Ref!B:B,State_Ref!A:A,"No Match")</f>
        <v>Maryland</v>
      </c>
      <c r="J2228" cm="1">
        <f t="array" ref="J2228">_xlfn.XLOOKUP(I2228&amp;PROPER(D2228),Cleaned_Population!B$2:B$3200&amp;Cleaned_Population!A$2:A$3200,Cleaned_Population!C$2:C$3200,"No Match")</f>
        <v>569997</v>
      </c>
      <c r="K2228" t="str">
        <f t="shared" si="34"/>
        <v>Sufficient Access</v>
      </c>
    </row>
    <row r="2229" spans="1:11">
      <c r="A2229" t="str">
        <v>CALVERTHEALTH MEDICAL CENTER</v>
      </c>
      <c r="B2229" t="str">
        <v>PRINCE FREDERICK</v>
      </c>
      <c r="C2229" t="str">
        <v>MD</v>
      </c>
      <c r="D2229" t="str">
        <v>CALVERT</v>
      </c>
      <c r="E2229" t="str">
        <v>Acute Care Hospitals</v>
      </c>
      <c r="F2229" t="str">
        <v>Voluntary non-profit - Other</v>
      </c>
      <c r="G2229" t="str">
        <v>Yes</v>
      </c>
      <c r="H2229" s="8">
        <v>5</v>
      </c>
      <c r="I2229" t="str">
        <f>_xlfn.XLOOKUP(C2229,State_Ref!B:B,State_Ref!A:A,"No Match")</f>
        <v>Maryland</v>
      </c>
      <c r="J2229" cm="1">
        <f t="array" ref="J2229">_xlfn.XLOOKUP(I2229&amp;PROPER(D2229),Cleaned_Population!B$2:B$3200&amp;Cleaned_Population!A$2:A$3200,Cleaned_Population!C$2:C$3200,"No Match")</f>
        <v>94484</v>
      </c>
      <c r="K2229" t="str">
        <f t="shared" si="34"/>
        <v>Hospital Desert</v>
      </c>
    </row>
    <row r="2230" spans="1:11">
      <c r="A2230" t="str">
        <v>NORTHWEST HOSPITAL CENTER</v>
      </c>
      <c r="B2230" t="str">
        <v>RANDALLSTOWN</v>
      </c>
      <c r="C2230" t="str">
        <v>MD</v>
      </c>
      <c r="D2230" t="str">
        <v>BALTIMORE</v>
      </c>
      <c r="E2230" t="str">
        <v>Acute Care Hospitals</v>
      </c>
      <c r="F2230" t="str">
        <v>Voluntary non-profit - Private</v>
      </c>
      <c r="G2230" t="str">
        <v>Yes</v>
      </c>
      <c r="H2230" s="8">
        <v>2</v>
      </c>
      <c r="I2230" t="str">
        <f>_xlfn.XLOOKUP(C2230,State_Ref!B:B,State_Ref!A:A,"No Match")</f>
        <v>Maryland</v>
      </c>
      <c r="J2230" cm="1">
        <f t="array" ref="J2230">_xlfn.XLOOKUP(I2230&amp;PROPER(D2230),Cleaned_Population!B$2:B$3200&amp;Cleaned_Population!A$2:A$3200,Cleaned_Population!C$2:C$3200,"No Match")</f>
        <v>847650</v>
      </c>
      <c r="K2230" t="str">
        <f t="shared" si="34"/>
        <v>Sufficient Access</v>
      </c>
    </row>
    <row r="2231" spans="1:11">
      <c r="A2231" t="str">
        <v>UNIVERSITY OF MD BALTIMORE WASHINGTON MEDICAL CENTER</v>
      </c>
      <c r="B2231" t="str">
        <v>GLEN BURNIE</v>
      </c>
      <c r="C2231" t="str">
        <v>MD</v>
      </c>
      <c r="D2231" t="str">
        <v>ANNE ARUNDEL</v>
      </c>
      <c r="E2231" t="str">
        <v>Acute Care Hospitals</v>
      </c>
      <c r="F2231" t="str">
        <v>Voluntary non-profit - Other</v>
      </c>
      <c r="G2231" t="str">
        <v>Yes</v>
      </c>
      <c r="H2231" s="8">
        <v>5</v>
      </c>
      <c r="I2231" t="str">
        <f>_xlfn.XLOOKUP(C2231,State_Ref!B:B,State_Ref!A:A,"No Match")</f>
        <v>Maryland</v>
      </c>
      <c r="J2231" cm="1">
        <f t="array" ref="J2231">_xlfn.XLOOKUP(I2231&amp;PROPER(D2231),Cleaned_Population!B$2:B$3200&amp;Cleaned_Population!A$2:A$3200,Cleaned_Population!C$2:C$3200,"No Match")</f>
        <v>603380</v>
      </c>
      <c r="K2231" t="str">
        <f t="shared" si="34"/>
        <v>Sufficient Access</v>
      </c>
    </row>
    <row r="2232" spans="1:11">
      <c r="A2232" t="str">
        <v>GREATER BALTIMORE MEDICAL CENTER</v>
      </c>
      <c r="B2232" t="str">
        <v>BALTIMORE</v>
      </c>
      <c r="C2232" t="str">
        <v>MD</v>
      </c>
      <c r="D2232" t="str">
        <v>BALTIMORE</v>
      </c>
      <c r="E2232" t="str">
        <v>Acute Care Hospitals</v>
      </c>
      <c r="F2232" t="str">
        <v>Voluntary non-profit - Private</v>
      </c>
      <c r="G2232" t="str">
        <v>Yes</v>
      </c>
      <c r="H2232" s="8">
        <v>5</v>
      </c>
      <c r="I2232" t="str">
        <f>_xlfn.XLOOKUP(C2232,State_Ref!B:B,State_Ref!A:A,"No Match")</f>
        <v>Maryland</v>
      </c>
      <c r="J2232" cm="1">
        <f t="array" ref="J2232">_xlfn.XLOOKUP(I2232&amp;PROPER(D2232),Cleaned_Population!B$2:B$3200&amp;Cleaned_Population!A$2:A$3200,Cleaned_Population!C$2:C$3200,"No Match")</f>
        <v>847650</v>
      </c>
      <c r="K2232" t="str">
        <f t="shared" si="34"/>
        <v>Sufficient Access</v>
      </c>
    </row>
    <row r="2233" spans="1:11">
      <c r="A2233" t="str">
        <v>JOHNS HOPKINS HOWARD COUNTY MEDICAL CENTER</v>
      </c>
      <c r="B2233" t="str">
        <v>COLUMBIA</v>
      </c>
      <c r="C2233" t="str">
        <v>MD</v>
      </c>
      <c r="D2233" t="str">
        <v>HOWARD</v>
      </c>
      <c r="E2233" t="str">
        <v>Acute Care Hospitals</v>
      </c>
      <c r="F2233" t="str">
        <v>Voluntary non-profit - Private</v>
      </c>
      <c r="G2233" t="str">
        <v>Yes</v>
      </c>
      <c r="H2233" s="8">
        <v>3</v>
      </c>
      <c r="I2233" t="str">
        <f>_xlfn.XLOOKUP(C2233,State_Ref!B:B,State_Ref!A:A,"No Match")</f>
        <v>Maryland</v>
      </c>
      <c r="J2233" cm="1">
        <f t="array" ref="J2233">_xlfn.XLOOKUP(I2233&amp;PROPER(D2233),Cleaned_Population!B$2:B$3200&amp;Cleaned_Population!A$2:A$3200,Cleaned_Population!C$2:C$3200,"No Match")</f>
        <v>339183</v>
      </c>
      <c r="K2233" t="str">
        <f t="shared" si="34"/>
        <v>Hospital Desert</v>
      </c>
    </row>
    <row r="2234" spans="1:11">
      <c r="A2234" t="str">
        <v>UMD UPPER CHESAPEAKE MEDICAL CENTER</v>
      </c>
      <c r="B2234" t="str">
        <v>BEL AIR</v>
      </c>
      <c r="C2234" t="str">
        <v>MD</v>
      </c>
      <c r="D2234" t="str">
        <v>HARFORD</v>
      </c>
      <c r="E2234" t="str">
        <v>Acute Care Hospitals</v>
      </c>
      <c r="F2234" t="str">
        <v>Voluntary non-profit - Other</v>
      </c>
      <c r="G2234" t="str">
        <v>Yes</v>
      </c>
      <c r="H2234" s="8">
        <v>2</v>
      </c>
      <c r="I2234" t="str">
        <f>_xlfn.XLOOKUP(C2234,State_Ref!B:B,State_Ref!A:A,"No Match")</f>
        <v>Maryland</v>
      </c>
      <c r="J2234" cm="1">
        <f t="array" ref="J2234">_xlfn.XLOOKUP(I2234&amp;PROPER(D2234),Cleaned_Population!B$2:B$3200&amp;Cleaned_Population!A$2:A$3200,Cleaned_Population!C$2:C$3200,"No Match")</f>
        <v>266446</v>
      </c>
      <c r="K2234" t="str">
        <f t="shared" si="34"/>
        <v>Sufficient Access</v>
      </c>
    </row>
    <row r="2235" spans="1:11">
      <c r="A2235" t="str">
        <v>LUMINIS HEALTH DOCTORS COMMUNITY MEDICAL CTR, INC</v>
      </c>
      <c r="B2235" t="str">
        <v>LANHAM</v>
      </c>
      <c r="C2235" t="str">
        <v>MD</v>
      </c>
      <c r="D2235" t="str">
        <v>PRINCE GEORGES</v>
      </c>
      <c r="E2235" t="str">
        <v>Acute Care Hospitals</v>
      </c>
      <c r="F2235" t="str">
        <v>Proprietary</v>
      </c>
      <c r="G2235" t="str">
        <v>Yes</v>
      </c>
      <c r="H2235" s="8">
        <v>3</v>
      </c>
      <c r="I2235" t="str">
        <f>_xlfn.XLOOKUP(C2235,State_Ref!B:B,State_Ref!A:A,"No Match")</f>
        <v>Maryland</v>
      </c>
      <c r="J2235" t="str" cm="1">
        <f t="array" ref="J2235">_xlfn.XLOOKUP(I2235&amp;PROPER(D2235),Cleaned_Population!B$2:B$3200&amp;Cleaned_Population!A$2:A$3200,Cleaned_Population!C$2:C$3200,"No Match")</f>
        <v>No Match</v>
      </c>
      <c r="K2235" t="str">
        <f t="shared" si="34"/>
        <v>Sufficient Access</v>
      </c>
    </row>
    <row r="2236" spans="1:11">
      <c r="A2236" t="str">
        <v>MEDSTAR GOOD SAMARITAN HOSPITAL</v>
      </c>
      <c r="B2236" t="str">
        <v>BALTIMORE</v>
      </c>
      <c r="C2236" t="str">
        <v>MD</v>
      </c>
      <c r="D2236" t="str">
        <v>BALTIMORE CITY</v>
      </c>
      <c r="E2236" t="str">
        <v>Acute Care Hospitals</v>
      </c>
      <c r="F2236" t="str">
        <v>Voluntary non-profit - Other</v>
      </c>
      <c r="G2236" t="str">
        <v>Yes</v>
      </c>
      <c r="H2236" s="8">
        <v>3</v>
      </c>
      <c r="I2236" t="str">
        <f>_xlfn.XLOOKUP(C2236,State_Ref!B:B,State_Ref!A:A,"No Match")</f>
        <v>Maryland</v>
      </c>
      <c r="J2236" cm="1">
        <f t="array" ref="J2236">_xlfn.XLOOKUP(I2236&amp;PROPER(D2236),Cleaned_Population!B$2:B$3200&amp;Cleaned_Population!A$2:A$3200,Cleaned_Population!C$2:C$3200,"No Match")</f>
        <v>569997</v>
      </c>
      <c r="K2236" t="str">
        <f t="shared" si="34"/>
        <v>Sufficient Access</v>
      </c>
    </row>
    <row r="2237" spans="1:11">
      <c r="A2237" t="str">
        <v>ADVENTIST HEALTHCARE SHADY GROVE MEDICAL CENTER</v>
      </c>
      <c r="B2237" t="str">
        <v>ROCKVILLE</v>
      </c>
      <c r="C2237" t="str">
        <v>MD</v>
      </c>
      <c r="D2237" t="str">
        <v>MONTGOMERY</v>
      </c>
      <c r="E2237" t="str">
        <v>Acute Care Hospitals</v>
      </c>
      <c r="F2237" t="str">
        <v>Voluntary non-profit - Private</v>
      </c>
      <c r="G2237" t="str">
        <v>Yes</v>
      </c>
      <c r="H2237" s="8">
        <v>2</v>
      </c>
      <c r="I2237" t="str">
        <f>_xlfn.XLOOKUP(C2237,State_Ref!B:B,State_Ref!A:A,"No Match")</f>
        <v>Maryland</v>
      </c>
      <c r="J2237" cm="1">
        <f t="array" ref="J2237">_xlfn.XLOOKUP(I2237&amp;PROPER(D2237),Cleaned_Population!B$2:B$3200&amp;Cleaned_Population!A$2:A$3200,Cleaned_Population!C$2:C$3200,"No Match")</f>
        <v>1074582</v>
      </c>
      <c r="K2237" t="str">
        <f t="shared" si="34"/>
        <v>Sufficient Access</v>
      </c>
    </row>
    <row r="2238" spans="1:11">
      <c r="A2238" t="str">
        <v>UMD REHABILITATION &amp;  ORTHOPAEDIC INSTITUTE</v>
      </c>
      <c r="B2238" t="str">
        <v>BALTIMORE</v>
      </c>
      <c r="C2238" t="str">
        <v>MD</v>
      </c>
      <c r="D2238" t="str">
        <v>BALTIMORE</v>
      </c>
      <c r="E2238" t="str">
        <v>Acute Care Hospitals</v>
      </c>
      <c r="F2238" t="str">
        <v>Voluntary non-profit - Private</v>
      </c>
      <c r="G2238" t="str">
        <v>No</v>
      </c>
      <c r="H2238" s="8">
        <v>0</v>
      </c>
      <c r="I2238" t="str">
        <f>_xlfn.XLOOKUP(C2238,State_Ref!B:B,State_Ref!A:A,"No Match")</f>
        <v>Maryland</v>
      </c>
      <c r="J2238" cm="1">
        <f t="array" ref="J2238">_xlfn.XLOOKUP(I2238&amp;PROPER(D2238),Cleaned_Population!B$2:B$3200&amp;Cleaned_Population!A$2:A$3200,Cleaned_Population!C$2:C$3200,"No Match")</f>
        <v>847650</v>
      </c>
      <c r="K2238" t="str">
        <f t="shared" si="34"/>
        <v>Sufficient Access</v>
      </c>
    </row>
    <row r="2239" spans="1:11">
      <c r="A2239" t="str">
        <v>ADVENTIST HEALTHCARE FORT WASHINGTON MEDICAL CTR</v>
      </c>
      <c r="B2239" t="str">
        <v>FORT WASHINGTON</v>
      </c>
      <c r="C2239" t="str">
        <v>MD</v>
      </c>
      <c r="D2239" t="str">
        <v>PRINCE GEORGES</v>
      </c>
      <c r="E2239" t="str">
        <v>Acute Care Hospitals</v>
      </c>
      <c r="F2239" t="str">
        <v>Voluntary non-profit - Other</v>
      </c>
      <c r="G2239" t="str">
        <v>Yes</v>
      </c>
      <c r="H2239" s="8">
        <v>4</v>
      </c>
      <c r="I2239" t="str">
        <f>_xlfn.XLOOKUP(C2239,State_Ref!B:B,State_Ref!A:A,"No Match")</f>
        <v>Maryland</v>
      </c>
      <c r="J2239" t="str" cm="1">
        <f t="array" ref="J2239">_xlfn.XLOOKUP(I2239&amp;PROPER(D2239),Cleaned_Population!B$2:B$3200&amp;Cleaned_Population!A$2:A$3200,Cleaned_Population!C$2:C$3200,"No Match")</f>
        <v>No Match</v>
      </c>
      <c r="K2239" t="str">
        <f t="shared" si="34"/>
        <v>Sufficient Access</v>
      </c>
    </row>
    <row r="2240" spans="1:11">
      <c r="A2240" t="str">
        <v>ATLANTIC GENERAL HOSPITAL</v>
      </c>
      <c r="B2240" t="str">
        <v>BERLIN</v>
      </c>
      <c r="C2240" t="str">
        <v>MD</v>
      </c>
      <c r="D2240" t="str">
        <v>WORCESTER</v>
      </c>
      <c r="E2240" t="str">
        <v>Acute Care Hospitals</v>
      </c>
      <c r="F2240" t="str">
        <v>Voluntary non-profit - Private</v>
      </c>
      <c r="G2240" t="str">
        <v>Yes</v>
      </c>
      <c r="H2240" s="8">
        <v>3</v>
      </c>
      <c r="I2240" t="str">
        <f>_xlfn.XLOOKUP(C2240,State_Ref!B:B,State_Ref!A:A,"No Match")</f>
        <v>Maryland</v>
      </c>
      <c r="J2240" cm="1">
        <f t="array" ref="J2240">_xlfn.XLOOKUP(I2240&amp;PROPER(D2240),Cleaned_Population!B$2:B$3200&amp;Cleaned_Population!A$2:A$3200,Cleaned_Population!C$2:C$3200,"No Match")</f>
        <v>54459</v>
      </c>
      <c r="K2240" t="str">
        <f t="shared" si="34"/>
        <v>Hospital Desert</v>
      </c>
    </row>
    <row r="2241" spans="1:11">
      <c r="A2241" t="str">
        <v>MEDSTAR SOUTHERN MARYLAND HOSPITAL CENTER</v>
      </c>
      <c r="B2241" t="str">
        <v>CLINTON</v>
      </c>
      <c r="C2241" t="str">
        <v>MD</v>
      </c>
      <c r="D2241" t="str">
        <v>PRINCE GEORGES</v>
      </c>
      <c r="E2241" t="str">
        <v>Acute Care Hospitals</v>
      </c>
      <c r="F2241" t="str">
        <v>Voluntary non-profit - Private</v>
      </c>
      <c r="G2241" t="str">
        <v>Yes</v>
      </c>
      <c r="H2241" s="8">
        <v>2</v>
      </c>
      <c r="I2241" t="str">
        <f>_xlfn.XLOOKUP(C2241,State_Ref!B:B,State_Ref!A:A,"No Match")</f>
        <v>Maryland</v>
      </c>
      <c r="J2241" t="str" cm="1">
        <f t="array" ref="J2241">_xlfn.XLOOKUP(I2241&amp;PROPER(D2241),Cleaned_Population!B$2:B$3200&amp;Cleaned_Population!A$2:A$3200,Cleaned_Population!C$2:C$3200,"No Match")</f>
        <v>No Match</v>
      </c>
      <c r="K2241" t="str">
        <f t="shared" si="34"/>
        <v>Sufficient Access</v>
      </c>
    </row>
    <row r="2242" spans="1:11">
      <c r="A2242" t="str">
        <v>UNIVERSITY OF MD ST JOSEPH MEDICAL CENTER</v>
      </c>
      <c r="B2242" t="str">
        <v>TOWSON</v>
      </c>
      <c r="C2242" t="str">
        <v>MD</v>
      </c>
      <c r="D2242" t="str">
        <v>BALTIMORE</v>
      </c>
      <c r="E2242" t="str">
        <v>Acute Care Hospitals</v>
      </c>
      <c r="F2242" t="str">
        <v>Voluntary non-profit - Private</v>
      </c>
      <c r="G2242" t="str">
        <v>Yes</v>
      </c>
      <c r="H2242" s="8">
        <v>5</v>
      </c>
      <c r="I2242" t="str">
        <f>_xlfn.XLOOKUP(C2242,State_Ref!B:B,State_Ref!A:A,"No Match")</f>
        <v>Maryland</v>
      </c>
      <c r="J2242" cm="1">
        <f t="array" ref="J2242">_xlfn.XLOOKUP(I2242&amp;PROPER(D2242),Cleaned_Population!B$2:B$3200&amp;Cleaned_Population!A$2:A$3200,Cleaned_Population!C$2:C$3200,"No Match")</f>
        <v>847650</v>
      </c>
      <c r="K2242" t="str">
        <f t="shared" si="34"/>
        <v>Sufficient Access</v>
      </c>
    </row>
    <row r="2243" spans="1:11">
      <c r="A2243" t="str">
        <v>LEVINDALE HEBREW GERIATRIC CENTER AND HOSPITAL</v>
      </c>
      <c r="B2243" t="str">
        <v>BALTIMORE</v>
      </c>
      <c r="C2243" t="str">
        <v>MD</v>
      </c>
      <c r="D2243" t="str">
        <v>BALTIMORE CITY</v>
      </c>
      <c r="E2243" t="str">
        <v>Acute Care Hospitals</v>
      </c>
      <c r="F2243" t="str">
        <v>Voluntary non-profit - Private</v>
      </c>
      <c r="G2243" t="str">
        <v>No</v>
      </c>
      <c r="H2243" s="8">
        <v>0</v>
      </c>
      <c r="I2243" t="str">
        <f>_xlfn.XLOOKUP(C2243,State_Ref!B:B,State_Ref!A:A,"No Match")</f>
        <v>Maryland</v>
      </c>
      <c r="J2243" cm="1">
        <f t="array" ref="J2243">_xlfn.XLOOKUP(I2243&amp;PROPER(D2243),Cleaned_Population!B$2:B$3200&amp;Cleaned_Population!A$2:A$3200,Cleaned_Population!C$2:C$3200,"No Match")</f>
        <v>569997</v>
      </c>
      <c r="K2243" t="str">
        <f t="shared" ref="K2243:K2306" si="35">IF(AND(J2243&gt;50000,COUNTIFS(D:D,D2243,C:C,C2243)&lt;=1),"Hospital Desert","Sufficient Access")</f>
        <v>Sufficient Access</v>
      </c>
    </row>
    <row r="2244" spans="1:11">
      <c r="A2244" t="str">
        <v>HOLY CROSS GERMANTOWN HOSPITAL</v>
      </c>
      <c r="B2244" t="str">
        <v>GERMANTOWN</v>
      </c>
      <c r="C2244" t="str">
        <v>MD</v>
      </c>
      <c r="D2244" t="str">
        <v>MONTGOMERY</v>
      </c>
      <c r="E2244" t="str">
        <v>Acute Care Hospitals</v>
      </c>
      <c r="F2244" t="str">
        <v>Voluntary non-profit - Private</v>
      </c>
      <c r="G2244" t="str">
        <v>Yes</v>
      </c>
      <c r="H2244" s="8">
        <v>1</v>
      </c>
      <c r="I2244" t="str">
        <f>_xlfn.XLOOKUP(C2244,State_Ref!B:B,State_Ref!A:A,"No Match")</f>
        <v>Maryland</v>
      </c>
      <c r="J2244" cm="1">
        <f t="array" ref="J2244">_xlfn.XLOOKUP(I2244&amp;PROPER(D2244),Cleaned_Population!B$2:B$3200&amp;Cleaned_Population!A$2:A$3200,Cleaned_Population!C$2:C$3200,"No Match")</f>
        <v>1074582</v>
      </c>
      <c r="K2244" t="str">
        <f t="shared" si="35"/>
        <v>Sufficient Access</v>
      </c>
    </row>
    <row r="2245" spans="1:11">
      <c r="A2245" t="str">
        <v>Walter Reed National Military Med Cen</v>
      </c>
      <c r="B2245" t="str">
        <v>Bethesda</v>
      </c>
      <c r="C2245" t="str">
        <v>MD</v>
      </c>
      <c r="D2245" t="str">
        <v>MONTGOMERY</v>
      </c>
      <c r="E2245" t="str">
        <v>Acute Care - Department of Defense</v>
      </c>
      <c r="F2245" t="str">
        <v>Department of Defense</v>
      </c>
      <c r="G2245" t="str">
        <v>Yes</v>
      </c>
      <c r="H2245" s="8">
        <v>0</v>
      </c>
      <c r="I2245" t="str">
        <f>_xlfn.XLOOKUP(C2245,State_Ref!B:B,State_Ref!A:A,"No Match")</f>
        <v>Maryland</v>
      </c>
      <c r="J2245" cm="1">
        <f t="array" ref="J2245">_xlfn.XLOOKUP(I2245&amp;PROPER(D2245),Cleaned_Population!B$2:B$3200&amp;Cleaned_Population!A$2:A$3200,Cleaned_Population!C$2:C$3200,"No Match")</f>
        <v>1074582</v>
      </c>
      <c r="K2245" t="str">
        <f t="shared" si="35"/>
        <v>Sufficient Access</v>
      </c>
    </row>
    <row r="2246" spans="1:11">
      <c r="A2246" t="str">
        <v>VA MARYLAND HEALTHCARE SYSTEM - PERRY POINT</v>
      </c>
      <c r="B2246" t="str">
        <v>PERRY POINT</v>
      </c>
      <c r="C2246" t="str">
        <v>MD</v>
      </c>
      <c r="D2246" t="str">
        <v>CECIL</v>
      </c>
      <c r="E2246" t="str">
        <v>Acute Care - Veterans Administration</v>
      </c>
      <c r="F2246" t="str">
        <v>Veterans Health Administration</v>
      </c>
      <c r="G2246" t="str">
        <v>No</v>
      </c>
      <c r="H2246" s="8">
        <v>0</v>
      </c>
      <c r="I2246" t="str">
        <f>_xlfn.XLOOKUP(C2246,State_Ref!B:B,State_Ref!A:A,"No Match")</f>
        <v>Maryland</v>
      </c>
      <c r="J2246" cm="1">
        <f t="array" ref="J2246">_xlfn.XLOOKUP(I2246&amp;PROPER(D2246),Cleaned_Population!B$2:B$3200&amp;Cleaned_Population!A$2:A$3200,Cleaned_Population!C$2:C$3200,"No Match")</f>
        <v>107131</v>
      </c>
      <c r="K2246" t="str">
        <f t="shared" si="35"/>
        <v>Sufficient Access</v>
      </c>
    </row>
    <row r="2247" spans="1:11">
      <c r="A2247" t="str">
        <v>VA MARYLAND HEALTHCARE SYSTEM - BALTIMORE</v>
      </c>
      <c r="B2247" t="str">
        <v>BALTIMORE</v>
      </c>
      <c r="C2247" t="str">
        <v>MD</v>
      </c>
      <c r="D2247" t="str">
        <v>BALTIMORE CITY</v>
      </c>
      <c r="E2247" t="str">
        <v>Acute Care - Veterans Administration</v>
      </c>
      <c r="F2247" t="str">
        <v>Veterans Health Administration</v>
      </c>
      <c r="G2247" t="str">
        <v>Yes</v>
      </c>
      <c r="H2247" s="8">
        <v>2</v>
      </c>
      <c r="I2247" t="str">
        <f>_xlfn.XLOOKUP(C2247,State_Ref!B:B,State_Ref!A:A,"No Match")</f>
        <v>Maryland</v>
      </c>
      <c r="J2247" cm="1">
        <f t="array" ref="J2247">_xlfn.XLOOKUP(I2247&amp;PROPER(D2247),Cleaned_Population!B$2:B$3200&amp;Cleaned_Population!A$2:A$3200,Cleaned_Population!C$2:C$3200,"No Match")</f>
        <v>569997</v>
      </c>
      <c r="K2247" t="str">
        <f t="shared" si="35"/>
        <v>Sufficient Access</v>
      </c>
    </row>
    <row r="2248" spans="1:11">
      <c r="A2248" t="str">
        <v>MOUNT WASHINGTON PEDIATRIC HOSPITAL</v>
      </c>
      <c r="B2248" t="str">
        <v>BALTIMORE</v>
      </c>
      <c r="C2248" t="str">
        <v>MD</v>
      </c>
      <c r="D2248" t="str">
        <v>BALTIMORE CITY</v>
      </c>
      <c r="E2248" t="str">
        <v>Childrens</v>
      </c>
      <c r="F2248" t="str">
        <v>Voluntary non-profit - Private</v>
      </c>
      <c r="G2248" t="str">
        <v>No</v>
      </c>
      <c r="H2248" s="8">
        <v>0</v>
      </c>
      <c r="I2248" t="str">
        <f>_xlfn.XLOOKUP(C2248,State_Ref!B:B,State_Ref!A:A,"No Match")</f>
        <v>Maryland</v>
      </c>
      <c r="J2248" cm="1">
        <f t="array" ref="J2248">_xlfn.XLOOKUP(I2248&amp;PROPER(D2248),Cleaned_Population!B$2:B$3200&amp;Cleaned_Population!A$2:A$3200,Cleaned_Population!C$2:C$3200,"No Match")</f>
        <v>569997</v>
      </c>
      <c r="K2248" t="str">
        <f t="shared" si="35"/>
        <v>Sufficient Access</v>
      </c>
    </row>
    <row r="2249" spans="1:11">
      <c r="A2249" t="str">
        <v>KENNEDY KRIEGER INSTITUTE</v>
      </c>
      <c r="B2249" t="str">
        <v>BALTIMORE</v>
      </c>
      <c r="C2249" t="str">
        <v>MD</v>
      </c>
      <c r="D2249" t="str">
        <v>BALTIMORE CITY</v>
      </c>
      <c r="E2249" t="str">
        <v>Childrens</v>
      </c>
      <c r="F2249" t="str">
        <v>Voluntary non-profit - Private</v>
      </c>
      <c r="G2249" t="str">
        <v>Yes</v>
      </c>
      <c r="H2249" s="8">
        <v>0</v>
      </c>
      <c r="I2249" t="str">
        <f>_xlfn.XLOOKUP(C2249,State_Ref!B:B,State_Ref!A:A,"No Match")</f>
        <v>Maryland</v>
      </c>
      <c r="J2249" cm="1">
        <f t="array" ref="J2249">_xlfn.XLOOKUP(I2249&amp;PROPER(D2249),Cleaned_Population!B$2:B$3200&amp;Cleaned_Population!A$2:A$3200,Cleaned_Population!C$2:C$3200,"No Match")</f>
        <v>569997</v>
      </c>
      <c r="K2249" t="str">
        <f t="shared" si="35"/>
        <v>Sufficient Access</v>
      </c>
    </row>
    <row r="2250" spans="1:11">
      <c r="A2250" t="str">
        <v>SHEPPARD AND ENOCH PRATT HOSPITAL, THE</v>
      </c>
      <c r="B2250" t="str">
        <v>BALTIMORE</v>
      </c>
      <c r="C2250" t="str">
        <v>MD</v>
      </c>
      <c r="D2250" t="str">
        <v>BALTIMORE</v>
      </c>
      <c r="E2250" t="str">
        <v>Psychiatric</v>
      </c>
      <c r="F2250" t="str">
        <v>Voluntary non-profit - Private</v>
      </c>
      <c r="G2250" t="str">
        <v>No</v>
      </c>
      <c r="H2250" s="8">
        <v>0</v>
      </c>
      <c r="I2250" t="str">
        <f>_xlfn.XLOOKUP(C2250,State_Ref!B:B,State_Ref!A:A,"No Match")</f>
        <v>Maryland</v>
      </c>
      <c r="J2250" cm="1">
        <f t="array" ref="J2250">_xlfn.XLOOKUP(I2250&amp;PROPER(D2250),Cleaned_Population!B$2:B$3200&amp;Cleaned_Population!A$2:A$3200,Cleaned_Population!C$2:C$3200,"No Match")</f>
        <v>847650</v>
      </c>
      <c r="K2250" t="str">
        <f t="shared" si="35"/>
        <v>Sufficient Access</v>
      </c>
    </row>
    <row r="2251" spans="1:11">
      <c r="A2251" t="str">
        <v>EASTERN SHORE HOSPITAL CENTER</v>
      </c>
      <c r="B2251" t="str">
        <v>CAMBRIDGE</v>
      </c>
      <c r="C2251" t="str">
        <v>MD</v>
      </c>
      <c r="D2251" t="str">
        <v>DORCHESTER</v>
      </c>
      <c r="E2251" t="str">
        <v>Psychiatric</v>
      </c>
      <c r="F2251" t="str">
        <v>Government - State</v>
      </c>
      <c r="G2251" t="str">
        <v>No</v>
      </c>
      <c r="H2251" s="8">
        <v>0</v>
      </c>
      <c r="I2251" t="str">
        <f>_xlfn.XLOOKUP(C2251,State_Ref!B:B,State_Ref!A:A,"No Match")</f>
        <v>Maryland</v>
      </c>
      <c r="J2251" cm="1">
        <f t="array" ref="J2251">_xlfn.XLOOKUP(I2251&amp;PROPER(D2251),Cleaned_Population!B$2:B$3200&amp;Cleaned_Population!A$2:A$3200,Cleaned_Population!C$2:C$3200,"No Match")</f>
        <v>33628</v>
      </c>
      <c r="K2251" t="str">
        <f t="shared" si="35"/>
        <v>Sufficient Access</v>
      </c>
    </row>
    <row r="2252" spans="1:11">
      <c r="A2252" t="str">
        <v>BROOK LANE HEALTH SERVICES</v>
      </c>
      <c r="B2252" t="str">
        <v>HAGERSTOWN</v>
      </c>
      <c r="C2252" t="str">
        <v>MD</v>
      </c>
      <c r="D2252" t="str">
        <v>WASHINGTON</v>
      </c>
      <c r="E2252" t="str">
        <v>Psychiatric</v>
      </c>
      <c r="F2252" t="str">
        <v>Voluntary non-profit - Private</v>
      </c>
      <c r="G2252" t="str">
        <v>No</v>
      </c>
      <c r="H2252" s="8">
        <v>0</v>
      </c>
      <c r="I2252" t="str">
        <f>_xlfn.XLOOKUP(C2252,State_Ref!B:B,State_Ref!A:A,"No Match")</f>
        <v>Maryland</v>
      </c>
      <c r="J2252" cm="1">
        <f t="array" ref="J2252">_xlfn.XLOOKUP(I2252&amp;PROPER(D2252),Cleaned_Population!B$2:B$3200&amp;Cleaned_Population!A$2:A$3200,Cleaned_Population!C$2:C$3200,"No Match")</f>
        <v>157731</v>
      </c>
      <c r="K2252" t="str">
        <f t="shared" si="35"/>
        <v>Sufficient Access</v>
      </c>
    </row>
    <row r="2253" spans="1:11">
      <c r="A2253" t="str">
        <v>SPRINGFIELD HOSPITAL CENTER</v>
      </c>
      <c r="B2253" t="str">
        <v>SYKESVILLE</v>
      </c>
      <c r="C2253" t="str">
        <v>MD</v>
      </c>
      <c r="D2253" t="str">
        <v>CARROLL</v>
      </c>
      <c r="E2253" t="str">
        <v>Psychiatric</v>
      </c>
      <c r="F2253" t="str">
        <v>Government - State</v>
      </c>
      <c r="G2253" t="str">
        <v>No</v>
      </c>
      <c r="H2253" s="8">
        <v>0</v>
      </c>
      <c r="I2253" t="str">
        <f>_xlfn.XLOOKUP(C2253,State_Ref!B:B,State_Ref!A:A,"No Match")</f>
        <v>Maryland</v>
      </c>
      <c r="J2253" cm="1">
        <f t="array" ref="J2253">_xlfn.XLOOKUP(I2253&amp;PROPER(D2253),Cleaned_Population!B$2:B$3200&amp;Cleaned_Population!A$2:A$3200,Cleaned_Population!C$2:C$3200,"No Match")</f>
        <v>176677</v>
      </c>
      <c r="K2253" t="str">
        <f t="shared" si="35"/>
        <v>Sufficient Access</v>
      </c>
    </row>
    <row r="2254" spans="1:11">
      <c r="A2254" t="str">
        <v>THOMAS B FINAN CENTER</v>
      </c>
      <c r="B2254" t="str">
        <v>CUMBERLAND</v>
      </c>
      <c r="C2254" t="str">
        <v>MD</v>
      </c>
      <c r="D2254" t="str">
        <v>ALLEGANY</v>
      </c>
      <c r="E2254" t="str">
        <v>Psychiatric</v>
      </c>
      <c r="F2254" t="str">
        <v>Government - Local</v>
      </c>
      <c r="G2254" t="str">
        <v>No</v>
      </c>
      <c r="H2254" s="8">
        <v>0</v>
      </c>
      <c r="I2254" t="str">
        <f>_xlfn.XLOOKUP(C2254,State_Ref!B:B,State_Ref!A:A,"No Match")</f>
        <v>Maryland</v>
      </c>
      <c r="J2254" cm="1">
        <f t="array" ref="J2254">_xlfn.XLOOKUP(I2254&amp;PROPER(D2254),Cleaned_Population!B$2:B$3200&amp;Cleaned_Population!A$2:A$3200,Cleaned_Population!C$2:C$3200,"No Match")</f>
        <v>66848</v>
      </c>
      <c r="K2254" t="str">
        <f t="shared" si="35"/>
        <v>Sufficient Access</v>
      </c>
    </row>
    <row r="2255" spans="1:11">
      <c r="A2255" t="str">
        <v>SPRING GROVE HOSPITAL CENTER</v>
      </c>
      <c r="B2255" t="str">
        <v>CATONSVILLE</v>
      </c>
      <c r="C2255" t="str">
        <v>MD</v>
      </c>
      <c r="D2255" t="str">
        <v>BALTIMORE</v>
      </c>
      <c r="E2255" t="str">
        <v>Psychiatric</v>
      </c>
      <c r="F2255" t="str">
        <v>Government - State</v>
      </c>
      <c r="G2255" t="str">
        <v>No</v>
      </c>
      <c r="H2255" s="8">
        <v>0</v>
      </c>
      <c r="I2255" t="str">
        <f>_xlfn.XLOOKUP(C2255,State_Ref!B:B,State_Ref!A:A,"No Match")</f>
        <v>Maryland</v>
      </c>
      <c r="J2255" cm="1">
        <f t="array" ref="J2255">_xlfn.XLOOKUP(I2255&amp;PROPER(D2255),Cleaned_Population!B$2:B$3200&amp;Cleaned_Population!A$2:A$3200,Cleaned_Population!C$2:C$3200,"No Match")</f>
        <v>847650</v>
      </c>
      <c r="K2255" t="str">
        <f t="shared" si="35"/>
        <v>Sufficient Access</v>
      </c>
    </row>
    <row r="2256" spans="1:11">
      <c r="A2256" t="str">
        <v>LUMINIS HEALTH J KENT MCNEW FAMILY MEDICAL CENTER</v>
      </c>
      <c r="B2256" t="str">
        <v>ANNAPOLIS</v>
      </c>
      <c r="C2256" t="str">
        <v>MD</v>
      </c>
      <c r="D2256" t="str">
        <v>ANNE ARUNDEL</v>
      </c>
      <c r="E2256" t="str">
        <v>Psychiatric</v>
      </c>
      <c r="F2256" t="str">
        <v>Voluntary non-profit - Private</v>
      </c>
      <c r="G2256" t="str">
        <v>Yes</v>
      </c>
      <c r="H2256" s="8">
        <v>0</v>
      </c>
      <c r="I2256" t="str">
        <f>_xlfn.XLOOKUP(C2256,State_Ref!B:B,State_Ref!A:A,"No Match")</f>
        <v>Maryland</v>
      </c>
      <c r="J2256" cm="1">
        <f t="array" ref="J2256">_xlfn.XLOOKUP(I2256&amp;PROPER(D2256),Cleaned_Population!B$2:B$3200&amp;Cleaned_Population!A$2:A$3200,Cleaned_Population!C$2:C$3200,"No Match")</f>
        <v>603380</v>
      </c>
      <c r="K2256" t="str">
        <f t="shared" si="35"/>
        <v>Sufficient Access</v>
      </c>
    </row>
    <row r="2257" spans="1:11">
      <c r="A2257" t="str">
        <v>UM UPPER CHESAPEAKE BEHAVIORAL HEALTH PAVILION AT</v>
      </c>
      <c r="B2257" t="str">
        <v>ABERDEEN</v>
      </c>
      <c r="C2257" t="str">
        <v>MD</v>
      </c>
      <c r="D2257" t="str">
        <v>HARFORD</v>
      </c>
      <c r="E2257" t="str">
        <v>Psychiatric</v>
      </c>
      <c r="F2257" t="str">
        <v>Voluntary non-profit - Private</v>
      </c>
      <c r="G2257" t="str">
        <v>Yes</v>
      </c>
      <c r="H2257" s="8">
        <v>0</v>
      </c>
      <c r="I2257" t="str">
        <f>_xlfn.XLOOKUP(C2257,State_Ref!B:B,State_Ref!A:A,"No Match")</f>
        <v>Maryland</v>
      </c>
      <c r="J2257" cm="1">
        <f t="array" ref="J2257">_xlfn.XLOOKUP(I2257&amp;PROPER(D2257),Cleaned_Population!B$2:B$3200&amp;Cleaned_Population!A$2:A$3200,Cleaned_Population!C$2:C$3200,"No Match")</f>
        <v>266446</v>
      </c>
      <c r="K2257" t="str">
        <f t="shared" si="35"/>
        <v>Sufficient Access</v>
      </c>
    </row>
    <row r="2258" spans="1:11">
      <c r="A2258" t="str">
        <v>UMASS MEMORIAL HEALTHALLIANCE HOSPITALS</v>
      </c>
      <c r="B2258" t="str">
        <v>LEOMINSTER</v>
      </c>
      <c r="C2258" t="str">
        <v>MA</v>
      </c>
      <c r="D2258" t="str">
        <v>WORCESTER</v>
      </c>
      <c r="E2258" t="str">
        <v>Acute Care Hospitals</v>
      </c>
      <c r="F2258" t="str">
        <v>Voluntary non-profit - Other</v>
      </c>
      <c r="G2258" t="str">
        <v>Yes</v>
      </c>
      <c r="H2258" s="8">
        <v>3</v>
      </c>
      <c r="I2258" t="str">
        <f>_xlfn.XLOOKUP(C2258,State_Ref!B:B,State_Ref!A:A,"No Match")</f>
        <v>Massachusetts</v>
      </c>
      <c r="J2258" cm="1">
        <f t="array" ref="J2258">_xlfn.XLOOKUP(I2258&amp;PROPER(D2258),Cleaned_Population!B$2:B$3200&amp;Cleaned_Population!A$2:A$3200,Cleaned_Population!C$2:C$3200,"No Match")</f>
        <v>888502</v>
      </c>
      <c r="K2258" t="str">
        <f t="shared" si="35"/>
        <v>Sufficient Access</v>
      </c>
    </row>
    <row r="2259" spans="1:11">
      <c r="A2259" t="str">
        <v>MOUNT AUBURN HOSPITAL</v>
      </c>
      <c r="B2259" t="str">
        <v>CAMBRIDGE</v>
      </c>
      <c r="C2259" t="str">
        <v>MA</v>
      </c>
      <c r="D2259" t="str">
        <v>MIDDLESEX</v>
      </c>
      <c r="E2259" t="str">
        <v>Acute Care Hospitals</v>
      </c>
      <c r="F2259" t="str">
        <v>Voluntary non-profit - Private</v>
      </c>
      <c r="G2259" t="str">
        <v>Yes</v>
      </c>
      <c r="H2259" s="8">
        <v>4</v>
      </c>
      <c r="I2259" t="str">
        <f>_xlfn.XLOOKUP(C2259,State_Ref!B:B,State_Ref!A:A,"No Match")</f>
        <v>Massachusetts</v>
      </c>
      <c r="J2259" cm="1">
        <f t="array" ref="J2259">_xlfn.XLOOKUP(I2259&amp;PROPER(D2259),Cleaned_Population!B$2:B$3200&amp;Cleaned_Population!A$2:A$3200,Cleaned_Population!C$2:C$3200,"No Match")</f>
        <v>1669979</v>
      </c>
      <c r="K2259" t="str">
        <f t="shared" si="35"/>
        <v>Sufficient Access</v>
      </c>
    </row>
    <row r="2260" spans="1:11">
      <c r="A2260" t="str">
        <v>STURDY MEMORIAL HOSPITAL</v>
      </c>
      <c r="B2260" t="str">
        <v>ATTLEBORO</v>
      </c>
      <c r="C2260" t="str">
        <v>MA</v>
      </c>
      <c r="D2260" t="str">
        <v>BRISTOL</v>
      </c>
      <c r="E2260" t="str">
        <v>Acute Care Hospitals</v>
      </c>
      <c r="F2260" t="str">
        <v>Voluntary non-profit - Other</v>
      </c>
      <c r="G2260" t="str">
        <v>Yes</v>
      </c>
      <c r="H2260" s="8">
        <v>3</v>
      </c>
      <c r="I2260" t="str">
        <f>_xlfn.XLOOKUP(C2260,State_Ref!B:B,State_Ref!A:A,"No Match")</f>
        <v>Massachusetts</v>
      </c>
      <c r="J2260" cm="1">
        <f t="array" ref="J2260">_xlfn.XLOOKUP(I2260&amp;PROPER(D2260),Cleaned_Population!B$2:B$3200&amp;Cleaned_Population!A$2:A$3200,Cleaned_Population!C$2:C$3200,"No Match")</f>
        <v>593640</v>
      </c>
      <c r="K2260" t="str">
        <f t="shared" si="35"/>
        <v>Sufficient Access</v>
      </c>
    </row>
    <row r="2261" spans="1:11">
      <c r="A2261" t="str">
        <v>MERRIMACK HEALTH LAWRENCE HOSPITAL</v>
      </c>
      <c r="B2261" t="str">
        <v>LAWRENCE</v>
      </c>
      <c r="C2261" t="str">
        <v>MA</v>
      </c>
      <c r="D2261" t="str">
        <v>ESSEX</v>
      </c>
      <c r="E2261" t="str">
        <v>Acute Care Hospitals</v>
      </c>
      <c r="F2261" t="str">
        <v>Voluntary non-profit - Private</v>
      </c>
      <c r="G2261" t="str">
        <v>Yes</v>
      </c>
      <c r="H2261" s="8">
        <v>2</v>
      </c>
      <c r="I2261" t="str">
        <f>_xlfn.XLOOKUP(C2261,State_Ref!B:B,State_Ref!A:A,"No Match")</f>
        <v>Massachusetts</v>
      </c>
      <c r="J2261" cm="1">
        <f t="array" ref="J2261">_xlfn.XLOOKUP(I2261&amp;PROPER(D2261),Cleaned_Population!B$2:B$3200&amp;Cleaned_Population!A$2:A$3200,Cleaned_Population!C$2:C$3200,"No Match")</f>
        <v>826653</v>
      </c>
      <c r="K2261" t="str">
        <f t="shared" si="35"/>
        <v>Sufficient Access</v>
      </c>
    </row>
    <row r="2262" spans="1:11">
      <c r="A2262" t="str">
        <v>CAMBRIDGE HEALTH ALLIANCE</v>
      </c>
      <c r="B2262" t="str">
        <v>CAMBRIDGE</v>
      </c>
      <c r="C2262" t="str">
        <v>MA</v>
      </c>
      <c r="D2262" t="str">
        <v>MIDDLESEX</v>
      </c>
      <c r="E2262" t="str">
        <v>Acute Care Hospitals</v>
      </c>
      <c r="F2262" t="str">
        <v>Government - Local</v>
      </c>
      <c r="G2262" t="str">
        <v>Yes</v>
      </c>
      <c r="H2262" s="8">
        <v>3</v>
      </c>
      <c r="I2262" t="str">
        <f>_xlfn.XLOOKUP(C2262,State_Ref!B:B,State_Ref!A:A,"No Match")</f>
        <v>Massachusetts</v>
      </c>
      <c r="J2262" cm="1">
        <f t="array" ref="J2262">_xlfn.XLOOKUP(I2262&amp;PROPER(D2262),Cleaned_Population!B$2:B$3200&amp;Cleaned_Population!A$2:A$3200,Cleaned_Population!C$2:C$3200,"No Match")</f>
        <v>1669979</v>
      </c>
      <c r="K2262" t="str">
        <f t="shared" si="35"/>
        <v>Sufficient Access</v>
      </c>
    </row>
    <row r="2263" spans="1:11">
      <c r="A2263" t="str">
        <v>CAPE COD HOSPITAL</v>
      </c>
      <c r="B2263" t="str">
        <v>HYANNIS</v>
      </c>
      <c r="C2263" t="str">
        <v>MA</v>
      </c>
      <c r="D2263" t="str">
        <v>BARNSTABLE</v>
      </c>
      <c r="E2263" t="str">
        <v>Acute Care Hospitals</v>
      </c>
      <c r="F2263" t="str">
        <v>Voluntary non-profit - Private</v>
      </c>
      <c r="G2263" t="str">
        <v>Yes</v>
      </c>
      <c r="H2263" s="8">
        <v>2</v>
      </c>
      <c r="I2263" t="str">
        <f>_xlfn.XLOOKUP(C2263,State_Ref!B:B,State_Ref!A:A,"No Match")</f>
        <v>Massachusetts</v>
      </c>
      <c r="J2263" cm="1">
        <f t="array" ref="J2263">_xlfn.XLOOKUP(I2263&amp;PROPER(D2263),Cleaned_Population!B$2:B$3200&amp;Cleaned_Population!A$2:A$3200,Cleaned_Population!C$2:C$3200,"No Match")</f>
        <v>233539</v>
      </c>
      <c r="K2263" t="str">
        <f t="shared" si="35"/>
        <v>Sufficient Access</v>
      </c>
    </row>
    <row r="2264" spans="1:11">
      <c r="A2264" t="str">
        <v>COOLEY DICKINSON HOSPITAL INC,THE</v>
      </c>
      <c r="B2264" t="str">
        <v>NORTHAMPTON</v>
      </c>
      <c r="C2264" t="str">
        <v>MA</v>
      </c>
      <c r="D2264" t="str">
        <v>HAMPSHIRE</v>
      </c>
      <c r="E2264" t="str">
        <v>Acute Care Hospitals</v>
      </c>
      <c r="F2264" t="str">
        <v>Voluntary non-profit - Private</v>
      </c>
      <c r="G2264" t="str">
        <v>Yes</v>
      </c>
      <c r="H2264" s="8">
        <v>2</v>
      </c>
      <c r="I2264" t="str">
        <f>_xlfn.XLOOKUP(C2264,State_Ref!B:B,State_Ref!A:A,"No Match")</f>
        <v>Massachusetts</v>
      </c>
      <c r="J2264" cm="1">
        <f t="array" ref="J2264">_xlfn.XLOOKUP(I2264&amp;PROPER(D2264),Cleaned_Population!B$2:B$3200&amp;Cleaned_Population!A$2:A$3200,Cleaned_Population!C$2:C$3200,"No Match")</f>
        <v>164065</v>
      </c>
      <c r="K2264" t="str">
        <f t="shared" si="35"/>
        <v>Sufficient Access</v>
      </c>
    </row>
    <row r="2265" spans="1:11">
      <c r="A2265" t="str">
        <v>BAYSTATE FRANKLIN MEDICAL CENTER</v>
      </c>
      <c r="B2265" t="str">
        <v>GREENFIELD</v>
      </c>
      <c r="C2265" t="str">
        <v>MA</v>
      </c>
      <c r="D2265" t="str">
        <v>FRANKLIN</v>
      </c>
      <c r="E2265" t="str">
        <v>Acute Care Hospitals</v>
      </c>
      <c r="F2265" t="str">
        <v>Voluntary non-profit - Private</v>
      </c>
      <c r="G2265" t="str">
        <v>Yes</v>
      </c>
      <c r="H2265" s="8">
        <v>3</v>
      </c>
      <c r="I2265" t="str">
        <f>_xlfn.XLOOKUP(C2265,State_Ref!B:B,State_Ref!A:A,"No Match")</f>
        <v>Massachusetts</v>
      </c>
      <c r="J2265" cm="1">
        <f t="array" ref="J2265">_xlfn.XLOOKUP(I2265&amp;PROPER(D2265),Cleaned_Population!B$2:B$3200&amp;Cleaned_Population!A$2:A$3200,Cleaned_Population!C$2:C$3200,"No Match")</f>
        <v>70698</v>
      </c>
      <c r="K2265" t="str">
        <f t="shared" si="35"/>
        <v>Hospital Desert</v>
      </c>
    </row>
    <row r="2266" spans="1:11">
      <c r="A2266" t="str">
        <v>CARNEY HOSPITAL</v>
      </c>
      <c r="B2266" t="str">
        <v>BOSTON</v>
      </c>
      <c r="C2266" t="str">
        <v>MA</v>
      </c>
      <c r="D2266" t="str">
        <v>SUFFOLK</v>
      </c>
      <c r="E2266" t="str">
        <v>Acute Care Hospitals</v>
      </c>
      <c r="F2266" t="str">
        <v>Proprietary</v>
      </c>
      <c r="G2266" t="str">
        <v>Yes</v>
      </c>
      <c r="H2266" s="8">
        <v>0</v>
      </c>
      <c r="I2266" t="str">
        <f>_xlfn.XLOOKUP(C2266,State_Ref!B:B,State_Ref!A:A,"No Match")</f>
        <v>Massachusetts</v>
      </c>
      <c r="J2266" cm="1">
        <f t="array" ref="J2266">_xlfn.XLOOKUP(I2266&amp;PROPER(D2266),Cleaned_Population!B$2:B$3200&amp;Cleaned_Population!A$2:A$3200,Cleaned_Population!C$2:C$3200,"No Match")</f>
        <v>791891</v>
      </c>
      <c r="K2266" t="str">
        <f t="shared" si="35"/>
        <v>Sufficient Access</v>
      </c>
    </row>
    <row r="2267" spans="1:11">
      <c r="A2267" t="str">
        <v>UMASS MEMORIAL HEALTH - HARRINGTON HOSPITAL</v>
      </c>
      <c r="B2267" t="str">
        <v>SOUTHBRIDGE</v>
      </c>
      <c r="C2267" t="str">
        <v>MA</v>
      </c>
      <c r="D2267" t="str">
        <v>WORCESTER</v>
      </c>
      <c r="E2267" t="str">
        <v>Acute Care Hospitals</v>
      </c>
      <c r="F2267" t="str">
        <v>Voluntary non-profit - Private</v>
      </c>
      <c r="G2267" t="str">
        <v>Yes</v>
      </c>
      <c r="H2267" s="8">
        <v>3</v>
      </c>
      <c r="I2267" t="str">
        <f>_xlfn.XLOOKUP(C2267,State_Ref!B:B,State_Ref!A:A,"No Match")</f>
        <v>Massachusetts</v>
      </c>
      <c r="J2267" cm="1">
        <f t="array" ref="J2267">_xlfn.XLOOKUP(I2267&amp;PROPER(D2267),Cleaned_Population!B$2:B$3200&amp;Cleaned_Population!A$2:A$3200,Cleaned_Population!C$2:C$3200,"No Match")</f>
        <v>888502</v>
      </c>
      <c r="K2267" t="str">
        <f t="shared" si="35"/>
        <v>Sufficient Access</v>
      </c>
    </row>
    <row r="2268" spans="1:11">
      <c r="A2268" t="str">
        <v>BEDFORD VA MEDICAL CENTER</v>
      </c>
      <c r="B2268" t="str">
        <v>BEDFORD</v>
      </c>
      <c r="C2268" t="str">
        <v>MA</v>
      </c>
      <c r="D2268" t="str">
        <v>MIDDLESEX</v>
      </c>
      <c r="E2268" t="str">
        <v>Acute Care - Veterans Administration</v>
      </c>
      <c r="F2268" t="str">
        <v>Veterans Health Administration</v>
      </c>
      <c r="G2268" t="str">
        <v>No</v>
      </c>
      <c r="H2268" s="8">
        <v>0</v>
      </c>
      <c r="I2268" t="str">
        <f>_xlfn.XLOOKUP(C2268,State_Ref!B:B,State_Ref!A:A,"No Match")</f>
        <v>Massachusetts</v>
      </c>
      <c r="J2268" cm="1">
        <f t="array" ref="J2268">_xlfn.XLOOKUP(I2268&amp;PROPER(D2268),Cleaned_Population!B$2:B$3200&amp;Cleaned_Population!A$2:A$3200,Cleaned_Population!C$2:C$3200,"No Match")</f>
        <v>1669979</v>
      </c>
      <c r="K2268" t="str">
        <f t="shared" si="35"/>
        <v>Sufficient Access</v>
      </c>
    </row>
    <row r="2269" spans="1:11">
      <c r="A2269" t="str">
        <v>SAINT ANNE'S HOSPITAL</v>
      </c>
      <c r="B2269" t="str">
        <v>FALL RIVER</v>
      </c>
      <c r="C2269" t="str">
        <v>MA</v>
      </c>
      <c r="D2269" t="str">
        <v>BRISTOL</v>
      </c>
      <c r="E2269" t="str">
        <v>Acute Care Hospitals</v>
      </c>
      <c r="F2269" t="str">
        <v>Proprietary</v>
      </c>
      <c r="G2269" t="str">
        <v>Yes</v>
      </c>
      <c r="H2269" s="8">
        <v>3</v>
      </c>
      <c r="I2269" t="str">
        <f>_xlfn.XLOOKUP(C2269,State_Ref!B:B,State_Ref!A:A,"No Match")</f>
        <v>Massachusetts</v>
      </c>
      <c r="J2269" cm="1">
        <f t="array" ref="J2269">_xlfn.XLOOKUP(I2269&amp;PROPER(D2269),Cleaned_Population!B$2:B$3200&amp;Cleaned_Population!A$2:A$3200,Cleaned_Population!C$2:C$3200,"No Match")</f>
        <v>593640</v>
      </c>
      <c r="K2269" t="str">
        <f t="shared" si="35"/>
        <v>Sufficient Access</v>
      </c>
    </row>
    <row r="2270" spans="1:11">
      <c r="A2270" t="str">
        <v>HOLYOKE MEDICAL CENTER</v>
      </c>
      <c r="B2270" t="str">
        <v>HOLYOKE</v>
      </c>
      <c r="C2270" t="str">
        <v>MA</v>
      </c>
      <c r="D2270" t="str">
        <v>HAMPDEN</v>
      </c>
      <c r="E2270" t="str">
        <v>Acute Care Hospitals</v>
      </c>
      <c r="F2270" t="str">
        <v>Voluntary non-profit - Private</v>
      </c>
      <c r="G2270" t="str">
        <v>Yes</v>
      </c>
      <c r="H2270" s="8">
        <v>4</v>
      </c>
      <c r="I2270" t="str">
        <f>_xlfn.XLOOKUP(C2270,State_Ref!B:B,State_Ref!A:A,"No Match")</f>
        <v>Massachusetts</v>
      </c>
      <c r="J2270" cm="1">
        <f t="array" ref="J2270">_xlfn.XLOOKUP(I2270&amp;PROPER(D2270),Cleaned_Population!B$2:B$3200&amp;Cleaned_Population!A$2:A$3200,Cleaned_Population!C$2:C$3200,"No Match")</f>
        <v>464338</v>
      </c>
      <c r="K2270" t="str">
        <f t="shared" si="35"/>
        <v>Sufficient Access</v>
      </c>
    </row>
    <row r="2271" spans="1:11">
      <c r="A2271" t="str">
        <v>ANNA JAQUES HOSPITAL</v>
      </c>
      <c r="B2271" t="str">
        <v>NEWBURYPORT</v>
      </c>
      <c r="C2271" t="str">
        <v>MA</v>
      </c>
      <c r="D2271" t="str">
        <v>ESSEX</v>
      </c>
      <c r="E2271" t="str">
        <v>Acute Care Hospitals</v>
      </c>
      <c r="F2271" t="str">
        <v>Voluntary non-profit - Private</v>
      </c>
      <c r="G2271" t="str">
        <v>Yes</v>
      </c>
      <c r="H2271" s="8">
        <v>3</v>
      </c>
      <c r="I2271" t="str">
        <f>_xlfn.XLOOKUP(C2271,State_Ref!B:B,State_Ref!A:A,"No Match")</f>
        <v>Massachusetts</v>
      </c>
      <c r="J2271" cm="1">
        <f t="array" ref="J2271">_xlfn.XLOOKUP(I2271&amp;PROPER(D2271),Cleaned_Population!B$2:B$3200&amp;Cleaned_Population!A$2:A$3200,Cleaned_Population!C$2:C$3200,"No Match")</f>
        <v>826653</v>
      </c>
      <c r="K2271" t="str">
        <f t="shared" si="35"/>
        <v>Sufficient Access</v>
      </c>
    </row>
    <row r="2272" spans="1:11">
      <c r="A2272" t="str">
        <v>BAYSTATE WING HOSPITAL</v>
      </c>
      <c r="B2272" t="str">
        <v>PALMER</v>
      </c>
      <c r="C2272" t="str">
        <v>MA</v>
      </c>
      <c r="D2272" t="str">
        <v>HAMPDEN</v>
      </c>
      <c r="E2272" t="str">
        <v>Acute Care Hospitals</v>
      </c>
      <c r="F2272" t="str">
        <v>Voluntary non-profit - Other</v>
      </c>
      <c r="G2272" t="str">
        <v>Yes</v>
      </c>
      <c r="H2272" s="8">
        <v>4</v>
      </c>
      <c r="I2272" t="str">
        <f>_xlfn.XLOOKUP(C2272,State_Ref!B:B,State_Ref!A:A,"No Match")</f>
        <v>Massachusetts</v>
      </c>
      <c r="J2272" cm="1">
        <f t="array" ref="J2272">_xlfn.XLOOKUP(I2272&amp;PROPER(D2272),Cleaned_Population!B$2:B$3200&amp;Cleaned_Population!A$2:A$3200,Cleaned_Population!C$2:C$3200,"No Match")</f>
        <v>464338</v>
      </c>
      <c r="K2272" t="str">
        <f t="shared" si="35"/>
        <v>Sufficient Access</v>
      </c>
    </row>
    <row r="2273" spans="1:11">
      <c r="A2273" t="str">
        <v>BOSTON MEDICAL CENTER</v>
      </c>
      <c r="B2273" t="str">
        <v>BOSTON</v>
      </c>
      <c r="C2273" t="str">
        <v>MA</v>
      </c>
      <c r="D2273" t="str">
        <v>SUFFOLK</v>
      </c>
      <c r="E2273" t="str">
        <v>Acute Care Hospitals</v>
      </c>
      <c r="F2273" t="str">
        <v>Voluntary non-profit - Private</v>
      </c>
      <c r="G2273" t="str">
        <v>Yes</v>
      </c>
      <c r="H2273" s="8">
        <v>3</v>
      </c>
      <c r="I2273" t="str">
        <f>_xlfn.XLOOKUP(C2273,State_Ref!B:B,State_Ref!A:A,"No Match")</f>
        <v>Massachusetts</v>
      </c>
      <c r="J2273" cm="1">
        <f t="array" ref="J2273">_xlfn.XLOOKUP(I2273&amp;PROPER(D2273),Cleaned_Population!B$2:B$3200&amp;Cleaned_Population!A$2:A$3200,Cleaned_Population!C$2:C$3200,"No Match")</f>
        <v>791891</v>
      </c>
      <c r="K2273" t="str">
        <f t="shared" si="35"/>
        <v>Sufficient Access</v>
      </c>
    </row>
    <row r="2274" spans="1:11">
      <c r="A2274" t="str">
        <v>NORTHEAST HOSPITAL CORPORATION</v>
      </c>
      <c r="B2274" t="str">
        <v>BEVERLY</v>
      </c>
      <c r="C2274" t="str">
        <v>MA</v>
      </c>
      <c r="D2274" t="str">
        <v>ESSEX</v>
      </c>
      <c r="E2274" t="str">
        <v>Acute Care Hospitals</v>
      </c>
      <c r="F2274" t="str">
        <v>Voluntary non-profit - Private</v>
      </c>
      <c r="G2274" t="str">
        <v>Yes</v>
      </c>
      <c r="H2274" s="8">
        <v>3</v>
      </c>
      <c r="I2274" t="str">
        <f>_xlfn.XLOOKUP(C2274,State_Ref!B:B,State_Ref!A:A,"No Match")</f>
        <v>Massachusetts</v>
      </c>
      <c r="J2274" cm="1">
        <f t="array" ref="J2274">_xlfn.XLOOKUP(I2274&amp;PROPER(D2274),Cleaned_Population!B$2:B$3200&amp;Cleaned_Population!A$2:A$3200,Cleaned_Population!C$2:C$3200,"No Match")</f>
        <v>826653</v>
      </c>
      <c r="K2274" t="str">
        <f t="shared" si="35"/>
        <v>Sufficient Access</v>
      </c>
    </row>
    <row r="2275" spans="1:11">
      <c r="A2275" t="str">
        <v>NORTH SHORE MEDICAL CENTER -</v>
      </c>
      <c r="B2275" t="str">
        <v>SALEM</v>
      </c>
      <c r="C2275" t="str">
        <v>MA</v>
      </c>
      <c r="D2275" t="str">
        <v>ESSEX</v>
      </c>
      <c r="E2275" t="str">
        <v>Acute Care Hospitals</v>
      </c>
      <c r="F2275" t="str">
        <v>Voluntary non-profit - Private</v>
      </c>
      <c r="G2275" t="str">
        <v>Yes</v>
      </c>
      <c r="H2275" s="8">
        <v>5</v>
      </c>
      <c r="I2275" t="str">
        <f>_xlfn.XLOOKUP(C2275,State_Ref!B:B,State_Ref!A:A,"No Match")</f>
        <v>Massachusetts</v>
      </c>
      <c r="J2275" cm="1">
        <f t="array" ref="J2275">_xlfn.XLOOKUP(I2275&amp;PROPER(D2275),Cleaned_Population!B$2:B$3200&amp;Cleaned_Population!A$2:A$3200,Cleaned_Population!C$2:C$3200,"No Match")</f>
        <v>826653</v>
      </c>
      <c r="K2275" t="str">
        <f t="shared" si="35"/>
        <v>Sufficient Access</v>
      </c>
    </row>
    <row r="2276" spans="1:11">
      <c r="A2276" t="str">
        <v>BOSTON MEDICAL CENTER-BRIGHTON</v>
      </c>
      <c r="B2276" t="str">
        <v>BRIGHTON</v>
      </c>
      <c r="C2276" t="str">
        <v>MA</v>
      </c>
      <c r="D2276" t="str">
        <v>SUFFOLK</v>
      </c>
      <c r="E2276" t="str">
        <v>Acute Care Hospitals</v>
      </c>
      <c r="F2276" t="str">
        <v>Proprietary</v>
      </c>
      <c r="G2276" t="str">
        <v>Yes</v>
      </c>
      <c r="H2276" s="8">
        <v>3</v>
      </c>
      <c r="I2276" t="str">
        <f>_xlfn.XLOOKUP(C2276,State_Ref!B:B,State_Ref!A:A,"No Match")</f>
        <v>Massachusetts</v>
      </c>
      <c r="J2276" cm="1">
        <f t="array" ref="J2276">_xlfn.XLOOKUP(I2276&amp;PROPER(D2276),Cleaned_Population!B$2:B$3200&amp;Cleaned_Population!A$2:A$3200,Cleaned_Population!C$2:C$3200,"No Match")</f>
        <v>791891</v>
      </c>
      <c r="K2276" t="str">
        <f t="shared" si="35"/>
        <v>Sufficient Access</v>
      </c>
    </row>
    <row r="2277" spans="1:11">
      <c r="A2277" t="str">
        <v>BERKSHIRE MEDICAL CENTER</v>
      </c>
      <c r="B2277" t="str">
        <v>PITTSFIELD</v>
      </c>
      <c r="C2277" t="str">
        <v>MA</v>
      </c>
      <c r="D2277" t="str">
        <v>BERKSHIRE</v>
      </c>
      <c r="E2277" t="str">
        <v>Acute Care Hospitals</v>
      </c>
      <c r="F2277" t="str">
        <v>Voluntary non-profit - Other</v>
      </c>
      <c r="G2277" t="str">
        <v>Yes</v>
      </c>
      <c r="H2277" s="8">
        <v>4</v>
      </c>
      <c r="I2277" t="str">
        <f>_xlfn.XLOOKUP(C2277,State_Ref!B:B,State_Ref!A:A,"No Match")</f>
        <v>Massachusetts</v>
      </c>
      <c r="J2277" cm="1">
        <f t="array" ref="J2277">_xlfn.XLOOKUP(I2277&amp;PROPER(D2277),Cleaned_Population!B$2:B$3200&amp;Cleaned_Population!A$2:A$3200,Cleaned_Population!C$2:C$3200,"No Match")</f>
        <v>128224</v>
      </c>
      <c r="K2277" t="str">
        <f t="shared" si="35"/>
        <v>Sufficient Access</v>
      </c>
    </row>
    <row r="2278" spans="1:11">
      <c r="A2278" t="str">
        <v>UMASS MEMORIAL HEALTHCARE-MARLBOROUGH HOSPITAL</v>
      </c>
      <c r="B2278" t="str">
        <v>MARLBOROUGH</v>
      </c>
      <c r="C2278" t="str">
        <v>MA</v>
      </c>
      <c r="D2278" t="str">
        <v>MIDDLESEX</v>
      </c>
      <c r="E2278" t="str">
        <v>Acute Care Hospitals</v>
      </c>
      <c r="F2278" t="str">
        <v>Voluntary non-profit - Private</v>
      </c>
      <c r="G2278" t="str">
        <v>Yes</v>
      </c>
      <c r="H2278" s="8">
        <v>2</v>
      </c>
      <c r="I2278" t="str">
        <f>_xlfn.XLOOKUP(C2278,State_Ref!B:B,State_Ref!A:A,"No Match")</f>
        <v>Massachusetts</v>
      </c>
      <c r="J2278" cm="1">
        <f t="array" ref="J2278">_xlfn.XLOOKUP(I2278&amp;PROPER(D2278),Cleaned_Population!B$2:B$3200&amp;Cleaned_Population!A$2:A$3200,Cleaned_Population!C$2:C$3200,"No Match")</f>
        <v>1669979</v>
      </c>
      <c r="K2278" t="str">
        <f t="shared" si="35"/>
        <v>Sufficient Access</v>
      </c>
    </row>
    <row r="2279" spans="1:11">
      <c r="A2279" t="str">
        <v>SIGNATURE HEALTHCARE BROCKTON HOSPITAL</v>
      </c>
      <c r="B2279" t="str">
        <v>BROCKTON</v>
      </c>
      <c r="C2279" t="str">
        <v>MA</v>
      </c>
      <c r="D2279" t="str">
        <v>PLYMOUTH</v>
      </c>
      <c r="E2279" t="str">
        <v>Acute Care Hospitals</v>
      </c>
      <c r="F2279" t="str">
        <v>Voluntary non-profit - Other</v>
      </c>
      <c r="G2279" t="str">
        <v>Yes</v>
      </c>
      <c r="H2279" s="8">
        <v>3</v>
      </c>
      <c r="I2279" t="str">
        <f>_xlfn.XLOOKUP(C2279,State_Ref!B:B,State_Ref!A:A,"No Match")</f>
        <v>Massachusetts</v>
      </c>
      <c r="J2279" cm="1">
        <f t="array" ref="J2279">_xlfn.XLOOKUP(I2279&amp;PROPER(D2279),Cleaned_Population!B$2:B$3200&amp;Cleaned_Population!A$2:A$3200,Cleaned_Population!C$2:C$3200,"No Match")</f>
        <v>546829</v>
      </c>
      <c r="K2279" t="str">
        <f t="shared" si="35"/>
        <v>Sufficient Access</v>
      </c>
    </row>
    <row r="2280" spans="1:11">
      <c r="A2280" t="str">
        <v>BETH ISRAEL DEACONESS HOSPITAL PLYMOUTH</v>
      </c>
      <c r="B2280" t="str">
        <v>PLYMOUTH</v>
      </c>
      <c r="C2280" t="str">
        <v>MA</v>
      </c>
      <c r="D2280" t="str">
        <v>PLYMOUTH</v>
      </c>
      <c r="E2280" t="str">
        <v>Acute Care Hospitals</v>
      </c>
      <c r="F2280" t="str">
        <v>Voluntary non-profit - Private</v>
      </c>
      <c r="G2280" t="str">
        <v>Yes</v>
      </c>
      <c r="H2280" s="8">
        <v>4</v>
      </c>
      <c r="I2280" t="str">
        <f>_xlfn.XLOOKUP(C2280,State_Ref!B:B,State_Ref!A:A,"No Match")</f>
        <v>Massachusetts</v>
      </c>
      <c r="J2280" cm="1">
        <f t="array" ref="J2280">_xlfn.XLOOKUP(I2280&amp;PROPER(D2280),Cleaned_Population!B$2:B$3200&amp;Cleaned_Population!A$2:A$3200,Cleaned_Population!C$2:C$3200,"No Match")</f>
        <v>546829</v>
      </c>
      <c r="K2280" t="str">
        <f t="shared" si="35"/>
        <v>Sufficient Access</v>
      </c>
    </row>
    <row r="2281" spans="1:11">
      <c r="A2281" t="str">
        <v>ADCARE HOSPITAL OF WORCESTER INC</v>
      </c>
      <c r="B2281" t="str">
        <v>WORCESTER</v>
      </c>
      <c r="C2281" t="str">
        <v>MA</v>
      </c>
      <c r="D2281" t="str">
        <v>WORCESTER</v>
      </c>
      <c r="E2281" t="str">
        <v>Acute Care Hospitals</v>
      </c>
      <c r="F2281" t="str">
        <v>Proprietary</v>
      </c>
      <c r="G2281" t="str">
        <v>No</v>
      </c>
      <c r="H2281" s="8">
        <v>0</v>
      </c>
      <c r="I2281" t="str">
        <f>_xlfn.XLOOKUP(C2281,State_Ref!B:B,State_Ref!A:A,"No Match")</f>
        <v>Massachusetts</v>
      </c>
      <c r="J2281" cm="1">
        <f t="array" ref="J2281">_xlfn.XLOOKUP(I2281&amp;PROPER(D2281),Cleaned_Population!B$2:B$3200&amp;Cleaned_Population!A$2:A$3200,Cleaned_Population!C$2:C$3200,"No Match")</f>
        <v>888502</v>
      </c>
      <c r="K2281" t="str">
        <f t="shared" si="35"/>
        <v>Sufficient Access</v>
      </c>
    </row>
    <row r="2282" spans="1:11">
      <c r="A2282" t="str">
        <v>LOWELL GENERAL HOSPITAL</v>
      </c>
      <c r="B2282" t="str">
        <v>LOWELL</v>
      </c>
      <c r="C2282" t="str">
        <v>MA</v>
      </c>
      <c r="D2282" t="str">
        <v>MIDDLESEX</v>
      </c>
      <c r="E2282" t="str">
        <v>Acute Care Hospitals</v>
      </c>
      <c r="F2282" t="str">
        <v>Voluntary non-profit - Private</v>
      </c>
      <c r="G2282" t="str">
        <v>Yes</v>
      </c>
      <c r="H2282" s="8">
        <v>2</v>
      </c>
      <c r="I2282" t="str">
        <f>_xlfn.XLOOKUP(C2282,State_Ref!B:B,State_Ref!A:A,"No Match")</f>
        <v>Massachusetts</v>
      </c>
      <c r="J2282" cm="1">
        <f t="array" ref="J2282">_xlfn.XLOOKUP(I2282&amp;PROPER(D2282),Cleaned_Population!B$2:B$3200&amp;Cleaned_Population!A$2:A$3200,Cleaned_Population!C$2:C$3200,"No Match")</f>
        <v>1669979</v>
      </c>
      <c r="K2282" t="str">
        <f t="shared" si="35"/>
        <v>Sufficient Access</v>
      </c>
    </row>
    <row r="2283" spans="1:11">
      <c r="A2283" t="str">
        <v>BAYSTATE NOBLE HOSPITAL</v>
      </c>
      <c r="B2283" t="str">
        <v>WESTFIELD</v>
      </c>
      <c r="C2283" t="str">
        <v>MA</v>
      </c>
      <c r="D2283" t="str">
        <v>HAMPDEN</v>
      </c>
      <c r="E2283" t="str">
        <v>Acute Care Hospitals</v>
      </c>
      <c r="F2283" t="str">
        <v>Voluntary non-profit - Private</v>
      </c>
      <c r="G2283" t="str">
        <v>Yes</v>
      </c>
      <c r="H2283" s="8">
        <v>2</v>
      </c>
      <c r="I2283" t="str">
        <f>_xlfn.XLOOKUP(C2283,State_Ref!B:B,State_Ref!A:A,"No Match")</f>
        <v>Massachusetts</v>
      </c>
      <c r="J2283" cm="1">
        <f t="array" ref="J2283">_xlfn.XLOOKUP(I2283&amp;PROPER(D2283),Cleaned_Population!B$2:B$3200&amp;Cleaned_Population!A$2:A$3200,Cleaned_Population!C$2:C$3200,"No Match")</f>
        <v>464338</v>
      </c>
      <c r="K2283" t="str">
        <f t="shared" si="35"/>
        <v>Sufficient Access</v>
      </c>
    </row>
    <row r="2284" spans="1:11">
      <c r="A2284" t="str">
        <v>MERCY MEDICAL CTR</v>
      </c>
      <c r="B2284" t="str">
        <v>SPRINGFIELD</v>
      </c>
      <c r="C2284" t="str">
        <v>MA</v>
      </c>
      <c r="D2284" t="str">
        <v>HAMPDEN</v>
      </c>
      <c r="E2284" t="str">
        <v>Acute Care Hospitals</v>
      </c>
      <c r="F2284" t="str">
        <v>Voluntary non-profit - Private</v>
      </c>
      <c r="G2284" t="str">
        <v>Yes</v>
      </c>
      <c r="H2284" s="8">
        <v>2</v>
      </c>
      <c r="I2284" t="str">
        <f>_xlfn.XLOOKUP(C2284,State_Ref!B:B,State_Ref!A:A,"No Match")</f>
        <v>Massachusetts</v>
      </c>
      <c r="J2284" cm="1">
        <f t="array" ref="J2284">_xlfn.XLOOKUP(I2284&amp;PROPER(D2284),Cleaned_Population!B$2:B$3200&amp;Cleaned_Population!A$2:A$3200,Cleaned_Population!C$2:C$3200,"No Match")</f>
        <v>464338</v>
      </c>
      <c r="K2284" t="str">
        <f t="shared" si="35"/>
        <v>Sufficient Access</v>
      </c>
    </row>
    <row r="2285" spans="1:11">
      <c r="A2285" t="str">
        <v>MELROSEWAKEFIELD HEALTHCARE</v>
      </c>
      <c r="B2285" t="str">
        <v>MELROSE</v>
      </c>
      <c r="C2285" t="str">
        <v>MA</v>
      </c>
      <c r="D2285" t="str">
        <v>MIDDLESEX</v>
      </c>
      <c r="E2285" t="str">
        <v>Acute Care Hospitals</v>
      </c>
      <c r="F2285" t="str">
        <v>Voluntary non-profit - Private</v>
      </c>
      <c r="G2285" t="str">
        <v>Yes</v>
      </c>
      <c r="H2285" s="8">
        <v>3</v>
      </c>
      <c r="I2285" t="str">
        <f>_xlfn.XLOOKUP(C2285,State_Ref!B:B,State_Ref!A:A,"No Match")</f>
        <v>Massachusetts</v>
      </c>
      <c r="J2285" cm="1">
        <f t="array" ref="J2285">_xlfn.XLOOKUP(I2285&amp;PROPER(D2285),Cleaned_Population!B$2:B$3200&amp;Cleaned_Population!A$2:A$3200,Cleaned_Population!C$2:C$3200,"No Match")</f>
        <v>1669979</v>
      </c>
      <c r="K2285" t="str">
        <f t="shared" si="35"/>
        <v>Sufficient Access</v>
      </c>
    </row>
    <row r="2286" spans="1:11">
      <c r="A2286" t="str">
        <v>MASSACHUSETTS GENERAL HOSPITAL</v>
      </c>
      <c r="B2286" t="str">
        <v>BOSTON</v>
      </c>
      <c r="C2286" t="str">
        <v>MA</v>
      </c>
      <c r="D2286" t="str">
        <v>SUFFOLK</v>
      </c>
      <c r="E2286" t="str">
        <v>Acute Care Hospitals</v>
      </c>
      <c r="F2286" t="str">
        <v>Voluntary non-profit - Private</v>
      </c>
      <c r="G2286" t="str">
        <v>Yes</v>
      </c>
      <c r="H2286" s="8">
        <v>5</v>
      </c>
      <c r="I2286" t="str">
        <f>_xlfn.XLOOKUP(C2286,State_Ref!B:B,State_Ref!A:A,"No Match")</f>
        <v>Massachusetts</v>
      </c>
      <c r="J2286" cm="1">
        <f t="array" ref="J2286">_xlfn.XLOOKUP(I2286&amp;PROPER(D2286),Cleaned_Population!B$2:B$3200&amp;Cleaned_Population!A$2:A$3200,Cleaned_Population!C$2:C$3200,"No Match")</f>
        <v>791891</v>
      </c>
      <c r="K2286" t="str">
        <f t="shared" si="35"/>
        <v>Sufficient Access</v>
      </c>
    </row>
    <row r="2287" spans="1:11">
      <c r="A2287" t="str">
        <v>BROWN UNIVERSITY HEALTH MORTON HOSPITAL</v>
      </c>
      <c r="B2287" t="str">
        <v>TAUNTON</v>
      </c>
      <c r="C2287" t="str">
        <v>MA</v>
      </c>
      <c r="D2287" t="str">
        <v>BRISTOL</v>
      </c>
      <c r="E2287" t="str">
        <v>Acute Care Hospitals</v>
      </c>
      <c r="F2287" t="str">
        <v>Proprietary</v>
      </c>
      <c r="G2287" t="str">
        <v>Yes</v>
      </c>
      <c r="H2287" s="8">
        <v>1</v>
      </c>
      <c r="I2287" t="str">
        <f>_xlfn.XLOOKUP(C2287,State_Ref!B:B,State_Ref!A:A,"No Match")</f>
        <v>Massachusetts</v>
      </c>
      <c r="J2287" cm="1">
        <f t="array" ref="J2287">_xlfn.XLOOKUP(I2287&amp;PROPER(D2287),Cleaned_Population!B$2:B$3200&amp;Cleaned_Population!A$2:A$3200,Cleaned_Population!C$2:C$3200,"No Match")</f>
        <v>593640</v>
      </c>
      <c r="K2287" t="str">
        <f t="shared" si="35"/>
        <v>Sufficient Access</v>
      </c>
    </row>
    <row r="2288" spans="1:11">
      <c r="A2288" t="str">
        <v>SOUTHCOAST HOSPITALS GROUP</v>
      </c>
      <c r="B2288" t="str">
        <v>FALL RIVER</v>
      </c>
      <c r="C2288" t="str">
        <v>MA</v>
      </c>
      <c r="D2288" t="str">
        <v>BRISTOL</v>
      </c>
      <c r="E2288" t="str">
        <v>Acute Care Hospitals</v>
      </c>
      <c r="F2288" t="str">
        <v>Voluntary non-profit - Private</v>
      </c>
      <c r="G2288" t="str">
        <v>Yes</v>
      </c>
      <c r="H2288" s="8">
        <v>4</v>
      </c>
      <c r="I2288" t="str">
        <f>_xlfn.XLOOKUP(C2288,State_Ref!B:B,State_Ref!A:A,"No Match")</f>
        <v>Massachusetts</v>
      </c>
      <c r="J2288" cm="1">
        <f t="array" ref="J2288">_xlfn.XLOOKUP(I2288&amp;PROPER(D2288),Cleaned_Population!B$2:B$3200&amp;Cleaned_Population!A$2:A$3200,Cleaned_Population!C$2:C$3200,"No Match")</f>
        <v>593640</v>
      </c>
      <c r="K2288" t="str">
        <f t="shared" si="35"/>
        <v>Sufficient Access</v>
      </c>
    </row>
    <row r="2289" spans="1:11">
      <c r="A2289" t="str">
        <v>MASSACHUSETTS EYE AND EAR INFIRMARY -</v>
      </c>
      <c r="B2289" t="str">
        <v>BOSTON</v>
      </c>
      <c r="C2289" t="str">
        <v>MA</v>
      </c>
      <c r="D2289" t="str">
        <v>SUFFOLK</v>
      </c>
      <c r="E2289" t="str">
        <v>Acute Care Hospitals</v>
      </c>
      <c r="F2289" t="str">
        <v>Voluntary non-profit - Private</v>
      </c>
      <c r="G2289" t="str">
        <v>Yes</v>
      </c>
      <c r="H2289" s="8">
        <v>0</v>
      </c>
      <c r="I2289" t="str">
        <f>_xlfn.XLOOKUP(C2289,State_Ref!B:B,State_Ref!A:A,"No Match")</f>
        <v>Massachusetts</v>
      </c>
      <c r="J2289" cm="1">
        <f t="array" ref="J2289">_xlfn.XLOOKUP(I2289&amp;PROPER(D2289),Cleaned_Population!B$2:B$3200&amp;Cleaned_Population!A$2:A$3200,Cleaned_Population!C$2:C$3200,"No Match")</f>
        <v>791891</v>
      </c>
      <c r="K2289" t="str">
        <f t="shared" si="35"/>
        <v>Sufficient Access</v>
      </c>
    </row>
    <row r="2290" spans="1:11">
      <c r="A2290" t="str">
        <v>BAYSTATE MEDICAL CENTER</v>
      </c>
      <c r="B2290" t="str">
        <v>SPRINGFIELD</v>
      </c>
      <c r="C2290" t="str">
        <v>MA</v>
      </c>
      <c r="D2290" t="str">
        <v>HAMPDEN</v>
      </c>
      <c r="E2290" t="str">
        <v>Acute Care Hospitals</v>
      </c>
      <c r="F2290" t="str">
        <v>Voluntary non-profit - Private</v>
      </c>
      <c r="G2290" t="str">
        <v>Yes</v>
      </c>
      <c r="H2290" s="8">
        <v>2</v>
      </c>
      <c r="I2290" t="str">
        <f>_xlfn.XLOOKUP(C2290,State_Ref!B:B,State_Ref!A:A,"No Match")</f>
        <v>Massachusetts</v>
      </c>
      <c r="J2290" cm="1">
        <f t="array" ref="J2290">_xlfn.XLOOKUP(I2290&amp;PROPER(D2290),Cleaned_Population!B$2:B$3200&amp;Cleaned_Population!A$2:A$3200,Cleaned_Population!C$2:C$3200,"No Match")</f>
        <v>464338</v>
      </c>
      <c r="K2290" t="str">
        <f t="shared" si="35"/>
        <v>Sufficient Access</v>
      </c>
    </row>
    <row r="2291" spans="1:11">
      <c r="A2291" t="str">
        <v>HOLY FAMILY HOSPITAL</v>
      </c>
      <c r="B2291" t="str">
        <v>METHUEN</v>
      </c>
      <c r="C2291" t="str">
        <v>MA</v>
      </c>
      <c r="D2291" t="str">
        <v>ESSEX</v>
      </c>
      <c r="E2291" t="str">
        <v>Acute Care Hospitals</v>
      </c>
      <c r="F2291" t="str">
        <v>Proprietary</v>
      </c>
      <c r="G2291" t="str">
        <v>Yes</v>
      </c>
      <c r="H2291" s="8">
        <v>2</v>
      </c>
      <c r="I2291" t="str">
        <f>_xlfn.XLOOKUP(C2291,State_Ref!B:B,State_Ref!A:A,"No Match")</f>
        <v>Massachusetts</v>
      </c>
      <c r="J2291" cm="1">
        <f t="array" ref="J2291">_xlfn.XLOOKUP(I2291&amp;PROPER(D2291),Cleaned_Population!B$2:B$3200&amp;Cleaned_Population!A$2:A$3200,Cleaned_Population!C$2:C$3200,"No Match")</f>
        <v>826653</v>
      </c>
      <c r="K2291" t="str">
        <f t="shared" si="35"/>
        <v>Sufficient Access</v>
      </c>
    </row>
    <row r="2292" spans="1:11">
      <c r="A2292" t="str">
        <v>BETH ISRAEL DEACONESS HOSPITAL - NEEDHAM</v>
      </c>
      <c r="B2292" t="str">
        <v>NEEDHAM</v>
      </c>
      <c r="C2292" t="str">
        <v>MA</v>
      </c>
      <c r="D2292" t="str">
        <v>NORFOLK</v>
      </c>
      <c r="E2292" t="str">
        <v>Acute Care Hospitals</v>
      </c>
      <c r="F2292" t="str">
        <v>Voluntary non-profit - Private</v>
      </c>
      <c r="G2292" t="str">
        <v>Yes</v>
      </c>
      <c r="H2292" s="8">
        <v>5</v>
      </c>
      <c r="I2292" t="str">
        <f>_xlfn.XLOOKUP(C2292,State_Ref!B:B,State_Ref!A:A,"No Match")</f>
        <v>Massachusetts</v>
      </c>
      <c r="J2292" cm="1">
        <f t="array" ref="J2292">_xlfn.XLOOKUP(I2292&amp;PROPER(D2292),Cleaned_Population!B$2:B$3200&amp;Cleaned_Population!A$2:A$3200,Cleaned_Population!C$2:C$3200,"No Match")</f>
        <v>739749</v>
      </c>
      <c r="K2292" t="str">
        <f t="shared" si="35"/>
        <v>Sufficient Access</v>
      </c>
    </row>
    <row r="2293" spans="1:11">
      <c r="A2293" t="str">
        <v>EMERSON HOSPITAL -</v>
      </c>
      <c r="B2293" t="str">
        <v>W CONCORD</v>
      </c>
      <c r="C2293" t="str">
        <v>MA</v>
      </c>
      <c r="D2293" t="str">
        <v>MIDDLESEX</v>
      </c>
      <c r="E2293" t="str">
        <v>Acute Care Hospitals</v>
      </c>
      <c r="F2293" t="str">
        <v>Voluntary non-profit - Private</v>
      </c>
      <c r="G2293" t="str">
        <v>Yes</v>
      </c>
      <c r="H2293" s="8">
        <v>5</v>
      </c>
      <c r="I2293" t="str">
        <f>_xlfn.XLOOKUP(C2293,State_Ref!B:B,State_Ref!A:A,"No Match")</f>
        <v>Massachusetts</v>
      </c>
      <c r="J2293" cm="1">
        <f t="array" ref="J2293">_xlfn.XLOOKUP(I2293&amp;PROPER(D2293),Cleaned_Population!B$2:B$3200&amp;Cleaned_Population!A$2:A$3200,Cleaned_Population!C$2:C$3200,"No Match")</f>
        <v>1669979</v>
      </c>
      <c r="K2293" t="str">
        <f t="shared" si="35"/>
        <v>Sufficient Access</v>
      </c>
    </row>
    <row r="2294" spans="1:11">
      <c r="A2294" t="str">
        <v>BETH ISRAEL DEACONESS MEDICAL CENTER</v>
      </c>
      <c r="B2294" t="str">
        <v>BOSTON</v>
      </c>
      <c r="C2294" t="str">
        <v>MA</v>
      </c>
      <c r="D2294" t="str">
        <v>SUFFOLK</v>
      </c>
      <c r="E2294" t="str">
        <v>Acute Care Hospitals</v>
      </c>
      <c r="F2294" t="str">
        <v>Voluntary non-profit - Private</v>
      </c>
      <c r="G2294" t="str">
        <v>Yes</v>
      </c>
      <c r="H2294" s="8">
        <v>3</v>
      </c>
      <c r="I2294" t="str">
        <f>_xlfn.XLOOKUP(C2294,State_Ref!B:B,State_Ref!A:A,"No Match")</f>
        <v>Massachusetts</v>
      </c>
      <c r="J2294" cm="1">
        <f t="array" ref="J2294">_xlfn.XLOOKUP(I2294&amp;PROPER(D2294),Cleaned_Population!B$2:B$3200&amp;Cleaned_Population!A$2:A$3200,Cleaned_Population!C$2:C$3200,"No Match")</f>
        <v>791891</v>
      </c>
      <c r="K2294" t="str">
        <f t="shared" si="35"/>
        <v>Sufficient Access</v>
      </c>
    </row>
    <row r="2295" spans="1:11">
      <c r="A2295" t="str">
        <v>NEW ENGLAND BAPTIST HOSPITAL</v>
      </c>
      <c r="B2295" t="str">
        <v>BOSTON</v>
      </c>
      <c r="C2295" t="str">
        <v>MA</v>
      </c>
      <c r="D2295" t="str">
        <v>SUFFOLK</v>
      </c>
      <c r="E2295" t="str">
        <v>Acute Care Hospitals</v>
      </c>
      <c r="F2295" t="str">
        <v>Voluntary non-profit - Private</v>
      </c>
      <c r="G2295" t="str">
        <v>No</v>
      </c>
      <c r="H2295" s="8">
        <v>5</v>
      </c>
      <c r="I2295" t="str">
        <f>_xlfn.XLOOKUP(C2295,State_Ref!B:B,State_Ref!A:A,"No Match")</f>
        <v>Massachusetts</v>
      </c>
      <c r="J2295" cm="1">
        <f t="array" ref="J2295">_xlfn.XLOOKUP(I2295&amp;PROPER(D2295),Cleaned_Population!B$2:B$3200&amp;Cleaned_Population!A$2:A$3200,Cleaned_Population!C$2:C$3200,"No Match")</f>
        <v>791891</v>
      </c>
      <c r="K2295" t="str">
        <f t="shared" si="35"/>
        <v>Sufficient Access</v>
      </c>
    </row>
    <row r="2296" spans="1:11">
      <c r="A2296" t="str">
        <v>MILFORD REGIONAL MEDICAL CENTER</v>
      </c>
      <c r="B2296" t="str">
        <v>MILFORD</v>
      </c>
      <c r="C2296" t="str">
        <v>MA</v>
      </c>
      <c r="D2296" t="str">
        <v>WORCESTER</v>
      </c>
      <c r="E2296" t="str">
        <v>Acute Care Hospitals</v>
      </c>
      <c r="F2296" t="str">
        <v>Voluntary non-profit - Other</v>
      </c>
      <c r="G2296" t="str">
        <v>Yes</v>
      </c>
      <c r="H2296" s="8">
        <v>4</v>
      </c>
      <c r="I2296" t="str">
        <f>_xlfn.XLOOKUP(C2296,State_Ref!B:B,State_Ref!A:A,"No Match")</f>
        <v>Massachusetts</v>
      </c>
      <c r="J2296" cm="1">
        <f t="array" ref="J2296">_xlfn.XLOOKUP(I2296&amp;PROPER(D2296),Cleaned_Population!B$2:B$3200&amp;Cleaned_Population!A$2:A$3200,Cleaned_Population!C$2:C$3200,"No Match")</f>
        <v>888502</v>
      </c>
      <c r="K2296" t="str">
        <f t="shared" si="35"/>
        <v>Sufficient Access</v>
      </c>
    </row>
    <row r="2297" spans="1:11">
      <c r="A2297" t="str">
        <v>HEYWOOD HOSPITAL -</v>
      </c>
      <c r="B2297" t="str">
        <v>GARDNER</v>
      </c>
      <c r="C2297" t="str">
        <v>MA</v>
      </c>
      <c r="D2297" t="str">
        <v>WORCESTER</v>
      </c>
      <c r="E2297" t="str">
        <v>Acute Care Hospitals</v>
      </c>
      <c r="F2297" t="str">
        <v>Voluntary non-profit - Private</v>
      </c>
      <c r="G2297" t="str">
        <v>Yes</v>
      </c>
      <c r="H2297" s="8">
        <v>2</v>
      </c>
      <c r="I2297" t="str">
        <f>_xlfn.XLOOKUP(C2297,State_Ref!B:B,State_Ref!A:A,"No Match")</f>
        <v>Massachusetts</v>
      </c>
      <c r="J2297" cm="1">
        <f t="array" ref="J2297">_xlfn.XLOOKUP(I2297&amp;PROPER(D2297),Cleaned_Population!B$2:B$3200&amp;Cleaned_Population!A$2:A$3200,Cleaned_Population!C$2:C$3200,"No Match")</f>
        <v>888502</v>
      </c>
      <c r="K2297" t="str">
        <f t="shared" si="35"/>
        <v>Sufficient Access</v>
      </c>
    </row>
    <row r="2298" spans="1:11">
      <c r="A2298" t="str">
        <v>NASHOBA VALLEY MEDICAL CENTER</v>
      </c>
      <c r="B2298" t="str">
        <v>AYER</v>
      </c>
      <c r="C2298" t="str">
        <v>MA</v>
      </c>
      <c r="D2298" t="str">
        <v>MIDDLESEX</v>
      </c>
      <c r="E2298" t="str">
        <v>Acute Care Hospitals</v>
      </c>
      <c r="F2298" t="str">
        <v>Proprietary</v>
      </c>
      <c r="G2298" t="str">
        <v>Yes</v>
      </c>
      <c r="H2298" s="8">
        <v>0</v>
      </c>
      <c r="I2298" t="str">
        <f>_xlfn.XLOOKUP(C2298,State_Ref!B:B,State_Ref!A:A,"No Match")</f>
        <v>Massachusetts</v>
      </c>
      <c r="J2298" cm="1">
        <f t="array" ref="J2298">_xlfn.XLOOKUP(I2298&amp;PROPER(D2298),Cleaned_Population!B$2:B$3200&amp;Cleaned_Population!A$2:A$3200,Cleaned_Population!C$2:C$3200,"No Match")</f>
        <v>1669979</v>
      </c>
      <c r="K2298" t="str">
        <f t="shared" si="35"/>
        <v>Sufficient Access</v>
      </c>
    </row>
    <row r="2299" spans="1:11">
      <c r="A2299" t="str">
        <v>NORTHAMPTON VA MEDICAL CENTER</v>
      </c>
      <c r="B2299" t="str">
        <v>LEEDS</v>
      </c>
      <c r="C2299" t="str">
        <v>MA</v>
      </c>
      <c r="D2299" t="str">
        <v>HAMPSHIRE</v>
      </c>
      <c r="E2299" t="str">
        <v>Acute Care - Veterans Administration</v>
      </c>
      <c r="F2299" t="str">
        <v>Veterans Health Administration</v>
      </c>
      <c r="G2299" t="str">
        <v>No</v>
      </c>
      <c r="H2299" s="8">
        <v>0</v>
      </c>
      <c r="I2299" t="str">
        <f>_xlfn.XLOOKUP(C2299,State_Ref!B:B,State_Ref!A:A,"No Match")</f>
        <v>Massachusetts</v>
      </c>
      <c r="J2299" cm="1">
        <f t="array" ref="J2299">_xlfn.XLOOKUP(I2299&amp;PROPER(D2299),Cleaned_Population!B$2:B$3200&amp;Cleaned_Population!A$2:A$3200,Cleaned_Population!C$2:C$3200,"No Match")</f>
        <v>164065</v>
      </c>
      <c r="K2299" t="str">
        <f t="shared" si="35"/>
        <v>Sufficient Access</v>
      </c>
    </row>
    <row r="2300" spans="1:11">
      <c r="A2300" t="str">
        <v>SOUTH SHORE HOSPITAL</v>
      </c>
      <c r="B2300" t="str">
        <v>SOUTH WEYMOUTH</v>
      </c>
      <c r="C2300" t="str">
        <v>MA</v>
      </c>
      <c r="D2300" t="str">
        <v>NORFOLK</v>
      </c>
      <c r="E2300" t="str">
        <v>Acute Care Hospitals</v>
      </c>
      <c r="F2300" t="str">
        <v>Voluntary non-profit - Private</v>
      </c>
      <c r="G2300" t="str">
        <v>Yes</v>
      </c>
      <c r="H2300" s="8">
        <v>2</v>
      </c>
      <c r="I2300" t="str">
        <f>_xlfn.XLOOKUP(C2300,State_Ref!B:B,State_Ref!A:A,"No Match")</f>
        <v>Massachusetts</v>
      </c>
      <c r="J2300" cm="1">
        <f t="array" ref="J2300">_xlfn.XLOOKUP(I2300&amp;PROPER(D2300),Cleaned_Population!B$2:B$3200&amp;Cleaned_Population!A$2:A$3200,Cleaned_Population!C$2:C$3200,"No Match")</f>
        <v>739749</v>
      </c>
      <c r="K2300" t="str">
        <f t="shared" si="35"/>
        <v>Sufficient Access</v>
      </c>
    </row>
    <row r="2301" spans="1:11">
      <c r="A2301" t="str">
        <v>NEWTON-WELLESLEY HOSPITAL</v>
      </c>
      <c r="B2301" t="str">
        <v>NEWTON</v>
      </c>
      <c r="C2301" t="str">
        <v>MA</v>
      </c>
      <c r="D2301" t="str">
        <v>MIDDLESEX</v>
      </c>
      <c r="E2301" t="str">
        <v>Acute Care Hospitals</v>
      </c>
      <c r="F2301" t="str">
        <v>Voluntary non-profit - Private</v>
      </c>
      <c r="G2301" t="str">
        <v>Yes</v>
      </c>
      <c r="H2301" s="8">
        <v>5</v>
      </c>
      <c r="I2301" t="str">
        <f>_xlfn.XLOOKUP(C2301,State_Ref!B:B,State_Ref!A:A,"No Match")</f>
        <v>Massachusetts</v>
      </c>
      <c r="J2301" cm="1">
        <f t="array" ref="J2301">_xlfn.XLOOKUP(I2301&amp;PROPER(D2301),Cleaned_Population!B$2:B$3200&amp;Cleaned_Population!A$2:A$3200,Cleaned_Population!C$2:C$3200,"No Match")</f>
        <v>1669979</v>
      </c>
      <c r="K2301" t="str">
        <f t="shared" si="35"/>
        <v>Sufficient Access</v>
      </c>
    </row>
    <row r="2302" spans="1:11">
      <c r="A2302" t="str">
        <v>WINCHESTER HOSPITAL</v>
      </c>
      <c r="B2302" t="str">
        <v>WINCHESTER</v>
      </c>
      <c r="C2302" t="str">
        <v>MA</v>
      </c>
      <c r="D2302" t="str">
        <v>MIDDLESEX</v>
      </c>
      <c r="E2302" t="str">
        <v>Acute Care Hospitals</v>
      </c>
      <c r="F2302" t="str">
        <v>Voluntary non-profit - Private</v>
      </c>
      <c r="G2302" t="str">
        <v>Yes</v>
      </c>
      <c r="H2302" s="8">
        <v>3</v>
      </c>
      <c r="I2302" t="str">
        <f>_xlfn.XLOOKUP(C2302,State_Ref!B:B,State_Ref!A:A,"No Match")</f>
        <v>Massachusetts</v>
      </c>
      <c r="J2302" cm="1">
        <f t="array" ref="J2302">_xlfn.XLOOKUP(I2302&amp;PROPER(D2302),Cleaned_Population!B$2:B$3200&amp;Cleaned_Population!A$2:A$3200,Cleaned_Population!C$2:C$3200,"No Match")</f>
        <v>1669979</v>
      </c>
      <c r="K2302" t="str">
        <f t="shared" si="35"/>
        <v>Sufficient Access</v>
      </c>
    </row>
    <row r="2303" spans="1:11">
      <c r="A2303" t="str">
        <v>BETH ISRAEL DEACONESS HOSPITAL - MILTON</v>
      </c>
      <c r="B2303" t="str">
        <v>MILTON</v>
      </c>
      <c r="C2303" t="str">
        <v>MA</v>
      </c>
      <c r="D2303" t="str">
        <v>NORFOLK</v>
      </c>
      <c r="E2303" t="str">
        <v>Acute Care Hospitals</v>
      </c>
      <c r="F2303" t="str">
        <v>Government - Federal</v>
      </c>
      <c r="G2303" t="str">
        <v>Yes</v>
      </c>
      <c r="H2303" s="8">
        <v>4</v>
      </c>
      <c r="I2303" t="str">
        <f>_xlfn.XLOOKUP(C2303,State_Ref!B:B,State_Ref!A:A,"No Match")</f>
        <v>Massachusetts</v>
      </c>
      <c r="J2303" cm="1">
        <f t="array" ref="J2303">_xlfn.XLOOKUP(I2303&amp;PROPER(D2303),Cleaned_Population!B$2:B$3200&amp;Cleaned_Population!A$2:A$3200,Cleaned_Population!C$2:C$3200,"No Match")</f>
        <v>739749</v>
      </c>
      <c r="K2303" t="str">
        <f t="shared" si="35"/>
        <v>Sufficient Access</v>
      </c>
    </row>
    <row r="2304" spans="1:11">
      <c r="A2304" t="str">
        <v>VA BOSTON HEALTHCARE SYSTEM - JAMAICA PLAIN</v>
      </c>
      <c r="B2304" t="str">
        <v>JAMAICA PLAIN</v>
      </c>
      <c r="C2304" t="str">
        <v>MA</v>
      </c>
      <c r="D2304" t="str">
        <v>SUFFOLK</v>
      </c>
      <c r="E2304" t="str">
        <v>Acute Care - Veterans Administration</v>
      </c>
      <c r="F2304" t="str">
        <v>Veterans Health Administration</v>
      </c>
      <c r="G2304" t="str">
        <v>Yes</v>
      </c>
      <c r="H2304" s="8">
        <v>4</v>
      </c>
      <c r="I2304" t="str">
        <f>_xlfn.XLOOKUP(C2304,State_Ref!B:B,State_Ref!A:A,"No Match")</f>
        <v>Massachusetts</v>
      </c>
      <c r="J2304" cm="1">
        <f t="array" ref="J2304">_xlfn.XLOOKUP(I2304&amp;PROPER(D2304),Cleaned_Population!B$2:B$3200&amp;Cleaned_Population!A$2:A$3200,Cleaned_Population!C$2:C$3200,"No Match")</f>
        <v>791891</v>
      </c>
      <c r="K2304" t="str">
        <f t="shared" si="35"/>
        <v>Sufficient Access</v>
      </c>
    </row>
    <row r="2305" spans="1:11">
      <c r="A2305" t="str">
        <v>BRIGHAM AND WOMEN'S HOSPITAL</v>
      </c>
      <c r="B2305" t="str">
        <v>BOSTON</v>
      </c>
      <c r="C2305" t="str">
        <v>MA</v>
      </c>
      <c r="D2305" t="str">
        <v>SUFFOLK</v>
      </c>
      <c r="E2305" t="str">
        <v>Acute Care Hospitals</v>
      </c>
      <c r="F2305" t="str">
        <v>Voluntary non-profit - Private</v>
      </c>
      <c r="G2305" t="str">
        <v>Yes</v>
      </c>
      <c r="H2305" s="8">
        <v>5</v>
      </c>
      <c r="I2305" t="str">
        <f>_xlfn.XLOOKUP(C2305,State_Ref!B:B,State_Ref!A:A,"No Match")</f>
        <v>Massachusetts</v>
      </c>
      <c r="J2305" cm="1">
        <f t="array" ref="J2305">_xlfn.XLOOKUP(I2305&amp;PROPER(D2305),Cleaned_Population!B$2:B$3200&amp;Cleaned_Population!A$2:A$3200,Cleaned_Population!C$2:C$3200,"No Match")</f>
        <v>791891</v>
      </c>
      <c r="K2305" t="str">
        <f t="shared" si="35"/>
        <v>Sufficient Access</v>
      </c>
    </row>
    <row r="2306" spans="1:11">
      <c r="A2306" t="str">
        <v>GOOD SAMARITAN MEDICAL CENTER</v>
      </c>
      <c r="B2306" t="str">
        <v>BROCKTON</v>
      </c>
      <c r="C2306" t="str">
        <v>MA</v>
      </c>
      <c r="D2306" t="str">
        <v>PLYMOUTH</v>
      </c>
      <c r="E2306" t="str">
        <v>Acute Care Hospitals</v>
      </c>
      <c r="F2306" t="str">
        <v>Proprietary</v>
      </c>
      <c r="G2306" t="str">
        <v>Yes</v>
      </c>
      <c r="H2306" s="8">
        <v>2</v>
      </c>
      <c r="I2306" t="str">
        <f>_xlfn.XLOOKUP(C2306,State_Ref!B:B,State_Ref!A:A,"No Match")</f>
        <v>Massachusetts</v>
      </c>
      <c r="J2306" cm="1">
        <f t="array" ref="J2306">_xlfn.XLOOKUP(I2306&amp;PROPER(D2306),Cleaned_Population!B$2:B$3200&amp;Cleaned_Population!A$2:A$3200,Cleaned_Population!C$2:C$3200,"No Match")</f>
        <v>546829</v>
      </c>
      <c r="K2306" t="str">
        <f t="shared" si="35"/>
        <v>Sufficient Access</v>
      </c>
    </row>
    <row r="2307" spans="1:11">
      <c r="A2307" t="str">
        <v>TUFTS MEDICAL CENTER</v>
      </c>
      <c r="B2307" t="str">
        <v>BOSTON</v>
      </c>
      <c r="C2307" t="str">
        <v>MA</v>
      </c>
      <c r="D2307" t="str">
        <v>SUFFOLK</v>
      </c>
      <c r="E2307" t="str">
        <v>Acute Care Hospitals</v>
      </c>
      <c r="F2307" t="str">
        <v>Voluntary non-profit - Private</v>
      </c>
      <c r="G2307" t="str">
        <v>Yes</v>
      </c>
      <c r="H2307" s="8">
        <v>2</v>
      </c>
      <c r="I2307" t="str">
        <f>_xlfn.XLOOKUP(C2307,State_Ref!B:B,State_Ref!A:A,"No Match")</f>
        <v>Massachusetts</v>
      </c>
      <c r="J2307" cm="1">
        <f t="array" ref="J2307">_xlfn.XLOOKUP(I2307&amp;PROPER(D2307),Cleaned_Population!B$2:B$3200&amp;Cleaned_Population!A$2:A$3200,Cleaned_Population!C$2:C$3200,"No Match")</f>
        <v>791891</v>
      </c>
      <c r="K2307" t="str">
        <f t="shared" ref="K2307:K2370" si="36">IF(AND(J2307&gt;50000,COUNTIFS(D:D,D2307,C:C,C2307)&lt;=1),"Hospital Desert","Sufficient Access")</f>
        <v>Sufficient Access</v>
      </c>
    </row>
    <row r="2308" spans="1:11">
      <c r="A2308" t="str">
        <v>BRIGHAM AND WOMEN FAULKNER HOSPITAL</v>
      </c>
      <c r="B2308" t="str">
        <v>JAMAICA PLAIN</v>
      </c>
      <c r="C2308" t="str">
        <v>MA</v>
      </c>
      <c r="D2308" t="str">
        <v>SUFFOLK</v>
      </c>
      <c r="E2308" t="str">
        <v>Acute Care Hospitals</v>
      </c>
      <c r="F2308" t="str">
        <v>Voluntary non-profit - Private</v>
      </c>
      <c r="G2308" t="str">
        <v>Yes</v>
      </c>
      <c r="H2308" s="8">
        <v>5</v>
      </c>
      <c r="I2308" t="str">
        <f>_xlfn.XLOOKUP(C2308,State_Ref!B:B,State_Ref!A:A,"No Match")</f>
        <v>Massachusetts</v>
      </c>
      <c r="J2308" cm="1">
        <f t="array" ref="J2308">_xlfn.XLOOKUP(I2308&amp;PROPER(D2308),Cleaned_Population!B$2:B$3200&amp;Cleaned_Population!A$2:A$3200,Cleaned_Population!C$2:C$3200,"No Match")</f>
        <v>791891</v>
      </c>
      <c r="K2308" t="str">
        <f t="shared" si="36"/>
        <v>Sufficient Access</v>
      </c>
    </row>
    <row r="2309" spans="1:11">
      <c r="A2309" t="str">
        <v>NORWOOD HOSPITAL</v>
      </c>
      <c r="B2309" t="str">
        <v>NORWOOD</v>
      </c>
      <c r="C2309" t="str">
        <v>MA</v>
      </c>
      <c r="D2309" t="str">
        <v>NORFOLK</v>
      </c>
      <c r="E2309" t="str">
        <v>Acute Care Hospitals</v>
      </c>
      <c r="F2309" t="str">
        <v>Proprietary</v>
      </c>
      <c r="G2309" t="str">
        <v>Yes</v>
      </c>
      <c r="H2309" s="8">
        <v>0</v>
      </c>
      <c r="I2309" t="str">
        <f>_xlfn.XLOOKUP(C2309,State_Ref!B:B,State_Ref!A:A,"No Match")</f>
        <v>Massachusetts</v>
      </c>
      <c r="J2309" cm="1">
        <f t="array" ref="J2309">_xlfn.XLOOKUP(I2309&amp;PROPER(D2309),Cleaned_Population!B$2:B$3200&amp;Cleaned_Population!A$2:A$3200,Cleaned_Population!C$2:C$3200,"No Match")</f>
        <v>739749</v>
      </c>
      <c r="K2309" t="str">
        <f t="shared" si="36"/>
        <v>Sufficient Access</v>
      </c>
    </row>
    <row r="2310" spans="1:11">
      <c r="A2310" t="str">
        <v>FALMOUTH HOSPITAL</v>
      </c>
      <c r="B2310" t="str">
        <v>FALMOUTH</v>
      </c>
      <c r="C2310" t="str">
        <v>MA</v>
      </c>
      <c r="D2310" t="str">
        <v>BARNSTABLE</v>
      </c>
      <c r="E2310" t="str">
        <v>Acute Care Hospitals</v>
      </c>
      <c r="F2310" t="str">
        <v>Voluntary non-profit - Private</v>
      </c>
      <c r="G2310" t="str">
        <v>Yes</v>
      </c>
      <c r="H2310" s="8">
        <v>4</v>
      </c>
      <c r="I2310" t="str">
        <f>_xlfn.XLOOKUP(C2310,State_Ref!B:B,State_Ref!A:A,"No Match")</f>
        <v>Massachusetts</v>
      </c>
      <c r="J2310" cm="1">
        <f t="array" ref="J2310">_xlfn.XLOOKUP(I2310&amp;PROPER(D2310),Cleaned_Population!B$2:B$3200&amp;Cleaned_Population!A$2:A$3200,Cleaned_Population!C$2:C$3200,"No Match")</f>
        <v>233539</v>
      </c>
      <c r="K2310" t="str">
        <f t="shared" si="36"/>
        <v>Sufficient Access</v>
      </c>
    </row>
    <row r="2311" spans="1:11">
      <c r="A2311" t="str">
        <v>UMASS MEMORIAL MEDICAL CENTER/UNIVERSITY CAMPUS</v>
      </c>
      <c r="B2311" t="str">
        <v>WORCESTER</v>
      </c>
      <c r="C2311" t="str">
        <v>MA</v>
      </c>
      <c r="D2311" t="str">
        <v>WORCESTER</v>
      </c>
      <c r="E2311" t="str">
        <v>Acute Care Hospitals</v>
      </c>
      <c r="F2311" t="str">
        <v>Voluntary non-profit - Private</v>
      </c>
      <c r="G2311" t="str">
        <v>Yes</v>
      </c>
      <c r="H2311" s="8">
        <v>3</v>
      </c>
      <c r="I2311" t="str">
        <f>_xlfn.XLOOKUP(C2311,State_Ref!B:B,State_Ref!A:A,"No Match")</f>
        <v>Massachusetts</v>
      </c>
      <c r="J2311" cm="1">
        <f t="array" ref="J2311">_xlfn.XLOOKUP(I2311&amp;PROPER(D2311),Cleaned_Population!B$2:B$3200&amp;Cleaned_Population!A$2:A$3200,Cleaned_Population!C$2:C$3200,"No Match")</f>
        <v>888502</v>
      </c>
      <c r="K2311" t="str">
        <f t="shared" si="36"/>
        <v>Sufficient Access</v>
      </c>
    </row>
    <row r="2312" spans="1:11">
      <c r="A2312" t="str">
        <v>LAHEY HOSPITAL &amp; MEDICAL CENTER, BURLINGTON</v>
      </c>
      <c r="B2312" t="str">
        <v>BURLINGTON</v>
      </c>
      <c r="C2312" t="str">
        <v>MA</v>
      </c>
      <c r="D2312" t="str">
        <v>MIDDLESEX</v>
      </c>
      <c r="E2312" t="str">
        <v>Acute Care Hospitals</v>
      </c>
      <c r="F2312" t="str">
        <v>Voluntary non-profit - Private</v>
      </c>
      <c r="G2312" t="str">
        <v>Yes</v>
      </c>
      <c r="H2312" s="8">
        <v>4</v>
      </c>
      <c r="I2312" t="str">
        <f>_xlfn.XLOOKUP(C2312,State_Ref!B:B,State_Ref!A:A,"No Match")</f>
        <v>Massachusetts</v>
      </c>
      <c r="J2312" cm="1">
        <f t="array" ref="J2312">_xlfn.XLOOKUP(I2312&amp;PROPER(D2312),Cleaned_Population!B$2:B$3200&amp;Cleaned_Population!A$2:A$3200,Cleaned_Population!C$2:C$3200,"No Match")</f>
        <v>1669979</v>
      </c>
      <c r="K2312" t="str">
        <f t="shared" si="36"/>
        <v>Sufficient Access</v>
      </c>
    </row>
    <row r="2313" spans="1:11">
      <c r="A2313" t="str">
        <v>METROWEST MEDICAL CENTER</v>
      </c>
      <c r="B2313" t="str">
        <v>FRAMINGHAM</v>
      </c>
      <c r="C2313" t="str">
        <v>MA</v>
      </c>
      <c r="D2313" t="str">
        <v>MIDDLESEX</v>
      </c>
      <c r="E2313" t="str">
        <v>Acute Care Hospitals</v>
      </c>
      <c r="F2313" t="str">
        <v>Voluntary non-profit - Private</v>
      </c>
      <c r="G2313" t="str">
        <v>Yes</v>
      </c>
      <c r="H2313" s="8">
        <v>1</v>
      </c>
      <c r="I2313" t="str">
        <f>_xlfn.XLOOKUP(C2313,State_Ref!B:B,State_Ref!A:A,"No Match")</f>
        <v>Massachusetts</v>
      </c>
      <c r="J2313" cm="1">
        <f t="array" ref="J2313">_xlfn.XLOOKUP(I2313&amp;PROPER(D2313),Cleaned_Population!B$2:B$3200&amp;Cleaned_Population!A$2:A$3200,Cleaned_Population!C$2:C$3200,"No Match")</f>
        <v>1669979</v>
      </c>
      <c r="K2313" t="str">
        <f t="shared" si="36"/>
        <v>Sufficient Access</v>
      </c>
    </row>
    <row r="2314" spans="1:11">
      <c r="A2314" t="str">
        <v>ST VINCENT HOSPITAL</v>
      </c>
      <c r="B2314" t="str">
        <v>WORCESTER</v>
      </c>
      <c r="C2314" t="str">
        <v>MA</v>
      </c>
      <c r="D2314" t="str">
        <v>WORCESTER</v>
      </c>
      <c r="E2314" t="str">
        <v>Acute Care Hospitals</v>
      </c>
      <c r="F2314" t="str">
        <v>Proprietary</v>
      </c>
      <c r="G2314" t="str">
        <v>Yes</v>
      </c>
      <c r="H2314" s="8">
        <v>2</v>
      </c>
      <c r="I2314" t="str">
        <f>_xlfn.XLOOKUP(C2314,State_Ref!B:B,State_Ref!A:A,"No Match")</f>
        <v>Massachusetts</v>
      </c>
      <c r="J2314" cm="1">
        <f t="array" ref="J2314">_xlfn.XLOOKUP(I2314&amp;PROPER(D2314),Cleaned_Population!B$2:B$3200&amp;Cleaned_Population!A$2:A$3200,Cleaned_Population!C$2:C$3200,"No Match")</f>
        <v>888502</v>
      </c>
      <c r="K2314" t="str">
        <f t="shared" si="36"/>
        <v>Sufficient Access</v>
      </c>
    </row>
    <row r="2315" spans="1:11">
      <c r="A2315" t="str">
        <v>NANTUCKET COTTAGE HOSPITAL</v>
      </c>
      <c r="B2315" t="str">
        <v>NANTUCKET</v>
      </c>
      <c r="C2315" t="str">
        <v>MA</v>
      </c>
      <c r="D2315" t="str">
        <v>NANTUCKET</v>
      </c>
      <c r="E2315" t="str">
        <v>Acute Care Hospitals</v>
      </c>
      <c r="F2315" t="str">
        <v>Voluntary non-profit - Private</v>
      </c>
      <c r="G2315" t="str">
        <v>Yes</v>
      </c>
      <c r="H2315" s="8">
        <v>3</v>
      </c>
      <c r="I2315" t="str">
        <f>_xlfn.XLOOKUP(C2315,State_Ref!B:B,State_Ref!A:A,"No Match")</f>
        <v>Massachusetts</v>
      </c>
      <c r="J2315" cm="1">
        <f t="array" ref="J2315">_xlfn.XLOOKUP(I2315&amp;PROPER(D2315),Cleaned_Population!B$2:B$3200&amp;Cleaned_Population!A$2:A$3200,Cleaned_Population!C$2:C$3200,"No Match")</f>
        <v>14758</v>
      </c>
      <c r="K2315" t="str">
        <f t="shared" si="36"/>
        <v>Sufficient Access</v>
      </c>
    </row>
    <row r="2316" spans="1:11">
      <c r="A2316" t="str">
        <v>MARTHA'S VINEYARD HOSPITAL INC</v>
      </c>
      <c r="B2316" t="str">
        <v>OAK BLUFFS</v>
      </c>
      <c r="C2316" t="str">
        <v>MA</v>
      </c>
      <c r="D2316" t="str">
        <v>DUKES</v>
      </c>
      <c r="E2316" t="str">
        <v>Critical Access Hospitals</v>
      </c>
      <c r="F2316" t="str">
        <v>Voluntary non-profit - Private</v>
      </c>
      <c r="G2316" t="str">
        <v>Yes</v>
      </c>
      <c r="H2316" s="8">
        <v>4</v>
      </c>
      <c r="I2316" t="str">
        <f>_xlfn.XLOOKUP(C2316,State_Ref!B:B,State_Ref!A:A,"No Match")</f>
        <v>Massachusetts</v>
      </c>
      <c r="J2316" cm="1">
        <f t="array" ref="J2316">_xlfn.XLOOKUP(I2316&amp;PROPER(D2316),Cleaned_Population!B$2:B$3200&amp;Cleaned_Population!A$2:A$3200,Cleaned_Population!C$2:C$3200,"No Match")</f>
        <v>21219</v>
      </c>
      <c r="K2316" t="str">
        <f t="shared" si="36"/>
        <v>Sufficient Access</v>
      </c>
    </row>
    <row r="2317" spans="1:11">
      <c r="A2317" t="str">
        <v>FAIRVIEW HOSPITAL</v>
      </c>
      <c r="B2317" t="str">
        <v>GREAT BARRINGTON</v>
      </c>
      <c r="C2317" t="str">
        <v>MA</v>
      </c>
      <c r="D2317" t="str">
        <v>BERKSHIRE</v>
      </c>
      <c r="E2317" t="str">
        <v>Critical Access Hospitals</v>
      </c>
      <c r="F2317" t="str">
        <v>Voluntary non-profit - Private</v>
      </c>
      <c r="G2317" t="str">
        <v>Yes</v>
      </c>
      <c r="H2317" s="8">
        <v>5</v>
      </c>
      <c r="I2317" t="str">
        <f>_xlfn.XLOOKUP(C2317,State_Ref!B:B,State_Ref!A:A,"No Match")</f>
        <v>Massachusetts</v>
      </c>
      <c r="J2317" cm="1">
        <f t="array" ref="J2317">_xlfn.XLOOKUP(I2317&amp;PROPER(D2317),Cleaned_Population!B$2:B$3200&amp;Cleaned_Population!A$2:A$3200,Cleaned_Population!C$2:C$3200,"No Match")</f>
        <v>128224</v>
      </c>
      <c r="K2317" t="str">
        <f t="shared" si="36"/>
        <v>Sufficient Access</v>
      </c>
    </row>
    <row r="2318" spans="1:11">
      <c r="A2318" t="str">
        <v>ATHOL MEMORIAL HOSPITAL</v>
      </c>
      <c r="B2318" t="str">
        <v>ATHOL</v>
      </c>
      <c r="C2318" t="str">
        <v>MA</v>
      </c>
      <c r="D2318" t="str">
        <v>WORCESTER</v>
      </c>
      <c r="E2318" t="str">
        <v>Critical Access Hospitals</v>
      </c>
      <c r="F2318" t="str">
        <v>Voluntary non-profit - Private</v>
      </c>
      <c r="G2318" t="str">
        <v>Yes</v>
      </c>
      <c r="H2318" s="8">
        <v>2</v>
      </c>
      <c r="I2318" t="str">
        <f>_xlfn.XLOOKUP(C2318,State_Ref!B:B,State_Ref!A:A,"No Match")</f>
        <v>Massachusetts</v>
      </c>
      <c r="J2318" cm="1">
        <f t="array" ref="J2318">_xlfn.XLOOKUP(I2318&amp;PROPER(D2318),Cleaned_Population!B$2:B$3200&amp;Cleaned_Population!A$2:A$3200,Cleaned_Population!C$2:C$3200,"No Match")</f>
        <v>888502</v>
      </c>
      <c r="K2318" t="str">
        <f t="shared" si="36"/>
        <v>Sufficient Access</v>
      </c>
    </row>
    <row r="2319" spans="1:11">
      <c r="A2319" t="str">
        <v>NORTH ADAMS REGIONAL HOSPITAL CORPORATION</v>
      </c>
      <c r="B2319" t="str">
        <v>NORTH ADAMS</v>
      </c>
      <c r="C2319" t="str">
        <v>MA</v>
      </c>
      <c r="D2319" t="str">
        <v>BERKSHIRE</v>
      </c>
      <c r="E2319" t="str">
        <v>Critical Access Hospitals</v>
      </c>
      <c r="F2319" t="str">
        <v>Government - Federal</v>
      </c>
      <c r="G2319" t="str">
        <v>Yes</v>
      </c>
      <c r="H2319" s="8">
        <v>0</v>
      </c>
      <c r="I2319" t="str">
        <f>_xlfn.XLOOKUP(C2319,State_Ref!B:B,State_Ref!A:A,"No Match")</f>
        <v>Massachusetts</v>
      </c>
      <c r="J2319" cm="1">
        <f t="array" ref="J2319">_xlfn.XLOOKUP(I2319&amp;PROPER(D2319),Cleaned_Population!B$2:B$3200&amp;Cleaned_Population!A$2:A$3200,Cleaned_Population!C$2:C$3200,"No Match")</f>
        <v>128224</v>
      </c>
      <c r="K2319" t="str">
        <f t="shared" si="36"/>
        <v>Sufficient Access</v>
      </c>
    </row>
    <row r="2320" spans="1:11">
      <c r="A2320" t="str">
        <v>FRANCISCAN CHILDREN'S HOSPITAL &amp; REHAB CENTER</v>
      </c>
      <c r="B2320" t="str">
        <v>BRIGHTON</v>
      </c>
      <c r="C2320" t="str">
        <v>MA</v>
      </c>
      <c r="D2320" t="str">
        <v>SUFFOLK</v>
      </c>
      <c r="E2320" t="str">
        <v>Childrens</v>
      </c>
      <c r="F2320" t="str">
        <v>Voluntary non-profit - Private</v>
      </c>
      <c r="G2320" t="str">
        <v>No</v>
      </c>
      <c r="H2320" s="8">
        <v>0</v>
      </c>
      <c r="I2320" t="str">
        <f>_xlfn.XLOOKUP(C2320,State_Ref!B:B,State_Ref!A:A,"No Match")</f>
        <v>Massachusetts</v>
      </c>
      <c r="J2320" cm="1">
        <f t="array" ref="J2320">_xlfn.XLOOKUP(I2320&amp;PROPER(D2320),Cleaned_Population!B$2:B$3200&amp;Cleaned_Population!A$2:A$3200,Cleaned_Population!C$2:C$3200,"No Match")</f>
        <v>791891</v>
      </c>
      <c r="K2320" t="str">
        <f t="shared" si="36"/>
        <v>Sufficient Access</v>
      </c>
    </row>
    <row r="2321" spans="1:11">
      <c r="A2321" t="str">
        <v>BOSTON CHILDREN'S HOSPITAL</v>
      </c>
      <c r="B2321" t="str">
        <v>BOSTON</v>
      </c>
      <c r="C2321" t="str">
        <v>MA</v>
      </c>
      <c r="D2321" t="str">
        <v>SUFFOLK</v>
      </c>
      <c r="E2321" t="str">
        <v>Childrens</v>
      </c>
      <c r="F2321" t="str">
        <v>Voluntary non-profit - Private</v>
      </c>
      <c r="G2321" t="str">
        <v>Yes</v>
      </c>
      <c r="H2321" s="8">
        <v>0</v>
      </c>
      <c r="I2321" t="str">
        <f>_xlfn.XLOOKUP(C2321,State_Ref!B:B,State_Ref!A:A,"No Match")</f>
        <v>Massachusetts</v>
      </c>
      <c r="J2321" cm="1">
        <f t="array" ref="J2321">_xlfn.XLOOKUP(I2321&amp;PROPER(D2321),Cleaned_Population!B$2:B$3200&amp;Cleaned_Population!A$2:A$3200,Cleaned_Population!C$2:C$3200,"No Match")</f>
        <v>791891</v>
      </c>
      <c r="K2321" t="str">
        <f t="shared" si="36"/>
        <v>Sufficient Access</v>
      </c>
    </row>
    <row r="2322" spans="1:11">
      <c r="A2322" t="str">
        <v>THE SHRINERS' HOSPITAL FOR CHILDREN - BOSTON</v>
      </c>
      <c r="B2322" t="str">
        <v>BOSTON</v>
      </c>
      <c r="C2322" t="str">
        <v>MA</v>
      </c>
      <c r="D2322" t="str">
        <v>SUFFOLK</v>
      </c>
      <c r="E2322" t="str">
        <v>Childrens</v>
      </c>
      <c r="F2322" t="str">
        <v>Proprietary</v>
      </c>
      <c r="G2322" t="str">
        <v>No</v>
      </c>
      <c r="H2322" s="8">
        <v>0</v>
      </c>
      <c r="I2322" t="str">
        <f>_xlfn.XLOOKUP(C2322,State_Ref!B:B,State_Ref!A:A,"No Match")</f>
        <v>Massachusetts</v>
      </c>
      <c r="J2322" cm="1">
        <f t="array" ref="J2322">_xlfn.XLOOKUP(I2322&amp;PROPER(D2322),Cleaned_Population!B$2:B$3200&amp;Cleaned_Population!A$2:A$3200,Cleaned_Population!C$2:C$3200,"No Match")</f>
        <v>791891</v>
      </c>
      <c r="K2322" t="str">
        <f t="shared" si="36"/>
        <v>Sufficient Access</v>
      </c>
    </row>
    <row r="2323" spans="1:11">
      <c r="A2323" t="str">
        <v>TAUNTON STATE HOSPITAL</v>
      </c>
      <c r="B2323" t="str">
        <v>TAUNTON</v>
      </c>
      <c r="C2323" t="str">
        <v>MA</v>
      </c>
      <c r="D2323" t="str">
        <v>BRISTOL</v>
      </c>
      <c r="E2323" t="str">
        <v>Psychiatric</v>
      </c>
      <c r="F2323" t="str">
        <v>Government - State</v>
      </c>
      <c r="G2323" t="str">
        <v>No</v>
      </c>
      <c r="H2323" s="8">
        <v>0</v>
      </c>
      <c r="I2323" t="str">
        <f>_xlfn.XLOOKUP(C2323,State_Ref!B:B,State_Ref!A:A,"No Match")</f>
        <v>Massachusetts</v>
      </c>
      <c r="J2323" cm="1">
        <f t="array" ref="J2323">_xlfn.XLOOKUP(I2323&amp;PROPER(D2323),Cleaned_Population!B$2:B$3200&amp;Cleaned_Population!A$2:A$3200,Cleaned_Population!C$2:C$3200,"No Match")</f>
        <v>593640</v>
      </c>
      <c r="K2323" t="str">
        <f t="shared" si="36"/>
        <v>Sufficient Access</v>
      </c>
    </row>
    <row r="2324" spans="1:11">
      <c r="A2324" t="str">
        <v>MCLEAN HOSPITAL CORPORATION</v>
      </c>
      <c r="B2324" t="str">
        <v>BELMONT</v>
      </c>
      <c r="C2324" t="str">
        <v>MA</v>
      </c>
      <c r="D2324" t="str">
        <v>MIDDLESEX</v>
      </c>
      <c r="E2324" t="str">
        <v>Psychiatric</v>
      </c>
      <c r="F2324" t="str">
        <v>Voluntary non-profit - Private</v>
      </c>
      <c r="G2324" t="str">
        <v>No</v>
      </c>
      <c r="H2324" s="8">
        <v>0</v>
      </c>
      <c r="I2324" t="str">
        <f>_xlfn.XLOOKUP(C2324,State_Ref!B:B,State_Ref!A:A,"No Match")</f>
        <v>Massachusetts</v>
      </c>
      <c r="J2324" cm="1">
        <f t="array" ref="J2324">_xlfn.XLOOKUP(I2324&amp;PROPER(D2324),Cleaned_Population!B$2:B$3200&amp;Cleaned_Population!A$2:A$3200,Cleaned_Population!C$2:C$3200,"No Match")</f>
        <v>1669979</v>
      </c>
      <c r="K2324" t="str">
        <f t="shared" si="36"/>
        <v>Sufficient Access</v>
      </c>
    </row>
    <row r="2325" spans="1:11">
      <c r="A2325" t="str">
        <v>ARBOUR HOSPITAL</v>
      </c>
      <c r="B2325" t="str">
        <v>BOSTON</v>
      </c>
      <c r="C2325" t="str">
        <v>MA</v>
      </c>
      <c r="D2325" t="str">
        <v>SUFFOLK</v>
      </c>
      <c r="E2325" t="str">
        <v>Psychiatric</v>
      </c>
      <c r="F2325" t="str">
        <v>Proprietary</v>
      </c>
      <c r="G2325" t="str">
        <v>No</v>
      </c>
      <c r="H2325" s="8">
        <v>0</v>
      </c>
      <c r="I2325" t="str">
        <f>_xlfn.XLOOKUP(C2325,State_Ref!B:B,State_Ref!A:A,"No Match")</f>
        <v>Massachusetts</v>
      </c>
      <c r="J2325" cm="1">
        <f t="array" ref="J2325">_xlfn.XLOOKUP(I2325&amp;PROPER(D2325),Cleaned_Population!B$2:B$3200&amp;Cleaned_Population!A$2:A$3200,Cleaned_Population!C$2:C$3200,"No Match")</f>
        <v>791891</v>
      </c>
      <c r="K2325" t="str">
        <f t="shared" si="36"/>
        <v>Sufficient Access</v>
      </c>
    </row>
    <row r="2326" spans="1:11">
      <c r="A2326" t="str">
        <v>ARBOUR HUMAN RESOURCE INSTITUTE</v>
      </c>
      <c r="B2326" t="str">
        <v>BROOKLINE</v>
      </c>
      <c r="C2326" t="str">
        <v>MA</v>
      </c>
      <c r="D2326" t="str">
        <v>NORFOLK</v>
      </c>
      <c r="E2326" t="str">
        <v>Psychiatric</v>
      </c>
      <c r="F2326" t="str">
        <v>Proprietary</v>
      </c>
      <c r="G2326" t="str">
        <v>No</v>
      </c>
      <c r="H2326" s="8">
        <v>0</v>
      </c>
      <c r="I2326" t="str">
        <f>_xlfn.XLOOKUP(C2326,State_Ref!B:B,State_Ref!A:A,"No Match")</f>
        <v>Massachusetts</v>
      </c>
      <c r="J2326" cm="1">
        <f t="array" ref="J2326">_xlfn.XLOOKUP(I2326&amp;PROPER(D2326),Cleaned_Population!B$2:B$3200&amp;Cleaned_Population!A$2:A$3200,Cleaned_Population!C$2:C$3200,"No Match")</f>
        <v>739749</v>
      </c>
      <c r="K2326" t="str">
        <f t="shared" si="36"/>
        <v>Sufficient Access</v>
      </c>
    </row>
    <row r="2327" spans="1:11">
      <c r="A2327" t="str">
        <v>ARBOUR-FULLER HOSPITAL</v>
      </c>
      <c r="B2327" t="str">
        <v>SOUTH ATTLEBORO</v>
      </c>
      <c r="C2327" t="str">
        <v>MA</v>
      </c>
      <c r="D2327" t="str">
        <v>BRISTOL</v>
      </c>
      <c r="E2327" t="str">
        <v>Psychiatric</v>
      </c>
      <c r="F2327" t="str">
        <v>Proprietary</v>
      </c>
      <c r="G2327" t="str">
        <v>No</v>
      </c>
      <c r="H2327" s="8">
        <v>0</v>
      </c>
      <c r="I2327" t="str">
        <f>_xlfn.XLOOKUP(C2327,State_Ref!B:B,State_Ref!A:A,"No Match")</f>
        <v>Massachusetts</v>
      </c>
      <c r="J2327" cm="1">
        <f t="array" ref="J2327">_xlfn.XLOOKUP(I2327&amp;PROPER(D2327),Cleaned_Population!B$2:B$3200&amp;Cleaned_Population!A$2:A$3200,Cleaned_Population!C$2:C$3200,"No Match")</f>
        <v>593640</v>
      </c>
      <c r="K2327" t="str">
        <f t="shared" si="36"/>
        <v>Sufficient Access</v>
      </c>
    </row>
    <row r="2328" spans="1:11">
      <c r="A2328" t="str">
        <v>BOURNEWOOD HOSPITAL</v>
      </c>
      <c r="B2328" t="str">
        <v>BROOKLINE</v>
      </c>
      <c r="C2328" t="str">
        <v>MA</v>
      </c>
      <c r="D2328" t="str">
        <v>MIDDLESEX</v>
      </c>
      <c r="E2328" t="str">
        <v>Psychiatric</v>
      </c>
      <c r="F2328" t="str">
        <v>Proprietary</v>
      </c>
      <c r="G2328" t="str">
        <v>No</v>
      </c>
      <c r="H2328" s="8">
        <v>0</v>
      </c>
      <c r="I2328" t="str">
        <f>_xlfn.XLOOKUP(C2328,State_Ref!B:B,State_Ref!A:A,"No Match")</f>
        <v>Massachusetts</v>
      </c>
      <c r="J2328" cm="1">
        <f t="array" ref="J2328">_xlfn.XLOOKUP(I2328&amp;PROPER(D2328),Cleaned_Population!B$2:B$3200&amp;Cleaned_Population!A$2:A$3200,Cleaned_Population!C$2:C$3200,"No Match")</f>
        <v>1669979</v>
      </c>
      <c r="K2328" t="str">
        <f t="shared" si="36"/>
        <v>Sufficient Access</v>
      </c>
    </row>
    <row r="2329" spans="1:11">
      <c r="A2329" t="str">
        <v>WESTWOOD PEMBROKE HEALTH SYSTEMS</v>
      </c>
      <c r="B2329" t="str">
        <v>WESTWOOD</v>
      </c>
      <c r="C2329" t="str">
        <v>MA</v>
      </c>
      <c r="D2329" t="str">
        <v>NORFOLK</v>
      </c>
      <c r="E2329" t="str">
        <v>Psychiatric</v>
      </c>
      <c r="F2329" t="str">
        <v>Proprietary</v>
      </c>
      <c r="G2329" t="str">
        <v>Yes</v>
      </c>
      <c r="H2329" s="8">
        <v>0</v>
      </c>
      <c r="I2329" t="str">
        <f>_xlfn.XLOOKUP(C2329,State_Ref!B:B,State_Ref!A:A,"No Match")</f>
        <v>Massachusetts</v>
      </c>
      <c r="J2329" cm="1">
        <f t="array" ref="J2329">_xlfn.XLOOKUP(I2329&amp;PROPER(D2329),Cleaned_Population!B$2:B$3200&amp;Cleaned_Population!A$2:A$3200,Cleaned_Population!C$2:C$3200,"No Match")</f>
        <v>739749</v>
      </c>
      <c r="K2329" t="str">
        <f t="shared" si="36"/>
        <v>Sufficient Access</v>
      </c>
    </row>
    <row r="2330" spans="1:11">
      <c r="A2330" t="str">
        <v>DR JOHN C CORRIGAN MENTAL HEALTH CENTER</v>
      </c>
      <c r="B2330" t="str">
        <v>FALL RIVER</v>
      </c>
      <c r="C2330" t="str">
        <v>MA</v>
      </c>
      <c r="D2330" t="str">
        <v>BRISTOL</v>
      </c>
      <c r="E2330" t="str">
        <v>Psychiatric</v>
      </c>
      <c r="F2330" t="str">
        <v>Government - State</v>
      </c>
      <c r="G2330" t="str">
        <v>No</v>
      </c>
      <c r="H2330" s="8">
        <v>0</v>
      </c>
      <c r="I2330" t="str">
        <f>_xlfn.XLOOKUP(C2330,State_Ref!B:B,State_Ref!A:A,"No Match")</f>
        <v>Massachusetts</v>
      </c>
      <c r="J2330" cm="1">
        <f t="array" ref="J2330">_xlfn.XLOOKUP(I2330&amp;PROPER(D2330),Cleaned_Population!B$2:B$3200&amp;Cleaned_Population!A$2:A$3200,Cleaned_Population!C$2:C$3200,"No Match")</f>
        <v>593640</v>
      </c>
      <c r="K2330" t="str">
        <f t="shared" si="36"/>
        <v>Sufficient Access</v>
      </c>
    </row>
    <row r="2331" spans="1:11">
      <c r="A2331" t="str">
        <v>CAPE COD &amp; ISLANDS COMMUNITY MENTAL HEALTH CENTER</v>
      </c>
      <c r="B2331" t="str">
        <v>POCASSET</v>
      </c>
      <c r="C2331" t="str">
        <v>MA</v>
      </c>
      <c r="D2331" t="str">
        <v>BARNSTABLE</v>
      </c>
      <c r="E2331" t="str">
        <v>Psychiatric</v>
      </c>
      <c r="F2331" t="str">
        <v>Government - State</v>
      </c>
      <c r="G2331" t="str">
        <v>No</v>
      </c>
      <c r="H2331" s="8">
        <v>0</v>
      </c>
      <c r="I2331" t="str">
        <f>_xlfn.XLOOKUP(C2331,State_Ref!B:B,State_Ref!A:A,"No Match")</f>
        <v>Massachusetts</v>
      </c>
      <c r="J2331" cm="1">
        <f t="array" ref="J2331">_xlfn.XLOOKUP(I2331&amp;PROPER(D2331),Cleaned_Population!B$2:B$3200&amp;Cleaned_Population!A$2:A$3200,Cleaned_Population!C$2:C$3200,"No Match")</f>
        <v>233539</v>
      </c>
      <c r="K2331" t="str">
        <f t="shared" si="36"/>
        <v>Sufficient Access</v>
      </c>
    </row>
    <row r="2332" spans="1:11">
      <c r="A2332" t="str">
        <v>WORCESTER RECOVERY CENTER AND HOSPITAL</v>
      </c>
      <c r="B2332" t="str">
        <v>WORCESTER</v>
      </c>
      <c r="C2332" t="str">
        <v>MA</v>
      </c>
      <c r="D2332" t="str">
        <v>WORCESTER</v>
      </c>
      <c r="E2332" t="str">
        <v>Psychiatric</v>
      </c>
      <c r="F2332" t="str">
        <v>Government - State</v>
      </c>
      <c r="G2332" t="str">
        <v>No</v>
      </c>
      <c r="H2332" s="8">
        <v>0</v>
      </c>
      <c r="I2332" t="str">
        <f>_xlfn.XLOOKUP(C2332,State_Ref!B:B,State_Ref!A:A,"No Match")</f>
        <v>Massachusetts</v>
      </c>
      <c r="J2332" cm="1">
        <f t="array" ref="J2332">_xlfn.XLOOKUP(I2332&amp;PROPER(D2332),Cleaned_Population!B$2:B$3200&amp;Cleaned_Population!A$2:A$3200,Cleaned_Population!C$2:C$3200,"No Match")</f>
        <v>888502</v>
      </c>
      <c r="K2332" t="str">
        <f t="shared" si="36"/>
        <v>Sufficient Access</v>
      </c>
    </row>
    <row r="2333" spans="1:11">
      <c r="A2333" t="str">
        <v>WALDEN BEHAVIORAL CARE, LLC</v>
      </c>
      <c r="B2333" t="str">
        <v>DEDHAM</v>
      </c>
      <c r="C2333" t="str">
        <v>MA</v>
      </c>
      <c r="D2333" t="str">
        <v>NORFOLK</v>
      </c>
      <c r="E2333" t="str">
        <v>Psychiatric</v>
      </c>
      <c r="F2333" t="str">
        <v>Government - Federal</v>
      </c>
      <c r="G2333" t="str">
        <v>No</v>
      </c>
      <c r="H2333" s="8">
        <v>0</v>
      </c>
      <c r="I2333" t="str">
        <f>_xlfn.XLOOKUP(C2333,State_Ref!B:B,State_Ref!A:A,"No Match")</f>
        <v>Massachusetts</v>
      </c>
      <c r="J2333" cm="1">
        <f t="array" ref="J2333">_xlfn.XLOOKUP(I2333&amp;PROPER(D2333),Cleaned_Population!B$2:B$3200&amp;Cleaned_Population!A$2:A$3200,Cleaned_Population!C$2:C$3200,"No Match")</f>
        <v>739749</v>
      </c>
      <c r="K2333" t="str">
        <f t="shared" si="36"/>
        <v>Sufficient Access</v>
      </c>
    </row>
    <row r="2334" spans="1:11">
      <c r="A2334" t="str">
        <v>WHITTIER PAVILION</v>
      </c>
      <c r="B2334" t="str">
        <v>HAVERHILL</v>
      </c>
      <c r="C2334" t="str">
        <v>MA</v>
      </c>
      <c r="D2334" t="str">
        <v>ESSEX</v>
      </c>
      <c r="E2334" t="str">
        <v>Psychiatric</v>
      </c>
      <c r="F2334" t="str">
        <v>Proprietary</v>
      </c>
      <c r="G2334" t="str">
        <v>No</v>
      </c>
      <c r="H2334" s="8">
        <v>0</v>
      </c>
      <c r="I2334" t="str">
        <f>_xlfn.XLOOKUP(C2334,State_Ref!B:B,State_Ref!A:A,"No Match")</f>
        <v>Massachusetts</v>
      </c>
      <c r="J2334" cm="1">
        <f t="array" ref="J2334">_xlfn.XLOOKUP(I2334&amp;PROPER(D2334),Cleaned_Population!B$2:B$3200&amp;Cleaned_Population!A$2:A$3200,Cleaned_Population!C$2:C$3200,"No Match")</f>
        <v>826653</v>
      </c>
      <c r="K2334" t="str">
        <f t="shared" si="36"/>
        <v>Sufficient Access</v>
      </c>
    </row>
    <row r="2335" spans="1:11">
      <c r="A2335" t="str">
        <v>DR SOLOMON CARTER FULLER MENTAL HEALTH CENTER</v>
      </c>
      <c r="B2335" t="str">
        <v>BOSTON</v>
      </c>
      <c r="C2335" t="str">
        <v>MA</v>
      </c>
      <c r="D2335" t="str">
        <v>SUFFOLK</v>
      </c>
      <c r="E2335" t="str">
        <v>Psychiatric</v>
      </c>
      <c r="F2335" t="str">
        <v>Government - State</v>
      </c>
      <c r="G2335" t="str">
        <v>No</v>
      </c>
      <c r="H2335" s="8">
        <v>0</v>
      </c>
      <c r="I2335" t="str">
        <f>_xlfn.XLOOKUP(C2335,State_Ref!B:B,State_Ref!A:A,"No Match")</f>
        <v>Massachusetts</v>
      </c>
      <c r="J2335" cm="1">
        <f t="array" ref="J2335">_xlfn.XLOOKUP(I2335&amp;PROPER(D2335),Cleaned_Population!B$2:B$3200&amp;Cleaned_Population!A$2:A$3200,Cleaned_Population!C$2:C$3200,"No Match")</f>
        <v>791891</v>
      </c>
      <c r="K2335" t="str">
        <f t="shared" si="36"/>
        <v>Sufficient Access</v>
      </c>
    </row>
    <row r="2336" spans="1:11">
      <c r="A2336" t="str">
        <v>SOUTHCOAST BEHAVIORAL HEALTH</v>
      </c>
      <c r="B2336" t="str">
        <v>DARTMOUTH</v>
      </c>
      <c r="C2336" t="str">
        <v>MA</v>
      </c>
      <c r="D2336" t="str">
        <v>BRISTOL</v>
      </c>
      <c r="E2336" t="str">
        <v>Psychiatric</v>
      </c>
      <c r="F2336" t="str">
        <v>Proprietary</v>
      </c>
      <c r="G2336" t="str">
        <v>No</v>
      </c>
      <c r="H2336" s="8">
        <v>0</v>
      </c>
      <c r="I2336" t="str">
        <f>_xlfn.XLOOKUP(C2336,State_Ref!B:B,State_Ref!A:A,"No Match")</f>
        <v>Massachusetts</v>
      </c>
      <c r="J2336" cm="1">
        <f t="array" ref="J2336">_xlfn.XLOOKUP(I2336&amp;PROPER(D2336),Cleaned_Population!B$2:B$3200&amp;Cleaned_Population!A$2:A$3200,Cleaned_Population!C$2:C$3200,"No Match")</f>
        <v>593640</v>
      </c>
      <c r="K2336" t="str">
        <f t="shared" si="36"/>
        <v>Sufficient Access</v>
      </c>
    </row>
    <row r="2337" spans="1:11">
      <c r="A2337" t="str">
        <v>TARAVISTA BEHAVIORAL HEALTH CENTER</v>
      </c>
      <c r="B2337" t="str">
        <v>DEVENS</v>
      </c>
      <c r="C2337" t="str">
        <v>MA</v>
      </c>
      <c r="D2337" t="str">
        <v>WORCESTER</v>
      </c>
      <c r="E2337" t="str">
        <v>Psychiatric</v>
      </c>
      <c r="F2337" t="str">
        <v>Proprietary</v>
      </c>
      <c r="G2337" t="str">
        <v>No</v>
      </c>
      <c r="H2337" s="8">
        <v>0</v>
      </c>
      <c r="I2337" t="str">
        <f>_xlfn.XLOOKUP(C2337,State_Ref!B:B,State_Ref!A:A,"No Match")</f>
        <v>Massachusetts</v>
      </c>
      <c r="J2337" cm="1">
        <f t="array" ref="J2337">_xlfn.XLOOKUP(I2337&amp;PROPER(D2337),Cleaned_Population!B$2:B$3200&amp;Cleaned_Population!A$2:A$3200,Cleaned_Population!C$2:C$3200,"No Match")</f>
        <v>888502</v>
      </c>
      <c r="K2337" t="str">
        <f t="shared" si="36"/>
        <v>Sufficient Access</v>
      </c>
    </row>
    <row r="2338" spans="1:11">
      <c r="A2338" t="str">
        <v>WESTBOROUGH BEHAVIORAL HEALTHCARE HOSPITAL LLC</v>
      </c>
      <c r="B2338" t="str">
        <v>WESTBOROUGH</v>
      </c>
      <c r="C2338" t="str">
        <v>MA</v>
      </c>
      <c r="D2338" t="str">
        <v>WORCESTER</v>
      </c>
      <c r="E2338" t="str">
        <v>Psychiatric</v>
      </c>
      <c r="F2338" t="str">
        <v>Proprietary</v>
      </c>
      <c r="G2338" t="str">
        <v>No</v>
      </c>
      <c r="H2338" s="8">
        <v>0</v>
      </c>
      <c r="I2338" t="str">
        <f>_xlfn.XLOOKUP(C2338,State_Ref!B:B,State_Ref!A:A,"No Match")</f>
        <v>Massachusetts</v>
      </c>
      <c r="J2338" cm="1">
        <f t="array" ref="J2338">_xlfn.XLOOKUP(I2338&amp;PROPER(D2338),Cleaned_Population!B$2:B$3200&amp;Cleaned_Population!A$2:A$3200,Cleaned_Population!C$2:C$3200,"No Match")</f>
        <v>888502</v>
      </c>
      <c r="K2338" t="str">
        <f t="shared" si="36"/>
        <v>Sufficient Access</v>
      </c>
    </row>
    <row r="2339" spans="1:11">
      <c r="A2339" t="str">
        <v>HOSPITAL FOR BEHAVIORAL MEDICINE</v>
      </c>
      <c r="B2339" t="str">
        <v>WORCESTER</v>
      </c>
      <c r="C2339" t="str">
        <v>MA</v>
      </c>
      <c r="D2339" t="str">
        <v>WORCESTER</v>
      </c>
      <c r="E2339" t="str">
        <v>Psychiatric</v>
      </c>
      <c r="F2339" t="str">
        <v>Proprietary</v>
      </c>
      <c r="G2339" t="str">
        <v>No</v>
      </c>
      <c r="H2339" s="8">
        <v>0</v>
      </c>
      <c r="I2339" t="str">
        <f>_xlfn.XLOOKUP(C2339,State_Ref!B:B,State_Ref!A:A,"No Match")</f>
        <v>Massachusetts</v>
      </c>
      <c r="J2339" cm="1">
        <f t="array" ref="J2339">_xlfn.XLOOKUP(I2339&amp;PROPER(D2339),Cleaned_Population!B$2:B$3200&amp;Cleaned_Population!A$2:A$3200,Cleaned_Population!C$2:C$3200,"No Match")</f>
        <v>888502</v>
      </c>
      <c r="K2339" t="str">
        <f t="shared" si="36"/>
        <v>Sufficient Access</v>
      </c>
    </row>
    <row r="2340" spans="1:11">
      <c r="A2340" t="str">
        <v>MIRAVISTA BEHAVIORAL HEALTH CENTER</v>
      </c>
      <c r="B2340" t="str">
        <v>HOLYOKE</v>
      </c>
      <c r="C2340" t="str">
        <v>MA</v>
      </c>
      <c r="D2340" t="str">
        <v>HAMPDEN</v>
      </c>
      <c r="E2340" t="str">
        <v>Psychiatric</v>
      </c>
      <c r="F2340" t="str">
        <v>Proprietary</v>
      </c>
      <c r="G2340" t="str">
        <v>No</v>
      </c>
      <c r="H2340" s="8">
        <v>0</v>
      </c>
      <c r="I2340" t="str">
        <f>_xlfn.XLOOKUP(C2340,State_Ref!B:B,State_Ref!A:A,"No Match")</f>
        <v>Massachusetts</v>
      </c>
      <c r="J2340" cm="1">
        <f t="array" ref="J2340">_xlfn.XLOOKUP(I2340&amp;PROPER(D2340),Cleaned_Population!B$2:B$3200&amp;Cleaned_Population!A$2:A$3200,Cleaned_Population!C$2:C$3200,"No Match")</f>
        <v>464338</v>
      </c>
      <c r="K2340" t="str">
        <f t="shared" si="36"/>
        <v>Sufficient Access</v>
      </c>
    </row>
    <row r="2341" spans="1:11">
      <c r="A2341" t="str">
        <v>VALLEY SPRINGS BEHAVIORAL HEALTH HOSPITAL</v>
      </c>
      <c r="B2341" t="str">
        <v>HOLYOKE</v>
      </c>
      <c r="C2341" t="str">
        <v>MA</v>
      </c>
      <c r="D2341" t="str">
        <v>HAMPDEN</v>
      </c>
      <c r="E2341" t="str">
        <v>Psychiatric</v>
      </c>
      <c r="F2341" t="str">
        <v>Proprietary</v>
      </c>
      <c r="G2341" t="str">
        <v>No</v>
      </c>
      <c r="H2341" s="8">
        <v>0</v>
      </c>
      <c r="I2341" t="str">
        <f>_xlfn.XLOOKUP(C2341,State_Ref!B:B,State_Ref!A:A,"No Match")</f>
        <v>Massachusetts</v>
      </c>
      <c r="J2341" cm="1">
        <f t="array" ref="J2341">_xlfn.XLOOKUP(I2341&amp;PROPER(D2341),Cleaned_Population!B$2:B$3200&amp;Cleaned_Population!A$2:A$3200,Cleaned_Population!C$2:C$3200,"No Match")</f>
        <v>464338</v>
      </c>
      <c r="K2341" t="str">
        <f t="shared" si="36"/>
        <v>Sufficient Access</v>
      </c>
    </row>
    <row r="2342" spans="1:11">
      <c r="A2342" t="str">
        <v>ST JOE MERCY HOSPITAL SYSTEM LIVONIA</v>
      </c>
      <c r="B2342" t="str">
        <v>LIVONIA</v>
      </c>
      <c r="C2342" t="str">
        <v>MI</v>
      </c>
      <c r="D2342" t="str">
        <v>WAYNE</v>
      </c>
      <c r="E2342" t="str">
        <v>Acute Care Hospitals</v>
      </c>
      <c r="F2342" t="str">
        <v>Voluntary non-profit - Private</v>
      </c>
      <c r="G2342" t="str">
        <v>Yes</v>
      </c>
      <c r="H2342" s="8">
        <v>2</v>
      </c>
      <c r="I2342" t="str">
        <f>_xlfn.XLOOKUP(C2342,State_Ref!B:B,State_Ref!A:A,"No Match")</f>
        <v>Michigan</v>
      </c>
      <c r="J2342" cm="1">
        <f t="array" ref="J2342">_xlfn.XLOOKUP(I2342&amp;PROPER(D2342),Cleaned_Population!B$2:B$3200&amp;Cleaned_Population!A$2:A$3200,Cleaned_Population!C$2:C$3200,"No Match")</f>
        <v>1769038</v>
      </c>
      <c r="K2342" t="str">
        <f t="shared" si="36"/>
        <v>Sufficient Access</v>
      </c>
    </row>
    <row r="2343" spans="1:11">
      <c r="A2343" t="str">
        <v>COREWELL HEALTH ZEELAND HOSPITAL</v>
      </c>
      <c r="B2343" t="str">
        <v>ZEELAND</v>
      </c>
      <c r="C2343" t="str">
        <v>MI</v>
      </c>
      <c r="D2343" t="str">
        <v>OTTAWA</v>
      </c>
      <c r="E2343" t="str">
        <v>Acute Care Hospitals</v>
      </c>
      <c r="F2343" t="str">
        <v>Voluntary non-profit - Private</v>
      </c>
      <c r="G2343" t="str">
        <v>Yes</v>
      </c>
      <c r="H2343" s="8">
        <v>5</v>
      </c>
      <c r="I2343" t="str">
        <f>_xlfn.XLOOKUP(C2343,State_Ref!B:B,State_Ref!A:A,"No Match")</f>
        <v>Michigan</v>
      </c>
      <c r="J2343" cm="1">
        <f t="array" ref="J2343">_xlfn.XLOOKUP(I2343&amp;PROPER(D2343),Cleaned_Population!B$2:B$3200&amp;Cleaned_Population!A$2:A$3200,Cleaned_Population!C$2:C$3200,"No Match")</f>
        <v>308459</v>
      </c>
      <c r="K2343" t="str">
        <f t="shared" si="36"/>
        <v>Sufficient Access</v>
      </c>
    </row>
    <row r="2344" spans="1:11">
      <c r="A2344" t="str">
        <v>PROMEDICA CHARLES AND VIRGINIA HICKMAN HOSPITAL</v>
      </c>
      <c r="B2344" t="str">
        <v>ADRIAN</v>
      </c>
      <c r="C2344" t="str">
        <v>MI</v>
      </c>
      <c r="D2344" t="str">
        <v>LENAWEE</v>
      </c>
      <c r="E2344" t="str">
        <v>Acute Care Hospitals</v>
      </c>
      <c r="F2344" t="str">
        <v>Voluntary non-profit - Private</v>
      </c>
      <c r="G2344" t="str">
        <v>Yes</v>
      </c>
      <c r="H2344" s="8">
        <v>3</v>
      </c>
      <c r="I2344" t="str">
        <f>_xlfn.XLOOKUP(C2344,State_Ref!B:B,State_Ref!A:A,"No Match")</f>
        <v>Michigan</v>
      </c>
      <c r="J2344" cm="1">
        <f t="array" ref="J2344">_xlfn.XLOOKUP(I2344&amp;PROPER(D2344),Cleaned_Population!B$2:B$3200&amp;Cleaned_Population!A$2:A$3200,Cleaned_Population!C$2:C$3200,"No Match")</f>
        <v>97779</v>
      </c>
      <c r="K2344" t="str">
        <f t="shared" si="36"/>
        <v>Hospital Desert</v>
      </c>
    </row>
    <row r="2345" spans="1:11">
      <c r="A2345" t="str">
        <v>THREE RIVERS HEALTH</v>
      </c>
      <c r="B2345" t="str">
        <v>THREE RIVERS</v>
      </c>
      <c r="C2345" t="str">
        <v>MI</v>
      </c>
      <c r="D2345" t="str">
        <v>ST. JOSEPH</v>
      </c>
      <c r="E2345" t="str">
        <v>Acute Care Hospitals</v>
      </c>
      <c r="F2345" t="str">
        <v>Government - Hospital District or Authority</v>
      </c>
      <c r="G2345" t="str">
        <v>No</v>
      </c>
      <c r="H2345" s="8">
        <v>2</v>
      </c>
      <c r="I2345" t="str">
        <f>_xlfn.XLOOKUP(C2345,State_Ref!B:B,State_Ref!A:A,"No Match")</f>
        <v>Michigan</v>
      </c>
      <c r="J2345" t="str" cm="1">
        <f t="array" ref="J2345">_xlfn.XLOOKUP(I2345&amp;PROPER(D2345),Cleaned_Population!B$2:B$3200&amp;Cleaned_Population!A$2:A$3200,Cleaned_Population!C$2:C$3200,"No Match")</f>
        <v>No Match</v>
      </c>
      <c r="K2345" t="str">
        <f t="shared" si="36"/>
        <v>Sufficient Access</v>
      </c>
    </row>
    <row r="2346" spans="1:11">
      <c r="A2346" t="str">
        <v>BRONSON METHODIST HOSPITAL</v>
      </c>
      <c r="B2346" t="str">
        <v>KALAMAZOO</v>
      </c>
      <c r="C2346" t="str">
        <v>MI</v>
      </c>
      <c r="D2346" t="str">
        <v>KALAMAZOO</v>
      </c>
      <c r="E2346" t="str">
        <v>Acute Care Hospitals</v>
      </c>
      <c r="F2346" t="str">
        <v>Voluntary non-profit - Private</v>
      </c>
      <c r="G2346" t="str">
        <v>Yes</v>
      </c>
      <c r="H2346" s="8">
        <v>4</v>
      </c>
      <c r="I2346" t="str">
        <f>_xlfn.XLOOKUP(C2346,State_Ref!B:B,State_Ref!A:A,"No Match")</f>
        <v>Michigan</v>
      </c>
      <c r="J2346" cm="1">
        <f t="array" ref="J2346">_xlfn.XLOOKUP(I2346&amp;PROPER(D2346),Cleaned_Population!B$2:B$3200&amp;Cleaned_Population!A$2:A$3200,Cleaned_Population!C$2:C$3200,"No Match")</f>
        <v>263795</v>
      </c>
      <c r="K2346" t="str">
        <f t="shared" si="36"/>
        <v>Sufficient Access</v>
      </c>
    </row>
    <row r="2347" spans="1:11">
      <c r="A2347" t="str">
        <v>ASCENSION PROVIDENCE HOSPITAL, SOUTHFIELD AND NOVI</v>
      </c>
      <c r="B2347" t="str">
        <v>SOUTHFIELD</v>
      </c>
      <c r="C2347" t="str">
        <v>MI</v>
      </c>
      <c r="D2347" t="str">
        <v>OAKLAND</v>
      </c>
      <c r="E2347" t="str">
        <v>Acute Care Hospitals</v>
      </c>
      <c r="F2347" t="str">
        <v>Voluntary non-profit - Church</v>
      </c>
      <c r="G2347" t="str">
        <v>Yes</v>
      </c>
      <c r="H2347" s="8">
        <v>4</v>
      </c>
      <c r="I2347" t="str">
        <f>_xlfn.XLOOKUP(C2347,State_Ref!B:B,State_Ref!A:A,"No Match")</f>
        <v>Michigan</v>
      </c>
      <c r="J2347" cm="1">
        <f t="array" ref="J2347">_xlfn.XLOOKUP(I2347&amp;PROPER(D2347),Cleaned_Population!B$2:B$3200&amp;Cleaned_Population!A$2:A$3200,Cleaned_Population!C$2:C$3200,"No Match")</f>
        <v>1288337</v>
      </c>
      <c r="K2347" t="str">
        <f t="shared" si="36"/>
        <v>Sufficient Access</v>
      </c>
    </row>
    <row r="2348" spans="1:11">
      <c r="A2348" t="str">
        <v>BEAUMONT HOSPITAL - DEARBORN</v>
      </c>
      <c r="B2348" t="str">
        <v>DEARBORN</v>
      </c>
      <c r="C2348" t="str">
        <v>MI</v>
      </c>
      <c r="D2348" t="str">
        <v>WAYNE</v>
      </c>
      <c r="E2348" t="str">
        <v>Acute Care Hospitals</v>
      </c>
      <c r="F2348" t="str">
        <v>Voluntary non-profit - Private</v>
      </c>
      <c r="G2348" t="str">
        <v>Yes</v>
      </c>
      <c r="H2348" s="8">
        <v>2</v>
      </c>
      <c r="I2348" t="str">
        <f>_xlfn.XLOOKUP(C2348,State_Ref!B:B,State_Ref!A:A,"No Match")</f>
        <v>Michigan</v>
      </c>
      <c r="J2348" cm="1">
        <f t="array" ref="J2348">_xlfn.XLOOKUP(I2348&amp;PROPER(D2348),Cleaned_Population!B$2:B$3200&amp;Cleaned_Population!A$2:A$3200,Cleaned_Population!C$2:C$3200,"No Match")</f>
        <v>1769038</v>
      </c>
      <c r="K2348" t="str">
        <f t="shared" si="36"/>
        <v>Sufficient Access</v>
      </c>
    </row>
    <row r="2349" spans="1:11">
      <c r="A2349" t="str">
        <v>LAKELAND HOSPITAL, ST JOSEPH</v>
      </c>
      <c r="B2349" t="str">
        <v>ST JOSEPH</v>
      </c>
      <c r="C2349" t="str">
        <v>MI</v>
      </c>
      <c r="D2349" t="str">
        <v>BERRIEN</v>
      </c>
      <c r="E2349" t="str">
        <v>Acute Care Hospitals</v>
      </c>
      <c r="F2349" t="str">
        <v>Voluntary non-profit - Private</v>
      </c>
      <c r="G2349" t="str">
        <v>Yes</v>
      </c>
      <c r="H2349" s="8">
        <v>4</v>
      </c>
      <c r="I2349" t="str">
        <f>_xlfn.XLOOKUP(C2349,State_Ref!B:B,State_Ref!A:A,"No Match")</f>
        <v>Michigan</v>
      </c>
      <c r="J2349" cm="1">
        <f t="array" ref="J2349">_xlfn.XLOOKUP(I2349&amp;PROPER(D2349),Cleaned_Population!B$2:B$3200&amp;Cleaned_Population!A$2:A$3200,Cleaned_Population!C$2:C$3200,"No Match")</f>
        <v>152444</v>
      </c>
      <c r="K2349" t="str">
        <f t="shared" si="36"/>
        <v>Sufficient Access</v>
      </c>
    </row>
    <row r="2350" spans="1:11">
      <c r="A2350" t="str">
        <v>INSIGHT HOSPITAL AND MEDICAL CENTER COLDWATER</v>
      </c>
      <c r="B2350" t="str">
        <v>COLDWATER</v>
      </c>
      <c r="C2350" t="str">
        <v>MI</v>
      </c>
      <c r="D2350" t="str">
        <v>BRANCH</v>
      </c>
      <c r="E2350" t="str">
        <v>Acute Care Hospitals</v>
      </c>
      <c r="F2350" t="str">
        <v>Government - Local</v>
      </c>
      <c r="G2350" t="str">
        <v>Yes</v>
      </c>
      <c r="H2350" s="8">
        <v>2</v>
      </c>
      <c r="I2350" t="str">
        <f>_xlfn.XLOOKUP(C2350,State_Ref!B:B,State_Ref!A:A,"No Match")</f>
        <v>Michigan</v>
      </c>
      <c r="J2350" cm="1">
        <f t="array" ref="J2350">_xlfn.XLOOKUP(I2350&amp;PROPER(D2350),Cleaned_Population!B$2:B$3200&amp;Cleaned_Population!A$2:A$3200,Cleaned_Population!C$2:C$3200,"No Match")</f>
        <v>45993</v>
      </c>
      <c r="K2350" t="str">
        <f t="shared" si="36"/>
        <v>Sufficient Access</v>
      </c>
    </row>
    <row r="2351" spans="1:11">
      <c r="A2351" t="str">
        <v>SINAI-GRACE HOSPITAL</v>
      </c>
      <c r="B2351" t="str">
        <v>DETROIT</v>
      </c>
      <c r="C2351" t="str">
        <v>MI</v>
      </c>
      <c r="D2351" t="str">
        <v>WAYNE</v>
      </c>
      <c r="E2351" t="str">
        <v>Acute Care Hospitals</v>
      </c>
      <c r="F2351" t="str">
        <v>Proprietary</v>
      </c>
      <c r="G2351" t="str">
        <v>Yes</v>
      </c>
      <c r="H2351" s="8">
        <v>1</v>
      </c>
      <c r="I2351" t="str">
        <f>_xlfn.XLOOKUP(C2351,State_Ref!B:B,State_Ref!A:A,"No Match")</f>
        <v>Michigan</v>
      </c>
      <c r="J2351" cm="1">
        <f t="array" ref="J2351">_xlfn.XLOOKUP(I2351&amp;PROPER(D2351),Cleaned_Population!B$2:B$3200&amp;Cleaned_Population!A$2:A$3200,Cleaned_Population!C$2:C$3200,"No Match")</f>
        <v>1769038</v>
      </c>
      <c r="K2351" t="str">
        <f t="shared" si="36"/>
        <v>Sufficient Access</v>
      </c>
    </row>
    <row r="2352" spans="1:11">
      <c r="A2352" t="str">
        <v>TRINITY HEALTH OAKLAND HOSPITAL</v>
      </c>
      <c r="B2352" t="str">
        <v>PONTIAC</v>
      </c>
      <c r="C2352" t="str">
        <v>MI</v>
      </c>
      <c r="D2352" t="str">
        <v>OAKLAND</v>
      </c>
      <c r="E2352" t="str">
        <v>Acute Care Hospitals</v>
      </c>
      <c r="F2352" t="str">
        <v>Voluntary non-profit - Private</v>
      </c>
      <c r="G2352" t="str">
        <v>Yes</v>
      </c>
      <c r="H2352" s="8">
        <v>2</v>
      </c>
      <c r="I2352" t="str">
        <f>_xlfn.XLOOKUP(C2352,State_Ref!B:B,State_Ref!A:A,"No Match")</f>
        <v>Michigan</v>
      </c>
      <c r="J2352" cm="1">
        <f t="array" ref="J2352">_xlfn.XLOOKUP(I2352&amp;PROPER(D2352),Cleaned_Population!B$2:B$3200&amp;Cleaned_Population!A$2:A$3200,Cleaned_Population!C$2:C$3200,"No Match")</f>
        <v>1288337</v>
      </c>
      <c r="K2352" t="str">
        <f t="shared" si="36"/>
        <v>Sufficient Access</v>
      </c>
    </row>
    <row r="2353" spans="1:11">
      <c r="A2353" t="str">
        <v>MYMICHIGAN MEDICAL CENTER ALMA</v>
      </c>
      <c r="B2353" t="str">
        <v>ALMA</v>
      </c>
      <c r="C2353" t="str">
        <v>MI</v>
      </c>
      <c r="D2353" t="str">
        <v>GRATIOT</v>
      </c>
      <c r="E2353" t="str">
        <v>Acute Care Hospitals</v>
      </c>
      <c r="F2353" t="str">
        <v>Voluntary non-profit - Private</v>
      </c>
      <c r="G2353" t="str">
        <v>Yes</v>
      </c>
      <c r="H2353" s="8">
        <v>4</v>
      </c>
      <c r="I2353" t="str">
        <f>_xlfn.XLOOKUP(C2353,State_Ref!B:B,State_Ref!A:A,"No Match")</f>
        <v>Michigan</v>
      </c>
      <c r="J2353" cm="1">
        <f t="array" ref="J2353">_xlfn.XLOOKUP(I2353&amp;PROPER(D2353),Cleaned_Population!B$2:B$3200&amp;Cleaned_Population!A$2:A$3200,Cleaned_Population!C$2:C$3200,"No Match")</f>
        <v>41190</v>
      </c>
      <c r="K2353" t="str">
        <f t="shared" si="36"/>
        <v>Sufficient Access</v>
      </c>
    </row>
    <row r="2354" spans="1:11">
      <c r="A2354" t="str">
        <v>LAKE HURON MEDICAL CENTER</v>
      </c>
      <c r="B2354" t="str">
        <v>PORT HURON</v>
      </c>
      <c r="C2354" t="str">
        <v>MI</v>
      </c>
      <c r="D2354" t="str">
        <v>ST. CLAIR</v>
      </c>
      <c r="E2354" t="str">
        <v>Acute Care Hospitals</v>
      </c>
      <c r="F2354" t="str">
        <v>Voluntary non-profit - Church</v>
      </c>
      <c r="G2354" t="str">
        <v>Yes</v>
      </c>
      <c r="H2354" s="8">
        <v>4</v>
      </c>
      <c r="I2354" t="str">
        <f>_xlfn.XLOOKUP(C2354,State_Ref!B:B,State_Ref!A:A,"No Match")</f>
        <v>Michigan</v>
      </c>
      <c r="J2354" t="str" cm="1">
        <f t="array" ref="J2354">_xlfn.XLOOKUP(I2354&amp;PROPER(D2354),Cleaned_Population!B$2:B$3200&amp;Cleaned_Population!A$2:A$3200,Cleaned_Population!C$2:C$3200,"No Match")</f>
        <v>No Match</v>
      </c>
      <c r="K2354" t="str">
        <f t="shared" si="36"/>
        <v>Sufficient Access</v>
      </c>
    </row>
    <row r="2355" spans="1:11">
      <c r="A2355" t="str">
        <v>SPECTRUM HEALTH UNITED HOSPITAL</v>
      </c>
      <c r="B2355" t="str">
        <v>GREENVILLE</v>
      </c>
      <c r="C2355" t="str">
        <v>MI</v>
      </c>
      <c r="D2355" t="str">
        <v>MONTCALM</v>
      </c>
      <c r="E2355" t="str">
        <v>Acute Care Hospitals</v>
      </c>
      <c r="F2355" t="str">
        <v>Voluntary non-profit - Other</v>
      </c>
      <c r="G2355" t="str">
        <v>No</v>
      </c>
      <c r="H2355" s="8">
        <v>4</v>
      </c>
      <c r="I2355" t="str">
        <f>_xlfn.XLOOKUP(C2355,State_Ref!B:B,State_Ref!A:A,"No Match")</f>
        <v>Michigan</v>
      </c>
      <c r="J2355" cm="1">
        <f t="array" ref="J2355">_xlfn.XLOOKUP(I2355&amp;PROPER(D2355),Cleaned_Population!B$2:B$3200&amp;Cleaned_Population!A$2:A$3200,Cleaned_Population!C$2:C$3200,"No Match")</f>
        <v>69406</v>
      </c>
      <c r="K2355" t="str">
        <f t="shared" si="36"/>
        <v>Sufficient Access</v>
      </c>
    </row>
    <row r="2356" spans="1:11">
      <c r="A2356" t="str">
        <v>MYMICHIGAN MEDICAL CENTER ALPENA</v>
      </c>
      <c r="B2356" t="str">
        <v>ALPENA</v>
      </c>
      <c r="C2356" t="str">
        <v>MI</v>
      </c>
      <c r="D2356" t="str">
        <v>ALPENA</v>
      </c>
      <c r="E2356" t="str">
        <v>Acute Care Hospitals</v>
      </c>
      <c r="F2356" t="str">
        <v>Proprietary</v>
      </c>
      <c r="G2356" t="str">
        <v>Yes</v>
      </c>
      <c r="H2356" s="8">
        <v>3</v>
      </c>
      <c r="I2356" t="str">
        <f>_xlfn.XLOOKUP(C2356,State_Ref!B:B,State_Ref!A:A,"No Match")</f>
        <v>Michigan</v>
      </c>
      <c r="J2356" cm="1">
        <f t="array" ref="J2356">_xlfn.XLOOKUP(I2356&amp;PROPER(D2356),Cleaned_Population!B$2:B$3200&amp;Cleaned_Population!A$2:A$3200,Cleaned_Population!C$2:C$3200,"No Match")</f>
        <v>28853</v>
      </c>
      <c r="K2356" t="str">
        <f t="shared" si="36"/>
        <v>Sufficient Access</v>
      </c>
    </row>
    <row r="2357" spans="1:11">
      <c r="A2357" t="str">
        <v>HILLSDALE HOSPITAL</v>
      </c>
      <c r="B2357" t="str">
        <v>HILLSDALE</v>
      </c>
      <c r="C2357" t="str">
        <v>MI</v>
      </c>
      <c r="D2357" t="str">
        <v>HILLSDALE</v>
      </c>
      <c r="E2357" t="str">
        <v>Acute Care Hospitals</v>
      </c>
      <c r="F2357" t="str">
        <v>Voluntary non-profit - Private</v>
      </c>
      <c r="G2357" t="str">
        <v>Yes</v>
      </c>
      <c r="H2357" s="8">
        <v>3</v>
      </c>
      <c r="I2357" t="str">
        <f>_xlfn.XLOOKUP(C2357,State_Ref!B:B,State_Ref!A:A,"No Match")</f>
        <v>Michigan</v>
      </c>
      <c r="J2357" cm="1">
        <f t="array" ref="J2357">_xlfn.XLOOKUP(I2357&amp;PROPER(D2357),Cleaned_Population!B$2:B$3200&amp;Cleaned_Population!A$2:A$3200,Cleaned_Population!C$2:C$3200,"No Match")</f>
        <v>45738</v>
      </c>
      <c r="K2357" t="str">
        <f t="shared" si="36"/>
        <v>Sufficient Access</v>
      </c>
    </row>
    <row r="2358" spans="1:11">
      <c r="A2358" t="str">
        <v>SPECTRUM HEALTH</v>
      </c>
      <c r="B2358" t="str">
        <v>GRAND RAPIDS</v>
      </c>
      <c r="C2358" t="str">
        <v>MI</v>
      </c>
      <c r="D2358" t="str">
        <v>KENT</v>
      </c>
      <c r="E2358" t="str">
        <v>Acute Care Hospitals</v>
      </c>
      <c r="F2358" t="str">
        <v>Voluntary non-profit - Private</v>
      </c>
      <c r="G2358" t="str">
        <v>Yes</v>
      </c>
      <c r="H2358" s="8">
        <v>4</v>
      </c>
      <c r="I2358" t="str">
        <f>_xlfn.XLOOKUP(C2358,State_Ref!B:B,State_Ref!A:A,"No Match")</f>
        <v>Michigan</v>
      </c>
      <c r="J2358" cm="1">
        <f t="array" ref="J2358">_xlfn.XLOOKUP(I2358&amp;PROPER(D2358),Cleaned_Population!B$2:B$3200&amp;Cleaned_Population!A$2:A$3200,Cleaned_Population!C$2:C$3200,"No Match")</f>
        <v>675232</v>
      </c>
      <c r="K2358" t="str">
        <f t="shared" si="36"/>
        <v>Sufficient Access</v>
      </c>
    </row>
    <row r="2359" spans="1:11">
      <c r="A2359" t="str">
        <v>MCLAREN BAY REGION</v>
      </c>
      <c r="B2359" t="str">
        <v>BAY CITY</v>
      </c>
      <c r="C2359" t="str">
        <v>MI</v>
      </c>
      <c r="D2359" t="str">
        <v>BAY</v>
      </c>
      <c r="E2359" t="str">
        <v>Acute Care Hospitals</v>
      </c>
      <c r="F2359" t="str">
        <v>Voluntary non-profit - Private</v>
      </c>
      <c r="G2359" t="str">
        <v>Yes</v>
      </c>
      <c r="H2359" s="8">
        <v>1</v>
      </c>
      <c r="I2359" t="str">
        <f>_xlfn.XLOOKUP(C2359,State_Ref!B:B,State_Ref!A:A,"No Match")</f>
        <v>Michigan</v>
      </c>
      <c r="J2359" cm="1">
        <f t="array" ref="J2359">_xlfn.XLOOKUP(I2359&amp;PROPER(D2359),Cleaned_Population!B$2:B$3200&amp;Cleaned_Population!A$2:A$3200,Cleaned_Population!C$2:C$3200,"No Match")</f>
        <v>102123</v>
      </c>
      <c r="K2359" t="str">
        <f t="shared" si="36"/>
        <v>Hospital Desert</v>
      </c>
    </row>
    <row r="2360" spans="1:11">
      <c r="A2360" t="str">
        <v>UNIVERSITY OF MICHIGAN HEALTH SYSTEM</v>
      </c>
      <c r="B2360" t="str">
        <v>ANN ARBOR</v>
      </c>
      <c r="C2360" t="str">
        <v>MI</v>
      </c>
      <c r="D2360" t="str">
        <v>WASHTENAW</v>
      </c>
      <c r="E2360" t="str">
        <v>Acute Care Hospitals</v>
      </c>
      <c r="F2360" t="str">
        <v>Voluntary non-profit - Private</v>
      </c>
      <c r="G2360" t="str">
        <v>Yes</v>
      </c>
      <c r="H2360" s="8">
        <v>4</v>
      </c>
      <c r="I2360" t="str">
        <f>_xlfn.XLOOKUP(C2360,State_Ref!B:B,State_Ref!A:A,"No Match")</f>
        <v>Michigan</v>
      </c>
      <c r="J2360" cm="1">
        <f t="array" ref="J2360">_xlfn.XLOOKUP(I2360&amp;PROPER(D2360),Cleaned_Population!B$2:B$3200&amp;Cleaned_Population!A$2:A$3200,Cleaned_Population!C$2:C$3200,"No Match")</f>
        <v>370214</v>
      </c>
      <c r="K2360" t="str">
        <f t="shared" si="36"/>
        <v>Sufficient Access</v>
      </c>
    </row>
    <row r="2361" spans="1:11">
      <c r="A2361" t="str">
        <v>HENRY FORD MACOMB HOSPITAL</v>
      </c>
      <c r="B2361" t="str">
        <v>CLINTON TOWNSHIP</v>
      </c>
      <c r="C2361" t="str">
        <v>MI</v>
      </c>
      <c r="D2361" t="str">
        <v>MACOMB</v>
      </c>
      <c r="E2361" t="str">
        <v>Acute Care Hospitals</v>
      </c>
      <c r="F2361" t="str">
        <v>Voluntary non-profit - Private</v>
      </c>
      <c r="G2361" t="str">
        <v>Yes</v>
      </c>
      <c r="H2361" s="8">
        <v>3</v>
      </c>
      <c r="I2361" t="str">
        <f>_xlfn.XLOOKUP(C2361,State_Ref!B:B,State_Ref!A:A,"No Match")</f>
        <v>Michigan</v>
      </c>
      <c r="J2361" cm="1">
        <f t="array" ref="J2361">_xlfn.XLOOKUP(I2361&amp;PROPER(D2361),Cleaned_Population!B$2:B$3200&amp;Cleaned_Population!A$2:A$3200,Cleaned_Population!C$2:C$3200,"No Match")</f>
        <v>886221</v>
      </c>
      <c r="K2361" t="str">
        <f t="shared" si="36"/>
        <v>Sufficient Access</v>
      </c>
    </row>
    <row r="2362" spans="1:11">
      <c r="A2362" t="str">
        <v>HENRY FORD HEALTH HOSPITAL</v>
      </c>
      <c r="B2362" t="str">
        <v>DETROIT</v>
      </c>
      <c r="C2362" t="str">
        <v>MI</v>
      </c>
      <c r="D2362" t="str">
        <v>WAYNE</v>
      </c>
      <c r="E2362" t="str">
        <v>Acute Care Hospitals</v>
      </c>
      <c r="F2362" t="str">
        <v>Voluntary non-profit - Private</v>
      </c>
      <c r="G2362" t="str">
        <v>Yes</v>
      </c>
      <c r="H2362" s="8">
        <v>3</v>
      </c>
      <c r="I2362" t="str">
        <f>_xlfn.XLOOKUP(C2362,State_Ref!B:B,State_Ref!A:A,"No Match")</f>
        <v>Michigan</v>
      </c>
      <c r="J2362" cm="1">
        <f t="array" ref="J2362">_xlfn.XLOOKUP(I2362&amp;PROPER(D2362),Cleaned_Population!B$2:B$3200&amp;Cleaned_Population!A$2:A$3200,Cleaned_Population!C$2:C$3200,"No Match")</f>
        <v>1769038</v>
      </c>
      <c r="K2362" t="str">
        <f t="shared" si="36"/>
        <v>Sufficient Access</v>
      </c>
    </row>
    <row r="2363" spans="1:11">
      <c r="A2363" t="str">
        <v>UPHS MARQUETTE DLP HOSPITAL</v>
      </c>
      <c r="B2363" t="str">
        <v>MARQUETTE</v>
      </c>
      <c r="C2363" t="str">
        <v>MI</v>
      </c>
      <c r="D2363" t="str">
        <v>MARQUETTE</v>
      </c>
      <c r="E2363" t="str">
        <v>Acute Care Hospitals</v>
      </c>
      <c r="F2363" t="str">
        <v>Government - Local</v>
      </c>
      <c r="G2363" t="str">
        <v>Yes</v>
      </c>
      <c r="H2363" s="8">
        <v>3</v>
      </c>
      <c r="I2363" t="str">
        <f>_xlfn.XLOOKUP(C2363,State_Ref!B:B,State_Ref!A:A,"No Match")</f>
        <v>Michigan</v>
      </c>
      <c r="J2363" cm="1">
        <f t="array" ref="J2363">_xlfn.XLOOKUP(I2363&amp;PROPER(D2363),Cleaned_Population!B$2:B$3200&amp;Cleaned_Population!A$2:A$3200,Cleaned_Population!C$2:C$3200,"No Match")</f>
        <v>68064</v>
      </c>
      <c r="K2363" t="str">
        <f t="shared" si="36"/>
        <v>Sufficient Access</v>
      </c>
    </row>
    <row r="2364" spans="1:11">
      <c r="A2364" t="str">
        <v>DICKINSON COUNTY MEMORIAL HOSPITAL</v>
      </c>
      <c r="B2364" t="str">
        <v>IRON MOUNTAIN</v>
      </c>
      <c r="C2364" t="str">
        <v>MI</v>
      </c>
      <c r="D2364" t="str">
        <v>DICKINSON</v>
      </c>
      <c r="E2364" t="str">
        <v>Acute Care Hospitals</v>
      </c>
      <c r="F2364" t="str">
        <v>Government - Local</v>
      </c>
      <c r="G2364" t="str">
        <v>Yes</v>
      </c>
      <c r="H2364" s="8">
        <v>2</v>
      </c>
      <c r="I2364" t="str">
        <f>_xlfn.XLOOKUP(C2364,State_Ref!B:B,State_Ref!A:A,"No Match")</f>
        <v>Michigan</v>
      </c>
      <c r="J2364" cm="1">
        <f t="array" ref="J2364">_xlfn.XLOOKUP(I2364&amp;PROPER(D2364),Cleaned_Population!B$2:B$3200&amp;Cleaned_Population!A$2:A$3200,Cleaned_Population!C$2:C$3200,"No Match")</f>
        <v>25827</v>
      </c>
      <c r="K2364" t="str">
        <f t="shared" si="36"/>
        <v>Sufficient Access</v>
      </c>
    </row>
    <row r="2365" spans="1:11">
      <c r="A2365" t="str">
        <v>MUNSON HEALTHCARE GRAYLING HOSPITAL</v>
      </c>
      <c r="B2365" t="str">
        <v>GRAYLING</v>
      </c>
      <c r="C2365" t="str">
        <v>MI</v>
      </c>
      <c r="D2365" t="str">
        <v>CRAWFORD</v>
      </c>
      <c r="E2365" t="str">
        <v>Acute Care Hospitals</v>
      </c>
      <c r="F2365" t="str">
        <v>Voluntary non-profit - Church</v>
      </c>
      <c r="G2365" t="str">
        <v>Yes</v>
      </c>
      <c r="H2365" s="8">
        <v>3</v>
      </c>
      <c r="I2365" t="str">
        <f>_xlfn.XLOOKUP(C2365,State_Ref!B:B,State_Ref!A:A,"No Match")</f>
        <v>Michigan</v>
      </c>
      <c r="J2365" cm="1">
        <f t="array" ref="J2365">_xlfn.XLOOKUP(I2365&amp;PROPER(D2365),Cleaned_Population!B$2:B$3200&amp;Cleaned_Population!A$2:A$3200,Cleaned_Population!C$2:C$3200,"No Match")</f>
        <v>13722</v>
      </c>
      <c r="K2365" t="str">
        <f t="shared" si="36"/>
        <v>Sufficient Access</v>
      </c>
    </row>
    <row r="2366" spans="1:11">
      <c r="A2366" t="str">
        <v>MERCY HEALTH SAINT MARY'S</v>
      </c>
      <c r="B2366" t="str">
        <v>GRAND RAPIDS</v>
      </c>
      <c r="C2366" t="str">
        <v>MI</v>
      </c>
      <c r="D2366" t="str">
        <v>KENT</v>
      </c>
      <c r="E2366" t="str">
        <v>Acute Care Hospitals</v>
      </c>
      <c r="F2366" t="str">
        <v>Voluntary non-profit - Church</v>
      </c>
      <c r="G2366" t="str">
        <v>Yes</v>
      </c>
      <c r="H2366" s="8">
        <v>3</v>
      </c>
      <c r="I2366" t="str">
        <f>_xlfn.XLOOKUP(C2366,State_Ref!B:B,State_Ref!A:A,"No Match")</f>
        <v>Michigan</v>
      </c>
      <c r="J2366" cm="1">
        <f t="array" ref="J2366">_xlfn.XLOOKUP(I2366&amp;PROPER(D2366),Cleaned_Population!B$2:B$3200&amp;Cleaned_Population!A$2:A$3200,Cleaned_Population!C$2:C$3200,"No Match")</f>
        <v>675232</v>
      </c>
      <c r="K2366" t="str">
        <f t="shared" si="36"/>
        <v>Sufficient Access</v>
      </c>
    </row>
    <row r="2367" spans="1:11">
      <c r="A2367" t="str">
        <v>IRON MOUNTAIN MI VA MEDICAL CENTER</v>
      </c>
      <c r="B2367" t="str">
        <v>IRON MOUNTAIN</v>
      </c>
      <c r="C2367" t="str">
        <v>MI</v>
      </c>
      <c r="D2367" t="str">
        <v>DICKINSON</v>
      </c>
      <c r="E2367" t="str">
        <v>Acute Care - Veterans Administration</v>
      </c>
      <c r="F2367" t="str">
        <v>Veterans Health Administration</v>
      </c>
      <c r="G2367" t="str">
        <v>No</v>
      </c>
      <c r="H2367" s="8">
        <v>0</v>
      </c>
      <c r="I2367" t="str">
        <f>_xlfn.XLOOKUP(C2367,State_Ref!B:B,State_Ref!A:A,"No Match")</f>
        <v>Michigan</v>
      </c>
      <c r="J2367" cm="1">
        <f t="array" ref="J2367">_xlfn.XLOOKUP(I2367&amp;PROPER(D2367),Cleaned_Population!B$2:B$3200&amp;Cleaned_Population!A$2:A$3200,Cleaned_Population!C$2:C$3200,"No Match")</f>
        <v>25827</v>
      </c>
      <c r="K2367" t="str">
        <f t="shared" si="36"/>
        <v>Sufficient Access</v>
      </c>
    </row>
    <row r="2368" spans="1:11">
      <c r="A2368" t="str">
        <v>TRINITY HEALTH MUSKEGON HOSPITAL</v>
      </c>
      <c r="B2368" t="str">
        <v>MUSKEGON</v>
      </c>
      <c r="C2368" t="str">
        <v>MI</v>
      </c>
      <c r="D2368" t="str">
        <v>MUSKEGON</v>
      </c>
      <c r="E2368" t="str">
        <v>Acute Care Hospitals</v>
      </c>
      <c r="F2368" t="str">
        <v>Voluntary non-profit - Private</v>
      </c>
      <c r="G2368" t="str">
        <v>Yes</v>
      </c>
      <c r="H2368" s="8">
        <v>3</v>
      </c>
      <c r="I2368" t="str">
        <f>_xlfn.XLOOKUP(C2368,State_Ref!B:B,State_Ref!A:A,"No Match")</f>
        <v>Michigan</v>
      </c>
      <c r="J2368" cm="1">
        <f t="array" ref="J2368">_xlfn.XLOOKUP(I2368&amp;PROPER(D2368),Cleaned_Population!B$2:B$3200&amp;Cleaned_Population!A$2:A$3200,Cleaned_Population!C$2:C$3200,"No Match")</f>
        <v>177901</v>
      </c>
      <c r="K2368" t="str">
        <f t="shared" si="36"/>
        <v>Hospital Desert</v>
      </c>
    </row>
    <row r="2369" spans="1:11">
      <c r="A2369" t="str">
        <v>TRINITY HEALTH LIVINGSTON HOSPITAL</v>
      </c>
      <c r="B2369" t="str">
        <v>HOWELL</v>
      </c>
      <c r="C2369" t="str">
        <v>MI</v>
      </c>
      <c r="D2369" t="str">
        <v>LIVINGSTON</v>
      </c>
      <c r="E2369" t="str">
        <v>Acute Care Hospitals</v>
      </c>
      <c r="F2369" t="str">
        <v>Voluntary non-profit - Other</v>
      </c>
      <c r="G2369" t="str">
        <v>Yes</v>
      </c>
      <c r="H2369" s="8">
        <v>4</v>
      </c>
      <c r="I2369" t="str">
        <f>_xlfn.XLOOKUP(C2369,State_Ref!B:B,State_Ref!A:A,"No Match")</f>
        <v>Michigan</v>
      </c>
      <c r="J2369" cm="1">
        <f t="array" ref="J2369">_xlfn.XLOOKUP(I2369&amp;PROPER(D2369),Cleaned_Population!B$2:B$3200&amp;Cleaned_Population!A$2:A$3200,Cleaned_Population!C$2:C$3200,"No Match")</f>
        <v>197315</v>
      </c>
      <c r="K2369" t="str">
        <f t="shared" si="36"/>
        <v>Sufficient Access</v>
      </c>
    </row>
    <row r="2370" spans="1:11">
      <c r="A2370" t="str">
        <v>COVENANT MEDICAL CENTER</v>
      </c>
      <c r="B2370" t="str">
        <v>SAGINAW</v>
      </c>
      <c r="C2370" t="str">
        <v>MI</v>
      </c>
      <c r="D2370" t="str">
        <v>SAGINAW</v>
      </c>
      <c r="E2370" t="str">
        <v>Acute Care Hospitals</v>
      </c>
      <c r="F2370" t="str">
        <v>Voluntary non-profit - Private</v>
      </c>
      <c r="G2370" t="str">
        <v>Yes</v>
      </c>
      <c r="H2370" s="8">
        <v>2</v>
      </c>
      <c r="I2370" t="str">
        <f>_xlfn.XLOOKUP(C2370,State_Ref!B:B,State_Ref!A:A,"No Match")</f>
        <v>Michigan</v>
      </c>
      <c r="J2370" cm="1">
        <f t="array" ref="J2370">_xlfn.XLOOKUP(I2370&amp;PROPER(D2370),Cleaned_Population!B$2:B$3200&amp;Cleaned_Population!A$2:A$3200,Cleaned_Population!C$2:C$3200,"No Match")</f>
        <v>187688</v>
      </c>
      <c r="K2370" t="str">
        <f t="shared" si="36"/>
        <v>Sufficient Access</v>
      </c>
    </row>
    <row r="2371" spans="1:11">
      <c r="A2371" t="str">
        <v>STRAITH HOSPITAL FOR SPECIAL SURGERY</v>
      </c>
      <c r="B2371" t="str">
        <v>SOUTHFIELD</v>
      </c>
      <c r="C2371" t="str">
        <v>MI</v>
      </c>
      <c r="D2371" t="str">
        <v>OAKLAND</v>
      </c>
      <c r="E2371" t="str">
        <v>Acute Care Hospitals</v>
      </c>
      <c r="F2371" t="str">
        <v>Voluntary non-profit - Private</v>
      </c>
      <c r="G2371" t="str">
        <v>No</v>
      </c>
      <c r="H2371" s="8">
        <v>0</v>
      </c>
      <c r="I2371" t="str">
        <f>_xlfn.XLOOKUP(C2371,State_Ref!B:B,State_Ref!A:A,"No Match")</f>
        <v>Michigan</v>
      </c>
      <c r="J2371" cm="1">
        <f t="array" ref="J2371">_xlfn.XLOOKUP(I2371&amp;PROPER(D2371),Cleaned_Population!B$2:B$3200&amp;Cleaned_Population!A$2:A$3200,Cleaned_Population!C$2:C$3200,"No Match")</f>
        <v>1288337</v>
      </c>
      <c r="K2371" t="str">
        <f t="shared" ref="K2371:K2434" si="37">IF(AND(J2371&gt;50000,COUNTIFS(D:D,D2371,C:C,C2371)&lt;=1),"Hospital Desert","Sufficient Access")</f>
        <v>Sufficient Access</v>
      </c>
    </row>
    <row r="2372" spans="1:11">
      <c r="A2372" t="str">
        <v>HOLLAND COMMUNITY HOSPITAL</v>
      </c>
      <c r="B2372" t="str">
        <v>HOLLAND</v>
      </c>
      <c r="C2372" t="str">
        <v>MI</v>
      </c>
      <c r="D2372" t="str">
        <v>OTTAWA</v>
      </c>
      <c r="E2372" t="str">
        <v>Acute Care Hospitals</v>
      </c>
      <c r="F2372" t="str">
        <v>Voluntary non-profit - Private</v>
      </c>
      <c r="G2372" t="str">
        <v>Yes</v>
      </c>
      <c r="H2372" s="8">
        <v>5</v>
      </c>
      <c r="I2372" t="str">
        <f>_xlfn.XLOOKUP(C2372,State_Ref!B:B,State_Ref!A:A,"No Match")</f>
        <v>Michigan</v>
      </c>
      <c r="J2372" cm="1">
        <f t="array" ref="J2372">_xlfn.XLOOKUP(I2372&amp;PROPER(D2372),Cleaned_Population!B$2:B$3200&amp;Cleaned_Population!A$2:A$3200,Cleaned_Population!C$2:C$3200,"No Match")</f>
        <v>308459</v>
      </c>
      <c r="K2372" t="str">
        <f t="shared" si="37"/>
        <v>Sufficient Access</v>
      </c>
    </row>
    <row r="2373" spans="1:11">
      <c r="A2373" t="str">
        <v>BRONSON BATTLE CREEK HOSPITAL</v>
      </c>
      <c r="B2373" t="str">
        <v>BATTLE CREEK</v>
      </c>
      <c r="C2373" t="str">
        <v>MI</v>
      </c>
      <c r="D2373" t="str">
        <v>CALHOUN</v>
      </c>
      <c r="E2373" t="str">
        <v>Acute Care Hospitals</v>
      </c>
      <c r="F2373" t="str">
        <v>Proprietary</v>
      </c>
      <c r="G2373" t="str">
        <v>Yes</v>
      </c>
      <c r="H2373" s="8">
        <v>3</v>
      </c>
      <c r="I2373" t="str">
        <f>_xlfn.XLOOKUP(C2373,State_Ref!B:B,State_Ref!A:A,"No Match")</f>
        <v>Michigan</v>
      </c>
      <c r="J2373" cm="1">
        <f t="array" ref="J2373">_xlfn.XLOOKUP(I2373&amp;PROPER(D2373),Cleaned_Population!B$2:B$3200&amp;Cleaned_Population!A$2:A$3200,Cleaned_Population!C$2:C$3200,"No Match")</f>
        <v>133408</v>
      </c>
      <c r="K2373" t="str">
        <f t="shared" si="37"/>
        <v>Sufficient Access</v>
      </c>
    </row>
    <row r="2374" spans="1:11">
      <c r="A2374" t="str">
        <v>MYMICHIGAN MEDICAL CENTER SAGINAW</v>
      </c>
      <c r="B2374" t="str">
        <v>SAGINAW</v>
      </c>
      <c r="C2374" t="str">
        <v>MI</v>
      </c>
      <c r="D2374" t="str">
        <v>SAGINAW</v>
      </c>
      <c r="E2374" t="str">
        <v>Acute Care Hospitals</v>
      </c>
      <c r="F2374" t="str">
        <v>Voluntary non-profit - Church</v>
      </c>
      <c r="G2374" t="str">
        <v>Yes</v>
      </c>
      <c r="H2374" s="8">
        <v>3</v>
      </c>
      <c r="I2374" t="str">
        <f>_xlfn.XLOOKUP(C2374,State_Ref!B:B,State_Ref!A:A,"No Match")</f>
        <v>Michigan</v>
      </c>
      <c r="J2374" cm="1">
        <f t="array" ref="J2374">_xlfn.XLOOKUP(I2374&amp;PROPER(D2374),Cleaned_Population!B$2:B$3200&amp;Cleaned_Population!A$2:A$3200,Cleaned_Population!C$2:C$3200,"No Match")</f>
        <v>187688</v>
      </c>
      <c r="K2374" t="str">
        <f t="shared" si="37"/>
        <v>Sufficient Access</v>
      </c>
    </row>
    <row r="2375" spans="1:11">
      <c r="A2375" t="str">
        <v>COREWELL HEALTH WATERVLIET HOSPITAL</v>
      </c>
      <c r="B2375" t="str">
        <v>WATERVLIET</v>
      </c>
      <c r="C2375" t="str">
        <v>MI</v>
      </c>
      <c r="D2375" t="str">
        <v>BERRIEN</v>
      </c>
      <c r="E2375" t="str">
        <v>Acute Care Hospitals</v>
      </c>
      <c r="F2375" t="str">
        <v>Voluntary non-profit - Private</v>
      </c>
      <c r="G2375" t="str">
        <v>Yes</v>
      </c>
      <c r="H2375" s="8">
        <v>0</v>
      </c>
      <c r="I2375" t="str">
        <f>_xlfn.XLOOKUP(C2375,State_Ref!B:B,State_Ref!A:A,"No Match")</f>
        <v>Michigan</v>
      </c>
      <c r="J2375" cm="1">
        <f t="array" ref="J2375">_xlfn.XLOOKUP(I2375&amp;PROPER(D2375),Cleaned_Population!B$2:B$3200&amp;Cleaned_Population!A$2:A$3200,Cleaned_Population!C$2:C$3200,"No Match")</f>
        <v>152444</v>
      </c>
      <c r="K2375" t="str">
        <f t="shared" si="37"/>
        <v>Sufficient Access</v>
      </c>
    </row>
    <row r="2376" spans="1:11">
      <c r="A2376" t="str">
        <v>MCLAREN CENTRAL MICHIGAN</v>
      </c>
      <c r="B2376" t="str">
        <v>MOUNT PLEASANT</v>
      </c>
      <c r="C2376" t="str">
        <v>MI</v>
      </c>
      <c r="D2376" t="str">
        <v>ISABELLA</v>
      </c>
      <c r="E2376" t="str">
        <v>Acute Care Hospitals</v>
      </c>
      <c r="F2376" t="str">
        <v>Voluntary non-profit - Private</v>
      </c>
      <c r="G2376" t="str">
        <v>Yes</v>
      </c>
      <c r="H2376" s="8">
        <v>3</v>
      </c>
      <c r="I2376" t="str">
        <f>_xlfn.XLOOKUP(C2376,State_Ref!B:B,State_Ref!A:A,"No Match")</f>
        <v>Michigan</v>
      </c>
      <c r="J2376" cm="1">
        <f t="array" ref="J2376">_xlfn.XLOOKUP(I2376&amp;PROPER(D2376),Cleaned_Population!B$2:B$3200&amp;Cleaned_Population!A$2:A$3200,Cleaned_Population!C$2:C$3200,"No Match")</f>
        <v>64691</v>
      </c>
      <c r="K2376" t="str">
        <f t="shared" si="37"/>
        <v>Hospital Desert</v>
      </c>
    </row>
    <row r="2377" spans="1:11">
      <c r="A2377" t="str">
        <v>MUNSON HEALTHCARE CADILLAC HOSPITAL</v>
      </c>
      <c r="B2377" t="str">
        <v>CADILLAC</v>
      </c>
      <c r="C2377" t="str">
        <v>MI</v>
      </c>
      <c r="D2377" t="str">
        <v>WEXFORD</v>
      </c>
      <c r="E2377" t="str">
        <v>Acute Care Hospitals</v>
      </c>
      <c r="F2377" t="str">
        <v>Voluntary non-profit - Church</v>
      </c>
      <c r="G2377" t="str">
        <v>Yes</v>
      </c>
      <c r="H2377" s="8">
        <v>4</v>
      </c>
      <c r="I2377" t="str">
        <f>_xlfn.XLOOKUP(C2377,State_Ref!B:B,State_Ref!A:A,"No Match")</f>
        <v>Michigan</v>
      </c>
      <c r="J2377" cm="1">
        <f t="array" ref="J2377">_xlfn.XLOOKUP(I2377&amp;PROPER(D2377),Cleaned_Population!B$2:B$3200&amp;Cleaned_Population!A$2:A$3200,Cleaned_Population!C$2:C$3200,"No Match")</f>
        <v>34445</v>
      </c>
      <c r="K2377" t="str">
        <f t="shared" si="37"/>
        <v>Sufficient Access</v>
      </c>
    </row>
    <row r="2378" spans="1:11">
      <c r="A2378" t="str">
        <v>BRONSON SOUTH HAVEN HOSPITAL</v>
      </c>
      <c r="B2378" t="str">
        <v>SOUTH HAVEN</v>
      </c>
      <c r="C2378" t="str">
        <v>MI</v>
      </c>
      <c r="D2378" t="str">
        <v>VAN BUREN</v>
      </c>
      <c r="E2378" t="str">
        <v>Acute Care Hospitals</v>
      </c>
      <c r="F2378" t="str">
        <v>Government - Hospital District or Authority</v>
      </c>
      <c r="G2378" t="str">
        <v>Yes</v>
      </c>
      <c r="H2378" s="8">
        <v>0</v>
      </c>
      <c r="I2378" t="str">
        <f>_xlfn.XLOOKUP(C2378,State_Ref!B:B,State_Ref!A:A,"No Match")</f>
        <v>Michigan</v>
      </c>
      <c r="J2378" cm="1">
        <f t="array" ref="J2378">_xlfn.XLOOKUP(I2378&amp;PROPER(D2378),Cleaned_Population!B$2:B$3200&amp;Cleaned_Population!A$2:A$3200,Cleaned_Population!C$2:C$3200,"No Match")</f>
        <v>76071</v>
      </c>
      <c r="K2378" t="str">
        <f t="shared" si="37"/>
        <v>Sufficient Access</v>
      </c>
    </row>
    <row r="2379" spans="1:11">
      <c r="A2379" t="str">
        <v>BEAUMONT HOSPITAL - GROSSE POINTE</v>
      </c>
      <c r="B2379" t="str">
        <v>GROSSE POINTE</v>
      </c>
      <c r="C2379" t="str">
        <v>MI</v>
      </c>
      <c r="D2379" t="str">
        <v>WAYNE</v>
      </c>
      <c r="E2379" t="str">
        <v>Acute Care Hospitals</v>
      </c>
      <c r="F2379" t="str">
        <v>Voluntary non-profit - Private</v>
      </c>
      <c r="G2379" t="str">
        <v>Yes</v>
      </c>
      <c r="H2379" s="8">
        <v>4</v>
      </c>
      <c r="I2379" t="str">
        <f>_xlfn.XLOOKUP(C2379,State_Ref!B:B,State_Ref!A:A,"No Match")</f>
        <v>Michigan</v>
      </c>
      <c r="J2379" cm="1">
        <f t="array" ref="J2379">_xlfn.XLOOKUP(I2379&amp;PROPER(D2379),Cleaned_Population!B$2:B$3200&amp;Cleaned_Population!A$2:A$3200,Cleaned_Population!C$2:C$3200,"No Match")</f>
        <v>1769038</v>
      </c>
      <c r="K2379" t="str">
        <f t="shared" si="37"/>
        <v>Sufficient Access</v>
      </c>
    </row>
    <row r="2380" spans="1:11">
      <c r="A2380" t="str">
        <v>HENRY FORD ALLEGIANCE HEALTH</v>
      </c>
      <c r="B2380" t="str">
        <v>JACKSON</v>
      </c>
      <c r="C2380" t="str">
        <v>MI</v>
      </c>
      <c r="D2380" t="str">
        <v>JACKSON</v>
      </c>
      <c r="E2380" t="str">
        <v>Acute Care Hospitals</v>
      </c>
      <c r="F2380" t="str">
        <v>Voluntary non-profit - Other</v>
      </c>
      <c r="G2380" t="str">
        <v>Yes</v>
      </c>
      <c r="H2380" s="8">
        <v>3</v>
      </c>
      <c r="I2380" t="str">
        <f>_xlfn.XLOOKUP(C2380,State_Ref!B:B,State_Ref!A:A,"No Match")</f>
        <v>Michigan</v>
      </c>
      <c r="J2380" cm="1">
        <f t="array" ref="J2380">_xlfn.XLOOKUP(I2380&amp;PROPER(D2380),Cleaned_Population!B$2:B$3200&amp;Cleaned_Population!A$2:A$3200,Cleaned_Population!C$2:C$3200,"No Match")</f>
        <v>159552</v>
      </c>
      <c r="K2380" t="str">
        <f t="shared" si="37"/>
        <v>Hospital Desert</v>
      </c>
    </row>
    <row r="2381" spans="1:11">
      <c r="A2381" t="str">
        <v>COREWELL HEALTH BIG RAPIDS HOSPITAL</v>
      </c>
      <c r="B2381" t="str">
        <v>BIG RAPIDS</v>
      </c>
      <c r="C2381" t="str">
        <v>MI</v>
      </c>
      <c r="D2381" t="str">
        <v>MECOSTA</v>
      </c>
      <c r="E2381" t="str">
        <v>Acute Care Hospitals</v>
      </c>
      <c r="F2381" t="str">
        <v>Voluntary non-profit - Private</v>
      </c>
      <c r="G2381" t="str">
        <v>Yes</v>
      </c>
      <c r="H2381" s="8">
        <v>3</v>
      </c>
      <c r="I2381" t="str">
        <f>_xlfn.XLOOKUP(C2381,State_Ref!B:B,State_Ref!A:A,"No Match")</f>
        <v>Michigan</v>
      </c>
      <c r="J2381" cm="1">
        <f t="array" ref="J2381">_xlfn.XLOOKUP(I2381&amp;PROPER(D2381),Cleaned_Population!B$2:B$3200&amp;Cleaned_Population!A$2:A$3200,Cleaned_Population!C$2:C$3200,"No Match")</f>
        <v>42320</v>
      </c>
      <c r="K2381" t="str">
        <f t="shared" si="37"/>
        <v>Sufficient Access</v>
      </c>
    </row>
    <row r="2382" spans="1:11">
      <c r="A2382" t="str">
        <v>MYMICHIGAN MEDICAL CENTER WEST BRANCH</v>
      </c>
      <c r="B2382" t="str">
        <v>WEST BRANCH</v>
      </c>
      <c r="C2382" t="str">
        <v>MI</v>
      </c>
      <c r="D2382" t="str">
        <v>OGEMAW</v>
      </c>
      <c r="E2382" t="str">
        <v>Acute Care Hospitals</v>
      </c>
      <c r="F2382" t="str">
        <v>Government - Local</v>
      </c>
      <c r="G2382" t="str">
        <v>Yes</v>
      </c>
      <c r="H2382" s="8">
        <v>5</v>
      </c>
      <c r="I2382" t="str">
        <f>_xlfn.XLOOKUP(C2382,State_Ref!B:B,State_Ref!A:A,"No Match")</f>
        <v>Michigan</v>
      </c>
      <c r="J2382" cm="1">
        <f t="array" ref="J2382">_xlfn.XLOOKUP(I2382&amp;PROPER(D2382),Cleaned_Population!B$2:B$3200&amp;Cleaned_Population!A$2:A$3200,Cleaned_Population!C$2:C$3200,"No Match")</f>
        <v>21121</v>
      </c>
      <c r="K2382" t="str">
        <f t="shared" si="37"/>
        <v>Sufficient Access</v>
      </c>
    </row>
    <row r="2383" spans="1:11">
      <c r="A2383" t="str">
        <v>MUNSON MEDICAL CENTER</v>
      </c>
      <c r="B2383" t="str">
        <v>TRAVERSE CITY</v>
      </c>
      <c r="C2383" t="str">
        <v>MI</v>
      </c>
      <c r="D2383" t="str">
        <v>GRAND TRAVERSE</v>
      </c>
      <c r="E2383" t="str">
        <v>Acute Care Hospitals</v>
      </c>
      <c r="F2383" t="str">
        <v>Voluntary non-profit - Other</v>
      </c>
      <c r="G2383" t="str">
        <v>Yes</v>
      </c>
      <c r="H2383" s="8">
        <v>4</v>
      </c>
      <c r="I2383" t="str">
        <f>_xlfn.XLOOKUP(C2383,State_Ref!B:B,State_Ref!A:A,"No Match")</f>
        <v>Michigan</v>
      </c>
      <c r="J2383" cm="1">
        <f t="array" ref="J2383">_xlfn.XLOOKUP(I2383&amp;PROPER(D2383),Cleaned_Population!B$2:B$3200&amp;Cleaned_Population!A$2:A$3200,Cleaned_Population!C$2:C$3200,"No Match")</f>
        <v>96729</v>
      </c>
      <c r="K2383" t="str">
        <f t="shared" si="37"/>
        <v>Hospital Desert</v>
      </c>
    </row>
    <row r="2384" spans="1:11">
      <c r="A2384" t="str">
        <v>PROMEDICA MONROE REGIONAL HOSPITAL</v>
      </c>
      <c r="B2384" t="str">
        <v>MONROE</v>
      </c>
      <c r="C2384" t="str">
        <v>MI</v>
      </c>
      <c r="D2384" t="str">
        <v>MONROE</v>
      </c>
      <c r="E2384" t="str">
        <v>Acute Care Hospitals</v>
      </c>
      <c r="F2384" t="str">
        <v>Voluntary non-profit - Other</v>
      </c>
      <c r="G2384" t="str">
        <v>Yes</v>
      </c>
      <c r="H2384" s="8">
        <v>1</v>
      </c>
      <c r="I2384" t="str">
        <f>_xlfn.XLOOKUP(C2384,State_Ref!B:B,State_Ref!A:A,"No Match")</f>
        <v>Michigan</v>
      </c>
      <c r="J2384" cm="1">
        <f t="array" ref="J2384">_xlfn.XLOOKUP(I2384&amp;PROPER(D2384),Cleaned_Population!B$2:B$3200&amp;Cleaned_Population!A$2:A$3200,Cleaned_Population!C$2:C$3200,"No Match")</f>
        <v>156004</v>
      </c>
      <c r="K2384" t="str">
        <f t="shared" si="37"/>
        <v>Hospital Desert</v>
      </c>
    </row>
    <row r="2385" spans="1:11">
      <c r="A2385" t="str">
        <v>TAWAS ST JOSEPH HOSPITAL</v>
      </c>
      <c r="B2385" t="str">
        <v>TAWAS CITY</v>
      </c>
      <c r="C2385" t="str">
        <v>MI</v>
      </c>
      <c r="D2385" t="str">
        <v>IOSCO</v>
      </c>
      <c r="E2385" t="str">
        <v>Acute Care Hospitals</v>
      </c>
      <c r="F2385" t="str">
        <v>Government - Hospital District or Authority</v>
      </c>
      <c r="G2385" t="str">
        <v>Yes</v>
      </c>
      <c r="H2385" s="8">
        <v>3</v>
      </c>
      <c r="I2385" t="str">
        <f>_xlfn.XLOOKUP(C2385,State_Ref!B:B,State_Ref!A:A,"No Match")</f>
        <v>Michigan</v>
      </c>
      <c r="J2385" cm="1">
        <f t="array" ref="J2385">_xlfn.XLOOKUP(I2385&amp;PROPER(D2385),Cleaned_Population!B$2:B$3200&amp;Cleaned_Population!A$2:A$3200,Cleaned_Population!C$2:C$3200,"No Match")</f>
        <v>25266</v>
      </c>
      <c r="K2385" t="str">
        <f t="shared" si="37"/>
        <v>Sufficient Access</v>
      </c>
    </row>
    <row r="2386" spans="1:11">
      <c r="A2386" t="str">
        <v>HARPER UNIVERSITY HOSPITAL</v>
      </c>
      <c r="B2386" t="str">
        <v>DETROIT</v>
      </c>
      <c r="C2386" t="str">
        <v>MI</v>
      </c>
      <c r="D2386" t="str">
        <v>WAYNE</v>
      </c>
      <c r="E2386" t="str">
        <v>Acute Care Hospitals</v>
      </c>
      <c r="F2386" t="str">
        <v>Proprietary</v>
      </c>
      <c r="G2386" t="str">
        <v>Yes</v>
      </c>
      <c r="H2386" s="8">
        <v>1</v>
      </c>
      <c r="I2386" t="str">
        <f>_xlfn.XLOOKUP(C2386,State_Ref!B:B,State_Ref!A:A,"No Match")</f>
        <v>Michigan</v>
      </c>
      <c r="J2386" cm="1">
        <f t="array" ref="J2386">_xlfn.XLOOKUP(I2386&amp;PROPER(D2386),Cleaned_Population!B$2:B$3200&amp;Cleaned_Population!A$2:A$3200,Cleaned_Population!C$2:C$3200,"No Match")</f>
        <v>1769038</v>
      </c>
      <c r="K2386" t="str">
        <f t="shared" si="37"/>
        <v>Sufficient Access</v>
      </c>
    </row>
    <row r="2387" spans="1:11">
      <c r="A2387" t="str">
        <v>MCLAREN NORTHERN MICHIGAN</v>
      </c>
      <c r="B2387" t="str">
        <v>PETOSKEY</v>
      </c>
      <c r="C2387" t="str">
        <v>MI</v>
      </c>
      <c r="D2387" t="str">
        <v>EMMET</v>
      </c>
      <c r="E2387" t="str">
        <v>Acute Care Hospitals</v>
      </c>
      <c r="F2387" t="str">
        <v>Voluntary non-profit - Other</v>
      </c>
      <c r="G2387" t="str">
        <v>Yes</v>
      </c>
      <c r="H2387" s="8">
        <v>3</v>
      </c>
      <c r="I2387" t="str">
        <f>_xlfn.XLOOKUP(C2387,State_Ref!B:B,State_Ref!A:A,"No Match")</f>
        <v>Michigan</v>
      </c>
      <c r="J2387" cm="1">
        <f t="array" ref="J2387">_xlfn.XLOOKUP(I2387&amp;PROPER(D2387),Cleaned_Population!B$2:B$3200&amp;Cleaned_Population!A$2:A$3200,Cleaned_Population!C$2:C$3200,"No Match")</f>
        <v>33775</v>
      </c>
      <c r="K2387" t="str">
        <f t="shared" si="37"/>
        <v>Sufficient Access</v>
      </c>
    </row>
    <row r="2388" spans="1:11">
      <c r="A2388" t="str">
        <v>UP HEALTH SYSTEM PORTAGE</v>
      </c>
      <c r="B2388" t="str">
        <v>HANCOCK</v>
      </c>
      <c r="C2388" t="str">
        <v>MI</v>
      </c>
      <c r="D2388" t="str">
        <v>HOUGHTON</v>
      </c>
      <c r="E2388" t="str">
        <v>Acute Care Hospitals</v>
      </c>
      <c r="F2388" t="str">
        <v>Voluntary non-profit - Other</v>
      </c>
      <c r="G2388" t="str">
        <v>Yes</v>
      </c>
      <c r="H2388" s="8">
        <v>5</v>
      </c>
      <c r="I2388" t="str">
        <f>_xlfn.XLOOKUP(C2388,State_Ref!B:B,State_Ref!A:A,"No Match")</f>
        <v>Michigan</v>
      </c>
      <c r="J2388" cm="1">
        <f t="array" ref="J2388">_xlfn.XLOOKUP(I2388&amp;PROPER(D2388),Cleaned_Population!B$2:B$3200&amp;Cleaned_Population!A$2:A$3200,Cleaned_Population!C$2:C$3200,"No Match")</f>
        <v>37842</v>
      </c>
      <c r="K2388" t="str">
        <f t="shared" si="37"/>
        <v>Sufficient Access</v>
      </c>
    </row>
    <row r="2389" spans="1:11">
      <c r="A2389" t="str">
        <v>COREWELL HEALTH LUDINGTON HOSPITAL</v>
      </c>
      <c r="B2389" t="str">
        <v>LUDINGTON</v>
      </c>
      <c r="C2389" t="str">
        <v>MI</v>
      </c>
      <c r="D2389" t="str">
        <v>MASON</v>
      </c>
      <c r="E2389" t="str">
        <v>Acute Care Hospitals</v>
      </c>
      <c r="F2389" t="str">
        <v>Voluntary non-profit - Private</v>
      </c>
      <c r="G2389" t="str">
        <v>Yes</v>
      </c>
      <c r="H2389" s="8">
        <v>4</v>
      </c>
      <c r="I2389" t="str">
        <f>_xlfn.XLOOKUP(C2389,State_Ref!B:B,State_Ref!A:A,"No Match")</f>
        <v>Michigan</v>
      </c>
      <c r="J2389" cm="1">
        <f t="array" ref="J2389">_xlfn.XLOOKUP(I2389&amp;PROPER(D2389),Cleaned_Population!B$2:B$3200&amp;Cleaned_Population!A$2:A$3200,Cleaned_Population!C$2:C$3200,"No Match")</f>
        <v>29040</v>
      </c>
      <c r="K2389" t="str">
        <f t="shared" si="37"/>
        <v>Sufficient Access</v>
      </c>
    </row>
    <row r="2390" spans="1:11">
      <c r="A2390" t="str">
        <v>BORGESS MEDICAL CENTER</v>
      </c>
      <c r="B2390" t="str">
        <v>KALAMAZOO</v>
      </c>
      <c r="C2390" t="str">
        <v>MI</v>
      </c>
      <c r="D2390" t="str">
        <v>KALAMAZOO</v>
      </c>
      <c r="E2390" t="str">
        <v>Acute Care Hospitals</v>
      </c>
      <c r="F2390" t="str">
        <v>Voluntary non-profit - Other</v>
      </c>
      <c r="G2390" t="str">
        <v>Yes</v>
      </c>
      <c r="H2390" s="8">
        <v>3</v>
      </c>
      <c r="I2390" t="str">
        <f>_xlfn.XLOOKUP(C2390,State_Ref!B:B,State_Ref!A:A,"No Match")</f>
        <v>Michigan</v>
      </c>
      <c r="J2390" cm="1">
        <f t="array" ref="J2390">_xlfn.XLOOKUP(I2390&amp;PROPER(D2390),Cleaned_Population!B$2:B$3200&amp;Cleaned_Population!A$2:A$3200,Cleaned_Population!C$2:C$3200,"No Match")</f>
        <v>263795</v>
      </c>
      <c r="K2390" t="str">
        <f t="shared" si="37"/>
        <v>Sufficient Access</v>
      </c>
    </row>
    <row r="2391" spans="1:11">
      <c r="A2391" t="str">
        <v>VA ANN ARBOR HEALTHCARE SYSTEM</v>
      </c>
      <c r="B2391" t="str">
        <v>ANN ARBOR</v>
      </c>
      <c r="C2391" t="str">
        <v>MI</v>
      </c>
      <c r="D2391" t="str">
        <v>WASHTENAW</v>
      </c>
      <c r="E2391" t="str">
        <v>Acute Care - Veterans Administration</v>
      </c>
      <c r="F2391" t="str">
        <v>Veterans Health Administration</v>
      </c>
      <c r="G2391" t="str">
        <v>Yes</v>
      </c>
      <c r="H2391" s="8">
        <v>5</v>
      </c>
      <c r="I2391" t="str">
        <f>_xlfn.XLOOKUP(C2391,State_Ref!B:B,State_Ref!A:A,"No Match")</f>
        <v>Michigan</v>
      </c>
      <c r="J2391" cm="1">
        <f t="array" ref="J2391">_xlfn.XLOOKUP(I2391&amp;PROPER(D2391),Cleaned_Population!B$2:B$3200&amp;Cleaned_Population!A$2:A$3200,Cleaned_Population!C$2:C$3200,"No Match")</f>
        <v>370214</v>
      </c>
      <c r="K2391" t="str">
        <f t="shared" si="37"/>
        <v>Sufficient Access</v>
      </c>
    </row>
    <row r="2392" spans="1:11">
      <c r="A2392" t="str">
        <v>MEMORIAL HEALTHCARE</v>
      </c>
      <c r="B2392" t="str">
        <v>OWOSSO</v>
      </c>
      <c r="C2392" t="str">
        <v>MI</v>
      </c>
      <c r="D2392" t="str">
        <v>SHIAWASSEE</v>
      </c>
      <c r="E2392" t="str">
        <v>Acute Care Hospitals</v>
      </c>
      <c r="F2392" t="str">
        <v>Voluntary non-profit - Other</v>
      </c>
      <c r="G2392" t="str">
        <v>Yes</v>
      </c>
      <c r="H2392" s="8">
        <v>3</v>
      </c>
      <c r="I2392" t="str">
        <f>_xlfn.XLOOKUP(C2392,State_Ref!B:B,State_Ref!A:A,"No Match")</f>
        <v>Michigan</v>
      </c>
      <c r="J2392" cm="1">
        <f t="array" ref="J2392">_xlfn.XLOOKUP(I2392&amp;PROPER(D2392),Cleaned_Population!B$2:B$3200&amp;Cleaned_Population!A$2:A$3200,Cleaned_Population!C$2:C$3200,"No Match")</f>
        <v>67681</v>
      </c>
      <c r="K2392" t="str">
        <f t="shared" si="37"/>
        <v>Hospital Desert</v>
      </c>
    </row>
    <row r="2393" spans="1:11">
      <c r="A2393" t="str">
        <v>BATTLE CREEK VA MEDICAL CENTER</v>
      </c>
      <c r="B2393" t="str">
        <v>BATTLE CREEK</v>
      </c>
      <c r="C2393" t="str">
        <v>MI</v>
      </c>
      <c r="D2393" t="str">
        <v>CALHOUN</v>
      </c>
      <c r="E2393" t="str">
        <v>Acute Care - Veterans Administration</v>
      </c>
      <c r="F2393" t="str">
        <v>Veterans Health Administration</v>
      </c>
      <c r="G2393" t="str">
        <v>No</v>
      </c>
      <c r="H2393" s="8">
        <v>0</v>
      </c>
      <c r="I2393" t="str">
        <f>_xlfn.XLOOKUP(C2393,State_Ref!B:B,State_Ref!A:A,"No Match")</f>
        <v>Michigan</v>
      </c>
      <c r="J2393" cm="1">
        <f t="array" ref="J2393">_xlfn.XLOOKUP(I2393&amp;PROPER(D2393),Cleaned_Population!B$2:B$3200&amp;Cleaned_Population!A$2:A$3200,Cleaned_Population!C$2:C$3200,"No Match")</f>
        <v>133408</v>
      </c>
      <c r="K2393" t="str">
        <f t="shared" si="37"/>
        <v>Sufficient Access</v>
      </c>
    </row>
    <row r="2394" spans="1:11">
      <c r="A2394" t="str">
        <v>BEAUMONT HOSPITAL ROYAL OAK</v>
      </c>
      <c r="B2394" t="str">
        <v>ROYAL OAK</v>
      </c>
      <c r="C2394" t="str">
        <v>MI</v>
      </c>
      <c r="D2394" t="str">
        <v>OAKLAND</v>
      </c>
      <c r="E2394" t="str">
        <v>Acute Care Hospitals</v>
      </c>
      <c r="F2394" t="str">
        <v>Voluntary non-profit - Private</v>
      </c>
      <c r="G2394" t="str">
        <v>Yes</v>
      </c>
      <c r="H2394" s="8">
        <v>3</v>
      </c>
      <c r="I2394" t="str">
        <f>_xlfn.XLOOKUP(C2394,State_Ref!B:B,State_Ref!A:A,"No Match")</f>
        <v>Michigan</v>
      </c>
      <c r="J2394" cm="1">
        <f t="array" ref="J2394">_xlfn.XLOOKUP(I2394&amp;PROPER(D2394),Cleaned_Population!B$2:B$3200&amp;Cleaned_Population!A$2:A$3200,Cleaned_Population!C$2:C$3200,"No Match")</f>
        <v>1288337</v>
      </c>
      <c r="K2394" t="str">
        <f t="shared" si="37"/>
        <v>Sufficient Access</v>
      </c>
    </row>
    <row r="2395" spans="1:11">
      <c r="A2395" t="str">
        <v>HURLEY MEDICAL CENTER</v>
      </c>
      <c r="B2395" t="str">
        <v>FLINT</v>
      </c>
      <c r="C2395" t="str">
        <v>MI</v>
      </c>
      <c r="D2395" t="str">
        <v>GENESEE</v>
      </c>
      <c r="E2395" t="str">
        <v>Acute Care Hospitals</v>
      </c>
      <c r="F2395" t="str">
        <v>Voluntary non-profit - Other</v>
      </c>
      <c r="G2395" t="str">
        <v>Yes</v>
      </c>
      <c r="H2395" s="8">
        <v>2</v>
      </c>
      <c r="I2395" t="str">
        <f>_xlfn.XLOOKUP(C2395,State_Ref!B:B,State_Ref!A:A,"No Match")</f>
        <v>Michigan</v>
      </c>
      <c r="J2395" cm="1">
        <f t="array" ref="J2395">_xlfn.XLOOKUP(I2395&amp;PROPER(D2395),Cleaned_Population!B$2:B$3200&amp;Cleaned_Population!A$2:A$3200,Cleaned_Population!C$2:C$3200,"No Match")</f>
        <v>401093</v>
      </c>
      <c r="K2395" t="str">
        <f t="shared" si="37"/>
        <v>Sufficient Access</v>
      </c>
    </row>
    <row r="2396" spans="1:11">
      <c r="A2396" t="str">
        <v>MUNSON HEALTHCARE OTSEGO MEMORIAL HOSPITAL</v>
      </c>
      <c r="B2396" t="str">
        <v>GAYLORD</v>
      </c>
      <c r="C2396" t="str">
        <v>MI</v>
      </c>
      <c r="D2396" t="str">
        <v>OTSEGO</v>
      </c>
      <c r="E2396" t="str">
        <v>Acute Care Hospitals</v>
      </c>
      <c r="F2396" t="str">
        <v>Voluntary non-profit - Private</v>
      </c>
      <c r="G2396" t="str">
        <v>No</v>
      </c>
      <c r="H2396" s="8">
        <v>4</v>
      </c>
      <c r="I2396" t="str">
        <f>_xlfn.XLOOKUP(C2396,State_Ref!B:B,State_Ref!A:A,"No Match")</f>
        <v>Michigan</v>
      </c>
      <c r="J2396" cm="1">
        <f t="array" ref="J2396">_xlfn.XLOOKUP(I2396&amp;PROPER(D2396),Cleaned_Population!B$2:B$3200&amp;Cleaned_Population!A$2:A$3200,Cleaned_Population!C$2:C$3200,"No Match")</f>
        <v>26080</v>
      </c>
      <c r="K2396" t="str">
        <f t="shared" si="37"/>
        <v>Sufficient Access</v>
      </c>
    </row>
    <row r="2397" spans="1:11">
      <c r="A2397" t="str">
        <v>MCLAREN FLINT</v>
      </c>
      <c r="B2397" t="str">
        <v>FLINT</v>
      </c>
      <c r="C2397" t="str">
        <v>MI</v>
      </c>
      <c r="D2397" t="str">
        <v>GENESEE</v>
      </c>
      <c r="E2397" t="str">
        <v>Acute Care Hospitals</v>
      </c>
      <c r="F2397" t="str">
        <v>Voluntary non-profit - Private</v>
      </c>
      <c r="G2397" t="str">
        <v>Yes</v>
      </c>
      <c r="H2397" s="8">
        <v>2</v>
      </c>
      <c r="I2397" t="str">
        <f>_xlfn.XLOOKUP(C2397,State_Ref!B:B,State_Ref!A:A,"No Match")</f>
        <v>Michigan</v>
      </c>
      <c r="J2397" cm="1">
        <f t="array" ref="J2397">_xlfn.XLOOKUP(I2397&amp;PROPER(D2397),Cleaned_Population!B$2:B$3200&amp;Cleaned_Population!A$2:A$3200,Cleaned_Population!C$2:C$3200,"No Match")</f>
        <v>401093</v>
      </c>
      <c r="K2397" t="str">
        <f t="shared" si="37"/>
        <v>Sufficient Access</v>
      </c>
    </row>
    <row r="2398" spans="1:11">
      <c r="A2398" t="str">
        <v>COREWELL HEALTH WAYNE HOSPITAL</v>
      </c>
      <c r="B2398" t="str">
        <v>WAYNE</v>
      </c>
      <c r="C2398" t="str">
        <v>MI</v>
      </c>
      <c r="D2398" t="str">
        <v>WAYNE</v>
      </c>
      <c r="E2398" t="str">
        <v>Acute Care Hospitals</v>
      </c>
      <c r="F2398" t="str">
        <v>Voluntary non-profit - Private</v>
      </c>
      <c r="G2398" t="str">
        <v>Yes</v>
      </c>
      <c r="H2398" s="8">
        <v>2</v>
      </c>
      <c r="I2398" t="str">
        <f>_xlfn.XLOOKUP(C2398,State_Ref!B:B,State_Ref!A:A,"No Match")</f>
        <v>Michigan</v>
      </c>
      <c r="J2398" cm="1">
        <f t="array" ref="J2398">_xlfn.XLOOKUP(I2398&amp;PROPER(D2398),Cleaned_Population!B$2:B$3200&amp;Cleaned_Population!A$2:A$3200,Cleaned_Population!C$2:C$3200,"No Match")</f>
        <v>1769038</v>
      </c>
      <c r="K2398" t="str">
        <f t="shared" si="37"/>
        <v>Sufficient Access</v>
      </c>
    </row>
    <row r="2399" spans="1:11">
      <c r="A2399" t="str">
        <v>FOREST HEALTH MEDICAL CENTER</v>
      </c>
      <c r="B2399" t="str">
        <v>YPSILANTI</v>
      </c>
      <c r="C2399" t="str">
        <v>MI</v>
      </c>
      <c r="D2399" t="str">
        <v>WASHTENAW</v>
      </c>
      <c r="E2399" t="str">
        <v>Acute Care Hospitals</v>
      </c>
      <c r="F2399" t="str">
        <v>Government - Hospital District or Authority</v>
      </c>
      <c r="G2399" t="str">
        <v>No</v>
      </c>
      <c r="H2399" s="8">
        <v>0</v>
      </c>
      <c r="I2399" t="str">
        <f>_xlfn.XLOOKUP(C2399,State_Ref!B:B,State_Ref!A:A,"No Match")</f>
        <v>Michigan</v>
      </c>
      <c r="J2399" cm="1">
        <f t="array" ref="J2399">_xlfn.XLOOKUP(I2399&amp;PROPER(D2399),Cleaned_Population!B$2:B$3200&amp;Cleaned_Population!A$2:A$3200,Cleaned_Population!C$2:C$3200,"No Match")</f>
        <v>370214</v>
      </c>
      <c r="K2399" t="str">
        <f t="shared" si="37"/>
        <v>Sufficient Access</v>
      </c>
    </row>
    <row r="2400" spans="1:11">
      <c r="A2400" t="str">
        <v>WYANDOTTE HOSPITAL AND MEDICAL CENTER</v>
      </c>
      <c r="B2400" t="str">
        <v>WYANDOTTE</v>
      </c>
      <c r="C2400" t="str">
        <v>MI</v>
      </c>
      <c r="D2400" t="str">
        <v>WAYNE</v>
      </c>
      <c r="E2400" t="str">
        <v>Acute Care Hospitals</v>
      </c>
      <c r="F2400" t="str">
        <v>Voluntary non-profit - Private</v>
      </c>
      <c r="G2400" t="str">
        <v>Yes</v>
      </c>
      <c r="H2400" s="8">
        <v>2</v>
      </c>
      <c r="I2400" t="str">
        <f>_xlfn.XLOOKUP(C2400,State_Ref!B:B,State_Ref!A:A,"No Match")</f>
        <v>Michigan</v>
      </c>
      <c r="J2400" cm="1">
        <f t="array" ref="J2400">_xlfn.XLOOKUP(I2400&amp;PROPER(D2400),Cleaned_Population!B$2:B$3200&amp;Cleaned_Population!A$2:A$3200,Cleaned_Population!C$2:C$3200,"No Match")</f>
        <v>1769038</v>
      </c>
      <c r="K2400" t="str">
        <f t="shared" si="37"/>
        <v>Sufficient Access</v>
      </c>
    </row>
    <row r="2401" spans="1:11">
      <c r="A2401" t="str">
        <v>BEAUMONT HOSPITAL - FARMINGTON HILLS</v>
      </c>
      <c r="B2401" t="str">
        <v>FARMINGTON HILLS</v>
      </c>
      <c r="C2401" t="str">
        <v>MI</v>
      </c>
      <c r="D2401" t="str">
        <v>OAKLAND</v>
      </c>
      <c r="E2401" t="str">
        <v>Acute Care Hospitals</v>
      </c>
      <c r="F2401" t="str">
        <v>Voluntary non-profit - Private</v>
      </c>
      <c r="G2401" t="str">
        <v>Yes</v>
      </c>
      <c r="H2401" s="8">
        <v>3</v>
      </c>
      <c r="I2401" t="str">
        <f>_xlfn.XLOOKUP(C2401,State_Ref!B:B,State_Ref!A:A,"No Match")</f>
        <v>Michigan</v>
      </c>
      <c r="J2401" cm="1">
        <f t="array" ref="J2401">_xlfn.XLOOKUP(I2401&amp;PROPER(D2401),Cleaned_Population!B$2:B$3200&amp;Cleaned_Population!A$2:A$3200,Cleaned_Population!C$2:C$3200,"No Match")</f>
        <v>1288337</v>
      </c>
      <c r="K2401" t="str">
        <f t="shared" si="37"/>
        <v>Sufficient Access</v>
      </c>
    </row>
    <row r="2402" spans="1:11">
      <c r="A2402" t="str">
        <v>TRINITY HEALTH ANN ARBOR HOSPITAL</v>
      </c>
      <c r="B2402" t="str">
        <v>ANN ARBOR</v>
      </c>
      <c r="C2402" t="str">
        <v>MI</v>
      </c>
      <c r="D2402" t="str">
        <v>WASHTENAW</v>
      </c>
      <c r="E2402" t="str">
        <v>Acute Care Hospitals</v>
      </c>
      <c r="F2402" t="str">
        <v>Voluntary non-profit - Church</v>
      </c>
      <c r="G2402" t="str">
        <v>Yes</v>
      </c>
      <c r="H2402" s="8">
        <v>4</v>
      </c>
      <c r="I2402" t="str">
        <f>_xlfn.XLOOKUP(C2402,State_Ref!B:B,State_Ref!A:A,"No Match")</f>
        <v>Michigan</v>
      </c>
      <c r="J2402" cm="1">
        <f t="array" ref="J2402">_xlfn.XLOOKUP(I2402&amp;PROPER(D2402),Cleaned_Population!B$2:B$3200&amp;Cleaned_Population!A$2:A$3200,Cleaned_Population!C$2:C$3200,"No Match")</f>
        <v>370214</v>
      </c>
      <c r="K2402" t="str">
        <f t="shared" si="37"/>
        <v>Sufficient Access</v>
      </c>
    </row>
    <row r="2403" spans="1:11">
      <c r="A2403" t="str">
        <v>HENRY FORD HEALTH ST JOHN HOSPITAL</v>
      </c>
      <c r="B2403" t="str">
        <v>DETROIT</v>
      </c>
      <c r="C2403" t="str">
        <v>MI</v>
      </c>
      <c r="D2403" t="str">
        <v>WAYNE</v>
      </c>
      <c r="E2403" t="str">
        <v>Acute Care Hospitals</v>
      </c>
      <c r="F2403" t="str">
        <v>Voluntary non-profit - Church</v>
      </c>
      <c r="G2403" t="str">
        <v>Yes</v>
      </c>
      <c r="H2403" s="8">
        <v>1</v>
      </c>
      <c r="I2403" t="str">
        <f>_xlfn.XLOOKUP(C2403,State_Ref!B:B,State_Ref!A:A,"No Match")</f>
        <v>Michigan</v>
      </c>
      <c r="J2403" cm="1">
        <f t="array" ref="J2403">_xlfn.XLOOKUP(I2403&amp;PROPER(D2403),Cleaned_Population!B$2:B$3200&amp;Cleaned_Population!A$2:A$3200,Cleaned_Population!C$2:C$3200,"No Match")</f>
        <v>1769038</v>
      </c>
      <c r="K2403" t="str">
        <f t="shared" si="37"/>
        <v>Sufficient Access</v>
      </c>
    </row>
    <row r="2404" spans="1:11">
      <c r="A2404" t="str">
        <v>MCLAREN GREATER LANSING</v>
      </c>
      <c r="B2404" t="str">
        <v>LANSING</v>
      </c>
      <c r="C2404" t="str">
        <v>MI</v>
      </c>
      <c r="D2404" t="str">
        <v>INGHAM</v>
      </c>
      <c r="E2404" t="str">
        <v>Acute Care Hospitals</v>
      </c>
      <c r="F2404" t="str">
        <v>Voluntary non-profit - Private</v>
      </c>
      <c r="G2404" t="str">
        <v>Yes</v>
      </c>
      <c r="H2404" s="8">
        <v>3</v>
      </c>
      <c r="I2404" t="str">
        <f>_xlfn.XLOOKUP(C2404,State_Ref!B:B,State_Ref!A:A,"No Match")</f>
        <v>Michigan</v>
      </c>
      <c r="J2404" cm="1">
        <f t="array" ref="J2404">_xlfn.XLOOKUP(I2404&amp;PROPER(D2404),Cleaned_Population!B$2:B$3200&amp;Cleaned_Population!A$2:A$3200,Cleaned_Population!C$2:C$3200,"No Match")</f>
        <v>289709</v>
      </c>
      <c r="K2404" t="str">
        <f t="shared" si="37"/>
        <v>Sufficient Access</v>
      </c>
    </row>
    <row r="2405" spans="1:11">
      <c r="A2405" t="str">
        <v>TRINITY HEALTH GRAND HAVEN HOSPITAL</v>
      </c>
      <c r="B2405" t="str">
        <v>GRAND HAVEN</v>
      </c>
      <c r="C2405" t="str">
        <v>MI</v>
      </c>
      <c r="D2405" t="str">
        <v>OTTAWA</v>
      </c>
      <c r="E2405" t="str">
        <v>Acute Care Hospitals</v>
      </c>
      <c r="F2405" t="str">
        <v>Government - Hospital District or Authority</v>
      </c>
      <c r="G2405" t="str">
        <v>Yes</v>
      </c>
      <c r="H2405" s="8">
        <v>4</v>
      </c>
      <c r="I2405" t="str">
        <f>_xlfn.XLOOKUP(C2405,State_Ref!B:B,State_Ref!A:A,"No Match")</f>
        <v>Michigan</v>
      </c>
      <c r="J2405" cm="1">
        <f t="array" ref="J2405">_xlfn.XLOOKUP(I2405&amp;PROPER(D2405),Cleaned_Population!B$2:B$3200&amp;Cleaned_Population!A$2:A$3200,Cleaned_Population!C$2:C$3200,"No Match")</f>
        <v>308459</v>
      </c>
      <c r="K2405" t="str">
        <f t="shared" si="37"/>
        <v>Sufficient Access</v>
      </c>
    </row>
    <row r="2406" spans="1:11">
      <c r="A2406" t="str">
        <v>COREWELL HEALTH TRENTON HOSPITAL</v>
      </c>
      <c r="B2406" t="str">
        <v>TRENTON</v>
      </c>
      <c r="C2406" t="str">
        <v>MI</v>
      </c>
      <c r="D2406" t="str">
        <v>WAYNE</v>
      </c>
      <c r="E2406" t="str">
        <v>Acute Care Hospitals</v>
      </c>
      <c r="F2406" t="str">
        <v>Voluntary non-profit - Private</v>
      </c>
      <c r="G2406" t="str">
        <v>Yes</v>
      </c>
      <c r="H2406" s="8">
        <v>3</v>
      </c>
      <c r="I2406" t="str">
        <f>_xlfn.XLOOKUP(C2406,State_Ref!B:B,State_Ref!A:A,"No Match")</f>
        <v>Michigan</v>
      </c>
      <c r="J2406" cm="1">
        <f t="array" ref="J2406">_xlfn.XLOOKUP(I2406&amp;PROPER(D2406),Cleaned_Population!B$2:B$3200&amp;Cleaned_Population!A$2:A$3200,Cleaned_Population!C$2:C$3200,"No Match")</f>
        <v>1769038</v>
      </c>
      <c r="K2406" t="str">
        <f t="shared" si="37"/>
        <v>Sufficient Access</v>
      </c>
    </row>
    <row r="2407" spans="1:11">
      <c r="A2407" t="str">
        <v>MYMICHIGAN MEDICAL CENTER CLARE</v>
      </c>
      <c r="B2407" t="str">
        <v>CLARE</v>
      </c>
      <c r="C2407" t="str">
        <v>MI</v>
      </c>
      <c r="D2407" t="str">
        <v>CLARE</v>
      </c>
      <c r="E2407" t="str">
        <v>Acute Care Hospitals</v>
      </c>
      <c r="F2407" t="str">
        <v>Voluntary non-profit - Other</v>
      </c>
      <c r="G2407" t="str">
        <v>No</v>
      </c>
      <c r="H2407" s="8">
        <v>2</v>
      </c>
      <c r="I2407" t="str">
        <f>_xlfn.XLOOKUP(C2407,State_Ref!B:B,State_Ref!A:A,"No Match")</f>
        <v>Michigan</v>
      </c>
      <c r="J2407" cm="1">
        <f t="array" ref="J2407">_xlfn.XLOOKUP(I2407&amp;PROPER(D2407),Cleaned_Population!B$2:B$3200&amp;Cleaned_Population!A$2:A$3200,Cleaned_Population!C$2:C$3200,"No Match")</f>
        <v>31543</v>
      </c>
      <c r="K2407" t="str">
        <f t="shared" si="37"/>
        <v>Sufficient Access</v>
      </c>
    </row>
    <row r="2408" spans="1:11">
      <c r="A2408" t="str">
        <v>MCLAREN LAPEER REGION</v>
      </c>
      <c r="B2408" t="str">
        <v>LAPEER</v>
      </c>
      <c r="C2408" t="str">
        <v>MI</v>
      </c>
      <c r="D2408" t="str">
        <v>LAPEER</v>
      </c>
      <c r="E2408" t="str">
        <v>Acute Care Hospitals</v>
      </c>
      <c r="F2408" t="str">
        <v>Voluntary non-profit - Private</v>
      </c>
      <c r="G2408" t="str">
        <v>Yes</v>
      </c>
      <c r="H2408" s="8">
        <v>2</v>
      </c>
      <c r="I2408" t="str">
        <f>_xlfn.XLOOKUP(C2408,State_Ref!B:B,State_Ref!A:A,"No Match")</f>
        <v>Michigan</v>
      </c>
      <c r="J2408" cm="1">
        <f t="array" ref="J2408">_xlfn.XLOOKUP(I2408&amp;PROPER(D2408),Cleaned_Population!B$2:B$3200&amp;Cleaned_Population!A$2:A$3200,Cleaned_Population!C$2:C$3200,"No Match")</f>
        <v>89516</v>
      </c>
      <c r="K2408" t="str">
        <f t="shared" si="37"/>
        <v>Hospital Desert</v>
      </c>
    </row>
    <row r="2409" spans="1:11">
      <c r="A2409" t="str">
        <v>Henry Ford Health Warren Hospital</v>
      </c>
      <c r="B2409" t="str">
        <v>WARREN</v>
      </c>
      <c r="C2409" t="str">
        <v>MI</v>
      </c>
      <c r="D2409" t="str">
        <v>MACOMB</v>
      </c>
      <c r="E2409" t="str">
        <v>Acute Care Hospitals</v>
      </c>
      <c r="F2409" t="str">
        <v>Voluntary non-profit - Private</v>
      </c>
      <c r="G2409" t="str">
        <v>Yes</v>
      </c>
      <c r="H2409" s="8">
        <v>1</v>
      </c>
      <c r="I2409" t="str">
        <f>_xlfn.XLOOKUP(C2409,State_Ref!B:B,State_Ref!A:A,"No Match")</f>
        <v>Michigan</v>
      </c>
      <c r="J2409" cm="1">
        <f t="array" ref="J2409">_xlfn.XLOOKUP(I2409&amp;PROPER(D2409),Cleaned_Population!B$2:B$3200&amp;Cleaned_Population!A$2:A$3200,Cleaned_Population!C$2:C$3200,"No Match")</f>
        <v>886221</v>
      </c>
      <c r="K2409" t="str">
        <f t="shared" si="37"/>
        <v>Sufficient Access</v>
      </c>
    </row>
    <row r="2410" spans="1:11">
      <c r="A2410" t="str">
        <v>ASCENSION GENESYS HOSPITAL</v>
      </c>
      <c r="B2410" t="str">
        <v>GRAND BLANC</v>
      </c>
      <c r="C2410" t="str">
        <v>MI</v>
      </c>
      <c r="D2410" t="str">
        <v>GENESEE</v>
      </c>
      <c r="E2410" t="str">
        <v>Acute Care Hospitals</v>
      </c>
      <c r="F2410" t="str">
        <v>Voluntary non-profit - Church</v>
      </c>
      <c r="G2410" t="str">
        <v>Yes</v>
      </c>
      <c r="H2410" s="8">
        <v>3</v>
      </c>
      <c r="I2410" t="str">
        <f>_xlfn.XLOOKUP(C2410,State_Ref!B:B,State_Ref!A:A,"No Match")</f>
        <v>Michigan</v>
      </c>
      <c r="J2410" cm="1">
        <f t="array" ref="J2410">_xlfn.XLOOKUP(I2410&amp;PROPER(D2410),Cleaned_Population!B$2:B$3200&amp;Cleaned_Population!A$2:A$3200,Cleaned_Population!C$2:C$3200,"No Match")</f>
        <v>401093</v>
      </c>
      <c r="K2410" t="str">
        <f t="shared" si="37"/>
        <v>Sufficient Access</v>
      </c>
    </row>
    <row r="2411" spans="1:11">
      <c r="A2411" t="str">
        <v>MCLAREN OAKLAND</v>
      </c>
      <c r="B2411" t="str">
        <v>PONTIAC</v>
      </c>
      <c r="C2411" t="str">
        <v>MI</v>
      </c>
      <c r="D2411" t="str">
        <v>OAKLAND</v>
      </c>
      <c r="E2411" t="str">
        <v>Acute Care Hospitals</v>
      </c>
      <c r="F2411" t="str">
        <v>Voluntary non-profit - Private</v>
      </c>
      <c r="G2411" t="str">
        <v>Yes</v>
      </c>
      <c r="H2411" s="8">
        <v>2</v>
      </c>
      <c r="I2411" t="str">
        <f>_xlfn.XLOOKUP(C2411,State_Ref!B:B,State_Ref!A:A,"No Match")</f>
        <v>Michigan</v>
      </c>
      <c r="J2411" cm="1">
        <f t="array" ref="J2411">_xlfn.XLOOKUP(I2411&amp;PROPER(D2411),Cleaned_Population!B$2:B$3200&amp;Cleaned_Population!A$2:A$3200,Cleaned_Population!C$2:C$3200,"No Match")</f>
        <v>1288337</v>
      </c>
      <c r="K2411" t="str">
        <f t="shared" si="37"/>
        <v>Sufficient Access</v>
      </c>
    </row>
    <row r="2412" spans="1:11">
      <c r="A2412" t="str">
        <v>UNIVERSITY OF MICHIGAN HEALTH-SPARROW CARSON</v>
      </c>
      <c r="B2412" t="str">
        <v>CARSON CITY</v>
      </c>
      <c r="C2412" t="str">
        <v>MI</v>
      </c>
      <c r="D2412" t="str">
        <v>MONTCALM</v>
      </c>
      <c r="E2412" t="str">
        <v>Acute Care Hospitals</v>
      </c>
      <c r="F2412" t="str">
        <v>Voluntary non-profit - Other</v>
      </c>
      <c r="G2412" t="str">
        <v>Yes</v>
      </c>
      <c r="H2412" s="8">
        <v>4</v>
      </c>
      <c r="I2412" t="str">
        <f>_xlfn.XLOOKUP(C2412,State_Ref!B:B,State_Ref!A:A,"No Match")</f>
        <v>Michigan</v>
      </c>
      <c r="J2412" cm="1">
        <f t="array" ref="J2412">_xlfn.XLOOKUP(I2412&amp;PROPER(D2412),Cleaned_Population!B$2:B$3200&amp;Cleaned_Population!A$2:A$3200,Cleaned_Population!C$2:C$3200,"No Match")</f>
        <v>69406</v>
      </c>
      <c r="K2412" t="str">
        <f t="shared" si="37"/>
        <v>Sufficient Access</v>
      </c>
    </row>
    <row r="2413" spans="1:11">
      <c r="A2413" t="str">
        <v>MCLAREN PORT HURON</v>
      </c>
      <c r="B2413" t="str">
        <v>PORT HURON</v>
      </c>
      <c r="C2413" t="str">
        <v>MI</v>
      </c>
      <c r="D2413" t="str">
        <v>WAYNE</v>
      </c>
      <c r="E2413" t="str">
        <v>Acute Care Hospitals</v>
      </c>
      <c r="F2413" t="str">
        <v>Voluntary non-profit - Private</v>
      </c>
      <c r="G2413" t="str">
        <v>Yes</v>
      </c>
      <c r="H2413" s="8">
        <v>2</v>
      </c>
      <c r="I2413" t="str">
        <f>_xlfn.XLOOKUP(C2413,State_Ref!B:B,State_Ref!A:A,"No Match")</f>
        <v>Michigan</v>
      </c>
      <c r="J2413" cm="1">
        <f t="array" ref="J2413">_xlfn.XLOOKUP(I2413&amp;PROPER(D2413),Cleaned_Population!B$2:B$3200&amp;Cleaned_Population!A$2:A$3200,Cleaned_Population!C$2:C$3200,"No Match")</f>
        <v>1769038</v>
      </c>
      <c r="K2413" t="str">
        <f t="shared" si="37"/>
        <v>Sufficient Access</v>
      </c>
    </row>
    <row r="2414" spans="1:11">
      <c r="A2414" t="str">
        <v>OAKLAWN HOSPITAL</v>
      </c>
      <c r="B2414" t="str">
        <v>MARSHALL</v>
      </c>
      <c r="C2414" t="str">
        <v>MI</v>
      </c>
      <c r="D2414" t="str">
        <v>CALHOUN</v>
      </c>
      <c r="E2414" t="str">
        <v>Acute Care Hospitals</v>
      </c>
      <c r="F2414" t="str">
        <v>Voluntary non-profit - Other</v>
      </c>
      <c r="G2414" t="str">
        <v>Yes</v>
      </c>
      <c r="H2414" s="8">
        <v>4</v>
      </c>
      <c r="I2414" t="str">
        <f>_xlfn.XLOOKUP(C2414,State_Ref!B:B,State_Ref!A:A,"No Match")</f>
        <v>Michigan</v>
      </c>
      <c r="J2414" cm="1">
        <f t="array" ref="J2414">_xlfn.XLOOKUP(I2414&amp;PROPER(D2414),Cleaned_Population!B$2:B$3200&amp;Cleaned_Population!A$2:A$3200,Cleaned_Population!C$2:C$3200,"No Match")</f>
        <v>133408</v>
      </c>
      <c r="K2414" t="str">
        <f t="shared" si="37"/>
        <v>Sufficient Access</v>
      </c>
    </row>
    <row r="2415" spans="1:11">
      <c r="A2415" t="str">
        <v>MYMICHIGAN MEDICAL CENTER MIDLAND</v>
      </c>
      <c r="B2415" t="str">
        <v>MIDLAND</v>
      </c>
      <c r="C2415" t="str">
        <v>MI</v>
      </c>
      <c r="D2415" t="str">
        <v>MIDLAND</v>
      </c>
      <c r="E2415" t="str">
        <v>Acute Care Hospitals</v>
      </c>
      <c r="F2415" t="str">
        <v>Voluntary non-profit - Other</v>
      </c>
      <c r="G2415" t="str">
        <v>No</v>
      </c>
      <c r="H2415" s="8">
        <v>4</v>
      </c>
      <c r="I2415" t="str">
        <f>_xlfn.XLOOKUP(C2415,State_Ref!B:B,State_Ref!A:A,"No Match")</f>
        <v>Michigan</v>
      </c>
      <c r="J2415" cm="1">
        <f t="array" ref="J2415">_xlfn.XLOOKUP(I2415&amp;PROPER(D2415),Cleaned_Population!B$2:B$3200&amp;Cleaned_Population!A$2:A$3200,Cleaned_Population!C$2:C$3200,"No Match")</f>
        <v>83754</v>
      </c>
      <c r="K2415" t="str">
        <f t="shared" si="37"/>
        <v>Hospital Desert</v>
      </c>
    </row>
    <row r="2416" spans="1:11">
      <c r="A2416" t="str">
        <v>MCLAREN MACOMB</v>
      </c>
      <c r="B2416" t="str">
        <v>MOUNT CLEMENS</v>
      </c>
      <c r="C2416" t="str">
        <v>MI</v>
      </c>
      <c r="D2416" t="str">
        <v>MACOMB</v>
      </c>
      <c r="E2416" t="str">
        <v>Acute Care Hospitals</v>
      </c>
      <c r="F2416" t="str">
        <v>Voluntary non-profit - Private</v>
      </c>
      <c r="G2416" t="str">
        <v>Yes</v>
      </c>
      <c r="H2416" s="8">
        <v>1</v>
      </c>
      <c r="I2416" t="str">
        <f>_xlfn.XLOOKUP(C2416,State_Ref!B:B,State_Ref!A:A,"No Match")</f>
        <v>Michigan</v>
      </c>
      <c r="J2416" cm="1">
        <f t="array" ref="J2416">_xlfn.XLOOKUP(I2416&amp;PROPER(D2416),Cleaned_Population!B$2:B$3200&amp;Cleaned_Population!A$2:A$3200,Cleaned_Population!C$2:C$3200,"No Match")</f>
        <v>886221</v>
      </c>
      <c r="K2416" t="str">
        <f t="shared" si="37"/>
        <v>Sufficient Access</v>
      </c>
    </row>
    <row r="2417" spans="1:11">
      <c r="A2417" t="str">
        <v>EDWARD W SPARROW HOSPITAL</v>
      </c>
      <c r="B2417" t="str">
        <v>LANSING</v>
      </c>
      <c r="C2417" t="str">
        <v>MI</v>
      </c>
      <c r="D2417" t="str">
        <v>INGHAM</v>
      </c>
      <c r="E2417" t="str">
        <v>Acute Care Hospitals</v>
      </c>
      <c r="F2417" t="str">
        <v>Voluntary non-profit - Other</v>
      </c>
      <c r="G2417" t="str">
        <v>Yes</v>
      </c>
      <c r="H2417" s="8">
        <v>3</v>
      </c>
      <c r="I2417" t="str">
        <f>_xlfn.XLOOKUP(C2417,State_Ref!B:B,State_Ref!A:A,"No Match")</f>
        <v>Michigan</v>
      </c>
      <c r="J2417" cm="1">
        <f t="array" ref="J2417">_xlfn.XLOOKUP(I2417&amp;PROPER(D2417),Cleaned_Population!B$2:B$3200&amp;Cleaned_Population!A$2:A$3200,Cleaned_Population!C$2:C$3200,"No Match")</f>
        <v>289709</v>
      </c>
      <c r="K2417" t="str">
        <f t="shared" si="37"/>
        <v>Sufficient Access</v>
      </c>
    </row>
    <row r="2418" spans="1:11">
      <c r="A2418" t="str">
        <v>UNIVERSITY OF MICHIGAN HEALTH - WEST</v>
      </c>
      <c r="B2418" t="str">
        <v>WYOMING</v>
      </c>
      <c r="C2418" t="str">
        <v>MI</v>
      </c>
      <c r="D2418" t="str">
        <v>KENT</v>
      </c>
      <c r="E2418" t="str">
        <v>Acute Care Hospitals</v>
      </c>
      <c r="F2418" t="str">
        <v>Voluntary non-profit - Private</v>
      </c>
      <c r="G2418" t="str">
        <v>Yes</v>
      </c>
      <c r="H2418" s="8">
        <v>4</v>
      </c>
      <c r="I2418" t="str">
        <f>_xlfn.XLOOKUP(C2418,State_Ref!B:B,State_Ref!A:A,"No Match")</f>
        <v>Michigan</v>
      </c>
      <c r="J2418" cm="1">
        <f t="array" ref="J2418">_xlfn.XLOOKUP(I2418&amp;PROPER(D2418),Cleaned_Population!B$2:B$3200&amp;Cleaned_Population!A$2:A$3200,Cleaned_Population!C$2:C$3200,"No Match")</f>
        <v>675232</v>
      </c>
      <c r="K2418" t="str">
        <f t="shared" si="37"/>
        <v>Sufficient Access</v>
      </c>
    </row>
    <row r="2419" spans="1:11">
      <c r="A2419" t="str">
        <v>CHIPPEWA COUNTY WAR MEMORIAL HOSPITAL</v>
      </c>
      <c r="B2419" t="str">
        <v>SAULT STE MARIE</v>
      </c>
      <c r="C2419" t="str">
        <v>MI</v>
      </c>
      <c r="D2419" t="str">
        <v>CHIPPEWA</v>
      </c>
      <c r="E2419" t="str">
        <v>Acute Care Hospitals</v>
      </c>
      <c r="F2419" t="str">
        <v>Voluntary non-profit - Private</v>
      </c>
      <c r="G2419" t="str">
        <v>Yes</v>
      </c>
      <c r="H2419" s="8">
        <v>2</v>
      </c>
      <c r="I2419" t="str">
        <f>_xlfn.XLOOKUP(C2419,State_Ref!B:B,State_Ref!A:A,"No Match")</f>
        <v>Michigan</v>
      </c>
      <c r="J2419" cm="1">
        <f t="array" ref="J2419">_xlfn.XLOOKUP(I2419&amp;PROPER(D2419),Cleaned_Population!B$2:B$3200&amp;Cleaned_Population!A$2:A$3200,Cleaned_Population!C$2:C$3200,"No Match")</f>
        <v>36081</v>
      </c>
      <c r="K2419" t="str">
        <f t="shared" si="37"/>
        <v>Sufficient Access</v>
      </c>
    </row>
    <row r="2420" spans="1:11">
      <c r="A2420" t="str">
        <v>ASCENSION RIVER DISTRICT HOSPITAL</v>
      </c>
      <c r="B2420" t="str">
        <v>EAST CHINA</v>
      </c>
      <c r="C2420" t="str">
        <v>MI</v>
      </c>
      <c r="D2420" t="str">
        <v>ST. CLAIR</v>
      </c>
      <c r="E2420" t="str">
        <v>Acute Care Hospitals</v>
      </c>
      <c r="F2420" t="str">
        <v>Government - Hospital District or Authority</v>
      </c>
      <c r="G2420" t="str">
        <v>Yes</v>
      </c>
      <c r="H2420" s="8">
        <v>3</v>
      </c>
      <c r="I2420" t="str">
        <f>_xlfn.XLOOKUP(C2420,State_Ref!B:B,State_Ref!A:A,"No Match")</f>
        <v>Michigan</v>
      </c>
      <c r="J2420" t="str" cm="1">
        <f t="array" ref="J2420">_xlfn.XLOOKUP(I2420&amp;PROPER(D2420),Cleaned_Population!B$2:B$3200&amp;Cleaned_Population!A$2:A$3200,Cleaned_Population!C$2:C$3200,"No Match")</f>
        <v>No Match</v>
      </c>
      <c r="K2420" t="str">
        <f t="shared" si="37"/>
        <v>Sufficient Access</v>
      </c>
    </row>
    <row r="2421" spans="1:11">
      <c r="A2421" t="str">
        <v>GARDEN CITY HOSPITAL</v>
      </c>
      <c r="B2421" t="str">
        <v>GARDEN CITY</v>
      </c>
      <c r="C2421" t="str">
        <v>MI</v>
      </c>
      <c r="D2421" t="str">
        <v>WAYNE</v>
      </c>
      <c r="E2421" t="str">
        <v>Acute Care Hospitals</v>
      </c>
      <c r="F2421" t="str">
        <v>Voluntary non-profit - Private</v>
      </c>
      <c r="G2421" t="str">
        <v>Yes</v>
      </c>
      <c r="H2421" s="8">
        <v>2</v>
      </c>
      <c r="I2421" t="str">
        <f>_xlfn.XLOOKUP(C2421,State_Ref!B:B,State_Ref!A:A,"No Match")</f>
        <v>Michigan</v>
      </c>
      <c r="J2421" cm="1">
        <f t="array" ref="J2421">_xlfn.XLOOKUP(I2421&amp;PROPER(D2421),Cleaned_Population!B$2:B$3200&amp;Cleaned_Population!A$2:A$3200,Cleaned_Population!C$2:C$3200,"No Match")</f>
        <v>1769038</v>
      </c>
      <c r="K2421" t="str">
        <f t="shared" si="37"/>
        <v>Sufficient Access</v>
      </c>
    </row>
    <row r="2422" spans="1:11">
      <c r="A2422" t="str">
        <v>ASCENSION PROVIDENCE ROCHESTER HOSPITAL</v>
      </c>
      <c r="B2422" t="str">
        <v>ROCHESTER</v>
      </c>
      <c r="C2422" t="str">
        <v>MI</v>
      </c>
      <c r="D2422" t="str">
        <v>OAKLAND</v>
      </c>
      <c r="E2422" t="str">
        <v>Acute Care Hospitals</v>
      </c>
      <c r="F2422" t="str">
        <v>Voluntary non-profit - Private</v>
      </c>
      <c r="G2422" t="str">
        <v>Yes</v>
      </c>
      <c r="H2422" s="8">
        <v>3</v>
      </c>
      <c r="I2422" t="str">
        <f>_xlfn.XLOOKUP(C2422,State_Ref!B:B,State_Ref!A:A,"No Match")</f>
        <v>Michigan</v>
      </c>
      <c r="J2422" cm="1">
        <f t="array" ref="J2422">_xlfn.XLOOKUP(I2422&amp;PROPER(D2422),Cleaned_Population!B$2:B$3200&amp;Cleaned_Population!A$2:A$3200,Cleaned_Population!C$2:C$3200,"No Match")</f>
        <v>1288337</v>
      </c>
      <c r="K2422" t="str">
        <f t="shared" si="37"/>
        <v>Sufficient Access</v>
      </c>
    </row>
    <row r="2423" spans="1:11">
      <c r="A2423" t="str">
        <v>CHELSEA HOSPITAL</v>
      </c>
      <c r="B2423" t="str">
        <v>CHELSEA</v>
      </c>
      <c r="C2423" t="str">
        <v>MI</v>
      </c>
      <c r="D2423" t="str">
        <v>WASHTENAW</v>
      </c>
      <c r="E2423" t="str">
        <v>Acute Care Hospitals</v>
      </c>
      <c r="F2423" t="str">
        <v>Voluntary non-profit - Private</v>
      </c>
      <c r="G2423" t="str">
        <v>Yes</v>
      </c>
      <c r="H2423" s="8">
        <v>4</v>
      </c>
      <c r="I2423" t="str">
        <f>_xlfn.XLOOKUP(C2423,State_Ref!B:B,State_Ref!A:A,"No Match")</f>
        <v>Michigan</v>
      </c>
      <c r="J2423" cm="1">
        <f t="array" ref="J2423">_xlfn.XLOOKUP(I2423&amp;PROPER(D2423),Cleaned_Population!B$2:B$3200&amp;Cleaned_Population!A$2:A$3200,Cleaned_Population!C$2:C$3200,"No Match")</f>
        <v>370214</v>
      </c>
      <c r="K2423" t="str">
        <f t="shared" si="37"/>
        <v>Sufficient Access</v>
      </c>
    </row>
    <row r="2424" spans="1:11">
      <c r="A2424" t="str">
        <v>SOUTHEAST MICHIGAN SURGICAL HOSPITAL LLC</v>
      </c>
      <c r="B2424" t="str">
        <v>WARREN</v>
      </c>
      <c r="C2424" t="str">
        <v>MI</v>
      </c>
      <c r="D2424" t="str">
        <v>MACOMB</v>
      </c>
      <c r="E2424" t="str">
        <v>Acute Care Hospitals</v>
      </c>
      <c r="F2424" t="str">
        <v>Voluntary non-profit - Private</v>
      </c>
      <c r="G2424" t="str">
        <v>No</v>
      </c>
      <c r="H2424" s="8">
        <v>0</v>
      </c>
      <c r="I2424" t="str">
        <f>_xlfn.XLOOKUP(C2424,State_Ref!B:B,State_Ref!A:A,"No Match")</f>
        <v>Michigan</v>
      </c>
      <c r="J2424" cm="1">
        <f t="array" ref="J2424">_xlfn.XLOOKUP(I2424&amp;PROPER(D2424),Cleaned_Population!B$2:B$3200&amp;Cleaned_Population!A$2:A$3200,Cleaned_Population!C$2:C$3200,"No Match")</f>
        <v>886221</v>
      </c>
      <c r="K2424" t="str">
        <f t="shared" si="37"/>
        <v>Sufficient Access</v>
      </c>
    </row>
    <row r="2425" spans="1:11">
      <c r="A2425" t="str">
        <v>BEAUMONT HOSPITAL, TROY</v>
      </c>
      <c r="B2425" t="str">
        <v>TROY</v>
      </c>
      <c r="C2425" t="str">
        <v>MI</v>
      </c>
      <c r="D2425" t="str">
        <v>OAKLAND</v>
      </c>
      <c r="E2425" t="str">
        <v>Acute Care Hospitals</v>
      </c>
      <c r="F2425" t="str">
        <v>Voluntary non-profit - Private</v>
      </c>
      <c r="G2425" t="str">
        <v>Yes</v>
      </c>
      <c r="H2425" s="8">
        <v>4</v>
      </c>
      <c r="I2425" t="str">
        <f>_xlfn.XLOOKUP(C2425,State_Ref!B:B,State_Ref!A:A,"No Match")</f>
        <v>Michigan</v>
      </c>
      <c r="J2425" cm="1">
        <f t="array" ref="J2425">_xlfn.XLOOKUP(I2425&amp;PROPER(D2425),Cleaned_Population!B$2:B$3200&amp;Cleaned_Population!A$2:A$3200,Cleaned_Population!C$2:C$3200,"No Match")</f>
        <v>1288337</v>
      </c>
      <c r="K2425" t="str">
        <f t="shared" si="37"/>
        <v>Sufficient Access</v>
      </c>
    </row>
    <row r="2426" spans="1:11">
      <c r="A2426" t="str">
        <v>BEAUMONT HOSPITAL - TAYLOR</v>
      </c>
      <c r="B2426" t="str">
        <v>TAYLOR</v>
      </c>
      <c r="C2426" t="str">
        <v>MI</v>
      </c>
      <c r="D2426" t="str">
        <v>WAYNE</v>
      </c>
      <c r="E2426" t="str">
        <v>Acute Care Hospitals</v>
      </c>
      <c r="F2426" t="str">
        <v>Voluntary non-profit - Private</v>
      </c>
      <c r="G2426" t="str">
        <v>Yes</v>
      </c>
      <c r="H2426" s="8">
        <v>2</v>
      </c>
      <c r="I2426" t="str">
        <f>_xlfn.XLOOKUP(C2426,State_Ref!B:B,State_Ref!A:A,"No Match")</f>
        <v>Michigan</v>
      </c>
      <c r="J2426" cm="1">
        <f t="array" ref="J2426">_xlfn.XLOOKUP(I2426&amp;PROPER(D2426),Cleaned_Population!B$2:B$3200&amp;Cleaned_Population!A$2:A$3200,Cleaned_Population!C$2:C$3200,"No Match")</f>
        <v>1769038</v>
      </c>
      <c r="K2426" t="str">
        <f t="shared" si="37"/>
        <v>Sufficient Access</v>
      </c>
    </row>
    <row r="2427" spans="1:11">
      <c r="A2427" t="str">
        <v>DETROIT RECEIVING HOSPITAL</v>
      </c>
      <c r="B2427" t="str">
        <v>DETROIT</v>
      </c>
      <c r="C2427" t="str">
        <v>MI</v>
      </c>
      <c r="D2427" t="str">
        <v>WAYNE</v>
      </c>
      <c r="E2427" t="str">
        <v>Acute Care Hospitals</v>
      </c>
      <c r="F2427" t="str">
        <v>Proprietary</v>
      </c>
      <c r="G2427" t="str">
        <v>Yes</v>
      </c>
      <c r="H2427" s="8">
        <v>1</v>
      </c>
      <c r="I2427" t="str">
        <f>_xlfn.XLOOKUP(C2427,State_Ref!B:B,State_Ref!A:A,"No Match")</f>
        <v>Michigan</v>
      </c>
      <c r="J2427" cm="1">
        <f t="array" ref="J2427">_xlfn.XLOOKUP(I2427&amp;PROPER(D2427),Cleaned_Population!B$2:B$3200&amp;Cleaned_Population!A$2:A$3200,Cleaned_Population!C$2:C$3200,"No Match")</f>
        <v>1769038</v>
      </c>
      <c r="K2427" t="str">
        <f t="shared" si="37"/>
        <v>Sufficient Access</v>
      </c>
    </row>
    <row r="2428" spans="1:11">
      <c r="A2428" t="str">
        <v>HEALTHSOURCE SAGINAW</v>
      </c>
      <c r="B2428" t="str">
        <v>SAGINAW</v>
      </c>
      <c r="C2428" t="str">
        <v>MI</v>
      </c>
      <c r="D2428" t="str">
        <v>SAGINAW</v>
      </c>
      <c r="E2428" t="str">
        <v>Acute Care Hospitals</v>
      </c>
      <c r="F2428" t="str">
        <v>Voluntary non-profit - Other</v>
      </c>
      <c r="G2428" t="str">
        <v>Yes</v>
      </c>
      <c r="H2428" s="8">
        <v>0</v>
      </c>
      <c r="I2428" t="str">
        <f>_xlfn.XLOOKUP(C2428,State_Ref!B:B,State_Ref!A:A,"No Match")</f>
        <v>Michigan</v>
      </c>
      <c r="J2428" cm="1">
        <f t="array" ref="J2428">_xlfn.XLOOKUP(I2428&amp;PROPER(D2428),Cleaned_Population!B$2:B$3200&amp;Cleaned_Population!A$2:A$3200,Cleaned_Population!C$2:C$3200,"No Match")</f>
        <v>187688</v>
      </c>
      <c r="K2428" t="str">
        <f t="shared" si="37"/>
        <v>Sufficient Access</v>
      </c>
    </row>
    <row r="2429" spans="1:11">
      <c r="A2429" t="str">
        <v>HURON VALLEY-SINAI HOSPITAL</v>
      </c>
      <c r="B2429" t="str">
        <v>COMMERCE TOWNSHIP</v>
      </c>
      <c r="C2429" t="str">
        <v>MI</v>
      </c>
      <c r="D2429" t="str">
        <v>OAKLAND</v>
      </c>
      <c r="E2429" t="str">
        <v>Acute Care Hospitals</v>
      </c>
      <c r="F2429" t="str">
        <v>Proprietary</v>
      </c>
      <c r="G2429" t="str">
        <v>Yes</v>
      </c>
      <c r="H2429" s="8">
        <v>3</v>
      </c>
      <c r="I2429" t="str">
        <f>_xlfn.XLOOKUP(C2429,State_Ref!B:B,State_Ref!A:A,"No Match")</f>
        <v>Michigan</v>
      </c>
      <c r="J2429" cm="1">
        <f t="array" ref="J2429">_xlfn.XLOOKUP(I2429&amp;PROPER(D2429),Cleaned_Population!B$2:B$3200&amp;Cleaned_Population!A$2:A$3200,Cleaned_Population!C$2:C$3200,"No Match")</f>
        <v>1288337</v>
      </c>
      <c r="K2429" t="str">
        <f t="shared" si="37"/>
        <v>Sufficient Access</v>
      </c>
    </row>
    <row r="2430" spans="1:11">
      <c r="A2430" t="str">
        <v>HENRY FORD HEALTH BRIGHTON CENTER FOR RECOVERY</v>
      </c>
      <c r="B2430" t="str">
        <v>BRIGHTON</v>
      </c>
      <c r="C2430" t="str">
        <v>MI</v>
      </c>
      <c r="D2430" t="str">
        <v>LIVINGSTON</v>
      </c>
      <c r="E2430" t="str">
        <v>Acute Care Hospitals</v>
      </c>
      <c r="F2430" t="str">
        <v>Voluntary non-profit - Private</v>
      </c>
      <c r="G2430" t="str">
        <v>No</v>
      </c>
      <c r="H2430" s="8">
        <v>0</v>
      </c>
      <c r="I2430" t="str">
        <f>_xlfn.XLOOKUP(C2430,State_Ref!B:B,State_Ref!A:A,"No Match")</f>
        <v>Michigan</v>
      </c>
      <c r="J2430" cm="1">
        <f t="array" ref="J2430">_xlfn.XLOOKUP(I2430&amp;PROPER(D2430),Cleaned_Population!B$2:B$3200&amp;Cleaned_Population!A$2:A$3200,Cleaned_Population!C$2:C$3200,"No Match")</f>
        <v>197315</v>
      </c>
      <c r="K2430" t="str">
        <f t="shared" si="37"/>
        <v>Sufficient Access</v>
      </c>
    </row>
    <row r="2431" spans="1:11">
      <c r="A2431" t="str">
        <v>KARMANOS CANCER CENTER</v>
      </c>
      <c r="B2431" t="str">
        <v>DETROIT</v>
      </c>
      <c r="C2431" t="str">
        <v>MI</v>
      </c>
      <c r="D2431" t="str">
        <v>WAYNE</v>
      </c>
      <c r="E2431" t="str">
        <v>Acute Care Hospitals</v>
      </c>
      <c r="F2431" t="str">
        <v>Proprietary</v>
      </c>
      <c r="G2431" t="str">
        <v>No</v>
      </c>
      <c r="H2431" s="8">
        <v>3</v>
      </c>
      <c r="I2431" t="str">
        <f>_xlfn.XLOOKUP(C2431,State_Ref!B:B,State_Ref!A:A,"No Match")</f>
        <v>Michigan</v>
      </c>
      <c r="J2431" cm="1">
        <f t="array" ref="J2431">_xlfn.XLOOKUP(I2431&amp;PROPER(D2431),Cleaned_Population!B$2:B$3200&amp;Cleaned_Population!A$2:A$3200,Cleaned_Population!C$2:C$3200,"No Match")</f>
        <v>1769038</v>
      </c>
      <c r="K2431" t="str">
        <f t="shared" si="37"/>
        <v>Sufficient Access</v>
      </c>
    </row>
    <row r="2432" spans="1:11">
      <c r="A2432" t="str">
        <v>SURGEONS CHOICE MEDICAL CENTER</v>
      </c>
      <c r="B2432" t="str">
        <v>SOUTHFIELD</v>
      </c>
      <c r="C2432" t="str">
        <v>MI</v>
      </c>
      <c r="D2432" t="str">
        <v>OAKLAND</v>
      </c>
      <c r="E2432" t="str">
        <v>Acute Care Hospitals</v>
      </c>
      <c r="F2432" t="str">
        <v>Proprietary</v>
      </c>
      <c r="G2432" t="str">
        <v>No</v>
      </c>
      <c r="H2432" s="8">
        <v>0</v>
      </c>
      <c r="I2432" t="str">
        <f>_xlfn.XLOOKUP(C2432,State_Ref!B:B,State_Ref!A:A,"No Match")</f>
        <v>Michigan</v>
      </c>
      <c r="J2432" cm="1">
        <f t="array" ref="J2432">_xlfn.XLOOKUP(I2432&amp;PROPER(D2432),Cleaned_Population!B$2:B$3200&amp;Cleaned_Population!A$2:A$3200,Cleaned_Population!C$2:C$3200,"No Match")</f>
        <v>1288337</v>
      </c>
      <c r="K2432" t="str">
        <f t="shared" si="37"/>
        <v>Sufficient Access</v>
      </c>
    </row>
    <row r="2433" spans="1:11">
      <c r="A2433" t="str">
        <v>HENRY FORD HEALTH WEST BLOOMFIELD HOSPITAL</v>
      </c>
      <c r="B2433" t="str">
        <v>W BLOOMFIELD</v>
      </c>
      <c r="C2433" t="str">
        <v>MI</v>
      </c>
      <c r="D2433" t="str">
        <v>OAKLAND</v>
      </c>
      <c r="E2433" t="str">
        <v>Acute Care Hospitals</v>
      </c>
      <c r="F2433" t="str">
        <v>Voluntary non-profit - Private</v>
      </c>
      <c r="G2433" t="str">
        <v>Yes</v>
      </c>
      <c r="H2433" s="8">
        <v>3</v>
      </c>
      <c r="I2433" t="str">
        <f>_xlfn.XLOOKUP(C2433,State_Ref!B:B,State_Ref!A:A,"No Match")</f>
        <v>Michigan</v>
      </c>
      <c r="J2433" cm="1">
        <f t="array" ref="J2433">_xlfn.XLOOKUP(I2433&amp;PROPER(D2433),Cleaned_Population!B$2:B$3200&amp;Cleaned_Population!A$2:A$3200,Cleaned_Population!C$2:C$3200,"No Match")</f>
        <v>1288337</v>
      </c>
      <c r="K2433" t="str">
        <f t="shared" si="37"/>
        <v>Sufficient Access</v>
      </c>
    </row>
    <row r="2434" spans="1:11">
      <c r="A2434" t="str">
        <v>MUNSON HEALTHCARE MANISTEE HOSPITAL</v>
      </c>
      <c r="B2434" t="str">
        <v>MANISTEE</v>
      </c>
      <c r="C2434" t="str">
        <v>MI</v>
      </c>
      <c r="D2434" t="str">
        <v>MANISTEE</v>
      </c>
      <c r="E2434" t="str">
        <v>Acute Care Hospitals</v>
      </c>
      <c r="F2434" t="str">
        <v>Voluntary non-profit - Other</v>
      </c>
      <c r="G2434" t="str">
        <v>Yes</v>
      </c>
      <c r="H2434" s="8">
        <v>4</v>
      </c>
      <c r="I2434" t="str">
        <f>_xlfn.XLOOKUP(C2434,State_Ref!B:B,State_Ref!A:A,"No Match")</f>
        <v>Michigan</v>
      </c>
      <c r="J2434" cm="1">
        <f t="array" ref="J2434">_xlfn.XLOOKUP(I2434&amp;PROPER(D2434),Cleaned_Population!B$2:B$3200&amp;Cleaned_Population!A$2:A$3200,Cleaned_Population!C$2:C$3200,"No Match")</f>
        <v>25656</v>
      </c>
      <c r="K2434" t="str">
        <f t="shared" si="37"/>
        <v>Sufficient Access</v>
      </c>
    </row>
    <row r="2435" spans="1:11">
      <c r="A2435" t="str">
        <v>DETROIT (JOHN D. DINGELL) VA MEDICAL CENTER</v>
      </c>
      <c r="B2435" t="str">
        <v>DETROIT</v>
      </c>
      <c r="C2435" t="str">
        <v>MI</v>
      </c>
      <c r="D2435" t="str">
        <v>WAYNE</v>
      </c>
      <c r="E2435" t="str">
        <v>Acute Care - Veterans Administration</v>
      </c>
      <c r="F2435" t="str">
        <v>Veterans Health Administration</v>
      </c>
      <c r="G2435" t="str">
        <v>Yes</v>
      </c>
      <c r="H2435" s="8">
        <v>5</v>
      </c>
      <c r="I2435" t="str">
        <f>_xlfn.XLOOKUP(C2435,State_Ref!B:B,State_Ref!A:A,"No Match")</f>
        <v>Michigan</v>
      </c>
      <c r="J2435" cm="1">
        <f t="array" ref="J2435">_xlfn.XLOOKUP(I2435&amp;PROPER(D2435),Cleaned_Population!B$2:B$3200&amp;Cleaned_Population!A$2:A$3200,Cleaned_Population!C$2:C$3200,"No Match")</f>
        <v>1769038</v>
      </c>
      <c r="K2435" t="str">
        <f t="shared" ref="K2435:K2498" si="38">IF(AND(J2435&gt;50000,COUNTIFS(D:D,D2435,C:C,C2435)&lt;=1),"Hospital Desert","Sufficient Access")</f>
        <v>Sufficient Access</v>
      </c>
    </row>
    <row r="2436" spans="1:11">
      <c r="A2436" t="str">
        <v>STURGIS HOSPITAL</v>
      </c>
      <c r="B2436" t="str">
        <v>STURGIS</v>
      </c>
      <c r="C2436" t="str">
        <v>MI</v>
      </c>
      <c r="D2436" t="str">
        <v>ST. JOSEPH</v>
      </c>
      <c r="E2436" t="str">
        <v>Rural Emergency Hospital</v>
      </c>
      <c r="F2436" t="str">
        <v>Government - Local</v>
      </c>
      <c r="G2436" t="str">
        <v>Yes</v>
      </c>
      <c r="H2436" s="8">
        <v>0</v>
      </c>
      <c r="I2436" t="str">
        <f>_xlfn.XLOOKUP(C2436,State_Ref!B:B,State_Ref!A:A,"No Match")</f>
        <v>Michigan</v>
      </c>
      <c r="J2436" t="str" cm="1">
        <f t="array" ref="J2436">_xlfn.XLOOKUP(I2436&amp;PROPER(D2436),Cleaned_Population!B$2:B$3200&amp;Cleaned_Population!A$2:A$3200,Cleaned_Population!C$2:C$3200,"No Match")</f>
        <v>No Match</v>
      </c>
      <c r="K2436" t="str">
        <f t="shared" si="38"/>
        <v>Sufficient Access</v>
      </c>
    </row>
    <row r="2437" spans="1:11">
      <c r="A2437" t="str">
        <v>PAUL OLIVER MEMORIAL HOSPITAL</v>
      </c>
      <c r="B2437" t="str">
        <v>FRANKFORT</v>
      </c>
      <c r="C2437" t="str">
        <v>MI</v>
      </c>
      <c r="D2437" t="str">
        <v>BENZIE</v>
      </c>
      <c r="E2437" t="str">
        <v>Critical Access Hospitals</v>
      </c>
      <c r="F2437" t="str">
        <v>Government - Local</v>
      </c>
      <c r="G2437" t="str">
        <v>Yes</v>
      </c>
      <c r="H2437" s="8">
        <v>0</v>
      </c>
      <c r="I2437" t="str">
        <f>_xlfn.XLOOKUP(C2437,State_Ref!B:B,State_Ref!A:A,"No Match")</f>
        <v>Michigan</v>
      </c>
      <c r="J2437" cm="1">
        <f t="array" ref="J2437">_xlfn.XLOOKUP(I2437&amp;PROPER(D2437),Cleaned_Population!B$2:B$3200&amp;Cleaned_Population!A$2:A$3200,Cleaned_Population!C$2:C$3200,"No Match")</f>
        <v>18568</v>
      </c>
      <c r="K2437" t="str">
        <f t="shared" si="38"/>
        <v>Sufficient Access</v>
      </c>
    </row>
    <row r="2438" spans="1:11">
      <c r="A2438" t="str">
        <v>KALKASKA MEMORIAL HEALTH CENTER</v>
      </c>
      <c r="B2438" t="str">
        <v>KALKASKA</v>
      </c>
      <c r="C2438" t="str">
        <v>MI</v>
      </c>
      <c r="D2438" t="str">
        <v>KALKASKA</v>
      </c>
      <c r="E2438" t="str">
        <v>Critical Access Hospitals</v>
      </c>
      <c r="F2438" t="str">
        <v>Government - Hospital District or Authority</v>
      </c>
      <c r="G2438" t="str">
        <v>Yes</v>
      </c>
      <c r="H2438" s="8">
        <v>0</v>
      </c>
      <c r="I2438" t="str">
        <f>_xlfn.XLOOKUP(C2438,State_Ref!B:B,State_Ref!A:A,"No Match")</f>
        <v>Michigan</v>
      </c>
      <c r="J2438" cm="1">
        <f t="array" ref="J2438">_xlfn.XLOOKUP(I2438&amp;PROPER(D2438),Cleaned_Population!B$2:B$3200&amp;Cleaned_Population!A$2:A$3200,Cleaned_Population!C$2:C$3200,"No Match")</f>
        <v>18693</v>
      </c>
      <c r="K2438" t="str">
        <f t="shared" si="38"/>
        <v>Sufficient Access</v>
      </c>
    </row>
    <row r="2439" spans="1:11">
      <c r="A2439" t="str">
        <v>SCHOOLCRAFT MEMORIAL HOSPITAL</v>
      </c>
      <c r="B2439" t="str">
        <v>MANISTIQUE</v>
      </c>
      <c r="C2439" t="str">
        <v>MI</v>
      </c>
      <c r="D2439" t="str">
        <v>SCHOOLCRAFT</v>
      </c>
      <c r="E2439" t="str">
        <v>Critical Access Hospitals</v>
      </c>
      <c r="F2439" t="str">
        <v>Government - Local</v>
      </c>
      <c r="G2439" t="str">
        <v>Yes</v>
      </c>
      <c r="H2439" s="8">
        <v>0</v>
      </c>
      <c r="I2439" t="str">
        <f>_xlfn.XLOOKUP(C2439,State_Ref!B:B,State_Ref!A:A,"No Match")</f>
        <v>Michigan</v>
      </c>
      <c r="J2439" cm="1">
        <f t="array" ref="J2439">_xlfn.XLOOKUP(I2439&amp;PROPER(D2439),Cleaned_Population!B$2:B$3200&amp;Cleaned_Population!A$2:A$3200,Cleaned_Population!C$2:C$3200,"No Match")</f>
        <v>8187</v>
      </c>
      <c r="K2439" t="str">
        <f t="shared" si="38"/>
        <v>Sufficient Access</v>
      </c>
    </row>
    <row r="2440" spans="1:11">
      <c r="A2440" t="str">
        <v>HELEN NEWBERRY JOY HOSPITAL</v>
      </c>
      <c r="B2440" t="str">
        <v>NEWBERRY</v>
      </c>
      <c r="C2440" t="str">
        <v>MI</v>
      </c>
      <c r="D2440" t="str">
        <v>LUCE</v>
      </c>
      <c r="E2440" t="str">
        <v>Critical Access Hospitals</v>
      </c>
      <c r="F2440" t="str">
        <v>Government - Local</v>
      </c>
      <c r="G2440" t="str">
        <v>Yes</v>
      </c>
      <c r="H2440" s="8">
        <v>0</v>
      </c>
      <c r="I2440" t="str">
        <f>_xlfn.XLOOKUP(C2440,State_Ref!B:B,State_Ref!A:A,"No Match")</f>
        <v>Michigan</v>
      </c>
      <c r="J2440" cm="1">
        <f t="array" ref="J2440">_xlfn.XLOOKUP(I2440&amp;PROPER(D2440),Cleaned_Population!B$2:B$3200&amp;Cleaned_Population!A$2:A$3200,Cleaned_Population!C$2:C$3200,"No Match")</f>
        <v>6339</v>
      </c>
      <c r="K2440" t="str">
        <f t="shared" si="38"/>
        <v>Sufficient Access</v>
      </c>
    </row>
    <row r="2441" spans="1:11">
      <c r="A2441" t="str">
        <v>SAINT MARY'S STANDISH COMMUNITY HOSPITAL</v>
      </c>
      <c r="B2441" t="str">
        <v>STANDISH</v>
      </c>
      <c r="C2441" t="str">
        <v>MI</v>
      </c>
      <c r="D2441" t="str">
        <v>ARENAC</v>
      </c>
      <c r="E2441" t="str">
        <v>Critical Access Hospitals</v>
      </c>
      <c r="F2441" t="str">
        <v>Voluntary non-profit - Church</v>
      </c>
      <c r="G2441" t="str">
        <v>Yes</v>
      </c>
      <c r="H2441" s="8">
        <v>4</v>
      </c>
      <c r="I2441" t="str">
        <f>_xlfn.XLOOKUP(C2441,State_Ref!B:B,State_Ref!A:A,"No Match")</f>
        <v>Michigan</v>
      </c>
      <c r="J2441" cm="1">
        <f t="array" ref="J2441">_xlfn.XLOOKUP(I2441&amp;PROPER(D2441),Cleaned_Population!B$2:B$3200&amp;Cleaned_Population!A$2:A$3200,Cleaned_Population!C$2:C$3200,"No Match")</f>
        <v>15068</v>
      </c>
      <c r="K2441" t="str">
        <f t="shared" si="38"/>
        <v>Sufficient Access</v>
      </c>
    </row>
    <row r="2442" spans="1:11">
      <c r="A2442" t="str">
        <v>MACKINAC STRAITS HOSPITAL AND HEALTH CENTER</v>
      </c>
      <c r="B2442" t="str">
        <v>SAINT IGNACE</v>
      </c>
      <c r="C2442" t="str">
        <v>MI</v>
      </c>
      <c r="D2442" t="str">
        <v>MACKINAC</v>
      </c>
      <c r="E2442" t="str">
        <v>Critical Access Hospitals</v>
      </c>
      <c r="F2442" t="str">
        <v>Voluntary non-profit - Private</v>
      </c>
      <c r="G2442" t="str">
        <v>Yes</v>
      </c>
      <c r="H2442" s="8">
        <v>0</v>
      </c>
      <c r="I2442" t="str">
        <f>_xlfn.XLOOKUP(C2442,State_Ref!B:B,State_Ref!A:A,"No Match")</f>
        <v>Michigan</v>
      </c>
      <c r="J2442" cm="1">
        <f t="array" ref="J2442">_xlfn.XLOOKUP(I2442&amp;PROPER(D2442),Cleaned_Population!B$2:B$3200&amp;Cleaned_Population!A$2:A$3200,Cleaned_Population!C$2:C$3200,"No Match")</f>
        <v>11236</v>
      </c>
      <c r="K2442" t="str">
        <f t="shared" si="38"/>
        <v>Sufficient Access</v>
      </c>
    </row>
    <row r="2443" spans="1:11">
      <c r="A2443" t="str">
        <v>BARAGA COUNTY MEMORIAL HOSPITAL</v>
      </c>
      <c r="B2443" t="str">
        <v>L' ANSE</v>
      </c>
      <c r="C2443" t="str">
        <v>MI</v>
      </c>
      <c r="D2443" t="str">
        <v>BARAGA</v>
      </c>
      <c r="E2443" t="str">
        <v>Critical Access Hospitals</v>
      </c>
      <c r="F2443" t="str">
        <v>Government - Local</v>
      </c>
      <c r="G2443" t="str">
        <v>Yes</v>
      </c>
      <c r="H2443" s="8">
        <v>0</v>
      </c>
      <c r="I2443" t="str">
        <f>_xlfn.XLOOKUP(C2443,State_Ref!B:B,State_Ref!A:A,"No Match")</f>
        <v>Michigan</v>
      </c>
      <c r="J2443" cm="1">
        <f t="array" ref="J2443">_xlfn.XLOOKUP(I2443&amp;PROPER(D2443),Cleaned_Population!B$2:B$3200&amp;Cleaned_Population!A$2:A$3200,Cleaned_Population!C$2:C$3200,"No Match")</f>
        <v>8169</v>
      </c>
      <c r="K2443" t="str">
        <f t="shared" si="38"/>
        <v>Sufficient Access</v>
      </c>
    </row>
    <row r="2444" spans="1:11">
      <c r="A2444" t="str">
        <v>MUNISING MEMORIAL HOSPITAL</v>
      </c>
      <c r="B2444" t="str">
        <v>MUNISING</v>
      </c>
      <c r="C2444" t="str">
        <v>MI</v>
      </c>
      <c r="D2444" t="str">
        <v>ALGER</v>
      </c>
      <c r="E2444" t="str">
        <v>Critical Access Hospitals</v>
      </c>
      <c r="F2444" t="str">
        <v>Voluntary non-profit - Private</v>
      </c>
      <c r="G2444" t="str">
        <v>Yes</v>
      </c>
      <c r="H2444" s="8">
        <v>0</v>
      </c>
      <c r="I2444" t="str">
        <f>_xlfn.XLOOKUP(C2444,State_Ref!B:B,State_Ref!A:A,"No Match")</f>
        <v>Michigan</v>
      </c>
      <c r="J2444" cm="1">
        <f t="array" ref="J2444">_xlfn.XLOOKUP(I2444&amp;PROPER(D2444),Cleaned_Population!B$2:B$3200&amp;Cleaned_Population!A$2:A$3200,Cleaned_Population!C$2:C$3200,"No Match")</f>
        <v>8641</v>
      </c>
      <c r="K2444" t="str">
        <f t="shared" si="38"/>
        <v>Sufficient Access</v>
      </c>
    </row>
    <row r="2445" spans="1:11">
      <c r="A2445" t="str">
        <v>SCHEURER HOSPITAL</v>
      </c>
      <c r="B2445" t="str">
        <v>PIGEON</v>
      </c>
      <c r="C2445" t="str">
        <v>MI</v>
      </c>
      <c r="D2445" t="str">
        <v>HURON</v>
      </c>
      <c r="E2445" t="str">
        <v>Critical Access Hospitals</v>
      </c>
      <c r="F2445" t="str">
        <v>Voluntary non-profit - Other</v>
      </c>
      <c r="G2445" t="str">
        <v>Yes</v>
      </c>
      <c r="H2445" s="8">
        <v>0</v>
      </c>
      <c r="I2445" t="str">
        <f>_xlfn.XLOOKUP(C2445,State_Ref!B:B,State_Ref!A:A,"No Match")</f>
        <v>Michigan</v>
      </c>
      <c r="J2445" cm="1">
        <f t="array" ref="J2445">_xlfn.XLOOKUP(I2445&amp;PROPER(D2445),Cleaned_Population!B$2:B$3200&amp;Cleaned_Population!A$2:A$3200,Cleaned_Population!C$2:C$3200,"No Match")</f>
        <v>30530</v>
      </c>
      <c r="K2445" t="str">
        <f t="shared" si="38"/>
        <v>Sufficient Access</v>
      </c>
    </row>
    <row r="2446" spans="1:11">
      <c r="A2446" t="str">
        <v>DECKERVILLE COMMUNITY HOSPITAL</v>
      </c>
      <c r="B2446" t="str">
        <v>DECKERVILLE</v>
      </c>
      <c r="C2446" t="str">
        <v>MI</v>
      </c>
      <c r="D2446" t="str">
        <v>SANILAC</v>
      </c>
      <c r="E2446" t="str">
        <v>Critical Access Hospitals</v>
      </c>
      <c r="F2446" t="str">
        <v>Voluntary non-profit - Private</v>
      </c>
      <c r="G2446" t="str">
        <v>Yes</v>
      </c>
      <c r="H2446" s="8">
        <v>0</v>
      </c>
      <c r="I2446" t="str">
        <f>_xlfn.XLOOKUP(C2446,State_Ref!B:B,State_Ref!A:A,"No Match")</f>
        <v>Michigan</v>
      </c>
      <c r="J2446" cm="1">
        <f t="array" ref="J2446">_xlfn.XLOOKUP(I2446&amp;PROPER(D2446),Cleaned_Population!B$2:B$3200&amp;Cleaned_Population!A$2:A$3200,Cleaned_Population!C$2:C$3200,"No Match")</f>
        <v>40083</v>
      </c>
      <c r="K2446" t="str">
        <f t="shared" si="38"/>
        <v>Sufficient Access</v>
      </c>
    </row>
    <row r="2447" spans="1:11">
      <c r="A2447" t="str">
        <v>SHERIDAN COMMUNITY HOSPITAL</v>
      </c>
      <c r="B2447" t="str">
        <v>SHERIDAN</v>
      </c>
      <c r="C2447" t="str">
        <v>MI</v>
      </c>
      <c r="D2447" t="str">
        <v>MONTCALM</v>
      </c>
      <c r="E2447" t="str">
        <v>Critical Access Hospitals</v>
      </c>
      <c r="F2447" t="str">
        <v>Voluntary non-profit - Private</v>
      </c>
      <c r="G2447" t="str">
        <v>Yes</v>
      </c>
      <c r="H2447" s="8">
        <v>0</v>
      </c>
      <c r="I2447" t="str">
        <f>_xlfn.XLOOKUP(C2447,State_Ref!B:B,State_Ref!A:A,"No Match")</f>
        <v>Michigan</v>
      </c>
      <c r="J2447" cm="1">
        <f t="array" ref="J2447">_xlfn.XLOOKUP(I2447&amp;PROPER(D2447),Cleaned_Population!B$2:B$3200&amp;Cleaned_Population!A$2:A$3200,Cleaned_Population!C$2:C$3200,"No Match")</f>
        <v>69406</v>
      </c>
      <c r="K2447" t="str">
        <f t="shared" si="38"/>
        <v>Sufficient Access</v>
      </c>
    </row>
    <row r="2448" spans="1:11">
      <c r="A2448" t="str">
        <v>HARBOR BEACH COMMUNITY HOSPITAL</v>
      </c>
      <c r="B2448" t="str">
        <v>HARBOR BEACH</v>
      </c>
      <c r="C2448" t="str">
        <v>MI</v>
      </c>
      <c r="D2448" t="str">
        <v>HURON</v>
      </c>
      <c r="E2448" t="str">
        <v>Critical Access Hospitals</v>
      </c>
      <c r="F2448" t="str">
        <v>Voluntary non-profit - Private</v>
      </c>
      <c r="G2448" t="str">
        <v>Yes</v>
      </c>
      <c r="H2448" s="8">
        <v>0</v>
      </c>
      <c r="I2448" t="str">
        <f>_xlfn.XLOOKUP(C2448,State_Ref!B:B,State_Ref!A:A,"No Match")</f>
        <v>Michigan</v>
      </c>
      <c r="J2448" cm="1">
        <f t="array" ref="J2448">_xlfn.XLOOKUP(I2448&amp;PROPER(D2448),Cleaned_Population!B$2:B$3200&amp;Cleaned_Population!A$2:A$3200,Cleaned_Population!C$2:C$3200,"No Match")</f>
        <v>30530</v>
      </c>
      <c r="K2448" t="str">
        <f t="shared" si="38"/>
        <v>Sufficient Access</v>
      </c>
    </row>
    <row r="2449" spans="1:11">
      <c r="A2449" t="str">
        <v>MCKENZIE HEALTH SYSTEM</v>
      </c>
      <c r="B2449" t="str">
        <v>SANDUSKY</v>
      </c>
      <c r="C2449" t="str">
        <v>MI</v>
      </c>
      <c r="D2449" t="str">
        <v>SANILAC</v>
      </c>
      <c r="E2449" t="str">
        <v>Critical Access Hospitals</v>
      </c>
      <c r="F2449" t="str">
        <v>Voluntary non-profit - Private</v>
      </c>
      <c r="G2449" t="str">
        <v>Yes</v>
      </c>
      <c r="H2449" s="8">
        <v>0</v>
      </c>
      <c r="I2449" t="str">
        <f>_xlfn.XLOOKUP(C2449,State_Ref!B:B,State_Ref!A:A,"No Match")</f>
        <v>Michigan</v>
      </c>
      <c r="J2449" cm="1">
        <f t="array" ref="J2449">_xlfn.XLOOKUP(I2449&amp;PROPER(D2449),Cleaned_Population!B$2:B$3200&amp;Cleaned_Population!A$2:A$3200,Cleaned_Population!C$2:C$3200,"No Match")</f>
        <v>40083</v>
      </c>
      <c r="K2449" t="str">
        <f t="shared" si="38"/>
        <v>Sufficient Access</v>
      </c>
    </row>
    <row r="2450" spans="1:11">
      <c r="A2450" t="str">
        <v>ASCENSION BORGESS LEE HOSPITAL</v>
      </c>
      <c r="B2450" t="str">
        <v>DOWAGIAC</v>
      </c>
      <c r="C2450" t="str">
        <v>MI</v>
      </c>
      <c r="D2450" t="str">
        <v>CASS</v>
      </c>
      <c r="E2450" t="str">
        <v>Critical Access Hospitals</v>
      </c>
      <c r="F2450" t="str">
        <v>Voluntary non-profit - Church</v>
      </c>
      <c r="G2450" t="str">
        <v>Yes</v>
      </c>
      <c r="H2450" s="8">
        <v>0</v>
      </c>
      <c r="I2450" t="str">
        <f>_xlfn.XLOOKUP(C2450,State_Ref!B:B,State_Ref!A:A,"No Match")</f>
        <v>Michigan</v>
      </c>
      <c r="J2450" cm="1">
        <f t="array" ref="J2450">_xlfn.XLOOKUP(I2450&amp;PROPER(D2450),Cleaned_Population!B$2:B$3200&amp;Cleaned_Population!A$2:A$3200,Cleaned_Population!C$2:C$3200,"No Match")</f>
        <v>51677</v>
      </c>
      <c r="K2450" t="str">
        <f t="shared" si="38"/>
        <v>Hospital Desert</v>
      </c>
    </row>
    <row r="2451" spans="1:11">
      <c r="A2451" t="str">
        <v>HILLS &amp; DALES GENERAL HOSPITAL</v>
      </c>
      <c r="B2451" t="str">
        <v>CASS CITY</v>
      </c>
      <c r="C2451" t="str">
        <v>MI</v>
      </c>
      <c r="D2451" t="str">
        <v>TUSCOLA</v>
      </c>
      <c r="E2451" t="str">
        <v>Critical Access Hospitals</v>
      </c>
      <c r="F2451" t="str">
        <v>Voluntary non-profit - Private</v>
      </c>
      <c r="G2451" t="str">
        <v>Yes</v>
      </c>
      <c r="H2451" s="8">
        <v>4</v>
      </c>
      <c r="I2451" t="str">
        <f>_xlfn.XLOOKUP(C2451,State_Ref!B:B,State_Ref!A:A,"No Match")</f>
        <v>Michigan</v>
      </c>
      <c r="J2451" cm="1">
        <f t="array" ref="J2451">_xlfn.XLOOKUP(I2451&amp;PROPER(D2451),Cleaned_Population!B$2:B$3200&amp;Cleaned_Population!A$2:A$3200,Cleaned_Population!C$2:C$3200,"No Match")</f>
        <v>52680</v>
      </c>
      <c r="K2451" t="str">
        <f t="shared" si="38"/>
        <v>Sufficient Access</v>
      </c>
    </row>
    <row r="2452" spans="1:11">
      <c r="A2452" t="str">
        <v>ASPIRUS IRON RIVER HOSPITAL &amp; CLINICS, INC</v>
      </c>
      <c r="B2452" t="str">
        <v>IRON RIVER</v>
      </c>
      <c r="C2452" t="str">
        <v>MI</v>
      </c>
      <c r="D2452" t="str">
        <v>IRON</v>
      </c>
      <c r="E2452" t="str">
        <v>Critical Access Hospitals</v>
      </c>
      <c r="F2452" t="str">
        <v>Voluntary non-profit - Other</v>
      </c>
      <c r="G2452" t="str">
        <v>Yes</v>
      </c>
      <c r="H2452" s="8">
        <v>0</v>
      </c>
      <c r="I2452" t="str">
        <f>_xlfn.XLOOKUP(C2452,State_Ref!B:B,State_Ref!A:A,"No Match")</f>
        <v>Michigan</v>
      </c>
      <c r="J2452" cm="1">
        <f t="array" ref="J2452">_xlfn.XLOOKUP(I2452&amp;PROPER(D2452),Cleaned_Population!B$2:B$3200&amp;Cleaned_Population!A$2:A$3200,Cleaned_Population!C$2:C$3200,"No Match")</f>
        <v>11757</v>
      </c>
      <c r="K2452" t="str">
        <f t="shared" si="38"/>
        <v>Sufficient Access</v>
      </c>
    </row>
    <row r="2453" spans="1:11">
      <c r="A2453" t="str">
        <v>ASPIRUS KEWEENAW HOSPITAL AND CLINICS</v>
      </c>
      <c r="B2453" t="str">
        <v>LAURIUM</v>
      </c>
      <c r="C2453" t="str">
        <v>MI</v>
      </c>
      <c r="D2453" t="str">
        <v>HOUGHTON</v>
      </c>
      <c r="E2453" t="str">
        <v>Critical Access Hospitals</v>
      </c>
      <c r="F2453" t="str">
        <v>Voluntary non-profit - Private</v>
      </c>
      <c r="G2453" t="str">
        <v>Yes</v>
      </c>
      <c r="H2453" s="8">
        <v>0</v>
      </c>
      <c r="I2453" t="str">
        <f>_xlfn.XLOOKUP(C2453,State_Ref!B:B,State_Ref!A:A,"No Match")</f>
        <v>Michigan</v>
      </c>
      <c r="J2453" cm="1">
        <f t="array" ref="J2453">_xlfn.XLOOKUP(I2453&amp;PROPER(D2453),Cleaned_Population!B$2:B$3200&amp;Cleaned_Population!A$2:A$3200,Cleaned_Population!C$2:C$3200,"No Match")</f>
        <v>37842</v>
      </c>
      <c r="K2453" t="str">
        <f t="shared" si="38"/>
        <v>Sufficient Access</v>
      </c>
    </row>
    <row r="2454" spans="1:11">
      <c r="A2454" t="str">
        <v>MERCY HEALTH LAKESHORE CAMPUS</v>
      </c>
      <c r="B2454" t="str">
        <v>SHELBY</v>
      </c>
      <c r="C2454" t="str">
        <v>MI</v>
      </c>
      <c r="D2454" t="str">
        <v>OCEANA</v>
      </c>
      <c r="E2454" t="str">
        <v>Critical Access Hospitals</v>
      </c>
      <c r="F2454" t="str">
        <v>Voluntary non-profit - Private</v>
      </c>
      <c r="G2454" t="str">
        <v>Yes</v>
      </c>
      <c r="H2454" s="8">
        <v>0</v>
      </c>
      <c r="I2454" t="str">
        <f>_xlfn.XLOOKUP(C2454,State_Ref!B:B,State_Ref!A:A,"No Match")</f>
        <v>Michigan</v>
      </c>
      <c r="J2454" cm="1">
        <f t="array" ref="J2454">_xlfn.XLOOKUP(I2454&amp;PROPER(D2454),Cleaned_Population!B$2:B$3200&amp;Cleaned_Population!A$2:A$3200,Cleaned_Population!C$2:C$3200,"No Match")</f>
        <v>27177</v>
      </c>
      <c r="K2454" t="str">
        <f t="shared" si="38"/>
        <v>Sufficient Access</v>
      </c>
    </row>
    <row r="2455" spans="1:11">
      <c r="A2455" t="str">
        <v>BELL HOSPITAL</v>
      </c>
      <c r="B2455" t="str">
        <v>ISHPEMING</v>
      </c>
      <c r="C2455" t="str">
        <v>MI</v>
      </c>
      <c r="D2455" t="str">
        <v>MARQUETTE</v>
      </c>
      <c r="E2455" t="str">
        <v>Critical Access Hospitals</v>
      </c>
      <c r="F2455" t="str">
        <v>Proprietary</v>
      </c>
      <c r="G2455" t="str">
        <v>Yes</v>
      </c>
      <c r="H2455" s="8">
        <v>0</v>
      </c>
      <c r="I2455" t="str">
        <f>_xlfn.XLOOKUP(C2455,State_Ref!B:B,State_Ref!A:A,"No Match")</f>
        <v>Michigan</v>
      </c>
      <c r="J2455" cm="1">
        <f t="array" ref="J2455">_xlfn.XLOOKUP(I2455&amp;PROPER(D2455),Cleaned_Population!B$2:B$3200&amp;Cleaned_Population!A$2:A$3200,Cleaned_Population!C$2:C$3200,"No Match")</f>
        <v>68064</v>
      </c>
      <c r="K2455" t="str">
        <f t="shared" si="38"/>
        <v>Sufficient Access</v>
      </c>
    </row>
    <row r="2456" spans="1:11">
      <c r="A2456" t="str">
        <v>CHARLEVOIX AREA HOSPITAL</v>
      </c>
      <c r="B2456" t="str">
        <v>CHARLEVOIX</v>
      </c>
      <c r="C2456" t="str">
        <v>MI</v>
      </c>
      <c r="D2456" t="str">
        <v>CHARLEVOIX</v>
      </c>
      <c r="E2456" t="str">
        <v>Critical Access Hospitals</v>
      </c>
      <c r="F2456" t="str">
        <v>Voluntary non-profit - Other</v>
      </c>
      <c r="G2456" t="str">
        <v>Yes</v>
      </c>
      <c r="H2456" s="8">
        <v>0</v>
      </c>
      <c r="I2456" t="str">
        <f>_xlfn.XLOOKUP(C2456,State_Ref!B:B,State_Ref!A:A,"No Match")</f>
        <v>Michigan</v>
      </c>
      <c r="J2456" cm="1">
        <f t="array" ref="J2456">_xlfn.XLOOKUP(I2456&amp;PROPER(D2456),Cleaned_Population!B$2:B$3200&amp;Cleaned_Population!A$2:A$3200,Cleaned_Population!C$2:C$3200,"No Match")</f>
        <v>26036</v>
      </c>
      <c r="K2456" t="str">
        <f t="shared" si="38"/>
        <v>Sufficient Access</v>
      </c>
    </row>
    <row r="2457" spans="1:11">
      <c r="A2457" t="str">
        <v>COREWELL HEALTH REED CITY HOSPITAL</v>
      </c>
      <c r="B2457" t="str">
        <v>REED CITY</v>
      </c>
      <c r="C2457" t="str">
        <v>MI</v>
      </c>
      <c r="D2457" t="str">
        <v>OSCEOLA</v>
      </c>
      <c r="E2457" t="str">
        <v>Critical Access Hospitals</v>
      </c>
      <c r="F2457" t="str">
        <v>Voluntary non-profit - Private</v>
      </c>
      <c r="G2457" t="str">
        <v>Yes</v>
      </c>
      <c r="H2457" s="8">
        <v>0</v>
      </c>
      <c r="I2457" t="str">
        <f>_xlfn.XLOOKUP(C2457,State_Ref!B:B,State_Ref!A:A,"No Match")</f>
        <v>Michigan</v>
      </c>
      <c r="J2457" cm="1">
        <f t="array" ref="J2457">_xlfn.XLOOKUP(I2457&amp;PROPER(D2457),Cleaned_Population!B$2:B$3200&amp;Cleaned_Population!A$2:A$3200,Cleaned_Population!C$2:C$3200,"No Match")</f>
        <v>23516</v>
      </c>
      <c r="K2457" t="str">
        <f t="shared" si="38"/>
        <v>Sufficient Access</v>
      </c>
    </row>
    <row r="2458" spans="1:11">
      <c r="A2458" t="str">
        <v>EATON RAPIDS MEDICAL CENTER</v>
      </c>
      <c r="B2458" t="str">
        <v>EATON RAPIDS</v>
      </c>
      <c r="C2458" t="str">
        <v>MI</v>
      </c>
      <c r="D2458" t="str">
        <v>EATON</v>
      </c>
      <c r="E2458" t="str">
        <v>Critical Access Hospitals</v>
      </c>
      <c r="F2458" t="str">
        <v>Voluntary non-profit - Private</v>
      </c>
      <c r="G2458" t="str">
        <v>Yes</v>
      </c>
      <c r="H2458" s="8">
        <v>0</v>
      </c>
      <c r="I2458" t="str">
        <f>_xlfn.XLOOKUP(C2458,State_Ref!B:B,State_Ref!A:A,"No Match")</f>
        <v>Michigan</v>
      </c>
      <c r="J2458" cm="1">
        <f t="array" ref="J2458">_xlfn.XLOOKUP(I2458&amp;PROPER(D2458),Cleaned_Population!B$2:B$3200&amp;Cleaned_Population!A$2:A$3200,Cleaned_Population!C$2:C$3200,"No Match")</f>
        <v>109581</v>
      </c>
      <c r="K2458" t="str">
        <f t="shared" si="38"/>
        <v>Sufficient Access</v>
      </c>
    </row>
    <row r="2459" spans="1:11">
      <c r="A2459" t="str">
        <v>MYMICHIGAN MEDICAL CENTER GLADWIN</v>
      </c>
      <c r="B2459" t="str">
        <v>GLADWIN</v>
      </c>
      <c r="C2459" t="str">
        <v>MI</v>
      </c>
      <c r="D2459" t="str">
        <v>GLADWIN</v>
      </c>
      <c r="E2459" t="str">
        <v>Critical Access Hospitals</v>
      </c>
      <c r="F2459" t="str">
        <v>Voluntary non-profit - Private</v>
      </c>
      <c r="G2459" t="str">
        <v>Yes</v>
      </c>
      <c r="H2459" s="8">
        <v>0</v>
      </c>
      <c r="I2459" t="str">
        <f>_xlfn.XLOOKUP(C2459,State_Ref!B:B,State_Ref!A:A,"No Match")</f>
        <v>Michigan</v>
      </c>
      <c r="J2459" cm="1">
        <f t="array" ref="J2459">_xlfn.XLOOKUP(I2459&amp;PROPER(D2459),Cleaned_Population!B$2:B$3200&amp;Cleaned_Population!A$2:A$3200,Cleaned_Population!C$2:C$3200,"No Match")</f>
        <v>26077</v>
      </c>
      <c r="K2459" t="str">
        <f t="shared" si="38"/>
        <v>Sufficient Access</v>
      </c>
    </row>
    <row r="2460" spans="1:11">
      <c r="A2460" t="str">
        <v>UNIVERSITY OF MICHIGAN HEALTH- SPARROW CLINTON</v>
      </c>
      <c r="B2460" t="str">
        <v>SAINT JOHNS</v>
      </c>
      <c r="C2460" t="str">
        <v>MI</v>
      </c>
      <c r="D2460" t="str">
        <v>CLINTON</v>
      </c>
      <c r="E2460" t="str">
        <v>Critical Access Hospitals</v>
      </c>
      <c r="F2460" t="str">
        <v>Proprietary</v>
      </c>
      <c r="G2460" t="str">
        <v>Yes</v>
      </c>
      <c r="H2460" s="8">
        <v>4</v>
      </c>
      <c r="I2460" t="str">
        <f>_xlfn.XLOOKUP(C2460,State_Ref!B:B,State_Ref!A:A,"No Match")</f>
        <v>Michigan</v>
      </c>
      <c r="J2460" cm="1">
        <f t="array" ref="J2460">_xlfn.XLOOKUP(I2460&amp;PROPER(D2460),Cleaned_Population!B$2:B$3200&amp;Cleaned_Population!A$2:A$3200,Cleaned_Population!C$2:C$3200,"No Match")</f>
        <v>80432</v>
      </c>
      <c r="K2460" t="str">
        <f t="shared" si="38"/>
        <v>Sufficient Access</v>
      </c>
    </row>
    <row r="2461" spans="1:11">
      <c r="A2461" t="str">
        <v>UNIVERSITY OF MICHIGAN HEALTH - SPARROW EATON</v>
      </c>
      <c r="B2461" t="str">
        <v>CHARLOTTE</v>
      </c>
      <c r="C2461" t="str">
        <v>MI</v>
      </c>
      <c r="D2461" t="str">
        <v>EATON</v>
      </c>
      <c r="E2461" t="str">
        <v>Critical Access Hospitals</v>
      </c>
      <c r="F2461" t="str">
        <v>Voluntary non-profit - Other</v>
      </c>
      <c r="G2461" t="str">
        <v>Yes</v>
      </c>
      <c r="H2461" s="8">
        <v>1</v>
      </c>
      <c r="I2461" t="str">
        <f>_xlfn.XLOOKUP(C2461,State_Ref!B:B,State_Ref!A:A,"No Match")</f>
        <v>Michigan</v>
      </c>
      <c r="J2461" cm="1">
        <f t="array" ref="J2461">_xlfn.XLOOKUP(I2461&amp;PROPER(D2461),Cleaned_Population!B$2:B$3200&amp;Cleaned_Population!A$2:A$3200,Cleaned_Population!C$2:C$3200,"No Match")</f>
        <v>109581</v>
      </c>
      <c r="K2461" t="str">
        <f t="shared" si="38"/>
        <v>Sufficient Access</v>
      </c>
    </row>
    <row r="2462" spans="1:11">
      <c r="A2462" t="str">
        <v>ASCENSION BORGESS ALLEGAN HOSPITAL</v>
      </c>
      <c r="B2462" t="str">
        <v>ALLEGAN</v>
      </c>
      <c r="C2462" t="str">
        <v>MI</v>
      </c>
      <c r="D2462" t="str">
        <v>ALLEGAN</v>
      </c>
      <c r="E2462" t="str">
        <v>Critical Access Hospitals</v>
      </c>
      <c r="F2462" t="str">
        <v>Voluntary non-profit - Private</v>
      </c>
      <c r="G2462" t="str">
        <v>Yes</v>
      </c>
      <c r="H2462" s="8">
        <v>0</v>
      </c>
      <c r="I2462" t="str">
        <f>_xlfn.XLOOKUP(C2462,State_Ref!B:B,State_Ref!A:A,"No Match")</f>
        <v>Michigan</v>
      </c>
      <c r="J2462" cm="1">
        <f t="array" ref="J2462">_xlfn.XLOOKUP(I2462&amp;PROPER(D2462),Cleaned_Population!B$2:B$3200&amp;Cleaned_Population!A$2:A$3200,Cleaned_Population!C$2:C$3200,"No Match")</f>
        <v>123188</v>
      </c>
      <c r="K2462" t="str">
        <f t="shared" si="38"/>
        <v>Hospital Desert</v>
      </c>
    </row>
    <row r="2463" spans="1:11">
      <c r="A2463" t="str">
        <v>MCLAREN CARO REGION</v>
      </c>
      <c r="B2463" t="str">
        <v>CARO</v>
      </c>
      <c r="C2463" t="str">
        <v>MI</v>
      </c>
      <c r="D2463" t="str">
        <v>TUSCOLA</v>
      </c>
      <c r="E2463" t="str">
        <v>Critical Access Hospitals</v>
      </c>
      <c r="F2463" t="str">
        <v>Voluntary non-profit - Private</v>
      </c>
      <c r="G2463" t="str">
        <v>Yes</v>
      </c>
      <c r="H2463" s="8">
        <v>0</v>
      </c>
      <c r="I2463" t="str">
        <f>_xlfn.XLOOKUP(C2463,State_Ref!B:B,State_Ref!A:A,"No Match")</f>
        <v>Michigan</v>
      </c>
      <c r="J2463" cm="1">
        <f t="array" ref="J2463">_xlfn.XLOOKUP(I2463&amp;PROPER(D2463),Cleaned_Population!B$2:B$3200&amp;Cleaned_Population!A$2:A$3200,Cleaned_Population!C$2:C$3200,"No Match")</f>
        <v>52680</v>
      </c>
      <c r="K2463" t="str">
        <f t="shared" si="38"/>
        <v>Sufficient Access</v>
      </c>
    </row>
    <row r="2464" spans="1:11">
      <c r="A2464" t="str">
        <v>MARLETTE REGIONAL HOSPITAL</v>
      </c>
      <c r="B2464" t="str">
        <v>MARLETTE</v>
      </c>
      <c r="C2464" t="str">
        <v>MI</v>
      </c>
      <c r="D2464" t="str">
        <v>SANILAC</v>
      </c>
      <c r="E2464" t="str">
        <v>Critical Access Hospitals</v>
      </c>
      <c r="F2464" t="str">
        <v>Voluntary non-profit - Private</v>
      </c>
      <c r="G2464" t="str">
        <v>Yes</v>
      </c>
      <c r="H2464" s="8">
        <v>0</v>
      </c>
      <c r="I2464" t="str">
        <f>_xlfn.XLOOKUP(C2464,State_Ref!B:B,State_Ref!A:A,"No Match")</f>
        <v>Michigan</v>
      </c>
      <c r="J2464" cm="1">
        <f t="array" ref="J2464">_xlfn.XLOOKUP(I2464&amp;PROPER(D2464),Cleaned_Population!B$2:B$3200&amp;Cleaned_Population!A$2:A$3200,Cleaned_Population!C$2:C$3200,"No Match")</f>
        <v>40083</v>
      </c>
      <c r="K2464" t="str">
        <f t="shared" si="38"/>
        <v>Sufficient Access</v>
      </c>
    </row>
    <row r="2465" spans="1:11">
      <c r="A2465" t="str">
        <v>SPARROW IONIA HOSPITAL</v>
      </c>
      <c r="B2465" t="str">
        <v>IONIA</v>
      </c>
      <c r="C2465" t="str">
        <v>MI</v>
      </c>
      <c r="D2465" t="str">
        <v>IONIA</v>
      </c>
      <c r="E2465" t="str">
        <v>Critical Access Hospitals</v>
      </c>
      <c r="F2465" t="str">
        <v>Voluntary non-profit - Private</v>
      </c>
      <c r="G2465" t="str">
        <v>Yes</v>
      </c>
      <c r="H2465" s="8">
        <v>2</v>
      </c>
      <c r="I2465" t="str">
        <f>_xlfn.XLOOKUP(C2465,State_Ref!B:B,State_Ref!A:A,"No Match")</f>
        <v>Michigan</v>
      </c>
      <c r="J2465" cm="1">
        <f t="array" ref="J2465">_xlfn.XLOOKUP(I2465&amp;PROPER(D2465),Cleaned_Population!B$2:B$3200&amp;Cleaned_Population!A$2:A$3200,Cleaned_Population!C$2:C$3200,"No Match")</f>
        <v>66557</v>
      </c>
      <c r="K2465" t="str">
        <f t="shared" si="38"/>
        <v>Hospital Desert</v>
      </c>
    </row>
    <row r="2466" spans="1:11">
      <c r="A2466" t="str">
        <v>BRONSON LAKEVIEW HOSPITAL</v>
      </c>
      <c r="B2466" t="str">
        <v>PAW PAW</v>
      </c>
      <c r="C2466" t="str">
        <v>MI</v>
      </c>
      <c r="D2466" t="str">
        <v>VAN BUREN</v>
      </c>
      <c r="E2466" t="str">
        <v>Critical Access Hospitals</v>
      </c>
      <c r="F2466" t="str">
        <v>Voluntary non-profit - Private</v>
      </c>
      <c r="G2466" t="str">
        <v>Yes</v>
      </c>
      <c r="H2466" s="8">
        <v>5</v>
      </c>
      <c r="I2466" t="str">
        <f>_xlfn.XLOOKUP(C2466,State_Ref!B:B,State_Ref!A:A,"No Match")</f>
        <v>Michigan</v>
      </c>
      <c r="J2466" cm="1">
        <f t="array" ref="J2466">_xlfn.XLOOKUP(I2466&amp;PROPER(D2466),Cleaned_Population!B$2:B$3200&amp;Cleaned_Population!A$2:A$3200,Cleaned_Population!C$2:C$3200,"No Match")</f>
        <v>76071</v>
      </c>
      <c r="K2466" t="str">
        <f t="shared" si="38"/>
        <v>Sufficient Access</v>
      </c>
    </row>
    <row r="2467" spans="1:11">
      <c r="A2467" t="str">
        <v>ASPIRUS IRONWOOD HOSPITAL</v>
      </c>
      <c r="B2467" t="str">
        <v>IRONWOOD</v>
      </c>
      <c r="C2467" t="str">
        <v>MI</v>
      </c>
      <c r="D2467" t="str">
        <v>GOGEBIC</v>
      </c>
      <c r="E2467" t="str">
        <v>Critical Access Hospitals</v>
      </c>
      <c r="F2467" t="str">
        <v>Voluntary non-profit - Private</v>
      </c>
      <c r="G2467" t="str">
        <v>Yes</v>
      </c>
      <c r="H2467" s="8">
        <v>0</v>
      </c>
      <c r="I2467" t="str">
        <f>_xlfn.XLOOKUP(C2467,State_Ref!B:B,State_Ref!A:A,"No Match")</f>
        <v>Michigan</v>
      </c>
      <c r="J2467" cm="1">
        <f t="array" ref="J2467">_xlfn.XLOOKUP(I2467&amp;PROPER(D2467),Cleaned_Population!B$2:B$3200&amp;Cleaned_Population!A$2:A$3200,Cleaned_Population!C$2:C$3200,"No Match")</f>
        <v>14285</v>
      </c>
      <c r="K2467" t="str">
        <f t="shared" si="38"/>
        <v>Sufficient Access</v>
      </c>
    </row>
    <row r="2468" spans="1:11">
      <c r="A2468" t="str">
        <v>OSF ST FRANCIS HOSPITAL AND MEDICAL GROUP</v>
      </c>
      <c r="B2468" t="str">
        <v>ESCANABA</v>
      </c>
      <c r="C2468" t="str">
        <v>MI</v>
      </c>
      <c r="D2468" t="str">
        <v>DELTA</v>
      </c>
      <c r="E2468" t="str">
        <v>Critical Access Hospitals</v>
      </c>
      <c r="F2468" t="str">
        <v>Voluntary non-profit - Church</v>
      </c>
      <c r="G2468" t="str">
        <v>Yes</v>
      </c>
      <c r="H2468" s="8">
        <v>4</v>
      </c>
      <c r="I2468" t="str">
        <f>_xlfn.XLOOKUP(C2468,State_Ref!B:B,State_Ref!A:A,"No Match")</f>
        <v>Michigan</v>
      </c>
      <c r="J2468" cm="1">
        <f t="array" ref="J2468">_xlfn.XLOOKUP(I2468&amp;PROPER(D2468),Cleaned_Population!B$2:B$3200&amp;Cleaned_Population!A$2:A$3200,Cleaned_Population!C$2:C$3200,"No Match")</f>
        <v>36582</v>
      </c>
      <c r="K2468" t="str">
        <f t="shared" si="38"/>
        <v>Sufficient Access</v>
      </c>
    </row>
    <row r="2469" spans="1:11">
      <c r="A2469" t="str">
        <v>COREWELL HEALTH GERBER HOSPITAL</v>
      </c>
      <c r="B2469" t="str">
        <v>FREMONT</v>
      </c>
      <c r="C2469" t="str">
        <v>MI</v>
      </c>
      <c r="D2469" t="str">
        <v>NEWAYGO</v>
      </c>
      <c r="E2469" t="str">
        <v>Critical Access Hospitals</v>
      </c>
      <c r="F2469" t="str">
        <v>Voluntary non-profit - Private</v>
      </c>
      <c r="G2469" t="str">
        <v>Yes</v>
      </c>
      <c r="H2469" s="8">
        <v>5</v>
      </c>
      <c r="I2469" t="str">
        <f>_xlfn.XLOOKUP(C2469,State_Ref!B:B,State_Ref!A:A,"No Match")</f>
        <v>Michigan</v>
      </c>
      <c r="J2469" cm="1">
        <f t="array" ref="J2469">_xlfn.XLOOKUP(I2469&amp;PROPER(D2469),Cleaned_Population!B$2:B$3200&amp;Cleaned_Population!A$2:A$3200,Cleaned_Population!C$2:C$3200,"No Match")</f>
        <v>51622</v>
      </c>
      <c r="K2469" t="str">
        <f t="shared" si="38"/>
        <v>Hospital Desert</v>
      </c>
    </row>
    <row r="2470" spans="1:11">
      <c r="A2470" t="str">
        <v>COREWELL HEALTH PENNOCK HOSPITAL</v>
      </c>
      <c r="B2470" t="str">
        <v>HASTINGS</v>
      </c>
      <c r="C2470" t="str">
        <v>MI</v>
      </c>
      <c r="D2470" t="str">
        <v>BARRY</v>
      </c>
      <c r="E2470" t="str">
        <v>Critical Access Hospitals</v>
      </c>
      <c r="F2470" t="str">
        <v>Voluntary non-profit - Other</v>
      </c>
      <c r="G2470" t="str">
        <v>Yes</v>
      </c>
      <c r="H2470" s="8">
        <v>3</v>
      </c>
      <c r="I2470" t="str">
        <f>_xlfn.XLOOKUP(C2470,State_Ref!B:B,State_Ref!A:A,"No Match")</f>
        <v>Michigan</v>
      </c>
      <c r="J2470" cm="1">
        <f t="array" ref="J2470">_xlfn.XLOOKUP(I2470&amp;PROPER(D2470),Cleaned_Population!B$2:B$3200&amp;Cleaned_Population!A$2:A$3200,Cleaned_Population!C$2:C$3200,"No Match")</f>
        <v>63991</v>
      </c>
      <c r="K2470" t="str">
        <f t="shared" si="38"/>
        <v>Hospital Desert</v>
      </c>
    </row>
    <row r="2471" spans="1:11">
      <c r="A2471" t="str">
        <v>MCLAREN THUMB REGION</v>
      </c>
      <c r="B2471" t="str">
        <v>BAD AXE</v>
      </c>
      <c r="C2471" t="str">
        <v>MI</v>
      </c>
      <c r="D2471" t="str">
        <v>HURON</v>
      </c>
      <c r="E2471" t="str">
        <v>Critical Access Hospitals</v>
      </c>
      <c r="F2471" t="str">
        <v>Voluntary non-profit - Private</v>
      </c>
      <c r="G2471" t="str">
        <v>Yes</v>
      </c>
      <c r="H2471" s="8">
        <v>5</v>
      </c>
      <c r="I2471" t="str">
        <f>_xlfn.XLOOKUP(C2471,State_Ref!B:B,State_Ref!A:A,"No Match")</f>
        <v>Michigan</v>
      </c>
      <c r="J2471" cm="1">
        <f t="array" ref="J2471">_xlfn.XLOOKUP(I2471&amp;PROPER(D2471),Cleaned_Population!B$2:B$3200&amp;Cleaned_Population!A$2:A$3200,Cleaned_Population!C$2:C$3200,"No Match")</f>
        <v>30530</v>
      </c>
      <c r="K2471" t="str">
        <f t="shared" si="38"/>
        <v>Sufficient Access</v>
      </c>
    </row>
    <row r="2472" spans="1:11">
      <c r="A2472" t="str">
        <v>CHILDREN'S HOSPITAL OF MICHIGAN</v>
      </c>
      <c r="B2472" t="str">
        <v>DETROIT</v>
      </c>
      <c r="C2472" t="str">
        <v>MI</v>
      </c>
      <c r="D2472" t="str">
        <v>WAYNE</v>
      </c>
      <c r="E2472" t="str">
        <v>Childrens</v>
      </c>
      <c r="F2472" t="str">
        <v>Proprietary</v>
      </c>
      <c r="G2472" t="str">
        <v>Yes</v>
      </c>
      <c r="H2472" s="8">
        <v>0</v>
      </c>
      <c r="I2472" t="str">
        <f>_xlfn.XLOOKUP(C2472,State_Ref!B:B,State_Ref!A:A,"No Match")</f>
        <v>Michigan</v>
      </c>
      <c r="J2472" cm="1">
        <f t="array" ref="J2472">_xlfn.XLOOKUP(I2472&amp;PROPER(D2472),Cleaned_Population!B$2:B$3200&amp;Cleaned_Population!A$2:A$3200,Cleaned_Population!C$2:C$3200,"No Match")</f>
        <v>1769038</v>
      </c>
      <c r="K2472" t="str">
        <f t="shared" si="38"/>
        <v>Sufficient Access</v>
      </c>
    </row>
    <row r="2473" spans="1:11">
      <c r="A2473" t="str">
        <v>PINE REST CHRISTIAN MENTAL HEALTH SERVICES</v>
      </c>
      <c r="B2473" t="str">
        <v>GRAND RAPIDS</v>
      </c>
      <c r="C2473" t="str">
        <v>MI</v>
      </c>
      <c r="D2473" t="str">
        <v>KENT</v>
      </c>
      <c r="E2473" t="str">
        <v>Psychiatric</v>
      </c>
      <c r="F2473" t="str">
        <v>Government - Federal</v>
      </c>
      <c r="G2473" t="str">
        <v>No</v>
      </c>
      <c r="H2473" s="8">
        <v>0</v>
      </c>
      <c r="I2473" t="str">
        <f>_xlfn.XLOOKUP(C2473,State_Ref!B:B,State_Ref!A:A,"No Match")</f>
        <v>Michigan</v>
      </c>
      <c r="J2473" cm="1">
        <f t="array" ref="J2473">_xlfn.XLOOKUP(I2473&amp;PROPER(D2473),Cleaned_Population!B$2:B$3200&amp;Cleaned_Population!A$2:A$3200,Cleaned_Population!C$2:C$3200,"No Match")</f>
        <v>675232</v>
      </c>
      <c r="K2473" t="str">
        <f t="shared" si="38"/>
        <v>Sufficient Access</v>
      </c>
    </row>
    <row r="2474" spans="1:11">
      <c r="A2474" t="str">
        <v>HENRY FORD HEALTH BEHAVIORAL HEALTH HOSPITAL</v>
      </c>
      <c r="B2474" t="str">
        <v>FERNDALE</v>
      </c>
      <c r="C2474" t="str">
        <v>MI</v>
      </c>
      <c r="D2474" t="str">
        <v>OAKLAND</v>
      </c>
      <c r="E2474" t="str">
        <v>Psychiatric</v>
      </c>
      <c r="F2474" t="str">
        <v>Voluntary non-profit - Private</v>
      </c>
      <c r="G2474" t="str">
        <v>No</v>
      </c>
      <c r="H2474" s="8">
        <v>0</v>
      </c>
      <c r="I2474" t="str">
        <f>_xlfn.XLOOKUP(C2474,State_Ref!B:B,State_Ref!A:A,"No Match")</f>
        <v>Michigan</v>
      </c>
      <c r="J2474" cm="1">
        <f t="array" ref="J2474">_xlfn.XLOOKUP(I2474&amp;PROPER(D2474),Cleaned_Population!B$2:B$3200&amp;Cleaned_Population!A$2:A$3200,Cleaned_Population!C$2:C$3200,"No Match")</f>
        <v>1288337</v>
      </c>
      <c r="K2474" t="str">
        <f t="shared" si="38"/>
        <v>Sufficient Access</v>
      </c>
    </row>
    <row r="2475" spans="1:11">
      <c r="A2475" t="str">
        <v>HARBOR OAKS HOSPITAL</v>
      </c>
      <c r="B2475" t="str">
        <v>NEW BALTIMORE</v>
      </c>
      <c r="C2475" t="str">
        <v>MI</v>
      </c>
      <c r="D2475" t="str">
        <v>MACOMB</v>
      </c>
      <c r="E2475" t="str">
        <v>Psychiatric</v>
      </c>
      <c r="F2475" t="str">
        <v>Proprietary</v>
      </c>
      <c r="G2475" t="str">
        <v>No</v>
      </c>
      <c r="H2475" s="8">
        <v>0</v>
      </c>
      <c r="I2475" t="str">
        <f>_xlfn.XLOOKUP(C2475,State_Ref!B:B,State_Ref!A:A,"No Match")</f>
        <v>Michigan</v>
      </c>
      <c r="J2475" cm="1">
        <f t="array" ref="J2475">_xlfn.XLOOKUP(I2475&amp;PROPER(D2475),Cleaned_Population!B$2:B$3200&amp;Cleaned_Population!A$2:A$3200,Cleaned_Population!C$2:C$3200,"No Match")</f>
        <v>886221</v>
      </c>
      <c r="K2475" t="str">
        <f t="shared" si="38"/>
        <v>Sufficient Access</v>
      </c>
    </row>
    <row r="2476" spans="1:11">
      <c r="A2476" t="str">
        <v>HAVENWYCK HOSPITAL</v>
      </c>
      <c r="B2476" t="str">
        <v>AUBURN HILLS</v>
      </c>
      <c r="C2476" t="str">
        <v>MI</v>
      </c>
      <c r="D2476" t="str">
        <v>OAKLAND</v>
      </c>
      <c r="E2476" t="str">
        <v>Psychiatric</v>
      </c>
      <c r="F2476" t="str">
        <v>Proprietary</v>
      </c>
      <c r="G2476" t="str">
        <v>No</v>
      </c>
      <c r="H2476" s="8">
        <v>0</v>
      </c>
      <c r="I2476" t="str">
        <f>_xlfn.XLOOKUP(C2476,State_Ref!B:B,State_Ref!A:A,"No Match")</f>
        <v>Michigan</v>
      </c>
      <c r="J2476" cm="1">
        <f t="array" ref="J2476">_xlfn.XLOOKUP(I2476&amp;PROPER(D2476),Cleaned_Population!B$2:B$3200&amp;Cleaned_Population!A$2:A$3200,Cleaned_Population!C$2:C$3200,"No Match")</f>
        <v>1288337</v>
      </c>
      <c r="K2476" t="str">
        <f t="shared" si="38"/>
        <v>Sufficient Access</v>
      </c>
    </row>
    <row r="2477" spans="1:11">
      <c r="A2477" t="str">
        <v>CARO PSYCHIATRIC HOSPITAL</v>
      </c>
      <c r="B2477" t="str">
        <v>CARO</v>
      </c>
      <c r="C2477" t="str">
        <v>MI</v>
      </c>
      <c r="D2477" t="str">
        <v>TUSCOLA</v>
      </c>
      <c r="E2477" t="str">
        <v>Psychiatric</v>
      </c>
      <c r="F2477" t="str">
        <v>Government - State</v>
      </c>
      <c r="G2477" t="str">
        <v>No</v>
      </c>
      <c r="H2477" s="8">
        <v>0</v>
      </c>
      <c r="I2477" t="str">
        <f>_xlfn.XLOOKUP(C2477,State_Ref!B:B,State_Ref!A:A,"No Match")</f>
        <v>Michigan</v>
      </c>
      <c r="J2477" cm="1">
        <f t="array" ref="J2477">_xlfn.XLOOKUP(I2477&amp;PROPER(D2477),Cleaned_Population!B$2:B$3200&amp;Cleaned_Population!A$2:A$3200,Cleaned_Population!C$2:C$3200,"No Match")</f>
        <v>52680</v>
      </c>
      <c r="K2477" t="str">
        <f t="shared" si="38"/>
        <v>Sufficient Access</v>
      </c>
    </row>
    <row r="2478" spans="1:11">
      <c r="A2478" t="str">
        <v>KALAMAZOO REGIONAL PSYCHIATRIC HOSPITAL</v>
      </c>
      <c r="B2478" t="str">
        <v>KALAMAZOO</v>
      </c>
      <c r="C2478" t="str">
        <v>MI</v>
      </c>
      <c r="D2478" t="str">
        <v>KALAMAZOO</v>
      </c>
      <c r="E2478" t="str">
        <v>Psychiatric</v>
      </c>
      <c r="F2478" t="str">
        <v>Government - State</v>
      </c>
      <c r="G2478" t="str">
        <v>Yes</v>
      </c>
      <c r="H2478" s="8">
        <v>0</v>
      </c>
      <c r="I2478" t="str">
        <f>_xlfn.XLOOKUP(C2478,State_Ref!B:B,State_Ref!A:A,"No Match")</f>
        <v>Michigan</v>
      </c>
      <c r="J2478" cm="1">
        <f t="array" ref="J2478">_xlfn.XLOOKUP(I2478&amp;PROPER(D2478),Cleaned_Population!B$2:B$3200&amp;Cleaned_Population!A$2:A$3200,Cleaned_Population!C$2:C$3200,"No Match")</f>
        <v>263795</v>
      </c>
      <c r="K2478" t="str">
        <f t="shared" si="38"/>
        <v>Sufficient Access</v>
      </c>
    </row>
    <row r="2479" spans="1:11">
      <c r="A2479" t="str">
        <v>FOREST VIEW PSYCHIATRIC HOSPITAL</v>
      </c>
      <c r="B2479" t="str">
        <v>GRAND RAPIDS</v>
      </c>
      <c r="C2479" t="str">
        <v>MI</v>
      </c>
      <c r="D2479" t="str">
        <v>KENT</v>
      </c>
      <c r="E2479" t="str">
        <v>Psychiatric</v>
      </c>
      <c r="F2479" t="str">
        <v>Proprietary</v>
      </c>
      <c r="G2479" t="str">
        <v>No</v>
      </c>
      <c r="H2479" s="8">
        <v>0</v>
      </c>
      <c r="I2479" t="str">
        <f>_xlfn.XLOOKUP(C2479,State_Ref!B:B,State_Ref!A:A,"No Match")</f>
        <v>Michigan</v>
      </c>
      <c r="J2479" cm="1">
        <f t="array" ref="J2479">_xlfn.XLOOKUP(I2479&amp;PROPER(D2479),Cleaned_Population!B$2:B$3200&amp;Cleaned_Population!A$2:A$3200,Cleaned_Population!C$2:C$3200,"No Match")</f>
        <v>675232</v>
      </c>
      <c r="K2479" t="str">
        <f t="shared" si="38"/>
        <v>Sufficient Access</v>
      </c>
    </row>
    <row r="2480" spans="1:11">
      <c r="A2480" t="str">
        <v>WALTER P REUTHER PSYCHIATRIC HOSPITAL</v>
      </c>
      <c r="B2480" t="str">
        <v>WESTLAND</v>
      </c>
      <c r="C2480" t="str">
        <v>MI</v>
      </c>
      <c r="D2480" t="str">
        <v>WAYNE</v>
      </c>
      <c r="E2480" t="str">
        <v>Psychiatric</v>
      </c>
      <c r="F2480" t="str">
        <v>Government - State</v>
      </c>
      <c r="G2480" t="str">
        <v>No</v>
      </c>
      <c r="H2480" s="8">
        <v>0</v>
      </c>
      <c r="I2480" t="str">
        <f>_xlfn.XLOOKUP(C2480,State_Ref!B:B,State_Ref!A:A,"No Match")</f>
        <v>Michigan</v>
      </c>
      <c r="J2480" cm="1">
        <f t="array" ref="J2480">_xlfn.XLOOKUP(I2480&amp;PROPER(D2480),Cleaned_Population!B$2:B$3200&amp;Cleaned_Population!A$2:A$3200,Cleaned_Population!C$2:C$3200,"No Match")</f>
        <v>1769038</v>
      </c>
      <c r="K2480" t="str">
        <f t="shared" si="38"/>
        <v>Sufficient Access</v>
      </c>
    </row>
    <row r="2481" spans="1:11">
      <c r="A2481" t="str">
        <v>BCA STONECREST CENTER</v>
      </c>
      <c r="B2481" t="str">
        <v>DETROIT</v>
      </c>
      <c r="C2481" t="str">
        <v>MI</v>
      </c>
      <c r="D2481" t="str">
        <v>WAYNE</v>
      </c>
      <c r="E2481" t="str">
        <v>Psychiatric</v>
      </c>
      <c r="F2481" t="str">
        <v>Proprietary</v>
      </c>
      <c r="G2481" t="str">
        <v>No</v>
      </c>
      <c r="H2481" s="8">
        <v>0</v>
      </c>
      <c r="I2481" t="str">
        <f>_xlfn.XLOOKUP(C2481,State_Ref!B:B,State_Ref!A:A,"No Match")</f>
        <v>Michigan</v>
      </c>
      <c r="J2481" cm="1">
        <f t="array" ref="J2481">_xlfn.XLOOKUP(I2481&amp;PROPER(D2481),Cleaned_Population!B$2:B$3200&amp;Cleaned_Population!A$2:A$3200,Cleaned_Population!C$2:C$3200,"No Match")</f>
        <v>1769038</v>
      </c>
      <c r="K2481" t="str">
        <f t="shared" si="38"/>
        <v>Sufficient Access</v>
      </c>
    </row>
    <row r="2482" spans="1:11">
      <c r="A2482" t="str">
        <v>SAMARITAN BEHAVIORAL CENTER</v>
      </c>
      <c r="B2482" t="str">
        <v>DETROIT</v>
      </c>
      <c r="C2482" t="str">
        <v>MI</v>
      </c>
      <c r="D2482" t="str">
        <v>WAYNE</v>
      </c>
      <c r="E2482" t="str">
        <v>Psychiatric</v>
      </c>
      <c r="F2482" t="str">
        <v>Voluntary non-profit - Private</v>
      </c>
      <c r="G2482" t="str">
        <v>No</v>
      </c>
      <c r="H2482" s="8">
        <v>0</v>
      </c>
      <c r="I2482" t="str">
        <f>_xlfn.XLOOKUP(C2482,State_Ref!B:B,State_Ref!A:A,"No Match")</f>
        <v>Michigan</v>
      </c>
      <c r="J2482" cm="1">
        <f t="array" ref="J2482">_xlfn.XLOOKUP(I2482&amp;PROPER(D2482),Cleaned_Population!B$2:B$3200&amp;Cleaned_Population!A$2:A$3200,Cleaned_Population!C$2:C$3200,"No Match")</f>
        <v>1769038</v>
      </c>
      <c r="K2482" t="str">
        <f t="shared" si="38"/>
        <v>Sufficient Access</v>
      </c>
    </row>
    <row r="2483" spans="1:11">
      <c r="A2483" t="str">
        <v>THE CENTER FOR FORENSIC PSYCHIATRY</v>
      </c>
      <c r="B2483" t="str">
        <v>SALINE</v>
      </c>
      <c r="C2483" t="str">
        <v>MI</v>
      </c>
      <c r="D2483" t="str">
        <v>WASHTENAW</v>
      </c>
      <c r="E2483" t="str">
        <v>Psychiatric</v>
      </c>
      <c r="F2483" t="str">
        <v>Government - State</v>
      </c>
      <c r="G2483" t="str">
        <v>No</v>
      </c>
      <c r="H2483" s="8">
        <v>0</v>
      </c>
      <c r="I2483" t="str">
        <f>_xlfn.XLOOKUP(C2483,State_Ref!B:B,State_Ref!A:A,"No Match")</f>
        <v>Michigan</v>
      </c>
      <c r="J2483" cm="1">
        <f t="array" ref="J2483">_xlfn.XLOOKUP(I2483&amp;PROPER(D2483),Cleaned_Population!B$2:B$3200&amp;Cleaned_Population!A$2:A$3200,Cleaned_Population!C$2:C$3200,"No Match")</f>
        <v>370214</v>
      </c>
      <c r="K2483" t="str">
        <f t="shared" si="38"/>
        <v>Sufficient Access</v>
      </c>
    </row>
    <row r="2484" spans="1:11">
      <c r="A2484" t="str">
        <v>THE BEHAVIORAL CENTER OF MICHIGAN</v>
      </c>
      <c r="B2484" t="str">
        <v>WARREN</v>
      </c>
      <c r="C2484" t="str">
        <v>MI</v>
      </c>
      <c r="D2484" t="str">
        <v>MACOMB</v>
      </c>
      <c r="E2484" t="str">
        <v>Psychiatric</v>
      </c>
      <c r="F2484" t="str">
        <v>Proprietary</v>
      </c>
      <c r="G2484" t="str">
        <v>No</v>
      </c>
      <c r="H2484" s="8">
        <v>0</v>
      </c>
      <c r="I2484" t="str">
        <f>_xlfn.XLOOKUP(C2484,State_Ref!B:B,State_Ref!A:A,"No Match")</f>
        <v>Michigan</v>
      </c>
      <c r="J2484" cm="1">
        <f t="array" ref="J2484">_xlfn.XLOOKUP(I2484&amp;PROPER(D2484),Cleaned_Population!B$2:B$3200&amp;Cleaned_Population!A$2:A$3200,Cleaned_Population!C$2:C$3200,"No Match")</f>
        <v>886221</v>
      </c>
      <c r="K2484" t="str">
        <f t="shared" si="38"/>
        <v>Sufficient Access</v>
      </c>
    </row>
    <row r="2485" spans="1:11">
      <c r="A2485" t="str">
        <v>CEDAR CREEK HOSPITAL</v>
      </c>
      <c r="B2485" t="str">
        <v>SAINT JOHNS</v>
      </c>
      <c r="C2485" t="str">
        <v>MI</v>
      </c>
      <c r="D2485" t="str">
        <v>CLINTON</v>
      </c>
      <c r="E2485" t="str">
        <v>Psychiatric</v>
      </c>
      <c r="F2485" t="str">
        <v>Proprietary</v>
      </c>
      <c r="G2485" t="str">
        <v>No</v>
      </c>
      <c r="H2485" s="8">
        <v>0</v>
      </c>
      <c r="I2485" t="str">
        <f>_xlfn.XLOOKUP(C2485,State_Ref!B:B,State_Ref!A:A,"No Match")</f>
        <v>Michigan</v>
      </c>
      <c r="J2485" cm="1">
        <f t="array" ref="J2485">_xlfn.XLOOKUP(I2485&amp;PROPER(D2485),Cleaned_Population!B$2:B$3200&amp;Cleaned_Population!A$2:A$3200,Cleaned_Population!C$2:C$3200,"No Match")</f>
        <v>80432</v>
      </c>
      <c r="K2485" t="str">
        <f t="shared" si="38"/>
        <v>Sufficient Access</v>
      </c>
    </row>
    <row r="2486" spans="1:11">
      <c r="A2486" t="str">
        <v>BRIGHTWELL BEHAVIORAL HEALTH</v>
      </c>
      <c r="B2486" t="str">
        <v>EAST LANSING</v>
      </c>
      <c r="C2486" t="str">
        <v>MI</v>
      </c>
      <c r="D2486" t="str">
        <v>INGHAM</v>
      </c>
      <c r="E2486" t="str">
        <v>Psychiatric</v>
      </c>
      <c r="F2486" t="str">
        <v>Proprietary</v>
      </c>
      <c r="G2486" t="str">
        <v>No</v>
      </c>
      <c r="H2486" s="8">
        <v>0</v>
      </c>
      <c r="I2486" t="str">
        <f>_xlfn.XLOOKUP(C2486,State_Ref!B:B,State_Ref!A:A,"No Match")</f>
        <v>Michigan</v>
      </c>
      <c r="J2486" cm="1">
        <f t="array" ref="J2486">_xlfn.XLOOKUP(I2486&amp;PROPER(D2486),Cleaned_Population!B$2:B$3200&amp;Cleaned_Population!A$2:A$3200,Cleaned_Population!C$2:C$3200,"No Match")</f>
        <v>289709</v>
      </c>
      <c r="K2486" t="str">
        <f t="shared" si="38"/>
        <v>Sufficient Access</v>
      </c>
    </row>
    <row r="2487" spans="1:11">
      <c r="A2487" t="str">
        <v>METROPOLITAN BEHAVIORAL HEALTH</v>
      </c>
      <c r="B2487" t="str">
        <v>DEARBORN</v>
      </c>
      <c r="C2487" t="str">
        <v>MI</v>
      </c>
      <c r="D2487" t="str">
        <v>WAYNE</v>
      </c>
      <c r="E2487" t="str">
        <v>Psychiatric</v>
      </c>
      <c r="F2487" t="str">
        <v>Proprietary</v>
      </c>
      <c r="G2487" t="str">
        <v>No</v>
      </c>
      <c r="H2487" s="8">
        <v>0</v>
      </c>
      <c r="I2487" t="str">
        <f>_xlfn.XLOOKUP(C2487,State_Ref!B:B,State_Ref!A:A,"No Match")</f>
        <v>Michigan</v>
      </c>
      <c r="J2487" cm="1">
        <f t="array" ref="J2487">_xlfn.XLOOKUP(I2487&amp;PROPER(D2487),Cleaned_Population!B$2:B$3200&amp;Cleaned_Population!A$2:A$3200,Cleaned_Population!C$2:C$3200,"No Match")</f>
        <v>1769038</v>
      </c>
      <c r="K2487" t="str">
        <f t="shared" si="38"/>
        <v>Sufficient Access</v>
      </c>
    </row>
    <row r="2488" spans="1:11">
      <c r="A2488" t="str">
        <v>BRONSON BEHAVIORAL HEALTH HOSPITAL</v>
      </c>
      <c r="B2488" t="str">
        <v>BATTLE CREEK</v>
      </c>
      <c r="C2488" t="str">
        <v>MI</v>
      </c>
      <c r="D2488" t="str">
        <v>CALHOUN</v>
      </c>
      <c r="E2488" t="str">
        <v>Psychiatric</v>
      </c>
      <c r="F2488" t="str">
        <v>Proprietary</v>
      </c>
      <c r="G2488" t="str">
        <v>No</v>
      </c>
      <c r="H2488" s="8">
        <v>0</v>
      </c>
      <c r="I2488" t="str">
        <f>_xlfn.XLOOKUP(C2488,State_Ref!B:B,State_Ref!A:A,"No Match")</f>
        <v>Michigan</v>
      </c>
      <c r="J2488" cm="1">
        <f t="array" ref="J2488">_xlfn.XLOOKUP(I2488&amp;PROPER(D2488),Cleaned_Population!B$2:B$3200&amp;Cleaned_Population!A$2:A$3200,Cleaned_Population!C$2:C$3200,"No Match")</f>
        <v>133408</v>
      </c>
      <c r="K2488" t="str">
        <f t="shared" si="38"/>
        <v>Sufficient Access</v>
      </c>
    </row>
    <row r="2489" spans="1:11">
      <c r="A2489" t="str">
        <v>KALAMAZOO BEHAVIORAL HEALTH HOSPITAL</v>
      </c>
      <c r="B2489" t="str">
        <v>KALAMAZOO</v>
      </c>
      <c r="C2489" t="str">
        <v>MI</v>
      </c>
      <c r="D2489" t="str">
        <v>KALAMAZOO</v>
      </c>
      <c r="E2489" t="str">
        <v>Psychiatric</v>
      </c>
      <c r="F2489" t="str">
        <v>Proprietary</v>
      </c>
      <c r="G2489" t="str">
        <v>No</v>
      </c>
      <c r="H2489" s="8">
        <v>0</v>
      </c>
      <c r="I2489" t="str">
        <f>_xlfn.XLOOKUP(C2489,State_Ref!B:B,State_Ref!A:A,"No Match")</f>
        <v>Michigan</v>
      </c>
      <c r="J2489" cm="1">
        <f t="array" ref="J2489">_xlfn.XLOOKUP(I2489&amp;PROPER(D2489),Cleaned_Population!B$2:B$3200&amp;Cleaned_Population!A$2:A$3200,Cleaned_Population!C$2:C$3200,"No Match")</f>
        <v>263795</v>
      </c>
      <c r="K2489" t="str">
        <f t="shared" si="38"/>
        <v>Sufficient Access</v>
      </c>
    </row>
    <row r="2490" spans="1:11">
      <c r="A2490" t="str">
        <v>NORTH MEMORIAL HEALTH HOSPITAL</v>
      </c>
      <c r="B2490" t="str">
        <v>ROBBINSDALE</v>
      </c>
      <c r="C2490" t="str">
        <v>MN</v>
      </c>
      <c r="D2490" t="str">
        <v>HENNEPIN</v>
      </c>
      <c r="E2490" t="str">
        <v>Acute Care Hospitals</v>
      </c>
      <c r="F2490" t="str">
        <v>Voluntary non-profit - Private</v>
      </c>
      <c r="G2490" t="str">
        <v>Yes</v>
      </c>
      <c r="H2490" s="8">
        <v>1</v>
      </c>
      <c r="I2490" t="str">
        <f>_xlfn.XLOOKUP(C2490,State_Ref!B:B,State_Ref!A:A,"No Match")</f>
        <v>Minnesota</v>
      </c>
      <c r="J2490" cm="1">
        <f t="array" ref="J2490">_xlfn.XLOOKUP(I2490&amp;PROPER(D2490),Cleaned_Population!B$2:B$3200&amp;Cleaned_Population!A$2:A$3200,Cleaned_Population!C$2:C$3200,"No Match")</f>
        <v>1284784</v>
      </c>
      <c r="K2490" t="str">
        <f t="shared" si="38"/>
        <v>Sufficient Access</v>
      </c>
    </row>
    <row r="2491" spans="1:11">
      <c r="A2491" t="str">
        <v>ESSENTIA HEALTH ST MARY'S MEDICAL CENTER</v>
      </c>
      <c r="B2491" t="str">
        <v>DULUTH</v>
      </c>
      <c r="C2491" t="str">
        <v>MN</v>
      </c>
      <c r="D2491" t="str">
        <v>ST. LOUIS</v>
      </c>
      <c r="E2491" t="str">
        <v>Acute Care Hospitals</v>
      </c>
      <c r="F2491" t="str">
        <v>Voluntary non-profit - Private</v>
      </c>
      <c r="G2491" t="str">
        <v>Yes</v>
      </c>
      <c r="H2491" s="8">
        <v>4</v>
      </c>
      <c r="I2491" t="str">
        <f>_xlfn.XLOOKUP(C2491,State_Ref!B:B,State_Ref!A:A,"No Match")</f>
        <v>Minnesota</v>
      </c>
      <c r="J2491" t="str" cm="1">
        <f t="array" ref="J2491">_xlfn.XLOOKUP(I2491&amp;PROPER(D2491),Cleaned_Population!B$2:B$3200&amp;Cleaned_Population!A$2:A$3200,Cleaned_Population!C$2:C$3200,"No Match")</f>
        <v>No Match</v>
      </c>
      <c r="K2491" t="str">
        <f t="shared" si="38"/>
        <v>Sufficient Access</v>
      </c>
    </row>
    <row r="2492" spans="1:11">
      <c r="A2492" t="str">
        <v>HENNEPIN COUNTY MEDICAL CENTER</v>
      </c>
      <c r="B2492" t="str">
        <v>MINNEAPOLIS</v>
      </c>
      <c r="C2492" t="str">
        <v>MN</v>
      </c>
      <c r="D2492" t="str">
        <v>HENNEPIN</v>
      </c>
      <c r="E2492" t="str">
        <v>Acute Care Hospitals</v>
      </c>
      <c r="F2492" t="str">
        <v>Government - Local</v>
      </c>
      <c r="G2492" t="str">
        <v>Yes</v>
      </c>
      <c r="H2492" s="8">
        <v>3</v>
      </c>
      <c r="I2492" t="str">
        <f>_xlfn.XLOOKUP(C2492,State_Ref!B:B,State_Ref!A:A,"No Match")</f>
        <v>Minnesota</v>
      </c>
      <c r="J2492" cm="1">
        <f t="array" ref="J2492">_xlfn.XLOOKUP(I2492&amp;PROPER(D2492),Cleaned_Population!B$2:B$3200&amp;Cleaned_Population!A$2:A$3200,Cleaned_Population!C$2:C$3200,"No Match")</f>
        <v>1284784</v>
      </c>
      <c r="K2492" t="str">
        <f t="shared" si="38"/>
        <v>Sufficient Access</v>
      </c>
    </row>
    <row r="2493" spans="1:11">
      <c r="A2493" t="str">
        <v>OLMSTED MEDICAL CENTER</v>
      </c>
      <c r="B2493" t="str">
        <v>ROCHESTER</v>
      </c>
      <c r="C2493" t="str">
        <v>MN</v>
      </c>
      <c r="D2493" t="str">
        <v>OLMSTED</v>
      </c>
      <c r="E2493" t="str">
        <v>Acute Care Hospitals</v>
      </c>
      <c r="F2493" t="str">
        <v>Voluntary non-profit - Private</v>
      </c>
      <c r="G2493" t="str">
        <v>Yes</v>
      </c>
      <c r="H2493" s="8">
        <v>4</v>
      </c>
      <c r="I2493" t="str">
        <f>_xlfn.XLOOKUP(C2493,State_Ref!B:B,State_Ref!A:A,"No Match")</f>
        <v>Minnesota</v>
      </c>
      <c r="J2493" cm="1">
        <f t="array" ref="J2493">_xlfn.XLOOKUP(I2493&amp;PROPER(D2493),Cleaned_Population!B$2:B$3200&amp;Cleaned_Population!A$2:A$3200,Cleaned_Population!C$2:C$3200,"No Match")</f>
        <v>166731</v>
      </c>
      <c r="K2493" t="str">
        <f t="shared" si="38"/>
        <v>Sufficient Access</v>
      </c>
    </row>
    <row r="2494" spans="1:11">
      <c r="A2494" t="str">
        <v>MAYO CLINIC HOSPITAL ROCHESTER</v>
      </c>
      <c r="B2494" t="str">
        <v>ROCHESTER</v>
      </c>
      <c r="C2494" t="str">
        <v>MN</v>
      </c>
      <c r="D2494" t="str">
        <v>OLMSTED</v>
      </c>
      <c r="E2494" t="str">
        <v>Acute Care Hospitals</v>
      </c>
      <c r="F2494" t="str">
        <v>Voluntary non-profit - Church</v>
      </c>
      <c r="G2494" t="str">
        <v>Yes</v>
      </c>
      <c r="H2494" s="8">
        <v>5</v>
      </c>
      <c r="I2494" t="str">
        <f>_xlfn.XLOOKUP(C2494,State_Ref!B:B,State_Ref!A:A,"No Match")</f>
        <v>Minnesota</v>
      </c>
      <c r="J2494" cm="1">
        <f t="array" ref="J2494">_xlfn.XLOOKUP(I2494&amp;PROPER(D2494),Cleaned_Population!B$2:B$3200&amp;Cleaned_Population!A$2:A$3200,Cleaned_Population!C$2:C$3200,"No Match")</f>
        <v>166731</v>
      </c>
      <c r="K2494" t="str">
        <f t="shared" si="38"/>
        <v>Sufficient Access</v>
      </c>
    </row>
    <row r="2495" spans="1:11">
      <c r="A2495" t="str">
        <v>NORTHFIELD HOSPITAL</v>
      </c>
      <c r="B2495" t="str">
        <v>NORTHFIELD</v>
      </c>
      <c r="C2495" t="str">
        <v>MN</v>
      </c>
      <c r="D2495" t="str">
        <v>RICE</v>
      </c>
      <c r="E2495" t="str">
        <v>Acute Care Hospitals</v>
      </c>
      <c r="F2495" t="str">
        <v>Government - Local</v>
      </c>
      <c r="G2495" t="str">
        <v>Yes</v>
      </c>
      <c r="H2495" s="8">
        <v>4</v>
      </c>
      <c r="I2495" t="str">
        <f>_xlfn.XLOOKUP(C2495,State_Ref!B:B,State_Ref!A:A,"No Match")</f>
        <v>Minnesota</v>
      </c>
      <c r="J2495" cm="1">
        <f t="array" ref="J2495">_xlfn.XLOOKUP(I2495&amp;PROPER(D2495),Cleaned_Population!B$2:B$3200&amp;Cleaned_Population!A$2:A$3200,Cleaned_Population!C$2:C$3200,"No Match")</f>
        <v>69939</v>
      </c>
      <c r="K2495" t="str">
        <f t="shared" si="38"/>
        <v>Sufficient Access</v>
      </c>
    </row>
    <row r="2496" spans="1:11">
      <c r="A2496" t="str">
        <v>MAYO CLINIC HEALTH SYSTEM IN RED WING</v>
      </c>
      <c r="B2496" t="str">
        <v>RED WING</v>
      </c>
      <c r="C2496" t="str">
        <v>MN</v>
      </c>
      <c r="D2496" t="str">
        <v>GOODHUE</v>
      </c>
      <c r="E2496" t="str">
        <v>Acute Care Hospitals</v>
      </c>
      <c r="F2496" t="str">
        <v>Voluntary non-profit - Private</v>
      </c>
      <c r="G2496" t="str">
        <v>Yes</v>
      </c>
      <c r="H2496" s="8">
        <v>4</v>
      </c>
      <c r="I2496" t="str">
        <f>_xlfn.XLOOKUP(C2496,State_Ref!B:B,State_Ref!A:A,"No Match")</f>
        <v>Minnesota</v>
      </c>
      <c r="J2496" cm="1">
        <f t="array" ref="J2496">_xlfn.XLOOKUP(I2496&amp;PROPER(D2496),Cleaned_Population!B$2:B$3200&amp;Cleaned_Population!A$2:A$3200,Cleaned_Population!C$2:C$3200,"No Match")</f>
        <v>48195</v>
      </c>
      <c r="K2496" t="str">
        <f t="shared" si="38"/>
        <v>Sufficient Access</v>
      </c>
    </row>
    <row r="2497" spans="1:11">
      <c r="A2497" t="str">
        <v>ESSENTIA HEALTH DULUTH</v>
      </c>
      <c r="B2497" t="str">
        <v>DULUTH</v>
      </c>
      <c r="C2497" t="str">
        <v>MN</v>
      </c>
      <c r="D2497" t="str">
        <v>ST. LOUIS</v>
      </c>
      <c r="E2497" t="str">
        <v>Acute Care Hospitals</v>
      </c>
      <c r="F2497" t="str">
        <v>Voluntary non-profit - Private</v>
      </c>
      <c r="G2497" t="str">
        <v>No</v>
      </c>
      <c r="H2497" s="8">
        <v>0</v>
      </c>
      <c r="I2497" t="str">
        <f>_xlfn.XLOOKUP(C2497,State_Ref!B:B,State_Ref!A:A,"No Match")</f>
        <v>Minnesota</v>
      </c>
      <c r="J2497" t="str" cm="1">
        <f t="array" ref="J2497">_xlfn.XLOOKUP(I2497&amp;PROPER(D2497),Cleaned_Population!B$2:B$3200&amp;Cleaned_Population!A$2:A$3200,Cleaned_Population!C$2:C$3200,"No Match")</f>
        <v>No Match</v>
      </c>
      <c r="K2497" t="str">
        <f t="shared" si="38"/>
        <v>Sufficient Access</v>
      </c>
    </row>
    <row r="2498" spans="1:11">
      <c r="A2498" t="str">
        <v>CAMBRIDGE MEDICAL CENTER</v>
      </c>
      <c r="B2498" t="str">
        <v>CAMBRIDGE</v>
      </c>
      <c r="C2498" t="str">
        <v>MN</v>
      </c>
      <c r="D2498" t="str">
        <v>ISANTI</v>
      </c>
      <c r="E2498" t="str">
        <v>Acute Care Hospitals</v>
      </c>
      <c r="F2498" t="str">
        <v>Voluntary non-profit - Private</v>
      </c>
      <c r="G2498" t="str">
        <v>Yes</v>
      </c>
      <c r="H2498" s="8">
        <v>4</v>
      </c>
      <c r="I2498" t="str">
        <f>_xlfn.XLOOKUP(C2498,State_Ref!B:B,State_Ref!A:A,"No Match")</f>
        <v>Minnesota</v>
      </c>
      <c r="J2498" cm="1">
        <f t="array" ref="J2498">_xlfn.XLOOKUP(I2498&amp;PROPER(D2498),Cleaned_Population!B$2:B$3200&amp;Cleaned_Population!A$2:A$3200,Cleaned_Population!C$2:C$3200,"No Match")</f>
        <v>44386</v>
      </c>
      <c r="K2498" t="str">
        <f t="shared" si="38"/>
        <v>Sufficient Access</v>
      </c>
    </row>
    <row r="2499" spans="1:11">
      <c r="A2499" t="str">
        <v>SANFORD WORTHINGTON MEDICAL CENTER</v>
      </c>
      <c r="B2499" t="str">
        <v>WORTHINGTON</v>
      </c>
      <c r="C2499" t="str">
        <v>MN</v>
      </c>
      <c r="D2499" t="str">
        <v>NOBLES</v>
      </c>
      <c r="E2499" t="str">
        <v>Acute Care Hospitals</v>
      </c>
      <c r="F2499" t="str">
        <v>Voluntary non-profit - Private</v>
      </c>
      <c r="G2499" t="str">
        <v>Yes</v>
      </c>
      <c r="H2499" s="8">
        <v>4</v>
      </c>
      <c r="I2499" t="str">
        <f>_xlfn.XLOOKUP(C2499,State_Ref!B:B,State_Ref!A:A,"No Match")</f>
        <v>Minnesota</v>
      </c>
      <c r="J2499" cm="1">
        <f t="array" ref="J2499">_xlfn.XLOOKUP(I2499&amp;PROPER(D2499),Cleaned_Population!B$2:B$3200&amp;Cleaned_Population!A$2:A$3200,Cleaned_Population!C$2:C$3200,"No Match")</f>
        <v>22338</v>
      </c>
      <c r="K2499" t="str">
        <f t="shared" ref="K2499:K2562" si="39">IF(AND(J2499&gt;50000,COUNTIFS(D:D,D2499,C:C,C2499)&lt;=1),"Hospital Desert","Sufficient Access")</f>
        <v>Sufficient Access</v>
      </c>
    </row>
    <row r="2500" spans="1:11">
      <c r="A2500" t="str">
        <v>ST CLOUD VA MEDICAL CENTER</v>
      </c>
      <c r="B2500" t="str">
        <v>ST. CLOUD</v>
      </c>
      <c r="C2500" t="str">
        <v>MN</v>
      </c>
      <c r="D2500" t="str">
        <v>STEARNS</v>
      </c>
      <c r="E2500" t="str">
        <v>Acute Care - Veterans Administration</v>
      </c>
      <c r="F2500" t="str">
        <v>Veterans Health Administration</v>
      </c>
      <c r="G2500" t="str">
        <v>No</v>
      </c>
      <c r="H2500" s="8">
        <v>0</v>
      </c>
      <c r="I2500" t="str">
        <f>_xlfn.XLOOKUP(C2500,State_Ref!B:B,State_Ref!A:A,"No Match")</f>
        <v>Minnesota</v>
      </c>
      <c r="J2500" cm="1">
        <f t="array" ref="J2500">_xlfn.XLOOKUP(I2500&amp;PROPER(D2500),Cleaned_Population!B$2:B$3200&amp;Cleaned_Population!A$2:A$3200,Cleaned_Population!C$2:C$3200,"No Match")</f>
        <v>164110</v>
      </c>
      <c r="K2500" t="str">
        <f t="shared" si="39"/>
        <v>Sufficient Access</v>
      </c>
    </row>
    <row r="2501" spans="1:11">
      <c r="A2501" t="str">
        <v>ALOMERE HEALTH</v>
      </c>
      <c r="B2501" t="str">
        <v>ALEXANDRIA</v>
      </c>
      <c r="C2501" t="str">
        <v>MN</v>
      </c>
      <c r="D2501" t="str">
        <v>DOUGLAS</v>
      </c>
      <c r="E2501" t="str">
        <v>Acute Care Hospitals</v>
      </c>
      <c r="F2501" t="str">
        <v>Government - Local</v>
      </c>
      <c r="G2501" t="str">
        <v>Yes</v>
      </c>
      <c r="H2501" s="8">
        <v>4</v>
      </c>
      <c r="I2501" t="str">
        <f>_xlfn.XLOOKUP(C2501,State_Ref!B:B,State_Ref!A:A,"No Match")</f>
        <v>Minnesota</v>
      </c>
      <c r="J2501" cm="1">
        <f t="array" ref="J2501">_xlfn.XLOOKUP(I2501&amp;PROPER(D2501),Cleaned_Population!B$2:B$3200&amp;Cleaned_Population!A$2:A$3200,Cleaned_Population!C$2:C$3200,"No Match")</f>
        <v>40120</v>
      </c>
      <c r="K2501" t="str">
        <f t="shared" si="39"/>
        <v>Sufficient Access</v>
      </c>
    </row>
    <row r="2502" spans="1:11">
      <c r="A2502" t="str">
        <v>ST CLOUD HOSPITAL</v>
      </c>
      <c r="B2502" t="str">
        <v>SAINT CLOUD</v>
      </c>
      <c r="C2502" t="str">
        <v>MN</v>
      </c>
      <c r="D2502" t="str">
        <v>STEARNS</v>
      </c>
      <c r="E2502" t="str">
        <v>Acute Care Hospitals</v>
      </c>
      <c r="F2502" t="str">
        <v>Voluntary non-profit - Private</v>
      </c>
      <c r="G2502" t="str">
        <v>Yes</v>
      </c>
      <c r="H2502" s="8">
        <v>4</v>
      </c>
      <c r="I2502" t="str">
        <f>_xlfn.XLOOKUP(C2502,State_Ref!B:B,State_Ref!A:A,"No Match")</f>
        <v>Minnesota</v>
      </c>
      <c r="J2502" cm="1">
        <f t="array" ref="J2502">_xlfn.XLOOKUP(I2502&amp;PROPER(D2502),Cleaned_Population!B$2:B$3200&amp;Cleaned_Population!A$2:A$3200,Cleaned_Population!C$2:C$3200,"No Match")</f>
        <v>164110</v>
      </c>
      <c r="K2502" t="str">
        <f t="shared" si="39"/>
        <v>Sufficient Access</v>
      </c>
    </row>
    <row r="2503" spans="1:11">
      <c r="A2503" t="str">
        <v>ALLINA UNITED HOSPITAL</v>
      </c>
      <c r="B2503" t="str">
        <v>SAINT PAUL</v>
      </c>
      <c r="C2503" t="str">
        <v>MN</v>
      </c>
      <c r="D2503" t="str">
        <v>RAMSEY</v>
      </c>
      <c r="E2503" t="str">
        <v>Acute Care Hospitals</v>
      </c>
      <c r="F2503" t="str">
        <v>Voluntary non-profit - Private</v>
      </c>
      <c r="G2503" t="str">
        <v>Yes</v>
      </c>
      <c r="H2503" s="8">
        <v>3</v>
      </c>
      <c r="I2503" t="str">
        <f>_xlfn.XLOOKUP(C2503,State_Ref!B:B,State_Ref!A:A,"No Match")</f>
        <v>Minnesota</v>
      </c>
      <c r="J2503" cm="1">
        <f t="array" ref="J2503">_xlfn.XLOOKUP(I2503&amp;PROPER(D2503),Cleaned_Population!B$2:B$3200&amp;Cleaned_Population!A$2:A$3200,Cleaned_Population!C$2:C$3200,"No Match")</f>
        <v>541623</v>
      </c>
      <c r="K2503" t="str">
        <f t="shared" si="39"/>
        <v>Sufficient Access</v>
      </c>
    </row>
    <row r="2504" spans="1:11">
      <c r="A2504" t="str">
        <v>MINNEAPOLIS VA MEDICAL CENTER</v>
      </c>
      <c r="B2504" t="str">
        <v>MINNEAPOLIS</v>
      </c>
      <c r="C2504" t="str">
        <v>MN</v>
      </c>
      <c r="D2504" t="str">
        <v>HENNEPIN</v>
      </c>
      <c r="E2504" t="str">
        <v>Acute Care - Veterans Administration</v>
      </c>
      <c r="F2504" t="str">
        <v>Veterans Health Administration</v>
      </c>
      <c r="G2504" t="str">
        <v>Yes</v>
      </c>
      <c r="H2504" s="8">
        <v>5</v>
      </c>
      <c r="I2504" t="str">
        <f>_xlfn.XLOOKUP(C2504,State_Ref!B:B,State_Ref!A:A,"No Match")</f>
        <v>Minnesota</v>
      </c>
      <c r="J2504" cm="1">
        <f t="array" ref="J2504">_xlfn.XLOOKUP(I2504&amp;PROPER(D2504),Cleaned_Population!B$2:B$3200&amp;Cleaned_Population!A$2:A$3200,Cleaned_Population!C$2:C$3200,"No Match")</f>
        <v>1284784</v>
      </c>
      <c r="K2504" t="str">
        <f t="shared" si="39"/>
        <v>Sufficient Access</v>
      </c>
    </row>
    <row r="2505" spans="1:11">
      <c r="A2505" t="str">
        <v>RANGE REGIONAL HEALTH SERVICES</v>
      </c>
      <c r="B2505" t="str">
        <v>HIBBING</v>
      </c>
      <c r="C2505" t="str">
        <v>MN</v>
      </c>
      <c r="D2505" t="str">
        <v>ST. LOUIS</v>
      </c>
      <c r="E2505" t="str">
        <v>Acute Care Hospitals</v>
      </c>
      <c r="F2505" t="str">
        <v>Voluntary non-profit - Other</v>
      </c>
      <c r="G2505" t="str">
        <v>No</v>
      </c>
      <c r="H2505" s="8">
        <v>4</v>
      </c>
      <c r="I2505" t="str">
        <f>_xlfn.XLOOKUP(C2505,State_Ref!B:B,State_Ref!A:A,"No Match")</f>
        <v>Minnesota</v>
      </c>
      <c r="J2505" t="str" cm="1">
        <f t="array" ref="J2505">_xlfn.XLOOKUP(I2505&amp;PROPER(D2505),Cleaned_Population!B$2:B$3200&amp;Cleaned_Population!A$2:A$3200,Cleaned_Population!C$2:C$3200,"No Match")</f>
        <v>No Match</v>
      </c>
      <c r="K2505" t="str">
        <f t="shared" si="39"/>
        <v>Sufficient Access</v>
      </c>
    </row>
    <row r="2506" spans="1:11">
      <c r="A2506" t="str">
        <v>MAYO CLINIC HEALTH SYSTEM - ALBERT LEA AND AUSTIN</v>
      </c>
      <c r="B2506" t="str">
        <v>ALBERT LEA</v>
      </c>
      <c r="C2506" t="str">
        <v>MN</v>
      </c>
      <c r="D2506" t="str">
        <v>FREEBORN</v>
      </c>
      <c r="E2506" t="str">
        <v>Acute Care Hospitals</v>
      </c>
      <c r="F2506" t="str">
        <v>Voluntary non-profit - Private</v>
      </c>
      <c r="G2506" t="str">
        <v>Yes</v>
      </c>
      <c r="H2506" s="8">
        <v>5</v>
      </c>
      <c r="I2506" t="str">
        <f>_xlfn.XLOOKUP(C2506,State_Ref!B:B,State_Ref!A:A,"No Match")</f>
        <v>Minnesota</v>
      </c>
      <c r="J2506" cm="1">
        <f t="array" ref="J2506">_xlfn.XLOOKUP(I2506&amp;PROPER(D2506),Cleaned_Population!B$2:B$3200&amp;Cleaned_Population!A$2:A$3200,Cleaned_Population!C$2:C$3200,"No Match")</f>
        <v>30440</v>
      </c>
      <c r="K2506" t="str">
        <f t="shared" si="39"/>
        <v>Sufficient Access</v>
      </c>
    </row>
    <row r="2507" spans="1:11">
      <c r="A2507" t="str">
        <v>WINONA HEALTH SERVICES</v>
      </c>
      <c r="B2507" t="str">
        <v>WINONA</v>
      </c>
      <c r="C2507" t="str">
        <v>MN</v>
      </c>
      <c r="D2507" t="str">
        <v>WINONA</v>
      </c>
      <c r="E2507" t="str">
        <v>Acute Care Hospitals</v>
      </c>
      <c r="F2507" t="str">
        <v>Voluntary non-profit - Private</v>
      </c>
      <c r="G2507" t="str">
        <v>Yes</v>
      </c>
      <c r="H2507" s="8">
        <v>2</v>
      </c>
      <c r="I2507" t="str">
        <f>_xlfn.XLOOKUP(C2507,State_Ref!B:B,State_Ref!A:A,"No Match")</f>
        <v>Minnesota</v>
      </c>
      <c r="J2507" cm="1">
        <f t="array" ref="J2507">_xlfn.XLOOKUP(I2507&amp;PROPER(D2507),Cleaned_Population!B$2:B$3200&amp;Cleaned_Population!A$2:A$3200,Cleaned_Population!C$2:C$3200,"No Match")</f>
        <v>50523</v>
      </c>
      <c r="K2507" t="str">
        <f t="shared" si="39"/>
        <v>Hospital Desert</v>
      </c>
    </row>
    <row r="2508" spans="1:11">
      <c r="A2508" t="str">
        <v>ST LUKES HOSPITAL</v>
      </c>
      <c r="B2508" t="str">
        <v>DULUTH</v>
      </c>
      <c r="C2508" t="str">
        <v>MN</v>
      </c>
      <c r="D2508" t="str">
        <v>ST. LOUIS</v>
      </c>
      <c r="E2508" t="str">
        <v>Acute Care Hospitals</v>
      </c>
      <c r="F2508" t="str">
        <v>Voluntary non-profit - Private</v>
      </c>
      <c r="G2508" t="str">
        <v>Yes</v>
      </c>
      <c r="H2508" s="8">
        <v>3</v>
      </c>
      <c r="I2508" t="str">
        <f>_xlfn.XLOOKUP(C2508,State_Ref!B:B,State_Ref!A:A,"No Match")</f>
        <v>Minnesota</v>
      </c>
      <c r="J2508" t="str" cm="1">
        <f t="array" ref="J2508">_xlfn.XLOOKUP(I2508&amp;PROPER(D2508),Cleaned_Population!B$2:B$3200&amp;Cleaned_Population!A$2:A$3200,Cleaned_Population!C$2:C$3200,"No Match")</f>
        <v>No Match</v>
      </c>
      <c r="K2508" t="str">
        <f t="shared" si="39"/>
        <v>Sufficient Access</v>
      </c>
    </row>
    <row r="2509" spans="1:11">
      <c r="A2509" t="str">
        <v>FAIRVIEW LAKES HEALTH SERVICES</v>
      </c>
      <c r="B2509" t="str">
        <v>WYOMING</v>
      </c>
      <c r="C2509" t="str">
        <v>MN</v>
      </c>
      <c r="D2509" t="str">
        <v>CHISAGO</v>
      </c>
      <c r="E2509" t="str">
        <v>Acute Care Hospitals</v>
      </c>
      <c r="F2509" t="str">
        <v>Voluntary non-profit - Private</v>
      </c>
      <c r="G2509" t="str">
        <v>Yes</v>
      </c>
      <c r="H2509" s="8">
        <v>3</v>
      </c>
      <c r="I2509" t="str">
        <f>_xlfn.XLOOKUP(C2509,State_Ref!B:B,State_Ref!A:A,"No Match")</f>
        <v>Minnesota</v>
      </c>
      <c r="J2509" cm="1">
        <f t="array" ref="J2509">_xlfn.XLOOKUP(I2509&amp;PROPER(D2509),Cleaned_Population!B$2:B$3200&amp;Cleaned_Population!A$2:A$3200,Cleaned_Population!C$2:C$3200,"No Match")</f>
        <v>59142</v>
      </c>
      <c r="K2509" t="str">
        <f t="shared" si="39"/>
        <v>Hospital Desert</v>
      </c>
    </row>
    <row r="2510" spans="1:11">
      <c r="A2510" t="str">
        <v>LAKE REGION HEALTHCARE CORPORATION</v>
      </c>
      <c r="B2510" t="str">
        <v>FERGUS FALLS</v>
      </c>
      <c r="C2510" t="str">
        <v>MN</v>
      </c>
      <c r="D2510" t="str">
        <v>OTTER TAIL</v>
      </c>
      <c r="E2510" t="str">
        <v>Acute Care Hospitals</v>
      </c>
      <c r="F2510" t="str">
        <v>Voluntary non-profit - Private</v>
      </c>
      <c r="G2510" t="str">
        <v>Yes</v>
      </c>
      <c r="H2510" s="8">
        <v>4</v>
      </c>
      <c r="I2510" t="str">
        <f>_xlfn.XLOOKUP(C2510,State_Ref!B:B,State_Ref!A:A,"No Match")</f>
        <v>Minnesota</v>
      </c>
      <c r="J2510" cm="1">
        <f t="array" ref="J2510">_xlfn.XLOOKUP(I2510&amp;PROPER(D2510),Cleaned_Population!B$2:B$3200&amp;Cleaned_Population!A$2:A$3200,Cleaned_Population!C$2:C$3200,"No Match")</f>
        <v>61041</v>
      </c>
      <c r="K2510" t="str">
        <f t="shared" si="39"/>
        <v>Sufficient Access</v>
      </c>
    </row>
    <row r="2511" spans="1:11">
      <c r="A2511" t="str">
        <v>PARK NICOLLET METHODIST HOSPITAL</v>
      </c>
      <c r="B2511" t="str">
        <v>SAINT LOUIS PARK</v>
      </c>
      <c r="C2511" t="str">
        <v>MN</v>
      </c>
      <c r="D2511" t="str">
        <v>HENNEPIN</v>
      </c>
      <c r="E2511" t="str">
        <v>Acute Care Hospitals</v>
      </c>
      <c r="F2511" t="str">
        <v>Voluntary non-profit - Private</v>
      </c>
      <c r="G2511" t="str">
        <v>Yes</v>
      </c>
      <c r="H2511" s="8">
        <v>3</v>
      </c>
      <c r="I2511" t="str">
        <f>_xlfn.XLOOKUP(C2511,State_Ref!B:B,State_Ref!A:A,"No Match")</f>
        <v>Minnesota</v>
      </c>
      <c r="J2511" cm="1">
        <f t="array" ref="J2511">_xlfn.XLOOKUP(I2511&amp;PROPER(D2511),Cleaned_Population!B$2:B$3200&amp;Cleaned_Population!A$2:A$3200,Cleaned_Population!C$2:C$3200,"No Match")</f>
        <v>1284784</v>
      </c>
      <c r="K2511" t="str">
        <f t="shared" si="39"/>
        <v>Sufficient Access</v>
      </c>
    </row>
    <row r="2512" spans="1:11">
      <c r="A2512" t="str">
        <v>RIDGEVIEW MEDICAL CENTER</v>
      </c>
      <c r="B2512" t="str">
        <v>WACONIA</v>
      </c>
      <c r="C2512" t="str">
        <v>MN</v>
      </c>
      <c r="D2512" t="str">
        <v>CARVER</v>
      </c>
      <c r="E2512" t="str">
        <v>Acute Care Hospitals</v>
      </c>
      <c r="F2512" t="str">
        <v>Voluntary non-profit - Private</v>
      </c>
      <c r="G2512" t="str">
        <v>Yes</v>
      </c>
      <c r="H2512" s="8">
        <v>4</v>
      </c>
      <c r="I2512" t="str">
        <f>_xlfn.XLOOKUP(C2512,State_Ref!B:B,State_Ref!A:A,"No Match")</f>
        <v>Minnesota</v>
      </c>
      <c r="J2512" cm="1">
        <f t="array" ref="J2512">_xlfn.XLOOKUP(I2512&amp;PROPER(D2512),Cleaned_Population!B$2:B$3200&amp;Cleaned_Population!A$2:A$3200,Cleaned_Population!C$2:C$3200,"No Match")</f>
        <v>114379</v>
      </c>
      <c r="K2512" t="str">
        <f t="shared" si="39"/>
        <v>Hospital Desert</v>
      </c>
    </row>
    <row r="2513" spans="1:11">
      <c r="A2513" t="str">
        <v>ABBOTT NORTHWESTERN HOSPITAL</v>
      </c>
      <c r="B2513" t="str">
        <v>MINNEAPOLIS</v>
      </c>
      <c r="C2513" t="str">
        <v>MN</v>
      </c>
      <c r="D2513" t="str">
        <v>HENNEPIN</v>
      </c>
      <c r="E2513" t="str">
        <v>Acute Care Hospitals</v>
      </c>
      <c r="F2513" t="str">
        <v>Voluntary non-profit - Private</v>
      </c>
      <c r="G2513" t="str">
        <v>Yes</v>
      </c>
      <c r="H2513" s="8">
        <v>4</v>
      </c>
      <c r="I2513" t="str">
        <f>_xlfn.XLOOKUP(C2513,State_Ref!B:B,State_Ref!A:A,"No Match")</f>
        <v>Minnesota</v>
      </c>
      <c r="J2513" cm="1">
        <f t="array" ref="J2513">_xlfn.XLOOKUP(I2513&amp;PROPER(D2513),Cleaned_Population!B$2:B$3200&amp;Cleaned_Population!A$2:A$3200,Cleaned_Population!C$2:C$3200,"No Match")</f>
        <v>1284784</v>
      </c>
      <c r="K2513" t="str">
        <f t="shared" si="39"/>
        <v>Sufficient Access</v>
      </c>
    </row>
    <row r="2514" spans="1:11">
      <c r="A2514" t="str">
        <v>GRAND ITASCA CLINIC AND HOSPITAL</v>
      </c>
      <c r="B2514" t="str">
        <v>GRAND RAPIDS</v>
      </c>
      <c r="C2514" t="str">
        <v>MN</v>
      </c>
      <c r="D2514" t="str">
        <v>ITASCA</v>
      </c>
      <c r="E2514" t="str">
        <v>Acute Care Hospitals</v>
      </c>
      <c r="F2514" t="str">
        <v>Voluntary non-profit - Private</v>
      </c>
      <c r="G2514" t="str">
        <v>Yes</v>
      </c>
      <c r="H2514" s="8">
        <v>4</v>
      </c>
      <c r="I2514" t="str">
        <f>_xlfn.XLOOKUP(C2514,State_Ref!B:B,State_Ref!A:A,"No Match")</f>
        <v>Minnesota</v>
      </c>
      <c r="J2514" cm="1">
        <f t="array" ref="J2514">_xlfn.XLOOKUP(I2514&amp;PROPER(D2514),Cleaned_Population!B$2:B$3200&amp;Cleaned_Population!A$2:A$3200,Cleaned_Population!C$2:C$3200,"No Match")</f>
        <v>45404</v>
      </c>
      <c r="K2514" t="str">
        <f t="shared" si="39"/>
        <v>Sufficient Access</v>
      </c>
    </row>
    <row r="2515" spans="1:11">
      <c r="A2515" t="str">
        <v>LAKEVIEW MEMORIAL HOSPITAL</v>
      </c>
      <c r="B2515" t="str">
        <v>STILLWATER</v>
      </c>
      <c r="C2515" t="str">
        <v>MN</v>
      </c>
      <c r="D2515" t="str">
        <v>WASHINGTON</v>
      </c>
      <c r="E2515" t="str">
        <v>Acute Care Hospitals</v>
      </c>
      <c r="F2515" t="str">
        <v>Voluntary non-profit - Other</v>
      </c>
      <c r="G2515" t="str">
        <v>Yes</v>
      </c>
      <c r="H2515" s="8">
        <v>4</v>
      </c>
      <c r="I2515" t="str">
        <f>_xlfn.XLOOKUP(C2515,State_Ref!B:B,State_Ref!A:A,"No Match")</f>
        <v>Minnesota</v>
      </c>
      <c r="J2515" cm="1">
        <f t="array" ref="J2515">_xlfn.XLOOKUP(I2515&amp;PROPER(D2515),Cleaned_Population!B$2:B$3200&amp;Cleaned_Population!A$2:A$3200,Cleaned_Population!C$2:C$3200,"No Match")</f>
        <v>286895</v>
      </c>
      <c r="K2515" t="str">
        <f t="shared" si="39"/>
        <v>Sufficient Access</v>
      </c>
    </row>
    <row r="2516" spans="1:11">
      <c r="A2516" t="str">
        <v>OWATONNA HOSPITAL</v>
      </c>
      <c r="B2516" t="str">
        <v>OWATONNA</v>
      </c>
      <c r="C2516" t="str">
        <v>MN</v>
      </c>
      <c r="D2516" t="str">
        <v>STEELE</v>
      </c>
      <c r="E2516" t="str">
        <v>Acute Care Hospitals</v>
      </c>
      <c r="F2516" t="str">
        <v>Voluntary non-profit - Other</v>
      </c>
      <c r="G2516" t="str">
        <v>Yes</v>
      </c>
      <c r="H2516" s="8">
        <v>5</v>
      </c>
      <c r="I2516" t="str">
        <f>_xlfn.XLOOKUP(C2516,State_Ref!B:B,State_Ref!A:A,"No Match")</f>
        <v>Minnesota</v>
      </c>
      <c r="J2516" cm="1">
        <f t="array" ref="J2516">_xlfn.XLOOKUP(I2516&amp;PROPER(D2516),Cleaned_Population!B$2:B$3200&amp;Cleaned_Population!A$2:A$3200,Cleaned_Population!C$2:C$3200,"No Match")</f>
        <v>37464</v>
      </c>
      <c r="K2516" t="str">
        <f t="shared" si="39"/>
        <v>Sufficient Access</v>
      </c>
    </row>
    <row r="2517" spans="1:11">
      <c r="A2517" t="str">
        <v>ALLINA HEALTH FARIBAULT MEDICAL CENTER</v>
      </c>
      <c r="B2517" t="str">
        <v>FARIBAULT</v>
      </c>
      <c r="C2517" t="str">
        <v>MN</v>
      </c>
      <c r="D2517" t="str">
        <v>RICE</v>
      </c>
      <c r="E2517" t="str">
        <v>Acute Care Hospitals</v>
      </c>
      <c r="F2517" t="str">
        <v>Voluntary non-profit - Private</v>
      </c>
      <c r="G2517" t="str">
        <v>Yes</v>
      </c>
      <c r="H2517" s="8">
        <v>3</v>
      </c>
      <c r="I2517" t="str">
        <f>_xlfn.XLOOKUP(C2517,State_Ref!B:B,State_Ref!A:A,"No Match")</f>
        <v>Minnesota</v>
      </c>
      <c r="J2517" cm="1">
        <f t="array" ref="J2517">_xlfn.XLOOKUP(I2517&amp;PROPER(D2517),Cleaned_Population!B$2:B$3200&amp;Cleaned_Population!A$2:A$3200,Cleaned_Population!C$2:C$3200,"No Match")</f>
        <v>69939</v>
      </c>
      <c r="K2517" t="str">
        <f t="shared" si="39"/>
        <v>Sufficient Access</v>
      </c>
    </row>
    <row r="2518" spans="1:11">
      <c r="A2518" t="str">
        <v>ESSENTIA HEALTH ST JOSEPH'S MEDICAL CENTER</v>
      </c>
      <c r="B2518" t="str">
        <v>BRAINERD</v>
      </c>
      <c r="C2518" t="str">
        <v>MN</v>
      </c>
      <c r="D2518" t="str">
        <v>CROW WING</v>
      </c>
      <c r="E2518" t="str">
        <v>Acute Care Hospitals</v>
      </c>
      <c r="F2518" t="str">
        <v>Voluntary non-profit - Private</v>
      </c>
      <c r="G2518" t="str">
        <v>Yes</v>
      </c>
      <c r="H2518" s="8">
        <v>3</v>
      </c>
      <c r="I2518" t="str">
        <f>_xlfn.XLOOKUP(C2518,State_Ref!B:B,State_Ref!A:A,"No Match")</f>
        <v>Minnesota</v>
      </c>
      <c r="J2518" cm="1">
        <f t="array" ref="J2518">_xlfn.XLOOKUP(I2518&amp;PROPER(D2518),Cleaned_Population!B$2:B$3200&amp;Cleaned_Population!A$2:A$3200,Cleaned_Population!C$2:C$3200,"No Match")</f>
        <v>69132</v>
      </c>
      <c r="K2518" t="str">
        <f t="shared" si="39"/>
        <v>Sufficient Access</v>
      </c>
    </row>
    <row r="2519" spans="1:11">
      <c r="A2519" t="str">
        <v>BUFFALO HOSPITAL</v>
      </c>
      <c r="B2519" t="str">
        <v>BUFFALO</v>
      </c>
      <c r="C2519" t="str">
        <v>MN</v>
      </c>
      <c r="D2519" t="str">
        <v>WRIGHT</v>
      </c>
      <c r="E2519" t="str">
        <v>Acute Care Hospitals</v>
      </c>
      <c r="F2519" t="str">
        <v>Voluntary non-profit - Other</v>
      </c>
      <c r="G2519" t="str">
        <v>No</v>
      </c>
      <c r="H2519" s="8">
        <v>5</v>
      </c>
      <c r="I2519" t="str">
        <f>_xlfn.XLOOKUP(C2519,State_Ref!B:B,State_Ref!A:A,"No Match")</f>
        <v>Minnesota</v>
      </c>
      <c r="J2519" cm="1">
        <f t="array" ref="J2519">_xlfn.XLOOKUP(I2519&amp;PROPER(D2519),Cleaned_Population!B$2:B$3200&amp;Cleaned_Population!A$2:A$3200,Cleaned_Population!C$2:C$3200,"No Match")</f>
        <v>157559</v>
      </c>
      <c r="K2519" t="str">
        <f t="shared" si="39"/>
        <v>Sufficient Access</v>
      </c>
    </row>
    <row r="2520" spans="1:11">
      <c r="A2520" t="str">
        <v>M HEALTH FAIRVIEW SOUTHDALE HOSPITAL</v>
      </c>
      <c r="B2520" t="str">
        <v>EDINA</v>
      </c>
      <c r="C2520" t="str">
        <v>MN</v>
      </c>
      <c r="D2520" t="str">
        <v>HENNEPIN</v>
      </c>
      <c r="E2520" t="str">
        <v>Acute Care Hospitals</v>
      </c>
      <c r="F2520" t="str">
        <v>Voluntary non-profit - Private</v>
      </c>
      <c r="G2520" t="str">
        <v>Yes</v>
      </c>
      <c r="H2520" s="8">
        <v>5</v>
      </c>
      <c r="I2520" t="str">
        <f>_xlfn.XLOOKUP(C2520,State_Ref!B:B,State_Ref!A:A,"No Match")</f>
        <v>Minnesota</v>
      </c>
      <c r="J2520" cm="1">
        <f t="array" ref="J2520">_xlfn.XLOOKUP(I2520&amp;PROPER(D2520),Cleaned_Population!B$2:B$3200&amp;Cleaned_Population!A$2:A$3200,Cleaned_Population!C$2:C$3200,"No Match")</f>
        <v>1284784</v>
      </c>
      <c r="K2520" t="str">
        <f t="shared" si="39"/>
        <v>Sufficient Access</v>
      </c>
    </row>
    <row r="2521" spans="1:11">
      <c r="A2521" t="str">
        <v>M HEALTH FAIRVIEW UNIVERSITY OF MN MEDICAL CENTER</v>
      </c>
      <c r="B2521" t="str">
        <v>MINNEAPOLIS</v>
      </c>
      <c r="C2521" t="str">
        <v>MN</v>
      </c>
      <c r="D2521" t="str">
        <v>HENNEPIN</v>
      </c>
      <c r="E2521" t="str">
        <v>Acute Care Hospitals</v>
      </c>
      <c r="F2521" t="str">
        <v>Voluntary non-profit - Private</v>
      </c>
      <c r="G2521" t="str">
        <v>Yes</v>
      </c>
      <c r="H2521" s="8">
        <v>4</v>
      </c>
      <c r="I2521" t="str">
        <f>_xlfn.XLOOKUP(C2521,State_Ref!B:B,State_Ref!A:A,"No Match")</f>
        <v>Minnesota</v>
      </c>
      <c r="J2521" cm="1">
        <f t="array" ref="J2521">_xlfn.XLOOKUP(I2521&amp;PROPER(D2521),Cleaned_Population!B$2:B$3200&amp;Cleaned_Population!A$2:A$3200,Cleaned_Population!C$2:C$3200,"No Match")</f>
        <v>1284784</v>
      </c>
      <c r="K2521" t="str">
        <f t="shared" si="39"/>
        <v>Sufficient Access</v>
      </c>
    </row>
    <row r="2522" spans="1:11">
      <c r="A2522" t="str">
        <v>ESSENTIA HEALTH VIRGINIA</v>
      </c>
      <c r="B2522" t="str">
        <v>VIRGINIA</v>
      </c>
      <c r="C2522" t="str">
        <v>MN</v>
      </c>
      <c r="D2522" t="str">
        <v>ST. LOUIS</v>
      </c>
      <c r="E2522" t="str">
        <v>Acute Care Hospitals</v>
      </c>
      <c r="F2522" t="str">
        <v>Government - Local</v>
      </c>
      <c r="G2522" t="str">
        <v>No</v>
      </c>
      <c r="H2522" s="8">
        <v>4</v>
      </c>
      <c r="I2522" t="str">
        <f>_xlfn.XLOOKUP(C2522,State_Ref!B:B,State_Ref!A:A,"No Match")</f>
        <v>Minnesota</v>
      </c>
      <c r="J2522" t="str" cm="1">
        <f t="array" ref="J2522">_xlfn.XLOOKUP(I2522&amp;PROPER(D2522),Cleaned_Population!B$2:B$3200&amp;Cleaned_Population!A$2:A$3200,Cleaned_Population!C$2:C$3200,"No Match")</f>
        <v>No Match</v>
      </c>
      <c r="K2522" t="str">
        <f t="shared" si="39"/>
        <v>Sufficient Access</v>
      </c>
    </row>
    <row r="2523" spans="1:11">
      <c r="A2523" t="str">
        <v>CENTRACARE- RICE MEMORIAL HOSPITAL</v>
      </c>
      <c r="B2523" t="str">
        <v>WILLMAR</v>
      </c>
      <c r="C2523" t="str">
        <v>MN</v>
      </c>
      <c r="D2523" t="str">
        <v>KANDIYOHI</v>
      </c>
      <c r="E2523" t="str">
        <v>Acute Care Hospitals</v>
      </c>
      <c r="F2523" t="str">
        <v>Government - Local</v>
      </c>
      <c r="G2523" t="str">
        <v>Yes</v>
      </c>
      <c r="H2523" s="8">
        <v>3</v>
      </c>
      <c r="I2523" t="str">
        <f>_xlfn.XLOOKUP(C2523,State_Ref!B:B,State_Ref!A:A,"No Match")</f>
        <v>Minnesota</v>
      </c>
      <c r="J2523" cm="1">
        <f t="array" ref="J2523">_xlfn.XLOOKUP(I2523&amp;PROPER(D2523),Cleaned_Population!B$2:B$3200&amp;Cleaned_Population!A$2:A$3200,Cleaned_Population!C$2:C$3200,"No Match")</f>
        <v>44720</v>
      </c>
      <c r="K2523" t="str">
        <f t="shared" si="39"/>
        <v>Sufficient Access</v>
      </c>
    </row>
    <row r="2524" spans="1:11">
      <c r="A2524" t="str">
        <v>MAYO CLINIC HEALTH SYSTEM - MANKATO</v>
      </c>
      <c r="B2524" t="str">
        <v>MANKATO</v>
      </c>
      <c r="C2524" t="str">
        <v>MN</v>
      </c>
      <c r="D2524" t="str">
        <v>BLUE EARTH</v>
      </c>
      <c r="E2524" t="str">
        <v>Acute Care Hospitals</v>
      </c>
      <c r="F2524" t="str">
        <v>Voluntary non-profit - Private</v>
      </c>
      <c r="G2524" t="str">
        <v>Yes</v>
      </c>
      <c r="H2524" s="8">
        <v>5</v>
      </c>
      <c r="I2524" t="str">
        <f>_xlfn.XLOOKUP(C2524,State_Ref!B:B,State_Ref!A:A,"No Match")</f>
        <v>Minnesota</v>
      </c>
      <c r="J2524" cm="1">
        <f t="array" ref="J2524">_xlfn.XLOOKUP(I2524&amp;PROPER(D2524),Cleaned_Population!B$2:B$3200&amp;Cleaned_Population!A$2:A$3200,Cleaned_Population!C$2:C$3200,"No Match")</f>
        <v>70634</v>
      </c>
      <c r="K2524" t="str">
        <f t="shared" si="39"/>
        <v>Hospital Desert</v>
      </c>
    </row>
    <row r="2525" spans="1:11">
      <c r="A2525" t="str">
        <v>SANFORD BEMIDJI MEDICAL CENTER</v>
      </c>
      <c r="B2525" t="str">
        <v>BEMIDJI</v>
      </c>
      <c r="C2525" t="str">
        <v>MN</v>
      </c>
      <c r="D2525" t="str">
        <v>BELTRAMI</v>
      </c>
      <c r="E2525" t="str">
        <v>Acute Care Hospitals</v>
      </c>
      <c r="F2525" t="str">
        <v>Voluntary non-profit - Private</v>
      </c>
      <c r="G2525" t="str">
        <v>Yes</v>
      </c>
      <c r="H2525" s="8">
        <v>4</v>
      </c>
      <c r="I2525" t="str">
        <f>_xlfn.XLOOKUP(C2525,State_Ref!B:B,State_Ref!A:A,"No Match")</f>
        <v>Minnesota</v>
      </c>
      <c r="J2525" cm="1">
        <f t="array" ref="J2525">_xlfn.XLOOKUP(I2525&amp;PROPER(D2525),Cleaned_Population!B$2:B$3200&amp;Cleaned_Population!A$2:A$3200,Cleaned_Population!C$2:C$3200,"No Match")</f>
        <v>47055</v>
      </c>
      <c r="K2525" t="str">
        <f t="shared" si="39"/>
        <v>Sufficient Access</v>
      </c>
    </row>
    <row r="2526" spans="1:11">
      <c r="A2526" t="str">
        <v>ESSENTIA HEALTH ST MARYS - DETROIT LAKES</v>
      </c>
      <c r="B2526" t="str">
        <v>DETROIT LAKES</v>
      </c>
      <c r="C2526" t="str">
        <v>MN</v>
      </c>
      <c r="D2526" t="str">
        <v>BECKER</v>
      </c>
      <c r="E2526" t="str">
        <v>Acute Care Hospitals</v>
      </c>
      <c r="F2526" t="str">
        <v>Voluntary non-profit - Church</v>
      </c>
      <c r="G2526" t="str">
        <v>No</v>
      </c>
      <c r="H2526" s="8">
        <v>4</v>
      </c>
      <c r="I2526" t="str">
        <f>_xlfn.XLOOKUP(C2526,State_Ref!B:B,State_Ref!A:A,"No Match")</f>
        <v>Minnesota</v>
      </c>
      <c r="J2526" cm="1">
        <f t="array" ref="J2526">_xlfn.XLOOKUP(I2526&amp;PROPER(D2526),Cleaned_Population!B$2:B$3200&amp;Cleaned_Population!A$2:A$3200,Cleaned_Population!C$2:C$3200,"No Match")</f>
        <v>35497</v>
      </c>
      <c r="K2526" t="str">
        <f t="shared" si="39"/>
        <v>Sufficient Access</v>
      </c>
    </row>
    <row r="2527" spans="1:11">
      <c r="A2527" t="str">
        <v>ST FRANCIS REGIONAL MEDICAL CENTER</v>
      </c>
      <c r="B2527" t="str">
        <v>SHAKOPEE</v>
      </c>
      <c r="C2527" t="str">
        <v>MN</v>
      </c>
      <c r="D2527" t="str">
        <v>SCOTT</v>
      </c>
      <c r="E2527" t="str">
        <v>Acute Care Hospitals</v>
      </c>
      <c r="F2527" t="str">
        <v>Voluntary non-profit - Church</v>
      </c>
      <c r="G2527" t="str">
        <v>Yes</v>
      </c>
      <c r="H2527" s="8">
        <v>3</v>
      </c>
      <c r="I2527" t="str">
        <f>_xlfn.XLOOKUP(C2527,State_Ref!B:B,State_Ref!A:A,"No Match")</f>
        <v>Minnesota</v>
      </c>
      <c r="J2527" cm="1">
        <f t="array" ref="J2527">_xlfn.XLOOKUP(I2527&amp;PROPER(D2527),Cleaned_Population!B$2:B$3200&amp;Cleaned_Population!A$2:A$3200,Cleaned_Population!C$2:C$3200,"No Match")</f>
        <v>159017</v>
      </c>
      <c r="K2527" t="str">
        <f t="shared" si="39"/>
        <v>Sufficient Access</v>
      </c>
    </row>
    <row r="2528" spans="1:11">
      <c r="A2528" t="str">
        <v>REGIONS HOSPITAL</v>
      </c>
      <c r="B2528" t="str">
        <v>SAINT PAUL</v>
      </c>
      <c r="C2528" t="str">
        <v>MN</v>
      </c>
      <c r="D2528" t="str">
        <v>RAMSEY</v>
      </c>
      <c r="E2528" t="str">
        <v>Acute Care Hospitals</v>
      </c>
      <c r="F2528" t="str">
        <v>Voluntary non-profit - Private</v>
      </c>
      <c r="G2528" t="str">
        <v>Yes</v>
      </c>
      <c r="H2528" s="8">
        <v>3</v>
      </c>
      <c r="I2528" t="str">
        <f>_xlfn.XLOOKUP(C2528,State_Ref!B:B,State_Ref!A:A,"No Match")</f>
        <v>Minnesota</v>
      </c>
      <c r="J2528" cm="1">
        <f t="array" ref="J2528">_xlfn.XLOOKUP(I2528&amp;PROPER(D2528),Cleaned_Population!B$2:B$3200&amp;Cleaned_Population!A$2:A$3200,Cleaned_Population!C$2:C$3200,"No Match")</f>
        <v>541623</v>
      </c>
      <c r="K2528" t="str">
        <f t="shared" si="39"/>
        <v>Sufficient Access</v>
      </c>
    </row>
    <row r="2529" spans="1:11">
      <c r="A2529" t="str">
        <v>MERCY HOSPITAL</v>
      </c>
      <c r="B2529" t="str">
        <v>COON RAPIDS</v>
      </c>
      <c r="C2529" t="str">
        <v>MN</v>
      </c>
      <c r="D2529" t="str">
        <v>ANOKA</v>
      </c>
      <c r="E2529" t="str">
        <v>Acute Care Hospitals</v>
      </c>
      <c r="F2529" t="str">
        <v>Voluntary non-profit - Private</v>
      </c>
      <c r="G2529" t="str">
        <v>Yes</v>
      </c>
      <c r="H2529" s="8">
        <v>3</v>
      </c>
      <c r="I2529" t="str">
        <f>_xlfn.XLOOKUP(C2529,State_Ref!B:B,State_Ref!A:A,"No Match")</f>
        <v>Minnesota</v>
      </c>
      <c r="J2529" cm="1">
        <f t="array" ref="J2529">_xlfn.XLOOKUP(I2529&amp;PROPER(D2529),Cleaned_Population!B$2:B$3200&amp;Cleaned_Population!A$2:A$3200,Cleaned_Population!C$2:C$3200,"No Match")</f>
        <v>381605</v>
      </c>
      <c r="K2529" t="str">
        <f t="shared" si="39"/>
        <v>Sufficient Access</v>
      </c>
    </row>
    <row r="2530" spans="1:11">
      <c r="A2530" t="str">
        <v>FAIRVIEW NORTHLAND REGIONAL HOSPITAL</v>
      </c>
      <c r="B2530" t="str">
        <v>PRINCETON</v>
      </c>
      <c r="C2530" t="str">
        <v>MN</v>
      </c>
      <c r="D2530" t="str">
        <v>MILLE LACS</v>
      </c>
      <c r="E2530" t="str">
        <v>Acute Care Hospitals</v>
      </c>
      <c r="F2530" t="str">
        <v>Voluntary non-profit - Other</v>
      </c>
      <c r="G2530" t="str">
        <v>Yes</v>
      </c>
      <c r="H2530" s="8">
        <v>4</v>
      </c>
      <c r="I2530" t="str">
        <f>_xlfn.XLOOKUP(C2530,State_Ref!B:B,State_Ref!A:A,"No Match")</f>
        <v>Minnesota</v>
      </c>
      <c r="J2530" cm="1">
        <f t="array" ref="J2530">_xlfn.XLOOKUP(I2530&amp;PROPER(D2530),Cleaned_Population!B$2:B$3200&amp;Cleaned_Population!A$2:A$3200,Cleaned_Population!C$2:C$3200,"No Match")</f>
        <v>27753</v>
      </c>
      <c r="K2530" t="str">
        <f t="shared" si="39"/>
        <v>Sufficient Access</v>
      </c>
    </row>
    <row r="2531" spans="1:11">
      <c r="A2531" t="str">
        <v>MAYO CLINIC HEALTH SYSTEM - FAIRMONT</v>
      </c>
      <c r="B2531" t="str">
        <v>FAIRMONT</v>
      </c>
      <c r="C2531" t="str">
        <v>MN</v>
      </c>
      <c r="D2531" t="str">
        <v>MARTIN</v>
      </c>
      <c r="E2531" t="str">
        <v>Acute Care Hospitals</v>
      </c>
      <c r="F2531" t="str">
        <v>Voluntary non-profit - Private</v>
      </c>
      <c r="G2531" t="str">
        <v>Yes</v>
      </c>
      <c r="H2531" s="8">
        <v>5</v>
      </c>
      <c r="I2531" t="str">
        <f>_xlfn.XLOOKUP(C2531,State_Ref!B:B,State_Ref!A:A,"No Match")</f>
        <v>Minnesota</v>
      </c>
      <c r="J2531" cm="1">
        <f t="array" ref="J2531">_xlfn.XLOOKUP(I2531&amp;PROPER(D2531),Cleaned_Population!B$2:B$3200&amp;Cleaned_Population!A$2:A$3200,Cleaned_Population!C$2:C$3200,"No Match")</f>
        <v>19440</v>
      </c>
      <c r="K2531" t="str">
        <f t="shared" si="39"/>
        <v>Sufficient Access</v>
      </c>
    </row>
    <row r="2532" spans="1:11">
      <c r="A2532" t="str">
        <v>HUTCHINSON HEALTH</v>
      </c>
      <c r="B2532" t="str">
        <v>HUTCHINSON</v>
      </c>
      <c r="C2532" t="str">
        <v>MN</v>
      </c>
      <c r="D2532" t="str">
        <v>MC LEOD</v>
      </c>
      <c r="E2532" t="str">
        <v>Acute Care Hospitals</v>
      </c>
      <c r="F2532" t="str">
        <v>Voluntary non-profit - Private</v>
      </c>
      <c r="G2532" t="str">
        <v>Yes</v>
      </c>
      <c r="H2532" s="8">
        <v>3</v>
      </c>
      <c r="I2532" t="str">
        <f>_xlfn.XLOOKUP(C2532,State_Ref!B:B,State_Ref!A:A,"No Match")</f>
        <v>Minnesota</v>
      </c>
      <c r="J2532" t="str" cm="1">
        <f t="array" ref="J2532">_xlfn.XLOOKUP(I2532&amp;PROPER(D2532),Cleaned_Population!B$2:B$3200&amp;Cleaned_Population!A$2:A$3200,Cleaned_Population!C$2:C$3200,"No Match")</f>
        <v>No Match</v>
      </c>
      <c r="K2532" t="str">
        <f t="shared" si="39"/>
        <v>Sufficient Access</v>
      </c>
    </row>
    <row r="2533" spans="1:11">
      <c r="A2533" t="str">
        <v>RED LAKE HOSPITAL</v>
      </c>
      <c r="B2533" t="str">
        <v>REDLAKE</v>
      </c>
      <c r="C2533" t="str">
        <v>MN</v>
      </c>
      <c r="D2533" t="str">
        <v>BELTRAMI</v>
      </c>
      <c r="E2533" t="str">
        <v>Acute Care Hospitals</v>
      </c>
      <c r="F2533" t="str">
        <v>Government - Federal</v>
      </c>
      <c r="G2533" t="str">
        <v>No</v>
      </c>
      <c r="H2533" s="8">
        <v>0</v>
      </c>
      <c r="I2533" t="str">
        <f>_xlfn.XLOOKUP(C2533,State_Ref!B:B,State_Ref!A:A,"No Match")</f>
        <v>Minnesota</v>
      </c>
      <c r="J2533" cm="1">
        <f t="array" ref="J2533">_xlfn.XLOOKUP(I2533&amp;PROPER(D2533),Cleaned_Population!B$2:B$3200&amp;Cleaned_Population!A$2:A$3200,Cleaned_Population!C$2:C$3200,"No Match")</f>
        <v>47055</v>
      </c>
      <c r="K2533" t="str">
        <f t="shared" si="39"/>
        <v>Sufficient Access</v>
      </c>
    </row>
    <row r="2534" spans="1:11">
      <c r="A2534" t="str">
        <v>M HEALTH FAIRVIEW RIDGES HOSPITAL</v>
      </c>
      <c r="B2534" t="str">
        <v>BURNSVILLE</v>
      </c>
      <c r="C2534" t="str">
        <v>MN</v>
      </c>
      <c r="D2534" t="str">
        <v>DAKOTA</v>
      </c>
      <c r="E2534" t="str">
        <v>Acute Care Hospitals</v>
      </c>
      <c r="F2534" t="str">
        <v>Voluntary non-profit - Church</v>
      </c>
      <c r="G2534" t="str">
        <v>Yes</v>
      </c>
      <c r="H2534" s="8">
        <v>4</v>
      </c>
      <c r="I2534" t="str">
        <f>_xlfn.XLOOKUP(C2534,State_Ref!B:B,State_Ref!A:A,"No Match")</f>
        <v>Minnesota</v>
      </c>
      <c r="J2534" cm="1">
        <f t="array" ref="J2534">_xlfn.XLOOKUP(I2534&amp;PROPER(D2534),Cleaned_Population!B$2:B$3200&amp;Cleaned_Population!A$2:A$3200,Cleaned_Population!C$2:C$3200,"No Match")</f>
        <v>457710</v>
      </c>
      <c r="K2534" t="str">
        <f t="shared" si="39"/>
        <v>Hospital Desert</v>
      </c>
    </row>
    <row r="2535" spans="1:11">
      <c r="A2535" t="str">
        <v>M HEALTH FAIRVIEW ST JOHN'S HOSPITAL</v>
      </c>
      <c r="B2535" t="str">
        <v>MAPLEWOOD</v>
      </c>
      <c r="C2535" t="str">
        <v>MN</v>
      </c>
      <c r="D2535" t="str">
        <v>RAMSEY</v>
      </c>
      <c r="E2535" t="str">
        <v>Acute Care Hospitals</v>
      </c>
      <c r="F2535" t="str">
        <v>Voluntary non-profit - Private</v>
      </c>
      <c r="G2535" t="str">
        <v>Yes</v>
      </c>
      <c r="H2535" s="8">
        <v>5</v>
      </c>
      <c r="I2535" t="str">
        <f>_xlfn.XLOOKUP(C2535,State_Ref!B:B,State_Ref!A:A,"No Match")</f>
        <v>Minnesota</v>
      </c>
      <c r="J2535" cm="1">
        <f t="array" ref="J2535">_xlfn.XLOOKUP(I2535&amp;PROPER(D2535),Cleaned_Population!B$2:B$3200&amp;Cleaned_Population!A$2:A$3200,Cleaned_Population!C$2:C$3200,"No Match")</f>
        <v>541623</v>
      </c>
      <c r="K2535" t="str">
        <f t="shared" si="39"/>
        <v>Sufficient Access</v>
      </c>
    </row>
    <row r="2536" spans="1:11">
      <c r="A2536" t="str">
        <v>M HEALTH FAIRVIEW WOODWINDS HOSPITAL</v>
      </c>
      <c r="B2536" t="str">
        <v>WOODBURY</v>
      </c>
      <c r="C2536" t="str">
        <v>MN</v>
      </c>
      <c r="D2536" t="str">
        <v>WASHINGTON</v>
      </c>
      <c r="E2536" t="str">
        <v>Acute Care Hospitals</v>
      </c>
      <c r="F2536" t="str">
        <v>Voluntary non-profit - Private</v>
      </c>
      <c r="G2536" t="str">
        <v>Yes</v>
      </c>
      <c r="H2536" s="8">
        <v>4</v>
      </c>
      <c r="I2536" t="str">
        <f>_xlfn.XLOOKUP(C2536,State_Ref!B:B,State_Ref!A:A,"No Match")</f>
        <v>Minnesota</v>
      </c>
      <c r="J2536" cm="1">
        <f t="array" ref="J2536">_xlfn.XLOOKUP(I2536&amp;PROPER(D2536),Cleaned_Population!B$2:B$3200&amp;Cleaned_Population!A$2:A$3200,Cleaned_Population!C$2:C$3200,"No Match")</f>
        <v>286895</v>
      </c>
      <c r="K2536" t="str">
        <f t="shared" si="39"/>
        <v>Sufficient Access</v>
      </c>
    </row>
    <row r="2537" spans="1:11">
      <c r="A2537" t="str">
        <v>MAPLE GROVE HOSPITAL</v>
      </c>
      <c r="B2537" t="str">
        <v>MAPLE GROVE</v>
      </c>
      <c r="C2537" t="str">
        <v>MN</v>
      </c>
      <c r="D2537" t="str">
        <v>HENNEPIN</v>
      </c>
      <c r="E2537" t="str">
        <v>Acute Care Hospitals</v>
      </c>
      <c r="F2537" t="str">
        <v>Voluntary non-profit - Private</v>
      </c>
      <c r="G2537" t="str">
        <v>Yes</v>
      </c>
      <c r="H2537" s="8">
        <v>5</v>
      </c>
      <c r="I2537" t="str">
        <f>_xlfn.XLOOKUP(C2537,State_Ref!B:B,State_Ref!A:A,"No Match")</f>
        <v>Minnesota</v>
      </c>
      <c r="J2537" cm="1">
        <f t="array" ref="J2537">_xlfn.XLOOKUP(I2537&amp;PROPER(D2537),Cleaned_Population!B$2:B$3200&amp;Cleaned_Population!A$2:A$3200,Cleaned_Population!C$2:C$3200,"No Match")</f>
        <v>1284784</v>
      </c>
      <c r="K2537" t="str">
        <f t="shared" si="39"/>
        <v>Sufficient Access</v>
      </c>
    </row>
    <row r="2538" spans="1:11">
      <c r="A2538" t="str">
        <v>MAHNOMEN HEALTH CENTER</v>
      </c>
      <c r="B2538" t="str">
        <v>MAHNOMEN</v>
      </c>
      <c r="C2538" t="str">
        <v>MN</v>
      </c>
      <c r="D2538" t="str">
        <v>MAHNOMEN</v>
      </c>
      <c r="E2538" t="str">
        <v>Rural Emergency Hospital</v>
      </c>
      <c r="F2538" t="str">
        <v>Government - Local</v>
      </c>
      <c r="G2538" t="str">
        <v>Yes</v>
      </c>
      <c r="H2538" s="8">
        <v>0</v>
      </c>
      <c r="I2538" t="str">
        <f>_xlfn.XLOOKUP(C2538,State_Ref!B:B,State_Ref!A:A,"No Match")</f>
        <v>Minnesota</v>
      </c>
      <c r="J2538" cm="1">
        <f t="array" ref="J2538">_xlfn.XLOOKUP(I2538&amp;PROPER(D2538),Cleaned_Population!B$2:B$3200&amp;Cleaned_Population!A$2:A$3200,Cleaned_Population!C$2:C$3200,"No Match")</f>
        <v>5153</v>
      </c>
      <c r="K2538" t="str">
        <f t="shared" si="39"/>
        <v>Sufficient Access</v>
      </c>
    </row>
    <row r="2539" spans="1:11">
      <c r="A2539" t="str">
        <v>LAKEWOOD HEALTH CENTER</v>
      </c>
      <c r="B2539" t="str">
        <v>BAUDETTE</v>
      </c>
      <c r="C2539" t="str">
        <v>MN</v>
      </c>
      <c r="D2539" t="str">
        <v>LAKE OF  WOODS</v>
      </c>
      <c r="E2539" t="str">
        <v>Critical Access Hospitals</v>
      </c>
      <c r="F2539" t="str">
        <v>Voluntary non-profit - Church</v>
      </c>
      <c r="G2539" t="str">
        <v>Yes</v>
      </c>
      <c r="H2539" s="8">
        <v>0</v>
      </c>
      <c r="I2539" t="str">
        <f>_xlfn.XLOOKUP(C2539,State_Ref!B:B,State_Ref!A:A,"No Match")</f>
        <v>Minnesota</v>
      </c>
      <c r="J2539" t="str" cm="1">
        <f t="array" ref="J2539">_xlfn.XLOOKUP(I2539&amp;PROPER(D2539),Cleaned_Population!B$2:B$3200&amp;Cleaned_Population!A$2:A$3200,Cleaned_Population!C$2:C$3200,"No Match")</f>
        <v>No Match</v>
      </c>
      <c r="K2539" t="str">
        <f t="shared" si="39"/>
        <v>Hospital Desert</v>
      </c>
    </row>
    <row r="2540" spans="1:11">
      <c r="A2540" t="str">
        <v>SANFORD WESTBROOK MEDICAL CENTER</v>
      </c>
      <c r="B2540" t="str">
        <v>WESTBROOK</v>
      </c>
      <c r="C2540" t="str">
        <v>MN</v>
      </c>
      <c r="D2540" t="str">
        <v>COTTONWOOD</v>
      </c>
      <c r="E2540" t="str">
        <v>Critical Access Hospitals</v>
      </c>
      <c r="F2540" t="str">
        <v>Voluntary non-profit - Private</v>
      </c>
      <c r="G2540" t="str">
        <v>Yes</v>
      </c>
      <c r="H2540" s="8">
        <v>0</v>
      </c>
      <c r="I2540" t="str">
        <f>_xlfn.XLOOKUP(C2540,State_Ref!B:B,State_Ref!A:A,"No Match")</f>
        <v>Minnesota</v>
      </c>
      <c r="J2540" cm="1">
        <f t="array" ref="J2540">_xlfn.XLOOKUP(I2540&amp;PROPER(D2540),Cleaned_Population!B$2:B$3200&amp;Cleaned_Population!A$2:A$3200,Cleaned_Population!C$2:C$3200,"No Match")</f>
        <v>11405</v>
      </c>
      <c r="K2540" t="str">
        <f t="shared" si="39"/>
        <v>Sufficient Access</v>
      </c>
    </row>
    <row r="2541" spans="1:11">
      <c r="A2541" t="str">
        <v>SANFORD TRACY MEDICAL CENTER</v>
      </c>
      <c r="B2541" t="str">
        <v>TRACY</v>
      </c>
      <c r="C2541" t="str">
        <v>MN</v>
      </c>
      <c r="D2541" t="str">
        <v>LYON</v>
      </c>
      <c r="E2541" t="str">
        <v>Critical Access Hospitals</v>
      </c>
      <c r="F2541" t="str">
        <v>Voluntary non-profit - Private</v>
      </c>
      <c r="G2541" t="str">
        <v>Yes</v>
      </c>
      <c r="H2541" s="8">
        <v>0</v>
      </c>
      <c r="I2541" t="str">
        <f>_xlfn.XLOOKUP(C2541,State_Ref!B:B,State_Ref!A:A,"No Match")</f>
        <v>Minnesota</v>
      </c>
      <c r="J2541" cm="1">
        <f t="array" ref="J2541">_xlfn.XLOOKUP(I2541&amp;PROPER(D2541),Cleaned_Population!B$2:B$3200&amp;Cleaned_Population!A$2:A$3200,Cleaned_Population!C$2:C$3200,"No Match")</f>
        <v>25684</v>
      </c>
      <c r="K2541" t="str">
        <f t="shared" si="39"/>
        <v>Sufficient Access</v>
      </c>
    </row>
    <row r="2542" spans="1:11">
      <c r="A2542" t="str">
        <v>SANFORD WHEATON MEDICAL CENTER</v>
      </c>
      <c r="B2542" t="str">
        <v>WHEATON</v>
      </c>
      <c r="C2542" t="str">
        <v>MN</v>
      </c>
      <c r="D2542" t="str">
        <v>TRAVERSE</v>
      </c>
      <c r="E2542" t="str">
        <v>Critical Access Hospitals</v>
      </c>
      <c r="F2542" t="str">
        <v>Voluntary non-profit - Private</v>
      </c>
      <c r="G2542" t="str">
        <v>No</v>
      </c>
      <c r="H2542" s="8">
        <v>0</v>
      </c>
      <c r="I2542" t="str">
        <f>_xlfn.XLOOKUP(C2542,State_Ref!B:B,State_Ref!A:A,"No Match")</f>
        <v>Minnesota</v>
      </c>
      <c r="J2542" cm="1">
        <f t="array" ref="J2542">_xlfn.XLOOKUP(I2542&amp;PROPER(D2542),Cleaned_Population!B$2:B$3200&amp;Cleaned_Population!A$2:A$3200,Cleaned_Population!C$2:C$3200,"No Match")</f>
        <v>3130</v>
      </c>
      <c r="K2542" t="str">
        <f t="shared" si="39"/>
        <v>Sufficient Access</v>
      </c>
    </row>
    <row r="2543" spans="1:11">
      <c r="A2543" t="str">
        <v>RIVERWOOD HEALTHCARE CENTER</v>
      </c>
      <c r="B2543" t="str">
        <v>AITKIN</v>
      </c>
      <c r="C2543" t="str">
        <v>MN</v>
      </c>
      <c r="D2543" t="str">
        <v>AITKIN</v>
      </c>
      <c r="E2543" t="str">
        <v>Critical Access Hospitals</v>
      </c>
      <c r="F2543" t="str">
        <v>Voluntary non-profit - Private</v>
      </c>
      <c r="G2543" t="str">
        <v>Yes</v>
      </c>
      <c r="H2543" s="8">
        <v>0</v>
      </c>
      <c r="I2543" t="str">
        <f>_xlfn.XLOOKUP(C2543,State_Ref!B:B,State_Ref!A:A,"No Match")</f>
        <v>Minnesota</v>
      </c>
      <c r="J2543" cm="1">
        <f t="array" ref="J2543">_xlfn.XLOOKUP(I2543&amp;PROPER(D2543),Cleaned_Population!B$2:B$3200&amp;Cleaned_Population!A$2:A$3200,Cleaned_Population!C$2:C$3200,"No Match")</f>
        <v>16252</v>
      </c>
      <c r="K2543" t="str">
        <f t="shared" si="39"/>
        <v>Sufficient Access</v>
      </c>
    </row>
    <row r="2544" spans="1:11">
      <c r="A2544" t="str">
        <v>OLIVIA HOSPITAL &amp; CLINIC</v>
      </c>
      <c r="B2544" t="str">
        <v>OLIVIA</v>
      </c>
      <c r="C2544" t="str">
        <v>MN</v>
      </c>
      <c r="D2544" t="str">
        <v>RENVILLE</v>
      </c>
      <c r="E2544" t="str">
        <v>Critical Access Hospitals</v>
      </c>
      <c r="F2544" t="str">
        <v>Voluntary non-profit - Private</v>
      </c>
      <c r="G2544" t="str">
        <v>Yes</v>
      </c>
      <c r="H2544" s="8">
        <v>2</v>
      </c>
      <c r="I2544" t="str">
        <f>_xlfn.XLOOKUP(C2544,State_Ref!B:B,State_Ref!A:A,"No Match")</f>
        <v>Minnesota</v>
      </c>
      <c r="J2544" cm="1">
        <f t="array" ref="J2544">_xlfn.XLOOKUP(I2544&amp;PROPER(D2544),Cleaned_Population!B$2:B$3200&amp;Cleaned_Population!A$2:A$3200,Cleaned_Population!C$2:C$3200,"No Match")</f>
        <v>14356</v>
      </c>
      <c r="K2544" t="str">
        <f t="shared" si="39"/>
        <v>Sufficient Access</v>
      </c>
    </row>
    <row r="2545" spans="1:11">
      <c r="A2545" t="str">
        <v>LAKE VIEW MEMORIAL HOSPITAL</v>
      </c>
      <c r="B2545" t="str">
        <v>TWO HARBORS</v>
      </c>
      <c r="C2545" t="str">
        <v>MN</v>
      </c>
      <c r="D2545" t="str">
        <v>LAKE</v>
      </c>
      <c r="E2545" t="str">
        <v>Critical Access Hospitals</v>
      </c>
      <c r="F2545" t="str">
        <v>Voluntary non-profit - Private</v>
      </c>
      <c r="G2545" t="str">
        <v>Yes</v>
      </c>
      <c r="H2545" s="8">
        <v>0</v>
      </c>
      <c r="I2545" t="str">
        <f>_xlfn.XLOOKUP(C2545,State_Ref!B:B,State_Ref!A:A,"No Match")</f>
        <v>Minnesota</v>
      </c>
      <c r="J2545" cm="1">
        <f t="array" ref="J2545">_xlfn.XLOOKUP(I2545&amp;PROPER(D2545),Cleaned_Population!B$2:B$3200&amp;Cleaned_Population!A$2:A$3200,Cleaned_Population!C$2:C$3200,"No Match")</f>
        <v>10746</v>
      </c>
      <c r="K2545" t="str">
        <f t="shared" si="39"/>
        <v>Sufficient Access</v>
      </c>
    </row>
    <row r="2546" spans="1:11">
      <c r="A2546" t="str">
        <v>ESSENTIA HEALTH SANDSTONE</v>
      </c>
      <c r="B2546" t="str">
        <v>SANDSTONE</v>
      </c>
      <c r="C2546" t="str">
        <v>MN</v>
      </c>
      <c r="D2546" t="str">
        <v>PINE</v>
      </c>
      <c r="E2546" t="str">
        <v>Critical Access Hospitals</v>
      </c>
      <c r="F2546" t="str">
        <v>Voluntary non-profit - Private</v>
      </c>
      <c r="G2546" t="str">
        <v>Yes</v>
      </c>
      <c r="H2546" s="8">
        <v>0</v>
      </c>
      <c r="I2546" t="str">
        <f>_xlfn.XLOOKUP(C2546,State_Ref!B:B,State_Ref!A:A,"No Match")</f>
        <v>Minnesota</v>
      </c>
      <c r="J2546" cm="1">
        <f t="array" ref="J2546">_xlfn.XLOOKUP(I2546&amp;PROPER(D2546),Cleaned_Population!B$2:B$3200&amp;Cleaned_Population!A$2:A$3200,Cleaned_Population!C$2:C$3200,"No Match")</f>
        <v>30472</v>
      </c>
      <c r="K2546" t="str">
        <f t="shared" si="39"/>
        <v>Sufficient Access</v>
      </c>
    </row>
    <row r="2547" spans="1:11">
      <c r="A2547" t="str">
        <v>RIDGEVIEW SIBLEY MEDICAL CENTER</v>
      </c>
      <c r="B2547" t="str">
        <v>ARLINGTON</v>
      </c>
      <c r="C2547" t="str">
        <v>MN</v>
      </c>
      <c r="D2547" t="str">
        <v>SIBLEY</v>
      </c>
      <c r="E2547" t="str">
        <v>Critical Access Hospitals</v>
      </c>
      <c r="F2547" t="str">
        <v>Voluntary non-profit - Private</v>
      </c>
      <c r="G2547" t="str">
        <v>Yes</v>
      </c>
      <c r="H2547" s="8">
        <v>0</v>
      </c>
      <c r="I2547" t="str">
        <f>_xlfn.XLOOKUP(C2547,State_Ref!B:B,State_Ref!A:A,"No Match")</f>
        <v>Minnesota</v>
      </c>
      <c r="J2547" cm="1">
        <f t="array" ref="J2547">_xlfn.XLOOKUP(I2547&amp;PROPER(D2547),Cleaned_Population!B$2:B$3200&amp;Cleaned_Population!A$2:A$3200,Cleaned_Population!C$2:C$3200,"No Match")</f>
        <v>15356</v>
      </c>
      <c r="K2547" t="str">
        <f t="shared" si="39"/>
        <v>Sufficient Access</v>
      </c>
    </row>
    <row r="2548" spans="1:11">
      <c r="A2548" t="str">
        <v>COOK HOSPITAL</v>
      </c>
      <c r="B2548" t="str">
        <v>COOK</v>
      </c>
      <c r="C2548" t="str">
        <v>MN</v>
      </c>
      <c r="D2548" t="str">
        <v>ST. LOUIS</v>
      </c>
      <c r="E2548" t="str">
        <v>Critical Access Hospitals</v>
      </c>
      <c r="F2548" t="str">
        <v>Government - Hospital District or Authority</v>
      </c>
      <c r="G2548" t="str">
        <v>Yes</v>
      </c>
      <c r="H2548" s="8">
        <v>0</v>
      </c>
      <c r="I2548" t="str">
        <f>_xlfn.XLOOKUP(C2548,State_Ref!B:B,State_Ref!A:A,"No Match")</f>
        <v>Minnesota</v>
      </c>
      <c r="J2548" t="str" cm="1">
        <f t="array" ref="J2548">_xlfn.XLOOKUP(I2548&amp;PROPER(D2548),Cleaned_Population!B$2:B$3200&amp;Cleaned_Population!A$2:A$3200,Cleaned_Population!C$2:C$3200,"No Match")</f>
        <v>No Match</v>
      </c>
      <c r="K2548" t="str">
        <f t="shared" si="39"/>
        <v>Sufficient Access</v>
      </c>
    </row>
    <row r="2549" spans="1:11">
      <c r="A2549" t="str">
        <v>ESSENTIA HEALTH ADA</v>
      </c>
      <c r="B2549" t="str">
        <v>ADA</v>
      </c>
      <c r="C2549" t="str">
        <v>MN</v>
      </c>
      <c r="D2549" t="str">
        <v>NORMAN</v>
      </c>
      <c r="E2549" t="str">
        <v>Critical Access Hospitals</v>
      </c>
      <c r="F2549" t="str">
        <v>Voluntary non-profit - Private</v>
      </c>
      <c r="G2549" t="str">
        <v>Yes</v>
      </c>
      <c r="H2549" s="8">
        <v>0</v>
      </c>
      <c r="I2549" t="str">
        <f>_xlfn.XLOOKUP(C2549,State_Ref!B:B,State_Ref!A:A,"No Match")</f>
        <v>Minnesota</v>
      </c>
      <c r="J2549" cm="1">
        <f t="array" ref="J2549">_xlfn.XLOOKUP(I2549&amp;PROPER(D2549),Cleaned_Population!B$2:B$3200&amp;Cleaned_Population!A$2:A$3200,Cleaned_Population!C$2:C$3200,"No Match")</f>
        <v>6336</v>
      </c>
      <c r="K2549" t="str">
        <f t="shared" si="39"/>
        <v>Sufficient Access</v>
      </c>
    </row>
    <row r="2550" spans="1:11">
      <c r="A2550" t="str">
        <v>JOHNSON MEMORIAL HOSPITAL</v>
      </c>
      <c r="B2550" t="str">
        <v>DAWSON</v>
      </c>
      <c r="C2550" t="str">
        <v>MN</v>
      </c>
      <c r="D2550" t="str">
        <v>LAC QUI PARLE</v>
      </c>
      <c r="E2550" t="str">
        <v>Critical Access Hospitals</v>
      </c>
      <c r="F2550" t="str">
        <v>Government - Hospital District or Authority</v>
      </c>
      <c r="G2550" t="str">
        <v>Yes</v>
      </c>
      <c r="H2550" s="8">
        <v>0</v>
      </c>
      <c r="I2550" t="str">
        <f>_xlfn.XLOOKUP(C2550,State_Ref!B:B,State_Ref!A:A,"No Match")</f>
        <v>Minnesota</v>
      </c>
      <c r="J2550" cm="1">
        <f t="array" ref="J2550">_xlfn.XLOOKUP(I2550&amp;PROPER(D2550),Cleaned_Population!B$2:B$3200&amp;Cleaned_Population!A$2:A$3200,Cleaned_Population!C$2:C$3200,"No Match")</f>
        <v>6704</v>
      </c>
      <c r="K2550" t="str">
        <f t="shared" si="39"/>
        <v>Sufficient Access</v>
      </c>
    </row>
    <row r="2551" spans="1:11">
      <c r="A2551" t="str">
        <v>SANFORD JACKSON MEDICAL CENTER</v>
      </c>
      <c r="B2551" t="str">
        <v>JACKSON</v>
      </c>
      <c r="C2551" t="str">
        <v>MN</v>
      </c>
      <c r="D2551" t="str">
        <v>JACKSON</v>
      </c>
      <c r="E2551" t="str">
        <v>Critical Access Hospitals</v>
      </c>
      <c r="F2551" t="str">
        <v>Voluntary non-profit - Private</v>
      </c>
      <c r="G2551" t="str">
        <v>Yes</v>
      </c>
      <c r="H2551" s="8">
        <v>0</v>
      </c>
      <c r="I2551" t="str">
        <f>_xlfn.XLOOKUP(C2551,State_Ref!B:B,State_Ref!A:A,"No Match")</f>
        <v>Minnesota</v>
      </c>
      <c r="J2551" cm="1">
        <f t="array" ref="J2551">_xlfn.XLOOKUP(I2551&amp;PROPER(D2551),Cleaned_Population!B$2:B$3200&amp;Cleaned_Population!A$2:A$3200,Cleaned_Population!C$2:C$3200,"No Match")</f>
        <v>9857</v>
      </c>
      <c r="K2551" t="str">
        <f t="shared" si="39"/>
        <v>Sufficient Access</v>
      </c>
    </row>
    <row r="2552" spans="1:11">
      <c r="A2552" t="str">
        <v>BIGFORK VALLEY HOSPITAL</v>
      </c>
      <c r="B2552" t="str">
        <v>BIGFORK</v>
      </c>
      <c r="C2552" t="str">
        <v>MN</v>
      </c>
      <c r="D2552" t="str">
        <v>ITASCA</v>
      </c>
      <c r="E2552" t="str">
        <v>Critical Access Hospitals</v>
      </c>
      <c r="F2552" t="str">
        <v>Government - Hospital District or Authority</v>
      </c>
      <c r="G2552" t="str">
        <v>Yes</v>
      </c>
      <c r="H2552" s="8">
        <v>0</v>
      </c>
      <c r="I2552" t="str">
        <f>_xlfn.XLOOKUP(C2552,State_Ref!B:B,State_Ref!A:A,"No Match")</f>
        <v>Minnesota</v>
      </c>
      <c r="J2552" cm="1">
        <f t="array" ref="J2552">_xlfn.XLOOKUP(I2552&amp;PROPER(D2552),Cleaned_Population!B$2:B$3200&amp;Cleaned_Population!A$2:A$3200,Cleaned_Population!C$2:C$3200,"No Match")</f>
        <v>45404</v>
      </c>
      <c r="K2552" t="str">
        <f t="shared" si="39"/>
        <v>Sufficient Access</v>
      </c>
    </row>
    <row r="2553" spans="1:11">
      <c r="A2553" t="str">
        <v>NORTH SHORE HEALTH</v>
      </c>
      <c r="B2553" t="str">
        <v>GRAND MARAIS</v>
      </c>
      <c r="C2553" t="str">
        <v>MN</v>
      </c>
      <c r="D2553" t="str">
        <v>COOK</v>
      </c>
      <c r="E2553" t="str">
        <v>Critical Access Hospitals</v>
      </c>
      <c r="F2553" t="str">
        <v>Government - Hospital District or Authority</v>
      </c>
      <c r="G2553" t="str">
        <v>Yes</v>
      </c>
      <c r="H2553" s="8">
        <v>0</v>
      </c>
      <c r="I2553" t="str">
        <f>_xlfn.XLOOKUP(C2553,State_Ref!B:B,State_Ref!A:A,"No Match")</f>
        <v>Minnesota</v>
      </c>
      <c r="J2553" cm="1">
        <f t="array" ref="J2553">_xlfn.XLOOKUP(I2553&amp;PROPER(D2553),Cleaned_Population!B$2:B$3200&amp;Cleaned_Population!A$2:A$3200,Cleaned_Population!C$2:C$3200,"No Match")</f>
        <v>5522</v>
      </c>
      <c r="K2553" t="str">
        <f t="shared" si="39"/>
        <v>Sufficient Access</v>
      </c>
    </row>
    <row r="2554" spans="1:11">
      <c r="A2554" t="str">
        <v>ELY - BLOOMENSON COMMUNITY HOSPITAL</v>
      </c>
      <c r="B2554" t="str">
        <v>ELY</v>
      </c>
      <c r="C2554" t="str">
        <v>MN</v>
      </c>
      <c r="D2554" t="str">
        <v>ST. LOUIS</v>
      </c>
      <c r="E2554" t="str">
        <v>Critical Access Hospitals</v>
      </c>
      <c r="F2554" t="str">
        <v>Voluntary non-profit - Private</v>
      </c>
      <c r="G2554" t="str">
        <v>Yes</v>
      </c>
      <c r="H2554" s="8">
        <v>0</v>
      </c>
      <c r="I2554" t="str">
        <f>_xlfn.XLOOKUP(C2554,State_Ref!B:B,State_Ref!A:A,"No Match")</f>
        <v>Minnesota</v>
      </c>
      <c r="J2554" t="str" cm="1">
        <f t="array" ref="J2554">_xlfn.XLOOKUP(I2554&amp;PROPER(D2554),Cleaned_Population!B$2:B$3200&amp;Cleaned_Population!A$2:A$3200,Cleaned_Population!C$2:C$3200,"No Match")</f>
        <v>No Match</v>
      </c>
      <c r="K2554" t="str">
        <f t="shared" si="39"/>
        <v>Sufficient Access</v>
      </c>
    </row>
    <row r="2555" spans="1:11">
      <c r="A2555" t="str">
        <v>MURRAY COUNTY MEMORIAL HOSPITAL</v>
      </c>
      <c r="B2555" t="str">
        <v>SLAYTON</v>
      </c>
      <c r="C2555" t="str">
        <v>MN</v>
      </c>
      <c r="D2555" t="str">
        <v>MURRAY</v>
      </c>
      <c r="E2555" t="str">
        <v>Critical Access Hospitals</v>
      </c>
      <c r="F2555" t="str">
        <v>Government - Local</v>
      </c>
      <c r="G2555" t="str">
        <v>Yes</v>
      </c>
      <c r="H2555" s="8">
        <v>0</v>
      </c>
      <c r="I2555" t="str">
        <f>_xlfn.XLOOKUP(C2555,State_Ref!B:B,State_Ref!A:A,"No Match")</f>
        <v>Minnesota</v>
      </c>
      <c r="J2555" cm="1">
        <f t="array" ref="J2555">_xlfn.XLOOKUP(I2555&amp;PROPER(D2555),Cleaned_Population!B$2:B$3200&amp;Cleaned_Population!A$2:A$3200,Cleaned_Population!C$2:C$3200,"No Match")</f>
        <v>7942</v>
      </c>
      <c r="K2555" t="str">
        <f t="shared" si="39"/>
        <v>Sufficient Access</v>
      </c>
    </row>
    <row r="2556" spans="1:11">
      <c r="A2556" t="str">
        <v>RIVERVIEW HOSPITAL</v>
      </c>
      <c r="B2556" t="str">
        <v>CROOKSTON</v>
      </c>
      <c r="C2556" t="str">
        <v>MN</v>
      </c>
      <c r="D2556" t="str">
        <v>POLK</v>
      </c>
      <c r="E2556" t="str">
        <v>Critical Access Hospitals</v>
      </c>
      <c r="F2556" t="str">
        <v>Voluntary non-profit - Private</v>
      </c>
      <c r="G2556" t="str">
        <v>Yes</v>
      </c>
      <c r="H2556" s="8">
        <v>0</v>
      </c>
      <c r="I2556" t="str">
        <f>_xlfn.XLOOKUP(C2556,State_Ref!B:B,State_Ref!A:A,"No Match")</f>
        <v>Minnesota</v>
      </c>
      <c r="J2556" cm="1">
        <f t="array" ref="J2556">_xlfn.XLOOKUP(I2556&amp;PROPER(D2556),Cleaned_Population!B$2:B$3200&amp;Cleaned_Population!A$2:A$3200,Cleaned_Population!C$2:C$3200,"No Match")</f>
        <v>30545</v>
      </c>
      <c r="K2556" t="str">
        <f t="shared" si="39"/>
        <v>Sufficient Access</v>
      </c>
    </row>
    <row r="2557" spans="1:11">
      <c r="A2557" t="str">
        <v>ESSENTIA HEALTH HOLY TRINITY HOSPITAL</v>
      </c>
      <c r="B2557" t="str">
        <v>GRACEVILLE</v>
      </c>
      <c r="C2557" t="str">
        <v>MN</v>
      </c>
      <c r="D2557" t="str">
        <v>BIG STONE</v>
      </c>
      <c r="E2557" t="str">
        <v>Critical Access Hospitals</v>
      </c>
      <c r="F2557" t="str">
        <v>Voluntary non-profit - Private</v>
      </c>
      <c r="G2557" t="str">
        <v>Yes</v>
      </c>
      <c r="H2557" s="8">
        <v>0</v>
      </c>
      <c r="I2557" t="str">
        <f>_xlfn.XLOOKUP(C2557,State_Ref!B:B,State_Ref!A:A,"No Match")</f>
        <v>Minnesota</v>
      </c>
      <c r="J2557" cm="1">
        <f t="array" ref="J2557">_xlfn.XLOOKUP(I2557&amp;PROPER(D2557),Cleaned_Population!B$2:B$3200&amp;Cleaned_Population!A$2:A$3200,Cleaned_Population!C$2:C$3200,"No Match")</f>
        <v>5054</v>
      </c>
      <c r="K2557" t="str">
        <f t="shared" si="39"/>
        <v>Sufficient Access</v>
      </c>
    </row>
    <row r="2558" spans="1:11">
      <c r="A2558" t="str">
        <v>RAINY LAKE MEDICAL CENTER</v>
      </c>
      <c r="B2558" t="str">
        <v>INTERNATIONAL FALLS</v>
      </c>
      <c r="C2558" t="str">
        <v>MN</v>
      </c>
      <c r="D2558" t="str">
        <v>KOOCHICHING</v>
      </c>
      <c r="E2558" t="str">
        <v>Critical Access Hospitals</v>
      </c>
      <c r="F2558" t="str">
        <v>Voluntary non-profit - Private</v>
      </c>
      <c r="G2558" t="str">
        <v>Yes</v>
      </c>
      <c r="H2558" s="8">
        <v>0</v>
      </c>
      <c r="I2558" t="str">
        <f>_xlfn.XLOOKUP(C2558,State_Ref!B:B,State_Ref!A:A,"No Match")</f>
        <v>Minnesota</v>
      </c>
      <c r="J2558" cm="1">
        <f t="array" ref="J2558">_xlfn.XLOOKUP(I2558&amp;PROPER(D2558),Cleaned_Population!B$2:B$3200&amp;Cleaned_Population!A$2:A$3200,Cleaned_Population!C$2:C$3200,"No Match")</f>
        <v>11587</v>
      </c>
      <c r="K2558" t="str">
        <f t="shared" si="39"/>
        <v>Sufficient Access</v>
      </c>
    </row>
    <row r="2559" spans="1:11">
      <c r="A2559" t="str">
        <v>MADELIA HEALTH</v>
      </c>
      <c r="B2559" t="str">
        <v>MADELIA</v>
      </c>
      <c r="C2559" t="str">
        <v>MN</v>
      </c>
      <c r="D2559" t="str">
        <v>WATONWAN</v>
      </c>
      <c r="E2559" t="str">
        <v>Critical Access Hospitals</v>
      </c>
      <c r="F2559" t="str">
        <v>Voluntary non-profit - Other</v>
      </c>
      <c r="G2559" t="str">
        <v>Yes</v>
      </c>
      <c r="H2559" s="8">
        <v>0</v>
      </c>
      <c r="I2559" t="str">
        <f>_xlfn.XLOOKUP(C2559,State_Ref!B:B,State_Ref!A:A,"No Match")</f>
        <v>Minnesota</v>
      </c>
      <c r="J2559" cm="1">
        <f t="array" ref="J2559">_xlfn.XLOOKUP(I2559&amp;PROPER(D2559),Cleaned_Population!B$2:B$3200&amp;Cleaned_Population!A$2:A$3200,Cleaned_Population!C$2:C$3200,"No Match")</f>
        <v>11459</v>
      </c>
      <c r="K2559" t="str">
        <f t="shared" si="39"/>
        <v>Sufficient Access</v>
      </c>
    </row>
    <row r="2560" spans="1:11">
      <c r="A2560" t="str">
        <v>CHIPPEWA COUNTY HOSPITAL</v>
      </c>
      <c r="B2560" t="str">
        <v>MONTEVIDEO</v>
      </c>
      <c r="C2560" t="str">
        <v>MN</v>
      </c>
      <c r="D2560" t="str">
        <v>CHIPPEWA</v>
      </c>
      <c r="E2560" t="str">
        <v>Critical Access Hospitals</v>
      </c>
      <c r="F2560" t="str">
        <v>Government - Local</v>
      </c>
      <c r="G2560" t="str">
        <v>Yes</v>
      </c>
      <c r="H2560" s="8">
        <v>0</v>
      </c>
      <c r="I2560" t="str">
        <f>_xlfn.XLOOKUP(C2560,State_Ref!B:B,State_Ref!A:A,"No Match")</f>
        <v>Minnesota</v>
      </c>
      <c r="J2560" cm="1">
        <f t="array" ref="J2560">_xlfn.XLOOKUP(I2560&amp;PROPER(D2560),Cleaned_Population!B$2:B$3200&amp;Cleaned_Population!A$2:A$3200,Cleaned_Population!C$2:C$3200,"No Match")</f>
        <v>12406</v>
      </c>
      <c r="K2560" t="str">
        <f t="shared" si="39"/>
        <v>Sufficient Access</v>
      </c>
    </row>
    <row r="2561" spans="1:11">
      <c r="A2561" t="str">
        <v>CENTRACARE HEALTH SYSTEM - LONG PRAIRIE</v>
      </c>
      <c r="B2561" t="str">
        <v>LONG PRAIRIE</v>
      </c>
      <c r="C2561" t="str">
        <v>MN</v>
      </c>
      <c r="D2561" t="str">
        <v>TODD</v>
      </c>
      <c r="E2561" t="str">
        <v>Critical Access Hospitals</v>
      </c>
      <c r="F2561" t="str">
        <v>Voluntary non-profit - Private</v>
      </c>
      <c r="G2561" t="str">
        <v>Yes</v>
      </c>
      <c r="H2561" s="8">
        <v>0</v>
      </c>
      <c r="I2561" t="str">
        <f>_xlfn.XLOOKUP(C2561,State_Ref!B:B,State_Ref!A:A,"No Match")</f>
        <v>Minnesota</v>
      </c>
      <c r="J2561" cm="1">
        <f t="array" ref="J2561">_xlfn.XLOOKUP(I2561&amp;PROPER(D2561),Cleaned_Population!B$2:B$3200&amp;Cleaned_Population!A$2:A$3200,Cleaned_Population!C$2:C$3200,"No Match")</f>
        <v>26060</v>
      </c>
      <c r="K2561" t="str">
        <f t="shared" si="39"/>
        <v>Sufficient Access</v>
      </c>
    </row>
    <row r="2562" spans="1:11">
      <c r="A2562" t="str">
        <v>SLEEPY EYE MEDICAL CENTER</v>
      </c>
      <c r="B2562" t="str">
        <v>SLEEPY EYE</v>
      </c>
      <c r="C2562" t="str">
        <v>MN</v>
      </c>
      <c r="D2562" t="str">
        <v>BROWN</v>
      </c>
      <c r="E2562" t="str">
        <v>Critical Access Hospitals</v>
      </c>
      <c r="F2562" t="str">
        <v>Government - Local</v>
      </c>
      <c r="G2562" t="str">
        <v>Yes</v>
      </c>
      <c r="H2562" s="8">
        <v>0</v>
      </c>
      <c r="I2562" t="str">
        <f>_xlfn.XLOOKUP(C2562,State_Ref!B:B,State_Ref!A:A,"No Match")</f>
        <v>Minnesota</v>
      </c>
      <c r="J2562" cm="1">
        <f t="array" ref="J2562">_xlfn.XLOOKUP(I2562&amp;PROPER(D2562),Cleaned_Population!B$2:B$3200&amp;Cleaned_Population!A$2:A$3200,Cleaned_Population!C$2:C$3200,"No Match")</f>
        <v>25517</v>
      </c>
      <c r="K2562" t="str">
        <f t="shared" si="39"/>
        <v>Sufficient Access</v>
      </c>
    </row>
    <row r="2563" spans="1:11">
      <c r="A2563" t="str">
        <v>SANFORD BAGLEY MEDICAL CENTER</v>
      </c>
      <c r="B2563" t="str">
        <v>BAGLEY</v>
      </c>
      <c r="C2563" t="str">
        <v>MN</v>
      </c>
      <c r="D2563" t="str">
        <v>CLEARWATER</v>
      </c>
      <c r="E2563" t="str">
        <v>Critical Access Hospitals</v>
      </c>
      <c r="F2563" t="str">
        <v>Voluntary non-profit - Private</v>
      </c>
      <c r="G2563" t="str">
        <v>Yes</v>
      </c>
      <c r="H2563" s="8">
        <v>0</v>
      </c>
      <c r="I2563" t="str">
        <f>_xlfn.XLOOKUP(C2563,State_Ref!B:B,State_Ref!A:A,"No Match")</f>
        <v>Minnesota</v>
      </c>
      <c r="J2563" cm="1">
        <f t="array" ref="J2563">_xlfn.XLOOKUP(I2563&amp;PROPER(D2563),Cleaned_Population!B$2:B$3200&amp;Cleaned_Population!A$2:A$3200,Cleaned_Population!C$2:C$3200,"No Match")</f>
        <v>8647</v>
      </c>
      <c r="K2563" t="str">
        <f t="shared" ref="K2563:K2626" si="40">IF(AND(J2563&gt;50000,COUNTIFS(D:D,D2563,C:C,C2563)&lt;=1),"Hospital Desert","Sufficient Access")</f>
        <v>Sufficient Access</v>
      </c>
    </row>
    <row r="2564" spans="1:11">
      <c r="A2564" t="str">
        <v>LAKEWOOD HEALTH SYSTEM</v>
      </c>
      <c r="B2564" t="str">
        <v>STAPLES</v>
      </c>
      <c r="C2564" t="str">
        <v>MN</v>
      </c>
      <c r="D2564" t="str">
        <v>TODD</v>
      </c>
      <c r="E2564" t="str">
        <v>Critical Access Hospitals</v>
      </c>
      <c r="F2564" t="str">
        <v>Voluntary non-profit - Other</v>
      </c>
      <c r="G2564" t="str">
        <v>Yes</v>
      </c>
      <c r="H2564" s="8">
        <v>0</v>
      </c>
      <c r="I2564" t="str">
        <f>_xlfn.XLOOKUP(C2564,State_Ref!B:B,State_Ref!A:A,"No Match")</f>
        <v>Minnesota</v>
      </c>
      <c r="J2564" cm="1">
        <f t="array" ref="J2564">_xlfn.XLOOKUP(I2564&amp;PROPER(D2564),Cleaned_Population!B$2:B$3200&amp;Cleaned_Population!A$2:A$3200,Cleaned_Population!C$2:C$3200,"No Match")</f>
        <v>26060</v>
      </c>
      <c r="K2564" t="str">
        <f t="shared" si="40"/>
        <v>Sufficient Access</v>
      </c>
    </row>
    <row r="2565" spans="1:11">
      <c r="A2565" t="str">
        <v>CENTRACARE HEALTH SYSTEM - MELROSE HOSPITAL</v>
      </c>
      <c r="B2565" t="str">
        <v>MELROSE</v>
      </c>
      <c r="C2565" t="str">
        <v>MN</v>
      </c>
      <c r="D2565" t="str">
        <v>STEARNS</v>
      </c>
      <c r="E2565" t="str">
        <v>Critical Access Hospitals</v>
      </c>
      <c r="F2565" t="str">
        <v>Voluntary non-profit - Private</v>
      </c>
      <c r="G2565" t="str">
        <v>No</v>
      </c>
      <c r="H2565" s="8">
        <v>5</v>
      </c>
      <c r="I2565" t="str">
        <f>_xlfn.XLOOKUP(C2565,State_Ref!B:B,State_Ref!A:A,"No Match")</f>
        <v>Minnesota</v>
      </c>
      <c r="J2565" cm="1">
        <f t="array" ref="J2565">_xlfn.XLOOKUP(I2565&amp;PROPER(D2565),Cleaned_Population!B$2:B$3200&amp;Cleaned_Population!A$2:A$3200,Cleaned_Population!C$2:C$3200,"No Match")</f>
        <v>164110</v>
      </c>
      <c r="K2565" t="str">
        <f t="shared" si="40"/>
        <v>Sufficient Access</v>
      </c>
    </row>
    <row r="2566" spans="1:11">
      <c r="A2566" t="str">
        <v>WINDOM AREA HEALTH</v>
      </c>
      <c r="B2566" t="str">
        <v>WINDOM</v>
      </c>
      <c r="C2566" t="str">
        <v>MN</v>
      </c>
      <c r="D2566" t="str">
        <v>COTTONWOOD</v>
      </c>
      <c r="E2566" t="str">
        <v>Critical Access Hospitals</v>
      </c>
      <c r="F2566" t="str">
        <v>Government - Local</v>
      </c>
      <c r="G2566" t="str">
        <v>Yes</v>
      </c>
      <c r="H2566" s="8">
        <v>0</v>
      </c>
      <c r="I2566" t="str">
        <f>_xlfn.XLOOKUP(C2566,State_Ref!B:B,State_Ref!A:A,"No Match")</f>
        <v>Minnesota</v>
      </c>
      <c r="J2566" cm="1">
        <f t="array" ref="J2566">_xlfn.XLOOKUP(I2566&amp;PROPER(D2566),Cleaned_Population!B$2:B$3200&amp;Cleaned_Population!A$2:A$3200,Cleaned_Population!C$2:C$3200,"No Match")</f>
        <v>11405</v>
      </c>
      <c r="K2566" t="str">
        <f t="shared" si="40"/>
        <v>Sufficient Access</v>
      </c>
    </row>
    <row r="2567" spans="1:11">
      <c r="A2567" t="str">
        <v>MAYO CLINIC HEALTH SYSTEM ST. JAMES</v>
      </c>
      <c r="B2567" t="str">
        <v>ST JAMES</v>
      </c>
      <c r="C2567" t="str">
        <v>MN</v>
      </c>
      <c r="D2567" t="str">
        <v>WATONWAN</v>
      </c>
      <c r="E2567" t="str">
        <v>Critical Access Hospitals</v>
      </c>
      <c r="F2567" t="str">
        <v>Voluntary non-profit - Private</v>
      </c>
      <c r="G2567" t="str">
        <v>Yes</v>
      </c>
      <c r="H2567" s="8">
        <v>0</v>
      </c>
      <c r="I2567" t="str">
        <f>_xlfn.XLOOKUP(C2567,State_Ref!B:B,State_Ref!A:A,"No Match")</f>
        <v>Minnesota</v>
      </c>
      <c r="J2567" cm="1">
        <f t="array" ref="J2567">_xlfn.XLOOKUP(I2567&amp;PROPER(D2567),Cleaned_Population!B$2:B$3200&amp;Cleaned_Population!A$2:A$3200,Cleaned_Population!C$2:C$3200,"No Match")</f>
        <v>11459</v>
      </c>
      <c r="K2567" t="str">
        <f t="shared" si="40"/>
        <v>Sufficient Access</v>
      </c>
    </row>
    <row r="2568" spans="1:11">
      <c r="A2568" t="str">
        <v>RIVER'S EDGE HOSPITAL &amp; CLINIC</v>
      </c>
      <c r="B2568" t="str">
        <v>ST PETER</v>
      </c>
      <c r="C2568" t="str">
        <v>MN</v>
      </c>
      <c r="D2568" t="str">
        <v>NICOLLET</v>
      </c>
      <c r="E2568" t="str">
        <v>Critical Access Hospitals</v>
      </c>
      <c r="F2568" t="str">
        <v>Government - Local</v>
      </c>
      <c r="G2568" t="str">
        <v>Yes</v>
      </c>
      <c r="H2568" s="8">
        <v>0</v>
      </c>
      <c r="I2568" t="str">
        <f>_xlfn.XLOOKUP(C2568,State_Ref!B:B,State_Ref!A:A,"No Match")</f>
        <v>Minnesota</v>
      </c>
      <c r="J2568" cm="1">
        <f t="array" ref="J2568">_xlfn.XLOOKUP(I2568&amp;PROPER(D2568),Cleaned_Population!B$2:B$3200&amp;Cleaned_Population!A$2:A$3200,Cleaned_Population!C$2:C$3200,"No Match")</f>
        <v>34273</v>
      </c>
      <c r="K2568" t="str">
        <f t="shared" si="40"/>
        <v>Sufficient Access</v>
      </c>
    </row>
    <row r="2569" spans="1:11">
      <c r="A2569" t="str">
        <v>ST ELIZABETH MEDICAL CENTER</v>
      </c>
      <c r="B2569" t="str">
        <v>WABASHA</v>
      </c>
      <c r="C2569" t="str">
        <v>MN</v>
      </c>
      <c r="D2569" t="str">
        <v>WABASHA</v>
      </c>
      <c r="E2569" t="str">
        <v>Critical Access Hospitals</v>
      </c>
      <c r="F2569" t="str">
        <v>Proprietary</v>
      </c>
      <c r="G2569" t="str">
        <v>Yes</v>
      </c>
      <c r="H2569" s="8">
        <v>0</v>
      </c>
      <c r="I2569" t="str">
        <f>_xlfn.XLOOKUP(C2569,State_Ref!B:B,State_Ref!A:A,"No Match")</f>
        <v>Minnesota</v>
      </c>
      <c r="J2569" cm="1">
        <f t="array" ref="J2569">_xlfn.XLOOKUP(I2569&amp;PROPER(D2569),Cleaned_Population!B$2:B$3200&amp;Cleaned_Population!A$2:A$3200,Cleaned_Population!C$2:C$3200,"No Match")</f>
        <v>21537</v>
      </c>
      <c r="K2569" t="str">
        <f t="shared" si="40"/>
        <v>Sufficient Access</v>
      </c>
    </row>
    <row r="2570" spans="1:11">
      <c r="A2570" t="str">
        <v>KITTSON HEALTHCARE</v>
      </c>
      <c r="B2570" t="str">
        <v>HALLOCK</v>
      </c>
      <c r="C2570" t="str">
        <v>MN</v>
      </c>
      <c r="D2570" t="str">
        <v>KITTSON</v>
      </c>
      <c r="E2570" t="str">
        <v>Critical Access Hospitals</v>
      </c>
      <c r="F2570" t="str">
        <v>Voluntary non-profit - Private</v>
      </c>
      <c r="G2570" t="str">
        <v>Yes</v>
      </c>
      <c r="H2570" s="8">
        <v>0</v>
      </c>
      <c r="I2570" t="str">
        <f>_xlfn.XLOOKUP(C2570,State_Ref!B:B,State_Ref!A:A,"No Match")</f>
        <v>Minnesota</v>
      </c>
      <c r="J2570" cm="1">
        <f t="array" ref="J2570">_xlfn.XLOOKUP(I2570&amp;PROPER(D2570),Cleaned_Population!B$2:B$3200&amp;Cleaned_Population!A$2:A$3200,Cleaned_Population!C$2:C$3200,"No Match")</f>
        <v>4031</v>
      </c>
      <c r="K2570" t="str">
        <f t="shared" si="40"/>
        <v>Sufficient Access</v>
      </c>
    </row>
    <row r="2571" spans="1:11">
      <c r="A2571" t="str">
        <v>NORTH VALLEY HEALTH CENTER</v>
      </c>
      <c r="B2571" t="str">
        <v>WARREN</v>
      </c>
      <c r="C2571" t="str">
        <v>MN</v>
      </c>
      <c r="D2571" t="str">
        <v>MARSHALL</v>
      </c>
      <c r="E2571" t="str">
        <v>Critical Access Hospitals</v>
      </c>
      <c r="F2571" t="str">
        <v>Voluntary non-profit - Private</v>
      </c>
      <c r="G2571" t="str">
        <v>Yes</v>
      </c>
      <c r="H2571" s="8">
        <v>0</v>
      </c>
      <c r="I2571" t="str">
        <f>_xlfn.XLOOKUP(C2571,State_Ref!B:B,State_Ref!A:A,"No Match")</f>
        <v>Minnesota</v>
      </c>
      <c r="J2571" cm="1">
        <f t="array" ref="J2571">_xlfn.XLOOKUP(I2571&amp;PROPER(D2571),Cleaned_Population!B$2:B$3200&amp;Cleaned_Population!A$2:A$3200,Cleaned_Population!C$2:C$3200,"No Match")</f>
        <v>8798</v>
      </c>
      <c r="K2571" t="str">
        <f t="shared" si="40"/>
        <v>Sufficient Access</v>
      </c>
    </row>
    <row r="2572" spans="1:11">
      <c r="A2572" t="str">
        <v>MAYO CLINIC HEALTH SYSTEM - LAKE CITY</v>
      </c>
      <c r="B2572" t="str">
        <v>LAKE CITY</v>
      </c>
      <c r="C2572" t="str">
        <v>MN</v>
      </c>
      <c r="D2572" t="str">
        <v>WABASHA</v>
      </c>
      <c r="E2572" t="str">
        <v>Critical Access Hospitals</v>
      </c>
      <c r="F2572" t="str">
        <v>Voluntary non-profit - Private</v>
      </c>
      <c r="G2572" t="str">
        <v>Yes</v>
      </c>
      <c r="H2572" s="8">
        <v>0</v>
      </c>
      <c r="I2572" t="str">
        <f>_xlfn.XLOOKUP(C2572,State_Ref!B:B,State_Ref!A:A,"No Match")</f>
        <v>Minnesota</v>
      </c>
      <c r="J2572" cm="1">
        <f t="array" ref="J2572">_xlfn.XLOOKUP(I2572&amp;PROPER(D2572),Cleaned_Population!B$2:B$3200&amp;Cleaned_Population!A$2:A$3200,Cleaned_Population!C$2:C$3200,"No Match")</f>
        <v>21537</v>
      </c>
      <c r="K2572" t="str">
        <f t="shared" si="40"/>
        <v>Sufficient Access</v>
      </c>
    </row>
    <row r="2573" spans="1:11">
      <c r="A2573" t="str">
        <v>HENDRICKS COMMUNITY HOSPITAL</v>
      </c>
      <c r="B2573" t="str">
        <v>HENDRICKS</v>
      </c>
      <c r="C2573" t="str">
        <v>MN</v>
      </c>
      <c r="D2573" t="str">
        <v>LINCOLN</v>
      </c>
      <c r="E2573" t="str">
        <v>Critical Access Hospitals</v>
      </c>
      <c r="F2573" t="str">
        <v>Voluntary non-profit - Private</v>
      </c>
      <c r="G2573" t="str">
        <v>Yes</v>
      </c>
      <c r="H2573" s="8">
        <v>0</v>
      </c>
      <c r="I2573" t="str">
        <f>_xlfn.XLOOKUP(C2573,State_Ref!B:B,State_Ref!A:A,"No Match")</f>
        <v>Minnesota</v>
      </c>
      <c r="J2573" cm="1">
        <f t="array" ref="J2573">_xlfn.XLOOKUP(I2573&amp;PROPER(D2573),Cleaned_Population!B$2:B$3200&amp;Cleaned_Population!A$2:A$3200,Cleaned_Population!C$2:C$3200,"No Match")</f>
        <v>5583</v>
      </c>
      <c r="K2573" t="str">
        <f t="shared" si="40"/>
        <v>Sufficient Access</v>
      </c>
    </row>
    <row r="2574" spans="1:11">
      <c r="A2574" t="str">
        <v>ESSENTIA HEALTH NORTHERN PINES MEDICAL CENTER</v>
      </c>
      <c r="B2574" t="str">
        <v>AURORA</v>
      </c>
      <c r="C2574" t="str">
        <v>MN</v>
      </c>
      <c r="D2574" t="str">
        <v>ST. LOUIS</v>
      </c>
      <c r="E2574" t="str">
        <v>Critical Access Hospitals</v>
      </c>
      <c r="F2574" t="str">
        <v>Voluntary non-profit - Private</v>
      </c>
      <c r="G2574" t="str">
        <v>Yes</v>
      </c>
      <c r="H2574" s="8">
        <v>0</v>
      </c>
      <c r="I2574" t="str">
        <f>_xlfn.XLOOKUP(C2574,State_Ref!B:B,State_Ref!A:A,"No Match")</f>
        <v>Minnesota</v>
      </c>
      <c r="J2574" t="str" cm="1">
        <f t="array" ref="J2574">_xlfn.XLOOKUP(I2574&amp;PROPER(D2574),Cleaned_Population!B$2:B$3200&amp;Cleaned_Population!A$2:A$3200,Cleaned_Population!C$2:C$3200,"No Match")</f>
        <v>No Match</v>
      </c>
      <c r="K2574" t="str">
        <f t="shared" si="40"/>
        <v>Sufficient Access</v>
      </c>
    </row>
    <row r="2575" spans="1:11">
      <c r="A2575" t="str">
        <v>APPLETON AREA HEALTH</v>
      </c>
      <c r="B2575" t="str">
        <v>APPLETON</v>
      </c>
      <c r="C2575" t="str">
        <v>MN</v>
      </c>
      <c r="D2575" t="str">
        <v>SWIFT</v>
      </c>
      <c r="E2575" t="str">
        <v>Critical Access Hospitals</v>
      </c>
      <c r="F2575" t="str">
        <v>Government - Local</v>
      </c>
      <c r="G2575" t="str">
        <v>Yes</v>
      </c>
      <c r="H2575" s="8">
        <v>0</v>
      </c>
      <c r="I2575" t="str">
        <f>_xlfn.XLOOKUP(C2575,State_Ref!B:B,State_Ref!A:A,"No Match")</f>
        <v>Minnesota</v>
      </c>
      <c r="J2575" cm="1">
        <f t="array" ref="J2575">_xlfn.XLOOKUP(I2575&amp;PROPER(D2575),Cleaned_Population!B$2:B$3200&amp;Cleaned_Population!A$2:A$3200,Cleaned_Population!C$2:C$3200,"No Match")</f>
        <v>9763</v>
      </c>
      <c r="K2575" t="str">
        <f t="shared" si="40"/>
        <v>Sufficient Access</v>
      </c>
    </row>
    <row r="2576" spans="1:11">
      <c r="A2576" t="str">
        <v>ORTONVILLE AREA HEALTH SERVICES</v>
      </c>
      <c r="B2576" t="str">
        <v>ORTONVILLE</v>
      </c>
      <c r="C2576" t="str">
        <v>MN</v>
      </c>
      <c r="D2576" t="str">
        <v>BIG STONE</v>
      </c>
      <c r="E2576" t="str">
        <v>Critical Access Hospitals</v>
      </c>
      <c r="F2576" t="str">
        <v>Government - Local</v>
      </c>
      <c r="G2576" t="str">
        <v>Yes</v>
      </c>
      <c r="H2576" s="8">
        <v>0</v>
      </c>
      <c r="I2576" t="str">
        <f>_xlfn.XLOOKUP(C2576,State_Ref!B:B,State_Ref!A:A,"No Match")</f>
        <v>Minnesota</v>
      </c>
      <c r="J2576" cm="1">
        <f t="array" ref="J2576">_xlfn.XLOOKUP(I2576&amp;PROPER(D2576),Cleaned_Population!B$2:B$3200&amp;Cleaned_Population!A$2:A$3200,Cleaned_Population!C$2:C$3200,"No Match")</f>
        <v>5054</v>
      </c>
      <c r="K2576" t="str">
        <f t="shared" si="40"/>
        <v>Sufficient Access</v>
      </c>
    </row>
    <row r="2577" spans="1:11">
      <c r="A2577" t="str">
        <v>AVERA GRANITE FALLS</v>
      </c>
      <c r="B2577" t="str">
        <v>GRANITE FALLS</v>
      </c>
      <c r="C2577" t="str">
        <v>MN</v>
      </c>
      <c r="D2577" t="str">
        <v>YELLOW MEDCINE</v>
      </c>
      <c r="E2577" t="str">
        <v>Critical Access Hospitals</v>
      </c>
      <c r="F2577" t="str">
        <v>Government - Local</v>
      </c>
      <c r="G2577" t="str">
        <v>Yes</v>
      </c>
      <c r="H2577" s="8">
        <v>0</v>
      </c>
      <c r="I2577" t="str">
        <f>_xlfn.XLOOKUP(C2577,State_Ref!B:B,State_Ref!A:A,"No Match")</f>
        <v>Minnesota</v>
      </c>
      <c r="J2577" t="str" cm="1">
        <f t="array" ref="J2577">_xlfn.XLOOKUP(I2577&amp;PROPER(D2577),Cleaned_Population!B$2:B$3200&amp;Cleaned_Population!A$2:A$3200,Cleaned_Population!C$2:C$3200,"No Match")</f>
        <v>No Match</v>
      </c>
      <c r="K2577" t="str">
        <f t="shared" si="40"/>
        <v>Sufficient Access</v>
      </c>
    </row>
    <row r="2578" spans="1:11">
      <c r="A2578" t="str">
        <v>LIFECARE MEDICAL CENTER</v>
      </c>
      <c r="B2578" t="str">
        <v>ROSEAU</v>
      </c>
      <c r="C2578" t="str">
        <v>MN</v>
      </c>
      <c r="D2578" t="str">
        <v>ROSEAU</v>
      </c>
      <c r="E2578" t="str">
        <v>Critical Access Hospitals</v>
      </c>
      <c r="F2578" t="str">
        <v>Voluntary non-profit - Private</v>
      </c>
      <c r="G2578" t="str">
        <v>Yes</v>
      </c>
      <c r="H2578" s="8">
        <v>0</v>
      </c>
      <c r="I2578" t="str">
        <f>_xlfn.XLOOKUP(C2578,State_Ref!B:B,State_Ref!A:A,"No Match")</f>
        <v>Minnesota</v>
      </c>
      <c r="J2578" cm="1">
        <f t="array" ref="J2578">_xlfn.XLOOKUP(I2578&amp;PROPER(D2578),Cleaned_Population!B$2:B$3200&amp;Cleaned_Population!A$2:A$3200,Cleaned_Population!C$2:C$3200,"No Match")</f>
        <v>15246</v>
      </c>
      <c r="K2578" t="str">
        <f t="shared" si="40"/>
        <v>Sufficient Access</v>
      </c>
    </row>
    <row r="2579" spans="1:11">
      <c r="A2579" t="str">
        <v>MAYO CLINIC HEALTH SYSTEM - WASECA</v>
      </c>
      <c r="B2579" t="str">
        <v>WASECA</v>
      </c>
      <c r="C2579" t="str">
        <v>MN</v>
      </c>
      <c r="D2579" t="str">
        <v>WASECA</v>
      </c>
      <c r="E2579" t="str">
        <v>Critical Access Hospitals</v>
      </c>
      <c r="F2579" t="str">
        <v>Voluntary non-profit - Private</v>
      </c>
      <c r="G2579" t="str">
        <v>Yes</v>
      </c>
      <c r="H2579" s="8">
        <v>0</v>
      </c>
      <c r="I2579" t="str">
        <f>_xlfn.XLOOKUP(C2579,State_Ref!B:B,State_Ref!A:A,"No Match")</f>
        <v>Minnesota</v>
      </c>
      <c r="J2579" cm="1">
        <f t="array" ref="J2579">_xlfn.XLOOKUP(I2579&amp;PROPER(D2579),Cleaned_Population!B$2:B$3200&amp;Cleaned_Population!A$2:A$3200,Cleaned_Population!C$2:C$3200,"No Match")</f>
        <v>18688</v>
      </c>
      <c r="K2579" t="str">
        <f t="shared" si="40"/>
        <v>Sufficient Access</v>
      </c>
    </row>
    <row r="2580" spans="1:11">
      <c r="A2580" t="str">
        <v>MAYO CLINIC HEALTH SYSTEM - CANNON FALLS</v>
      </c>
      <c r="B2580" t="str">
        <v>CANNON FALLS</v>
      </c>
      <c r="C2580" t="str">
        <v>MN</v>
      </c>
      <c r="D2580" t="str">
        <v>GOODHUE</v>
      </c>
      <c r="E2580" t="str">
        <v>Critical Access Hospitals</v>
      </c>
      <c r="F2580" t="str">
        <v>Voluntary non-profit - Private</v>
      </c>
      <c r="G2580" t="str">
        <v>Yes</v>
      </c>
      <c r="H2580" s="8">
        <v>0</v>
      </c>
      <c r="I2580" t="str">
        <f>_xlfn.XLOOKUP(C2580,State_Ref!B:B,State_Ref!A:A,"No Match")</f>
        <v>Minnesota</v>
      </c>
      <c r="J2580" cm="1">
        <f t="array" ref="J2580">_xlfn.XLOOKUP(I2580&amp;PROPER(D2580),Cleaned_Population!B$2:B$3200&amp;Cleaned_Population!A$2:A$3200,Cleaned_Population!C$2:C$3200,"No Match")</f>
        <v>48195</v>
      </c>
      <c r="K2580" t="str">
        <f t="shared" si="40"/>
        <v>Sufficient Access</v>
      </c>
    </row>
    <row r="2581" spans="1:11">
      <c r="A2581" t="str">
        <v>SANFORD CANBY MEDICAL CENTER</v>
      </c>
      <c r="B2581" t="str">
        <v>CANBY</v>
      </c>
      <c r="C2581" t="str">
        <v>MN</v>
      </c>
      <c r="D2581" t="str">
        <v>YELLOW MEDCINE</v>
      </c>
      <c r="E2581" t="str">
        <v>Critical Access Hospitals</v>
      </c>
      <c r="F2581" t="str">
        <v>Government - Hospital District or Authority</v>
      </c>
      <c r="G2581" t="str">
        <v>Yes</v>
      </c>
      <c r="H2581" s="8">
        <v>0</v>
      </c>
      <c r="I2581" t="str">
        <f>_xlfn.XLOOKUP(C2581,State_Ref!B:B,State_Ref!A:A,"No Match")</f>
        <v>Minnesota</v>
      </c>
      <c r="J2581" t="str" cm="1">
        <f t="array" ref="J2581">_xlfn.XLOOKUP(I2581&amp;PROPER(D2581),Cleaned_Population!B$2:B$3200&amp;Cleaned_Population!A$2:A$3200,Cleaned_Population!C$2:C$3200,"No Match")</f>
        <v>No Match</v>
      </c>
      <c r="K2581" t="str">
        <f t="shared" si="40"/>
        <v>Sufficient Access</v>
      </c>
    </row>
    <row r="2582" spans="1:11">
      <c r="A2582" t="str">
        <v>AVERA TYLER HOSPITAL</v>
      </c>
      <c r="B2582" t="str">
        <v>TYLER</v>
      </c>
      <c r="C2582" t="str">
        <v>MN</v>
      </c>
      <c r="D2582" t="str">
        <v>LINCOLN</v>
      </c>
      <c r="E2582" t="str">
        <v>Critical Access Hospitals</v>
      </c>
      <c r="F2582" t="str">
        <v>Voluntary non-profit - Private</v>
      </c>
      <c r="G2582" t="str">
        <v>Yes</v>
      </c>
      <c r="H2582" s="8">
        <v>0</v>
      </c>
      <c r="I2582" t="str">
        <f>_xlfn.XLOOKUP(C2582,State_Ref!B:B,State_Ref!A:A,"No Match")</f>
        <v>Minnesota</v>
      </c>
      <c r="J2582" cm="1">
        <f t="array" ref="J2582">_xlfn.XLOOKUP(I2582&amp;PROPER(D2582),Cleaned_Population!B$2:B$3200&amp;Cleaned_Population!A$2:A$3200,Cleaned_Population!C$2:C$3200,"No Match")</f>
        <v>5583</v>
      </c>
      <c r="K2582" t="str">
        <f t="shared" si="40"/>
        <v>Sufficient Access</v>
      </c>
    </row>
    <row r="2583" spans="1:11">
      <c r="A2583" t="str">
        <v>CENTRACARE - PAYNESVILLE HOSPITAL</v>
      </c>
      <c r="B2583" t="str">
        <v>PAYNESVILLE</v>
      </c>
      <c r="C2583" t="str">
        <v>MN</v>
      </c>
      <c r="D2583" t="str">
        <v>STEARNS</v>
      </c>
      <c r="E2583" t="str">
        <v>Critical Access Hospitals</v>
      </c>
      <c r="F2583" t="str">
        <v>Voluntary non-profit - Private</v>
      </c>
      <c r="G2583" t="str">
        <v>Yes</v>
      </c>
      <c r="H2583" s="8">
        <v>0</v>
      </c>
      <c r="I2583" t="str">
        <f>_xlfn.XLOOKUP(C2583,State_Ref!B:B,State_Ref!A:A,"No Match")</f>
        <v>Minnesota</v>
      </c>
      <c r="J2583" cm="1">
        <f t="array" ref="J2583">_xlfn.XLOOKUP(I2583&amp;PROPER(D2583),Cleaned_Population!B$2:B$3200&amp;Cleaned_Population!A$2:A$3200,Cleaned_Population!C$2:C$3200,"No Match")</f>
        <v>164110</v>
      </c>
      <c r="K2583" t="str">
        <f t="shared" si="40"/>
        <v>Sufficient Access</v>
      </c>
    </row>
    <row r="2584" spans="1:11">
      <c r="A2584" t="str">
        <v>ESSENTIA HEALTH MOOSE LAKE</v>
      </c>
      <c r="B2584" t="str">
        <v>MOOSE LAKE</v>
      </c>
      <c r="C2584" t="str">
        <v>MN</v>
      </c>
      <c r="D2584" t="str">
        <v>CARLTON</v>
      </c>
      <c r="E2584" t="str">
        <v>Critical Access Hospitals</v>
      </c>
      <c r="F2584" t="str">
        <v>Government - Hospital District or Authority</v>
      </c>
      <c r="G2584" t="str">
        <v>Yes</v>
      </c>
      <c r="H2584" s="8">
        <v>0</v>
      </c>
      <c r="I2584" t="str">
        <f>_xlfn.XLOOKUP(C2584,State_Ref!B:B,State_Ref!A:A,"No Match")</f>
        <v>Minnesota</v>
      </c>
      <c r="J2584" cm="1">
        <f t="array" ref="J2584">_xlfn.XLOOKUP(I2584&amp;PROPER(D2584),Cleaned_Population!B$2:B$3200&amp;Cleaned_Population!A$2:A$3200,Cleaned_Population!C$2:C$3200,"No Match")</f>
        <v>36711</v>
      </c>
      <c r="K2584" t="str">
        <f t="shared" si="40"/>
        <v>Sufficient Access</v>
      </c>
    </row>
    <row r="2585" spans="1:11">
      <c r="A2585" t="str">
        <v>CENTRACARE - REDWOOD</v>
      </c>
      <c r="B2585" t="str">
        <v>REDWOOD FALLS</v>
      </c>
      <c r="C2585" t="str">
        <v>MN</v>
      </c>
      <c r="D2585" t="str">
        <v>REDWOOD</v>
      </c>
      <c r="E2585" t="str">
        <v>Critical Access Hospitals</v>
      </c>
      <c r="F2585" t="str">
        <v>Government - Local</v>
      </c>
      <c r="G2585" t="str">
        <v>Yes</v>
      </c>
      <c r="H2585" s="8">
        <v>0</v>
      </c>
      <c r="I2585" t="str">
        <f>_xlfn.XLOOKUP(C2585,State_Ref!B:B,State_Ref!A:A,"No Match")</f>
        <v>Minnesota</v>
      </c>
      <c r="J2585" cm="1">
        <f t="array" ref="J2585">_xlfn.XLOOKUP(I2585&amp;PROPER(D2585),Cleaned_Population!B$2:B$3200&amp;Cleaned_Population!A$2:A$3200,Cleaned_Population!C$2:C$3200,"No Match")</f>
        <v>15265</v>
      </c>
      <c r="K2585" t="str">
        <f t="shared" si="40"/>
        <v>Sufficient Access</v>
      </c>
    </row>
    <row r="2586" spans="1:11">
      <c r="A2586" t="str">
        <v>CUYUNA REGIONAL MEDICAL CENTER</v>
      </c>
      <c r="B2586" t="str">
        <v>CROSBY</v>
      </c>
      <c r="C2586" t="str">
        <v>MN</v>
      </c>
      <c r="D2586" t="str">
        <v>CROW WING</v>
      </c>
      <c r="E2586" t="str">
        <v>Critical Access Hospitals</v>
      </c>
      <c r="F2586" t="str">
        <v>Government - Hospital District or Authority</v>
      </c>
      <c r="G2586" t="str">
        <v>Yes</v>
      </c>
      <c r="H2586" s="8">
        <v>3</v>
      </c>
      <c r="I2586" t="str">
        <f>_xlfn.XLOOKUP(C2586,State_Ref!B:B,State_Ref!A:A,"No Match")</f>
        <v>Minnesota</v>
      </c>
      <c r="J2586" cm="1">
        <f t="array" ref="J2586">_xlfn.XLOOKUP(I2586&amp;PROPER(D2586),Cleaned_Population!B$2:B$3200&amp;Cleaned_Population!A$2:A$3200,Cleaned_Population!C$2:C$3200,"No Match")</f>
        <v>69132</v>
      </c>
      <c r="K2586" t="str">
        <f t="shared" si="40"/>
        <v>Sufficient Access</v>
      </c>
    </row>
    <row r="2587" spans="1:11">
      <c r="A2587" t="str">
        <v>ASTERA HEALTH</v>
      </c>
      <c r="B2587" t="str">
        <v>WADENA</v>
      </c>
      <c r="C2587" t="str">
        <v>MN</v>
      </c>
      <c r="D2587" t="str">
        <v>WADENA</v>
      </c>
      <c r="E2587" t="str">
        <v>Critical Access Hospitals</v>
      </c>
      <c r="F2587" t="str">
        <v>Voluntary non-profit - Other</v>
      </c>
      <c r="G2587" t="str">
        <v>Yes</v>
      </c>
      <c r="H2587" s="8">
        <v>3</v>
      </c>
      <c r="I2587" t="str">
        <f>_xlfn.XLOOKUP(C2587,State_Ref!B:B,State_Ref!A:A,"No Match")</f>
        <v>Minnesota</v>
      </c>
      <c r="J2587" cm="1">
        <f t="array" ref="J2587">_xlfn.XLOOKUP(I2587&amp;PROPER(D2587),Cleaned_Population!B$2:B$3200&amp;Cleaned_Population!A$2:A$3200,Cleaned_Population!C$2:C$3200,"No Match")</f>
        <v>14388</v>
      </c>
      <c r="K2587" t="str">
        <f t="shared" si="40"/>
        <v>Sufficient Access</v>
      </c>
    </row>
    <row r="2588" spans="1:11">
      <c r="A2588" t="str">
        <v>GLENCOE REGIONAL HEALTH</v>
      </c>
      <c r="B2588" t="str">
        <v>GLENCOE</v>
      </c>
      <c r="C2588" t="str">
        <v>MN</v>
      </c>
      <c r="D2588" t="str">
        <v>MC LEOD</v>
      </c>
      <c r="E2588" t="str">
        <v>Critical Access Hospitals</v>
      </c>
      <c r="F2588" t="str">
        <v>Voluntary non-profit - Other</v>
      </c>
      <c r="G2588" t="str">
        <v>Yes</v>
      </c>
      <c r="H2588" s="8">
        <v>0</v>
      </c>
      <c r="I2588" t="str">
        <f>_xlfn.XLOOKUP(C2588,State_Ref!B:B,State_Ref!A:A,"No Match")</f>
        <v>Minnesota</v>
      </c>
      <c r="J2588" t="str" cm="1">
        <f t="array" ref="J2588">_xlfn.XLOOKUP(I2588&amp;PROPER(D2588),Cleaned_Population!B$2:B$3200&amp;Cleaned_Population!A$2:A$3200,Cleaned_Population!C$2:C$3200,"No Match")</f>
        <v>No Match</v>
      </c>
      <c r="K2588" t="str">
        <f t="shared" si="40"/>
        <v>Sufficient Access</v>
      </c>
    </row>
    <row r="2589" spans="1:11">
      <c r="A2589" t="str">
        <v>MILLE LACS HEALTH SYSTEM</v>
      </c>
      <c r="B2589" t="str">
        <v>ONAMIA</v>
      </c>
      <c r="C2589" t="str">
        <v>MN</v>
      </c>
      <c r="D2589" t="str">
        <v>MILLE LACS</v>
      </c>
      <c r="E2589" t="str">
        <v>Critical Access Hospitals</v>
      </c>
      <c r="F2589" t="str">
        <v>Voluntary non-profit - Other</v>
      </c>
      <c r="G2589" t="str">
        <v>Yes</v>
      </c>
      <c r="H2589" s="8">
        <v>0</v>
      </c>
      <c r="I2589" t="str">
        <f>_xlfn.XLOOKUP(C2589,State_Ref!B:B,State_Ref!A:A,"No Match")</f>
        <v>Minnesota</v>
      </c>
      <c r="J2589" cm="1">
        <f t="array" ref="J2589">_xlfn.XLOOKUP(I2589&amp;PROPER(D2589),Cleaned_Population!B$2:B$3200&amp;Cleaned_Population!A$2:A$3200,Cleaned_Population!C$2:C$3200,"No Match")</f>
        <v>27753</v>
      </c>
      <c r="K2589" t="str">
        <f t="shared" si="40"/>
        <v>Sufficient Access</v>
      </c>
    </row>
    <row r="2590" spans="1:11">
      <c r="A2590" t="str">
        <v>ESSENTIA HEALTH FOSSTON</v>
      </c>
      <c r="B2590" t="str">
        <v>FOSSTON</v>
      </c>
      <c r="C2590" t="str">
        <v>MN</v>
      </c>
      <c r="D2590" t="str">
        <v>POLK</v>
      </c>
      <c r="E2590" t="str">
        <v>Critical Access Hospitals</v>
      </c>
      <c r="F2590" t="str">
        <v>Voluntary non-profit - Private</v>
      </c>
      <c r="G2590" t="str">
        <v>Yes</v>
      </c>
      <c r="H2590" s="8">
        <v>0</v>
      </c>
      <c r="I2590" t="str">
        <f>_xlfn.XLOOKUP(C2590,State_Ref!B:B,State_Ref!A:A,"No Match")</f>
        <v>Minnesota</v>
      </c>
      <c r="J2590" cm="1">
        <f t="array" ref="J2590">_xlfn.XLOOKUP(I2590&amp;PROPER(D2590),Cleaned_Population!B$2:B$3200&amp;Cleaned_Population!A$2:A$3200,Cleaned_Population!C$2:C$3200,"No Match")</f>
        <v>30545</v>
      </c>
      <c r="K2590" t="str">
        <f t="shared" si="40"/>
        <v>Sufficient Access</v>
      </c>
    </row>
    <row r="2591" spans="1:11">
      <c r="A2591" t="str">
        <v>CASS LAKE INDIAN HEALTH SERVICES HOSPITAL</v>
      </c>
      <c r="B2591" t="str">
        <v>CASS LAKE</v>
      </c>
      <c r="C2591" t="str">
        <v>MN</v>
      </c>
      <c r="D2591" t="str">
        <v>CASS</v>
      </c>
      <c r="E2591" t="str">
        <v>Critical Access Hospitals</v>
      </c>
      <c r="F2591" t="str">
        <v>Government - Federal</v>
      </c>
      <c r="G2591" t="str">
        <v>Yes</v>
      </c>
      <c r="H2591" s="8">
        <v>0</v>
      </c>
      <c r="I2591" t="str">
        <f>_xlfn.XLOOKUP(C2591,State_Ref!B:B,State_Ref!A:A,"No Match")</f>
        <v>Minnesota</v>
      </c>
      <c r="J2591" cm="1">
        <f t="array" ref="J2591">_xlfn.XLOOKUP(I2591&amp;PROPER(D2591),Cleaned_Population!B$2:B$3200&amp;Cleaned_Population!A$2:A$3200,Cleaned_Population!C$2:C$3200,"No Match")</f>
        <v>31430</v>
      </c>
      <c r="K2591" t="str">
        <f t="shared" si="40"/>
        <v>Sufficient Access</v>
      </c>
    </row>
    <row r="2592" spans="1:11">
      <c r="A2592" t="str">
        <v>AVERA MARSHALL REGIONAL MEDICAL CTR</v>
      </c>
      <c r="B2592" t="str">
        <v>MARSHALL</v>
      </c>
      <c r="C2592" t="str">
        <v>MN</v>
      </c>
      <c r="D2592" t="str">
        <v>LYON</v>
      </c>
      <c r="E2592" t="str">
        <v>Critical Access Hospitals</v>
      </c>
      <c r="F2592" t="str">
        <v>Voluntary non-profit - Private</v>
      </c>
      <c r="G2592" t="str">
        <v>Yes</v>
      </c>
      <c r="H2592" s="8">
        <v>0</v>
      </c>
      <c r="I2592" t="str">
        <f>_xlfn.XLOOKUP(C2592,State_Ref!B:B,State_Ref!A:A,"No Match")</f>
        <v>Minnesota</v>
      </c>
      <c r="J2592" cm="1">
        <f t="array" ref="J2592">_xlfn.XLOOKUP(I2592&amp;PROPER(D2592),Cleaned_Population!B$2:B$3200&amp;Cleaned_Population!A$2:A$3200,Cleaned_Population!C$2:C$3200,"No Match")</f>
        <v>25684</v>
      </c>
      <c r="K2592" t="str">
        <f t="shared" si="40"/>
        <v>Sufficient Access</v>
      </c>
    </row>
    <row r="2593" spans="1:11">
      <c r="A2593" t="str">
        <v>ESSENTIA HEALTH DEER RIVER</v>
      </c>
      <c r="B2593" t="str">
        <v>DEER RIVER</v>
      </c>
      <c r="C2593" t="str">
        <v>MN</v>
      </c>
      <c r="D2593" t="str">
        <v>ITASCA</v>
      </c>
      <c r="E2593" t="str">
        <v>Critical Access Hospitals</v>
      </c>
      <c r="F2593" t="str">
        <v>Voluntary non-profit - Private</v>
      </c>
      <c r="G2593" t="str">
        <v>Yes</v>
      </c>
      <c r="H2593" s="8">
        <v>0</v>
      </c>
      <c r="I2593" t="str">
        <f>_xlfn.XLOOKUP(C2593,State_Ref!B:B,State_Ref!A:A,"No Match")</f>
        <v>Minnesota</v>
      </c>
      <c r="J2593" cm="1">
        <f t="array" ref="J2593">_xlfn.XLOOKUP(I2593&amp;PROPER(D2593),Cleaned_Population!B$2:B$3200&amp;Cleaned_Population!A$2:A$3200,Cleaned_Population!C$2:C$3200,"No Match")</f>
        <v>45404</v>
      </c>
      <c r="K2593" t="str">
        <f t="shared" si="40"/>
        <v>Sufficient Access</v>
      </c>
    </row>
    <row r="2594" spans="1:11">
      <c r="A2594" t="str">
        <v>MAYO CLINIC HEALTH SYSTEM NEW PRAGUE</v>
      </c>
      <c r="B2594" t="str">
        <v>NEW PRAGUE</v>
      </c>
      <c r="C2594" t="str">
        <v>MN</v>
      </c>
      <c r="D2594" t="str">
        <v>SCOTT</v>
      </c>
      <c r="E2594" t="str">
        <v>Critical Access Hospitals</v>
      </c>
      <c r="F2594" t="str">
        <v>Voluntary non-profit - Private</v>
      </c>
      <c r="G2594" t="str">
        <v>Yes</v>
      </c>
      <c r="H2594" s="8">
        <v>2</v>
      </c>
      <c r="I2594" t="str">
        <f>_xlfn.XLOOKUP(C2594,State_Ref!B:B,State_Ref!A:A,"No Match")</f>
        <v>Minnesota</v>
      </c>
      <c r="J2594" cm="1">
        <f t="array" ref="J2594">_xlfn.XLOOKUP(I2594&amp;PROPER(D2594),Cleaned_Population!B$2:B$3200&amp;Cleaned_Population!A$2:A$3200,Cleaned_Population!C$2:C$3200,"No Match")</f>
        <v>159017</v>
      </c>
      <c r="K2594" t="str">
        <f t="shared" si="40"/>
        <v>Sufficient Access</v>
      </c>
    </row>
    <row r="2595" spans="1:11">
      <c r="A2595" t="str">
        <v>CENTRACARE HEALTH - MONTICELLO</v>
      </c>
      <c r="B2595" t="str">
        <v>MONTICELLO</v>
      </c>
      <c r="C2595" t="str">
        <v>MN</v>
      </c>
      <c r="D2595" t="str">
        <v>WRIGHT</v>
      </c>
      <c r="E2595" t="str">
        <v>Critical Access Hospitals</v>
      </c>
      <c r="F2595" t="str">
        <v>Voluntary non-profit - Private</v>
      </c>
      <c r="G2595" t="str">
        <v>Yes</v>
      </c>
      <c r="H2595" s="8">
        <v>0</v>
      </c>
      <c r="I2595" t="str">
        <f>_xlfn.XLOOKUP(C2595,State_Ref!B:B,State_Ref!A:A,"No Match")</f>
        <v>Minnesota</v>
      </c>
      <c r="J2595" cm="1">
        <f t="array" ref="J2595">_xlfn.XLOOKUP(I2595&amp;PROPER(D2595),Cleaned_Population!B$2:B$3200&amp;Cleaned_Population!A$2:A$3200,Cleaned_Population!C$2:C$3200,"No Match")</f>
        <v>157559</v>
      </c>
      <c r="K2595" t="str">
        <f t="shared" si="40"/>
        <v>Sufficient Access</v>
      </c>
    </row>
    <row r="2596" spans="1:11">
      <c r="A2596" t="str">
        <v>STEVENS COMMUNITY MEDICAL CENTER INC</v>
      </c>
      <c r="B2596" t="str">
        <v>MORRIS</v>
      </c>
      <c r="C2596" t="str">
        <v>MN</v>
      </c>
      <c r="D2596" t="str">
        <v>STEVENS</v>
      </c>
      <c r="E2596" t="str">
        <v>Critical Access Hospitals</v>
      </c>
      <c r="F2596" t="str">
        <v>Voluntary non-profit - Private</v>
      </c>
      <c r="G2596" t="str">
        <v>Yes</v>
      </c>
      <c r="H2596" s="8">
        <v>0</v>
      </c>
      <c r="I2596" t="str">
        <f>_xlfn.XLOOKUP(C2596,State_Ref!B:B,State_Ref!A:A,"No Match")</f>
        <v>Minnesota</v>
      </c>
      <c r="J2596" cm="1">
        <f t="array" ref="J2596">_xlfn.XLOOKUP(I2596&amp;PROPER(D2596),Cleaned_Population!B$2:B$3200&amp;Cleaned_Population!A$2:A$3200,Cleaned_Population!C$2:C$3200,"No Match")</f>
        <v>9747</v>
      </c>
      <c r="K2596" t="str">
        <f t="shared" si="40"/>
        <v>Sufficient Access</v>
      </c>
    </row>
    <row r="2597" spans="1:11">
      <c r="A2597" t="str">
        <v>COMMUNITY MEMORIAL HOSPITAL</v>
      </c>
      <c r="B2597" t="str">
        <v>CLOQUET</v>
      </c>
      <c r="C2597" t="str">
        <v>MN</v>
      </c>
      <c r="D2597" t="str">
        <v>CARLTON</v>
      </c>
      <c r="E2597" t="str">
        <v>Critical Access Hospitals</v>
      </c>
      <c r="F2597" t="str">
        <v>Voluntary non-profit - Private</v>
      </c>
      <c r="G2597" t="str">
        <v>Yes</v>
      </c>
      <c r="H2597" s="8">
        <v>0</v>
      </c>
      <c r="I2597" t="str">
        <f>_xlfn.XLOOKUP(C2597,State_Ref!B:B,State_Ref!A:A,"No Match")</f>
        <v>Minnesota</v>
      </c>
      <c r="J2597" cm="1">
        <f t="array" ref="J2597">_xlfn.XLOOKUP(I2597&amp;PROPER(D2597),Cleaned_Population!B$2:B$3200&amp;Cleaned_Population!A$2:A$3200,Cleaned_Population!C$2:C$3200,"No Match")</f>
        <v>36711</v>
      </c>
      <c r="K2597" t="str">
        <f t="shared" si="40"/>
        <v>Sufficient Access</v>
      </c>
    </row>
    <row r="2598" spans="1:11">
      <c r="A2598" t="str">
        <v>CENTRACARE - BENSON</v>
      </c>
      <c r="B2598" t="str">
        <v>BENSON</v>
      </c>
      <c r="C2598" t="str">
        <v>MN</v>
      </c>
      <c r="D2598" t="str">
        <v>SWIFT</v>
      </c>
      <c r="E2598" t="str">
        <v>Critical Access Hospitals</v>
      </c>
      <c r="F2598" t="str">
        <v>Government - Hospital District or Authority</v>
      </c>
      <c r="G2598" t="str">
        <v>Yes</v>
      </c>
      <c r="H2598" s="8">
        <v>0</v>
      </c>
      <c r="I2598" t="str">
        <f>_xlfn.XLOOKUP(C2598,State_Ref!B:B,State_Ref!A:A,"No Match")</f>
        <v>Minnesota</v>
      </c>
      <c r="J2598" cm="1">
        <f t="array" ref="J2598">_xlfn.XLOOKUP(I2598&amp;PROPER(D2598),Cleaned_Population!B$2:B$3200&amp;Cleaned_Population!A$2:A$3200,Cleaned_Population!C$2:C$3200,"No Match")</f>
        <v>9763</v>
      </c>
      <c r="K2598" t="str">
        <f t="shared" si="40"/>
        <v>Sufficient Access</v>
      </c>
    </row>
    <row r="2599" spans="1:11">
      <c r="A2599" t="str">
        <v>MEEKER MEMORIAL HOSPITAL</v>
      </c>
      <c r="B2599" t="str">
        <v>LITCHFIELD</v>
      </c>
      <c r="C2599" t="str">
        <v>MN</v>
      </c>
      <c r="D2599" t="str">
        <v>MEEKER</v>
      </c>
      <c r="E2599" t="str">
        <v>Critical Access Hospitals</v>
      </c>
      <c r="F2599" t="str">
        <v>Government - Local</v>
      </c>
      <c r="G2599" t="str">
        <v>Yes</v>
      </c>
      <c r="H2599" s="8">
        <v>0</v>
      </c>
      <c r="I2599" t="str">
        <f>_xlfn.XLOOKUP(C2599,State_Ref!B:B,State_Ref!A:A,"No Match")</f>
        <v>Minnesota</v>
      </c>
      <c r="J2599" cm="1">
        <f t="array" ref="J2599">_xlfn.XLOOKUP(I2599&amp;PROPER(D2599),Cleaned_Population!B$2:B$3200&amp;Cleaned_Population!A$2:A$3200,Cleaned_Population!C$2:C$3200,"No Match")</f>
        <v>23603</v>
      </c>
      <c r="K2599" t="str">
        <f t="shared" si="40"/>
        <v>Sufficient Access</v>
      </c>
    </row>
    <row r="2600" spans="1:11">
      <c r="A2600" t="str">
        <v>WELIA HEALTH</v>
      </c>
      <c r="B2600" t="str">
        <v>MORA</v>
      </c>
      <c r="C2600" t="str">
        <v>MN</v>
      </c>
      <c r="D2600" t="str">
        <v>KANABEC</v>
      </c>
      <c r="E2600" t="str">
        <v>Critical Access Hospitals</v>
      </c>
      <c r="F2600" t="str">
        <v>Government - Local</v>
      </c>
      <c r="G2600" t="str">
        <v>Yes</v>
      </c>
      <c r="H2600" s="8">
        <v>3</v>
      </c>
      <c r="I2600" t="str">
        <f>_xlfn.XLOOKUP(C2600,State_Ref!B:B,State_Ref!A:A,"No Match")</f>
        <v>Minnesota</v>
      </c>
      <c r="J2600" cm="1">
        <f t="array" ref="J2600">_xlfn.XLOOKUP(I2600&amp;PROPER(D2600),Cleaned_Population!B$2:B$3200&amp;Cleaned_Population!A$2:A$3200,Cleaned_Population!C$2:C$3200,"No Match")</f>
        <v>16628</v>
      </c>
      <c r="K2600" t="str">
        <f t="shared" si="40"/>
        <v>Sufficient Access</v>
      </c>
    </row>
    <row r="2601" spans="1:11">
      <c r="A2601" t="str">
        <v>CENTRACARE HEALTH SYSTEM - SAUK CENTRE</v>
      </c>
      <c r="B2601" t="str">
        <v>SAUK CENTRE</v>
      </c>
      <c r="C2601" t="str">
        <v>MN</v>
      </c>
      <c r="D2601" t="str">
        <v>STEARNS</v>
      </c>
      <c r="E2601" t="str">
        <v>Critical Access Hospitals</v>
      </c>
      <c r="F2601" t="str">
        <v>Voluntary non-profit - Private</v>
      </c>
      <c r="G2601" t="str">
        <v>Yes</v>
      </c>
      <c r="H2601" s="8">
        <v>0</v>
      </c>
      <c r="I2601" t="str">
        <f>_xlfn.XLOOKUP(C2601,State_Ref!B:B,State_Ref!A:A,"No Match")</f>
        <v>Minnesota</v>
      </c>
      <c r="J2601" cm="1">
        <f t="array" ref="J2601">_xlfn.XLOOKUP(I2601&amp;PROPER(D2601),Cleaned_Population!B$2:B$3200&amp;Cleaned_Population!A$2:A$3200,Cleaned_Population!C$2:C$3200,"No Match")</f>
        <v>164110</v>
      </c>
      <c r="K2601" t="str">
        <f t="shared" si="40"/>
        <v>Sufficient Access</v>
      </c>
    </row>
    <row r="2602" spans="1:11">
      <c r="A2602" t="str">
        <v>UNITED HOSPITAL DISTRICT</v>
      </c>
      <c r="B2602" t="str">
        <v>BLUE EARTH</v>
      </c>
      <c r="C2602" t="str">
        <v>MN</v>
      </c>
      <c r="D2602" t="str">
        <v>FARIBAULT</v>
      </c>
      <c r="E2602" t="str">
        <v>Critical Access Hospitals</v>
      </c>
      <c r="F2602" t="str">
        <v>Government - Hospital District or Authority</v>
      </c>
      <c r="G2602" t="str">
        <v>Yes</v>
      </c>
      <c r="H2602" s="8">
        <v>5</v>
      </c>
      <c r="I2602" t="str">
        <f>_xlfn.XLOOKUP(C2602,State_Ref!B:B,State_Ref!A:A,"No Match")</f>
        <v>Minnesota</v>
      </c>
      <c r="J2602" cm="1">
        <f t="array" ref="J2602">_xlfn.XLOOKUP(I2602&amp;PROPER(D2602),Cleaned_Population!B$2:B$3200&amp;Cleaned_Population!A$2:A$3200,Cleaned_Population!C$2:C$3200,"No Match")</f>
        <v>13888</v>
      </c>
      <c r="K2602" t="str">
        <f t="shared" si="40"/>
        <v>Sufficient Access</v>
      </c>
    </row>
    <row r="2603" spans="1:11">
      <c r="A2603" t="str">
        <v>ST GABRIELS HOSPITAL</v>
      </c>
      <c r="B2603" t="str">
        <v>LITTLE FALLS</v>
      </c>
      <c r="C2603" t="str">
        <v>MN</v>
      </c>
      <c r="D2603" t="str">
        <v>MORRISON</v>
      </c>
      <c r="E2603" t="str">
        <v>Critical Access Hospitals</v>
      </c>
      <c r="F2603" t="str">
        <v>Voluntary non-profit - Private</v>
      </c>
      <c r="G2603" t="str">
        <v>Yes</v>
      </c>
      <c r="H2603" s="8">
        <v>4</v>
      </c>
      <c r="I2603" t="str">
        <f>_xlfn.XLOOKUP(C2603,State_Ref!B:B,State_Ref!A:A,"No Match")</f>
        <v>Minnesota</v>
      </c>
      <c r="J2603" cm="1">
        <f t="array" ref="J2603">_xlfn.XLOOKUP(I2603&amp;PROPER(D2603),Cleaned_Population!B$2:B$3200&amp;Cleaned_Population!A$2:A$3200,Cleaned_Population!C$2:C$3200,"No Match")</f>
        <v>34620</v>
      </c>
      <c r="K2603" t="str">
        <f t="shared" si="40"/>
        <v>Sufficient Access</v>
      </c>
    </row>
    <row r="2604" spans="1:11">
      <c r="A2604" t="str">
        <v>SANFORD LUVERNE MEDICAL CENTER</v>
      </c>
      <c r="B2604" t="str">
        <v>LUVERNE</v>
      </c>
      <c r="C2604" t="str">
        <v>MN</v>
      </c>
      <c r="D2604" t="str">
        <v>ROCK</v>
      </c>
      <c r="E2604" t="str">
        <v>Critical Access Hospitals</v>
      </c>
      <c r="F2604" t="str">
        <v>Voluntary non-profit - Private</v>
      </c>
      <c r="G2604" t="str">
        <v>Yes</v>
      </c>
      <c r="H2604" s="8">
        <v>0</v>
      </c>
      <c r="I2604" t="str">
        <f>_xlfn.XLOOKUP(C2604,State_Ref!B:B,State_Ref!A:A,"No Match")</f>
        <v>Minnesota</v>
      </c>
      <c r="J2604" cm="1">
        <f t="array" ref="J2604">_xlfn.XLOOKUP(I2604&amp;PROPER(D2604),Cleaned_Population!B$2:B$3200&amp;Cleaned_Population!A$2:A$3200,Cleaned_Population!C$2:C$3200,"No Match")</f>
        <v>9524</v>
      </c>
      <c r="K2604" t="str">
        <f t="shared" si="40"/>
        <v>Sufficient Access</v>
      </c>
    </row>
    <row r="2605" spans="1:11">
      <c r="A2605" t="str">
        <v>MADISON HOSPITAL</v>
      </c>
      <c r="B2605" t="str">
        <v>MADISON</v>
      </c>
      <c r="C2605" t="str">
        <v>MN</v>
      </c>
      <c r="D2605" t="str">
        <v>LAC QUI PARLE</v>
      </c>
      <c r="E2605" t="str">
        <v>Critical Access Hospitals</v>
      </c>
      <c r="F2605" t="str">
        <v>Voluntary non-profit - Private</v>
      </c>
      <c r="G2605" t="str">
        <v>Yes</v>
      </c>
      <c r="H2605" s="8">
        <v>0</v>
      </c>
      <c r="I2605" t="str">
        <f>_xlfn.XLOOKUP(C2605,State_Ref!B:B,State_Ref!A:A,"No Match")</f>
        <v>Minnesota</v>
      </c>
      <c r="J2605" cm="1">
        <f t="array" ref="J2605">_xlfn.XLOOKUP(I2605&amp;PROPER(D2605),Cleaned_Population!B$2:B$3200&amp;Cleaned_Population!A$2:A$3200,Cleaned_Population!C$2:C$3200,"No Match")</f>
        <v>6704</v>
      </c>
      <c r="K2605" t="str">
        <f t="shared" si="40"/>
        <v>Sufficient Access</v>
      </c>
    </row>
    <row r="2606" spans="1:11">
      <c r="A2606" t="str">
        <v>PERHAM HEALTH</v>
      </c>
      <c r="B2606" t="str">
        <v>PERHAM</v>
      </c>
      <c r="C2606" t="str">
        <v>MN</v>
      </c>
      <c r="D2606" t="str">
        <v>OTTER TAIL</v>
      </c>
      <c r="E2606" t="str">
        <v>Critical Access Hospitals</v>
      </c>
      <c r="F2606" t="str">
        <v>Government - Hospital District or Authority</v>
      </c>
      <c r="G2606" t="str">
        <v>Yes</v>
      </c>
      <c r="H2606" s="8">
        <v>3</v>
      </c>
      <c r="I2606" t="str">
        <f>_xlfn.XLOOKUP(C2606,State_Ref!B:B,State_Ref!A:A,"No Match")</f>
        <v>Minnesota</v>
      </c>
      <c r="J2606" cm="1">
        <f t="array" ref="J2606">_xlfn.XLOOKUP(I2606&amp;PROPER(D2606),Cleaned_Population!B$2:B$3200&amp;Cleaned_Population!A$2:A$3200,Cleaned_Population!C$2:C$3200,"No Match")</f>
        <v>61041</v>
      </c>
      <c r="K2606" t="str">
        <f t="shared" si="40"/>
        <v>Sufficient Access</v>
      </c>
    </row>
    <row r="2607" spans="1:11">
      <c r="A2607" t="str">
        <v>PIPESTONE COUNTY  MEDICAL CENTER</v>
      </c>
      <c r="B2607" t="str">
        <v>PIPESTONE</v>
      </c>
      <c r="C2607" t="str">
        <v>MN</v>
      </c>
      <c r="D2607" t="str">
        <v>PIPESTONE</v>
      </c>
      <c r="E2607" t="str">
        <v>Critical Access Hospitals</v>
      </c>
      <c r="F2607" t="str">
        <v>Government - Local</v>
      </c>
      <c r="G2607" t="str">
        <v>Yes</v>
      </c>
      <c r="H2607" s="8">
        <v>0</v>
      </c>
      <c r="I2607" t="str">
        <f>_xlfn.XLOOKUP(C2607,State_Ref!B:B,State_Ref!A:A,"No Match")</f>
        <v>Minnesota</v>
      </c>
      <c r="J2607" cm="1">
        <f t="array" ref="J2607">_xlfn.XLOOKUP(I2607&amp;PROPER(D2607),Cleaned_Population!B$2:B$3200&amp;Cleaned_Population!A$2:A$3200,Cleaned_Population!C$2:C$3200,"No Match")</f>
        <v>9260</v>
      </c>
      <c r="K2607" t="str">
        <f t="shared" si="40"/>
        <v>Sufficient Access</v>
      </c>
    </row>
    <row r="2608" spans="1:11">
      <c r="A2608" t="str">
        <v>MINNESOTA VALLEY HEALTH CENTER  INC</v>
      </c>
      <c r="B2608" t="str">
        <v>LE SUEUR</v>
      </c>
      <c r="C2608" t="str">
        <v>MN</v>
      </c>
      <c r="D2608" t="str">
        <v>LE SUEUR</v>
      </c>
      <c r="E2608" t="str">
        <v>Critical Access Hospitals</v>
      </c>
      <c r="F2608" t="str">
        <v>Voluntary non-profit - Private</v>
      </c>
      <c r="G2608" t="str">
        <v>Yes</v>
      </c>
      <c r="H2608" s="8">
        <v>0</v>
      </c>
      <c r="I2608" t="str">
        <f>_xlfn.XLOOKUP(C2608,State_Ref!B:B,State_Ref!A:A,"No Match")</f>
        <v>Minnesota</v>
      </c>
      <c r="J2608" cm="1">
        <f t="array" ref="J2608">_xlfn.XLOOKUP(I2608&amp;PROPER(D2608),Cleaned_Population!B$2:B$3200&amp;Cleaned_Population!A$2:A$3200,Cleaned_Population!C$2:C$3200,"No Match")</f>
        <v>29453</v>
      </c>
      <c r="K2608" t="str">
        <f t="shared" si="40"/>
        <v>Sufficient Access</v>
      </c>
    </row>
    <row r="2609" spans="1:11">
      <c r="A2609" t="str">
        <v>GLACIAL RIDGE HOSPITAL</v>
      </c>
      <c r="B2609" t="str">
        <v>GLENWOOD</v>
      </c>
      <c r="C2609" t="str">
        <v>MN</v>
      </c>
      <c r="D2609" t="str">
        <v>POPE</v>
      </c>
      <c r="E2609" t="str">
        <v>Critical Access Hospitals</v>
      </c>
      <c r="F2609" t="str">
        <v>Government - Hospital District or Authority</v>
      </c>
      <c r="G2609" t="str">
        <v>Yes</v>
      </c>
      <c r="H2609" s="8">
        <v>4</v>
      </c>
      <c r="I2609" t="str">
        <f>_xlfn.XLOOKUP(C2609,State_Ref!B:B,State_Ref!A:A,"No Match")</f>
        <v>Minnesota</v>
      </c>
      <c r="J2609" cm="1">
        <f t="array" ref="J2609">_xlfn.XLOOKUP(I2609&amp;PROPER(D2609),Cleaned_Population!B$2:B$3200&amp;Cleaned_Population!A$2:A$3200,Cleaned_Population!C$2:C$3200,"No Match")</f>
        <v>11420</v>
      </c>
      <c r="K2609" t="str">
        <f t="shared" si="40"/>
        <v>Sufficient Access</v>
      </c>
    </row>
    <row r="2610" spans="1:11">
      <c r="A2610" t="str">
        <v>ST FRANCIS MEDICAL CENTER</v>
      </c>
      <c r="B2610" t="str">
        <v>BRECKENRIDGE</v>
      </c>
      <c r="C2610" t="str">
        <v>MN</v>
      </c>
      <c r="D2610" t="str">
        <v>WILKIN</v>
      </c>
      <c r="E2610" t="str">
        <v>Critical Access Hospitals</v>
      </c>
      <c r="F2610" t="str">
        <v>Voluntary non-profit - Church</v>
      </c>
      <c r="G2610" t="str">
        <v>Yes</v>
      </c>
      <c r="H2610" s="8">
        <v>0</v>
      </c>
      <c r="I2610" t="str">
        <f>_xlfn.XLOOKUP(C2610,State_Ref!B:B,State_Ref!A:A,"No Match")</f>
        <v>Minnesota</v>
      </c>
      <c r="J2610" cm="1">
        <f t="array" ref="J2610">_xlfn.XLOOKUP(I2610&amp;PROPER(D2610),Cleaned_Population!B$2:B$3200&amp;Cleaned_Population!A$2:A$3200,Cleaned_Population!C$2:C$3200,"No Match")</f>
        <v>6288</v>
      </c>
      <c r="K2610" t="str">
        <f t="shared" si="40"/>
        <v>Sufficient Access</v>
      </c>
    </row>
    <row r="2611" spans="1:11">
      <c r="A2611" t="str">
        <v>NEW ULM MEDICAL CENTER</v>
      </c>
      <c r="B2611" t="str">
        <v>NEW ULM</v>
      </c>
      <c r="C2611" t="str">
        <v>MN</v>
      </c>
      <c r="D2611" t="str">
        <v>BROWN</v>
      </c>
      <c r="E2611" t="str">
        <v>Critical Access Hospitals</v>
      </c>
      <c r="F2611" t="str">
        <v>Voluntary non-profit - Private</v>
      </c>
      <c r="G2611" t="str">
        <v>Yes</v>
      </c>
      <c r="H2611" s="8">
        <v>5</v>
      </c>
      <c r="I2611" t="str">
        <f>_xlfn.XLOOKUP(C2611,State_Ref!B:B,State_Ref!A:A,"No Match")</f>
        <v>Minnesota</v>
      </c>
      <c r="J2611" cm="1">
        <f t="array" ref="J2611">_xlfn.XLOOKUP(I2611&amp;PROPER(D2611),Cleaned_Population!B$2:B$3200&amp;Cleaned_Population!A$2:A$3200,Cleaned_Population!C$2:C$3200,"No Match")</f>
        <v>25517</v>
      </c>
      <c r="K2611" t="str">
        <f t="shared" si="40"/>
        <v>Sufficient Access</v>
      </c>
    </row>
    <row r="2612" spans="1:11">
      <c r="A2612" t="str">
        <v>PRAIRIE RIDGE HOSPITAL AND HEALTH SERVICES</v>
      </c>
      <c r="B2612" t="str">
        <v>ELBOW LAKE</v>
      </c>
      <c r="C2612" t="str">
        <v>MN</v>
      </c>
      <c r="D2612" t="str">
        <v>GRANT</v>
      </c>
      <c r="E2612" t="str">
        <v>Critical Access Hospitals</v>
      </c>
      <c r="F2612" t="str">
        <v>Voluntary non-profit - Private</v>
      </c>
      <c r="G2612" t="str">
        <v>Yes</v>
      </c>
      <c r="H2612" s="8">
        <v>0</v>
      </c>
      <c r="I2612" t="str">
        <f>_xlfn.XLOOKUP(C2612,State_Ref!B:B,State_Ref!A:A,"No Match")</f>
        <v>Minnesota</v>
      </c>
      <c r="J2612" cm="1">
        <f t="array" ref="J2612">_xlfn.XLOOKUP(I2612&amp;PROPER(D2612),Cleaned_Population!B$2:B$3200&amp;Cleaned_Population!A$2:A$3200,Cleaned_Population!C$2:C$3200,"No Match")</f>
        <v>6085</v>
      </c>
      <c r="K2612" t="str">
        <f t="shared" si="40"/>
        <v>Sufficient Access</v>
      </c>
    </row>
    <row r="2613" spans="1:11">
      <c r="A2613" t="str">
        <v>ST JOSEPHS AREA  HEALTH SERVICES</v>
      </c>
      <c r="B2613" t="str">
        <v>PARK RAPIDS</v>
      </c>
      <c r="C2613" t="str">
        <v>MN</v>
      </c>
      <c r="D2613" t="str">
        <v>HUBBARD</v>
      </c>
      <c r="E2613" t="str">
        <v>Critical Access Hospitals</v>
      </c>
      <c r="F2613" t="str">
        <v>Voluntary non-profit - Private</v>
      </c>
      <c r="G2613" t="str">
        <v>Yes</v>
      </c>
      <c r="H2613" s="8">
        <v>3</v>
      </c>
      <c r="I2613" t="str">
        <f>_xlfn.XLOOKUP(C2613,State_Ref!B:B,State_Ref!A:A,"No Match")</f>
        <v>Minnesota</v>
      </c>
      <c r="J2613" cm="1">
        <f t="array" ref="J2613">_xlfn.XLOOKUP(I2613&amp;PROPER(D2613),Cleaned_Population!B$2:B$3200&amp;Cleaned_Population!A$2:A$3200,Cleaned_Population!C$2:C$3200,"No Match")</f>
        <v>22369</v>
      </c>
      <c r="K2613" t="str">
        <f t="shared" si="40"/>
        <v>Sufficient Access</v>
      </c>
    </row>
    <row r="2614" spans="1:11">
      <c r="A2614" t="str">
        <v>SANFORD THIEF RIVER FALLS MEDICAL CENTER</v>
      </c>
      <c r="B2614" t="str">
        <v>THIEF RIVER FALLS</v>
      </c>
      <c r="C2614" t="str">
        <v>MN</v>
      </c>
      <c r="D2614" t="str">
        <v>PENNINGTON</v>
      </c>
      <c r="E2614" t="str">
        <v>Critical Access Hospitals</v>
      </c>
      <c r="F2614" t="str">
        <v>Voluntary non-profit - Private</v>
      </c>
      <c r="G2614" t="str">
        <v>Yes</v>
      </c>
      <c r="H2614" s="8">
        <v>0</v>
      </c>
      <c r="I2614" t="str">
        <f>_xlfn.XLOOKUP(C2614,State_Ref!B:B,State_Ref!A:A,"No Match")</f>
        <v>Minnesota</v>
      </c>
      <c r="J2614" cm="1">
        <f t="array" ref="J2614">_xlfn.XLOOKUP(I2614&amp;PROPER(D2614),Cleaned_Population!B$2:B$3200&amp;Cleaned_Population!A$2:A$3200,Cleaned_Population!C$2:C$3200,"No Match")</f>
        <v>13686</v>
      </c>
      <c r="K2614" t="str">
        <f t="shared" si="40"/>
        <v>Sufficient Access</v>
      </c>
    </row>
    <row r="2615" spans="1:11">
      <c r="A2615" t="str">
        <v>GILLETTE CHILDRENS SPECIALTY HOSPITAL</v>
      </c>
      <c r="B2615" t="str">
        <v>SAINT PAUL</v>
      </c>
      <c r="C2615" t="str">
        <v>MN</v>
      </c>
      <c r="D2615" t="str">
        <v>RAMSEY</v>
      </c>
      <c r="E2615" t="str">
        <v>Childrens</v>
      </c>
      <c r="F2615" t="str">
        <v>Government - Hospital District or Authority</v>
      </c>
      <c r="G2615" t="str">
        <v>No</v>
      </c>
      <c r="H2615" s="8">
        <v>0</v>
      </c>
      <c r="I2615" t="str">
        <f>_xlfn.XLOOKUP(C2615,State_Ref!B:B,State_Ref!A:A,"No Match")</f>
        <v>Minnesota</v>
      </c>
      <c r="J2615" cm="1">
        <f t="array" ref="J2615">_xlfn.XLOOKUP(I2615&amp;PROPER(D2615),Cleaned_Population!B$2:B$3200&amp;Cleaned_Population!A$2:A$3200,Cleaned_Population!C$2:C$3200,"No Match")</f>
        <v>541623</v>
      </c>
      <c r="K2615" t="str">
        <f t="shared" si="40"/>
        <v>Sufficient Access</v>
      </c>
    </row>
    <row r="2616" spans="1:11">
      <c r="A2616" t="str">
        <v>CHILDREN'S HOSPITALS &amp; CLINICS OF MN</v>
      </c>
      <c r="B2616" t="str">
        <v>MINNEAPOLIS</v>
      </c>
      <c r="C2616" t="str">
        <v>MN</v>
      </c>
      <c r="D2616" t="str">
        <v>HENNEPIN</v>
      </c>
      <c r="E2616" t="str">
        <v>Childrens</v>
      </c>
      <c r="F2616" t="str">
        <v>Voluntary non-profit - Private</v>
      </c>
      <c r="G2616" t="str">
        <v>Yes</v>
      </c>
      <c r="H2616" s="8">
        <v>0</v>
      </c>
      <c r="I2616" t="str">
        <f>_xlfn.XLOOKUP(C2616,State_Ref!B:B,State_Ref!A:A,"No Match")</f>
        <v>Minnesota</v>
      </c>
      <c r="J2616" cm="1">
        <f t="array" ref="J2616">_xlfn.XLOOKUP(I2616&amp;PROPER(D2616),Cleaned_Population!B$2:B$3200&amp;Cleaned_Population!A$2:A$3200,Cleaned_Population!C$2:C$3200,"No Match")</f>
        <v>1284784</v>
      </c>
      <c r="K2616" t="str">
        <f t="shared" si="40"/>
        <v>Sufficient Access</v>
      </c>
    </row>
    <row r="2617" spans="1:11">
      <c r="A2617" t="str">
        <v>ANOKA METRO REGIONAL TREATMENT CENTER</v>
      </c>
      <c r="B2617" t="str">
        <v>ANOKA</v>
      </c>
      <c r="C2617" t="str">
        <v>MN</v>
      </c>
      <c r="D2617" t="str">
        <v>ANOKA</v>
      </c>
      <c r="E2617" t="str">
        <v>Psychiatric</v>
      </c>
      <c r="F2617" t="str">
        <v>Government - State</v>
      </c>
      <c r="G2617" t="str">
        <v>No</v>
      </c>
      <c r="H2617" s="8">
        <v>0</v>
      </c>
      <c r="I2617" t="str">
        <f>_xlfn.XLOOKUP(C2617,State_Ref!B:B,State_Ref!A:A,"No Match")</f>
        <v>Minnesota</v>
      </c>
      <c r="J2617" cm="1">
        <f t="array" ref="J2617">_xlfn.XLOOKUP(I2617&amp;PROPER(D2617),Cleaned_Population!B$2:B$3200&amp;Cleaned_Population!A$2:A$3200,Cleaned_Population!C$2:C$3200,"No Match")</f>
        <v>381605</v>
      </c>
      <c r="K2617" t="str">
        <f t="shared" si="40"/>
        <v>Sufficient Access</v>
      </c>
    </row>
    <row r="2618" spans="1:11">
      <c r="A2618" t="str">
        <v>CHILD AND ADOLESCENT BEHAVIORAL HEALTH HOSPITAL</v>
      </c>
      <c r="B2618" t="str">
        <v>WILLMAR</v>
      </c>
      <c r="C2618" t="str">
        <v>MN</v>
      </c>
      <c r="D2618" t="str">
        <v>KANDIYOHI</v>
      </c>
      <c r="E2618" t="str">
        <v>Psychiatric</v>
      </c>
      <c r="F2618" t="str">
        <v>Government - State</v>
      </c>
      <c r="G2618" t="str">
        <v>No</v>
      </c>
      <c r="H2618" s="8">
        <v>0</v>
      </c>
      <c r="I2618" t="str">
        <f>_xlfn.XLOOKUP(C2618,State_Ref!B:B,State_Ref!A:A,"No Match")</f>
        <v>Minnesota</v>
      </c>
      <c r="J2618" cm="1">
        <f t="array" ref="J2618">_xlfn.XLOOKUP(I2618&amp;PROPER(D2618),Cleaned_Population!B$2:B$3200&amp;Cleaned_Population!A$2:A$3200,Cleaned_Population!C$2:C$3200,"No Match")</f>
        <v>44720</v>
      </c>
      <c r="K2618" t="str">
        <f t="shared" si="40"/>
        <v>Sufficient Access</v>
      </c>
    </row>
    <row r="2619" spans="1:11">
      <c r="A2619" t="str">
        <v>COMMUNITY BEHAVIORAL HEALTH HOSPITAL ANNANDALE</v>
      </c>
      <c r="B2619" t="str">
        <v>ANNANDALE</v>
      </c>
      <c r="C2619" t="str">
        <v>MN</v>
      </c>
      <c r="D2619" t="str">
        <v>WRIGHT</v>
      </c>
      <c r="E2619" t="str">
        <v>Psychiatric</v>
      </c>
      <c r="F2619" t="str">
        <v>Government - State</v>
      </c>
      <c r="G2619" t="str">
        <v>No</v>
      </c>
      <c r="H2619" s="8">
        <v>0</v>
      </c>
      <c r="I2619" t="str">
        <f>_xlfn.XLOOKUP(C2619,State_Ref!B:B,State_Ref!A:A,"No Match")</f>
        <v>Minnesota</v>
      </c>
      <c r="J2619" cm="1">
        <f t="array" ref="J2619">_xlfn.XLOOKUP(I2619&amp;PROPER(D2619),Cleaned_Population!B$2:B$3200&amp;Cleaned_Population!A$2:A$3200,Cleaned_Population!C$2:C$3200,"No Match")</f>
        <v>157559</v>
      </c>
      <c r="K2619" t="str">
        <f t="shared" si="40"/>
        <v>Sufficient Access</v>
      </c>
    </row>
    <row r="2620" spans="1:11">
      <c r="A2620" t="str">
        <v>COMMUNITY BEHAVIORAL HEALTH HOSPITAL ALEXANDRIA</v>
      </c>
      <c r="B2620" t="str">
        <v>ALEXANDRIA</v>
      </c>
      <c r="C2620" t="str">
        <v>MN</v>
      </c>
      <c r="D2620" t="str">
        <v>DOUGLAS</v>
      </c>
      <c r="E2620" t="str">
        <v>Psychiatric</v>
      </c>
      <c r="F2620" t="str">
        <v>Government - State</v>
      </c>
      <c r="G2620" t="str">
        <v>No</v>
      </c>
      <c r="H2620" s="8">
        <v>0</v>
      </c>
      <c r="I2620" t="str">
        <f>_xlfn.XLOOKUP(C2620,State_Ref!B:B,State_Ref!A:A,"No Match")</f>
        <v>Minnesota</v>
      </c>
      <c r="J2620" cm="1">
        <f t="array" ref="J2620">_xlfn.XLOOKUP(I2620&amp;PROPER(D2620),Cleaned_Population!B$2:B$3200&amp;Cleaned_Population!A$2:A$3200,Cleaned_Population!C$2:C$3200,"No Match")</f>
        <v>40120</v>
      </c>
      <c r="K2620" t="str">
        <f t="shared" si="40"/>
        <v>Sufficient Access</v>
      </c>
    </row>
    <row r="2621" spans="1:11">
      <c r="A2621" t="str">
        <v>COMMUNITY BEHAVIORAL HEALTH HOSPITAL FERGUS FALLS</v>
      </c>
      <c r="B2621" t="str">
        <v>FERGUS FALLS</v>
      </c>
      <c r="C2621" t="str">
        <v>MN</v>
      </c>
      <c r="D2621" t="str">
        <v>OTTER TAIL</v>
      </c>
      <c r="E2621" t="str">
        <v>Psychiatric</v>
      </c>
      <c r="F2621" t="str">
        <v>Government - State</v>
      </c>
      <c r="G2621" t="str">
        <v>No</v>
      </c>
      <c r="H2621" s="8">
        <v>0</v>
      </c>
      <c r="I2621" t="str">
        <f>_xlfn.XLOOKUP(C2621,State_Ref!B:B,State_Ref!A:A,"No Match")</f>
        <v>Minnesota</v>
      </c>
      <c r="J2621" cm="1">
        <f t="array" ref="J2621">_xlfn.XLOOKUP(I2621&amp;PROPER(D2621),Cleaned_Population!B$2:B$3200&amp;Cleaned_Population!A$2:A$3200,Cleaned_Population!C$2:C$3200,"No Match")</f>
        <v>61041</v>
      </c>
      <c r="K2621" t="str">
        <f t="shared" si="40"/>
        <v>Sufficient Access</v>
      </c>
    </row>
    <row r="2622" spans="1:11">
      <c r="A2622" t="str">
        <v>COMMUNITY BEHAVIORAL HEALTH HOSPITAL - BEMIDJI</v>
      </c>
      <c r="B2622" t="str">
        <v>BEMIDJI</v>
      </c>
      <c r="C2622" t="str">
        <v>MN</v>
      </c>
      <c r="D2622" t="str">
        <v>BELTRAMI</v>
      </c>
      <c r="E2622" t="str">
        <v>Psychiatric</v>
      </c>
      <c r="F2622" t="str">
        <v>Government - State</v>
      </c>
      <c r="G2622" t="str">
        <v>No</v>
      </c>
      <c r="H2622" s="8">
        <v>0</v>
      </c>
      <c r="I2622" t="str">
        <f>_xlfn.XLOOKUP(C2622,State_Ref!B:B,State_Ref!A:A,"No Match")</f>
        <v>Minnesota</v>
      </c>
      <c r="J2622" cm="1">
        <f t="array" ref="J2622">_xlfn.XLOOKUP(I2622&amp;PROPER(D2622),Cleaned_Population!B$2:B$3200&amp;Cleaned_Population!A$2:A$3200,Cleaned_Population!C$2:C$3200,"No Match")</f>
        <v>47055</v>
      </c>
      <c r="K2622" t="str">
        <f t="shared" si="40"/>
        <v>Sufficient Access</v>
      </c>
    </row>
    <row r="2623" spans="1:11">
      <c r="A2623" t="str">
        <v>COMMUNITY BEHAVIORAL HEALTH HOSPITAL - BAXTER</v>
      </c>
      <c r="B2623" t="str">
        <v>BAXTER</v>
      </c>
      <c r="C2623" t="str">
        <v>MN</v>
      </c>
      <c r="D2623" t="str">
        <v>CROW WING</v>
      </c>
      <c r="E2623" t="str">
        <v>Psychiatric</v>
      </c>
      <c r="F2623" t="str">
        <v>Government - State</v>
      </c>
      <c r="G2623" t="str">
        <v>No</v>
      </c>
      <c r="H2623" s="8">
        <v>0</v>
      </c>
      <c r="I2623" t="str">
        <f>_xlfn.XLOOKUP(C2623,State_Ref!B:B,State_Ref!A:A,"No Match")</f>
        <v>Minnesota</v>
      </c>
      <c r="J2623" cm="1">
        <f t="array" ref="J2623">_xlfn.XLOOKUP(I2623&amp;PROPER(D2623),Cleaned_Population!B$2:B$3200&amp;Cleaned_Population!A$2:A$3200,Cleaned_Population!C$2:C$3200,"No Match")</f>
        <v>69132</v>
      </c>
      <c r="K2623" t="str">
        <f t="shared" si="40"/>
        <v>Sufficient Access</v>
      </c>
    </row>
    <row r="2624" spans="1:11">
      <c r="A2624" t="str">
        <v>COMMUNITY BEHAVIORAL HEALTH HOSPITAL ROCHESTER</v>
      </c>
      <c r="B2624" t="str">
        <v>ROCHESTER</v>
      </c>
      <c r="C2624" t="str">
        <v>MN</v>
      </c>
      <c r="D2624" t="str">
        <v>OLMSTED</v>
      </c>
      <c r="E2624" t="str">
        <v>Psychiatric</v>
      </c>
      <c r="F2624" t="str">
        <v>Government - State</v>
      </c>
      <c r="G2624" t="str">
        <v>No</v>
      </c>
      <c r="H2624" s="8">
        <v>0</v>
      </c>
      <c r="I2624" t="str">
        <f>_xlfn.XLOOKUP(C2624,State_Ref!B:B,State_Ref!A:A,"No Match")</f>
        <v>Minnesota</v>
      </c>
      <c r="J2624" cm="1">
        <f t="array" ref="J2624">_xlfn.XLOOKUP(I2624&amp;PROPER(D2624),Cleaned_Population!B$2:B$3200&amp;Cleaned_Population!A$2:A$3200,Cleaned_Population!C$2:C$3200,"No Match")</f>
        <v>166731</v>
      </c>
      <c r="K2624" t="str">
        <f t="shared" si="40"/>
        <v>Sufficient Access</v>
      </c>
    </row>
    <row r="2625" spans="1:11">
      <c r="A2625" t="str">
        <v>SANFORD BEHAVIORAL HEALTH CENTER</v>
      </c>
      <c r="B2625" t="str">
        <v>THIEF RIVER FALLS</v>
      </c>
      <c r="C2625" t="str">
        <v>MN</v>
      </c>
      <c r="D2625" t="str">
        <v>PENNINGTON</v>
      </c>
      <c r="E2625" t="str">
        <v>Psychiatric</v>
      </c>
      <c r="F2625" t="str">
        <v>Voluntary non-profit - Private</v>
      </c>
      <c r="G2625" t="str">
        <v>No</v>
      </c>
      <c r="H2625" s="8">
        <v>0</v>
      </c>
      <c r="I2625" t="str">
        <f>_xlfn.XLOOKUP(C2625,State_Ref!B:B,State_Ref!A:A,"No Match")</f>
        <v>Minnesota</v>
      </c>
      <c r="J2625" cm="1">
        <f t="array" ref="J2625">_xlfn.XLOOKUP(I2625&amp;PROPER(D2625),Cleaned_Population!B$2:B$3200&amp;Cleaned_Population!A$2:A$3200,Cleaned_Population!C$2:C$3200,"No Match")</f>
        <v>13686</v>
      </c>
      <c r="K2625" t="str">
        <f t="shared" si="40"/>
        <v>Sufficient Access</v>
      </c>
    </row>
    <row r="2626" spans="1:11">
      <c r="A2626" t="str">
        <v>UNIVERSITY OF MISSISSIPPI MED CENTER</v>
      </c>
      <c r="B2626" t="str">
        <v>JACKSON</v>
      </c>
      <c r="C2626" t="str">
        <v>MS</v>
      </c>
      <c r="D2626" t="str">
        <v>HINDS</v>
      </c>
      <c r="E2626" t="str">
        <v>Acute Care Hospitals</v>
      </c>
      <c r="F2626" t="str">
        <v>Government - State</v>
      </c>
      <c r="G2626" t="str">
        <v>Yes</v>
      </c>
      <c r="H2626" s="8">
        <v>2</v>
      </c>
      <c r="I2626" t="str">
        <f>_xlfn.XLOOKUP(C2626,State_Ref!B:B,State_Ref!A:A,"No Match")</f>
        <v>Mississippi</v>
      </c>
      <c r="J2626" cm="1">
        <f t="array" ref="J2626">_xlfn.XLOOKUP(I2626&amp;PROPER(D2626),Cleaned_Population!B$2:B$3200&amp;Cleaned_Population!A$2:A$3200,Cleaned_Population!C$2:C$3200,"No Match")</f>
        <v>211888</v>
      </c>
      <c r="K2626" t="str">
        <f t="shared" si="40"/>
        <v>Sufficient Access</v>
      </c>
    </row>
    <row r="2627" spans="1:11">
      <c r="A2627" t="str">
        <v>TISHOMINGO HEALTH SERVICES INC</v>
      </c>
      <c r="B2627" t="str">
        <v>IUKA</v>
      </c>
      <c r="C2627" t="str">
        <v>MS</v>
      </c>
      <c r="D2627" t="str">
        <v>TISHOMINGO</v>
      </c>
      <c r="E2627" t="str">
        <v>Acute Care Hospitals</v>
      </c>
      <c r="F2627" t="str">
        <v>Voluntary non-profit - Private</v>
      </c>
      <c r="G2627" t="str">
        <v>Yes</v>
      </c>
      <c r="H2627" s="8">
        <v>2</v>
      </c>
      <c r="I2627" t="str">
        <f>_xlfn.XLOOKUP(C2627,State_Ref!B:B,State_Ref!A:A,"No Match")</f>
        <v>Mississippi</v>
      </c>
      <c r="J2627" cm="1">
        <f t="array" ref="J2627">_xlfn.XLOOKUP(I2627&amp;PROPER(D2627),Cleaned_Population!B$2:B$3200&amp;Cleaned_Population!A$2:A$3200,Cleaned_Population!C$2:C$3200,"No Match")</f>
        <v>18639</v>
      </c>
      <c r="K2627" t="str">
        <f t="shared" ref="K2627:K2690" si="41">IF(AND(J2627&gt;50000,COUNTIFS(D:D,D2627,C:C,C2627)&lt;=1),"Hospital Desert","Sufficient Access")</f>
        <v>Sufficient Access</v>
      </c>
    </row>
    <row r="2628" spans="1:11">
      <c r="A2628" t="str">
        <v>NORTH MISSISSIPPI MEDICAL CENTER</v>
      </c>
      <c r="B2628" t="str">
        <v>TUPELO</v>
      </c>
      <c r="C2628" t="str">
        <v>MS</v>
      </c>
      <c r="D2628" t="str">
        <v>LEE</v>
      </c>
      <c r="E2628" t="str">
        <v>Acute Care Hospitals</v>
      </c>
      <c r="F2628" t="str">
        <v>Voluntary non-profit - Private</v>
      </c>
      <c r="G2628" t="str">
        <v>Yes</v>
      </c>
      <c r="H2628" s="8">
        <v>2</v>
      </c>
      <c r="I2628" t="str">
        <f>_xlfn.XLOOKUP(C2628,State_Ref!B:B,State_Ref!A:A,"No Match")</f>
        <v>Mississippi</v>
      </c>
      <c r="J2628" cm="1">
        <f t="array" ref="J2628">_xlfn.XLOOKUP(I2628&amp;PROPER(D2628),Cleaned_Population!B$2:B$3200&amp;Cleaned_Population!A$2:A$3200,Cleaned_Population!C$2:C$3200,"No Match")</f>
        <v>83731</v>
      </c>
      <c r="K2628" t="str">
        <f t="shared" si="41"/>
        <v>Sufficient Access</v>
      </c>
    </row>
    <row r="2629" spans="1:11">
      <c r="A2629" t="str">
        <v>BAPTIST MEMORIAL HOSPITAL UNION COUNTY</v>
      </c>
      <c r="B2629" t="str">
        <v>NEW ALBANY</v>
      </c>
      <c r="C2629" t="str">
        <v>MS</v>
      </c>
      <c r="D2629" t="str">
        <v>UNION</v>
      </c>
      <c r="E2629" t="str">
        <v>Acute Care Hospitals</v>
      </c>
      <c r="F2629" t="str">
        <v>Voluntary non-profit - Other</v>
      </c>
      <c r="G2629" t="str">
        <v>Yes</v>
      </c>
      <c r="H2629" s="8">
        <v>4</v>
      </c>
      <c r="I2629" t="str">
        <f>_xlfn.XLOOKUP(C2629,State_Ref!B:B,State_Ref!A:A,"No Match")</f>
        <v>Mississippi</v>
      </c>
      <c r="J2629" cm="1">
        <f t="array" ref="J2629">_xlfn.XLOOKUP(I2629&amp;PROPER(D2629),Cleaned_Population!B$2:B$3200&amp;Cleaned_Population!A$2:A$3200,Cleaned_Population!C$2:C$3200,"No Match")</f>
        <v>28459</v>
      </c>
      <c r="K2629" t="str">
        <f t="shared" si="41"/>
        <v>Sufficient Access</v>
      </c>
    </row>
    <row r="2630" spans="1:11">
      <c r="A2630" t="str">
        <v>Memorial Hospital Biloxi</v>
      </c>
      <c r="B2630" t="str">
        <v>BILOXI</v>
      </c>
      <c r="C2630" t="str">
        <v>MS</v>
      </c>
      <c r="D2630" t="str">
        <v>HARRISON</v>
      </c>
      <c r="E2630" t="str">
        <v>Acute Care Hospitals</v>
      </c>
      <c r="F2630" t="str">
        <v>Proprietary</v>
      </c>
      <c r="G2630" t="str">
        <v>Yes</v>
      </c>
      <c r="H2630" s="8">
        <v>1</v>
      </c>
      <c r="I2630" t="str">
        <f>_xlfn.XLOOKUP(C2630,State_Ref!B:B,State_Ref!A:A,"No Match")</f>
        <v>Mississippi</v>
      </c>
      <c r="J2630" cm="1">
        <f t="array" ref="J2630">_xlfn.XLOOKUP(I2630&amp;PROPER(D2630),Cleaned_Population!B$2:B$3200&amp;Cleaned_Population!A$2:A$3200,Cleaned_Population!C$2:C$3200,"No Match")</f>
        <v>217136</v>
      </c>
      <c r="K2630" t="str">
        <f t="shared" si="41"/>
        <v>Sufficient Access</v>
      </c>
    </row>
    <row r="2631" spans="1:11">
      <c r="A2631" t="str">
        <v>MAGNOLIA REGIONAL HEALTH CENTER</v>
      </c>
      <c r="B2631" t="str">
        <v>CORINTH</v>
      </c>
      <c r="C2631" t="str">
        <v>MS</v>
      </c>
      <c r="D2631" t="str">
        <v>ALCORN</v>
      </c>
      <c r="E2631" t="str">
        <v>Acute Care Hospitals</v>
      </c>
      <c r="F2631" t="str">
        <v>Voluntary non-profit - Other</v>
      </c>
      <c r="G2631" t="str">
        <v>Yes</v>
      </c>
      <c r="H2631" s="8">
        <v>2</v>
      </c>
      <c r="I2631" t="str">
        <f>_xlfn.XLOOKUP(C2631,State_Ref!B:B,State_Ref!A:A,"No Match")</f>
        <v>Mississippi</v>
      </c>
      <c r="J2631" cm="1">
        <f t="array" ref="J2631">_xlfn.XLOOKUP(I2631&amp;PROPER(D2631),Cleaned_Population!B$2:B$3200&amp;Cleaned_Population!A$2:A$3200,Cleaned_Population!C$2:C$3200,"No Match")</f>
        <v>34569</v>
      </c>
      <c r="K2631" t="str">
        <f t="shared" si="41"/>
        <v>Sufficient Access</v>
      </c>
    </row>
    <row r="2632" spans="1:11">
      <c r="A2632" t="str">
        <v>PROGRESSIVE HEALTH GROUP OF HOUSTON</v>
      </c>
      <c r="B2632" t="str">
        <v>HOUSTON</v>
      </c>
      <c r="C2632" t="str">
        <v>MS</v>
      </c>
      <c r="D2632" t="str">
        <v>CHICKASAW</v>
      </c>
      <c r="E2632" t="str">
        <v>Acute Care Hospitals</v>
      </c>
      <c r="F2632" t="str">
        <v>Proprietary</v>
      </c>
      <c r="G2632" t="str">
        <v>No</v>
      </c>
      <c r="H2632" s="8">
        <v>0</v>
      </c>
      <c r="I2632" t="str">
        <f>_xlfn.XLOOKUP(C2632,State_Ref!B:B,State_Ref!A:A,"No Match")</f>
        <v>Mississippi</v>
      </c>
      <c r="J2632" cm="1">
        <f t="array" ref="J2632">_xlfn.XLOOKUP(I2632&amp;PROPER(D2632),Cleaned_Population!B$2:B$3200&amp;Cleaned_Population!A$2:A$3200,Cleaned_Population!C$2:C$3200,"No Match")</f>
        <v>16730</v>
      </c>
      <c r="K2632" t="str">
        <f t="shared" si="41"/>
        <v>Sufficient Access</v>
      </c>
    </row>
    <row r="2633" spans="1:11">
      <c r="A2633" t="str">
        <v>JASPER GENERAL HOSPITAL</v>
      </c>
      <c r="B2633" t="str">
        <v>BAY SPRINGS</v>
      </c>
      <c r="C2633" t="str">
        <v>MS</v>
      </c>
      <c r="D2633" t="str">
        <v>JASPER</v>
      </c>
      <c r="E2633" t="str">
        <v>Acute Care Hospitals</v>
      </c>
      <c r="F2633" t="str">
        <v>Government - Local</v>
      </c>
      <c r="G2633" t="str">
        <v>No</v>
      </c>
      <c r="H2633" s="8">
        <v>0</v>
      </c>
      <c r="I2633" t="str">
        <f>_xlfn.XLOOKUP(C2633,State_Ref!B:B,State_Ref!A:A,"No Match")</f>
        <v>Mississippi</v>
      </c>
      <c r="J2633" cm="1">
        <f t="array" ref="J2633">_xlfn.XLOOKUP(I2633&amp;PROPER(D2633),Cleaned_Population!B$2:B$3200&amp;Cleaned_Population!A$2:A$3200,Cleaned_Population!C$2:C$3200,"No Match")</f>
        <v>15785</v>
      </c>
      <c r="K2633" t="str">
        <f t="shared" si="41"/>
        <v>Sufficient Access</v>
      </c>
    </row>
    <row r="2634" spans="1:11">
      <c r="A2634" t="str">
        <v>MEMORIAL HOSPITAL AT GULFPORT</v>
      </c>
      <c r="B2634" t="str">
        <v>GULFPORT</v>
      </c>
      <c r="C2634" t="str">
        <v>MS</v>
      </c>
      <c r="D2634" t="str">
        <v>HARRISON</v>
      </c>
      <c r="E2634" t="str">
        <v>Acute Care Hospitals</v>
      </c>
      <c r="F2634" t="str">
        <v>Government - Local</v>
      </c>
      <c r="G2634" t="str">
        <v>Yes</v>
      </c>
      <c r="H2634" s="8">
        <v>3</v>
      </c>
      <c r="I2634" t="str">
        <f>_xlfn.XLOOKUP(C2634,State_Ref!B:B,State_Ref!A:A,"No Match")</f>
        <v>Mississippi</v>
      </c>
      <c r="J2634" cm="1">
        <f t="array" ref="J2634">_xlfn.XLOOKUP(I2634&amp;PROPER(D2634),Cleaned_Population!B$2:B$3200&amp;Cleaned_Population!A$2:A$3200,Cleaned_Population!C$2:C$3200,"No Match")</f>
        <v>217136</v>
      </c>
      <c r="K2634" t="str">
        <f t="shared" si="41"/>
        <v>Sufficient Access</v>
      </c>
    </row>
    <row r="2635" spans="1:11">
      <c r="A2635" t="str">
        <v>WEBSTER GENERAL HOSPITAL/ SWING BED</v>
      </c>
      <c r="B2635" t="str">
        <v>EUPORA</v>
      </c>
      <c r="C2635" t="str">
        <v>MS</v>
      </c>
      <c r="D2635" t="str">
        <v>WEBSTER</v>
      </c>
      <c r="E2635" t="str">
        <v>Acute Care Hospitals</v>
      </c>
      <c r="F2635" t="str">
        <v>Voluntary non-profit - Other</v>
      </c>
      <c r="G2635" t="str">
        <v>Yes</v>
      </c>
      <c r="H2635" s="8">
        <v>4</v>
      </c>
      <c r="I2635" t="str">
        <f>_xlfn.XLOOKUP(C2635,State_Ref!B:B,State_Ref!A:A,"No Match")</f>
        <v>Mississippi</v>
      </c>
      <c r="J2635" cm="1">
        <f t="array" ref="J2635">_xlfn.XLOOKUP(I2635&amp;PROPER(D2635),Cleaned_Population!B$2:B$3200&amp;Cleaned_Population!A$2:A$3200,Cleaned_Population!C$2:C$3200,"No Match")</f>
        <v>10167</v>
      </c>
      <c r="K2635" t="str">
        <f t="shared" si="41"/>
        <v>Sufficient Access</v>
      </c>
    </row>
    <row r="2636" spans="1:11">
      <c r="A2636" t="str">
        <v>NORTH MISSISSIPPI MEDICAL CENTER-GILMORE AMORY</v>
      </c>
      <c r="B2636" t="str">
        <v>AMORY</v>
      </c>
      <c r="C2636" t="str">
        <v>MS</v>
      </c>
      <c r="D2636" t="str">
        <v>MONROE</v>
      </c>
      <c r="E2636" t="str">
        <v>Acute Care Hospitals</v>
      </c>
      <c r="F2636" t="str">
        <v>Proprietary</v>
      </c>
      <c r="G2636" t="str">
        <v>Yes</v>
      </c>
      <c r="H2636" s="8">
        <v>3</v>
      </c>
      <c r="I2636" t="str">
        <f>_xlfn.XLOOKUP(C2636,State_Ref!B:B,State_Ref!A:A,"No Match")</f>
        <v>Mississippi</v>
      </c>
      <c r="J2636" cm="1">
        <f t="array" ref="J2636">_xlfn.XLOOKUP(I2636&amp;PROPER(D2636),Cleaned_Population!B$2:B$3200&amp;Cleaned_Population!A$2:A$3200,Cleaned_Population!C$2:C$3200,"No Match")</f>
        <v>33318</v>
      </c>
      <c r="K2636" t="str">
        <f t="shared" si="41"/>
        <v>Sufficient Access</v>
      </c>
    </row>
    <row r="2637" spans="1:11">
      <c r="A2637" t="str">
        <v>WINSTON MEDICAL CENTER</v>
      </c>
      <c r="B2637" t="str">
        <v>LOUISVILLE</v>
      </c>
      <c r="C2637" t="str">
        <v>MS</v>
      </c>
      <c r="D2637" t="str">
        <v>WINSTON</v>
      </c>
      <c r="E2637" t="str">
        <v>Acute Care Hospitals</v>
      </c>
      <c r="F2637" t="str">
        <v>Voluntary non-profit - Private</v>
      </c>
      <c r="G2637" t="str">
        <v>Yes</v>
      </c>
      <c r="H2637" s="8">
        <v>0</v>
      </c>
      <c r="I2637" t="str">
        <f>_xlfn.XLOOKUP(C2637,State_Ref!B:B,State_Ref!A:A,"No Match")</f>
        <v>Mississippi</v>
      </c>
      <c r="J2637" cm="1">
        <f t="array" ref="J2637">_xlfn.XLOOKUP(I2637&amp;PROPER(D2637),Cleaned_Population!B$2:B$3200&amp;Cleaned_Population!A$2:A$3200,Cleaned_Population!C$2:C$3200,"No Match")</f>
        <v>17473</v>
      </c>
      <c r="K2637" t="str">
        <f t="shared" si="41"/>
        <v>Sufficient Access</v>
      </c>
    </row>
    <row r="2638" spans="1:11">
      <c r="A2638" t="str">
        <v>MERIT HEALTH RIVER REGION</v>
      </c>
      <c r="B2638" t="str">
        <v>VICKSBURG</v>
      </c>
      <c r="C2638" t="str">
        <v>MS</v>
      </c>
      <c r="D2638" t="str">
        <v>WARREN</v>
      </c>
      <c r="E2638" t="str">
        <v>Acute Care Hospitals</v>
      </c>
      <c r="F2638" t="str">
        <v>Proprietary</v>
      </c>
      <c r="G2638" t="str">
        <v>Yes</v>
      </c>
      <c r="H2638" s="8">
        <v>2</v>
      </c>
      <c r="I2638" t="str">
        <f>_xlfn.XLOOKUP(C2638,State_Ref!B:B,State_Ref!A:A,"No Match")</f>
        <v>Mississippi</v>
      </c>
      <c r="J2638" cm="1">
        <f t="array" ref="J2638">_xlfn.XLOOKUP(I2638&amp;PROPER(D2638),Cleaned_Population!B$2:B$3200&amp;Cleaned_Population!A$2:A$3200,Cleaned_Population!C$2:C$3200,"No Match")</f>
        <v>41759</v>
      </c>
      <c r="K2638" t="str">
        <f t="shared" si="41"/>
        <v>Sufficient Access</v>
      </c>
    </row>
    <row r="2639" spans="1:11">
      <c r="A2639" t="str">
        <v>BAPTIST MEMORIAL HOSPITAL NORTH MS</v>
      </c>
      <c r="B2639" t="str">
        <v>OXFORD</v>
      </c>
      <c r="C2639" t="str">
        <v>MS</v>
      </c>
      <c r="D2639" t="str">
        <v>LAFAYETTE</v>
      </c>
      <c r="E2639" t="str">
        <v>Acute Care Hospitals</v>
      </c>
      <c r="F2639" t="str">
        <v>Voluntary non-profit - Private</v>
      </c>
      <c r="G2639" t="str">
        <v>Yes</v>
      </c>
      <c r="H2639" s="8">
        <v>4</v>
      </c>
      <c r="I2639" t="str">
        <f>_xlfn.XLOOKUP(C2639,State_Ref!B:B,State_Ref!A:A,"No Match")</f>
        <v>Mississippi</v>
      </c>
      <c r="J2639" cm="1">
        <f t="array" ref="J2639">_xlfn.XLOOKUP(I2639&amp;PROPER(D2639),Cleaned_Population!B$2:B$3200&amp;Cleaned_Population!A$2:A$3200,Cleaned_Population!C$2:C$3200,"No Match")</f>
        <v>59597</v>
      </c>
      <c r="K2639" t="str">
        <f t="shared" si="41"/>
        <v>Hospital Desert</v>
      </c>
    </row>
    <row r="2640" spans="1:11">
      <c r="A2640" t="str">
        <v>GEORGE REGIONAL HEALTH SYSTEM</v>
      </c>
      <c r="B2640" t="str">
        <v>LUCEDALE</v>
      </c>
      <c r="C2640" t="str">
        <v>MS</v>
      </c>
      <c r="D2640" t="str">
        <v>GEORGE</v>
      </c>
      <c r="E2640" t="str">
        <v>Acute Care Hospitals</v>
      </c>
      <c r="F2640" t="str">
        <v>Government - Local</v>
      </c>
      <c r="G2640" t="str">
        <v>Yes</v>
      </c>
      <c r="H2640" s="8">
        <v>1</v>
      </c>
      <c r="I2640" t="str">
        <f>_xlfn.XLOOKUP(C2640,State_Ref!B:B,State_Ref!A:A,"No Match")</f>
        <v>Mississippi</v>
      </c>
      <c r="J2640" cm="1">
        <f t="array" ref="J2640">_xlfn.XLOOKUP(I2640&amp;PROPER(D2640),Cleaned_Population!B$2:B$3200&amp;Cleaned_Population!A$2:A$3200,Cleaned_Population!C$2:C$3200,"No Match")</f>
        <v>26331</v>
      </c>
      <c r="K2640" t="str">
        <f t="shared" si="41"/>
        <v>Sufficient Access</v>
      </c>
    </row>
    <row r="2641" spans="1:11">
      <c r="A2641" t="str">
        <v>MERIT HEALTH MADISON</v>
      </c>
      <c r="B2641" t="str">
        <v>CANTON</v>
      </c>
      <c r="C2641" t="str">
        <v>MS</v>
      </c>
      <c r="D2641" t="str">
        <v>MADISON</v>
      </c>
      <c r="E2641" t="str">
        <v>Acute Care Hospitals</v>
      </c>
      <c r="F2641" t="str">
        <v>Proprietary</v>
      </c>
      <c r="G2641" t="str">
        <v>Yes</v>
      </c>
      <c r="H2641" s="8">
        <v>3</v>
      </c>
      <c r="I2641" t="str">
        <f>_xlfn.XLOOKUP(C2641,State_Ref!B:B,State_Ref!A:A,"No Match")</f>
        <v>Mississippi</v>
      </c>
      <c r="J2641" cm="1">
        <f t="array" ref="J2641">_xlfn.XLOOKUP(I2641&amp;PROPER(D2641),Cleaned_Population!B$2:B$3200&amp;Cleaned_Population!A$2:A$3200,Cleaned_Population!C$2:C$3200,"No Match")</f>
        <v>116298</v>
      </c>
      <c r="K2641" t="str">
        <f t="shared" si="41"/>
        <v>Hospital Desert</v>
      </c>
    </row>
    <row r="2642" spans="1:11">
      <c r="A2642" t="str">
        <v>SINGING RIVER HEALTH SYSTEM</v>
      </c>
      <c r="B2642" t="str">
        <v>PASCAGOULA</v>
      </c>
      <c r="C2642" t="str">
        <v>MS</v>
      </c>
      <c r="D2642" t="str">
        <v>JACKSON</v>
      </c>
      <c r="E2642" t="str">
        <v>Acute Care Hospitals</v>
      </c>
      <c r="F2642" t="str">
        <v>Government - Local</v>
      </c>
      <c r="G2642" t="str">
        <v>Yes</v>
      </c>
      <c r="H2642" s="8">
        <v>1</v>
      </c>
      <c r="I2642" t="str">
        <f>_xlfn.XLOOKUP(C2642,State_Ref!B:B,State_Ref!A:A,"No Match")</f>
        <v>Mississippi</v>
      </c>
      <c r="J2642" cm="1">
        <f t="array" ref="J2642">_xlfn.XLOOKUP(I2642&amp;PROPER(D2642),Cleaned_Population!B$2:B$3200&amp;Cleaned_Population!A$2:A$3200,Cleaned_Population!C$2:C$3200,"No Match")</f>
        <v>147666</v>
      </c>
      <c r="K2642" t="str">
        <f t="shared" si="41"/>
        <v>Hospital Desert</v>
      </c>
    </row>
    <row r="2643" spans="1:11">
      <c r="A2643" t="str">
        <v>NORTHWEST MISSISSISSIPPI REGIONAL MEDICAL CENTER</v>
      </c>
      <c r="B2643" t="str">
        <v>CLARKSDALE</v>
      </c>
      <c r="C2643" t="str">
        <v>MS</v>
      </c>
      <c r="D2643" t="str">
        <v>COAHOMA</v>
      </c>
      <c r="E2643" t="str">
        <v>Acute Care Hospitals</v>
      </c>
      <c r="F2643" t="str">
        <v>Proprietary</v>
      </c>
      <c r="G2643" t="str">
        <v>Yes</v>
      </c>
      <c r="H2643" s="8">
        <v>3</v>
      </c>
      <c r="I2643" t="str">
        <f>_xlfn.XLOOKUP(C2643,State_Ref!B:B,State_Ref!A:A,"No Match")</f>
        <v>Mississippi</v>
      </c>
      <c r="J2643" cm="1">
        <f t="array" ref="J2643">_xlfn.XLOOKUP(I2643&amp;PROPER(D2643),Cleaned_Population!B$2:B$3200&amp;Cleaned_Population!A$2:A$3200,Cleaned_Population!C$2:C$3200,"No Match")</f>
        <v>19849</v>
      </c>
      <c r="K2643" t="str">
        <f t="shared" si="41"/>
        <v>Sufficient Access</v>
      </c>
    </row>
    <row r="2644" spans="1:11">
      <c r="A2644" t="str">
        <v>NESHOBA COUNTY GENERAL HOSPITAL</v>
      </c>
      <c r="B2644" t="str">
        <v>PHILADELPHIA</v>
      </c>
      <c r="C2644" t="str">
        <v>MS</v>
      </c>
      <c r="D2644" t="str">
        <v>NESHOBA</v>
      </c>
      <c r="E2644" t="str">
        <v>Acute Care Hospitals</v>
      </c>
      <c r="F2644" t="str">
        <v>Government - Local</v>
      </c>
      <c r="G2644" t="str">
        <v>Yes</v>
      </c>
      <c r="H2644" s="8">
        <v>3</v>
      </c>
      <c r="I2644" t="str">
        <f>_xlfn.XLOOKUP(C2644,State_Ref!B:B,State_Ref!A:A,"No Match")</f>
        <v>Mississippi</v>
      </c>
      <c r="J2644" cm="1">
        <f t="array" ref="J2644">_xlfn.XLOOKUP(I2644&amp;PROPER(D2644),Cleaned_Population!B$2:B$3200&amp;Cleaned_Population!A$2:A$3200,Cleaned_Population!C$2:C$3200,"No Match")</f>
        <v>28732</v>
      </c>
      <c r="K2644" t="str">
        <f t="shared" si="41"/>
        <v>Sufficient Access</v>
      </c>
    </row>
    <row r="2645" spans="1:11">
      <c r="A2645" t="str">
        <v>BAPTIST MEMORIAL HOSPITAL BOONEVILLE</v>
      </c>
      <c r="B2645" t="str">
        <v>BOONEVILLE</v>
      </c>
      <c r="C2645" t="str">
        <v>MS</v>
      </c>
      <c r="D2645" t="str">
        <v>PRENTISS</v>
      </c>
      <c r="E2645" t="str">
        <v>Acute Care Hospitals</v>
      </c>
      <c r="F2645" t="str">
        <v>Voluntary non-profit - Church</v>
      </c>
      <c r="G2645" t="str">
        <v>Yes</v>
      </c>
      <c r="H2645" s="8">
        <v>3</v>
      </c>
      <c r="I2645" t="str">
        <f>_xlfn.XLOOKUP(C2645,State_Ref!B:B,State_Ref!A:A,"No Match")</f>
        <v>Mississippi</v>
      </c>
      <c r="J2645" cm="1">
        <f t="array" ref="J2645">_xlfn.XLOOKUP(I2645&amp;PROPER(D2645),Cleaned_Population!B$2:B$3200&amp;Cleaned_Population!A$2:A$3200,Cleaned_Population!C$2:C$3200,"No Match")</f>
        <v>25284</v>
      </c>
      <c r="K2645" t="str">
        <f t="shared" si="41"/>
        <v>Sufficient Access</v>
      </c>
    </row>
    <row r="2646" spans="1:11">
      <c r="A2646" t="str">
        <v>ST DOMINIC-JACKSON MEMORIAL HOSPITAL</v>
      </c>
      <c r="B2646" t="str">
        <v>JACKSON</v>
      </c>
      <c r="C2646" t="str">
        <v>MS</v>
      </c>
      <c r="D2646" t="str">
        <v>HINDS</v>
      </c>
      <c r="E2646" t="str">
        <v>Acute Care Hospitals</v>
      </c>
      <c r="F2646" t="str">
        <v>Voluntary non-profit - Church</v>
      </c>
      <c r="G2646" t="str">
        <v>Yes</v>
      </c>
      <c r="H2646" s="8">
        <v>2</v>
      </c>
      <c r="I2646" t="str">
        <f>_xlfn.XLOOKUP(C2646,State_Ref!B:B,State_Ref!A:A,"No Match")</f>
        <v>Mississippi</v>
      </c>
      <c r="J2646" cm="1">
        <f t="array" ref="J2646">_xlfn.XLOOKUP(I2646&amp;PROPER(D2646),Cleaned_Population!B$2:B$3200&amp;Cleaned_Population!A$2:A$3200,Cleaned_Population!C$2:C$3200,"No Match")</f>
        <v>211888</v>
      </c>
      <c r="K2646" t="str">
        <f t="shared" si="41"/>
        <v>Sufficient Access</v>
      </c>
    </row>
    <row r="2647" spans="1:11">
      <c r="A2647" t="str">
        <v>BEACHAM MEMORIAL HOSPITAL</v>
      </c>
      <c r="B2647" t="str">
        <v>MAGNOLIA</v>
      </c>
      <c r="C2647" t="str">
        <v>MS</v>
      </c>
      <c r="D2647" t="str">
        <v>PIKE</v>
      </c>
      <c r="E2647" t="str">
        <v>Acute Care Hospitals</v>
      </c>
      <c r="F2647" t="str">
        <v>Proprietary</v>
      </c>
      <c r="G2647" t="str">
        <v>No</v>
      </c>
      <c r="H2647" s="8">
        <v>0</v>
      </c>
      <c r="I2647" t="str">
        <f>_xlfn.XLOOKUP(C2647,State_Ref!B:B,State_Ref!A:A,"No Match")</f>
        <v>Mississippi</v>
      </c>
      <c r="J2647" cm="1">
        <f t="array" ref="J2647">_xlfn.XLOOKUP(I2647&amp;PROPER(D2647),Cleaned_Population!B$2:B$3200&amp;Cleaned_Population!A$2:A$3200,Cleaned_Population!C$2:C$3200,"No Match")</f>
        <v>38712</v>
      </c>
      <c r="K2647" t="str">
        <f t="shared" si="41"/>
        <v>Sufficient Access</v>
      </c>
    </row>
    <row r="2648" spans="1:11">
      <c r="A2648" t="str">
        <v>BAPTIST MEMORIAL HOSPITAL-OKTIBBEHA COUNTY</v>
      </c>
      <c r="B2648" t="str">
        <v>STARKVILLE</v>
      </c>
      <c r="C2648" t="str">
        <v>MS</v>
      </c>
      <c r="D2648" t="str">
        <v>OKTIBBEHA</v>
      </c>
      <c r="E2648" t="str">
        <v>Acute Care Hospitals</v>
      </c>
      <c r="F2648" t="str">
        <v>Government - Local</v>
      </c>
      <c r="G2648" t="str">
        <v>Yes</v>
      </c>
      <c r="H2648" s="8">
        <v>2</v>
      </c>
      <c r="I2648" t="str">
        <f>_xlfn.XLOOKUP(C2648,State_Ref!B:B,State_Ref!A:A,"No Match")</f>
        <v>Mississippi</v>
      </c>
      <c r="J2648" cm="1">
        <f t="array" ref="J2648">_xlfn.XLOOKUP(I2648&amp;PROPER(D2648),Cleaned_Population!B$2:B$3200&amp;Cleaned_Population!A$2:A$3200,Cleaned_Population!C$2:C$3200,"No Match")</f>
        <v>51896</v>
      </c>
      <c r="K2648" t="str">
        <f t="shared" si="41"/>
        <v>Hospital Desert</v>
      </c>
    </row>
    <row r="2649" spans="1:11">
      <c r="A2649" t="str">
        <v>KING'S DAUGHTERS MEDICAL CENTER-BROOKHAVEN</v>
      </c>
      <c r="B2649" t="str">
        <v>BROOKHAVEN</v>
      </c>
      <c r="C2649" t="str">
        <v>MS</v>
      </c>
      <c r="D2649" t="str">
        <v>LINCOLN</v>
      </c>
      <c r="E2649" t="str">
        <v>Acute Care Hospitals</v>
      </c>
      <c r="F2649" t="str">
        <v>Voluntary non-profit - Other</v>
      </c>
      <c r="G2649" t="str">
        <v>Yes</v>
      </c>
      <c r="H2649" s="8">
        <v>3</v>
      </c>
      <c r="I2649" t="str">
        <f>_xlfn.XLOOKUP(C2649,State_Ref!B:B,State_Ref!A:A,"No Match")</f>
        <v>Mississippi</v>
      </c>
      <c r="J2649" cm="1">
        <f t="array" ref="J2649">_xlfn.XLOOKUP(I2649&amp;PROPER(D2649),Cleaned_Population!B$2:B$3200&amp;Cleaned_Population!A$2:A$3200,Cleaned_Population!C$2:C$3200,"No Match")</f>
        <v>35012</v>
      </c>
      <c r="K2649" t="str">
        <f t="shared" si="41"/>
        <v>Sufficient Access</v>
      </c>
    </row>
    <row r="2650" spans="1:11">
      <c r="A2650" t="str">
        <v>SOUTH CENTRAL REG MED CTR</v>
      </c>
      <c r="B2650" t="str">
        <v>LAUREL</v>
      </c>
      <c r="C2650" t="str">
        <v>MS</v>
      </c>
      <c r="D2650" t="str">
        <v>JONES</v>
      </c>
      <c r="E2650" t="str">
        <v>Acute Care Hospitals</v>
      </c>
      <c r="F2650" t="str">
        <v>Government - Local</v>
      </c>
      <c r="G2650" t="str">
        <v>Yes</v>
      </c>
      <c r="H2650" s="8">
        <v>1</v>
      </c>
      <c r="I2650" t="str">
        <f>_xlfn.XLOOKUP(C2650,State_Ref!B:B,State_Ref!A:A,"No Match")</f>
        <v>Mississippi</v>
      </c>
      <c r="J2650" cm="1">
        <f t="array" ref="J2650">_xlfn.XLOOKUP(I2650&amp;PROPER(D2650),Cleaned_Population!B$2:B$3200&amp;Cleaned_Population!A$2:A$3200,Cleaned_Population!C$2:C$3200,"No Match")</f>
        <v>66496</v>
      </c>
      <c r="K2650" t="str">
        <f t="shared" si="41"/>
        <v>Hospital Desert</v>
      </c>
    </row>
    <row r="2651" spans="1:11">
      <c r="A2651" t="str">
        <v>YALOBUSHA GENERAL HOSPITAL</v>
      </c>
      <c r="B2651" t="str">
        <v>WATER VALLEY</v>
      </c>
      <c r="C2651" t="str">
        <v>MS</v>
      </c>
      <c r="D2651" t="str">
        <v>YALOBUSHA</v>
      </c>
      <c r="E2651" t="str">
        <v>Acute Care Hospitals</v>
      </c>
      <c r="F2651" t="str">
        <v>Government - Local</v>
      </c>
      <c r="G2651" t="str">
        <v>No</v>
      </c>
      <c r="H2651" s="8">
        <v>0</v>
      </c>
      <c r="I2651" t="str">
        <f>_xlfn.XLOOKUP(C2651,State_Ref!B:B,State_Ref!A:A,"No Match")</f>
        <v>Mississippi</v>
      </c>
      <c r="J2651" cm="1">
        <f t="array" ref="J2651">_xlfn.XLOOKUP(I2651&amp;PROPER(D2651),Cleaned_Population!B$2:B$3200&amp;Cleaned_Population!A$2:A$3200,Cleaned_Population!C$2:C$3200,"No Match")</f>
        <v>12375</v>
      </c>
      <c r="K2651" t="str">
        <f t="shared" si="41"/>
        <v>Sufficient Access</v>
      </c>
    </row>
    <row r="2652" spans="1:11">
      <c r="A2652" t="str">
        <v>CLAY COUNTY MEDICAL CORPORATION</v>
      </c>
      <c r="B2652" t="str">
        <v>WEST POINT</v>
      </c>
      <c r="C2652" t="str">
        <v>MS</v>
      </c>
      <c r="D2652" t="str">
        <v>CLAY</v>
      </c>
      <c r="E2652" t="str">
        <v>Acute Care Hospitals</v>
      </c>
      <c r="F2652" t="str">
        <v>Voluntary non-profit - Private</v>
      </c>
      <c r="G2652" t="str">
        <v>Yes</v>
      </c>
      <c r="H2652" s="8">
        <v>3</v>
      </c>
      <c r="I2652" t="str">
        <f>_xlfn.XLOOKUP(C2652,State_Ref!B:B,State_Ref!A:A,"No Match")</f>
        <v>Mississippi</v>
      </c>
      <c r="J2652" cm="1">
        <f t="array" ref="J2652">_xlfn.XLOOKUP(I2652&amp;PROPER(D2652),Cleaned_Population!B$2:B$3200&amp;Cleaned_Population!A$2:A$3200,Cleaned_Population!C$2:C$3200,"No Match")</f>
        <v>18238</v>
      </c>
      <c r="K2652" t="str">
        <f t="shared" si="41"/>
        <v>Sufficient Access</v>
      </c>
    </row>
    <row r="2653" spans="1:11">
      <c r="A2653" t="str">
        <v>OCHSNER RUSH HOSPITAL</v>
      </c>
      <c r="B2653" t="str">
        <v>MERIDIAN</v>
      </c>
      <c r="C2653" t="str">
        <v>MS</v>
      </c>
      <c r="D2653" t="str">
        <v>LAUDERDALE</v>
      </c>
      <c r="E2653" t="str">
        <v>Acute Care Hospitals</v>
      </c>
      <c r="F2653" t="str">
        <v>Voluntary non-profit - Private</v>
      </c>
      <c r="G2653" t="str">
        <v>Yes</v>
      </c>
      <c r="H2653" s="8">
        <v>3</v>
      </c>
      <c r="I2653" t="str">
        <f>_xlfn.XLOOKUP(C2653,State_Ref!B:B,State_Ref!A:A,"No Match")</f>
        <v>Mississippi</v>
      </c>
      <c r="J2653" cm="1">
        <f t="array" ref="J2653">_xlfn.XLOOKUP(I2653&amp;PROPER(D2653),Cleaned_Population!B$2:B$3200&amp;Cleaned_Population!A$2:A$3200,Cleaned_Population!C$2:C$3200,"No Match")</f>
        <v>70317</v>
      </c>
      <c r="K2653" t="str">
        <f t="shared" si="41"/>
        <v>Sufficient Access</v>
      </c>
    </row>
    <row r="2654" spans="1:11">
      <c r="A2654" t="str">
        <v>MERIT HEALTH CENTRAL</v>
      </c>
      <c r="B2654" t="str">
        <v>JACKSON</v>
      </c>
      <c r="C2654" t="str">
        <v>MS</v>
      </c>
      <c r="D2654" t="str">
        <v>HINDS</v>
      </c>
      <c r="E2654" t="str">
        <v>Acute Care Hospitals</v>
      </c>
      <c r="F2654" t="str">
        <v>Proprietary</v>
      </c>
      <c r="G2654" t="str">
        <v>Yes</v>
      </c>
      <c r="H2654" s="8">
        <v>3</v>
      </c>
      <c r="I2654" t="str">
        <f>_xlfn.XLOOKUP(C2654,State_Ref!B:B,State_Ref!A:A,"No Match")</f>
        <v>Mississippi</v>
      </c>
      <c r="J2654" cm="1">
        <f t="array" ref="J2654">_xlfn.XLOOKUP(I2654&amp;PROPER(D2654),Cleaned_Population!B$2:B$3200&amp;Cleaned_Population!A$2:A$3200,Cleaned_Population!C$2:C$3200,"No Match")</f>
        <v>211888</v>
      </c>
      <c r="K2654" t="str">
        <f t="shared" si="41"/>
        <v>Sufficient Access</v>
      </c>
    </row>
    <row r="2655" spans="1:11">
      <c r="A2655" t="str">
        <v>WAYNE GENERAL HOSPITAL</v>
      </c>
      <c r="B2655" t="str">
        <v>WAYNESBORO</v>
      </c>
      <c r="C2655" t="str">
        <v>MS</v>
      </c>
      <c r="D2655" t="str">
        <v>WAYNE</v>
      </c>
      <c r="E2655" t="str">
        <v>Acute Care Hospitals</v>
      </c>
      <c r="F2655" t="str">
        <v>Government - Local</v>
      </c>
      <c r="G2655" t="str">
        <v>Yes</v>
      </c>
      <c r="H2655" s="8">
        <v>3</v>
      </c>
      <c r="I2655" t="str">
        <f>_xlfn.XLOOKUP(C2655,State_Ref!B:B,State_Ref!A:A,"No Match")</f>
        <v>Mississippi</v>
      </c>
      <c r="J2655" cm="1">
        <f t="array" ref="J2655">_xlfn.XLOOKUP(I2655&amp;PROPER(D2655),Cleaned_Population!B$2:B$3200&amp;Cleaned_Population!A$2:A$3200,Cleaned_Population!C$2:C$3200,"No Match")</f>
        <v>19807</v>
      </c>
      <c r="K2655" t="str">
        <f t="shared" si="41"/>
        <v>Sufficient Access</v>
      </c>
    </row>
    <row r="2656" spans="1:11">
      <c r="A2656" t="str">
        <v>FORREST GENERAL HOSPITAL</v>
      </c>
      <c r="B2656" t="str">
        <v>HATTIESBURG</v>
      </c>
      <c r="C2656" t="str">
        <v>MS</v>
      </c>
      <c r="D2656" t="str">
        <v>FORREST</v>
      </c>
      <c r="E2656" t="str">
        <v>Acute Care Hospitals</v>
      </c>
      <c r="F2656" t="str">
        <v>Government - Local</v>
      </c>
      <c r="G2656" t="str">
        <v>Yes</v>
      </c>
      <c r="H2656" s="8">
        <v>2</v>
      </c>
      <c r="I2656" t="str">
        <f>_xlfn.XLOOKUP(C2656,State_Ref!B:B,State_Ref!A:A,"No Match")</f>
        <v>Mississippi</v>
      </c>
      <c r="J2656" cm="1">
        <f t="array" ref="J2656">_xlfn.XLOOKUP(I2656&amp;PROPER(D2656),Cleaned_Population!B$2:B$3200&amp;Cleaned_Population!A$2:A$3200,Cleaned_Population!C$2:C$3200,"No Match")</f>
        <v>79034</v>
      </c>
      <c r="K2656" t="str">
        <f t="shared" si="41"/>
        <v>Hospital Desert</v>
      </c>
    </row>
    <row r="2657" spans="1:11">
      <c r="A2657" t="str">
        <v>ANDERSON REGIONAL MEDICAL CENTER SOUTH CAMPUS</v>
      </c>
      <c r="B2657" t="str">
        <v>MERIDIAN</v>
      </c>
      <c r="C2657" t="str">
        <v>MS</v>
      </c>
      <c r="D2657" t="str">
        <v>LAUDERDALE</v>
      </c>
      <c r="E2657" t="str">
        <v>Acute Care Hospitals</v>
      </c>
      <c r="F2657" t="str">
        <v>Proprietary</v>
      </c>
      <c r="G2657" t="str">
        <v>Yes</v>
      </c>
      <c r="H2657" s="8">
        <v>0</v>
      </c>
      <c r="I2657" t="str">
        <f>_xlfn.XLOOKUP(C2657,State_Ref!B:B,State_Ref!A:A,"No Match")</f>
        <v>Mississippi</v>
      </c>
      <c r="J2657" cm="1">
        <f t="array" ref="J2657">_xlfn.XLOOKUP(I2657&amp;PROPER(D2657),Cleaned_Population!B$2:B$3200&amp;Cleaned_Population!A$2:A$3200,Cleaned_Population!C$2:C$3200,"No Match")</f>
        <v>70317</v>
      </c>
      <c r="K2657" t="str">
        <f t="shared" si="41"/>
        <v>Sufficient Access</v>
      </c>
    </row>
    <row r="2658" spans="1:11">
      <c r="A2658" t="str">
        <v>DELTA HEALTH SYSTEM - THE MEDICAL CENTER</v>
      </c>
      <c r="B2658" t="str">
        <v>GREENVILLE</v>
      </c>
      <c r="C2658" t="str">
        <v>MS</v>
      </c>
      <c r="D2658" t="str">
        <v>WASHINGTON</v>
      </c>
      <c r="E2658" t="str">
        <v>Acute Care Hospitals</v>
      </c>
      <c r="F2658" t="str">
        <v>Government - Local</v>
      </c>
      <c r="G2658" t="str">
        <v>Yes</v>
      </c>
      <c r="H2658" s="8">
        <v>1</v>
      </c>
      <c r="I2658" t="str">
        <f>_xlfn.XLOOKUP(C2658,State_Ref!B:B,State_Ref!A:A,"No Match")</f>
        <v>Mississippi</v>
      </c>
      <c r="J2658" cm="1">
        <f t="array" ref="J2658">_xlfn.XLOOKUP(I2658&amp;PROPER(D2658),Cleaned_Population!B$2:B$3200&amp;Cleaned_Population!A$2:A$3200,Cleaned_Population!C$2:C$3200,"No Match")</f>
        <v>40446</v>
      </c>
      <c r="K2658" t="str">
        <f t="shared" si="41"/>
        <v>Sufficient Access</v>
      </c>
    </row>
    <row r="2659" spans="1:11">
      <c r="A2659" t="str">
        <v>MERIT HEALTH NATCHEZ</v>
      </c>
      <c r="B2659" t="str">
        <v>NATCHEZ</v>
      </c>
      <c r="C2659" t="str">
        <v>MS</v>
      </c>
      <c r="D2659" t="str">
        <v>ADAMS</v>
      </c>
      <c r="E2659" t="str">
        <v>Acute Care Hospitals</v>
      </c>
      <c r="F2659" t="str">
        <v>Proprietary</v>
      </c>
      <c r="G2659" t="str">
        <v>Yes</v>
      </c>
      <c r="H2659" s="8">
        <v>2</v>
      </c>
      <c r="I2659" t="str">
        <f>_xlfn.XLOOKUP(C2659,State_Ref!B:B,State_Ref!A:A,"No Match")</f>
        <v>Mississippi</v>
      </c>
      <c r="J2659" cm="1">
        <f t="array" ref="J2659">_xlfn.XLOOKUP(I2659&amp;PROPER(D2659),Cleaned_Population!B$2:B$3200&amp;Cleaned_Population!A$2:A$3200,Cleaned_Population!C$2:C$3200,"No Match")</f>
        <v>30061</v>
      </c>
      <c r="K2659" t="str">
        <f t="shared" si="41"/>
        <v>Sufficient Access</v>
      </c>
    </row>
    <row r="2660" spans="1:11">
      <c r="A2660" t="str">
        <v>MARION GENERAL HOSPITAL</v>
      </c>
      <c r="B2660" t="str">
        <v>COLUMBIA</v>
      </c>
      <c r="C2660" t="str">
        <v>MS</v>
      </c>
      <c r="D2660" t="str">
        <v>MARION</v>
      </c>
      <c r="E2660" t="str">
        <v>Acute Care Hospitals</v>
      </c>
      <c r="F2660" t="str">
        <v>Government - Local</v>
      </c>
      <c r="G2660" t="str">
        <v>Yes</v>
      </c>
      <c r="H2660" s="8">
        <v>1</v>
      </c>
      <c r="I2660" t="str">
        <f>_xlfn.XLOOKUP(C2660,State_Ref!B:B,State_Ref!A:A,"No Match")</f>
        <v>Mississippi</v>
      </c>
      <c r="J2660" cm="1">
        <f t="array" ref="J2660">_xlfn.XLOOKUP(I2660&amp;PROPER(D2660),Cleaned_Population!B$2:B$3200&amp;Cleaned_Population!A$2:A$3200,Cleaned_Population!C$2:C$3200,"No Match")</f>
        <v>24001</v>
      </c>
      <c r="K2660" t="str">
        <f t="shared" si="41"/>
        <v>Sufficient Access</v>
      </c>
    </row>
    <row r="2661" spans="1:11">
      <c r="A2661" t="str">
        <v>BOLIVAR MEDICAL CENTER</v>
      </c>
      <c r="B2661" t="str">
        <v>CLEVELAND</v>
      </c>
      <c r="C2661" t="str">
        <v>MS</v>
      </c>
      <c r="D2661" t="str">
        <v>BOLIVAR</v>
      </c>
      <c r="E2661" t="str">
        <v>Acute Care Hospitals</v>
      </c>
      <c r="F2661" t="str">
        <v>Proprietary</v>
      </c>
      <c r="G2661" t="str">
        <v>Yes</v>
      </c>
      <c r="H2661" s="8">
        <v>1</v>
      </c>
      <c r="I2661" t="str">
        <f>_xlfn.XLOOKUP(C2661,State_Ref!B:B,State_Ref!A:A,"No Match")</f>
        <v>Mississippi</v>
      </c>
      <c r="J2661" cm="1">
        <f t="array" ref="J2661">_xlfn.XLOOKUP(I2661&amp;PROPER(D2661),Cleaned_Population!B$2:B$3200&amp;Cleaned_Population!A$2:A$3200,Cleaned_Population!C$2:C$3200,"No Match")</f>
        <v>28262</v>
      </c>
      <c r="K2661" t="str">
        <f t="shared" si="41"/>
        <v>Sufficient Access</v>
      </c>
    </row>
    <row r="2662" spans="1:11">
      <c r="A2662" t="str">
        <v>MERIT HEALTH WESLEY</v>
      </c>
      <c r="B2662" t="str">
        <v>HATTIESBURG</v>
      </c>
      <c r="C2662" t="str">
        <v>MS</v>
      </c>
      <c r="D2662" t="str">
        <v>LAMAR</v>
      </c>
      <c r="E2662" t="str">
        <v>Acute Care Hospitals</v>
      </c>
      <c r="F2662" t="str">
        <v>Voluntary non-profit - Private</v>
      </c>
      <c r="G2662" t="str">
        <v>Yes</v>
      </c>
      <c r="H2662" s="8">
        <v>2</v>
      </c>
      <c r="I2662" t="str">
        <f>_xlfn.XLOOKUP(C2662,State_Ref!B:B,State_Ref!A:A,"No Match")</f>
        <v>Mississippi</v>
      </c>
      <c r="J2662" cm="1">
        <f t="array" ref="J2662">_xlfn.XLOOKUP(I2662&amp;PROPER(D2662),Cleaned_Population!B$2:B$3200&amp;Cleaned_Population!A$2:A$3200,Cleaned_Population!C$2:C$3200,"No Match")</f>
        <v>67403</v>
      </c>
      <c r="K2662" t="str">
        <f t="shared" si="41"/>
        <v>Sufficient Access</v>
      </c>
    </row>
    <row r="2663" spans="1:11">
      <c r="A2663" t="str">
        <v>SOUTH SUNFLOWER COUNTY HOSPITAL</v>
      </c>
      <c r="B2663" t="str">
        <v>INDIANOLA</v>
      </c>
      <c r="C2663" t="str">
        <v>MS</v>
      </c>
      <c r="D2663" t="str">
        <v>SUNFLOWER</v>
      </c>
      <c r="E2663" t="str">
        <v>Acute Care Hospitals</v>
      </c>
      <c r="F2663" t="str">
        <v>Government - Local</v>
      </c>
      <c r="G2663" t="str">
        <v>Yes</v>
      </c>
      <c r="H2663" s="8">
        <v>2</v>
      </c>
      <c r="I2663" t="str">
        <f>_xlfn.XLOOKUP(C2663,State_Ref!B:B,State_Ref!A:A,"No Match")</f>
        <v>Mississippi</v>
      </c>
      <c r="J2663" cm="1">
        <f t="array" ref="J2663">_xlfn.XLOOKUP(I2663&amp;PROPER(D2663),Cleaned_Population!B$2:B$3200&amp;Cleaned_Population!A$2:A$3200,Cleaned_Population!C$2:C$3200,"No Match")</f>
        <v>22893</v>
      </c>
      <c r="K2663" t="str">
        <f t="shared" si="41"/>
        <v>Sufficient Access</v>
      </c>
    </row>
    <row r="2664" spans="1:11">
      <c r="A2664" t="str">
        <v>CROSSGATES RIVER OAKS HOSPITAL</v>
      </c>
      <c r="B2664" t="str">
        <v>BRANDON</v>
      </c>
      <c r="C2664" t="str">
        <v>MS</v>
      </c>
      <c r="D2664" t="str">
        <v>RANKIN</v>
      </c>
      <c r="E2664" t="str">
        <v>Acute Care Hospitals</v>
      </c>
      <c r="F2664" t="str">
        <v>Proprietary</v>
      </c>
      <c r="G2664" t="str">
        <v>Yes</v>
      </c>
      <c r="H2664" s="8">
        <v>2</v>
      </c>
      <c r="I2664" t="str">
        <f>_xlfn.XLOOKUP(C2664,State_Ref!B:B,State_Ref!A:A,"No Match")</f>
        <v>Mississippi</v>
      </c>
      <c r="J2664" cm="1">
        <f t="array" ref="J2664">_xlfn.XLOOKUP(I2664&amp;PROPER(D2664),Cleaned_Population!B$2:B$3200&amp;Cleaned_Population!A$2:A$3200,Cleaned_Population!C$2:C$3200,"No Match")</f>
        <v>162181</v>
      </c>
      <c r="K2664" t="str">
        <f t="shared" si="41"/>
        <v>Sufficient Access</v>
      </c>
    </row>
    <row r="2665" spans="1:11">
      <c r="A2665" t="str">
        <v>SOUTHWEST MS REGIONAL MEDICAL CENTER</v>
      </c>
      <c r="B2665" t="str">
        <v>MCCOMB</v>
      </c>
      <c r="C2665" t="str">
        <v>MS</v>
      </c>
      <c r="D2665" t="str">
        <v>PIKE</v>
      </c>
      <c r="E2665" t="str">
        <v>Acute Care Hospitals</v>
      </c>
      <c r="F2665" t="str">
        <v>Government - Local</v>
      </c>
      <c r="G2665" t="str">
        <v>Yes</v>
      </c>
      <c r="H2665" s="8">
        <v>2</v>
      </c>
      <c r="I2665" t="str">
        <f>_xlfn.XLOOKUP(C2665,State_Ref!B:B,State_Ref!A:A,"No Match")</f>
        <v>Mississippi</v>
      </c>
      <c r="J2665" cm="1">
        <f t="array" ref="J2665">_xlfn.XLOOKUP(I2665&amp;PROPER(D2665),Cleaned_Population!B$2:B$3200&amp;Cleaned_Population!A$2:A$3200,Cleaned_Population!C$2:C$3200,"No Match")</f>
        <v>38712</v>
      </c>
      <c r="K2665" t="str">
        <f t="shared" si="41"/>
        <v>Sufficient Access</v>
      </c>
    </row>
    <row r="2666" spans="1:11">
      <c r="A2666" t="str">
        <v>GREENWOOD LEFLORE HOSPITAL</v>
      </c>
      <c r="B2666" t="str">
        <v>GREENWOOD</v>
      </c>
      <c r="C2666" t="str">
        <v>MS</v>
      </c>
      <c r="D2666" t="str">
        <v>LEFLORE</v>
      </c>
      <c r="E2666" t="str">
        <v>Acute Care Hospitals</v>
      </c>
      <c r="F2666" t="str">
        <v>Government - Local</v>
      </c>
      <c r="G2666" t="str">
        <v>Yes</v>
      </c>
      <c r="H2666" s="8">
        <v>1</v>
      </c>
      <c r="I2666" t="str">
        <f>_xlfn.XLOOKUP(C2666,State_Ref!B:B,State_Ref!A:A,"No Match")</f>
        <v>Mississippi</v>
      </c>
      <c r="J2666" cm="1">
        <f t="array" ref="J2666">_xlfn.XLOOKUP(I2666&amp;PROPER(D2666),Cleaned_Population!B$2:B$3200&amp;Cleaned_Population!A$2:A$3200,Cleaned_Population!C$2:C$3200,"No Match")</f>
        <v>25686</v>
      </c>
      <c r="K2666" t="str">
        <f t="shared" si="41"/>
        <v>Sufficient Access</v>
      </c>
    </row>
    <row r="2667" spans="1:11">
      <c r="A2667" t="str">
        <v>BMH-GOLDEN TRIANGLE</v>
      </c>
      <c r="B2667" t="str">
        <v>COLUMBUS</v>
      </c>
      <c r="C2667" t="str">
        <v>MS</v>
      </c>
      <c r="D2667" t="str">
        <v>LOWNDES</v>
      </c>
      <c r="E2667" t="str">
        <v>Acute Care Hospitals</v>
      </c>
      <c r="F2667" t="str">
        <v>Voluntary non-profit - Private</v>
      </c>
      <c r="G2667" t="str">
        <v>Yes</v>
      </c>
      <c r="H2667" s="8">
        <v>3</v>
      </c>
      <c r="I2667" t="str">
        <f>_xlfn.XLOOKUP(C2667,State_Ref!B:B,State_Ref!A:A,"No Match")</f>
        <v>Mississippi</v>
      </c>
      <c r="J2667" cm="1">
        <f t="array" ref="J2667">_xlfn.XLOOKUP(I2667&amp;PROPER(D2667),Cleaned_Population!B$2:B$3200&amp;Cleaned_Population!A$2:A$3200,Cleaned_Population!C$2:C$3200,"No Match")</f>
        <v>57346</v>
      </c>
      <c r="K2667" t="str">
        <f t="shared" si="41"/>
        <v>Hospital Desert</v>
      </c>
    </row>
    <row r="2668" spans="1:11">
      <c r="A2668" t="str">
        <v>MISSISSIPPI BAPTIST MEDICAL CENTER</v>
      </c>
      <c r="B2668" t="str">
        <v>JACKSON</v>
      </c>
      <c r="C2668" t="str">
        <v>MS</v>
      </c>
      <c r="D2668" t="str">
        <v>HINDS</v>
      </c>
      <c r="E2668" t="str">
        <v>Acute Care Hospitals</v>
      </c>
      <c r="F2668" t="str">
        <v>Voluntary non-profit - Private</v>
      </c>
      <c r="G2668" t="str">
        <v>Yes</v>
      </c>
      <c r="H2668" s="8">
        <v>2</v>
      </c>
      <c r="I2668" t="str">
        <f>_xlfn.XLOOKUP(C2668,State_Ref!B:B,State_Ref!A:A,"No Match")</f>
        <v>Mississippi</v>
      </c>
      <c r="J2668" cm="1">
        <f t="array" ref="J2668">_xlfn.XLOOKUP(I2668&amp;PROPER(D2668),Cleaned_Population!B$2:B$3200&amp;Cleaned_Population!A$2:A$3200,Cleaned_Population!C$2:C$3200,"No Match")</f>
        <v>211888</v>
      </c>
      <c r="K2668" t="str">
        <f t="shared" si="41"/>
        <v>Sufficient Access</v>
      </c>
    </row>
    <row r="2669" spans="1:11">
      <c r="A2669" t="str">
        <v>ANDERSON REGIONAL MEDICAL CENTER</v>
      </c>
      <c r="B2669" t="str">
        <v>MERIDIAN</v>
      </c>
      <c r="C2669" t="str">
        <v>MS</v>
      </c>
      <c r="D2669" t="str">
        <v>LAUDERDALE</v>
      </c>
      <c r="E2669" t="str">
        <v>Acute Care Hospitals</v>
      </c>
      <c r="F2669" t="str">
        <v>Voluntary non-profit - Private</v>
      </c>
      <c r="G2669" t="str">
        <v>Yes</v>
      </c>
      <c r="H2669" s="8">
        <v>2</v>
      </c>
      <c r="I2669" t="str">
        <f>_xlfn.XLOOKUP(C2669,State_Ref!B:B,State_Ref!A:A,"No Match")</f>
        <v>Mississippi</v>
      </c>
      <c r="J2669" cm="1">
        <f t="array" ref="J2669">_xlfn.XLOOKUP(I2669&amp;PROPER(D2669),Cleaned_Population!B$2:B$3200&amp;Cleaned_Population!A$2:A$3200,Cleaned_Population!C$2:C$3200,"No Match")</f>
        <v>70317</v>
      </c>
      <c r="K2669" t="str">
        <f t="shared" si="41"/>
        <v>Sufficient Access</v>
      </c>
    </row>
    <row r="2670" spans="1:11">
      <c r="A2670" t="str">
        <v>HIGHLAND COMMUNITY  HOSPITAL</v>
      </c>
      <c r="B2670" t="str">
        <v>PICAYUNE</v>
      </c>
      <c r="C2670" t="str">
        <v>MS</v>
      </c>
      <c r="D2670" t="str">
        <v>PEARL RIVER</v>
      </c>
      <c r="E2670" t="str">
        <v>Acute Care Hospitals</v>
      </c>
      <c r="F2670" t="str">
        <v>Government - Local</v>
      </c>
      <c r="G2670" t="str">
        <v>Yes</v>
      </c>
      <c r="H2670" s="8">
        <v>1</v>
      </c>
      <c r="I2670" t="str">
        <f>_xlfn.XLOOKUP(C2670,State_Ref!B:B,State_Ref!A:A,"No Match")</f>
        <v>Mississippi</v>
      </c>
      <c r="J2670" cm="1">
        <f t="array" ref="J2670">_xlfn.XLOOKUP(I2670&amp;PROPER(D2670),Cleaned_Population!B$2:B$3200&amp;Cleaned_Population!A$2:A$3200,Cleaned_Population!C$2:C$3200,"No Match")</f>
        <v>59363</v>
      </c>
      <c r="K2670" t="str">
        <f t="shared" si="41"/>
        <v>Sufficient Access</v>
      </c>
    </row>
    <row r="2671" spans="1:11">
      <c r="A2671" t="str">
        <v>SINGING RIVER GULFPORT</v>
      </c>
      <c r="B2671" t="str">
        <v>GULFPORT</v>
      </c>
      <c r="C2671" t="str">
        <v>MS</v>
      </c>
      <c r="D2671" t="str">
        <v>HARRISON</v>
      </c>
      <c r="E2671" t="str">
        <v>Acute Care Hospitals</v>
      </c>
      <c r="F2671" t="str">
        <v>Proprietary</v>
      </c>
      <c r="G2671" t="str">
        <v>Yes</v>
      </c>
      <c r="H2671" s="8">
        <v>2</v>
      </c>
      <c r="I2671" t="str">
        <f>_xlfn.XLOOKUP(C2671,State_Ref!B:B,State_Ref!A:A,"No Match")</f>
        <v>Mississippi</v>
      </c>
      <c r="J2671" cm="1">
        <f t="array" ref="J2671">_xlfn.XLOOKUP(I2671&amp;PROPER(D2671),Cleaned_Population!B$2:B$3200&amp;Cleaned_Population!A$2:A$3200,Cleaned_Population!C$2:C$3200,"No Match")</f>
        <v>217136</v>
      </c>
      <c r="K2671" t="str">
        <f t="shared" si="41"/>
        <v>Sufficient Access</v>
      </c>
    </row>
    <row r="2672" spans="1:11">
      <c r="A2672" t="str">
        <v>MAGEE GENERAL HOSPITAL</v>
      </c>
      <c r="B2672" t="str">
        <v>MAGEE</v>
      </c>
      <c r="C2672" t="str">
        <v>MS</v>
      </c>
      <c r="D2672" t="str">
        <v>SIMPSON</v>
      </c>
      <c r="E2672" t="str">
        <v>Acute Care Hospitals</v>
      </c>
      <c r="F2672" t="str">
        <v>Voluntary non-profit - Private</v>
      </c>
      <c r="G2672" t="str">
        <v>Yes</v>
      </c>
      <c r="H2672" s="8">
        <v>2</v>
      </c>
      <c r="I2672" t="str">
        <f>_xlfn.XLOOKUP(C2672,State_Ref!B:B,State_Ref!A:A,"No Match")</f>
        <v>Mississippi</v>
      </c>
      <c r="J2672" cm="1">
        <f t="array" ref="J2672">_xlfn.XLOOKUP(I2672&amp;PROPER(D2672),Cleaned_Population!B$2:B$3200&amp;Cleaned_Population!A$2:A$3200,Cleaned_Population!C$2:C$3200,"No Match")</f>
        <v>25498</v>
      </c>
      <c r="K2672" t="str">
        <f t="shared" si="41"/>
        <v>Sufficient Access</v>
      </c>
    </row>
    <row r="2673" spans="1:11">
      <c r="A2673" t="str">
        <v>CHOCTAW HEALTH CENTER</v>
      </c>
      <c r="B2673" t="str">
        <v>PHILADELPHIA</v>
      </c>
      <c r="C2673" t="str">
        <v>MS</v>
      </c>
      <c r="D2673" t="str">
        <v>NESHOBA</v>
      </c>
      <c r="E2673" t="str">
        <v>Acute Care Hospitals</v>
      </c>
      <c r="F2673" t="str">
        <v>Government - Federal</v>
      </c>
      <c r="G2673" t="str">
        <v>Yes</v>
      </c>
      <c r="H2673" s="8">
        <v>0</v>
      </c>
      <c r="I2673" t="str">
        <f>_xlfn.XLOOKUP(C2673,State_Ref!B:B,State_Ref!A:A,"No Match")</f>
        <v>Mississippi</v>
      </c>
      <c r="J2673" cm="1">
        <f t="array" ref="J2673">_xlfn.XLOOKUP(I2673&amp;PROPER(D2673),Cleaned_Population!B$2:B$3200&amp;Cleaned_Population!A$2:A$3200,Cleaned_Population!C$2:C$3200,"No Match")</f>
        <v>28732</v>
      </c>
      <c r="K2673" t="str">
        <f t="shared" si="41"/>
        <v>Sufficient Access</v>
      </c>
    </row>
    <row r="2674" spans="1:11">
      <c r="A2674" t="str">
        <v>WHITFIELD MEDICAL SURGICAL HOSPITAL</v>
      </c>
      <c r="B2674" t="str">
        <v>WHITFIELD</v>
      </c>
      <c r="C2674" t="str">
        <v>MS</v>
      </c>
      <c r="D2674" t="str">
        <v>RANKIN</v>
      </c>
      <c r="E2674" t="str">
        <v>Acute Care Hospitals</v>
      </c>
      <c r="F2674" t="str">
        <v>Government - State</v>
      </c>
      <c r="G2674" t="str">
        <v>No</v>
      </c>
      <c r="H2674" s="8">
        <v>0</v>
      </c>
      <c r="I2674" t="str">
        <f>_xlfn.XLOOKUP(C2674,State_Ref!B:B,State_Ref!A:A,"No Match")</f>
        <v>Mississippi</v>
      </c>
      <c r="J2674" cm="1">
        <f t="array" ref="J2674">_xlfn.XLOOKUP(I2674&amp;PROPER(D2674),Cleaned_Population!B$2:B$3200&amp;Cleaned_Population!A$2:A$3200,Cleaned_Population!C$2:C$3200,"No Match")</f>
        <v>162181</v>
      </c>
      <c r="K2674" t="str">
        <f t="shared" si="41"/>
        <v>Sufficient Access</v>
      </c>
    </row>
    <row r="2675" spans="1:11">
      <c r="A2675" t="str">
        <v>MERIT HEALTH WOMEN'S HOSPITAL</v>
      </c>
      <c r="B2675" t="str">
        <v>FLOWOOD</v>
      </c>
      <c r="C2675" t="str">
        <v>MS</v>
      </c>
      <c r="D2675" t="str">
        <v>RANKIN</v>
      </c>
      <c r="E2675" t="str">
        <v>Acute Care Hospitals</v>
      </c>
      <c r="F2675" t="str">
        <v>Proprietary</v>
      </c>
      <c r="G2675" t="str">
        <v>No</v>
      </c>
      <c r="H2675" s="8">
        <v>0</v>
      </c>
      <c r="I2675" t="str">
        <f>_xlfn.XLOOKUP(C2675,State_Ref!B:B,State_Ref!A:A,"No Match")</f>
        <v>Mississippi</v>
      </c>
      <c r="J2675" cm="1">
        <f t="array" ref="J2675">_xlfn.XLOOKUP(I2675&amp;PROPER(D2675),Cleaned_Population!B$2:B$3200&amp;Cleaned_Population!A$2:A$3200,Cleaned_Population!C$2:C$3200,"No Match")</f>
        <v>162181</v>
      </c>
      <c r="K2675" t="str">
        <f t="shared" si="41"/>
        <v>Sufficient Access</v>
      </c>
    </row>
    <row r="2676" spans="1:11">
      <c r="A2676" t="str">
        <v>MERIT HEALTH RIVER OAKS</v>
      </c>
      <c r="B2676" t="str">
        <v>FLOWOOD</v>
      </c>
      <c r="C2676" t="str">
        <v>MS</v>
      </c>
      <c r="D2676" t="str">
        <v>RANKIN</v>
      </c>
      <c r="E2676" t="str">
        <v>Acute Care Hospitals</v>
      </c>
      <c r="F2676" t="str">
        <v>Proprietary</v>
      </c>
      <c r="G2676" t="str">
        <v>Yes</v>
      </c>
      <c r="H2676" s="8">
        <v>1</v>
      </c>
      <c r="I2676" t="str">
        <f>_xlfn.XLOOKUP(C2676,State_Ref!B:B,State_Ref!A:A,"No Match")</f>
        <v>Mississippi</v>
      </c>
      <c r="J2676" cm="1">
        <f t="array" ref="J2676">_xlfn.XLOOKUP(I2676&amp;PROPER(D2676),Cleaned_Population!B$2:B$3200&amp;Cleaned_Population!A$2:A$3200,Cleaned_Population!C$2:C$3200,"No Match")</f>
        <v>162181</v>
      </c>
      <c r="K2676" t="str">
        <f t="shared" si="41"/>
        <v>Sufficient Access</v>
      </c>
    </row>
    <row r="2677" spans="1:11">
      <c r="A2677" t="str">
        <v>BAPTIST MEMORIAL HOSPITAL DESOTO</v>
      </c>
      <c r="B2677" t="str">
        <v>SOUTHAVEN</v>
      </c>
      <c r="C2677" t="str">
        <v>MS</v>
      </c>
      <c r="D2677" t="str">
        <v>DE SOTO</v>
      </c>
      <c r="E2677" t="str">
        <v>Acute Care Hospitals</v>
      </c>
      <c r="F2677" t="str">
        <v>Proprietary</v>
      </c>
      <c r="G2677" t="str">
        <v>Yes</v>
      </c>
      <c r="H2677" s="8">
        <v>3</v>
      </c>
      <c r="I2677" t="str">
        <f>_xlfn.XLOOKUP(C2677,State_Ref!B:B,State_Ref!A:A,"No Match")</f>
        <v>Mississippi</v>
      </c>
      <c r="J2677" t="str" cm="1">
        <f t="array" ref="J2677">_xlfn.XLOOKUP(I2677&amp;PROPER(D2677),Cleaned_Population!B$2:B$3200&amp;Cleaned_Population!A$2:A$3200,Cleaned_Population!C$2:C$3200,"No Match")</f>
        <v>No Match</v>
      </c>
      <c r="K2677" t="str">
        <f t="shared" si="41"/>
        <v>Sufficient Access</v>
      </c>
    </row>
    <row r="2678" spans="1:11">
      <c r="A2678" t="str">
        <v>ALLIANCE HEALTH CENTER</v>
      </c>
      <c r="B2678" t="str">
        <v>MERIDIAN</v>
      </c>
      <c r="C2678" t="str">
        <v>MS</v>
      </c>
      <c r="D2678" t="str">
        <v>LAUDERDALE</v>
      </c>
      <c r="E2678" t="str">
        <v>Acute Care Hospitals</v>
      </c>
      <c r="F2678" t="str">
        <v>Proprietary</v>
      </c>
      <c r="G2678" t="str">
        <v>No</v>
      </c>
      <c r="H2678" s="8">
        <v>0</v>
      </c>
      <c r="I2678" t="str">
        <f>_xlfn.XLOOKUP(C2678,State_Ref!B:B,State_Ref!A:A,"No Match")</f>
        <v>Mississippi</v>
      </c>
      <c r="J2678" cm="1">
        <f t="array" ref="J2678">_xlfn.XLOOKUP(I2678&amp;PROPER(D2678),Cleaned_Population!B$2:B$3200&amp;Cleaned_Population!A$2:A$3200,Cleaned_Population!C$2:C$3200,"No Match")</f>
        <v>70317</v>
      </c>
      <c r="K2678" t="str">
        <f t="shared" si="41"/>
        <v>Sufficient Access</v>
      </c>
    </row>
    <row r="2679" spans="1:11">
      <c r="A2679" t="str">
        <v>MISSISSIPPI METHODIST REHAB CTR</v>
      </c>
      <c r="B2679" t="str">
        <v>JACKSON</v>
      </c>
      <c r="C2679" t="str">
        <v>MS</v>
      </c>
      <c r="D2679" t="str">
        <v>HINDS</v>
      </c>
      <c r="E2679" t="str">
        <v>Acute Care Hospitals</v>
      </c>
      <c r="F2679" t="str">
        <v>Voluntary non-profit - Private</v>
      </c>
      <c r="G2679" t="str">
        <v>No</v>
      </c>
      <c r="H2679" s="8">
        <v>0</v>
      </c>
      <c r="I2679" t="str">
        <f>_xlfn.XLOOKUP(C2679,State_Ref!B:B,State_Ref!A:A,"No Match")</f>
        <v>Mississippi</v>
      </c>
      <c r="J2679" cm="1">
        <f t="array" ref="J2679">_xlfn.XLOOKUP(I2679&amp;PROPER(D2679),Cleaned_Population!B$2:B$3200&amp;Cleaned_Population!A$2:A$3200,Cleaned_Population!C$2:C$3200,"No Match")</f>
        <v>211888</v>
      </c>
      <c r="K2679" t="str">
        <f t="shared" si="41"/>
        <v>Sufficient Access</v>
      </c>
    </row>
    <row r="2680" spans="1:11">
      <c r="A2680" t="str">
        <v>OCHSNER MEDICAL CENTER-HANCOCK</v>
      </c>
      <c r="B2680" t="str">
        <v>BAY SAINT LOUIS</v>
      </c>
      <c r="C2680" t="str">
        <v>MS</v>
      </c>
      <c r="D2680" t="str">
        <v>HANCOCK</v>
      </c>
      <c r="E2680" t="str">
        <v>Acute Care Hospitals</v>
      </c>
      <c r="F2680" t="str">
        <v>Government - Local</v>
      </c>
      <c r="G2680" t="str">
        <v>Yes</v>
      </c>
      <c r="H2680" s="8">
        <v>3</v>
      </c>
      <c r="I2680" t="str">
        <f>_xlfn.XLOOKUP(C2680,State_Ref!B:B,State_Ref!A:A,"No Match")</f>
        <v>Mississippi</v>
      </c>
      <c r="J2680" cm="1">
        <f t="array" ref="J2680">_xlfn.XLOOKUP(I2680&amp;PROPER(D2680),Cleaned_Population!B$2:B$3200&amp;Cleaned_Population!A$2:A$3200,Cleaned_Population!C$2:C$3200,"No Match")</f>
        <v>46873</v>
      </c>
      <c r="K2680" t="str">
        <f t="shared" si="41"/>
        <v>Sufficient Access</v>
      </c>
    </row>
    <row r="2681" spans="1:11">
      <c r="A2681" t="str">
        <v>METHODIST HEALTHCARE - OLIVE BRANCH HOSPITAL</v>
      </c>
      <c r="B2681" t="str">
        <v>OLIVE BRANCH</v>
      </c>
      <c r="C2681" t="str">
        <v>MS</v>
      </c>
      <c r="D2681" t="str">
        <v>DE SOTO</v>
      </c>
      <c r="E2681" t="str">
        <v>Acute Care Hospitals</v>
      </c>
      <c r="F2681" t="str">
        <v>Voluntary non-profit - Private</v>
      </c>
      <c r="G2681" t="str">
        <v>Yes</v>
      </c>
      <c r="H2681" s="8">
        <v>4</v>
      </c>
      <c r="I2681" t="str">
        <f>_xlfn.XLOOKUP(C2681,State_Ref!B:B,State_Ref!A:A,"No Match")</f>
        <v>Mississippi</v>
      </c>
      <c r="J2681" t="str" cm="1">
        <f t="array" ref="J2681">_xlfn.XLOOKUP(I2681&amp;PROPER(D2681),Cleaned_Population!B$2:B$3200&amp;Cleaned_Population!A$2:A$3200,Cleaned_Population!C$2:C$3200,"No Match")</f>
        <v>No Match</v>
      </c>
      <c r="K2681" t="str">
        <f t="shared" si="41"/>
        <v>Sufficient Access</v>
      </c>
    </row>
    <row r="2682" spans="1:11">
      <c r="A2682" t="str">
        <v>UNIVERSITY OF MISSISSIPPI MEDICAL CENTER- GRENADA</v>
      </c>
      <c r="B2682" t="str">
        <v>GRENADA</v>
      </c>
      <c r="C2682" t="str">
        <v>MS</v>
      </c>
      <c r="D2682" t="str">
        <v>GRENADA</v>
      </c>
      <c r="E2682" t="str">
        <v>Acute Care Hospitals</v>
      </c>
      <c r="F2682" t="str">
        <v>Government - State</v>
      </c>
      <c r="G2682" t="str">
        <v>Yes</v>
      </c>
      <c r="H2682" s="8">
        <v>1</v>
      </c>
      <c r="I2682" t="str">
        <f>_xlfn.XLOOKUP(C2682,State_Ref!B:B,State_Ref!A:A,"No Match")</f>
        <v>Mississippi</v>
      </c>
      <c r="J2682" cm="1">
        <f t="array" ref="J2682">_xlfn.XLOOKUP(I2682&amp;PROPER(D2682),Cleaned_Population!B$2:B$3200&amp;Cleaned_Population!A$2:A$3200,Cleaned_Population!C$2:C$3200,"No Match")</f>
        <v>20868</v>
      </c>
      <c r="K2682" t="str">
        <f t="shared" si="41"/>
        <v>Sufficient Access</v>
      </c>
    </row>
    <row r="2683" spans="1:11">
      <c r="A2683" t="str">
        <v>HIGHLAND HILLS MEDICAL CENTER</v>
      </c>
      <c r="B2683" t="str">
        <v>SENATOBIA</v>
      </c>
      <c r="C2683" t="str">
        <v>MS</v>
      </c>
      <c r="D2683" t="str">
        <v>TATE</v>
      </c>
      <c r="E2683" t="str">
        <v>Acute Care Hospitals</v>
      </c>
      <c r="F2683" t="str">
        <v>Voluntary non-profit - Private</v>
      </c>
      <c r="G2683" t="str">
        <v>Yes</v>
      </c>
      <c r="H2683" s="8">
        <v>0</v>
      </c>
      <c r="I2683" t="str">
        <f>_xlfn.XLOOKUP(C2683,State_Ref!B:B,State_Ref!A:A,"No Match")</f>
        <v>Mississippi</v>
      </c>
      <c r="J2683" cm="1">
        <f t="array" ref="J2683">_xlfn.XLOOKUP(I2683&amp;PROPER(D2683),Cleaned_Population!B$2:B$3200&amp;Cleaned_Population!A$2:A$3200,Cleaned_Population!C$2:C$3200,"No Match")</f>
        <v>28725</v>
      </c>
      <c r="K2683" t="str">
        <f t="shared" si="41"/>
        <v>Sufficient Access</v>
      </c>
    </row>
    <row r="2684" spans="1:11">
      <c r="A2684" t="str">
        <v>ALLIANCE HEALTHCARE SYSTEM, INC</v>
      </c>
      <c r="B2684" t="str">
        <v>HOLLY SPRINGS</v>
      </c>
      <c r="C2684" t="str">
        <v>MS</v>
      </c>
      <c r="D2684" t="str">
        <v>MARSHALL</v>
      </c>
      <c r="E2684" t="str">
        <v>Acute Care Hospitals</v>
      </c>
      <c r="F2684" t="str">
        <v>Proprietary</v>
      </c>
      <c r="G2684" t="str">
        <v>No</v>
      </c>
      <c r="H2684" s="8">
        <v>0</v>
      </c>
      <c r="I2684" t="str">
        <f>_xlfn.XLOOKUP(C2684,State_Ref!B:B,State_Ref!A:A,"No Match")</f>
        <v>Mississippi</v>
      </c>
      <c r="J2684" cm="1">
        <f t="array" ref="J2684">_xlfn.XLOOKUP(I2684&amp;PROPER(D2684),Cleaned_Population!B$2:B$3200&amp;Cleaned_Population!A$2:A$3200,Cleaned_Population!C$2:C$3200,"No Match")</f>
        <v>34654</v>
      </c>
      <c r="K2684" t="str">
        <f t="shared" si="41"/>
        <v>Sufficient Access</v>
      </c>
    </row>
    <row r="2685" spans="1:11">
      <c r="A2685" t="str">
        <v>81st Medical Group (Keesler AFB)</v>
      </c>
      <c r="B2685" t="str">
        <v>Biloxi</v>
      </c>
      <c r="C2685" t="str">
        <v>MS</v>
      </c>
      <c r="D2685" t="str">
        <v>HARRISON</v>
      </c>
      <c r="E2685" t="str">
        <v>Acute Care - Department of Defense</v>
      </c>
      <c r="F2685" t="str">
        <v>Department of Defense</v>
      </c>
      <c r="G2685" t="str">
        <v>Yes</v>
      </c>
      <c r="H2685" s="8">
        <v>0</v>
      </c>
      <c r="I2685" t="str">
        <f>_xlfn.XLOOKUP(C2685,State_Ref!B:B,State_Ref!A:A,"No Match")</f>
        <v>Mississippi</v>
      </c>
      <c r="J2685" cm="1">
        <f t="array" ref="J2685">_xlfn.XLOOKUP(I2685&amp;PROPER(D2685),Cleaned_Population!B$2:B$3200&amp;Cleaned_Population!A$2:A$3200,Cleaned_Population!C$2:C$3200,"No Match")</f>
        <v>217136</v>
      </c>
      <c r="K2685" t="str">
        <f t="shared" si="41"/>
        <v>Sufficient Access</v>
      </c>
    </row>
    <row r="2686" spans="1:11">
      <c r="A2686" t="str">
        <v>VA GULF COAST HEALTHCARE SYSTEM</v>
      </c>
      <c r="B2686" t="str">
        <v>BILOXI</v>
      </c>
      <c r="C2686" t="str">
        <v>MS</v>
      </c>
      <c r="D2686" t="str">
        <v>HARRISON</v>
      </c>
      <c r="E2686" t="str">
        <v>Acute Care - Veterans Administration</v>
      </c>
      <c r="F2686" t="str">
        <v>Veterans Health Administration</v>
      </c>
      <c r="G2686" t="str">
        <v>Yes</v>
      </c>
      <c r="H2686" s="8">
        <v>5</v>
      </c>
      <c r="I2686" t="str">
        <f>_xlfn.XLOOKUP(C2686,State_Ref!B:B,State_Ref!A:A,"No Match")</f>
        <v>Mississippi</v>
      </c>
      <c r="J2686" cm="1">
        <f t="array" ref="J2686">_xlfn.XLOOKUP(I2686&amp;PROPER(D2686),Cleaned_Population!B$2:B$3200&amp;Cleaned_Population!A$2:A$3200,Cleaned_Population!C$2:C$3200,"No Match")</f>
        <v>217136</v>
      </c>
      <c r="K2686" t="str">
        <f t="shared" si="41"/>
        <v>Sufficient Access</v>
      </c>
    </row>
    <row r="2687" spans="1:11">
      <c r="A2687" t="str">
        <v>G. V. (SONNY) MONTGOMERY VA MEDICAL CENTER (JACKSON)</v>
      </c>
      <c r="B2687" t="str">
        <v>JACKSON</v>
      </c>
      <c r="C2687" t="str">
        <v>MS</v>
      </c>
      <c r="D2687" t="str">
        <v>HINDS</v>
      </c>
      <c r="E2687" t="str">
        <v>Acute Care - Veterans Administration</v>
      </c>
      <c r="F2687" t="str">
        <v>Veterans Health Administration</v>
      </c>
      <c r="G2687" t="str">
        <v>Yes</v>
      </c>
      <c r="H2687" s="8">
        <v>4</v>
      </c>
      <c r="I2687" t="str">
        <f>_xlfn.XLOOKUP(C2687,State_Ref!B:B,State_Ref!A:A,"No Match")</f>
        <v>Mississippi</v>
      </c>
      <c r="J2687" cm="1">
        <f t="array" ref="J2687">_xlfn.XLOOKUP(I2687&amp;PROPER(D2687),Cleaned_Population!B$2:B$3200&amp;Cleaned_Population!A$2:A$3200,Cleaned_Population!C$2:C$3200,"No Match")</f>
        <v>211888</v>
      </c>
      <c r="K2687" t="str">
        <f t="shared" si="41"/>
        <v>Sufficient Access</v>
      </c>
    </row>
    <row r="2688" spans="1:11">
      <c r="A2688" t="str">
        <v>JEFFERSON COUNTY HOSPITAL</v>
      </c>
      <c r="B2688" t="str">
        <v>FAYETTE</v>
      </c>
      <c r="C2688" t="str">
        <v>MS</v>
      </c>
      <c r="D2688" t="str">
        <v>JEFFERSON</v>
      </c>
      <c r="E2688" t="str">
        <v>Rural Emergency Hospital</v>
      </c>
      <c r="F2688" t="str">
        <v>Proprietary</v>
      </c>
      <c r="G2688" t="str">
        <v>Yes</v>
      </c>
      <c r="H2688" s="8">
        <v>0</v>
      </c>
      <c r="I2688" t="str">
        <f>_xlfn.XLOOKUP(C2688,State_Ref!B:B,State_Ref!A:A,"No Match")</f>
        <v>Mississippi</v>
      </c>
      <c r="J2688" cm="1">
        <f t="array" ref="J2688">_xlfn.XLOOKUP(I2688&amp;PROPER(D2688),Cleaned_Population!B$2:B$3200&amp;Cleaned_Population!A$2:A$3200,Cleaned_Population!C$2:C$3200,"No Match")</f>
        <v>6825</v>
      </c>
      <c r="K2688" t="str">
        <f t="shared" si="41"/>
        <v>Sufficient Access</v>
      </c>
    </row>
    <row r="2689" spans="1:11">
      <c r="A2689" t="str">
        <v>PANOLA MEDICAL CENTER</v>
      </c>
      <c r="B2689" t="str">
        <v>BATESVILLE</v>
      </c>
      <c r="C2689" t="str">
        <v>MS</v>
      </c>
      <c r="D2689" t="str">
        <v>PANOLA</v>
      </c>
      <c r="E2689" t="str">
        <v>Rural Emergency Hospital</v>
      </c>
      <c r="F2689" t="str">
        <v>Proprietary</v>
      </c>
      <c r="G2689" t="str">
        <v>Yes</v>
      </c>
      <c r="H2689" s="8">
        <v>0</v>
      </c>
      <c r="I2689" t="str">
        <f>_xlfn.XLOOKUP(C2689,State_Ref!B:B,State_Ref!A:A,"No Match")</f>
        <v>Mississippi</v>
      </c>
      <c r="J2689" cm="1">
        <f t="array" ref="J2689">_xlfn.XLOOKUP(I2689&amp;PROPER(D2689),Cleaned_Population!B$2:B$3200&amp;Cleaned_Population!A$2:A$3200,Cleaned_Population!C$2:C$3200,"No Match")</f>
        <v>32691</v>
      </c>
      <c r="K2689" t="str">
        <f t="shared" si="41"/>
        <v>Sufficient Access</v>
      </c>
    </row>
    <row r="2690" spans="1:11">
      <c r="A2690" t="str">
        <v>GREENE COUNTY HOSPITAL</v>
      </c>
      <c r="B2690" t="str">
        <v>LEAKESVILLE</v>
      </c>
      <c r="C2690" t="str">
        <v>MS</v>
      </c>
      <c r="D2690" t="str">
        <v>GREENE</v>
      </c>
      <c r="E2690" t="str">
        <v>Rural Emergency Hospital</v>
      </c>
      <c r="F2690" t="str">
        <v>Government - Local</v>
      </c>
      <c r="G2690" t="str">
        <v>Yes</v>
      </c>
      <c r="H2690" s="8">
        <v>0</v>
      </c>
      <c r="I2690" t="str">
        <f>_xlfn.XLOOKUP(C2690,State_Ref!B:B,State_Ref!A:A,"No Match")</f>
        <v>Mississippi</v>
      </c>
      <c r="J2690" cm="1">
        <f t="array" ref="J2690">_xlfn.XLOOKUP(I2690&amp;PROPER(D2690),Cleaned_Population!B$2:B$3200&amp;Cleaned_Population!A$2:A$3200,Cleaned_Population!C$2:C$3200,"No Match")</f>
        <v>13707</v>
      </c>
      <c r="K2690" t="str">
        <f t="shared" si="41"/>
        <v>Sufficient Access</v>
      </c>
    </row>
    <row r="2691" spans="1:11">
      <c r="A2691" t="str">
        <v>PERRY COUNTY GENERAL HOSPITAL</v>
      </c>
      <c r="B2691" t="str">
        <v>RICHTON</v>
      </c>
      <c r="C2691" t="str">
        <v>MS</v>
      </c>
      <c r="D2691" t="str">
        <v>GREENE</v>
      </c>
      <c r="E2691" t="str">
        <v>Rural Emergency Hospital</v>
      </c>
      <c r="F2691" t="str">
        <v>Government - Local</v>
      </c>
      <c r="G2691" t="str">
        <v>Yes</v>
      </c>
      <c r="H2691" s="8">
        <v>0</v>
      </c>
      <c r="I2691" t="str">
        <f>_xlfn.XLOOKUP(C2691,State_Ref!B:B,State_Ref!A:A,"No Match")</f>
        <v>Mississippi</v>
      </c>
      <c r="J2691" cm="1">
        <f t="array" ref="J2691">_xlfn.XLOOKUP(I2691&amp;PROPER(D2691),Cleaned_Population!B$2:B$3200&amp;Cleaned_Population!A$2:A$3200,Cleaned_Population!C$2:C$3200,"No Match")</f>
        <v>13707</v>
      </c>
      <c r="K2691" t="str">
        <f t="shared" ref="K2691:K2754" si="42">IF(AND(J2691&gt;50000,COUNTIFS(D:D,D2691,C:C,C2691)&lt;=1),"Hospital Desert","Sufficient Access")</f>
        <v>Sufficient Access</v>
      </c>
    </row>
    <row r="2692" spans="1:11">
      <c r="A2692" t="str">
        <v>SHARKEY ISSAQUENA COMMUNITY HOSPITAL</v>
      </c>
      <c r="B2692" t="str">
        <v>ROLLING FORK</v>
      </c>
      <c r="C2692" t="str">
        <v>MS</v>
      </c>
      <c r="D2692" t="str">
        <v>SHARKEY</v>
      </c>
      <c r="E2692" t="str">
        <v>Rural Emergency Hospital</v>
      </c>
      <c r="F2692" t="str">
        <v>Government - Local</v>
      </c>
      <c r="G2692" t="str">
        <v>Yes</v>
      </c>
      <c r="H2692" s="8">
        <v>0</v>
      </c>
      <c r="I2692" t="str">
        <f>_xlfn.XLOOKUP(C2692,State_Ref!B:B,State_Ref!A:A,"No Match")</f>
        <v>Mississippi</v>
      </c>
      <c r="J2692" cm="1">
        <f t="array" ref="J2692">_xlfn.XLOOKUP(I2692&amp;PROPER(D2692),Cleaned_Population!B$2:B$3200&amp;Cleaned_Population!A$2:A$3200,Cleaned_Population!C$2:C$3200,"No Match")</f>
        <v>3097</v>
      </c>
      <c r="K2692" t="str">
        <f t="shared" si="42"/>
        <v>Sufficient Access</v>
      </c>
    </row>
    <row r="2693" spans="1:11">
      <c r="A2693" t="str">
        <v>PROGRESSIVE HEALTH GROUP OF HOUSTON</v>
      </c>
      <c r="B2693" t="str">
        <v>HOUSTON</v>
      </c>
      <c r="C2693" t="str">
        <v>MS</v>
      </c>
      <c r="D2693" t="str">
        <v>CHICKASAW</v>
      </c>
      <c r="E2693" t="str">
        <v>Rural Emergency Hospital</v>
      </c>
      <c r="F2693" t="str">
        <v>Proprietary</v>
      </c>
      <c r="G2693" t="str">
        <v>Yes</v>
      </c>
      <c r="H2693" s="8">
        <v>0</v>
      </c>
      <c r="I2693" t="str">
        <f>_xlfn.XLOOKUP(C2693,State_Ref!B:B,State_Ref!A:A,"No Match")</f>
        <v>Mississippi</v>
      </c>
      <c r="J2693" cm="1">
        <f t="array" ref="J2693">_xlfn.XLOOKUP(I2693&amp;PROPER(D2693),Cleaned_Population!B$2:B$3200&amp;Cleaned_Population!A$2:A$3200,Cleaned_Population!C$2:C$3200,"No Match")</f>
        <v>16730</v>
      </c>
      <c r="K2693" t="str">
        <f t="shared" si="42"/>
        <v>Sufficient Access</v>
      </c>
    </row>
    <row r="2694" spans="1:11">
      <c r="A2694" t="str">
        <v>SMITH COUNTY  EMERGENCY HOSPITAL</v>
      </c>
      <c r="B2694" t="str">
        <v>RALEIGH</v>
      </c>
      <c r="C2694" t="str">
        <v>MS</v>
      </c>
      <c r="D2694" t="str">
        <v>SMITH</v>
      </c>
      <c r="E2694" t="str">
        <v>Rural Emergency Hospital</v>
      </c>
      <c r="F2694" t="str">
        <v>Government - Local</v>
      </c>
      <c r="G2694" t="str">
        <v>Yes</v>
      </c>
      <c r="H2694" s="8">
        <v>0</v>
      </c>
      <c r="I2694" t="str">
        <f>_xlfn.XLOOKUP(C2694,State_Ref!B:B,State_Ref!A:A,"No Match")</f>
        <v>Mississippi</v>
      </c>
      <c r="J2694" cm="1">
        <f t="array" ref="J2694">_xlfn.XLOOKUP(I2694&amp;PROPER(D2694),Cleaned_Population!B$2:B$3200&amp;Cleaned_Population!A$2:A$3200,Cleaned_Population!C$2:C$3200,"No Match")</f>
        <v>13991</v>
      </c>
      <c r="K2694" t="str">
        <f t="shared" si="42"/>
        <v>Sufficient Access</v>
      </c>
    </row>
    <row r="2695" spans="1:11">
      <c r="A2695" t="str">
        <v>S E LACKEY MEMORIAL HOSPITAL</v>
      </c>
      <c r="B2695" t="str">
        <v>FOREST</v>
      </c>
      <c r="C2695" t="str">
        <v>MS</v>
      </c>
      <c r="D2695" t="str">
        <v>SCOTT</v>
      </c>
      <c r="E2695" t="str">
        <v>Critical Access Hospitals</v>
      </c>
      <c r="F2695" t="str">
        <v>Voluntary non-profit - Private</v>
      </c>
      <c r="G2695" t="str">
        <v>Yes</v>
      </c>
      <c r="H2695" s="8">
        <v>0</v>
      </c>
      <c r="I2695" t="str">
        <f>_xlfn.XLOOKUP(C2695,State_Ref!B:B,State_Ref!A:A,"No Match")</f>
        <v>Mississippi</v>
      </c>
      <c r="J2695" cm="1">
        <f t="array" ref="J2695">_xlfn.XLOOKUP(I2695&amp;PROPER(D2695),Cleaned_Population!B$2:B$3200&amp;Cleaned_Population!A$2:A$3200,Cleaned_Population!C$2:C$3200,"No Match")</f>
        <v>28073</v>
      </c>
      <c r="K2695" t="str">
        <f t="shared" si="42"/>
        <v>Sufficient Access</v>
      </c>
    </row>
    <row r="2696" spans="1:11">
      <c r="A2696" t="str">
        <v>MONROE REGIONAL HOSPITAL</v>
      </c>
      <c r="B2696" t="str">
        <v>ABERDEEN</v>
      </c>
      <c r="C2696" t="str">
        <v>MS</v>
      </c>
      <c r="D2696" t="str">
        <v>MONROE</v>
      </c>
      <c r="E2696" t="str">
        <v>Critical Access Hospitals</v>
      </c>
      <c r="F2696" t="str">
        <v>Voluntary non-profit - Private</v>
      </c>
      <c r="G2696" t="str">
        <v>Yes</v>
      </c>
      <c r="H2696" s="8">
        <v>0</v>
      </c>
      <c r="I2696" t="str">
        <f>_xlfn.XLOOKUP(C2696,State_Ref!B:B,State_Ref!A:A,"No Match")</f>
        <v>Mississippi</v>
      </c>
      <c r="J2696" cm="1">
        <f t="array" ref="J2696">_xlfn.XLOOKUP(I2696&amp;PROPER(D2696),Cleaned_Population!B$2:B$3200&amp;Cleaned_Population!A$2:A$3200,Cleaned_Population!C$2:C$3200,"No Match")</f>
        <v>33318</v>
      </c>
      <c r="K2696" t="str">
        <f t="shared" si="42"/>
        <v>Sufficient Access</v>
      </c>
    </row>
    <row r="2697" spans="1:11">
      <c r="A2697" t="str">
        <v>TALLAHATCHIE GENERAL HOSPITAL-CAH</v>
      </c>
      <c r="B2697" t="str">
        <v>CHARLESTON</v>
      </c>
      <c r="C2697" t="str">
        <v>MS</v>
      </c>
      <c r="D2697" t="str">
        <v>TALLAHATCHIE</v>
      </c>
      <c r="E2697" t="str">
        <v>Critical Access Hospitals</v>
      </c>
      <c r="F2697" t="str">
        <v>Government - Local</v>
      </c>
      <c r="G2697" t="str">
        <v>Yes</v>
      </c>
      <c r="H2697" s="8">
        <v>0</v>
      </c>
      <c r="I2697" t="str">
        <f>_xlfn.XLOOKUP(C2697,State_Ref!B:B,State_Ref!A:A,"No Match")</f>
        <v>Mississippi</v>
      </c>
      <c r="J2697" cm="1">
        <f t="array" ref="J2697">_xlfn.XLOOKUP(I2697&amp;PROPER(D2697),Cleaned_Population!B$2:B$3200&amp;Cleaned_Population!A$2:A$3200,Cleaned_Population!C$2:C$3200,"No Match")</f>
        <v>10877</v>
      </c>
      <c r="K2697" t="str">
        <f t="shared" si="42"/>
        <v>Sufficient Access</v>
      </c>
    </row>
    <row r="2698" spans="1:11">
      <c r="A2698" t="str">
        <v>LAWRENCE COUNTY HOSPITAL CAH</v>
      </c>
      <c r="B2698" t="str">
        <v>MONTICELLO</v>
      </c>
      <c r="C2698" t="str">
        <v>MS</v>
      </c>
      <c r="D2698" t="str">
        <v>LAWRENCE</v>
      </c>
      <c r="E2698" t="str">
        <v>Critical Access Hospitals</v>
      </c>
      <c r="F2698" t="str">
        <v>Government - Local</v>
      </c>
      <c r="G2698" t="str">
        <v>Yes</v>
      </c>
      <c r="H2698" s="8">
        <v>0</v>
      </c>
      <c r="I2698" t="str">
        <f>_xlfn.XLOOKUP(C2698,State_Ref!B:B,State_Ref!A:A,"No Match")</f>
        <v>Mississippi</v>
      </c>
      <c r="J2698" cm="1">
        <f t="array" ref="J2698">_xlfn.XLOOKUP(I2698&amp;PROPER(D2698),Cleaned_Population!B$2:B$3200&amp;Cleaned_Population!A$2:A$3200,Cleaned_Population!C$2:C$3200,"No Match")</f>
        <v>11819</v>
      </c>
      <c r="K2698" t="str">
        <f t="shared" si="42"/>
        <v>Sufficient Access</v>
      </c>
    </row>
    <row r="2699" spans="1:11">
      <c r="A2699" t="str">
        <v>NOXUBEE GENERAL CRITICAL ACCESS HOSP</v>
      </c>
      <c r="B2699" t="str">
        <v>MACON</v>
      </c>
      <c r="C2699" t="str">
        <v>MS</v>
      </c>
      <c r="D2699" t="str">
        <v>NOXUBEE</v>
      </c>
      <c r="E2699" t="str">
        <v>Critical Access Hospitals</v>
      </c>
      <c r="F2699" t="str">
        <v>Government - State</v>
      </c>
      <c r="G2699" t="str">
        <v>Yes</v>
      </c>
      <c r="H2699" s="8">
        <v>0</v>
      </c>
      <c r="I2699" t="str">
        <f>_xlfn.XLOOKUP(C2699,State_Ref!B:B,State_Ref!A:A,"No Match")</f>
        <v>Mississippi</v>
      </c>
      <c r="J2699" cm="1">
        <f t="array" ref="J2699">_xlfn.XLOOKUP(I2699&amp;PROPER(D2699),Cleaned_Population!B$2:B$3200&amp;Cleaned_Population!A$2:A$3200,Cleaned_Population!C$2:C$3200,"No Match")</f>
        <v>9798</v>
      </c>
      <c r="K2699" t="str">
        <f t="shared" si="42"/>
        <v>Sufficient Access</v>
      </c>
    </row>
    <row r="2700" spans="1:11">
      <c r="A2700" t="str">
        <v>PONTOTOC HEALTH SERVICE INC CAH</v>
      </c>
      <c r="B2700" t="str">
        <v>PONTOTOC</v>
      </c>
      <c r="C2700" t="str">
        <v>MS</v>
      </c>
      <c r="D2700" t="str">
        <v>PONTOTOC</v>
      </c>
      <c r="E2700" t="str">
        <v>Critical Access Hospitals</v>
      </c>
      <c r="F2700" t="str">
        <v>Voluntary non-profit - Private</v>
      </c>
      <c r="G2700" t="str">
        <v>Yes</v>
      </c>
      <c r="H2700" s="8">
        <v>0</v>
      </c>
      <c r="I2700" t="str">
        <f>_xlfn.XLOOKUP(C2700,State_Ref!B:B,State_Ref!A:A,"No Match")</f>
        <v>Mississippi</v>
      </c>
      <c r="J2700" cm="1">
        <f t="array" ref="J2700">_xlfn.XLOOKUP(I2700&amp;PROPER(D2700),Cleaned_Population!B$2:B$3200&amp;Cleaned_Population!A$2:A$3200,Cleaned_Population!C$2:C$3200,"No Match")</f>
        <v>32096</v>
      </c>
      <c r="K2700" t="str">
        <f t="shared" si="42"/>
        <v>Sufficient Access</v>
      </c>
    </row>
    <row r="2701" spans="1:11">
      <c r="A2701" t="str">
        <v>FIELD HEALTH SYSTEM</v>
      </c>
      <c r="B2701" t="str">
        <v>CENTREVILLE</v>
      </c>
      <c r="C2701" t="str">
        <v>MS</v>
      </c>
      <c r="D2701" t="str">
        <v>WILKINSON</v>
      </c>
      <c r="E2701" t="str">
        <v>Critical Access Hospitals</v>
      </c>
      <c r="F2701" t="str">
        <v>Government - Local</v>
      </c>
      <c r="G2701" t="str">
        <v>Yes</v>
      </c>
      <c r="H2701" s="8">
        <v>0</v>
      </c>
      <c r="I2701" t="str">
        <f>_xlfn.XLOOKUP(C2701,State_Ref!B:B,State_Ref!A:A,"No Match")</f>
        <v>Mississippi</v>
      </c>
      <c r="J2701" cm="1">
        <f t="array" ref="J2701">_xlfn.XLOOKUP(I2701&amp;PROPER(D2701),Cleaned_Population!B$2:B$3200&amp;Cleaned_Population!A$2:A$3200,Cleaned_Population!C$2:C$3200,"No Match")</f>
        <v>7582</v>
      </c>
      <c r="K2701" t="str">
        <f t="shared" si="42"/>
        <v>Sufficient Access</v>
      </c>
    </row>
    <row r="2702" spans="1:11">
      <c r="A2702" t="str">
        <v>TYLER HOLMES MEMORIAL HOSPITAL CAH</v>
      </c>
      <c r="B2702" t="str">
        <v>WINONA</v>
      </c>
      <c r="C2702" t="str">
        <v>MS</v>
      </c>
      <c r="D2702" t="str">
        <v>MONTGOMERY</v>
      </c>
      <c r="E2702" t="str">
        <v>Critical Access Hospitals</v>
      </c>
      <c r="F2702" t="str">
        <v>Government - Local</v>
      </c>
      <c r="G2702" t="str">
        <v>Yes</v>
      </c>
      <c r="H2702" s="8">
        <v>0</v>
      </c>
      <c r="I2702" t="str">
        <f>_xlfn.XLOOKUP(C2702,State_Ref!B:B,State_Ref!A:A,"No Match")</f>
        <v>Mississippi</v>
      </c>
      <c r="J2702" cm="1">
        <f t="array" ref="J2702">_xlfn.XLOOKUP(I2702&amp;PROPER(D2702),Cleaned_Population!B$2:B$3200&amp;Cleaned_Population!A$2:A$3200,Cleaned_Population!C$2:C$3200,"No Match")</f>
        <v>9354</v>
      </c>
      <c r="K2702" t="str">
        <f t="shared" si="42"/>
        <v>Sufficient Access</v>
      </c>
    </row>
    <row r="2703" spans="1:11">
      <c r="A2703" t="str">
        <v>BAPTIST MEDICAL CENTER-YAZOO</v>
      </c>
      <c r="B2703" t="str">
        <v>YAZOO CITY</v>
      </c>
      <c r="C2703" t="str">
        <v>MS</v>
      </c>
      <c r="D2703" t="str">
        <v>YAZOO</v>
      </c>
      <c r="E2703" t="str">
        <v>Critical Access Hospitals</v>
      </c>
      <c r="F2703" t="str">
        <v>Voluntary non-profit - Private</v>
      </c>
      <c r="G2703" t="str">
        <v>Yes</v>
      </c>
      <c r="H2703" s="8">
        <v>0</v>
      </c>
      <c r="I2703" t="str">
        <f>_xlfn.XLOOKUP(C2703,State_Ref!B:B,State_Ref!A:A,"No Match")</f>
        <v>Mississippi</v>
      </c>
      <c r="J2703" cm="1">
        <f t="array" ref="J2703">_xlfn.XLOOKUP(I2703&amp;PROPER(D2703),Cleaned_Population!B$2:B$3200&amp;Cleaned_Population!A$2:A$3200,Cleaned_Population!C$2:C$3200,"No Match")</f>
        <v>22947</v>
      </c>
      <c r="K2703" t="str">
        <f t="shared" si="42"/>
        <v>Sufficient Access</v>
      </c>
    </row>
    <row r="2704" spans="1:11">
      <c r="A2704" t="str">
        <v>BAPTIST MEDICAL CENTER-LEAKE</v>
      </c>
      <c r="B2704" t="str">
        <v>CARTHAGE</v>
      </c>
      <c r="C2704" t="str">
        <v>MS</v>
      </c>
      <c r="D2704" t="str">
        <v>LEAKE</v>
      </c>
      <c r="E2704" t="str">
        <v>Critical Access Hospitals</v>
      </c>
      <c r="F2704" t="str">
        <v>Voluntary non-profit - Private</v>
      </c>
      <c r="G2704" t="str">
        <v>Yes</v>
      </c>
      <c r="H2704" s="8">
        <v>2</v>
      </c>
      <c r="I2704" t="str">
        <f>_xlfn.XLOOKUP(C2704,State_Ref!B:B,State_Ref!A:A,"No Match")</f>
        <v>Mississippi</v>
      </c>
      <c r="J2704" cm="1">
        <f t="array" ref="J2704">_xlfn.XLOOKUP(I2704&amp;PROPER(D2704),Cleaned_Population!B$2:B$3200&amp;Cleaned_Population!A$2:A$3200,Cleaned_Population!C$2:C$3200,"No Match")</f>
        <v>21662</v>
      </c>
      <c r="K2704" t="str">
        <f t="shared" si="42"/>
        <v>Sufficient Access</v>
      </c>
    </row>
    <row r="2705" spans="1:11">
      <c r="A2705" t="str">
        <v>OCHSNER WATKINS HOSPITAL</v>
      </c>
      <c r="B2705" t="str">
        <v>QUITMAN</v>
      </c>
      <c r="C2705" t="str">
        <v>MS</v>
      </c>
      <c r="D2705" t="str">
        <v>CLARKE</v>
      </c>
      <c r="E2705" t="str">
        <v>Critical Access Hospitals</v>
      </c>
      <c r="F2705" t="str">
        <v>Voluntary non-profit - Private</v>
      </c>
      <c r="G2705" t="str">
        <v>Yes</v>
      </c>
      <c r="H2705" s="8">
        <v>0</v>
      </c>
      <c r="I2705" t="str">
        <f>_xlfn.XLOOKUP(C2705,State_Ref!B:B,State_Ref!A:A,"No Match")</f>
        <v>Mississippi</v>
      </c>
      <c r="J2705" cm="1">
        <f t="array" ref="J2705">_xlfn.XLOOKUP(I2705&amp;PROPER(D2705),Cleaned_Population!B$2:B$3200&amp;Cleaned_Population!A$2:A$3200,Cleaned_Population!C$2:C$3200,"No Match")</f>
        <v>15102</v>
      </c>
      <c r="K2705" t="str">
        <f t="shared" si="42"/>
        <v>Sufficient Access</v>
      </c>
    </row>
    <row r="2706" spans="1:11">
      <c r="A2706" t="str">
        <v>SIMPSON GENERAL HOSPITAL CAH</v>
      </c>
      <c r="B2706" t="str">
        <v>MENDENHALL</v>
      </c>
      <c r="C2706" t="str">
        <v>MS</v>
      </c>
      <c r="D2706" t="str">
        <v>SIMPSON</v>
      </c>
      <c r="E2706" t="str">
        <v>Critical Access Hospitals</v>
      </c>
      <c r="F2706" t="str">
        <v>Voluntary non-profit - Private</v>
      </c>
      <c r="G2706" t="str">
        <v>Yes</v>
      </c>
      <c r="H2706" s="8">
        <v>2</v>
      </c>
      <c r="I2706" t="str">
        <f>_xlfn.XLOOKUP(C2706,State_Ref!B:B,State_Ref!A:A,"No Match")</f>
        <v>Mississippi</v>
      </c>
      <c r="J2706" cm="1">
        <f t="array" ref="J2706">_xlfn.XLOOKUP(I2706&amp;PROPER(D2706),Cleaned_Population!B$2:B$3200&amp;Cleaned_Population!A$2:A$3200,Cleaned_Population!C$2:C$3200,"No Match")</f>
        <v>25498</v>
      </c>
      <c r="K2706" t="str">
        <f t="shared" si="42"/>
        <v>Sufficient Access</v>
      </c>
    </row>
    <row r="2707" spans="1:11">
      <c r="A2707" t="str">
        <v>NORTH SUNFLOWER MEDICAL CENTER CAH</v>
      </c>
      <c r="B2707" t="str">
        <v>RULEVILLE</v>
      </c>
      <c r="C2707" t="str">
        <v>MS</v>
      </c>
      <c r="D2707" t="str">
        <v>SUNFLOWER</v>
      </c>
      <c r="E2707" t="str">
        <v>Critical Access Hospitals</v>
      </c>
      <c r="F2707" t="str">
        <v>Government - Local</v>
      </c>
      <c r="G2707" t="str">
        <v>Yes</v>
      </c>
      <c r="H2707" s="8">
        <v>1</v>
      </c>
      <c r="I2707" t="str">
        <f>_xlfn.XLOOKUP(C2707,State_Ref!B:B,State_Ref!A:A,"No Match")</f>
        <v>Mississippi</v>
      </c>
      <c r="J2707" cm="1">
        <f t="array" ref="J2707">_xlfn.XLOOKUP(I2707&amp;PROPER(D2707),Cleaned_Population!B$2:B$3200&amp;Cleaned_Population!A$2:A$3200,Cleaned_Population!C$2:C$3200,"No Match")</f>
        <v>22893</v>
      </c>
      <c r="K2707" t="str">
        <f t="shared" si="42"/>
        <v>Sufficient Access</v>
      </c>
    </row>
    <row r="2708" spans="1:11">
      <c r="A2708" t="str">
        <v>HOLMES COUNTY HOSPITAL AND CLINICS</v>
      </c>
      <c r="B2708" t="str">
        <v>LEXINGTON</v>
      </c>
      <c r="C2708" t="str">
        <v>MS</v>
      </c>
      <c r="D2708" t="str">
        <v>HOLMES</v>
      </c>
      <c r="E2708" t="str">
        <v>Critical Access Hospitals</v>
      </c>
      <c r="F2708" t="str">
        <v>Government - State</v>
      </c>
      <c r="G2708" t="str">
        <v>Yes</v>
      </c>
      <c r="H2708" s="8">
        <v>0</v>
      </c>
      <c r="I2708" t="str">
        <f>_xlfn.XLOOKUP(C2708,State_Ref!B:B,State_Ref!A:A,"No Match")</f>
        <v>Mississippi</v>
      </c>
      <c r="J2708" cm="1">
        <f t="array" ref="J2708">_xlfn.XLOOKUP(I2708&amp;PROPER(D2708),Cleaned_Population!B$2:B$3200&amp;Cleaned_Population!A$2:A$3200,Cleaned_Population!C$2:C$3200,"No Match")</f>
        <v>15465</v>
      </c>
      <c r="K2708" t="str">
        <f t="shared" si="42"/>
        <v>Sufficient Access</v>
      </c>
    </row>
    <row r="2709" spans="1:11">
      <c r="A2709" t="str">
        <v>CLAIBORNE COUNTY HOSPITAL</v>
      </c>
      <c r="B2709" t="str">
        <v>PORT GIBSON</v>
      </c>
      <c r="C2709" t="str">
        <v>MS</v>
      </c>
      <c r="D2709" t="str">
        <v>CLAIBORNE</v>
      </c>
      <c r="E2709" t="str">
        <v>Critical Access Hospitals</v>
      </c>
      <c r="F2709" t="str">
        <v>Government - Local</v>
      </c>
      <c r="G2709" t="str">
        <v>Yes</v>
      </c>
      <c r="H2709" s="8">
        <v>0</v>
      </c>
      <c r="I2709" t="str">
        <f>_xlfn.XLOOKUP(C2709,State_Ref!B:B,State_Ref!A:A,"No Match")</f>
        <v>Mississippi</v>
      </c>
      <c r="J2709" cm="1">
        <f t="array" ref="J2709">_xlfn.XLOOKUP(I2709&amp;PROPER(D2709),Cleaned_Population!B$2:B$3200&amp;Cleaned_Population!A$2:A$3200,Cleaned_Population!C$2:C$3200,"No Match")</f>
        <v>8058</v>
      </c>
      <c r="K2709" t="str">
        <f t="shared" si="42"/>
        <v>Sufficient Access</v>
      </c>
    </row>
    <row r="2710" spans="1:11">
      <c r="A2710" t="str">
        <v>OCHSNER LAIRD HOSPITAL</v>
      </c>
      <c r="B2710" t="str">
        <v>UNION</v>
      </c>
      <c r="C2710" t="str">
        <v>MS</v>
      </c>
      <c r="D2710" t="str">
        <v>NESHOBA</v>
      </c>
      <c r="E2710" t="str">
        <v>Critical Access Hospitals</v>
      </c>
      <c r="F2710" t="str">
        <v>Voluntary non-profit - Private</v>
      </c>
      <c r="G2710" t="str">
        <v>Yes</v>
      </c>
      <c r="H2710" s="8">
        <v>0</v>
      </c>
      <c r="I2710" t="str">
        <f>_xlfn.XLOOKUP(C2710,State_Ref!B:B,State_Ref!A:A,"No Match")</f>
        <v>Mississippi</v>
      </c>
      <c r="J2710" cm="1">
        <f t="array" ref="J2710">_xlfn.XLOOKUP(I2710&amp;PROPER(D2710),Cleaned_Population!B$2:B$3200&amp;Cleaned_Population!A$2:A$3200,Cleaned_Population!C$2:C$3200,"No Match")</f>
        <v>28732</v>
      </c>
      <c r="K2710" t="str">
        <f t="shared" si="42"/>
        <v>Sufficient Access</v>
      </c>
    </row>
    <row r="2711" spans="1:11">
      <c r="A2711" t="str">
        <v>OCHSNER SCOTT REGIONAL</v>
      </c>
      <c r="B2711" t="str">
        <v>MORTON</v>
      </c>
      <c r="C2711" t="str">
        <v>MS</v>
      </c>
      <c r="D2711" t="str">
        <v>SCOTT</v>
      </c>
      <c r="E2711" t="str">
        <v>Critical Access Hospitals</v>
      </c>
      <c r="F2711" t="str">
        <v>Voluntary non-profit - Private</v>
      </c>
      <c r="G2711" t="str">
        <v>Yes</v>
      </c>
      <c r="H2711" s="8">
        <v>0</v>
      </c>
      <c r="I2711" t="str">
        <f>_xlfn.XLOOKUP(C2711,State_Ref!B:B,State_Ref!A:A,"No Match")</f>
        <v>Mississippi</v>
      </c>
      <c r="J2711" cm="1">
        <f t="array" ref="J2711">_xlfn.XLOOKUP(I2711&amp;PROPER(D2711),Cleaned_Population!B$2:B$3200&amp;Cleaned_Population!A$2:A$3200,Cleaned_Population!C$2:C$3200,"No Match")</f>
        <v>28073</v>
      </c>
      <c r="K2711" t="str">
        <f t="shared" si="42"/>
        <v>Sufficient Access</v>
      </c>
    </row>
    <row r="2712" spans="1:11">
      <c r="A2712" t="str">
        <v>WALTHALL COUNTY GENERAL HOSPITAL CAH</v>
      </c>
      <c r="B2712" t="str">
        <v>TYLERTOWN</v>
      </c>
      <c r="C2712" t="str">
        <v>MS</v>
      </c>
      <c r="D2712" t="str">
        <v>WALTHALL</v>
      </c>
      <c r="E2712" t="str">
        <v>Critical Access Hospitals</v>
      </c>
      <c r="F2712" t="str">
        <v>Government - Local</v>
      </c>
      <c r="G2712" t="str">
        <v>Yes</v>
      </c>
      <c r="H2712" s="8">
        <v>0</v>
      </c>
      <c r="I2712" t="str">
        <f>_xlfn.XLOOKUP(C2712,State_Ref!B:B,State_Ref!A:A,"No Match")</f>
        <v>Mississippi</v>
      </c>
      <c r="J2712" cm="1">
        <f t="array" ref="J2712">_xlfn.XLOOKUP(I2712&amp;PROPER(D2712),Cleaned_Population!B$2:B$3200&amp;Cleaned_Population!A$2:A$3200,Cleaned_Population!C$2:C$3200,"No Match")</f>
        <v>13928</v>
      </c>
      <c r="K2712" t="str">
        <f t="shared" si="42"/>
        <v>Sufficient Access</v>
      </c>
    </row>
    <row r="2713" spans="1:11">
      <c r="A2713" t="str">
        <v>COVINGTON COUNTY HOSPITAL CAH</v>
      </c>
      <c r="B2713" t="str">
        <v>COLLINS</v>
      </c>
      <c r="C2713" t="str">
        <v>MS</v>
      </c>
      <c r="D2713" t="str">
        <v>COVINGTON</v>
      </c>
      <c r="E2713" t="str">
        <v>Critical Access Hospitals</v>
      </c>
      <c r="F2713" t="str">
        <v>Government - Local</v>
      </c>
      <c r="G2713" t="str">
        <v>Yes</v>
      </c>
      <c r="H2713" s="8">
        <v>0</v>
      </c>
      <c r="I2713" t="str">
        <f>_xlfn.XLOOKUP(C2713,State_Ref!B:B,State_Ref!A:A,"No Match")</f>
        <v>Mississippi</v>
      </c>
      <c r="J2713" cm="1">
        <f t="array" ref="J2713">_xlfn.XLOOKUP(I2713&amp;PROPER(D2713),Cleaned_Population!B$2:B$3200&amp;Cleaned_Population!A$2:A$3200,Cleaned_Population!C$2:C$3200,"No Match")</f>
        <v>17898</v>
      </c>
      <c r="K2713" t="str">
        <f t="shared" si="42"/>
        <v>Sufficient Access</v>
      </c>
    </row>
    <row r="2714" spans="1:11">
      <c r="A2714" t="str">
        <v>JEFFERSON DAVIS COMMUNITY HOSPITAL CAH</v>
      </c>
      <c r="B2714" t="str">
        <v>PRENTISS</v>
      </c>
      <c r="C2714" t="str">
        <v>MS</v>
      </c>
      <c r="D2714" t="str">
        <v>JEFFERSON DAVIS</v>
      </c>
      <c r="E2714" t="str">
        <v>Critical Access Hospitals</v>
      </c>
      <c r="F2714" t="str">
        <v>Government - State</v>
      </c>
      <c r="G2714" t="str">
        <v>Yes</v>
      </c>
      <c r="H2714" s="8">
        <v>0</v>
      </c>
      <c r="I2714" t="str">
        <f>_xlfn.XLOOKUP(C2714,State_Ref!B:B,State_Ref!A:A,"No Match")</f>
        <v>Mississippi</v>
      </c>
      <c r="J2714" cm="1">
        <f t="array" ref="J2714">_xlfn.XLOOKUP(I2714&amp;PROPER(D2714),Cleaned_Population!B$2:B$3200&amp;Cleaned_Population!A$2:A$3200,Cleaned_Population!C$2:C$3200,"No Match")</f>
        <v>10941</v>
      </c>
      <c r="K2714" t="str">
        <f t="shared" si="42"/>
        <v>Sufficient Access</v>
      </c>
    </row>
    <row r="2715" spans="1:11">
      <c r="A2715" t="str">
        <v>COPIAH COUNTY MEDICAL CENTER</v>
      </c>
      <c r="B2715" t="str">
        <v>HAZLEHURST</v>
      </c>
      <c r="C2715" t="str">
        <v>MS</v>
      </c>
      <c r="D2715" t="str">
        <v>COPIAH</v>
      </c>
      <c r="E2715" t="str">
        <v>Critical Access Hospitals</v>
      </c>
      <c r="F2715" t="str">
        <v>Government - Local</v>
      </c>
      <c r="G2715" t="str">
        <v>Yes</v>
      </c>
      <c r="H2715" s="8">
        <v>0</v>
      </c>
      <c r="I2715" t="str">
        <f>_xlfn.XLOOKUP(C2715,State_Ref!B:B,State_Ref!A:A,"No Match")</f>
        <v>Mississippi</v>
      </c>
      <c r="J2715" cm="1">
        <f t="array" ref="J2715">_xlfn.XLOOKUP(I2715&amp;PROPER(D2715),Cleaned_Population!B$2:B$3200&amp;Cleaned_Population!A$2:A$3200,Cleaned_Population!C$2:C$3200,"No Match")</f>
        <v>27497</v>
      </c>
      <c r="K2715" t="str">
        <f t="shared" si="42"/>
        <v>Sufficient Access</v>
      </c>
    </row>
    <row r="2716" spans="1:11">
      <c r="A2716" t="str">
        <v>FRANKLIN COUNTY MEMORIAL HOSPITAL</v>
      </c>
      <c r="B2716" t="str">
        <v>MEADVILLE</v>
      </c>
      <c r="C2716" t="str">
        <v>MS</v>
      </c>
      <c r="D2716" t="str">
        <v>FRANKLIN</v>
      </c>
      <c r="E2716" t="str">
        <v>Critical Access Hospitals</v>
      </c>
      <c r="F2716" t="str">
        <v>Government - Local</v>
      </c>
      <c r="G2716" t="str">
        <v>Yes</v>
      </c>
      <c r="H2716" s="8">
        <v>0</v>
      </c>
      <c r="I2716" t="str">
        <f>_xlfn.XLOOKUP(C2716,State_Ref!B:B,State_Ref!A:A,"No Match")</f>
        <v>Mississippi</v>
      </c>
      <c r="J2716" cm="1">
        <f t="array" ref="J2716">_xlfn.XLOOKUP(I2716&amp;PROPER(D2716),Cleaned_Population!B$2:B$3200&amp;Cleaned_Population!A$2:A$3200,Cleaned_Population!C$2:C$3200,"No Match")</f>
        <v>7491</v>
      </c>
      <c r="K2716" t="str">
        <f t="shared" si="42"/>
        <v>Sufficient Access</v>
      </c>
    </row>
    <row r="2717" spans="1:11">
      <c r="A2717" t="str">
        <v>BMH-CALHOUN</v>
      </c>
      <c r="B2717" t="str">
        <v>CALHOUN CITY</v>
      </c>
      <c r="C2717" t="str">
        <v>MS</v>
      </c>
      <c r="D2717" t="str">
        <v>CALHOUN</v>
      </c>
      <c r="E2717" t="str">
        <v>Critical Access Hospitals</v>
      </c>
      <c r="F2717" t="str">
        <v>Voluntary non-profit - Private</v>
      </c>
      <c r="G2717" t="str">
        <v>Yes</v>
      </c>
      <c r="H2717" s="8">
        <v>0</v>
      </c>
      <c r="I2717" t="str">
        <f>_xlfn.XLOOKUP(C2717,State_Ref!B:B,State_Ref!A:A,"No Match")</f>
        <v>Mississippi</v>
      </c>
      <c r="J2717" cm="1">
        <f t="array" ref="J2717">_xlfn.XLOOKUP(I2717&amp;PROPER(D2717),Cleaned_Population!B$2:B$3200&amp;Cleaned_Population!A$2:A$3200,Cleaned_Population!C$2:C$3200,"No Match")</f>
        <v>12643</v>
      </c>
      <c r="K2717" t="str">
        <f t="shared" si="42"/>
        <v>Sufficient Access</v>
      </c>
    </row>
    <row r="2718" spans="1:11">
      <c r="A2718" t="str">
        <v>PEARL RIVER COUNTY HOSPITAL</v>
      </c>
      <c r="B2718" t="str">
        <v>POPLARVILLE</v>
      </c>
      <c r="C2718" t="str">
        <v>MS</v>
      </c>
      <c r="D2718" t="str">
        <v>PEARL RIVER</v>
      </c>
      <c r="E2718" t="str">
        <v>Critical Access Hospitals</v>
      </c>
      <c r="F2718" t="str">
        <v>Government - Local</v>
      </c>
      <c r="G2718" t="str">
        <v>Yes</v>
      </c>
      <c r="H2718" s="8">
        <v>0</v>
      </c>
      <c r="I2718" t="str">
        <f>_xlfn.XLOOKUP(C2718,State_Ref!B:B,State_Ref!A:A,"No Match")</f>
        <v>Mississippi</v>
      </c>
      <c r="J2718" cm="1">
        <f t="array" ref="J2718">_xlfn.XLOOKUP(I2718&amp;PROPER(D2718),Cleaned_Population!B$2:B$3200&amp;Cleaned_Population!A$2:A$3200,Cleaned_Population!C$2:C$3200,"No Match")</f>
        <v>59363</v>
      </c>
      <c r="K2718" t="str">
        <f t="shared" si="42"/>
        <v>Sufficient Access</v>
      </c>
    </row>
    <row r="2719" spans="1:11">
      <c r="A2719" t="str">
        <v>CHOCTAW REGIONAL MEDICAL CENTER</v>
      </c>
      <c r="B2719" t="str">
        <v>ACKERMAN</v>
      </c>
      <c r="C2719" t="str">
        <v>MS</v>
      </c>
      <c r="D2719" t="str">
        <v>CHOCTAW</v>
      </c>
      <c r="E2719" t="str">
        <v>Critical Access Hospitals</v>
      </c>
      <c r="F2719" t="str">
        <v>Government - Local</v>
      </c>
      <c r="G2719" t="str">
        <v>Yes</v>
      </c>
      <c r="H2719" s="8">
        <v>0</v>
      </c>
      <c r="I2719" t="str">
        <f>_xlfn.XLOOKUP(C2719,State_Ref!B:B,State_Ref!A:A,"No Match")</f>
        <v>Mississippi</v>
      </c>
      <c r="J2719" cm="1">
        <f t="array" ref="J2719">_xlfn.XLOOKUP(I2719&amp;PROPER(D2719),Cleaned_Population!B$2:B$3200&amp;Cleaned_Population!A$2:A$3200,Cleaned_Population!C$2:C$3200,"No Match")</f>
        <v>8048</v>
      </c>
      <c r="K2719" t="str">
        <f t="shared" si="42"/>
        <v>Sufficient Access</v>
      </c>
    </row>
    <row r="2720" spans="1:11">
      <c r="A2720" t="str">
        <v>OCHSNER STENNIS MEMORIAL HOSPITAL</v>
      </c>
      <c r="B2720" t="str">
        <v>DE KALB</v>
      </c>
      <c r="C2720" t="str">
        <v>MS</v>
      </c>
      <c r="D2720" t="str">
        <v>KEMPER</v>
      </c>
      <c r="E2720" t="str">
        <v>Critical Access Hospitals</v>
      </c>
      <c r="F2720" t="str">
        <v>Voluntary non-profit - Private</v>
      </c>
      <c r="G2720" t="str">
        <v>Yes</v>
      </c>
      <c r="H2720" s="8">
        <v>0</v>
      </c>
      <c r="I2720" t="str">
        <f>_xlfn.XLOOKUP(C2720,State_Ref!B:B,State_Ref!A:A,"No Match")</f>
        <v>Mississippi</v>
      </c>
      <c r="J2720" cm="1">
        <f t="array" ref="J2720">_xlfn.XLOOKUP(I2720&amp;PROPER(D2720),Cleaned_Population!B$2:B$3200&amp;Cleaned_Population!A$2:A$3200,Cleaned_Population!C$2:C$3200,"No Match")</f>
        <v>8600</v>
      </c>
      <c r="K2720" t="str">
        <f t="shared" si="42"/>
        <v>Sufficient Access</v>
      </c>
    </row>
    <row r="2721" spans="1:11">
      <c r="A2721" t="str">
        <v>BAPTIST MEDICAL CENTER ATTALA</v>
      </c>
      <c r="B2721" t="str">
        <v>KOSCIUSKO</v>
      </c>
      <c r="C2721" t="str">
        <v>MS</v>
      </c>
      <c r="D2721" t="str">
        <v>ATTALA</v>
      </c>
      <c r="E2721" t="str">
        <v>Critical Access Hospitals</v>
      </c>
      <c r="F2721" t="str">
        <v>Voluntary non-profit - Other</v>
      </c>
      <c r="G2721" t="str">
        <v>Yes</v>
      </c>
      <c r="H2721" s="8">
        <v>0</v>
      </c>
      <c r="I2721" t="str">
        <f>_xlfn.XLOOKUP(C2721,State_Ref!B:B,State_Ref!A:A,"No Match")</f>
        <v>Mississippi</v>
      </c>
      <c r="J2721" cm="1">
        <f t="array" ref="J2721">_xlfn.XLOOKUP(I2721&amp;PROPER(D2721),Cleaned_Population!B$2:B$3200&amp;Cleaned_Population!A$2:A$3200,Cleaned_Population!C$2:C$3200,"No Match")</f>
        <v>17100</v>
      </c>
      <c r="K2721" t="str">
        <f t="shared" si="42"/>
        <v>Sufficient Access</v>
      </c>
    </row>
    <row r="2722" spans="1:11">
      <c r="A2722" t="str">
        <v>TIPPAH COUNTY HOSPITAL</v>
      </c>
      <c r="B2722" t="str">
        <v>RIPLEY</v>
      </c>
      <c r="C2722" t="str">
        <v>MS</v>
      </c>
      <c r="D2722" t="str">
        <v>TIPPAH</v>
      </c>
      <c r="E2722" t="str">
        <v>Critical Access Hospitals</v>
      </c>
      <c r="F2722" t="str">
        <v>Government - Local</v>
      </c>
      <c r="G2722" t="str">
        <v>Yes</v>
      </c>
      <c r="H2722" s="8">
        <v>4</v>
      </c>
      <c r="I2722" t="str">
        <f>_xlfn.XLOOKUP(C2722,State_Ref!B:B,State_Ref!A:A,"No Match")</f>
        <v>Mississippi</v>
      </c>
      <c r="J2722" cm="1">
        <f t="array" ref="J2722">_xlfn.XLOOKUP(I2722&amp;PROPER(D2722),Cleaned_Population!B$2:B$3200&amp;Cleaned_Population!A$2:A$3200,Cleaned_Population!C$2:C$3200,"No Match")</f>
        <v>21389</v>
      </c>
      <c r="K2722" t="str">
        <f t="shared" si="42"/>
        <v>Sufficient Access</v>
      </c>
    </row>
    <row r="2723" spans="1:11">
      <c r="A2723" t="str">
        <v>QUITMAN COMMUNITY HOSPITAL</v>
      </c>
      <c r="B2723" t="str">
        <v>MARKS</v>
      </c>
      <c r="C2723" t="str">
        <v>MS</v>
      </c>
      <c r="D2723" t="str">
        <v>QUITMAN</v>
      </c>
      <c r="E2723" t="str">
        <v>Critical Access Hospitals</v>
      </c>
      <c r="F2723" t="str">
        <v>Government - Local</v>
      </c>
      <c r="G2723" t="str">
        <v>Yes</v>
      </c>
      <c r="H2723" s="8">
        <v>0</v>
      </c>
      <c r="I2723" t="str">
        <f>_xlfn.XLOOKUP(C2723,State_Ref!B:B,State_Ref!A:A,"No Match")</f>
        <v>Mississippi</v>
      </c>
      <c r="J2723" cm="1">
        <f t="array" ref="J2723">_xlfn.XLOOKUP(I2723&amp;PROPER(D2723),Cleaned_Population!B$2:B$3200&amp;Cleaned_Population!A$2:A$3200,Cleaned_Population!C$2:C$3200,"No Match")</f>
        <v>5364</v>
      </c>
      <c r="K2723" t="str">
        <f t="shared" si="42"/>
        <v>Sufficient Access</v>
      </c>
    </row>
    <row r="2724" spans="1:11">
      <c r="A2724" t="str">
        <v>ALLEGIANCE SPECIALTY HOSPITAL OF GREENVILLE</v>
      </c>
      <c r="B2724" t="str">
        <v>GREENVILLE</v>
      </c>
      <c r="C2724" t="str">
        <v>MS</v>
      </c>
      <c r="D2724" t="str">
        <v>WASHINGTON</v>
      </c>
      <c r="E2724" t="str">
        <v>Long-term</v>
      </c>
      <c r="F2724" t="str">
        <v>Proprietary</v>
      </c>
      <c r="G2724" t="str">
        <v>No</v>
      </c>
      <c r="H2724" s="8">
        <v>0</v>
      </c>
      <c r="I2724" t="str">
        <f>_xlfn.XLOOKUP(C2724,State_Ref!B:B,State_Ref!A:A,"No Match")</f>
        <v>Mississippi</v>
      </c>
      <c r="J2724" cm="1">
        <f t="array" ref="J2724">_xlfn.XLOOKUP(I2724&amp;PROPER(D2724),Cleaned_Population!B$2:B$3200&amp;Cleaned_Population!A$2:A$3200,Cleaned_Population!C$2:C$3200,"No Match")</f>
        <v>40446</v>
      </c>
      <c r="K2724" t="str">
        <f t="shared" si="42"/>
        <v>Sufficient Access</v>
      </c>
    </row>
    <row r="2725" spans="1:11">
      <c r="A2725" t="str">
        <v>PARKWOOD BEHAVIORAL HEALTH SYSTEM</v>
      </c>
      <c r="B2725" t="str">
        <v>OLIVE BRANCH</v>
      </c>
      <c r="C2725" t="str">
        <v>MS</v>
      </c>
      <c r="D2725" t="str">
        <v>DE SOTO</v>
      </c>
      <c r="E2725" t="str">
        <v>Psychiatric</v>
      </c>
      <c r="F2725" t="str">
        <v>Proprietary</v>
      </c>
      <c r="G2725" t="str">
        <v>No</v>
      </c>
      <c r="H2725" s="8">
        <v>0</v>
      </c>
      <c r="I2725" t="str">
        <f>_xlfn.XLOOKUP(C2725,State_Ref!B:B,State_Ref!A:A,"No Match")</f>
        <v>Mississippi</v>
      </c>
      <c r="J2725" t="str" cm="1">
        <f t="array" ref="J2725">_xlfn.XLOOKUP(I2725&amp;PROPER(D2725),Cleaned_Population!B$2:B$3200&amp;Cleaned_Population!A$2:A$3200,Cleaned_Population!C$2:C$3200,"No Match")</f>
        <v>No Match</v>
      </c>
      <c r="K2725" t="str">
        <f t="shared" si="42"/>
        <v>Sufficient Access</v>
      </c>
    </row>
    <row r="2726" spans="1:11">
      <c r="A2726" t="str">
        <v>BRENTWOOD BEHAVIORAL HEALTHCARE OF MS</v>
      </c>
      <c r="B2726" t="str">
        <v>FLOWOOD</v>
      </c>
      <c r="C2726" t="str">
        <v>MS</v>
      </c>
      <c r="D2726" t="str">
        <v>RANKIN</v>
      </c>
      <c r="E2726" t="str">
        <v>Psychiatric</v>
      </c>
      <c r="F2726" t="str">
        <v>Proprietary</v>
      </c>
      <c r="G2726" t="str">
        <v>Yes</v>
      </c>
      <c r="H2726" s="8">
        <v>0</v>
      </c>
      <c r="I2726" t="str">
        <f>_xlfn.XLOOKUP(C2726,State_Ref!B:B,State_Ref!A:A,"No Match")</f>
        <v>Mississippi</v>
      </c>
      <c r="J2726" cm="1">
        <f t="array" ref="J2726">_xlfn.XLOOKUP(I2726&amp;PROPER(D2726),Cleaned_Population!B$2:B$3200&amp;Cleaned_Population!A$2:A$3200,Cleaned_Population!C$2:C$3200,"No Match")</f>
        <v>162181</v>
      </c>
      <c r="K2726" t="str">
        <f t="shared" si="42"/>
        <v>Sufficient Access</v>
      </c>
    </row>
    <row r="2727" spans="1:11">
      <c r="A2727" t="str">
        <v>SOUTH MISSISSIPPI STATE HOSPITAL</v>
      </c>
      <c r="B2727" t="str">
        <v>PURVIS</v>
      </c>
      <c r="C2727" t="str">
        <v>MS</v>
      </c>
      <c r="D2727" t="str">
        <v>LAMAR</v>
      </c>
      <c r="E2727" t="str">
        <v>Psychiatric</v>
      </c>
      <c r="F2727" t="str">
        <v>Government - State</v>
      </c>
      <c r="G2727" t="str">
        <v>No</v>
      </c>
      <c r="H2727" s="8">
        <v>0</v>
      </c>
      <c r="I2727" t="str">
        <f>_xlfn.XLOOKUP(C2727,State_Ref!B:B,State_Ref!A:A,"No Match")</f>
        <v>Mississippi</v>
      </c>
      <c r="J2727" cm="1">
        <f t="array" ref="J2727">_xlfn.XLOOKUP(I2727&amp;PROPER(D2727),Cleaned_Population!B$2:B$3200&amp;Cleaned_Population!A$2:A$3200,Cleaned_Population!C$2:C$3200,"No Match")</f>
        <v>67403</v>
      </c>
      <c r="K2727" t="str">
        <f t="shared" si="42"/>
        <v>Sufficient Access</v>
      </c>
    </row>
    <row r="2728" spans="1:11">
      <c r="A2728" t="str">
        <v>NORTH MISSISSIPPI STATE HOSPITAL</v>
      </c>
      <c r="B2728" t="str">
        <v>TUPELO</v>
      </c>
      <c r="C2728" t="str">
        <v>MS</v>
      </c>
      <c r="D2728" t="str">
        <v>LEE</v>
      </c>
      <c r="E2728" t="str">
        <v>Psychiatric</v>
      </c>
      <c r="F2728" t="str">
        <v>Government - State</v>
      </c>
      <c r="G2728" t="str">
        <v>No</v>
      </c>
      <c r="H2728" s="8">
        <v>0</v>
      </c>
      <c r="I2728" t="str">
        <f>_xlfn.XLOOKUP(C2728,State_Ref!B:B,State_Ref!A:A,"No Match")</f>
        <v>Mississippi</v>
      </c>
      <c r="J2728" cm="1">
        <f t="array" ref="J2728">_xlfn.XLOOKUP(I2728&amp;PROPER(D2728),Cleaned_Population!B$2:B$3200&amp;Cleaned_Population!A$2:A$3200,Cleaned_Population!C$2:C$3200,"No Match")</f>
        <v>83731</v>
      </c>
      <c r="K2728" t="str">
        <f t="shared" si="42"/>
        <v>Sufficient Access</v>
      </c>
    </row>
    <row r="2729" spans="1:11">
      <c r="A2729" t="str">
        <v>MS STATE HOSPITAL-WHITFIELD</v>
      </c>
      <c r="B2729" t="str">
        <v>WHITFIELD</v>
      </c>
      <c r="C2729" t="str">
        <v>MS</v>
      </c>
      <c r="D2729" t="str">
        <v>RANKIN</v>
      </c>
      <c r="E2729" t="str">
        <v>Psychiatric</v>
      </c>
      <c r="F2729" t="str">
        <v>Government - Local</v>
      </c>
      <c r="G2729" t="str">
        <v>Yes</v>
      </c>
      <c r="H2729" s="8">
        <v>0</v>
      </c>
      <c r="I2729" t="str">
        <f>_xlfn.XLOOKUP(C2729,State_Ref!B:B,State_Ref!A:A,"No Match")</f>
        <v>Mississippi</v>
      </c>
      <c r="J2729" cm="1">
        <f t="array" ref="J2729">_xlfn.XLOOKUP(I2729&amp;PROPER(D2729),Cleaned_Population!B$2:B$3200&amp;Cleaned_Population!A$2:A$3200,Cleaned_Population!C$2:C$3200,"No Match")</f>
        <v>162181</v>
      </c>
      <c r="K2729" t="str">
        <f t="shared" si="42"/>
        <v>Sufficient Access</v>
      </c>
    </row>
    <row r="2730" spans="1:11">
      <c r="A2730" t="str">
        <v>GULFPORT BEHAVIORAL HEALTH  SYSTEM</v>
      </c>
      <c r="B2730" t="str">
        <v>GPT</v>
      </c>
      <c r="C2730" t="str">
        <v>MS</v>
      </c>
      <c r="D2730" t="str">
        <v>HARRISON</v>
      </c>
      <c r="E2730" t="str">
        <v>Psychiatric</v>
      </c>
      <c r="F2730" t="str">
        <v>Proprietary</v>
      </c>
      <c r="G2730" t="str">
        <v>No</v>
      </c>
      <c r="H2730" s="8">
        <v>0</v>
      </c>
      <c r="I2730" t="str">
        <f>_xlfn.XLOOKUP(C2730,State_Ref!B:B,State_Ref!A:A,"No Match")</f>
        <v>Mississippi</v>
      </c>
      <c r="J2730" cm="1">
        <f t="array" ref="J2730">_xlfn.XLOOKUP(I2730&amp;PROPER(D2730),Cleaned_Population!B$2:B$3200&amp;Cleaned_Population!A$2:A$3200,Cleaned_Population!C$2:C$3200,"No Match")</f>
        <v>217136</v>
      </c>
      <c r="K2730" t="str">
        <f t="shared" si="42"/>
        <v>Sufficient Access</v>
      </c>
    </row>
    <row r="2731" spans="1:11">
      <c r="A2731" t="str">
        <v>OCEANS BEHAVIORAL HOSPITAL- BILOXI</v>
      </c>
      <c r="B2731" t="str">
        <v>BILOXI</v>
      </c>
      <c r="C2731" t="str">
        <v>MS</v>
      </c>
      <c r="D2731" t="str">
        <v>HARRISON</v>
      </c>
      <c r="E2731" t="str">
        <v>Psychiatric</v>
      </c>
      <c r="F2731" t="str">
        <v>Proprietary</v>
      </c>
      <c r="G2731" t="str">
        <v>No</v>
      </c>
      <c r="H2731" s="8">
        <v>0</v>
      </c>
      <c r="I2731" t="str">
        <f>_xlfn.XLOOKUP(C2731,State_Ref!B:B,State_Ref!A:A,"No Match")</f>
        <v>Mississippi</v>
      </c>
      <c r="J2731" cm="1">
        <f t="array" ref="J2731">_xlfn.XLOOKUP(I2731&amp;PROPER(D2731),Cleaned_Population!B$2:B$3200&amp;Cleaned_Population!A$2:A$3200,Cleaned_Population!C$2:C$3200,"No Match")</f>
        <v>217136</v>
      </c>
      <c r="K2731" t="str">
        <f t="shared" si="42"/>
        <v>Sufficient Access</v>
      </c>
    </row>
    <row r="2732" spans="1:11">
      <c r="A2732" t="str">
        <v>OCEANS BEHAVIORAL HOSPITAL OF TUPELO</v>
      </c>
      <c r="B2732" t="str">
        <v>TUPELO</v>
      </c>
      <c r="C2732" t="str">
        <v>MS</v>
      </c>
      <c r="D2732" t="str">
        <v>LEE</v>
      </c>
      <c r="E2732" t="str">
        <v>Psychiatric</v>
      </c>
      <c r="F2732" t="str">
        <v>Proprietary</v>
      </c>
      <c r="G2732" t="str">
        <v>No</v>
      </c>
      <c r="H2732" s="8">
        <v>0</v>
      </c>
      <c r="I2732" t="str">
        <f>_xlfn.XLOOKUP(C2732,State_Ref!B:B,State_Ref!A:A,"No Match")</f>
        <v>Mississippi</v>
      </c>
      <c r="J2732" cm="1">
        <f t="array" ref="J2732">_xlfn.XLOOKUP(I2732&amp;PROPER(D2732),Cleaned_Population!B$2:B$3200&amp;Cleaned_Population!A$2:A$3200,Cleaned_Population!C$2:C$3200,"No Match")</f>
        <v>83731</v>
      </c>
      <c r="K2732" t="str">
        <f t="shared" si="42"/>
        <v>Sufficient Access</v>
      </c>
    </row>
    <row r="2733" spans="1:11">
      <c r="A2733" t="str">
        <v>OCEANS BEHAVIORAL HOSPITAL OF JACKSON</v>
      </c>
      <c r="B2733" t="str">
        <v>JACKSON</v>
      </c>
      <c r="C2733" t="str">
        <v>MS</v>
      </c>
      <c r="D2733" t="str">
        <v>HINDS</v>
      </c>
      <c r="E2733" t="str">
        <v>Psychiatric</v>
      </c>
      <c r="F2733" t="str">
        <v>Proprietary</v>
      </c>
      <c r="G2733" t="str">
        <v>No</v>
      </c>
      <c r="H2733" s="8">
        <v>0</v>
      </c>
      <c r="I2733" t="str">
        <f>_xlfn.XLOOKUP(C2733,State_Ref!B:B,State_Ref!A:A,"No Match")</f>
        <v>Mississippi</v>
      </c>
      <c r="J2733" cm="1">
        <f t="array" ref="J2733">_xlfn.XLOOKUP(I2733&amp;PROPER(D2733),Cleaned_Population!B$2:B$3200&amp;Cleaned_Population!A$2:A$3200,Cleaned_Population!C$2:C$3200,"No Match")</f>
        <v>211888</v>
      </c>
      <c r="K2733" t="str">
        <f t="shared" si="42"/>
        <v>Sufficient Access</v>
      </c>
    </row>
    <row r="2734" spans="1:11">
      <c r="A2734" t="str">
        <v>MERCY HOSPITAL JOPLIN</v>
      </c>
      <c r="B2734" t="str">
        <v>JOPLIN</v>
      </c>
      <c r="C2734" t="str">
        <v>MO</v>
      </c>
      <c r="D2734" t="str">
        <v>JASPER</v>
      </c>
      <c r="E2734" t="str">
        <v>Acute Care Hospitals</v>
      </c>
      <c r="F2734" t="str">
        <v>Voluntary non-profit - Church</v>
      </c>
      <c r="G2734" t="str">
        <v>Yes</v>
      </c>
      <c r="H2734" s="8">
        <v>1</v>
      </c>
      <c r="I2734" t="str">
        <f>_xlfn.XLOOKUP(C2734,State_Ref!B:B,State_Ref!A:A,"No Match")</f>
        <v>Missouri</v>
      </c>
      <c r="J2734" cm="1">
        <f t="array" ref="J2734">_xlfn.XLOOKUP(I2734&amp;PROPER(D2734),Cleaned_Population!B$2:B$3200&amp;Cleaned_Population!A$2:A$3200,Cleaned_Population!C$2:C$3200,"No Match")</f>
        <v>127428</v>
      </c>
      <c r="K2734" t="str">
        <f t="shared" si="42"/>
        <v>Sufficient Access</v>
      </c>
    </row>
    <row r="2735" spans="1:11">
      <c r="A2735" t="str">
        <v>SSM ST JOSEPH HEALTH CENTER</v>
      </c>
      <c r="B2735" t="str">
        <v>SAINT CHARLES</v>
      </c>
      <c r="C2735" t="str">
        <v>MO</v>
      </c>
      <c r="D2735" t="str">
        <v>ST. CHARLES</v>
      </c>
      <c r="E2735" t="str">
        <v>Acute Care Hospitals</v>
      </c>
      <c r="F2735" t="str">
        <v>Voluntary non-profit - Private</v>
      </c>
      <c r="G2735" t="str">
        <v>Yes</v>
      </c>
      <c r="H2735" s="8">
        <v>3</v>
      </c>
      <c r="I2735" t="str">
        <f>_xlfn.XLOOKUP(C2735,State_Ref!B:B,State_Ref!A:A,"No Match")</f>
        <v>Missouri</v>
      </c>
      <c r="J2735" t="str" cm="1">
        <f t="array" ref="J2735">_xlfn.XLOOKUP(I2735&amp;PROPER(D2735),Cleaned_Population!B$2:B$3200&amp;Cleaned_Population!A$2:A$3200,Cleaned_Population!C$2:C$3200,"No Match")</f>
        <v>No Match</v>
      </c>
      <c r="K2735" t="str">
        <f t="shared" si="42"/>
        <v>Sufficient Access</v>
      </c>
    </row>
    <row r="2736" spans="1:11">
      <c r="A2736" t="str">
        <v>MOSAIC LIFE CARE AT ST JOSEPH</v>
      </c>
      <c r="B2736" t="str">
        <v>SAINT JOSEPH</v>
      </c>
      <c r="C2736" t="str">
        <v>MO</v>
      </c>
      <c r="D2736" t="str">
        <v>BUCHANAN</v>
      </c>
      <c r="E2736" t="str">
        <v>Acute Care Hospitals</v>
      </c>
      <c r="F2736" t="str">
        <v>Voluntary non-profit - Private</v>
      </c>
      <c r="G2736" t="str">
        <v>Yes</v>
      </c>
      <c r="H2736" s="8">
        <v>4</v>
      </c>
      <c r="I2736" t="str">
        <f>_xlfn.XLOOKUP(C2736,State_Ref!B:B,State_Ref!A:A,"No Match")</f>
        <v>Missouri</v>
      </c>
      <c r="J2736" cm="1">
        <f t="array" ref="J2736">_xlfn.XLOOKUP(I2736&amp;PROPER(D2736),Cleaned_Population!B$2:B$3200&amp;Cleaned_Population!A$2:A$3200,Cleaned_Population!C$2:C$3200,"No Match")</f>
        <v>83540</v>
      </c>
      <c r="K2736" t="str">
        <f t="shared" si="42"/>
        <v>Sufficient Access</v>
      </c>
    </row>
    <row r="2737" spans="1:11">
      <c r="A2737" t="str">
        <v>BOTHWELL REGIONAL HEALTH CENTER</v>
      </c>
      <c r="B2737" t="str">
        <v>SEDALIA</v>
      </c>
      <c r="C2737" t="str">
        <v>MO</v>
      </c>
      <c r="D2737" t="str">
        <v>PETTIS</v>
      </c>
      <c r="E2737" t="str">
        <v>Acute Care Hospitals</v>
      </c>
      <c r="F2737" t="str">
        <v>Government - Local</v>
      </c>
      <c r="G2737" t="str">
        <v>Yes</v>
      </c>
      <c r="H2737" s="8">
        <v>4</v>
      </c>
      <c r="I2737" t="str">
        <f>_xlfn.XLOOKUP(C2737,State_Ref!B:B,State_Ref!A:A,"No Match")</f>
        <v>Missouri</v>
      </c>
      <c r="J2737" cm="1">
        <f t="array" ref="J2737">_xlfn.XLOOKUP(I2737&amp;PROPER(D2737),Cleaned_Population!B$2:B$3200&amp;Cleaned_Population!A$2:A$3200,Cleaned_Population!C$2:C$3200,"No Match")</f>
        <v>44254</v>
      </c>
      <c r="K2737" t="str">
        <f t="shared" si="42"/>
        <v>Sufficient Access</v>
      </c>
    </row>
    <row r="2738" spans="1:11">
      <c r="A2738" t="str">
        <v>SSM HEALTH ST. MARY'S HOSPITAL - JEFFERSON CITY</v>
      </c>
      <c r="B2738" t="str">
        <v>JEFFERSON CITY</v>
      </c>
      <c r="C2738" t="str">
        <v>MO</v>
      </c>
      <c r="D2738" t="str">
        <v>COLE</v>
      </c>
      <c r="E2738" t="str">
        <v>Acute Care Hospitals</v>
      </c>
      <c r="F2738" t="str">
        <v>Proprietary</v>
      </c>
      <c r="G2738" t="str">
        <v>Yes</v>
      </c>
      <c r="H2738" s="8">
        <v>3</v>
      </c>
      <c r="I2738" t="str">
        <f>_xlfn.XLOOKUP(C2738,State_Ref!B:B,State_Ref!A:A,"No Match")</f>
        <v>Missouri</v>
      </c>
      <c r="J2738" cm="1">
        <f t="array" ref="J2738">_xlfn.XLOOKUP(I2738&amp;PROPER(D2738),Cleaned_Population!B$2:B$3200&amp;Cleaned_Population!A$2:A$3200,Cleaned_Population!C$2:C$3200,"No Match")</f>
        <v>77908</v>
      </c>
      <c r="K2738" t="str">
        <f t="shared" si="42"/>
        <v>Hospital Desert</v>
      </c>
    </row>
    <row r="2739" spans="1:11">
      <c r="A2739" t="str">
        <v>PHELPS COUNTY REGIONAL MEDICAL CENTER</v>
      </c>
      <c r="B2739" t="str">
        <v>ROLLA</v>
      </c>
      <c r="C2739" t="str">
        <v>MO</v>
      </c>
      <c r="D2739" t="str">
        <v>PHELPS</v>
      </c>
      <c r="E2739" t="str">
        <v>Acute Care Hospitals</v>
      </c>
      <c r="F2739" t="str">
        <v>Government - Local</v>
      </c>
      <c r="G2739" t="str">
        <v>Yes</v>
      </c>
      <c r="H2739" s="8">
        <v>2</v>
      </c>
      <c r="I2739" t="str">
        <f>_xlfn.XLOOKUP(C2739,State_Ref!B:B,State_Ref!A:A,"No Match")</f>
        <v>Missouri</v>
      </c>
      <c r="J2739" cm="1">
        <f t="array" ref="J2739">_xlfn.XLOOKUP(I2739&amp;PROPER(D2739),Cleaned_Population!B$2:B$3200&amp;Cleaned_Population!A$2:A$3200,Cleaned_Population!C$2:C$3200,"No Match")</f>
        <v>45247</v>
      </c>
      <c r="K2739" t="str">
        <f t="shared" si="42"/>
        <v>Sufficient Access</v>
      </c>
    </row>
    <row r="2740" spans="1:11">
      <c r="A2740" t="str">
        <v>MERCY HOSPITAL ST LOUIS</v>
      </c>
      <c r="B2740" t="str">
        <v>SAINT LOUIS</v>
      </c>
      <c r="C2740" t="str">
        <v>MO</v>
      </c>
      <c r="D2740" t="str">
        <v>ST. LOUIS</v>
      </c>
      <c r="E2740" t="str">
        <v>Acute Care Hospitals</v>
      </c>
      <c r="F2740" t="str">
        <v>Voluntary non-profit - Private</v>
      </c>
      <c r="G2740" t="str">
        <v>Yes</v>
      </c>
      <c r="H2740" s="8">
        <v>4</v>
      </c>
      <c r="I2740" t="str">
        <f>_xlfn.XLOOKUP(C2740,State_Ref!B:B,State_Ref!A:A,"No Match")</f>
        <v>Missouri</v>
      </c>
      <c r="J2740" t="str" cm="1">
        <f t="array" ref="J2740">_xlfn.XLOOKUP(I2740&amp;PROPER(D2740),Cleaned_Population!B$2:B$3200&amp;Cleaned_Population!A$2:A$3200,Cleaned_Population!C$2:C$3200,"No Match")</f>
        <v>No Match</v>
      </c>
      <c r="K2740" t="str">
        <f t="shared" si="42"/>
        <v>Sufficient Access</v>
      </c>
    </row>
    <row r="2741" spans="1:11">
      <c r="A2741" t="str">
        <v>NORTHEAST REGIONAL MEDICAL CENTER</v>
      </c>
      <c r="B2741" t="str">
        <v>KIRKSVILLE</v>
      </c>
      <c r="C2741" t="str">
        <v>MO</v>
      </c>
      <c r="D2741" t="str">
        <v>ADAIR</v>
      </c>
      <c r="E2741" t="str">
        <v>Acute Care Hospitals</v>
      </c>
      <c r="F2741" t="str">
        <v>Proprietary</v>
      </c>
      <c r="G2741" t="str">
        <v>Yes</v>
      </c>
      <c r="H2741" s="8">
        <v>2</v>
      </c>
      <c r="I2741" t="str">
        <f>_xlfn.XLOOKUP(C2741,State_Ref!B:B,State_Ref!A:A,"No Match")</f>
        <v>Missouri</v>
      </c>
      <c r="J2741" cm="1">
        <f t="array" ref="J2741">_xlfn.XLOOKUP(I2741&amp;PROPER(D2741),Cleaned_Population!B$2:B$3200&amp;Cleaned_Population!A$2:A$3200,Cleaned_Population!C$2:C$3200,"No Match")</f>
        <v>25684</v>
      </c>
      <c r="K2741" t="str">
        <f t="shared" si="42"/>
        <v>Sufficient Access</v>
      </c>
    </row>
    <row r="2742" spans="1:11">
      <c r="A2742" t="str">
        <v>MERCY HOSPITAL JEFFERSON</v>
      </c>
      <c r="B2742" t="str">
        <v>CRYSTAL CITY</v>
      </c>
      <c r="C2742" t="str">
        <v>MO</v>
      </c>
      <c r="D2742" t="str">
        <v>JEFFERSON</v>
      </c>
      <c r="E2742" t="str">
        <v>Acute Care Hospitals</v>
      </c>
      <c r="F2742" t="str">
        <v>Voluntary non-profit - Private</v>
      </c>
      <c r="G2742" t="str">
        <v>Yes</v>
      </c>
      <c r="H2742" s="8">
        <v>4</v>
      </c>
      <c r="I2742" t="str">
        <f>_xlfn.XLOOKUP(C2742,State_Ref!B:B,State_Ref!A:A,"No Match")</f>
        <v>Missouri</v>
      </c>
      <c r="J2742" cm="1">
        <f t="array" ref="J2742">_xlfn.XLOOKUP(I2742&amp;PROPER(D2742),Cleaned_Population!B$2:B$3200&amp;Cleaned_Population!A$2:A$3200,Cleaned_Population!C$2:C$3200,"No Match")</f>
        <v>233132</v>
      </c>
      <c r="K2742" t="str">
        <f t="shared" si="42"/>
        <v>Sufficient Access</v>
      </c>
    </row>
    <row r="2743" spans="1:11">
      <c r="A2743" t="str">
        <v>TEXAS COUNTY MEMORIAL HOSPITAL</v>
      </c>
      <c r="B2743" t="str">
        <v>HOUSTON</v>
      </c>
      <c r="C2743" t="str">
        <v>MO</v>
      </c>
      <c r="D2743" t="str">
        <v>TEXAS</v>
      </c>
      <c r="E2743" t="str">
        <v>Acute Care Hospitals</v>
      </c>
      <c r="F2743" t="str">
        <v>Government - Local</v>
      </c>
      <c r="G2743" t="str">
        <v>Yes</v>
      </c>
      <c r="H2743" s="8">
        <v>2</v>
      </c>
      <c r="I2743" t="str">
        <f>_xlfn.XLOOKUP(C2743,State_Ref!B:B,State_Ref!A:A,"No Match")</f>
        <v>Missouri</v>
      </c>
      <c r="J2743" cm="1">
        <f t="array" ref="J2743">_xlfn.XLOOKUP(I2743&amp;PROPER(D2743),Cleaned_Population!B$2:B$3200&amp;Cleaned_Population!A$2:A$3200,Cleaned_Population!C$2:C$3200,"No Match")</f>
        <v>25994</v>
      </c>
      <c r="K2743" t="str">
        <f t="shared" si="42"/>
        <v>Sufficient Access</v>
      </c>
    </row>
    <row r="2744" spans="1:11">
      <c r="A2744" t="str">
        <v>HANNIBAL REGIONAL HOSPITAL</v>
      </c>
      <c r="B2744" t="str">
        <v>HANNIBAL</v>
      </c>
      <c r="C2744" t="str">
        <v>MO</v>
      </c>
      <c r="D2744" t="str">
        <v>MARION</v>
      </c>
      <c r="E2744" t="str">
        <v>Acute Care Hospitals</v>
      </c>
      <c r="F2744" t="str">
        <v>Voluntary non-profit - Other</v>
      </c>
      <c r="G2744" t="str">
        <v>Yes</v>
      </c>
      <c r="H2744" s="8">
        <v>2</v>
      </c>
      <c r="I2744" t="str">
        <f>_xlfn.XLOOKUP(C2744,State_Ref!B:B,State_Ref!A:A,"No Match")</f>
        <v>Missouri</v>
      </c>
      <c r="J2744" cm="1">
        <f t="array" ref="J2744">_xlfn.XLOOKUP(I2744&amp;PROPER(D2744),Cleaned_Population!B$2:B$3200&amp;Cleaned_Population!A$2:A$3200,Cleaned_Population!C$2:C$3200,"No Match")</f>
        <v>28525</v>
      </c>
      <c r="K2744" t="str">
        <f t="shared" si="42"/>
        <v>Sufficient Access</v>
      </c>
    </row>
    <row r="2745" spans="1:11">
      <c r="A2745" t="str">
        <v>RESEARCH MEDICAL CENTER</v>
      </c>
      <c r="B2745" t="str">
        <v>KANSAS CITY</v>
      </c>
      <c r="C2745" t="str">
        <v>MO</v>
      </c>
      <c r="D2745" t="str">
        <v>JACKSON</v>
      </c>
      <c r="E2745" t="str">
        <v>Acute Care Hospitals</v>
      </c>
      <c r="F2745" t="str">
        <v>Proprietary</v>
      </c>
      <c r="G2745" t="str">
        <v>Yes</v>
      </c>
      <c r="H2745" s="8">
        <v>2</v>
      </c>
      <c r="I2745" t="str">
        <f>_xlfn.XLOOKUP(C2745,State_Ref!B:B,State_Ref!A:A,"No Match")</f>
        <v>Missouri</v>
      </c>
      <c r="J2745" cm="1">
        <f t="array" ref="J2745">_xlfn.XLOOKUP(I2745&amp;PROPER(D2745),Cleaned_Population!B$2:B$3200&amp;Cleaned_Population!A$2:A$3200,Cleaned_Population!C$2:C$3200,"No Match")</f>
        <v>732994</v>
      </c>
      <c r="K2745" t="str">
        <f t="shared" si="42"/>
        <v>Sufficient Access</v>
      </c>
    </row>
    <row r="2746" spans="1:11">
      <c r="A2746" t="str">
        <v>General Leonard Wood ACH (FT Leonard Wood)</v>
      </c>
      <c r="B2746" t="str">
        <v>Fort Leonard Wood</v>
      </c>
      <c r="C2746" t="str">
        <v>MO</v>
      </c>
      <c r="D2746" t="str">
        <v>PULASKI</v>
      </c>
      <c r="E2746" t="str">
        <v>Acute Care - Department of Defense</v>
      </c>
      <c r="F2746" t="str">
        <v>Department of Defense</v>
      </c>
      <c r="G2746" t="str">
        <v>Yes</v>
      </c>
      <c r="H2746" s="8">
        <v>0</v>
      </c>
      <c r="I2746" t="str">
        <f>_xlfn.XLOOKUP(C2746,State_Ref!B:B,State_Ref!A:A,"No Match")</f>
        <v>Missouri</v>
      </c>
      <c r="J2746" cm="1">
        <f t="array" ref="J2746">_xlfn.XLOOKUP(I2746&amp;PROPER(D2746),Cleaned_Population!B$2:B$3200&amp;Cleaned_Population!A$2:A$3200,Cleaned_Population!C$2:C$3200,"No Match")</f>
        <v>54442</v>
      </c>
      <c r="K2746" t="str">
        <f t="shared" si="42"/>
        <v>Hospital Desert</v>
      </c>
    </row>
    <row r="2747" spans="1:11">
      <c r="A2747" t="str">
        <v>BARNES JEWISH HOSPITAL</v>
      </c>
      <c r="B2747" t="str">
        <v>SAINT LOUIS</v>
      </c>
      <c r="C2747" t="str">
        <v>MO</v>
      </c>
      <c r="D2747" t="str">
        <v>ST. LOUIS CITY</v>
      </c>
      <c r="E2747" t="str">
        <v>Acute Care Hospitals</v>
      </c>
      <c r="F2747" t="str">
        <v>Voluntary non-profit - Other</v>
      </c>
      <c r="G2747" t="str">
        <v>Yes</v>
      </c>
      <c r="H2747" s="8">
        <v>4</v>
      </c>
      <c r="I2747" t="str">
        <f>_xlfn.XLOOKUP(C2747,State_Ref!B:B,State_Ref!A:A,"No Match")</f>
        <v>Missouri</v>
      </c>
      <c r="J2747" t="str" cm="1">
        <f t="array" ref="J2747">_xlfn.XLOOKUP(I2747&amp;PROPER(D2747),Cleaned_Population!B$2:B$3200&amp;Cleaned_Population!A$2:A$3200,Cleaned_Population!C$2:C$3200,"No Match")</f>
        <v>No Match</v>
      </c>
      <c r="K2747" t="str">
        <f t="shared" si="42"/>
        <v>Sufficient Access</v>
      </c>
    </row>
    <row r="2748" spans="1:11">
      <c r="A2748" t="str">
        <v>BATES COUNTY MEMORIAL HOSPITAL</v>
      </c>
      <c r="B2748" t="str">
        <v>BUTLER</v>
      </c>
      <c r="C2748" t="str">
        <v>MO</v>
      </c>
      <c r="D2748" t="str">
        <v>BATES</v>
      </c>
      <c r="E2748" t="str">
        <v>Acute Care Hospitals</v>
      </c>
      <c r="F2748" t="str">
        <v>Government - Local</v>
      </c>
      <c r="G2748" t="str">
        <v>Yes</v>
      </c>
      <c r="H2748" s="8">
        <v>3</v>
      </c>
      <c r="I2748" t="str">
        <f>_xlfn.XLOOKUP(C2748,State_Ref!B:B,State_Ref!A:A,"No Match")</f>
        <v>Missouri</v>
      </c>
      <c r="J2748" cm="1">
        <f t="array" ref="J2748">_xlfn.XLOOKUP(I2748&amp;PROPER(D2748),Cleaned_Population!B$2:B$3200&amp;Cleaned_Population!A$2:A$3200,Cleaned_Population!C$2:C$3200,"No Match")</f>
        <v>16512</v>
      </c>
      <c r="K2748" t="str">
        <f t="shared" si="42"/>
        <v>Sufficient Access</v>
      </c>
    </row>
    <row r="2749" spans="1:11">
      <c r="A2749" t="str">
        <v>COX MEDICAL CENTERS</v>
      </c>
      <c r="B2749" t="str">
        <v>SPRINGFIELD</v>
      </c>
      <c r="C2749" t="str">
        <v>MO</v>
      </c>
      <c r="D2749" t="str">
        <v>GREENE</v>
      </c>
      <c r="E2749" t="str">
        <v>Acute Care Hospitals</v>
      </c>
      <c r="F2749" t="str">
        <v>Voluntary non-profit - Private</v>
      </c>
      <c r="G2749" t="str">
        <v>Yes</v>
      </c>
      <c r="H2749" s="8">
        <v>3</v>
      </c>
      <c r="I2749" t="str">
        <f>_xlfn.XLOOKUP(C2749,State_Ref!B:B,State_Ref!A:A,"No Match")</f>
        <v>Missouri</v>
      </c>
      <c r="J2749" cm="1">
        <f t="array" ref="J2749">_xlfn.XLOOKUP(I2749&amp;PROPER(D2749),Cleaned_Population!B$2:B$3200&amp;Cleaned_Population!A$2:A$3200,Cleaned_Population!C$2:C$3200,"No Match")</f>
        <v>309286</v>
      </c>
      <c r="K2749" t="str">
        <f t="shared" si="42"/>
        <v>Sufficient Access</v>
      </c>
    </row>
    <row r="2750" spans="1:11">
      <c r="A2750" t="str">
        <v>TRUMAN MEDICAL CENTER HOSPITAL HILL</v>
      </c>
      <c r="B2750" t="str">
        <v>KANSAS CITY</v>
      </c>
      <c r="C2750" t="str">
        <v>MO</v>
      </c>
      <c r="D2750" t="str">
        <v>JACKSON</v>
      </c>
      <c r="E2750" t="str">
        <v>Acute Care Hospitals</v>
      </c>
      <c r="F2750" t="str">
        <v>Voluntary non-profit - Private</v>
      </c>
      <c r="G2750" t="str">
        <v>Yes</v>
      </c>
      <c r="H2750" s="8">
        <v>3</v>
      </c>
      <c r="I2750" t="str">
        <f>_xlfn.XLOOKUP(C2750,State_Ref!B:B,State_Ref!A:A,"No Match")</f>
        <v>Missouri</v>
      </c>
      <c r="J2750" cm="1">
        <f t="array" ref="J2750">_xlfn.XLOOKUP(I2750&amp;PROPER(D2750),Cleaned_Population!B$2:B$3200&amp;Cleaned_Population!A$2:A$3200,Cleaned_Population!C$2:C$3200,"No Match")</f>
        <v>732994</v>
      </c>
      <c r="K2750" t="str">
        <f t="shared" si="42"/>
        <v>Sufficient Access</v>
      </c>
    </row>
    <row r="2751" spans="1:11">
      <c r="A2751" t="str">
        <v>KANSAS CITY VA MEDICAL CENTER</v>
      </c>
      <c r="B2751" t="str">
        <v>KANSAS CITY</v>
      </c>
      <c r="C2751" t="str">
        <v>MO</v>
      </c>
      <c r="D2751" t="str">
        <v>JACKSON</v>
      </c>
      <c r="E2751" t="str">
        <v>Acute Care - Veterans Administration</v>
      </c>
      <c r="F2751" t="str">
        <v>Veterans Health Administration</v>
      </c>
      <c r="G2751" t="str">
        <v>Yes</v>
      </c>
      <c r="H2751" s="8">
        <v>4</v>
      </c>
      <c r="I2751" t="str">
        <f>_xlfn.XLOOKUP(C2751,State_Ref!B:B,State_Ref!A:A,"No Match")</f>
        <v>Missouri</v>
      </c>
      <c r="J2751" cm="1">
        <f t="array" ref="J2751">_xlfn.XLOOKUP(I2751&amp;PROPER(D2751),Cleaned_Population!B$2:B$3200&amp;Cleaned_Population!A$2:A$3200,Cleaned_Population!C$2:C$3200,"No Match")</f>
        <v>732994</v>
      </c>
      <c r="K2751" t="str">
        <f t="shared" si="42"/>
        <v>Sufficient Access</v>
      </c>
    </row>
    <row r="2752" spans="1:11">
      <c r="A2752" t="str">
        <v>MERCY HOSPITAL WASHINGTON</v>
      </c>
      <c r="B2752" t="str">
        <v>WASHINGTON</v>
      </c>
      <c r="C2752" t="str">
        <v>MO</v>
      </c>
      <c r="D2752" t="str">
        <v>FRANKLIN</v>
      </c>
      <c r="E2752" t="str">
        <v>Acute Care Hospitals</v>
      </c>
      <c r="F2752" t="str">
        <v>Voluntary non-profit - Private</v>
      </c>
      <c r="G2752" t="str">
        <v>Yes</v>
      </c>
      <c r="H2752" s="8">
        <v>4</v>
      </c>
      <c r="I2752" t="str">
        <f>_xlfn.XLOOKUP(C2752,State_Ref!B:B,State_Ref!A:A,"No Match")</f>
        <v>Missouri</v>
      </c>
      <c r="J2752" cm="1">
        <f t="array" ref="J2752">_xlfn.XLOOKUP(I2752&amp;PROPER(D2752),Cleaned_Population!B$2:B$3200&amp;Cleaned_Population!A$2:A$3200,Cleaned_Population!C$2:C$3200,"No Match")</f>
        <v>108090</v>
      </c>
      <c r="K2752" t="str">
        <f t="shared" si="42"/>
        <v>Sufficient Access</v>
      </c>
    </row>
    <row r="2753" spans="1:11">
      <c r="A2753" t="str">
        <v>CAMERON REGIONAL MEDICAL CENTER</v>
      </c>
      <c r="B2753" t="str">
        <v>CAMERON</v>
      </c>
      <c r="C2753" t="str">
        <v>MO</v>
      </c>
      <c r="D2753" t="str">
        <v>CLINTON</v>
      </c>
      <c r="E2753" t="str">
        <v>Acute Care Hospitals</v>
      </c>
      <c r="F2753" t="str">
        <v>Voluntary non-profit - Private</v>
      </c>
      <c r="G2753" t="str">
        <v>Yes</v>
      </c>
      <c r="H2753" s="8">
        <v>1</v>
      </c>
      <c r="I2753" t="str">
        <f>_xlfn.XLOOKUP(C2753,State_Ref!B:B,State_Ref!A:A,"No Match")</f>
        <v>Missouri</v>
      </c>
      <c r="J2753" cm="1">
        <f t="array" ref="J2753">_xlfn.XLOOKUP(I2753&amp;PROPER(D2753),Cleaned_Population!B$2:B$3200&amp;Cleaned_Population!A$2:A$3200,Cleaned_Population!C$2:C$3200,"No Match")</f>
        <v>21661</v>
      </c>
      <c r="K2753" t="str">
        <f t="shared" si="42"/>
        <v>Sufficient Access</v>
      </c>
    </row>
    <row r="2754" spans="1:11">
      <c r="A2754" t="str">
        <v>MERCY HOSPITAL LEBANON</v>
      </c>
      <c r="B2754" t="str">
        <v>LEBANON</v>
      </c>
      <c r="C2754" t="str">
        <v>MO</v>
      </c>
      <c r="D2754" t="str">
        <v>LACLEDE</v>
      </c>
      <c r="E2754" t="str">
        <v>Acute Care Hospitals</v>
      </c>
      <c r="F2754" t="str">
        <v>Voluntary non-profit - Church</v>
      </c>
      <c r="G2754" t="str">
        <v>Yes</v>
      </c>
      <c r="H2754" s="8">
        <v>4</v>
      </c>
      <c r="I2754" t="str">
        <f>_xlfn.XLOOKUP(C2754,State_Ref!B:B,State_Ref!A:A,"No Match")</f>
        <v>Missouri</v>
      </c>
      <c r="J2754" cm="1">
        <f t="array" ref="J2754">_xlfn.XLOOKUP(I2754&amp;PROPER(D2754),Cleaned_Population!B$2:B$3200&amp;Cleaned_Population!A$2:A$3200,Cleaned_Population!C$2:C$3200,"No Match")</f>
        <v>36943</v>
      </c>
      <c r="K2754" t="str">
        <f t="shared" si="42"/>
        <v>Sufficient Access</v>
      </c>
    </row>
    <row r="2755" spans="1:11">
      <c r="A2755" t="str">
        <v>NEVADA REGIONAL MEDICAL CENTER</v>
      </c>
      <c r="B2755" t="str">
        <v>NEVADA</v>
      </c>
      <c r="C2755" t="str">
        <v>MO</v>
      </c>
      <c r="D2755" t="str">
        <v>VERNON</v>
      </c>
      <c r="E2755" t="str">
        <v>Acute Care Hospitals</v>
      </c>
      <c r="F2755" t="str">
        <v>Government - Local</v>
      </c>
      <c r="G2755" t="str">
        <v>Yes</v>
      </c>
      <c r="H2755" s="8">
        <v>0</v>
      </c>
      <c r="I2755" t="str">
        <f>_xlfn.XLOOKUP(C2755,State_Ref!B:B,State_Ref!A:A,"No Match")</f>
        <v>Missouri</v>
      </c>
      <c r="J2755" cm="1">
        <f t="array" ref="J2755">_xlfn.XLOOKUP(I2755&amp;PROPER(D2755),Cleaned_Population!B$2:B$3200&amp;Cleaned_Population!A$2:A$3200,Cleaned_Population!C$2:C$3200,"No Match")</f>
        <v>19946</v>
      </c>
      <c r="K2755" t="str">
        <f t="shared" ref="K2755:K2818" si="43">IF(AND(J2755&gt;50000,COUNTIFS(D:D,D2755,C:C,C2755)&lt;=1),"Hospital Desert","Sufficient Access")</f>
        <v>Sufficient Access</v>
      </c>
    </row>
    <row r="2756" spans="1:11">
      <c r="A2756" t="str">
        <v>SAINT LUKES NORTH HOSPITAL</v>
      </c>
      <c r="B2756" t="str">
        <v>KANSAS CITY</v>
      </c>
      <c r="C2756" t="str">
        <v>MO</v>
      </c>
      <c r="D2756" t="str">
        <v>PLATTE</v>
      </c>
      <c r="E2756" t="str">
        <v>Acute Care Hospitals</v>
      </c>
      <c r="F2756" t="str">
        <v>Voluntary non-profit - Private</v>
      </c>
      <c r="G2756" t="str">
        <v>Yes</v>
      </c>
      <c r="H2756" s="8">
        <v>5</v>
      </c>
      <c r="I2756" t="str">
        <f>_xlfn.XLOOKUP(C2756,State_Ref!B:B,State_Ref!A:A,"No Match")</f>
        <v>Missouri</v>
      </c>
      <c r="J2756" cm="1">
        <f t="array" ref="J2756">_xlfn.XLOOKUP(I2756&amp;PROPER(D2756),Cleaned_Population!B$2:B$3200&amp;Cleaned_Population!A$2:A$3200,Cleaned_Population!C$2:C$3200,"No Match")</f>
        <v>114400</v>
      </c>
      <c r="K2756" t="str">
        <f t="shared" si="43"/>
        <v>Hospital Desert</v>
      </c>
    </row>
    <row r="2757" spans="1:11">
      <c r="A2757" t="str">
        <v>MERCY HOSPITAL SPRINGFIELD</v>
      </c>
      <c r="B2757" t="str">
        <v>SPRINGFIELD</v>
      </c>
      <c r="C2757" t="str">
        <v>MO</v>
      </c>
      <c r="D2757" t="str">
        <v>GREENE</v>
      </c>
      <c r="E2757" t="str">
        <v>Acute Care Hospitals</v>
      </c>
      <c r="F2757" t="str">
        <v>Voluntary non-profit - Private</v>
      </c>
      <c r="G2757" t="str">
        <v>Yes</v>
      </c>
      <c r="H2757" s="8">
        <v>3</v>
      </c>
      <c r="I2757" t="str">
        <f>_xlfn.XLOOKUP(C2757,State_Ref!B:B,State_Ref!A:A,"No Match")</f>
        <v>Missouri</v>
      </c>
      <c r="J2757" cm="1">
        <f t="array" ref="J2757">_xlfn.XLOOKUP(I2757&amp;PROPER(D2757),Cleaned_Population!B$2:B$3200&amp;Cleaned_Population!A$2:A$3200,Cleaned_Population!C$2:C$3200,"No Match")</f>
        <v>309286</v>
      </c>
      <c r="K2757" t="str">
        <f t="shared" si="43"/>
        <v>Sufficient Access</v>
      </c>
    </row>
    <row r="2758" spans="1:11">
      <c r="A2758" t="str">
        <v>BOONE HOSPITAL CENTER</v>
      </c>
      <c r="B2758" t="str">
        <v>COLUMBIA</v>
      </c>
      <c r="C2758" t="str">
        <v>MO</v>
      </c>
      <c r="D2758" t="str">
        <v>BOONE</v>
      </c>
      <c r="E2758" t="str">
        <v>Acute Care Hospitals</v>
      </c>
      <c r="F2758" t="str">
        <v>Voluntary non-profit - Other</v>
      </c>
      <c r="G2758" t="str">
        <v>Yes</v>
      </c>
      <c r="H2758" s="8">
        <v>4</v>
      </c>
      <c r="I2758" t="str">
        <f>_xlfn.XLOOKUP(C2758,State_Ref!B:B,State_Ref!A:A,"No Match")</f>
        <v>Missouri</v>
      </c>
      <c r="J2758" cm="1">
        <f t="array" ref="J2758">_xlfn.XLOOKUP(I2758&amp;PROPER(D2758),Cleaned_Population!B$2:B$3200&amp;Cleaned_Population!A$2:A$3200,Cleaned_Population!C$2:C$3200,"No Match")</f>
        <v>191746</v>
      </c>
      <c r="K2758" t="str">
        <f t="shared" si="43"/>
        <v>Sufficient Access</v>
      </c>
    </row>
    <row r="2759" spans="1:11">
      <c r="A2759" t="str">
        <v>PEMISCOT COUNTY MEMORIAL HOSPITAL</v>
      </c>
      <c r="B2759" t="str">
        <v>HAYTI</v>
      </c>
      <c r="C2759" t="str">
        <v>MO</v>
      </c>
      <c r="D2759" t="str">
        <v>PEMISCOT</v>
      </c>
      <c r="E2759" t="str">
        <v>Acute Care Hospitals</v>
      </c>
      <c r="F2759" t="str">
        <v>Voluntary non-profit - Other</v>
      </c>
      <c r="G2759" t="str">
        <v>Yes</v>
      </c>
      <c r="H2759" s="8">
        <v>0</v>
      </c>
      <c r="I2759" t="str">
        <f>_xlfn.XLOOKUP(C2759,State_Ref!B:B,State_Ref!A:A,"No Match")</f>
        <v>Missouri</v>
      </c>
      <c r="J2759" cm="1">
        <f t="array" ref="J2759">_xlfn.XLOOKUP(I2759&amp;PROPER(D2759),Cleaned_Population!B$2:B$3200&amp;Cleaned_Population!A$2:A$3200,Cleaned_Population!C$2:C$3200,"No Match")</f>
        <v>14465</v>
      </c>
      <c r="K2759" t="str">
        <f t="shared" si="43"/>
        <v>Sufficient Access</v>
      </c>
    </row>
    <row r="2760" spans="1:11">
      <c r="A2760" t="str">
        <v>MOBERLY REGIONAL MEDICAL CENTER</v>
      </c>
      <c r="B2760" t="str">
        <v>MOBERLY</v>
      </c>
      <c r="C2760" t="str">
        <v>MO</v>
      </c>
      <c r="D2760" t="str">
        <v>RANDOLPH</v>
      </c>
      <c r="E2760" t="str">
        <v>Acute Care Hospitals</v>
      </c>
      <c r="F2760" t="str">
        <v>Proprietary</v>
      </c>
      <c r="G2760" t="str">
        <v>Yes</v>
      </c>
      <c r="H2760" s="8">
        <v>2</v>
      </c>
      <c r="I2760" t="str">
        <f>_xlfn.XLOOKUP(C2760,State_Ref!B:B,State_Ref!A:A,"No Match")</f>
        <v>Missouri</v>
      </c>
      <c r="J2760" cm="1">
        <f t="array" ref="J2760">_xlfn.XLOOKUP(I2760&amp;PROPER(D2760),Cleaned_Population!B$2:B$3200&amp;Cleaned_Population!A$2:A$3200,Cleaned_Population!C$2:C$3200,"No Match")</f>
        <v>24513</v>
      </c>
      <c r="K2760" t="str">
        <f t="shared" si="43"/>
        <v>Sufficient Access</v>
      </c>
    </row>
    <row r="2761" spans="1:11">
      <c r="A2761" t="str">
        <v>MERCY HOSPITAL SOUTH</v>
      </c>
      <c r="B2761" t="str">
        <v>SAINT LOUIS</v>
      </c>
      <c r="C2761" t="str">
        <v>MO</v>
      </c>
      <c r="D2761" t="str">
        <v>ST. LOUIS</v>
      </c>
      <c r="E2761" t="str">
        <v>Acute Care Hospitals</v>
      </c>
      <c r="F2761" t="str">
        <v>Voluntary non-profit - Private</v>
      </c>
      <c r="G2761" t="str">
        <v>Yes</v>
      </c>
      <c r="H2761" s="8">
        <v>2</v>
      </c>
      <c r="I2761" t="str">
        <f>_xlfn.XLOOKUP(C2761,State_Ref!B:B,State_Ref!A:A,"No Match")</f>
        <v>Missouri</v>
      </c>
      <c r="J2761" t="str" cm="1">
        <f t="array" ref="J2761">_xlfn.XLOOKUP(I2761&amp;PROPER(D2761),Cleaned_Population!B$2:B$3200&amp;Cleaned_Population!A$2:A$3200,Cleaned_Population!C$2:C$3200,"No Match")</f>
        <v>No Match</v>
      </c>
      <c r="K2761" t="str">
        <f t="shared" si="43"/>
        <v>Sufficient Access</v>
      </c>
    </row>
    <row r="2762" spans="1:11">
      <c r="A2762" t="str">
        <v>OZARKS HEALTHCARE</v>
      </c>
      <c r="B2762" t="str">
        <v>WEST PLAINS</v>
      </c>
      <c r="C2762" t="str">
        <v>MO</v>
      </c>
      <c r="D2762" t="str">
        <v>HOWELL</v>
      </c>
      <c r="E2762" t="str">
        <v>Acute Care Hospitals</v>
      </c>
      <c r="F2762" t="str">
        <v>Voluntary non-profit - Private</v>
      </c>
      <c r="G2762" t="str">
        <v>Yes</v>
      </c>
      <c r="H2762" s="8">
        <v>2</v>
      </c>
      <c r="I2762" t="str">
        <f>_xlfn.XLOOKUP(C2762,State_Ref!B:B,State_Ref!A:A,"No Match")</f>
        <v>Missouri</v>
      </c>
      <c r="J2762" cm="1">
        <f t="array" ref="J2762">_xlfn.XLOOKUP(I2762&amp;PROPER(D2762),Cleaned_Population!B$2:B$3200&amp;Cleaned_Population!A$2:A$3200,Cleaned_Population!C$2:C$3200,"No Match")</f>
        <v>40798</v>
      </c>
      <c r="K2762" t="str">
        <f t="shared" si="43"/>
        <v>Sufficient Access</v>
      </c>
    </row>
    <row r="2763" spans="1:11">
      <c r="A2763" t="str">
        <v>POPLAR BLUFF VA MEDICAL CENTER</v>
      </c>
      <c r="B2763" t="str">
        <v>POPLAR BLUFF</v>
      </c>
      <c r="C2763" t="str">
        <v>MO</v>
      </c>
      <c r="D2763" t="str">
        <v>BUTLER</v>
      </c>
      <c r="E2763" t="str">
        <v>Acute Care - Veterans Administration</v>
      </c>
      <c r="F2763" t="str">
        <v>Veterans Health Administration</v>
      </c>
      <c r="G2763" t="str">
        <v>No</v>
      </c>
      <c r="H2763" s="8">
        <v>0</v>
      </c>
      <c r="I2763" t="str">
        <f>_xlfn.XLOOKUP(C2763,State_Ref!B:B,State_Ref!A:A,"No Match")</f>
        <v>Missouri</v>
      </c>
      <c r="J2763" cm="1">
        <f t="array" ref="J2763">_xlfn.XLOOKUP(I2763&amp;PROPER(D2763),Cleaned_Population!B$2:B$3200&amp;Cleaned_Population!A$2:A$3200,Cleaned_Population!C$2:C$3200,"No Match")</f>
        <v>41904</v>
      </c>
      <c r="K2763" t="str">
        <f t="shared" si="43"/>
        <v>Sufficient Access</v>
      </c>
    </row>
    <row r="2764" spans="1:11">
      <c r="A2764" t="str">
        <v>SSM ST CLARE HEALTH CENTER</v>
      </c>
      <c r="B2764" t="str">
        <v>FENTON</v>
      </c>
      <c r="C2764" t="str">
        <v>MO</v>
      </c>
      <c r="D2764" t="str">
        <v>JEFFERSON</v>
      </c>
      <c r="E2764" t="str">
        <v>Acute Care Hospitals</v>
      </c>
      <c r="F2764" t="str">
        <v>Voluntary non-profit - Private</v>
      </c>
      <c r="G2764" t="str">
        <v>Yes</v>
      </c>
      <c r="H2764" s="8">
        <v>4</v>
      </c>
      <c r="I2764" t="str">
        <f>_xlfn.XLOOKUP(C2764,State_Ref!B:B,State_Ref!A:A,"No Match")</f>
        <v>Missouri</v>
      </c>
      <c r="J2764" cm="1">
        <f t="array" ref="J2764">_xlfn.XLOOKUP(I2764&amp;PROPER(D2764),Cleaned_Population!B$2:B$3200&amp;Cleaned_Population!A$2:A$3200,Cleaned_Population!C$2:C$3200,"No Match")</f>
        <v>233132</v>
      </c>
      <c r="K2764" t="str">
        <f t="shared" si="43"/>
        <v>Sufficient Access</v>
      </c>
    </row>
    <row r="2765" spans="1:11">
      <c r="A2765" t="str">
        <v>ST JOSEPH MEDICAL CENTER</v>
      </c>
      <c r="B2765" t="str">
        <v>KANSAS CITY</v>
      </c>
      <c r="C2765" t="str">
        <v>MO</v>
      </c>
      <c r="D2765" t="str">
        <v>JACKSON</v>
      </c>
      <c r="E2765" t="str">
        <v>Acute Care Hospitals</v>
      </c>
      <c r="F2765" t="str">
        <v>Proprietary</v>
      </c>
      <c r="G2765" t="str">
        <v>Yes</v>
      </c>
      <c r="H2765" s="8">
        <v>3</v>
      </c>
      <c r="I2765" t="str">
        <f>_xlfn.XLOOKUP(C2765,State_Ref!B:B,State_Ref!A:A,"No Match")</f>
        <v>Missouri</v>
      </c>
      <c r="J2765" cm="1">
        <f t="array" ref="J2765">_xlfn.XLOOKUP(I2765&amp;PROPER(D2765),Cleaned_Population!B$2:B$3200&amp;Cleaned_Population!A$2:A$3200,Cleaned_Population!C$2:C$3200,"No Match")</f>
        <v>732994</v>
      </c>
      <c r="K2765" t="str">
        <f t="shared" si="43"/>
        <v>Sufficient Access</v>
      </c>
    </row>
    <row r="2766" spans="1:11">
      <c r="A2766" t="str">
        <v>SSM HEALTH ST MARY'S HOSPITAL - ST LOUIS</v>
      </c>
      <c r="B2766" t="str">
        <v>SAINT LOUIS</v>
      </c>
      <c r="C2766" t="str">
        <v>MO</v>
      </c>
      <c r="D2766" t="str">
        <v>ST. LOUIS</v>
      </c>
      <c r="E2766" t="str">
        <v>Acute Care Hospitals</v>
      </c>
      <c r="F2766" t="str">
        <v>Voluntary non-profit - Private</v>
      </c>
      <c r="G2766" t="str">
        <v>Yes</v>
      </c>
      <c r="H2766" s="8">
        <v>3</v>
      </c>
      <c r="I2766" t="str">
        <f>_xlfn.XLOOKUP(C2766,State_Ref!B:B,State_Ref!A:A,"No Match")</f>
        <v>Missouri</v>
      </c>
      <c r="J2766" t="str" cm="1">
        <f t="array" ref="J2766">_xlfn.XLOOKUP(I2766&amp;PROPER(D2766),Cleaned_Population!B$2:B$3200&amp;Cleaned_Population!A$2:A$3200,Cleaned_Population!C$2:C$3200,"No Match")</f>
        <v>No Match</v>
      </c>
      <c r="K2766" t="str">
        <f t="shared" si="43"/>
        <v>Sufficient Access</v>
      </c>
    </row>
    <row r="2767" spans="1:11">
      <c r="A2767" t="str">
        <v>COX MEDICAL CENTER BRANSON</v>
      </c>
      <c r="B2767" t="str">
        <v>BRANSON</v>
      </c>
      <c r="C2767" t="str">
        <v>MO</v>
      </c>
      <c r="D2767" t="str">
        <v>TANEY</v>
      </c>
      <c r="E2767" t="str">
        <v>Acute Care Hospitals</v>
      </c>
      <c r="F2767" t="str">
        <v>Voluntary non-profit - Private</v>
      </c>
      <c r="G2767" t="str">
        <v>Yes</v>
      </c>
      <c r="H2767" s="8">
        <v>4</v>
      </c>
      <c r="I2767" t="str">
        <f>_xlfn.XLOOKUP(C2767,State_Ref!B:B,State_Ref!A:A,"No Match")</f>
        <v>Missouri</v>
      </c>
      <c r="J2767" cm="1">
        <f t="array" ref="J2767">_xlfn.XLOOKUP(I2767&amp;PROPER(D2767),Cleaned_Population!B$2:B$3200&amp;Cleaned_Population!A$2:A$3200,Cleaned_Population!C$2:C$3200,"No Match")</f>
        <v>57001</v>
      </c>
      <c r="K2767" t="str">
        <f t="shared" si="43"/>
        <v>Hospital Desert</v>
      </c>
    </row>
    <row r="2768" spans="1:11">
      <c r="A2768" t="str">
        <v>CENTERPOINT MEDICAL CENTER</v>
      </c>
      <c r="B2768" t="str">
        <v>INDEPENDENCE</v>
      </c>
      <c r="C2768" t="str">
        <v>MO</v>
      </c>
      <c r="D2768" t="str">
        <v>JACKSON</v>
      </c>
      <c r="E2768" t="str">
        <v>Acute Care Hospitals</v>
      </c>
      <c r="F2768" t="str">
        <v>Proprietary</v>
      </c>
      <c r="G2768" t="str">
        <v>Yes</v>
      </c>
      <c r="H2768" s="8">
        <v>3</v>
      </c>
      <c r="I2768" t="str">
        <f>_xlfn.XLOOKUP(C2768,State_Ref!B:B,State_Ref!A:A,"No Match")</f>
        <v>Missouri</v>
      </c>
      <c r="J2768" cm="1">
        <f t="array" ref="J2768">_xlfn.XLOOKUP(I2768&amp;PROPER(D2768),Cleaned_Population!B$2:B$3200&amp;Cleaned_Population!A$2:A$3200,Cleaned_Population!C$2:C$3200,"No Match")</f>
        <v>732994</v>
      </c>
      <c r="K2768" t="str">
        <f t="shared" si="43"/>
        <v>Sufficient Access</v>
      </c>
    </row>
    <row r="2769" spans="1:11">
      <c r="A2769" t="str">
        <v>NKC HEALTH</v>
      </c>
      <c r="B2769" t="str">
        <v>NORTH KANSAS CITY</v>
      </c>
      <c r="C2769" t="str">
        <v>MO</v>
      </c>
      <c r="D2769" t="str">
        <v>CLAY</v>
      </c>
      <c r="E2769" t="str">
        <v>Acute Care Hospitals</v>
      </c>
      <c r="F2769" t="str">
        <v>Government - Local</v>
      </c>
      <c r="G2769" t="str">
        <v>Yes</v>
      </c>
      <c r="H2769" s="8">
        <v>4</v>
      </c>
      <c r="I2769" t="str">
        <f>_xlfn.XLOOKUP(C2769,State_Ref!B:B,State_Ref!A:A,"No Match")</f>
        <v>Missouri</v>
      </c>
      <c r="J2769" cm="1">
        <f t="array" ref="J2769">_xlfn.XLOOKUP(I2769&amp;PROPER(D2769),Cleaned_Population!B$2:B$3200&amp;Cleaned_Population!A$2:A$3200,Cleaned_Population!C$2:C$3200,"No Match")</f>
        <v>265032</v>
      </c>
      <c r="K2769" t="str">
        <f t="shared" si="43"/>
        <v>Sufficient Access</v>
      </c>
    </row>
    <row r="2770" spans="1:11">
      <c r="A2770" t="str">
        <v>WESTERN MISSOURI MEDICAL CENTER</v>
      </c>
      <c r="B2770" t="str">
        <v>WARRENSBURG</v>
      </c>
      <c r="C2770" t="str">
        <v>MO</v>
      </c>
      <c r="D2770" t="str">
        <v>JOHNSON</v>
      </c>
      <c r="E2770" t="str">
        <v>Acute Care Hospitals</v>
      </c>
      <c r="F2770" t="str">
        <v>Government - Local</v>
      </c>
      <c r="G2770" t="str">
        <v>Yes</v>
      </c>
      <c r="H2770" s="8">
        <v>4</v>
      </c>
      <c r="I2770" t="str">
        <f>_xlfn.XLOOKUP(C2770,State_Ref!B:B,State_Ref!A:A,"No Match")</f>
        <v>Missouri</v>
      </c>
      <c r="J2770" cm="1">
        <f t="array" ref="J2770">_xlfn.XLOOKUP(I2770&amp;PROPER(D2770),Cleaned_Population!B$2:B$3200&amp;Cleaned_Population!A$2:A$3200,Cleaned_Population!C$2:C$3200,"No Match")</f>
        <v>56670</v>
      </c>
      <c r="K2770" t="str">
        <f t="shared" si="43"/>
        <v>Hospital Desert</v>
      </c>
    </row>
    <row r="2771" spans="1:11">
      <c r="A2771" t="str">
        <v>ST LOUIS-JOHN COCHRAN VA MEDICAL CENTER</v>
      </c>
      <c r="B2771" t="str">
        <v>ST. LOUIS</v>
      </c>
      <c r="C2771" t="str">
        <v>MO</v>
      </c>
      <c r="D2771" t="str">
        <v>ST. LOUIS</v>
      </c>
      <c r="E2771" t="str">
        <v>Acute Care - Veterans Administration</v>
      </c>
      <c r="F2771" t="str">
        <v>Veterans Health Administration</v>
      </c>
      <c r="G2771" t="str">
        <v>Yes</v>
      </c>
      <c r="H2771" s="8">
        <v>5</v>
      </c>
      <c r="I2771" t="str">
        <f>_xlfn.XLOOKUP(C2771,State_Ref!B:B,State_Ref!A:A,"No Match")</f>
        <v>Missouri</v>
      </c>
      <c r="J2771" t="str" cm="1">
        <f t="array" ref="J2771">_xlfn.XLOOKUP(I2771&amp;PROPER(D2771),Cleaned_Population!B$2:B$3200&amp;Cleaned_Population!A$2:A$3200,Cleaned_Population!C$2:C$3200,"No Match")</f>
        <v>No Match</v>
      </c>
      <c r="K2771" t="str">
        <f t="shared" si="43"/>
        <v>Sufficient Access</v>
      </c>
    </row>
    <row r="2772" spans="1:11">
      <c r="A2772" t="str">
        <v>UNIVERSITY HEALTH LAKEWOOD MEDICAL CENTER</v>
      </c>
      <c r="B2772" t="str">
        <v>KANSAS CITY</v>
      </c>
      <c r="C2772" t="str">
        <v>MO</v>
      </c>
      <c r="D2772" t="str">
        <v>JACKSON</v>
      </c>
      <c r="E2772" t="str">
        <v>Acute Care Hospitals</v>
      </c>
      <c r="F2772" t="str">
        <v>Voluntary non-profit - Private</v>
      </c>
      <c r="G2772" t="str">
        <v>Yes</v>
      </c>
      <c r="H2772" s="8">
        <v>4</v>
      </c>
      <c r="I2772" t="str">
        <f>_xlfn.XLOOKUP(C2772,State_Ref!B:B,State_Ref!A:A,"No Match")</f>
        <v>Missouri</v>
      </c>
      <c r="J2772" cm="1">
        <f t="array" ref="J2772">_xlfn.XLOOKUP(I2772&amp;PROPER(D2772),Cleaned_Population!B$2:B$3200&amp;Cleaned_Population!A$2:A$3200,Cleaned_Population!C$2:C$3200,"No Match")</f>
        <v>732994</v>
      </c>
      <c r="K2772" t="str">
        <f t="shared" si="43"/>
        <v>Sufficient Access</v>
      </c>
    </row>
    <row r="2773" spans="1:11">
      <c r="A2773" t="str">
        <v>SSM HEALTH DEPAUL HOSPITAL ST LOUIS</v>
      </c>
      <c r="B2773" t="str">
        <v>BRIDGETON</v>
      </c>
      <c r="C2773" t="str">
        <v>MO</v>
      </c>
      <c r="D2773" t="str">
        <v>ST. LOUIS</v>
      </c>
      <c r="E2773" t="str">
        <v>Acute Care Hospitals</v>
      </c>
      <c r="F2773" t="str">
        <v>Voluntary non-profit - Church</v>
      </c>
      <c r="G2773" t="str">
        <v>Yes</v>
      </c>
      <c r="H2773" s="8">
        <v>4</v>
      </c>
      <c r="I2773" t="str">
        <f>_xlfn.XLOOKUP(C2773,State_Ref!B:B,State_Ref!A:A,"No Match")</f>
        <v>Missouri</v>
      </c>
      <c r="J2773" t="str" cm="1">
        <f t="array" ref="J2773">_xlfn.XLOOKUP(I2773&amp;PROPER(D2773),Cleaned_Population!B$2:B$3200&amp;Cleaned_Population!A$2:A$3200,Cleaned_Population!C$2:C$3200,"No Match")</f>
        <v>No Match</v>
      </c>
      <c r="K2773" t="str">
        <f t="shared" si="43"/>
        <v>Sufficient Access</v>
      </c>
    </row>
    <row r="2774" spans="1:11">
      <c r="A2774" t="str">
        <v>SSM HEALTH SAINT LOUIS UNIVERSITY HOSPITAL</v>
      </c>
      <c r="B2774" t="str">
        <v>SAINT LOUIS</v>
      </c>
      <c r="C2774" t="str">
        <v>MO</v>
      </c>
      <c r="D2774" t="str">
        <v>ST. LOUIS CITY</v>
      </c>
      <c r="E2774" t="str">
        <v>Acute Care Hospitals</v>
      </c>
      <c r="F2774" t="str">
        <v>Voluntary non-profit - Church</v>
      </c>
      <c r="G2774" t="str">
        <v>Yes</v>
      </c>
      <c r="H2774" s="8">
        <v>1</v>
      </c>
      <c r="I2774" t="str">
        <f>_xlfn.XLOOKUP(C2774,State_Ref!B:B,State_Ref!A:A,"No Match")</f>
        <v>Missouri</v>
      </c>
      <c r="J2774" t="str" cm="1">
        <f t="array" ref="J2774">_xlfn.XLOOKUP(I2774&amp;PROPER(D2774),Cleaned_Population!B$2:B$3200&amp;Cleaned_Population!A$2:A$3200,Cleaned_Population!C$2:C$3200,"No Match")</f>
        <v>No Match</v>
      </c>
      <c r="K2774" t="str">
        <f t="shared" si="43"/>
        <v>Sufficient Access</v>
      </c>
    </row>
    <row r="2775" spans="1:11">
      <c r="A2775" t="str">
        <v>MISSOURI BAPTIST MEDICAL CENTER</v>
      </c>
      <c r="B2775" t="str">
        <v>SAINT LOUIS</v>
      </c>
      <c r="C2775" t="str">
        <v>MO</v>
      </c>
      <c r="D2775" t="str">
        <v>ST. LOUIS</v>
      </c>
      <c r="E2775" t="str">
        <v>Acute Care Hospitals</v>
      </c>
      <c r="F2775" t="str">
        <v>Voluntary non-profit - Private</v>
      </c>
      <c r="G2775" t="str">
        <v>Yes</v>
      </c>
      <c r="H2775" s="8">
        <v>5</v>
      </c>
      <c r="I2775" t="str">
        <f>_xlfn.XLOOKUP(C2775,State_Ref!B:B,State_Ref!A:A,"No Match")</f>
        <v>Missouri</v>
      </c>
      <c r="J2775" t="str" cm="1">
        <f t="array" ref="J2775">_xlfn.XLOOKUP(I2775&amp;PROPER(D2775),Cleaned_Population!B$2:B$3200&amp;Cleaned_Population!A$2:A$3200,Cleaned_Population!C$2:C$3200,"No Match")</f>
        <v>No Match</v>
      </c>
      <c r="K2775" t="str">
        <f t="shared" si="43"/>
        <v>Sufficient Access</v>
      </c>
    </row>
    <row r="2776" spans="1:11">
      <c r="A2776" t="str">
        <v>MERCY HOSPITAL SOUTHEAST</v>
      </c>
      <c r="B2776" t="str">
        <v>CAPE GIRARDEAU</v>
      </c>
      <c r="C2776" t="str">
        <v>MO</v>
      </c>
      <c r="D2776" t="str">
        <v>CAPE GIRARDEAU</v>
      </c>
      <c r="E2776" t="str">
        <v>Acute Care Hospitals</v>
      </c>
      <c r="F2776" t="str">
        <v>Voluntary non-profit - Private</v>
      </c>
      <c r="G2776" t="str">
        <v>Yes</v>
      </c>
      <c r="H2776" s="8">
        <v>2</v>
      </c>
      <c r="I2776" t="str">
        <f>_xlfn.XLOOKUP(C2776,State_Ref!B:B,State_Ref!A:A,"No Match")</f>
        <v>Missouri</v>
      </c>
      <c r="J2776" cm="1">
        <f t="array" ref="J2776">_xlfn.XLOOKUP(I2776&amp;PROPER(D2776),Cleaned_Population!B$2:B$3200&amp;Cleaned_Population!A$2:A$3200,Cleaned_Population!C$2:C$3200,"No Match")</f>
        <v>83999</v>
      </c>
      <c r="K2776" t="str">
        <f t="shared" si="43"/>
        <v>Sufficient Access</v>
      </c>
    </row>
    <row r="2777" spans="1:11">
      <c r="A2777" t="str">
        <v>MISSOURI DELTA MEDICAL CENTER</v>
      </c>
      <c r="B2777" t="str">
        <v>SIKESTON</v>
      </c>
      <c r="C2777" t="str">
        <v>MO</v>
      </c>
      <c r="D2777" t="str">
        <v>SCOTT</v>
      </c>
      <c r="E2777" t="str">
        <v>Acute Care Hospitals</v>
      </c>
      <c r="F2777" t="str">
        <v>Voluntary non-profit - Private</v>
      </c>
      <c r="G2777" t="str">
        <v>Yes</v>
      </c>
      <c r="H2777" s="8">
        <v>2</v>
      </c>
      <c r="I2777" t="str">
        <f>_xlfn.XLOOKUP(C2777,State_Ref!B:B,State_Ref!A:A,"No Match")</f>
        <v>Missouri</v>
      </c>
      <c r="J2777" cm="1">
        <f t="array" ref="J2777">_xlfn.XLOOKUP(I2777&amp;PROPER(D2777),Cleaned_Population!B$2:B$3200&amp;Cleaned_Population!A$2:A$3200,Cleaned_Population!C$2:C$3200,"No Match")</f>
        <v>37975</v>
      </c>
      <c r="K2777" t="str">
        <f t="shared" si="43"/>
        <v>Sufficient Access</v>
      </c>
    </row>
    <row r="2778" spans="1:11">
      <c r="A2778" t="str">
        <v>POPLAR BLUFF REGIONAL MEDICAL CENTER</v>
      </c>
      <c r="B2778" t="str">
        <v>POPLAR BLUFF</v>
      </c>
      <c r="C2778" t="str">
        <v>MO</v>
      </c>
      <c r="D2778" t="str">
        <v>BUTLER</v>
      </c>
      <c r="E2778" t="str">
        <v>Acute Care Hospitals</v>
      </c>
      <c r="F2778" t="str">
        <v>Proprietary</v>
      </c>
      <c r="G2778" t="str">
        <v>Yes</v>
      </c>
      <c r="H2778" s="8">
        <v>2</v>
      </c>
      <c r="I2778" t="str">
        <f>_xlfn.XLOOKUP(C2778,State_Ref!B:B,State_Ref!A:A,"No Match")</f>
        <v>Missouri</v>
      </c>
      <c r="J2778" cm="1">
        <f t="array" ref="J2778">_xlfn.XLOOKUP(I2778&amp;PROPER(D2778),Cleaned_Population!B$2:B$3200&amp;Cleaned_Population!A$2:A$3200,Cleaned_Population!C$2:C$3200,"No Match")</f>
        <v>41904</v>
      </c>
      <c r="K2778" t="str">
        <f t="shared" si="43"/>
        <v>Sufficient Access</v>
      </c>
    </row>
    <row r="2779" spans="1:11">
      <c r="A2779" t="str">
        <v>FREEMAN HEALTH SYSTEM - FREEMAN WEST</v>
      </c>
      <c r="B2779" t="str">
        <v>JOPLIN</v>
      </c>
      <c r="C2779" t="str">
        <v>MO</v>
      </c>
      <c r="D2779" t="str">
        <v>JASPER</v>
      </c>
      <c r="E2779" t="str">
        <v>Acute Care Hospitals</v>
      </c>
      <c r="F2779" t="str">
        <v>Voluntary non-profit - Private</v>
      </c>
      <c r="G2779" t="str">
        <v>Yes</v>
      </c>
      <c r="H2779" s="8">
        <v>2</v>
      </c>
      <c r="I2779" t="str">
        <f>_xlfn.XLOOKUP(C2779,State_Ref!B:B,State_Ref!A:A,"No Match")</f>
        <v>Missouri</v>
      </c>
      <c r="J2779" cm="1">
        <f t="array" ref="J2779">_xlfn.XLOOKUP(I2779&amp;PROPER(D2779),Cleaned_Population!B$2:B$3200&amp;Cleaned_Population!A$2:A$3200,Cleaned_Population!C$2:C$3200,"No Match")</f>
        <v>127428</v>
      </c>
      <c r="K2779" t="str">
        <f t="shared" si="43"/>
        <v>Sufficient Access</v>
      </c>
    </row>
    <row r="2780" spans="1:11">
      <c r="A2780" t="str">
        <v>ST LUKES HOSPITAL OF KANSAS CITY</v>
      </c>
      <c r="B2780" t="str">
        <v>KANSAS CITY</v>
      </c>
      <c r="C2780" t="str">
        <v>MO</v>
      </c>
      <c r="D2780" t="str">
        <v>JACKSON</v>
      </c>
      <c r="E2780" t="str">
        <v>Acute Care Hospitals</v>
      </c>
      <c r="F2780" t="str">
        <v>Voluntary non-profit - Private</v>
      </c>
      <c r="G2780" t="str">
        <v>Yes</v>
      </c>
      <c r="H2780" s="8">
        <v>5</v>
      </c>
      <c r="I2780" t="str">
        <f>_xlfn.XLOOKUP(C2780,State_Ref!B:B,State_Ref!A:A,"No Match")</f>
        <v>Missouri</v>
      </c>
      <c r="J2780" cm="1">
        <f t="array" ref="J2780">_xlfn.XLOOKUP(I2780&amp;PROPER(D2780),Cleaned_Population!B$2:B$3200&amp;Cleaned_Population!A$2:A$3200,Cleaned_Population!C$2:C$3200,"No Match")</f>
        <v>732994</v>
      </c>
      <c r="K2780" t="str">
        <f t="shared" si="43"/>
        <v>Sufficient Access</v>
      </c>
    </row>
    <row r="2781" spans="1:11">
      <c r="A2781" t="str">
        <v>UNIVERSITY OF MISSOURI HEALTH CARE</v>
      </c>
      <c r="B2781" t="str">
        <v>COLUMBIA</v>
      </c>
      <c r="C2781" t="str">
        <v>MO</v>
      </c>
      <c r="D2781" t="str">
        <v>BOONE</v>
      </c>
      <c r="E2781" t="str">
        <v>Acute Care Hospitals</v>
      </c>
      <c r="F2781" t="str">
        <v>Government - State</v>
      </c>
      <c r="G2781" t="str">
        <v>Yes</v>
      </c>
      <c r="H2781" s="8">
        <v>3</v>
      </c>
      <c r="I2781" t="str">
        <f>_xlfn.XLOOKUP(C2781,State_Ref!B:B,State_Ref!A:A,"No Match")</f>
        <v>Missouri</v>
      </c>
      <c r="J2781" cm="1">
        <f t="array" ref="J2781">_xlfn.XLOOKUP(I2781&amp;PROPER(D2781),Cleaned_Population!B$2:B$3200&amp;Cleaned_Population!A$2:A$3200,Cleaned_Population!C$2:C$3200,"No Match")</f>
        <v>191746</v>
      </c>
      <c r="K2781" t="str">
        <f t="shared" si="43"/>
        <v>Sufficient Access</v>
      </c>
    </row>
    <row r="2782" spans="1:11">
      <c r="A2782" t="str">
        <v>FITZGIBBON HOSPITAL</v>
      </c>
      <c r="B2782" t="str">
        <v>MARSHALL</v>
      </c>
      <c r="C2782" t="str">
        <v>MO</v>
      </c>
      <c r="D2782" t="str">
        <v>SALINE</v>
      </c>
      <c r="E2782" t="str">
        <v>Acute Care Hospitals</v>
      </c>
      <c r="F2782" t="str">
        <v>Voluntary non-profit - Private</v>
      </c>
      <c r="G2782" t="str">
        <v>Yes</v>
      </c>
      <c r="H2782" s="8">
        <v>2</v>
      </c>
      <c r="I2782" t="str">
        <f>_xlfn.XLOOKUP(C2782,State_Ref!B:B,State_Ref!A:A,"No Match")</f>
        <v>Missouri</v>
      </c>
      <c r="J2782" cm="1">
        <f t="array" ref="J2782">_xlfn.XLOOKUP(I2782&amp;PROPER(D2782),Cleaned_Population!B$2:B$3200&amp;Cleaned_Population!A$2:A$3200,Cleaned_Population!C$2:C$3200,"No Match")</f>
        <v>23265</v>
      </c>
      <c r="K2782" t="str">
        <f t="shared" si="43"/>
        <v>Sufficient Access</v>
      </c>
    </row>
    <row r="2783" spans="1:11">
      <c r="A2783" t="str">
        <v>MERCY HOSPITAL STODDARD</v>
      </c>
      <c r="B2783" t="str">
        <v>DEXTER</v>
      </c>
      <c r="C2783" t="str">
        <v>MO</v>
      </c>
      <c r="D2783" t="str">
        <v>STODDARD</v>
      </c>
      <c r="E2783" t="str">
        <v>Acute Care Hospitals</v>
      </c>
      <c r="F2783" t="str">
        <v>Voluntary non-profit - Private</v>
      </c>
      <c r="G2783" t="str">
        <v>Yes</v>
      </c>
      <c r="H2783" s="8">
        <v>2</v>
      </c>
      <c r="I2783" t="str">
        <f>_xlfn.XLOOKUP(C2783,State_Ref!B:B,State_Ref!A:A,"No Match")</f>
        <v>Missouri</v>
      </c>
      <c r="J2783" cm="1">
        <f t="array" ref="J2783">_xlfn.XLOOKUP(I2783&amp;PROPER(D2783),Cleaned_Population!B$2:B$3200&amp;Cleaned_Population!A$2:A$3200,Cleaned_Population!C$2:C$3200,"No Match")</f>
        <v>28284</v>
      </c>
      <c r="K2783" t="str">
        <f t="shared" si="43"/>
        <v>Sufficient Access</v>
      </c>
    </row>
    <row r="2784" spans="1:11">
      <c r="A2784" t="str">
        <v>BARNES-JEWISH WEST COUNTY HOSPITAL</v>
      </c>
      <c r="B2784" t="str">
        <v>CREVE COEUR</v>
      </c>
      <c r="C2784" t="str">
        <v>MO</v>
      </c>
      <c r="D2784" t="str">
        <v>ST. LOUIS</v>
      </c>
      <c r="E2784" t="str">
        <v>Acute Care Hospitals</v>
      </c>
      <c r="F2784" t="str">
        <v>Voluntary non-profit - Private</v>
      </c>
      <c r="G2784" t="str">
        <v>Yes</v>
      </c>
      <c r="H2784" s="8">
        <v>5</v>
      </c>
      <c r="I2784" t="str">
        <f>_xlfn.XLOOKUP(C2784,State_Ref!B:B,State_Ref!A:A,"No Match")</f>
        <v>Missouri</v>
      </c>
      <c r="J2784" t="str" cm="1">
        <f t="array" ref="J2784">_xlfn.XLOOKUP(I2784&amp;PROPER(D2784),Cleaned_Population!B$2:B$3200&amp;Cleaned_Population!A$2:A$3200,Cleaned_Population!C$2:C$3200,"No Match")</f>
        <v>No Match</v>
      </c>
      <c r="K2784" t="str">
        <f t="shared" si="43"/>
        <v>Sufficient Access</v>
      </c>
    </row>
    <row r="2785" spans="1:11">
      <c r="A2785" t="str">
        <v>PARKLAND HEALTH CENTER</v>
      </c>
      <c r="B2785" t="str">
        <v>FARMINGTON</v>
      </c>
      <c r="C2785" t="str">
        <v>MO</v>
      </c>
      <c r="D2785" t="str">
        <v>ST. FRANCOIS</v>
      </c>
      <c r="E2785" t="str">
        <v>Acute Care Hospitals</v>
      </c>
      <c r="F2785" t="str">
        <v>Voluntary non-profit - Private</v>
      </c>
      <c r="G2785" t="str">
        <v>Yes</v>
      </c>
      <c r="H2785" s="8">
        <v>4</v>
      </c>
      <c r="I2785" t="str">
        <f>_xlfn.XLOOKUP(C2785,State_Ref!B:B,State_Ref!A:A,"No Match")</f>
        <v>Missouri</v>
      </c>
      <c r="J2785" t="str" cm="1">
        <f t="array" ref="J2785">_xlfn.XLOOKUP(I2785&amp;PROPER(D2785),Cleaned_Population!B$2:B$3200&amp;Cleaned_Population!A$2:A$3200,Cleaned_Population!C$2:C$3200,"No Match")</f>
        <v>No Match</v>
      </c>
      <c r="K2785" t="str">
        <f t="shared" si="43"/>
        <v>Sufficient Access</v>
      </c>
    </row>
    <row r="2786" spans="1:11">
      <c r="A2786" t="str">
        <v>GOLDEN VALLEY MEMORIAL HOSPITAL</v>
      </c>
      <c r="B2786" t="str">
        <v>CLINTON</v>
      </c>
      <c r="C2786" t="str">
        <v>MO</v>
      </c>
      <c r="D2786" t="str">
        <v>HENRY</v>
      </c>
      <c r="E2786" t="str">
        <v>Acute Care Hospitals</v>
      </c>
      <c r="F2786" t="str">
        <v>Government - Hospital District or Authority</v>
      </c>
      <c r="G2786" t="str">
        <v>Yes</v>
      </c>
      <c r="H2786" s="8">
        <v>3</v>
      </c>
      <c r="I2786" t="str">
        <f>_xlfn.XLOOKUP(C2786,State_Ref!B:B,State_Ref!A:A,"No Match")</f>
        <v>Missouri</v>
      </c>
      <c r="J2786" cm="1">
        <f t="array" ref="J2786">_xlfn.XLOOKUP(I2786&amp;PROPER(D2786),Cleaned_Population!B$2:B$3200&amp;Cleaned_Population!A$2:A$3200,Cleaned_Population!C$2:C$3200,"No Match")</f>
        <v>22671</v>
      </c>
      <c r="K2786" t="str">
        <f t="shared" si="43"/>
        <v>Sufficient Access</v>
      </c>
    </row>
    <row r="2787" spans="1:11">
      <c r="A2787" t="str">
        <v>ST LUKES DES PERES HOSPITAL</v>
      </c>
      <c r="B2787" t="str">
        <v>ST LOUIS</v>
      </c>
      <c r="C2787" t="str">
        <v>MO</v>
      </c>
      <c r="D2787" t="str">
        <v>ST. LOUIS</v>
      </c>
      <c r="E2787" t="str">
        <v>Acute Care Hospitals</v>
      </c>
      <c r="F2787" t="str">
        <v>Proprietary</v>
      </c>
      <c r="G2787" t="str">
        <v>Yes</v>
      </c>
      <c r="H2787" s="8">
        <v>3</v>
      </c>
      <c r="I2787" t="str">
        <f>_xlfn.XLOOKUP(C2787,State_Ref!B:B,State_Ref!A:A,"No Match")</f>
        <v>Missouri</v>
      </c>
      <c r="J2787" t="str" cm="1">
        <f t="array" ref="J2787">_xlfn.XLOOKUP(I2787&amp;PROPER(D2787),Cleaned_Population!B$2:B$3200&amp;Cleaned_Population!A$2:A$3200,Cleaned_Population!C$2:C$3200,"No Match")</f>
        <v>No Match</v>
      </c>
      <c r="K2787" t="str">
        <f t="shared" si="43"/>
        <v>Sufficient Access</v>
      </c>
    </row>
    <row r="2788" spans="1:11">
      <c r="A2788" t="str">
        <v>LIBERTY HOSPITAL</v>
      </c>
      <c r="B2788" t="str">
        <v>LIBERTY</v>
      </c>
      <c r="C2788" t="str">
        <v>MO</v>
      </c>
      <c r="D2788" t="str">
        <v>CLAY</v>
      </c>
      <c r="E2788" t="str">
        <v>Acute Care Hospitals</v>
      </c>
      <c r="F2788" t="str">
        <v>Voluntary non-profit - Private</v>
      </c>
      <c r="G2788" t="str">
        <v>Yes</v>
      </c>
      <c r="H2788" s="8">
        <v>2</v>
      </c>
      <c r="I2788" t="str">
        <f>_xlfn.XLOOKUP(C2788,State_Ref!B:B,State_Ref!A:A,"No Match")</f>
        <v>Missouri</v>
      </c>
      <c r="J2788" cm="1">
        <f t="array" ref="J2788">_xlfn.XLOOKUP(I2788&amp;PROPER(D2788),Cleaned_Population!B$2:B$3200&amp;Cleaned_Population!A$2:A$3200,Cleaned_Population!C$2:C$3200,"No Match")</f>
        <v>265032</v>
      </c>
      <c r="K2788" t="str">
        <f t="shared" si="43"/>
        <v>Sufficient Access</v>
      </c>
    </row>
    <row r="2789" spans="1:11">
      <c r="A2789" t="str">
        <v>ST LUKES HOSPITAL</v>
      </c>
      <c r="B2789" t="str">
        <v>CHESTERFIELD</v>
      </c>
      <c r="C2789" t="str">
        <v>MO</v>
      </c>
      <c r="D2789" t="str">
        <v>ST. LOUIS</v>
      </c>
      <c r="E2789" t="str">
        <v>Acute Care Hospitals</v>
      </c>
      <c r="F2789" t="str">
        <v>Voluntary non-profit - Private</v>
      </c>
      <c r="G2789" t="str">
        <v>Yes</v>
      </c>
      <c r="H2789" s="8">
        <v>4</v>
      </c>
      <c r="I2789" t="str">
        <f>_xlfn.XLOOKUP(C2789,State_Ref!B:B,State_Ref!A:A,"No Match")</f>
        <v>Missouri</v>
      </c>
      <c r="J2789" t="str" cm="1">
        <f t="array" ref="J2789">_xlfn.XLOOKUP(I2789&amp;PROPER(D2789),Cleaned_Population!B$2:B$3200&amp;Cleaned_Population!A$2:A$3200,Cleaned_Population!C$2:C$3200,"No Match")</f>
        <v>No Match</v>
      </c>
      <c r="K2789" t="str">
        <f t="shared" si="43"/>
        <v>Sufficient Access</v>
      </c>
    </row>
    <row r="2790" spans="1:11">
      <c r="A2790" t="str">
        <v>CHRISTIAN HOSPITAL NORTHEAST</v>
      </c>
      <c r="B2790" t="str">
        <v>SAINT LOUIS</v>
      </c>
      <c r="C2790" t="str">
        <v>MO</v>
      </c>
      <c r="D2790" t="str">
        <v>ST. LOUIS</v>
      </c>
      <c r="E2790" t="str">
        <v>Acute Care Hospitals</v>
      </c>
      <c r="F2790" t="str">
        <v>Voluntary non-profit - Private</v>
      </c>
      <c r="G2790" t="str">
        <v>Yes</v>
      </c>
      <c r="H2790" s="8">
        <v>4</v>
      </c>
      <c r="I2790" t="str">
        <f>_xlfn.XLOOKUP(C2790,State_Ref!B:B,State_Ref!A:A,"No Match")</f>
        <v>Missouri</v>
      </c>
      <c r="J2790" t="str" cm="1">
        <f t="array" ref="J2790">_xlfn.XLOOKUP(I2790&amp;PROPER(D2790),Cleaned_Population!B$2:B$3200&amp;Cleaned_Population!A$2:A$3200,Cleaned_Population!C$2:C$3200,"No Match")</f>
        <v>No Match</v>
      </c>
      <c r="K2790" t="str">
        <f t="shared" si="43"/>
        <v>Sufficient Access</v>
      </c>
    </row>
    <row r="2791" spans="1:11">
      <c r="A2791" t="str">
        <v>SAINT FRANCIS MEDICAL CENTER</v>
      </c>
      <c r="B2791" t="str">
        <v>CAPE GIRARDEAU</v>
      </c>
      <c r="C2791" t="str">
        <v>MO</v>
      </c>
      <c r="D2791" t="str">
        <v>CAPE GIRARDEAU</v>
      </c>
      <c r="E2791" t="str">
        <v>Acute Care Hospitals</v>
      </c>
      <c r="F2791" t="str">
        <v>Voluntary non-profit - Private</v>
      </c>
      <c r="G2791" t="str">
        <v>Yes</v>
      </c>
      <c r="H2791" s="8">
        <v>3</v>
      </c>
      <c r="I2791" t="str">
        <f>_xlfn.XLOOKUP(C2791,State_Ref!B:B,State_Ref!A:A,"No Match")</f>
        <v>Missouri</v>
      </c>
      <c r="J2791" cm="1">
        <f t="array" ref="J2791">_xlfn.XLOOKUP(I2791&amp;PROPER(D2791),Cleaned_Population!B$2:B$3200&amp;Cleaned_Population!A$2:A$3200,Cleaned_Population!C$2:C$3200,"No Match")</f>
        <v>83999</v>
      </c>
      <c r="K2791" t="str">
        <f t="shared" si="43"/>
        <v>Sufficient Access</v>
      </c>
    </row>
    <row r="2792" spans="1:11">
      <c r="A2792" t="str">
        <v>LAKE REGIONAL HEALTH SYSTEM</v>
      </c>
      <c r="B2792" t="str">
        <v>OSAGE BEACH</v>
      </c>
      <c r="C2792" t="str">
        <v>MO</v>
      </c>
      <c r="D2792" t="str">
        <v>CAMDEN</v>
      </c>
      <c r="E2792" t="str">
        <v>Acute Care Hospitals</v>
      </c>
      <c r="F2792" t="str">
        <v>Voluntary non-profit - Other</v>
      </c>
      <c r="G2792" t="str">
        <v>Yes</v>
      </c>
      <c r="H2792" s="8">
        <v>3</v>
      </c>
      <c r="I2792" t="str">
        <f>_xlfn.XLOOKUP(C2792,State_Ref!B:B,State_Ref!A:A,"No Match")</f>
        <v>Missouri</v>
      </c>
      <c r="J2792" cm="1">
        <f t="array" ref="J2792">_xlfn.XLOOKUP(I2792&amp;PROPER(D2792),Cleaned_Population!B$2:B$3200&amp;Cleaned_Population!A$2:A$3200,Cleaned_Population!C$2:C$3200,"No Match")</f>
        <v>44047</v>
      </c>
      <c r="K2792" t="str">
        <f t="shared" si="43"/>
        <v>Sufficient Access</v>
      </c>
    </row>
    <row r="2793" spans="1:11">
      <c r="A2793" t="str">
        <v>LEE'S SUMMIT MEDICAL CENTER</v>
      </c>
      <c r="B2793" t="str">
        <v>LEES SUMMIT</v>
      </c>
      <c r="C2793" t="str">
        <v>MO</v>
      </c>
      <c r="D2793" t="str">
        <v>JACKSON</v>
      </c>
      <c r="E2793" t="str">
        <v>Acute Care Hospitals</v>
      </c>
      <c r="F2793" t="str">
        <v>Proprietary</v>
      </c>
      <c r="G2793" t="str">
        <v>Yes</v>
      </c>
      <c r="H2793" s="8">
        <v>3</v>
      </c>
      <c r="I2793" t="str">
        <f>_xlfn.XLOOKUP(C2793,State_Ref!B:B,State_Ref!A:A,"No Match")</f>
        <v>Missouri</v>
      </c>
      <c r="J2793" cm="1">
        <f t="array" ref="J2793">_xlfn.XLOOKUP(I2793&amp;PROPER(D2793),Cleaned_Population!B$2:B$3200&amp;Cleaned_Population!A$2:A$3200,Cleaned_Population!C$2:C$3200,"No Match")</f>
        <v>732994</v>
      </c>
      <c r="K2793" t="str">
        <f t="shared" si="43"/>
        <v>Sufficient Access</v>
      </c>
    </row>
    <row r="2794" spans="1:11">
      <c r="A2794" t="str">
        <v>BARNES-JEWISH ST PETERS HOSPITAL</v>
      </c>
      <c r="B2794" t="str">
        <v>SAINT PETERS</v>
      </c>
      <c r="C2794" t="str">
        <v>MO</v>
      </c>
      <c r="D2794" t="str">
        <v>ST. CHARLES</v>
      </c>
      <c r="E2794" t="str">
        <v>Acute Care Hospitals</v>
      </c>
      <c r="F2794" t="str">
        <v>Voluntary non-profit - Other</v>
      </c>
      <c r="G2794" t="str">
        <v>Yes</v>
      </c>
      <c r="H2794" s="8">
        <v>3</v>
      </c>
      <c r="I2794" t="str">
        <f>_xlfn.XLOOKUP(C2794,State_Ref!B:B,State_Ref!A:A,"No Match")</f>
        <v>Missouri</v>
      </c>
      <c r="J2794" t="str" cm="1">
        <f t="array" ref="J2794">_xlfn.XLOOKUP(I2794&amp;PROPER(D2794),Cleaned_Population!B$2:B$3200&amp;Cleaned_Population!A$2:A$3200,Cleaned_Population!C$2:C$3200,"No Match")</f>
        <v>No Match</v>
      </c>
      <c r="K2794" t="str">
        <f t="shared" si="43"/>
        <v>Sufficient Access</v>
      </c>
    </row>
    <row r="2795" spans="1:11">
      <c r="A2795" t="str">
        <v>ST MARY'S MEDICAL CENTER</v>
      </c>
      <c r="B2795" t="str">
        <v>BLUE SPRINGS</v>
      </c>
      <c r="C2795" t="str">
        <v>MO</v>
      </c>
      <c r="D2795" t="str">
        <v>JACKSON</v>
      </c>
      <c r="E2795" t="str">
        <v>Acute Care Hospitals</v>
      </c>
      <c r="F2795" t="str">
        <v>Proprietary</v>
      </c>
      <c r="G2795" t="str">
        <v>Yes</v>
      </c>
      <c r="H2795" s="8">
        <v>3</v>
      </c>
      <c r="I2795" t="str">
        <f>_xlfn.XLOOKUP(C2795,State_Ref!B:B,State_Ref!A:A,"No Match")</f>
        <v>Missouri</v>
      </c>
      <c r="J2795" cm="1">
        <f t="array" ref="J2795">_xlfn.XLOOKUP(I2795&amp;PROPER(D2795),Cleaned_Population!B$2:B$3200&amp;Cleaned_Population!A$2:A$3200,Cleaned_Population!C$2:C$3200,"No Match")</f>
        <v>732994</v>
      </c>
      <c r="K2795" t="str">
        <f t="shared" si="43"/>
        <v>Sufficient Access</v>
      </c>
    </row>
    <row r="2796" spans="1:11">
      <c r="A2796" t="str">
        <v>CITIZENS MEMORIAL HOSPITAL</v>
      </c>
      <c r="B2796" t="str">
        <v>BOLIVAR</v>
      </c>
      <c r="C2796" t="str">
        <v>MO</v>
      </c>
      <c r="D2796" t="str">
        <v>POLK</v>
      </c>
      <c r="E2796" t="str">
        <v>Acute Care Hospitals</v>
      </c>
      <c r="F2796" t="str">
        <v>Government - Hospital District or Authority</v>
      </c>
      <c r="G2796" t="str">
        <v>Yes</v>
      </c>
      <c r="H2796" s="8">
        <v>3</v>
      </c>
      <c r="I2796" t="str">
        <f>_xlfn.XLOOKUP(C2796,State_Ref!B:B,State_Ref!A:A,"No Match")</f>
        <v>Missouri</v>
      </c>
      <c r="J2796" cm="1">
        <f t="array" ref="J2796">_xlfn.XLOOKUP(I2796&amp;PROPER(D2796),Cleaned_Population!B$2:B$3200&amp;Cleaned_Population!A$2:A$3200,Cleaned_Population!C$2:C$3200,"No Match")</f>
        <v>33604</v>
      </c>
      <c r="K2796" t="str">
        <f t="shared" si="43"/>
        <v>Sufficient Access</v>
      </c>
    </row>
    <row r="2797" spans="1:11">
      <c r="A2797" t="str">
        <v>SSM ST JOSEPH HOSPITAL WEST</v>
      </c>
      <c r="B2797" t="str">
        <v>LAKE SAINT LOUIS</v>
      </c>
      <c r="C2797" t="str">
        <v>MO</v>
      </c>
      <c r="D2797" t="str">
        <v>ST. CHARLES</v>
      </c>
      <c r="E2797" t="str">
        <v>Acute Care Hospitals</v>
      </c>
      <c r="F2797" t="str">
        <v>Voluntary non-profit - Church</v>
      </c>
      <c r="G2797" t="str">
        <v>Yes</v>
      </c>
      <c r="H2797" s="8">
        <v>3</v>
      </c>
      <c r="I2797" t="str">
        <f>_xlfn.XLOOKUP(C2797,State_Ref!B:B,State_Ref!A:A,"No Match")</f>
        <v>Missouri</v>
      </c>
      <c r="J2797" t="str" cm="1">
        <f t="array" ref="J2797">_xlfn.XLOOKUP(I2797&amp;PROPER(D2797),Cleaned_Population!B$2:B$3200&amp;Cleaned_Population!A$2:A$3200,Cleaned_Population!C$2:C$3200,"No Match")</f>
        <v>No Match</v>
      </c>
      <c r="K2797" t="str">
        <f t="shared" si="43"/>
        <v>Sufficient Access</v>
      </c>
    </row>
    <row r="2798" spans="1:11">
      <c r="A2798" t="str">
        <v>BELTON REGIONAL MEDICAL CENTER</v>
      </c>
      <c r="B2798" t="str">
        <v>BELTON</v>
      </c>
      <c r="C2798" t="str">
        <v>MO</v>
      </c>
      <c r="D2798" t="str">
        <v>CASS</v>
      </c>
      <c r="E2798" t="str">
        <v>Acute Care Hospitals</v>
      </c>
      <c r="F2798" t="str">
        <v>Voluntary non-profit - Private</v>
      </c>
      <c r="G2798" t="str">
        <v>Yes</v>
      </c>
      <c r="H2798" s="8">
        <v>2</v>
      </c>
      <c r="I2798" t="str">
        <f>_xlfn.XLOOKUP(C2798,State_Ref!B:B,State_Ref!A:A,"No Match")</f>
        <v>Missouri</v>
      </c>
      <c r="J2798" cm="1">
        <f t="array" ref="J2798">_xlfn.XLOOKUP(I2798&amp;PROPER(D2798),Cleaned_Population!B$2:B$3200&amp;Cleaned_Population!A$2:A$3200,Cleaned_Population!C$2:C$3200,"No Match")</f>
        <v>115859</v>
      </c>
      <c r="K2798" t="str">
        <f t="shared" si="43"/>
        <v>Sufficient Access</v>
      </c>
    </row>
    <row r="2799" spans="1:11">
      <c r="A2799" t="str">
        <v>SAINT LUKE'S EAST  HOSPITAL</v>
      </c>
      <c r="B2799" t="str">
        <v>LEES SUMMIT</v>
      </c>
      <c r="C2799" t="str">
        <v>MO</v>
      </c>
      <c r="D2799" t="str">
        <v>JACKSON</v>
      </c>
      <c r="E2799" t="str">
        <v>Acute Care Hospitals</v>
      </c>
      <c r="F2799" t="str">
        <v>Voluntary non-profit - Private</v>
      </c>
      <c r="G2799" t="str">
        <v>Yes</v>
      </c>
      <c r="H2799" s="8">
        <v>4</v>
      </c>
      <c r="I2799" t="str">
        <f>_xlfn.XLOOKUP(C2799,State_Ref!B:B,State_Ref!A:A,"No Match")</f>
        <v>Missouri</v>
      </c>
      <c r="J2799" cm="1">
        <f t="array" ref="J2799">_xlfn.XLOOKUP(I2799&amp;PROPER(D2799),Cleaned_Population!B$2:B$3200&amp;Cleaned_Population!A$2:A$3200,Cleaned_Population!C$2:C$3200,"No Match")</f>
        <v>732994</v>
      </c>
      <c r="K2799" t="str">
        <f t="shared" si="43"/>
        <v>Sufficient Access</v>
      </c>
    </row>
    <row r="2800" spans="1:11">
      <c r="A2800" t="str">
        <v>PROGRESS WEST HOSPITAL</v>
      </c>
      <c r="B2800" t="str">
        <v>OFALLON</v>
      </c>
      <c r="C2800" t="str">
        <v>MO</v>
      </c>
      <c r="D2800" t="str">
        <v>ST. CHARLES</v>
      </c>
      <c r="E2800" t="str">
        <v>Acute Care Hospitals</v>
      </c>
      <c r="F2800" t="str">
        <v>Voluntary non-profit - Private</v>
      </c>
      <c r="G2800" t="str">
        <v>Yes</v>
      </c>
      <c r="H2800" s="8">
        <v>4</v>
      </c>
      <c r="I2800" t="str">
        <f>_xlfn.XLOOKUP(C2800,State_Ref!B:B,State_Ref!A:A,"No Match")</f>
        <v>Missouri</v>
      </c>
      <c r="J2800" t="str" cm="1">
        <f t="array" ref="J2800">_xlfn.XLOOKUP(I2800&amp;PROPER(D2800),Cleaned_Population!B$2:B$3200&amp;Cleaned_Population!A$2:A$3200,Cleaned_Population!C$2:C$3200,"No Match")</f>
        <v>No Match</v>
      </c>
      <c r="K2800" t="str">
        <f t="shared" si="43"/>
        <v>Sufficient Access</v>
      </c>
    </row>
    <row r="2801" spans="1:11">
      <c r="A2801" t="str">
        <v>COLUMBIA MO VA MEDICAL CENTER</v>
      </c>
      <c r="B2801" t="str">
        <v>COLUMBIA</v>
      </c>
      <c r="C2801" t="str">
        <v>MO</v>
      </c>
      <c r="D2801" t="str">
        <v>BOONE</v>
      </c>
      <c r="E2801" t="str">
        <v>Acute Care - Veterans Administration</v>
      </c>
      <c r="F2801" t="str">
        <v>Veterans Health Administration</v>
      </c>
      <c r="G2801" t="str">
        <v>Yes</v>
      </c>
      <c r="H2801" s="8">
        <v>4</v>
      </c>
      <c r="I2801" t="str">
        <f>_xlfn.XLOOKUP(C2801,State_Ref!B:B,State_Ref!A:A,"No Match")</f>
        <v>Missouri</v>
      </c>
      <c r="J2801" cm="1">
        <f t="array" ref="J2801">_xlfn.XLOOKUP(I2801&amp;PROPER(D2801),Cleaned_Population!B$2:B$3200&amp;Cleaned_Population!A$2:A$3200,Cleaned_Population!C$2:C$3200,"No Match")</f>
        <v>191746</v>
      </c>
      <c r="K2801" t="str">
        <f t="shared" si="43"/>
        <v>Sufficient Access</v>
      </c>
    </row>
    <row r="2802" spans="1:11">
      <c r="A2802" t="str">
        <v>PARKLAND HEALTH CENTER - BONNE TERRE</v>
      </c>
      <c r="B2802" t="str">
        <v>BONNE TERRE</v>
      </c>
      <c r="C2802" t="str">
        <v>MO</v>
      </c>
      <c r="D2802" t="str">
        <v>ST. FRANCOIS</v>
      </c>
      <c r="E2802" t="str">
        <v>Rural Emergency Hospital</v>
      </c>
      <c r="F2802" t="str">
        <v>Voluntary non-profit - Private</v>
      </c>
      <c r="G2802" t="str">
        <v>Yes</v>
      </c>
      <c r="H2802" s="8">
        <v>0</v>
      </c>
      <c r="I2802" t="str">
        <f>_xlfn.XLOOKUP(C2802,State_Ref!B:B,State_Ref!A:A,"No Match")</f>
        <v>Missouri</v>
      </c>
      <c r="J2802" t="str" cm="1">
        <f t="array" ref="J2802">_xlfn.XLOOKUP(I2802&amp;PROPER(D2802),Cleaned_Population!B$2:B$3200&amp;Cleaned_Population!A$2:A$3200,Cleaned_Population!C$2:C$3200,"No Match")</f>
        <v>No Match</v>
      </c>
      <c r="K2802" t="str">
        <f t="shared" si="43"/>
        <v>Sufficient Access</v>
      </c>
    </row>
    <row r="2803" spans="1:11">
      <c r="A2803" t="str">
        <v>ELLETT MEMORIAL HOSPITAL</v>
      </c>
      <c r="B2803" t="str">
        <v>APPLETON CITY</v>
      </c>
      <c r="C2803" t="str">
        <v>MO</v>
      </c>
      <c r="D2803" t="str">
        <v>ST. CLAIR</v>
      </c>
      <c r="E2803" t="str">
        <v>Critical Access Hospitals</v>
      </c>
      <c r="F2803" t="str">
        <v>Government - Hospital District or Authority</v>
      </c>
      <c r="G2803" t="str">
        <v>Yes</v>
      </c>
      <c r="H2803" s="8">
        <v>0</v>
      </c>
      <c r="I2803" t="str">
        <f>_xlfn.XLOOKUP(C2803,State_Ref!B:B,State_Ref!A:A,"No Match")</f>
        <v>Missouri</v>
      </c>
      <c r="J2803" t="str" cm="1">
        <f t="array" ref="J2803">_xlfn.XLOOKUP(I2803&amp;PROPER(D2803),Cleaned_Population!B$2:B$3200&amp;Cleaned_Population!A$2:A$3200,Cleaned_Population!C$2:C$3200,"No Match")</f>
        <v>No Match</v>
      </c>
      <c r="K2803" t="str">
        <f t="shared" si="43"/>
        <v>Hospital Desert</v>
      </c>
    </row>
    <row r="2804" spans="1:11">
      <c r="A2804" t="str">
        <v>MADISON MEDICAL CENTER</v>
      </c>
      <c r="B2804" t="str">
        <v>FREDERICKTOWN</v>
      </c>
      <c r="C2804" t="str">
        <v>MO</v>
      </c>
      <c r="D2804" t="str">
        <v>MADISON</v>
      </c>
      <c r="E2804" t="str">
        <v>Critical Access Hospitals</v>
      </c>
      <c r="F2804" t="str">
        <v>Voluntary non-profit - Other</v>
      </c>
      <c r="G2804" t="str">
        <v>Yes</v>
      </c>
      <c r="H2804" s="8">
        <v>0</v>
      </c>
      <c r="I2804" t="str">
        <f>_xlfn.XLOOKUP(C2804,State_Ref!B:B,State_Ref!A:A,"No Match")</f>
        <v>Missouri</v>
      </c>
      <c r="J2804" cm="1">
        <f t="array" ref="J2804">_xlfn.XLOOKUP(I2804&amp;PROPER(D2804),Cleaned_Population!B$2:B$3200&amp;Cleaned_Population!A$2:A$3200,Cleaned_Population!C$2:C$3200,"No Match")</f>
        <v>12858</v>
      </c>
      <c r="K2804" t="str">
        <f t="shared" si="43"/>
        <v>Sufficient Access</v>
      </c>
    </row>
    <row r="2805" spans="1:11">
      <c r="A2805" t="str">
        <v>COMMUNITY HOSPITAL ASSOCIATION</v>
      </c>
      <c r="B2805" t="str">
        <v>FAIRFAX</v>
      </c>
      <c r="C2805" t="str">
        <v>MO</v>
      </c>
      <c r="D2805" t="str">
        <v>ATCHISON</v>
      </c>
      <c r="E2805" t="str">
        <v>Critical Access Hospitals</v>
      </c>
      <c r="F2805" t="str">
        <v>Voluntary non-profit - Private</v>
      </c>
      <c r="G2805" t="str">
        <v>Yes</v>
      </c>
      <c r="H2805" s="8">
        <v>3</v>
      </c>
      <c r="I2805" t="str">
        <f>_xlfn.XLOOKUP(C2805,State_Ref!B:B,State_Ref!A:A,"No Match")</f>
        <v>Missouri</v>
      </c>
      <c r="J2805" cm="1">
        <f t="array" ref="J2805">_xlfn.XLOOKUP(I2805&amp;PROPER(D2805),Cleaned_Population!B$2:B$3200&amp;Cleaned_Population!A$2:A$3200,Cleaned_Population!C$2:C$3200,"No Match")</f>
        <v>5175</v>
      </c>
      <c r="K2805" t="str">
        <f t="shared" si="43"/>
        <v>Sufficient Access</v>
      </c>
    </row>
    <row r="2806" spans="1:11">
      <c r="A2806" t="str">
        <v>PUTNAM COUNTY MEMORIAL HOSPITAL</v>
      </c>
      <c r="B2806" t="str">
        <v>UNIONVILLE</v>
      </c>
      <c r="C2806" t="str">
        <v>MO</v>
      </c>
      <c r="D2806" t="str">
        <v>PUTNAM</v>
      </c>
      <c r="E2806" t="str">
        <v>Critical Access Hospitals</v>
      </c>
      <c r="F2806" t="str">
        <v>Government - Local</v>
      </c>
      <c r="G2806" t="str">
        <v>Yes</v>
      </c>
      <c r="H2806" s="8">
        <v>0</v>
      </c>
      <c r="I2806" t="str">
        <f>_xlfn.XLOOKUP(C2806,State_Ref!B:B,State_Ref!A:A,"No Match")</f>
        <v>Missouri</v>
      </c>
      <c r="J2806" cm="1">
        <f t="array" ref="J2806">_xlfn.XLOOKUP(I2806&amp;PROPER(D2806),Cleaned_Population!B$2:B$3200&amp;Cleaned_Population!A$2:A$3200,Cleaned_Population!C$2:C$3200,"No Match")</f>
        <v>4546</v>
      </c>
      <c r="K2806" t="str">
        <f t="shared" si="43"/>
        <v>Sufficient Access</v>
      </c>
    </row>
    <row r="2807" spans="1:11">
      <c r="A2807" t="str">
        <v>SULLIVAN COUNTY MEMORIAL HOSPITAL</v>
      </c>
      <c r="B2807" t="str">
        <v>MILAN</v>
      </c>
      <c r="C2807" t="str">
        <v>MO</v>
      </c>
      <c r="D2807" t="str">
        <v>SULLIVAN</v>
      </c>
      <c r="E2807" t="str">
        <v>Critical Access Hospitals</v>
      </c>
      <c r="F2807" t="str">
        <v>Government - Local</v>
      </c>
      <c r="G2807" t="str">
        <v>Yes</v>
      </c>
      <c r="H2807" s="8">
        <v>0</v>
      </c>
      <c r="I2807" t="str">
        <f>_xlfn.XLOOKUP(C2807,State_Ref!B:B,State_Ref!A:A,"No Match")</f>
        <v>Missouri</v>
      </c>
      <c r="J2807" cm="1">
        <f t="array" ref="J2807">_xlfn.XLOOKUP(I2807&amp;PROPER(D2807),Cleaned_Population!B$2:B$3200&amp;Cleaned_Population!A$2:A$3200,Cleaned_Population!C$2:C$3200,"No Match")</f>
        <v>5738</v>
      </c>
      <c r="K2807" t="str">
        <f t="shared" si="43"/>
        <v>Sufficient Access</v>
      </c>
    </row>
    <row r="2808" spans="1:11">
      <c r="A2808" t="str">
        <v>PERSHING MEMORIAL HOSPITAL</v>
      </c>
      <c r="B2808" t="str">
        <v>BROOKFIELD</v>
      </c>
      <c r="C2808" t="str">
        <v>MO</v>
      </c>
      <c r="D2808" t="str">
        <v>LINN</v>
      </c>
      <c r="E2808" t="str">
        <v>Critical Access Hospitals</v>
      </c>
      <c r="F2808" t="str">
        <v>Voluntary non-profit - Private</v>
      </c>
      <c r="G2808" t="str">
        <v>Yes</v>
      </c>
      <c r="H2808" s="8">
        <v>3</v>
      </c>
      <c r="I2808" t="str">
        <f>_xlfn.XLOOKUP(C2808,State_Ref!B:B,State_Ref!A:A,"No Match")</f>
        <v>Missouri</v>
      </c>
      <c r="J2808" cm="1">
        <f t="array" ref="J2808">_xlfn.XLOOKUP(I2808&amp;PROPER(D2808),Cleaned_Population!B$2:B$3200&amp;Cleaned_Population!A$2:A$3200,Cleaned_Population!C$2:C$3200,"No Match")</f>
        <v>11815</v>
      </c>
      <c r="K2808" t="str">
        <f t="shared" si="43"/>
        <v>Sufficient Access</v>
      </c>
    </row>
    <row r="2809" spans="1:11">
      <c r="A2809" t="str">
        <v>WASHINGTON COUNTY MEMORIAL HOSPITAL</v>
      </c>
      <c r="B2809" t="str">
        <v>POTOSI</v>
      </c>
      <c r="C2809" t="str">
        <v>MO</v>
      </c>
      <c r="D2809" t="str">
        <v>WASHINGTON</v>
      </c>
      <c r="E2809" t="str">
        <v>Critical Access Hospitals</v>
      </c>
      <c r="F2809" t="str">
        <v>Government - Local</v>
      </c>
      <c r="G2809" t="str">
        <v>Yes</v>
      </c>
      <c r="H2809" s="8">
        <v>0</v>
      </c>
      <c r="I2809" t="str">
        <f>_xlfn.XLOOKUP(C2809,State_Ref!B:B,State_Ref!A:A,"No Match")</f>
        <v>Missouri</v>
      </c>
      <c r="J2809" cm="1">
        <f t="array" ref="J2809">_xlfn.XLOOKUP(I2809&amp;PROPER(D2809),Cleaned_Population!B$2:B$3200&amp;Cleaned_Population!A$2:A$3200,Cleaned_Population!C$2:C$3200,"No Match")</f>
        <v>23810</v>
      </c>
      <c r="K2809" t="str">
        <f t="shared" si="43"/>
        <v>Sufficient Access</v>
      </c>
    </row>
    <row r="2810" spans="1:11">
      <c r="A2810" t="str">
        <v>WRIGHT MEMORIAL HOSPITAL</v>
      </c>
      <c r="B2810" t="str">
        <v>TRENTON</v>
      </c>
      <c r="C2810" t="str">
        <v>MO</v>
      </c>
      <c r="D2810" t="str">
        <v>GRUNDY</v>
      </c>
      <c r="E2810" t="str">
        <v>Critical Access Hospitals</v>
      </c>
      <c r="F2810" t="str">
        <v>Voluntary non-profit - Private</v>
      </c>
      <c r="G2810" t="str">
        <v>Yes</v>
      </c>
      <c r="H2810" s="8">
        <v>4</v>
      </c>
      <c r="I2810" t="str">
        <f>_xlfn.XLOOKUP(C2810,State_Ref!B:B,State_Ref!A:A,"No Match")</f>
        <v>Missouri</v>
      </c>
      <c r="J2810" cm="1">
        <f t="array" ref="J2810">_xlfn.XLOOKUP(I2810&amp;PROPER(D2810),Cleaned_Population!B$2:B$3200&amp;Cleaned_Population!A$2:A$3200,Cleaned_Population!C$2:C$3200,"No Match")</f>
        <v>9744</v>
      </c>
      <c r="K2810" t="str">
        <f t="shared" si="43"/>
        <v>Sufficient Access</v>
      </c>
    </row>
    <row r="2811" spans="1:11">
      <c r="A2811" t="str">
        <v>SCOTLAND COUNTY  HOSPITAL</v>
      </c>
      <c r="B2811" t="str">
        <v>MEMPHIS</v>
      </c>
      <c r="C2811" t="str">
        <v>MO</v>
      </c>
      <c r="D2811" t="str">
        <v>SCOTLAND</v>
      </c>
      <c r="E2811" t="str">
        <v>Critical Access Hospitals</v>
      </c>
      <c r="F2811" t="str">
        <v>Government - Hospital District or Authority</v>
      </c>
      <c r="G2811" t="str">
        <v>Yes</v>
      </c>
      <c r="H2811" s="8">
        <v>2</v>
      </c>
      <c r="I2811" t="str">
        <f>_xlfn.XLOOKUP(C2811,State_Ref!B:B,State_Ref!A:A,"No Match")</f>
        <v>Missouri</v>
      </c>
      <c r="J2811" cm="1">
        <f t="array" ref="J2811">_xlfn.XLOOKUP(I2811&amp;PROPER(D2811),Cleaned_Population!B$2:B$3200&amp;Cleaned_Population!A$2:A$3200,Cleaned_Population!C$2:C$3200,"No Match")</f>
        <v>4796</v>
      </c>
      <c r="K2811" t="str">
        <f t="shared" si="43"/>
        <v>Sufficient Access</v>
      </c>
    </row>
    <row r="2812" spans="1:11">
      <c r="A2812" t="str">
        <v>MERCY HOSPITAL PERRY</v>
      </c>
      <c r="B2812" t="str">
        <v>PERRYVILLE</v>
      </c>
      <c r="C2812" t="str">
        <v>MO</v>
      </c>
      <c r="D2812" t="str">
        <v>PERRY</v>
      </c>
      <c r="E2812" t="str">
        <v>Critical Access Hospitals</v>
      </c>
      <c r="F2812" t="str">
        <v>Voluntary non-profit - Private</v>
      </c>
      <c r="G2812" t="str">
        <v>Yes</v>
      </c>
      <c r="H2812" s="8">
        <v>2</v>
      </c>
      <c r="I2812" t="str">
        <f>_xlfn.XLOOKUP(C2812,State_Ref!B:B,State_Ref!A:A,"No Match")</f>
        <v>Missouri</v>
      </c>
      <c r="J2812" cm="1">
        <f t="array" ref="J2812">_xlfn.XLOOKUP(I2812&amp;PROPER(D2812),Cleaned_Population!B$2:B$3200&amp;Cleaned_Population!A$2:A$3200,Cleaned_Population!C$2:C$3200,"No Match")</f>
        <v>19093</v>
      </c>
      <c r="K2812" t="str">
        <f t="shared" si="43"/>
        <v>Sufficient Access</v>
      </c>
    </row>
    <row r="2813" spans="1:11">
      <c r="A2813" t="str">
        <v>HARRISON COUNTY COMMUNITY HOSPITAL</v>
      </c>
      <c r="B2813" t="str">
        <v>BETHANY</v>
      </c>
      <c r="C2813" t="str">
        <v>MO</v>
      </c>
      <c r="D2813" t="str">
        <v>HARRISON</v>
      </c>
      <c r="E2813" t="str">
        <v>Critical Access Hospitals</v>
      </c>
      <c r="F2813" t="str">
        <v>Government - Hospital District or Authority</v>
      </c>
      <c r="G2813" t="str">
        <v>Yes</v>
      </c>
      <c r="H2813" s="8">
        <v>3</v>
      </c>
      <c r="I2813" t="str">
        <f>_xlfn.XLOOKUP(C2813,State_Ref!B:B,State_Ref!A:A,"No Match")</f>
        <v>Missouri</v>
      </c>
      <c r="J2813" cm="1">
        <f t="array" ref="J2813">_xlfn.XLOOKUP(I2813&amp;PROPER(D2813),Cleaned_Population!B$2:B$3200&amp;Cleaned_Population!A$2:A$3200,Cleaned_Population!C$2:C$3200,"No Match")</f>
        <v>8281</v>
      </c>
      <c r="K2813" t="str">
        <f t="shared" si="43"/>
        <v>Sufficient Access</v>
      </c>
    </row>
    <row r="2814" spans="1:11">
      <c r="A2814" t="str">
        <v>MACON COUNTY SAMARITAN MEMORIAL HOSPITAL</v>
      </c>
      <c r="B2814" t="str">
        <v>MACON</v>
      </c>
      <c r="C2814" t="str">
        <v>MO</v>
      </c>
      <c r="D2814" t="str">
        <v>MACON</v>
      </c>
      <c r="E2814" t="str">
        <v>Critical Access Hospitals</v>
      </c>
      <c r="F2814" t="str">
        <v>Government - Local</v>
      </c>
      <c r="G2814" t="str">
        <v>Yes</v>
      </c>
      <c r="H2814" s="8">
        <v>2</v>
      </c>
      <c r="I2814" t="str">
        <f>_xlfn.XLOOKUP(C2814,State_Ref!B:B,State_Ref!A:A,"No Match")</f>
        <v>Missouri</v>
      </c>
      <c r="J2814" cm="1">
        <f t="array" ref="J2814">_xlfn.XLOOKUP(I2814&amp;PROPER(D2814),Cleaned_Population!B$2:B$3200&amp;Cleaned_Population!A$2:A$3200,Cleaned_Population!C$2:C$3200,"No Match")</f>
        <v>15190</v>
      </c>
      <c r="K2814" t="str">
        <f t="shared" si="43"/>
        <v>Sufficient Access</v>
      </c>
    </row>
    <row r="2815" spans="1:11">
      <c r="A2815" t="str">
        <v>HERMANN AREA DISTRICT HOSPITAL</v>
      </c>
      <c r="B2815" t="str">
        <v>HERMANN</v>
      </c>
      <c r="C2815" t="str">
        <v>MO</v>
      </c>
      <c r="D2815" t="str">
        <v>GASCONADE</v>
      </c>
      <c r="E2815" t="str">
        <v>Critical Access Hospitals</v>
      </c>
      <c r="F2815" t="str">
        <v>Government - Hospital District or Authority</v>
      </c>
      <c r="G2815" t="str">
        <v>Yes</v>
      </c>
      <c r="H2815" s="8">
        <v>0</v>
      </c>
      <c r="I2815" t="str">
        <f>_xlfn.XLOOKUP(C2815,State_Ref!B:B,State_Ref!A:A,"No Match")</f>
        <v>Missouri</v>
      </c>
      <c r="J2815" cm="1">
        <f t="array" ref="J2815">_xlfn.XLOOKUP(I2815&amp;PROPER(D2815),Cleaned_Population!B$2:B$3200&amp;Cleaned_Population!A$2:A$3200,Cleaned_Population!C$2:C$3200,"No Match")</f>
        <v>14784</v>
      </c>
      <c r="K2815" t="str">
        <f t="shared" si="43"/>
        <v>Sufficient Access</v>
      </c>
    </row>
    <row r="2816" spans="1:11">
      <c r="A2816" t="str">
        <v>MERCY HOSPITAL AURORA</v>
      </c>
      <c r="B2816" t="str">
        <v>AURORA</v>
      </c>
      <c r="C2816" t="str">
        <v>MO</v>
      </c>
      <c r="D2816" t="str">
        <v>LAWRENCE</v>
      </c>
      <c r="E2816" t="str">
        <v>Critical Access Hospitals</v>
      </c>
      <c r="F2816" t="str">
        <v>Voluntary non-profit - Church</v>
      </c>
      <c r="G2816" t="str">
        <v>Yes</v>
      </c>
      <c r="H2816" s="8">
        <v>0</v>
      </c>
      <c r="I2816" t="str">
        <f>_xlfn.XLOOKUP(C2816,State_Ref!B:B,State_Ref!A:A,"No Match")</f>
        <v>Missouri</v>
      </c>
      <c r="J2816" cm="1">
        <f t="array" ref="J2816">_xlfn.XLOOKUP(I2816&amp;PROPER(D2816),Cleaned_Population!B$2:B$3200&amp;Cleaned_Population!A$2:A$3200,Cleaned_Population!C$2:C$3200,"No Match")</f>
        <v>39401</v>
      </c>
      <c r="K2816" t="str">
        <f t="shared" si="43"/>
        <v>Sufficient Access</v>
      </c>
    </row>
    <row r="2817" spans="1:11">
      <c r="A2817" t="str">
        <v>MERCY HOSPITAL - CASSVILLE</v>
      </c>
      <c r="B2817" t="str">
        <v>CASSVILLE</v>
      </c>
      <c r="C2817" t="str">
        <v>MO</v>
      </c>
      <c r="D2817" t="str">
        <v>BARRY</v>
      </c>
      <c r="E2817" t="str">
        <v>Critical Access Hospitals</v>
      </c>
      <c r="F2817" t="str">
        <v>Voluntary non-profit - Church</v>
      </c>
      <c r="G2817" t="str">
        <v>Yes</v>
      </c>
      <c r="H2817" s="8">
        <v>0</v>
      </c>
      <c r="I2817" t="str">
        <f>_xlfn.XLOOKUP(C2817,State_Ref!B:B,State_Ref!A:A,"No Match")</f>
        <v>Missouri</v>
      </c>
      <c r="J2817" cm="1">
        <f t="array" ref="J2817">_xlfn.XLOOKUP(I2817&amp;PROPER(D2817),Cleaned_Population!B$2:B$3200&amp;Cleaned_Population!A$2:A$3200,Cleaned_Population!C$2:C$3200,"No Match")</f>
        <v>36200</v>
      </c>
      <c r="K2817" t="str">
        <f t="shared" si="43"/>
        <v>Sufficient Access</v>
      </c>
    </row>
    <row r="2818" spans="1:11">
      <c r="A2818" t="str">
        <v>SALEM MEMORIAL DISTRICT HOSPITAL</v>
      </c>
      <c r="B2818" t="str">
        <v>SALEM</v>
      </c>
      <c r="C2818" t="str">
        <v>MO</v>
      </c>
      <c r="D2818" t="str">
        <v>DENT</v>
      </c>
      <c r="E2818" t="str">
        <v>Critical Access Hospitals</v>
      </c>
      <c r="F2818" t="str">
        <v>Government - Hospital District or Authority</v>
      </c>
      <c r="G2818" t="str">
        <v>Yes</v>
      </c>
      <c r="H2818" s="8">
        <v>4</v>
      </c>
      <c r="I2818" t="str">
        <f>_xlfn.XLOOKUP(C2818,State_Ref!B:B,State_Ref!A:A,"No Match")</f>
        <v>Missouri</v>
      </c>
      <c r="J2818" cm="1">
        <f t="array" ref="J2818">_xlfn.XLOOKUP(I2818&amp;PROPER(D2818),Cleaned_Population!B$2:B$3200&amp;Cleaned_Population!A$2:A$3200,Cleaned_Population!C$2:C$3200,"No Match")</f>
        <v>14584</v>
      </c>
      <c r="K2818" t="str">
        <f t="shared" si="43"/>
        <v>Sufficient Access</v>
      </c>
    </row>
    <row r="2819" spans="1:11">
      <c r="A2819" t="str">
        <v>MERCY HOSPITAL LINCOLN</v>
      </c>
      <c r="B2819" t="str">
        <v>TROY</v>
      </c>
      <c r="C2819" t="str">
        <v>MO</v>
      </c>
      <c r="D2819" t="str">
        <v>LINCOLN</v>
      </c>
      <c r="E2819" t="str">
        <v>Critical Access Hospitals</v>
      </c>
      <c r="F2819" t="str">
        <v>Government - Local</v>
      </c>
      <c r="G2819" t="str">
        <v>Yes</v>
      </c>
      <c r="H2819" s="8">
        <v>0</v>
      </c>
      <c r="I2819" t="str">
        <f>_xlfn.XLOOKUP(C2819,State_Ref!B:B,State_Ref!A:A,"No Match")</f>
        <v>Missouri</v>
      </c>
      <c r="J2819" cm="1">
        <f t="array" ref="J2819">_xlfn.XLOOKUP(I2819&amp;PROPER(D2819),Cleaned_Population!B$2:B$3200&amp;Cleaned_Population!A$2:A$3200,Cleaned_Population!C$2:C$3200,"No Match")</f>
        <v>66676</v>
      </c>
      <c r="K2819" t="str">
        <f t="shared" ref="K2819:K2882" si="44">IF(AND(J2819&gt;50000,COUNTIFS(D:D,D2819,C:C,C2819)&lt;=1),"Hospital Desert","Sufficient Access")</f>
        <v>Hospital Desert</v>
      </c>
    </row>
    <row r="2820" spans="1:11">
      <c r="A2820" t="str">
        <v>LAFAYETTE REGIONAL HEALTH CENTER</v>
      </c>
      <c r="B2820" t="str">
        <v>LEXINGTON</v>
      </c>
      <c r="C2820" t="str">
        <v>MO</v>
      </c>
      <c r="D2820" t="str">
        <v>LAFAYETTE</v>
      </c>
      <c r="E2820" t="str">
        <v>Critical Access Hospitals</v>
      </c>
      <c r="F2820" t="str">
        <v>Proprietary</v>
      </c>
      <c r="G2820" t="str">
        <v>Yes</v>
      </c>
      <c r="H2820" s="8">
        <v>2</v>
      </c>
      <c r="I2820" t="str">
        <f>_xlfn.XLOOKUP(C2820,State_Ref!B:B,State_Ref!A:A,"No Match")</f>
        <v>Missouri</v>
      </c>
      <c r="J2820" cm="1">
        <f t="array" ref="J2820">_xlfn.XLOOKUP(I2820&amp;PROPER(D2820),Cleaned_Population!B$2:B$3200&amp;Cleaned_Population!A$2:A$3200,Cleaned_Population!C$2:C$3200,"No Match")</f>
        <v>33531</v>
      </c>
      <c r="K2820" t="str">
        <f t="shared" si="44"/>
        <v>Sufficient Access</v>
      </c>
    </row>
    <row r="2821" spans="1:11">
      <c r="A2821" t="str">
        <v>HEDRICK MEDICAL CENTER</v>
      </c>
      <c r="B2821" t="str">
        <v>CHILLICOTHE</v>
      </c>
      <c r="C2821" t="str">
        <v>MO</v>
      </c>
      <c r="D2821" t="str">
        <v>LIVINGSTON</v>
      </c>
      <c r="E2821" t="str">
        <v>Critical Access Hospitals</v>
      </c>
      <c r="F2821" t="str">
        <v>Voluntary non-profit - Private</v>
      </c>
      <c r="G2821" t="str">
        <v>Yes</v>
      </c>
      <c r="H2821" s="8">
        <v>4</v>
      </c>
      <c r="I2821" t="str">
        <f>_xlfn.XLOOKUP(C2821,State_Ref!B:B,State_Ref!A:A,"No Match")</f>
        <v>Missouri</v>
      </c>
      <c r="J2821" cm="1">
        <f t="array" ref="J2821">_xlfn.XLOOKUP(I2821&amp;PROPER(D2821),Cleaned_Population!B$2:B$3200&amp;Cleaned_Population!A$2:A$3200,Cleaned_Population!C$2:C$3200,"No Match")</f>
        <v>14708</v>
      </c>
      <c r="K2821" t="str">
        <f t="shared" si="44"/>
        <v>Sufficient Access</v>
      </c>
    </row>
    <row r="2822" spans="1:11">
      <c r="A2822" t="str">
        <v>EXCELSIOR SPRINGS HOSPITAL</v>
      </c>
      <c r="B2822" t="str">
        <v>EXCELSIOR SPRINGS</v>
      </c>
      <c r="C2822" t="str">
        <v>MO</v>
      </c>
      <c r="D2822" t="str">
        <v>CLAY</v>
      </c>
      <c r="E2822" t="str">
        <v>Critical Access Hospitals</v>
      </c>
      <c r="F2822" t="str">
        <v>Government - Local</v>
      </c>
      <c r="G2822" t="str">
        <v>Yes</v>
      </c>
      <c r="H2822" s="8">
        <v>0</v>
      </c>
      <c r="I2822" t="str">
        <f>_xlfn.XLOOKUP(C2822,State_Ref!B:B,State_Ref!A:A,"No Match")</f>
        <v>Missouri</v>
      </c>
      <c r="J2822" cm="1">
        <f t="array" ref="J2822">_xlfn.XLOOKUP(I2822&amp;PROPER(D2822),Cleaned_Population!B$2:B$3200&amp;Cleaned_Population!A$2:A$3200,Cleaned_Population!C$2:C$3200,"No Match")</f>
        <v>265032</v>
      </c>
      <c r="K2822" t="str">
        <f t="shared" si="44"/>
        <v>Sufficient Access</v>
      </c>
    </row>
    <row r="2823" spans="1:11">
      <c r="A2823" t="str">
        <v>CEDAR COUNTY MEMORIAL HOSPITAL</v>
      </c>
      <c r="B2823" t="str">
        <v>EL DORADO SPRINGS</v>
      </c>
      <c r="C2823" t="str">
        <v>MO</v>
      </c>
      <c r="D2823" t="str">
        <v>CEDAR</v>
      </c>
      <c r="E2823" t="str">
        <v>Critical Access Hospitals</v>
      </c>
      <c r="F2823" t="str">
        <v>Government - Local</v>
      </c>
      <c r="G2823" t="str">
        <v>Yes</v>
      </c>
      <c r="H2823" s="8">
        <v>0</v>
      </c>
      <c r="I2823" t="str">
        <f>_xlfn.XLOOKUP(C2823,State_Ref!B:B,State_Ref!A:A,"No Match")</f>
        <v>Missouri</v>
      </c>
      <c r="J2823" cm="1">
        <f t="array" ref="J2823">_xlfn.XLOOKUP(I2823&amp;PROPER(D2823),Cleaned_Population!B$2:B$3200&amp;Cleaned_Population!A$2:A$3200,Cleaned_Population!C$2:C$3200,"No Match")</f>
        <v>14888</v>
      </c>
      <c r="K2823" t="str">
        <f t="shared" si="44"/>
        <v>Sufficient Access</v>
      </c>
    </row>
    <row r="2824" spans="1:11">
      <c r="A2824" t="str">
        <v>CASS REGIONAL MEDICAL CENTER</v>
      </c>
      <c r="B2824" t="str">
        <v>HARRISONVILLE</v>
      </c>
      <c r="C2824" t="str">
        <v>MO</v>
      </c>
      <c r="D2824" t="str">
        <v>CASS</v>
      </c>
      <c r="E2824" t="str">
        <v>Critical Access Hospitals</v>
      </c>
      <c r="F2824" t="str">
        <v>Government - Local</v>
      </c>
      <c r="G2824" t="str">
        <v>Yes</v>
      </c>
      <c r="H2824" s="8">
        <v>4</v>
      </c>
      <c r="I2824" t="str">
        <f>_xlfn.XLOOKUP(C2824,State_Ref!B:B,State_Ref!A:A,"No Match")</f>
        <v>Missouri</v>
      </c>
      <c r="J2824" cm="1">
        <f t="array" ref="J2824">_xlfn.XLOOKUP(I2824&amp;PROPER(D2824),Cleaned_Population!B$2:B$3200&amp;Cleaned_Population!A$2:A$3200,Cleaned_Population!C$2:C$3200,"No Match")</f>
        <v>115859</v>
      </c>
      <c r="K2824" t="str">
        <f t="shared" si="44"/>
        <v>Sufficient Access</v>
      </c>
    </row>
    <row r="2825" spans="1:11">
      <c r="A2825" t="str">
        <v>COX BARTON COUNTY HOSPITAL</v>
      </c>
      <c r="B2825" t="str">
        <v>LAMAR</v>
      </c>
      <c r="C2825" t="str">
        <v>MO</v>
      </c>
      <c r="D2825" t="str">
        <v>BARTON</v>
      </c>
      <c r="E2825" t="str">
        <v>Critical Access Hospitals</v>
      </c>
      <c r="F2825" t="str">
        <v>Government - Local</v>
      </c>
      <c r="G2825" t="str">
        <v>Yes</v>
      </c>
      <c r="H2825" s="8">
        <v>0</v>
      </c>
      <c r="I2825" t="str">
        <f>_xlfn.XLOOKUP(C2825,State_Ref!B:B,State_Ref!A:A,"No Match")</f>
        <v>Missouri</v>
      </c>
      <c r="J2825" cm="1">
        <f t="array" ref="J2825">_xlfn.XLOOKUP(I2825&amp;PROPER(D2825),Cleaned_Population!B$2:B$3200&amp;Cleaned_Population!A$2:A$3200,Cleaned_Population!C$2:C$3200,"No Match")</f>
        <v>11795</v>
      </c>
      <c r="K2825" t="str">
        <f t="shared" si="44"/>
        <v>Sufficient Access</v>
      </c>
    </row>
    <row r="2826" spans="1:11">
      <c r="A2826" t="str">
        <v>RAY COUNTY MEMORIAL HOSPITAL</v>
      </c>
      <c r="B2826" t="str">
        <v>RICHMOND</v>
      </c>
      <c r="C2826" t="str">
        <v>MO</v>
      </c>
      <c r="D2826" t="str">
        <v>RAY</v>
      </c>
      <c r="E2826" t="str">
        <v>Critical Access Hospitals</v>
      </c>
      <c r="F2826" t="str">
        <v>Government - Local</v>
      </c>
      <c r="G2826" t="str">
        <v>Yes</v>
      </c>
      <c r="H2826" s="8">
        <v>0</v>
      </c>
      <c r="I2826" t="str">
        <f>_xlfn.XLOOKUP(C2826,State_Ref!B:B,State_Ref!A:A,"No Match")</f>
        <v>Missouri</v>
      </c>
      <c r="J2826" cm="1">
        <f t="array" ref="J2826">_xlfn.XLOOKUP(I2826&amp;PROPER(D2826),Cleaned_Population!B$2:B$3200&amp;Cleaned_Population!A$2:A$3200,Cleaned_Population!C$2:C$3200,"No Match")</f>
        <v>23398</v>
      </c>
      <c r="K2826" t="str">
        <f t="shared" si="44"/>
        <v>Sufficient Access</v>
      </c>
    </row>
    <row r="2827" spans="1:11">
      <c r="A2827" t="str">
        <v>MOSAIC MEDICAL CENTER ALBANY</v>
      </c>
      <c r="B2827" t="str">
        <v>ALBANY</v>
      </c>
      <c r="C2827" t="str">
        <v>MO</v>
      </c>
      <c r="D2827" t="str">
        <v>GENTRY</v>
      </c>
      <c r="E2827" t="str">
        <v>Critical Access Hospitals</v>
      </c>
      <c r="F2827" t="str">
        <v>Voluntary non-profit - Private</v>
      </c>
      <c r="G2827" t="str">
        <v>Yes</v>
      </c>
      <c r="H2827" s="8">
        <v>0</v>
      </c>
      <c r="I2827" t="str">
        <f>_xlfn.XLOOKUP(C2827,State_Ref!B:B,State_Ref!A:A,"No Match")</f>
        <v>Missouri</v>
      </c>
      <c r="J2827" cm="1">
        <f t="array" ref="J2827">_xlfn.XLOOKUP(I2827&amp;PROPER(D2827),Cleaned_Population!B$2:B$3200&amp;Cleaned_Population!A$2:A$3200,Cleaned_Population!C$2:C$3200,"No Match")</f>
        <v>6384</v>
      </c>
      <c r="K2827" t="str">
        <f t="shared" si="44"/>
        <v>Sufficient Access</v>
      </c>
    </row>
    <row r="2828" spans="1:11">
      <c r="A2828" t="str">
        <v>COX MONETT HOSPITAL</v>
      </c>
      <c r="B2828" t="str">
        <v>MONETT</v>
      </c>
      <c r="C2828" t="str">
        <v>MO</v>
      </c>
      <c r="D2828" t="str">
        <v>BARRY</v>
      </c>
      <c r="E2828" t="str">
        <v>Critical Access Hospitals</v>
      </c>
      <c r="F2828" t="str">
        <v>Voluntary non-profit - Private</v>
      </c>
      <c r="G2828" t="str">
        <v>Yes</v>
      </c>
      <c r="H2828" s="8">
        <v>3</v>
      </c>
      <c r="I2828" t="str">
        <f>_xlfn.XLOOKUP(C2828,State_Ref!B:B,State_Ref!A:A,"No Match")</f>
        <v>Missouri</v>
      </c>
      <c r="J2828" cm="1">
        <f t="array" ref="J2828">_xlfn.XLOOKUP(I2828&amp;PROPER(D2828),Cleaned_Population!B$2:B$3200&amp;Cleaned_Population!A$2:A$3200,Cleaned_Population!C$2:C$3200,"No Match")</f>
        <v>36200</v>
      </c>
      <c r="K2828" t="str">
        <f t="shared" si="44"/>
        <v>Sufficient Access</v>
      </c>
    </row>
    <row r="2829" spans="1:11">
      <c r="A2829" t="str">
        <v>STE GENEVIEVE COUNTY MEMORIAL HOSPITAL</v>
      </c>
      <c r="B2829" t="str">
        <v>SAINTE GENEVIEVE</v>
      </c>
      <c r="C2829" t="str">
        <v>MO</v>
      </c>
      <c r="D2829" t="str">
        <v>STE. GENEVIEVE</v>
      </c>
      <c r="E2829" t="str">
        <v>Critical Access Hospitals</v>
      </c>
      <c r="F2829" t="str">
        <v>Government - Hospital District or Authority</v>
      </c>
      <c r="G2829" t="str">
        <v>Yes</v>
      </c>
      <c r="H2829" s="8">
        <v>4</v>
      </c>
      <c r="I2829" t="str">
        <f>_xlfn.XLOOKUP(C2829,State_Ref!B:B,State_Ref!A:A,"No Match")</f>
        <v>Missouri</v>
      </c>
      <c r="J2829" t="str" cm="1">
        <f t="array" ref="J2829">_xlfn.XLOOKUP(I2829&amp;PROPER(D2829),Cleaned_Population!B$2:B$3200&amp;Cleaned_Population!A$2:A$3200,Cleaned_Population!C$2:C$3200,"No Match")</f>
        <v>No Match</v>
      </c>
      <c r="K2829" t="str">
        <f t="shared" si="44"/>
        <v>Hospital Desert</v>
      </c>
    </row>
    <row r="2830" spans="1:11">
      <c r="A2830" t="str">
        <v>FREEMAN NEOSHO HOSPITAL</v>
      </c>
      <c r="B2830" t="str">
        <v>NEOSHO</v>
      </c>
      <c r="C2830" t="str">
        <v>MO</v>
      </c>
      <c r="D2830" t="str">
        <v>NEWTON</v>
      </c>
      <c r="E2830" t="str">
        <v>Critical Access Hospitals</v>
      </c>
      <c r="F2830" t="str">
        <v>Voluntary non-profit - Private</v>
      </c>
      <c r="G2830" t="str">
        <v>Yes</v>
      </c>
      <c r="H2830" s="8">
        <v>4</v>
      </c>
      <c r="I2830" t="str">
        <f>_xlfn.XLOOKUP(C2830,State_Ref!B:B,State_Ref!A:A,"No Match")</f>
        <v>Missouri</v>
      </c>
      <c r="J2830" cm="1">
        <f t="array" ref="J2830">_xlfn.XLOOKUP(I2830&amp;PROPER(D2830),Cleaned_Population!B$2:B$3200&amp;Cleaned_Population!A$2:A$3200,Cleaned_Population!C$2:C$3200,"No Match")</f>
        <v>62263</v>
      </c>
      <c r="K2830" t="str">
        <f t="shared" si="44"/>
        <v>Hospital Desert</v>
      </c>
    </row>
    <row r="2831" spans="1:11">
      <c r="A2831" t="str">
        <v>CARROLL COUNTY MEMORIAL HOSPITAL</v>
      </c>
      <c r="B2831" t="str">
        <v>CARROLLTON</v>
      </c>
      <c r="C2831" t="str">
        <v>MO</v>
      </c>
      <c r="D2831" t="str">
        <v>CARROLL</v>
      </c>
      <c r="E2831" t="str">
        <v>Critical Access Hospitals</v>
      </c>
      <c r="F2831" t="str">
        <v>Voluntary non-profit - Private</v>
      </c>
      <c r="G2831" t="str">
        <v>Yes</v>
      </c>
      <c r="H2831" s="8">
        <v>0</v>
      </c>
      <c r="I2831" t="str">
        <f>_xlfn.XLOOKUP(C2831,State_Ref!B:B,State_Ref!A:A,"No Match")</f>
        <v>Missouri</v>
      </c>
      <c r="J2831" cm="1">
        <f t="array" ref="J2831">_xlfn.XLOOKUP(I2831&amp;PROPER(D2831),Cleaned_Population!B$2:B$3200&amp;Cleaned_Population!A$2:A$3200,Cleaned_Population!C$2:C$3200,"No Match")</f>
        <v>8417</v>
      </c>
      <c r="K2831" t="str">
        <f t="shared" si="44"/>
        <v>Sufficient Access</v>
      </c>
    </row>
    <row r="2832" spans="1:11">
      <c r="A2832" t="str">
        <v>PIKE COUNTY MEMORIAL HOSPITAL</v>
      </c>
      <c r="B2832" t="str">
        <v>LOUISIANA</v>
      </c>
      <c r="C2832" t="str">
        <v>MO</v>
      </c>
      <c r="D2832" t="str">
        <v>PIKE</v>
      </c>
      <c r="E2832" t="str">
        <v>Critical Access Hospitals</v>
      </c>
      <c r="F2832" t="str">
        <v>Government - Local</v>
      </c>
      <c r="G2832" t="str">
        <v>Yes</v>
      </c>
      <c r="H2832" s="8">
        <v>0</v>
      </c>
      <c r="I2832" t="str">
        <f>_xlfn.XLOOKUP(C2832,State_Ref!B:B,State_Ref!A:A,"No Match")</f>
        <v>Missouri</v>
      </c>
      <c r="J2832" cm="1">
        <f t="array" ref="J2832">_xlfn.XLOOKUP(I2832&amp;PROPER(D2832),Cleaned_Population!B$2:B$3200&amp;Cleaned_Population!A$2:A$3200,Cleaned_Population!C$2:C$3200,"No Match")</f>
        <v>17955</v>
      </c>
      <c r="K2832" t="str">
        <f t="shared" si="44"/>
        <v>Sufficient Access</v>
      </c>
    </row>
    <row r="2833" spans="1:11">
      <c r="A2833" t="str">
        <v>MERCY ST FRANCIS HOSPITAL</v>
      </c>
      <c r="B2833" t="str">
        <v>MOUNTAIN VIEW</v>
      </c>
      <c r="C2833" t="str">
        <v>MO</v>
      </c>
      <c r="D2833" t="str">
        <v>HOWELL</v>
      </c>
      <c r="E2833" t="str">
        <v>Critical Access Hospitals</v>
      </c>
      <c r="F2833" t="str">
        <v>Voluntary non-profit - Private</v>
      </c>
      <c r="G2833" t="str">
        <v>Yes</v>
      </c>
      <c r="H2833" s="8">
        <v>0</v>
      </c>
      <c r="I2833" t="str">
        <f>_xlfn.XLOOKUP(C2833,State_Ref!B:B,State_Ref!A:A,"No Match")</f>
        <v>Missouri</v>
      </c>
      <c r="J2833" cm="1">
        <f t="array" ref="J2833">_xlfn.XLOOKUP(I2833&amp;PROPER(D2833),Cleaned_Population!B$2:B$3200&amp;Cleaned_Population!A$2:A$3200,Cleaned_Population!C$2:C$3200,"No Match")</f>
        <v>40798</v>
      </c>
      <c r="K2833" t="str">
        <f t="shared" si="44"/>
        <v>Sufficient Access</v>
      </c>
    </row>
    <row r="2834" spans="1:11">
      <c r="A2834" t="str">
        <v>IRON COUNTY MEDICAL CENTER</v>
      </c>
      <c r="B2834" t="str">
        <v>PILOT KNOB</v>
      </c>
      <c r="C2834" t="str">
        <v>MO</v>
      </c>
      <c r="D2834" t="str">
        <v>IRON</v>
      </c>
      <c r="E2834" t="str">
        <v>Critical Access Hospitals</v>
      </c>
      <c r="F2834" t="str">
        <v>Government - Hospital District or Authority</v>
      </c>
      <c r="G2834" t="str">
        <v>Yes</v>
      </c>
      <c r="H2834" s="8">
        <v>0</v>
      </c>
      <c r="I2834" t="str">
        <f>_xlfn.XLOOKUP(C2834,State_Ref!B:B,State_Ref!A:A,"No Match")</f>
        <v>Missouri</v>
      </c>
      <c r="J2834" cm="1">
        <f t="array" ref="J2834">_xlfn.XLOOKUP(I2834&amp;PROPER(D2834),Cleaned_Population!B$2:B$3200&amp;Cleaned_Population!A$2:A$3200,Cleaned_Population!C$2:C$3200,"No Match")</f>
        <v>9318</v>
      </c>
      <c r="K2834" t="str">
        <f t="shared" si="44"/>
        <v>Sufficient Access</v>
      </c>
    </row>
    <row r="2835" spans="1:11">
      <c r="A2835" t="str">
        <v>MISSOURI BAPTIST SULLIVAN HOSPITAL</v>
      </c>
      <c r="B2835" t="str">
        <v>SULLIVAN</v>
      </c>
      <c r="C2835" t="str">
        <v>MO</v>
      </c>
      <c r="D2835" t="str">
        <v>FRANKLIN</v>
      </c>
      <c r="E2835" t="str">
        <v>Critical Access Hospitals</v>
      </c>
      <c r="F2835" t="str">
        <v>Voluntary non-profit - Private</v>
      </c>
      <c r="G2835" t="str">
        <v>Yes</v>
      </c>
      <c r="H2835" s="8">
        <v>2</v>
      </c>
      <c r="I2835" t="str">
        <f>_xlfn.XLOOKUP(C2835,State_Ref!B:B,State_Ref!A:A,"No Match")</f>
        <v>Missouri</v>
      </c>
      <c r="J2835" cm="1">
        <f t="array" ref="J2835">_xlfn.XLOOKUP(I2835&amp;PROPER(D2835),Cleaned_Population!B$2:B$3200&amp;Cleaned_Population!A$2:A$3200,Cleaned_Population!C$2:C$3200,"No Match")</f>
        <v>108090</v>
      </c>
      <c r="K2835" t="str">
        <f t="shared" si="44"/>
        <v>Sufficient Access</v>
      </c>
    </row>
    <row r="2836" spans="1:11">
      <c r="A2836" t="str">
        <v>MERCY HOSPITAL CARTHAGE</v>
      </c>
      <c r="B2836" t="str">
        <v>CARTHAGE</v>
      </c>
      <c r="C2836" t="str">
        <v>MO</v>
      </c>
      <c r="D2836" t="str">
        <v>JASPER</v>
      </c>
      <c r="E2836" t="str">
        <v>Critical Access Hospitals</v>
      </c>
      <c r="F2836" t="str">
        <v>Voluntary non-profit - Private</v>
      </c>
      <c r="G2836" t="str">
        <v>Yes</v>
      </c>
      <c r="H2836" s="8">
        <v>4</v>
      </c>
      <c r="I2836" t="str">
        <f>_xlfn.XLOOKUP(C2836,State_Ref!B:B,State_Ref!A:A,"No Match")</f>
        <v>Missouri</v>
      </c>
      <c r="J2836" cm="1">
        <f t="array" ref="J2836">_xlfn.XLOOKUP(I2836&amp;PROPER(D2836),Cleaned_Population!B$2:B$3200&amp;Cleaned_Population!A$2:A$3200,Cleaned_Population!C$2:C$3200,"No Match")</f>
        <v>127428</v>
      </c>
      <c r="K2836" t="str">
        <f t="shared" si="44"/>
        <v>Sufficient Access</v>
      </c>
    </row>
    <row r="2837" spans="1:11">
      <c r="A2837" t="str">
        <v>MOSAIC MEDICAL CENTER - MARYVILLE</v>
      </c>
      <c r="B2837" t="str">
        <v>MARYVILLE</v>
      </c>
      <c r="C2837" t="str">
        <v>MO</v>
      </c>
      <c r="D2837" t="str">
        <v>NODAWAY</v>
      </c>
      <c r="E2837" t="str">
        <v>Critical Access Hospitals</v>
      </c>
      <c r="F2837" t="str">
        <v>Voluntary non-profit - Private</v>
      </c>
      <c r="G2837" t="str">
        <v>Yes</v>
      </c>
      <c r="H2837" s="8">
        <v>0</v>
      </c>
      <c r="I2837" t="str">
        <f>_xlfn.XLOOKUP(C2837,State_Ref!B:B,State_Ref!A:A,"No Match")</f>
        <v>Missouri</v>
      </c>
      <c r="J2837" cm="1">
        <f t="array" ref="J2837">_xlfn.XLOOKUP(I2837&amp;PROPER(D2837),Cleaned_Population!B$2:B$3200&amp;Cleaned_Population!A$2:A$3200,Cleaned_Population!C$2:C$3200,"No Match")</f>
        <v>20174</v>
      </c>
      <c r="K2837" t="str">
        <f t="shared" si="44"/>
        <v>Sufficient Access</v>
      </c>
    </row>
    <row r="2838" spans="1:11">
      <c r="A2838" t="str">
        <v>ST LOUIS CHILDRENS HOSPITAL</v>
      </c>
      <c r="B2838" t="str">
        <v>SAINT LOUIS</v>
      </c>
      <c r="C2838" t="str">
        <v>MO</v>
      </c>
      <c r="D2838" t="str">
        <v>ST. LOUIS CITY</v>
      </c>
      <c r="E2838" t="str">
        <v>Childrens</v>
      </c>
      <c r="F2838" t="str">
        <v>Voluntary non-profit - Other</v>
      </c>
      <c r="G2838" t="str">
        <v>Yes</v>
      </c>
      <c r="H2838" s="8">
        <v>0</v>
      </c>
      <c r="I2838" t="str">
        <f>_xlfn.XLOOKUP(C2838,State_Ref!B:B,State_Ref!A:A,"No Match")</f>
        <v>Missouri</v>
      </c>
      <c r="J2838" t="str" cm="1">
        <f t="array" ref="J2838">_xlfn.XLOOKUP(I2838&amp;PROPER(D2838),Cleaned_Population!B$2:B$3200&amp;Cleaned_Population!A$2:A$3200,Cleaned_Population!C$2:C$3200,"No Match")</f>
        <v>No Match</v>
      </c>
      <c r="K2838" t="str">
        <f t="shared" si="44"/>
        <v>Sufficient Access</v>
      </c>
    </row>
    <row r="2839" spans="1:11">
      <c r="A2839" t="str">
        <v>THE CHILDREN'S MERCY HOSPITAL</v>
      </c>
      <c r="B2839" t="str">
        <v>KANSAS CITY</v>
      </c>
      <c r="C2839" t="str">
        <v>MO</v>
      </c>
      <c r="D2839" t="str">
        <v>JACKSON</v>
      </c>
      <c r="E2839" t="str">
        <v>Childrens</v>
      </c>
      <c r="F2839" t="str">
        <v>Voluntary non-profit - Private</v>
      </c>
      <c r="G2839" t="str">
        <v>Yes</v>
      </c>
      <c r="H2839" s="8">
        <v>0</v>
      </c>
      <c r="I2839" t="str">
        <f>_xlfn.XLOOKUP(C2839,State_Ref!B:B,State_Ref!A:A,"No Match")</f>
        <v>Missouri</v>
      </c>
      <c r="J2839" cm="1">
        <f t="array" ref="J2839">_xlfn.XLOOKUP(I2839&amp;PROPER(D2839),Cleaned_Population!B$2:B$3200&amp;Cleaned_Population!A$2:A$3200,Cleaned_Population!C$2:C$3200,"No Match")</f>
        <v>732994</v>
      </c>
      <c r="K2839" t="str">
        <f t="shared" si="44"/>
        <v>Sufficient Access</v>
      </c>
    </row>
    <row r="2840" spans="1:11">
      <c r="A2840" t="str">
        <v>RANKEN JORDAN PEDIATRIC BRIDGE HOSPITAL</v>
      </c>
      <c r="B2840" t="str">
        <v>MARYLAND HEIGHTS</v>
      </c>
      <c r="C2840" t="str">
        <v>MO</v>
      </c>
      <c r="D2840" t="str">
        <v>ST. LOUIS</v>
      </c>
      <c r="E2840" t="str">
        <v>Childrens</v>
      </c>
      <c r="F2840" t="str">
        <v>Voluntary non-profit - Other</v>
      </c>
      <c r="G2840" t="str">
        <v>No</v>
      </c>
      <c r="H2840" s="8">
        <v>0</v>
      </c>
      <c r="I2840" t="str">
        <f>_xlfn.XLOOKUP(C2840,State_Ref!B:B,State_Ref!A:A,"No Match")</f>
        <v>Missouri</v>
      </c>
      <c r="J2840" t="str" cm="1">
        <f t="array" ref="J2840">_xlfn.XLOOKUP(I2840&amp;PROPER(D2840),Cleaned_Population!B$2:B$3200&amp;Cleaned_Population!A$2:A$3200,Cleaned_Population!C$2:C$3200,"No Match")</f>
        <v>No Match</v>
      </c>
      <c r="K2840" t="str">
        <f t="shared" si="44"/>
        <v>Sufficient Access</v>
      </c>
    </row>
    <row r="2841" spans="1:11">
      <c r="A2841" t="str">
        <v>SHRINERS HOSPITALS FOR CHILDREN</v>
      </c>
      <c r="B2841" t="str">
        <v>SAINT LOUIS</v>
      </c>
      <c r="C2841" t="str">
        <v>MO</v>
      </c>
      <c r="D2841" t="str">
        <v>ST. LOUIS CITY</v>
      </c>
      <c r="E2841" t="str">
        <v>Childrens</v>
      </c>
      <c r="F2841" t="str">
        <v>Voluntary non-profit - Private</v>
      </c>
      <c r="G2841" t="str">
        <v>No</v>
      </c>
      <c r="H2841" s="8">
        <v>0</v>
      </c>
      <c r="I2841" t="str">
        <f>_xlfn.XLOOKUP(C2841,State_Ref!B:B,State_Ref!A:A,"No Match")</f>
        <v>Missouri</v>
      </c>
      <c r="J2841" t="str" cm="1">
        <f t="array" ref="J2841">_xlfn.XLOOKUP(I2841&amp;PROPER(D2841),Cleaned_Population!B$2:B$3200&amp;Cleaned_Population!A$2:A$3200,Cleaned_Population!C$2:C$3200,"No Match")</f>
        <v>No Match</v>
      </c>
      <c r="K2841" t="str">
        <f t="shared" si="44"/>
        <v>Sufficient Access</v>
      </c>
    </row>
    <row r="2842" spans="1:11">
      <c r="A2842" t="str">
        <v>CENTER FOR BEHAVIORAL MEDICINE</v>
      </c>
      <c r="B2842" t="str">
        <v>FULTON</v>
      </c>
      <c r="C2842" t="str">
        <v>MO</v>
      </c>
      <c r="D2842" t="str">
        <v>CALLAWAY</v>
      </c>
      <c r="E2842" t="str">
        <v>Psychiatric</v>
      </c>
      <c r="F2842" t="str">
        <v>Government - State</v>
      </c>
      <c r="G2842" t="str">
        <v>No</v>
      </c>
      <c r="H2842" s="8">
        <v>0</v>
      </c>
      <c r="I2842" t="str">
        <f>_xlfn.XLOOKUP(C2842,State_Ref!B:B,State_Ref!A:A,"No Match")</f>
        <v>Missouri</v>
      </c>
      <c r="J2842" cm="1">
        <f t="array" ref="J2842">_xlfn.XLOOKUP(I2842&amp;PROPER(D2842),Cleaned_Population!B$2:B$3200&amp;Cleaned_Population!A$2:A$3200,Cleaned_Population!C$2:C$3200,"No Match")</f>
        <v>45765</v>
      </c>
      <c r="K2842" t="str">
        <f t="shared" si="44"/>
        <v>Sufficient Access</v>
      </c>
    </row>
    <row r="2843" spans="1:11">
      <c r="A2843" t="str">
        <v>SOUTHEAST MISSOURI MENTAL HLTH CTR</v>
      </c>
      <c r="B2843" t="str">
        <v>FARMINGTON</v>
      </c>
      <c r="C2843" t="str">
        <v>MO</v>
      </c>
      <c r="D2843" t="str">
        <v>ST. FRANCOIS</v>
      </c>
      <c r="E2843" t="str">
        <v>Psychiatric</v>
      </c>
      <c r="F2843" t="str">
        <v>Government - State</v>
      </c>
      <c r="G2843" t="str">
        <v>No</v>
      </c>
      <c r="H2843" s="8">
        <v>0</v>
      </c>
      <c r="I2843" t="str">
        <f>_xlfn.XLOOKUP(C2843,State_Ref!B:B,State_Ref!A:A,"No Match")</f>
        <v>Missouri</v>
      </c>
      <c r="J2843" t="str" cm="1">
        <f t="array" ref="J2843">_xlfn.XLOOKUP(I2843&amp;PROPER(D2843),Cleaned_Population!B$2:B$3200&amp;Cleaned_Population!A$2:A$3200,Cleaned_Population!C$2:C$3200,"No Match")</f>
        <v>No Match</v>
      </c>
      <c r="K2843" t="str">
        <f t="shared" si="44"/>
        <v>Sufficient Access</v>
      </c>
    </row>
    <row r="2844" spans="1:11">
      <c r="A2844" t="str">
        <v>NORTHWEST MISSOURI PSYCHIATRIC REHAB CTR</v>
      </c>
      <c r="B2844" t="str">
        <v>SAINT JOSEPH</v>
      </c>
      <c r="C2844" t="str">
        <v>MO</v>
      </c>
      <c r="D2844" t="str">
        <v>BUCHANAN</v>
      </c>
      <c r="E2844" t="str">
        <v>Psychiatric</v>
      </c>
      <c r="F2844" t="str">
        <v>Government - State</v>
      </c>
      <c r="G2844" t="str">
        <v>No</v>
      </c>
      <c r="H2844" s="8">
        <v>0</v>
      </c>
      <c r="I2844" t="str">
        <f>_xlfn.XLOOKUP(C2844,State_Ref!B:B,State_Ref!A:A,"No Match")</f>
        <v>Missouri</v>
      </c>
      <c r="J2844" cm="1">
        <f t="array" ref="J2844">_xlfn.XLOOKUP(I2844&amp;PROPER(D2844),Cleaned_Population!B$2:B$3200&amp;Cleaned_Population!A$2:A$3200,Cleaned_Population!C$2:C$3200,"No Match")</f>
        <v>83540</v>
      </c>
      <c r="K2844" t="str">
        <f t="shared" si="44"/>
        <v>Sufficient Access</v>
      </c>
    </row>
    <row r="2845" spans="1:11">
      <c r="A2845" t="str">
        <v>CENTER FOR BEHAVIORAL MEDICINE</v>
      </c>
      <c r="B2845" t="str">
        <v>KANSAS CITY</v>
      </c>
      <c r="C2845" t="str">
        <v>MO</v>
      </c>
      <c r="D2845" t="str">
        <v>JACKSON</v>
      </c>
      <c r="E2845" t="str">
        <v>Psychiatric</v>
      </c>
      <c r="F2845" t="str">
        <v>Government - State</v>
      </c>
      <c r="G2845" t="str">
        <v>No</v>
      </c>
      <c r="H2845" s="8">
        <v>0</v>
      </c>
      <c r="I2845" t="str">
        <f>_xlfn.XLOOKUP(C2845,State_Ref!B:B,State_Ref!A:A,"No Match")</f>
        <v>Missouri</v>
      </c>
      <c r="J2845" cm="1">
        <f t="array" ref="J2845">_xlfn.XLOOKUP(I2845&amp;PROPER(D2845),Cleaned_Population!B$2:B$3200&amp;Cleaned_Population!A$2:A$3200,Cleaned_Population!C$2:C$3200,"No Match")</f>
        <v>732994</v>
      </c>
      <c r="K2845" t="str">
        <f t="shared" si="44"/>
        <v>Sufficient Access</v>
      </c>
    </row>
    <row r="2846" spans="1:11">
      <c r="A2846" t="str">
        <v>ST LOUIS FORENSIC TREATMENT CENTER</v>
      </c>
      <c r="B2846" t="str">
        <v>SAINT LOUIS</v>
      </c>
      <c r="C2846" t="str">
        <v>MO</v>
      </c>
      <c r="D2846" t="str">
        <v>ST. LOUIS</v>
      </c>
      <c r="E2846" t="str">
        <v>Psychiatric</v>
      </c>
      <c r="F2846" t="str">
        <v>Government - State</v>
      </c>
      <c r="G2846" t="str">
        <v>No</v>
      </c>
      <c r="H2846" s="8">
        <v>0</v>
      </c>
      <c r="I2846" t="str">
        <f>_xlfn.XLOOKUP(C2846,State_Ref!B:B,State_Ref!A:A,"No Match")</f>
        <v>Missouri</v>
      </c>
      <c r="J2846" t="str" cm="1">
        <f t="array" ref="J2846">_xlfn.XLOOKUP(I2846&amp;PROPER(D2846),Cleaned_Population!B$2:B$3200&amp;Cleaned_Population!A$2:A$3200,Cleaned_Population!C$2:C$3200,"No Match")</f>
        <v>No Match</v>
      </c>
      <c r="K2846" t="str">
        <f t="shared" si="44"/>
        <v>Sufficient Access</v>
      </c>
    </row>
    <row r="2847" spans="1:11">
      <c r="A2847" t="str">
        <v>CENTERPOINTE HOSPITAL</v>
      </c>
      <c r="B2847" t="str">
        <v>SAINT CHARLES</v>
      </c>
      <c r="C2847" t="str">
        <v>MO</v>
      </c>
      <c r="D2847" t="str">
        <v>ST. CHARLES</v>
      </c>
      <c r="E2847" t="str">
        <v>Psychiatric</v>
      </c>
      <c r="F2847" t="str">
        <v>Proprietary</v>
      </c>
      <c r="G2847" t="str">
        <v>No</v>
      </c>
      <c r="H2847" s="8">
        <v>0</v>
      </c>
      <c r="I2847" t="str">
        <f>_xlfn.XLOOKUP(C2847,State_Ref!B:B,State_Ref!A:A,"No Match")</f>
        <v>Missouri</v>
      </c>
      <c r="J2847" t="str" cm="1">
        <f t="array" ref="J2847">_xlfn.XLOOKUP(I2847&amp;PROPER(D2847),Cleaned_Population!B$2:B$3200&amp;Cleaned_Population!A$2:A$3200,Cleaned_Population!C$2:C$3200,"No Match")</f>
        <v>No Match</v>
      </c>
      <c r="K2847" t="str">
        <f t="shared" si="44"/>
        <v>Sufficient Access</v>
      </c>
    </row>
    <row r="2848" spans="1:11">
      <c r="A2848" t="str">
        <v>ROYAL OAKS HOSPITAL</v>
      </c>
      <c r="B2848" t="str">
        <v>WINDSOR</v>
      </c>
      <c r="C2848" t="str">
        <v>MO</v>
      </c>
      <c r="D2848" t="str">
        <v>HENRY</v>
      </c>
      <c r="E2848" t="str">
        <v>Psychiatric</v>
      </c>
      <c r="F2848" t="str">
        <v>Voluntary non-profit - Private</v>
      </c>
      <c r="G2848" t="str">
        <v>No</v>
      </c>
      <c r="H2848" s="8">
        <v>0</v>
      </c>
      <c r="I2848" t="str">
        <f>_xlfn.XLOOKUP(C2848,State_Ref!B:B,State_Ref!A:A,"No Match")</f>
        <v>Missouri</v>
      </c>
      <c r="J2848" cm="1">
        <f t="array" ref="J2848">_xlfn.XLOOKUP(I2848&amp;PROPER(D2848),Cleaned_Population!B$2:B$3200&amp;Cleaned_Population!A$2:A$3200,Cleaned_Population!C$2:C$3200,"No Match")</f>
        <v>22671</v>
      </c>
      <c r="K2848" t="str">
        <f t="shared" si="44"/>
        <v>Sufficient Access</v>
      </c>
    </row>
    <row r="2849" spans="1:11">
      <c r="A2849" t="str">
        <v>LAKELAND BEHAVIORAL HEALTH SYSTEM</v>
      </c>
      <c r="B2849" t="str">
        <v>SPRINGFIELD</v>
      </c>
      <c r="C2849" t="str">
        <v>MO</v>
      </c>
      <c r="D2849" t="str">
        <v>GREENE</v>
      </c>
      <c r="E2849" t="str">
        <v>Psychiatric</v>
      </c>
      <c r="F2849" t="str">
        <v>Proprietary</v>
      </c>
      <c r="G2849" t="str">
        <v>Yes</v>
      </c>
      <c r="H2849" s="8">
        <v>0</v>
      </c>
      <c r="I2849" t="str">
        <f>_xlfn.XLOOKUP(C2849,State_Ref!B:B,State_Ref!A:A,"No Match")</f>
        <v>Missouri</v>
      </c>
      <c r="J2849" cm="1">
        <f t="array" ref="J2849">_xlfn.XLOOKUP(I2849&amp;PROPER(D2849),Cleaned_Population!B$2:B$3200&amp;Cleaned_Population!A$2:A$3200,Cleaned_Population!C$2:C$3200,"No Match")</f>
        <v>309286</v>
      </c>
      <c r="K2849" t="str">
        <f t="shared" si="44"/>
        <v>Sufficient Access</v>
      </c>
    </row>
    <row r="2850" spans="1:11">
      <c r="A2850" t="str">
        <v>OSAGE BEACH CENTER FOR BEHAVIORAL HEALTH</v>
      </c>
      <c r="B2850" t="str">
        <v>OSAGE BEACH</v>
      </c>
      <c r="C2850" t="str">
        <v>MO</v>
      </c>
      <c r="D2850" t="str">
        <v>CAMDEN</v>
      </c>
      <c r="E2850" t="str">
        <v>Psychiatric</v>
      </c>
      <c r="F2850" t="str">
        <v>Proprietary</v>
      </c>
      <c r="G2850" t="str">
        <v>No</v>
      </c>
      <c r="H2850" s="8">
        <v>0</v>
      </c>
      <c r="I2850" t="str">
        <f>_xlfn.XLOOKUP(C2850,State_Ref!B:B,State_Ref!A:A,"No Match")</f>
        <v>Missouri</v>
      </c>
      <c r="J2850" cm="1">
        <f t="array" ref="J2850">_xlfn.XLOOKUP(I2850&amp;PROPER(D2850),Cleaned_Population!B$2:B$3200&amp;Cleaned_Population!A$2:A$3200,Cleaned_Population!C$2:C$3200,"No Match")</f>
        <v>44047</v>
      </c>
      <c r="K2850" t="str">
        <f t="shared" si="44"/>
        <v>Sufficient Access</v>
      </c>
    </row>
    <row r="2851" spans="1:11">
      <c r="A2851" t="str">
        <v>CENTERPOINTE HOSPITAL OF COLUMBIA</v>
      </c>
      <c r="B2851" t="str">
        <v>COLUMBIA</v>
      </c>
      <c r="C2851" t="str">
        <v>MO</v>
      </c>
      <c r="D2851" t="str">
        <v>BOONE</v>
      </c>
      <c r="E2851" t="str">
        <v>Psychiatric</v>
      </c>
      <c r="F2851" t="str">
        <v>Proprietary</v>
      </c>
      <c r="G2851" t="str">
        <v>No</v>
      </c>
      <c r="H2851" s="8">
        <v>0</v>
      </c>
      <c r="I2851" t="str">
        <f>_xlfn.XLOOKUP(C2851,State_Ref!B:B,State_Ref!A:A,"No Match")</f>
        <v>Missouri</v>
      </c>
      <c r="J2851" cm="1">
        <f t="array" ref="J2851">_xlfn.XLOOKUP(I2851&amp;PROPER(D2851),Cleaned_Population!B$2:B$3200&amp;Cleaned_Population!A$2:A$3200,Cleaned_Population!C$2:C$3200,"No Match")</f>
        <v>191746</v>
      </c>
      <c r="K2851" t="str">
        <f t="shared" si="44"/>
        <v>Sufficient Access</v>
      </c>
    </row>
    <row r="2852" spans="1:11">
      <c r="A2852" t="str">
        <v>PERIMETER BEHAVIORAL HOSPITAL OF SPRINGFIELD</v>
      </c>
      <c r="B2852" t="str">
        <v>SPRINGFIELD</v>
      </c>
      <c r="C2852" t="str">
        <v>MO</v>
      </c>
      <c r="D2852" t="str">
        <v>GREENE</v>
      </c>
      <c r="E2852" t="str">
        <v>Psychiatric</v>
      </c>
      <c r="F2852" t="str">
        <v>Proprietary</v>
      </c>
      <c r="G2852" t="str">
        <v>No</v>
      </c>
      <c r="H2852" s="8">
        <v>0</v>
      </c>
      <c r="I2852" t="str">
        <f>_xlfn.XLOOKUP(C2852,State_Ref!B:B,State_Ref!A:A,"No Match")</f>
        <v>Missouri</v>
      </c>
      <c r="J2852" cm="1">
        <f t="array" ref="J2852">_xlfn.XLOOKUP(I2852&amp;PROPER(D2852),Cleaned_Population!B$2:B$3200&amp;Cleaned_Population!A$2:A$3200,Cleaned_Population!C$2:C$3200,"No Match")</f>
        <v>309286</v>
      </c>
      <c r="K2852" t="str">
        <f t="shared" si="44"/>
        <v>Sufficient Access</v>
      </c>
    </row>
    <row r="2853" spans="1:11">
      <c r="A2853" t="str">
        <v>SOUTHEAST BEHAVIORAL HOSPITAL</v>
      </c>
      <c r="B2853" t="str">
        <v>CAPE GIRARDEAU</v>
      </c>
      <c r="C2853" t="str">
        <v>MO</v>
      </c>
      <c r="D2853" t="str">
        <v>CAPE GIRARDEAU</v>
      </c>
      <c r="E2853" t="str">
        <v>Psychiatric</v>
      </c>
      <c r="F2853" t="str">
        <v>Proprietary</v>
      </c>
      <c r="G2853" t="str">
        <v>No</v>
      </c>
      <c r="H2853" s="8">
        <v>0</v>
      </c>
      <c r="I2853" t="str">
        <f>_xlfn.XLOOKUP(C2853,State_Ref!B:B,State_Ref!A:A,"No Match")</f>
        <v>Missouri</v>
      </c>
      <c r="J2853" cm="1">
        <f t="array" ref="J2853">_xlfn.XLOOKUP(I2853&amp;PROPER(D2853),Cleaned_Population!B$2:B$3200&amp;Cleaned_Population!A$2:A$3200,Cleaned_Population!C$2:C$3200,"No Match")</f>
        <v>83999</v>
      </c>
      <c r="K2853" t="str">
        <f t="shared" si="44"/>
        <v>Sufficient Access</v>
      </c>
    </row>
    <row r="2854" spans="1:11">
      <c r="A2854" t="str">
        <v>MARYLAND HEIGHTS CENTER FOR BEHAVIORAL HEALTH</v>
      </c>
      <c r="B2854" t="str">
        <v>MARYLAND HEIGHTS</v>
      </c>
      <c r="C2854" t="str">
        <v>MO</v>
      </c>
      <c r="D2854" t="str">
        <v>ST. LOUIS</v>
      </c>
      <c r="E2854" t="str">
        <v>Psychiatric</v>
      </c>
      <c r="F2854" t="str">
        <v>Voluntary non-profit - Other</v>
      </c>
      <c r="G2854" t="str">
        <v>No</v>
      </c>
      <c r="H2854" s="8">
        <v>0</v>
      </c>
      <c r="I2854" t="str">
        <f>_xlfn.XLOOKUP(C2854,State_Ref!B:B,State_Ref!A:A,"No Match")</f>
        <v>Missouri</v>
      </c>
      <c r="J2854" t="str" cm="1">
        <f t="array" ref="J2854">_xlfn.XLOOKUP(I2854&amp;PROPER(D2854),Cleaned_Population!B$2:B$3200&amp;Cleaned_Population!A$2:A$3200,Cleaned_Population!C$2:C$3200,"No Match")</f>
        <v>No Match</v>
      </c>
      <c r="K2854" t="str">
        <f t="shared" si="44"/>
        <v>Sufficient Access</v>
      </c>
    </row>
    <row r="2855" spans="1:11">
      <c r="A2855" t="str">
        <v>ST PETERS HEALTH</v>
      </c>
      <c r="B2855" t="str">
        <v>HELENA</v>
      </c>
      <c r="C2855" t="str">
        <v>MT</v>
      </c>
      <c r="D2855" t="str">
        <v>LEWIS AND CLARK</v>
      </c>
      <c r="E2855" t="str">
        <v>Acute Care Hospitals</v>
      </c>
      <c r="F2855" t="str">
        <v>Voluntary non-profit - Private</v>
      </c>
      <c r="G2855" t="str">
        <v>Yes</v>
      </c>
      <c r="H2855" s="8">
        <v>3</v>
      </c>
      <c r="I2855" t="str">
        <f>_xlfn.XLOOKUP(C2855,State_Ref!B:B,State_Ref!A:A,"No Match")</f>
        <v>Montana</v>
      </c>
      <c r="J2855" cm="1">
        <f t="array" ref="J2855">_xlfn.XLOOKUP(I2855&amp;PROPER(D2855),Cleaned_Population!B$2:B$3200&amp;Cleaned_Population!A$2:A$3200,Cleaned_Population!C$2:C$3200,"No Match")</f>
        <v>75331</v>
      </c>
      <c r="K2855" t="str">
        <f t="shared" si="44"/>
        <v>Sufficient Access</v>
      </c>
    </row>
    <row r="2856" spans="1:11">
      <c r="A2856" t="str">
        <v>BILLINGS CLINIC</v>
      </c>
      <c r="B2856" t="str">
        <v>BILLINGS</v>
      </c>
      <c r="C2856" t="str">
        <v>MT</v>
      </c>
      <c r="D2856" t="str">
        <v>YELLOWSTONE</v>
      </c>
      <c r="E2856" t="str">
        <v>Acute Care Hospitals</v>
      </c>
      <c r="F2856" t="str">
        <v>Voluntary non-profit - Private</v>
      </c>
      <c r="G2856" t="str">
        <v>Yes</v>
      </c>
      <c r="H2856" s="8">
        <v>4</v>
      </c>
      <c r="I2856" t="str">
        <f>_xlfn.XLOOKUP(C2856,State_Ref!B:B,State_Ref!A:A,"No Match")</f>
        <v>Montana</v>
      </c>
      <c r="J2856" cm="1">
        <f t="array" ref="J2856">_xlfn.XLOOKUP(I2856&amp;PROPER(D2856),Cleaned_Population!B$2:B$3200&amp;Cleaned_Population!A$2:A$3200,Cleaned_Population!C$2:C$3200,"No Match")</f>
        <v>172692</v>
      </c>
      <c r="K2856" t="str">
        <f t="shared" si="44"/>
        <v>Sufficient Access</v>
      </c>
    </row>
    <row r="2857" spans="1:11">
      <c r="A2857" t="str">
        <v>BENEFIS HOSPITALS INC</v>
      </c>
      <c r="B2857" t="str">
        <v>GREAT FALLS</v>
      </c>
      <c r="C2857" t="str">
        <v>MT</v>
      </c>
      <c r="D2857" t="str">
        <v>CASCADE</v>
      </c>
      <c r="E2857" t="str">
        <v>Acute Care Hospitals</v>
      </c>
      <c r="F2857" t="str">
        <v>Voluntary non-profit - Private</v>
      </c>
      <c r="G2857" t="str">
        <v>Yes</v>
      </c>
      <c r="H2857" s="8">
        <v>2</v>
      </c>
      <c r="I2857" t="str">
        <f>_xlfn.XLOOKUP(C2857,State_Ref!B:B,State_Ref!A:A,"No Match")</f>
        <v>Montana</v>
      </c>
      <c r="J2857" cm="1">
        <f t="array" ref="J2857">_xlfn.XLOOKUP(I2857&amp;PROPER(D2857),Cleaned_Population!B$2:B$3200&amp;Cleaned_Population!A$2:A$3200,Cleaned_Population!C$2:C$3200,"No Match")</f>
        <v>85029</v>
      </c>
      <c r="K2857" t="str">
        <f t="shared" si="44"/>
        <v>Sufficient Access</v>
      </c>
    </row>
    <row r="2858" spans="1:11">
      <c r="A2858" t="str">
        <v>ST. PATRICK HOSPITAL</v>
      </c>
      <c r="B2858" t="str">
        <v>MISSOULA</v>
      </c>
      <c r="C2858" t="str">
        <v>MT</v>
      </c>
      <c r="D2858" t="str">
        <v>MISSOULA</v>
      </c>
      <c r="E2858" t="str">
        <v>Acute Care Hospitals</v>
      </c>
      <c r="F2858" t="str">
        <v>Voluntary non-profit - Church</v>
      </c>
      <c r="G2858" t="str">
        <v>Yes</v>
      </c>
      <c r="H2858" s="8">
        <v>5</v>
      </c>
      <c r="I2858" t="str">
        <f>_xlfn.XLOOKUP(C2858,State_Ref!B:B,State_Ref!A:A,"No Match")</f>
        <v>Montana</v>
      </c>
      <c r="J2858" cm="1">
        <f t="array" ref="J2858">_xlfn.XLOOKUP(I2858&amp;PROPER(D2858),Cleaned_Population!B$2:B$3200&amp;Cleaned_Population!A$2:A$3200,Cleaned_Population!C$2:C$3200,"No Match")</f>
        <v>123513</v>
      </c>
      <c r="K2858" t="str">
        <f t="shared" si="44"/>
        <v>Sufficient Access</v>
      </c>
    </row>
    <row r="2859" spans="1:11">
      <c r="A2859" t="str">
        <v>ST JAMES HOSPITAL</v>
      </c>
      <c r="B2859" t="str">
        <v>BUTTE</v>
      </c>
      <c r="C2859" t="str">
        <v>MT</v>
      </c>
      <c r="D2859" t="str">
        <v>SILVER BOW</v>
      </c>
      <c r="E2859" t="str">
        <v>Acute Care Hospitals</v>
      </c>
      <c r="F2859" t="str">
        <v>Voluntary non-profit - Private</v>
      </c>
      <c r="G2859" t="str">
        <v>Yes</v>
      </c>
      <c r="H2859" s="8">
        <v>2</v>
      </c>
      <c r="I2859" t="str">
        <f>_xlfn.XLOOKUP(C2859,State_Ref!B:B,State_Ref!A:A,"No Match")</f>
        <v>Montana</v>
      </c>
      <c r="J2859" cm="1">
        <f t="array" ref="J2859">_xlfn.XLOOKUP(I2859&amp;PROPER(D2859),Cleaned_Population!B$2:B$3200&amp;Cleaned_Population!A$2:A$3200,Cleaned_Population!C$2:C$3200,"No Match")</f>
        <v>36118</v>
      </c>
      <c r="K2859" t="str">
        <f t="shared" si="44"/>
        <v>Sufficient Access</v>
      </c>
    </row>
    <row r="2860" spans="1:11">
      <c r="A2860" t="str">
        <v>COMMUNITY MEDICAL CENTER</v>
      </c>
      <c r="B2860" t="str">
        <v>MISSOULA</v>
      </c>
      <c r="C2860" t="str">
        <v>MT</v>
      </c>
      <c r="D2860" t="str">
        <v>MISSOULA</v>
      </c>
      <c r="E2860" t="str">
        <v>Acute Care Hospitals</v>
      </c>
      <c r="F2860" t="str">
        <v>Voluntary non-profit - Private</v>
      </c>
      <c r="G2860" t="str">
        <v>Yes</v>
      </c>
      <c r="H2860" s="8">
        <v>3</v>
      </c>
      <c r="I2860" t="str">
        <f>_xlfn.XLOOKUP(C2860,State_Ref!B:B,State_Ref!A:A,"No Match")</f>
        <v>Montana</v>
      </c>
      <c r="J2860" cm="1">
        <f t="array" ref="J2860">_xlfn.XLOOKUP(I2860&amp;PROPER(D2860),Cleaned_Population!B$2:B$3200&amp;Cleaned_Population!A$2:A$3200,Cleaned_Population!C$2:C$3200,"No Match")</f>
        <v>123513</v>
      </c>
      <c r="K2860" t="str">
        <f t="shared" si="44"/>
        <v>Sufficient Access</v>
      </c>
    </row>
    <row r="2861" spans="1:11">
      <c r="A2861" t="str">
        <v>VA MONTANA HEALTHCARE SYSTEM</v>
      </c>
      <c r="B2861" t="str">
        <v>FORT HARRISON</v>
      </c>
      <c r="C2861" t="str">
        <v>MT</v>
      </c>
      <c r="D2861" t="str">
        <v>LEWIS AND CLARK</v>
      </c>
      <c r="E2861" t="str">
        <v>Acute Care - Veterans Administration</v>
      </c>
      <c r="F2861" t="str">
        <v>Veterans Health Administration</v>
      </c>
      <c r="G2861" t="str">
        <v>Yes</v>
      </c>
      <c r="H2861" s="8">
        <v>5</v>
      </c>
      <c r="I2861" t="str">
        <f>_xlfn.XLOOKUP(C2861,State_Ref!B:B,State_Ref!A:A,"No Match")</f>
        <v>Montana</v>
      </c>
      <c r="J2861" cm="1">
        <f t="array" ref="J2861">_xlfn.XLOOKUP(I2861&amp;PROPER(D2861),Cleaned_Population!B$2:B$3200&amp;Cleaned_Population!A$2:A$3200,Cleaned_Population!C$2:C$3200,"No Match")</f>
        <v>75331</v>
      </c>
      <c r="K2861" t="str">
        <f t="shared" si="44"/>
        <v>Sufficient Access</v>
      </c>
    </row>
    <row r="2862" spans="1:11">
      <c r="A2862" t="str">
        <v>INTERMOUNTAIN HEALTH ST VINCENT REGIONAL HOSPITAL</v>
      </c>
      <c r="B2862" t="str">
        <v>BILLINGS</v>
      </c>
      <c r="C2862" t="str">
        <v>MT</v>
      </c>
      <c r="D2862" t="str">
        <v>YELLOWSTONE</v>
      </c>
      <c r="E2862" t="str">
        <v>Acute Care Hospitals</v>
      </c>
      <c r="F2862" t="str">
        <v>Voluntary non-profit - Church</v>
      </c>
      <c r="G2862" t="str">
        <v>Yes</v>
      </c>
      <c r="H2862" s="8">
        <v>4</v>
      </c>
      <c r="I2862" t="str">
        <f>_xlfn.XLOOKUP(C2862,State_Ref!B:B,State_Ref!A:A,"No Match")</f>
        <v>Montana</v>
      </c>
      <c r="J2862" cm="1">
        <f t="array" ref="J2862">_xlfn.XLOOKUP(I2862&amp;PROPER(D2862),Cleaned_Population!B$2:B$3200&amp;Cleaned_Population!A$2:A$3200,Cleaned_Population!C$2:C$3200,"No Match")</f>
        <v>172692</v>
      </c>
      <c r="K2862" t="str">
        <f t="shared" si="44"/>
        <v>Sufficient Access</v>
      </c>
    </row>
    <row r="2863" spans="1:11">
      <c r="A2863" t="str">
        <v>LOGAN HEALTH MEDICAL CENTER</v>
      </c>
      <c r="B2863" t="str">
        <v>KALISPELL</v>
      </c>
      <c r="C2863" t="str">
        <v>MT</v>
      </c>
      <c r="D2863" t="str">
        <v>FLATHEAD</v>
      </c>
      <c r="E2863" t="str">
        <v>Acute Care Hospitals</v>
      </c>
      <c r="F2863" t="str">
        <v>Voluntary non-profit - Private</v>
      </c>
      <c r="G2863" t="str">
        <v>Yes</v>
      </c>
      <c r="H2863" s="8">
        <v>3</v>
      </c>
      <c r="I2863" t="str">
        <f>_xlfn.XLOOKUP(C2863,State_Ref!B:B,State_Ref!A:A,"No Match")</f>
        <v>Montana</v>
      </c>
      <c r="J2863" cm="1">
        <f t="array" ref="J2863">_xlfn.XLOOKUP(I2863&amp;PROPER(D2863),Cleaned_Population!B$2:B$3200&amp;Cleaned_Population!A$2:A$3200,Cleaned_Population!C$2:C$3200,"No Match")</f>
        <v>115429</v>
      </c>
      <c r="K2863" t="str">
        <f t="shared" si="44"/>
        <v>Sufficient Access</v>
      </c>
    </row>
    <row r="2864" spans="1:11">
      <c r="A2864" t="str">
        <v>BOZEMAN HEALTH DEACONESS HOSPITAL</v>
      </c>
      <c r="B2864" t="str">
        <v>BOZEMAN</v>
      </c>
      <c r="C2864" t="str">
        <v>MT</v>
      </c>
      <c r="D2864" t="str">
        <v>GALLATIN</v>
      </c>
      <c r="E2864" t="str">
        <v>Acute Care Hospitals</v>
      </c>
      <c r="F2864" t="str">
        <v>Voluntary non-profit - Private</v>
      </c>
      <c r="G2864" t="str">
        <v>Yes</v>
      </c>
      <c r="H2864" s="8">
        <v>4</v>
      </c>
      <c r="I2864" t="str">
        <f>_xlfn.XLOOKUP(C2864,State_Ref!B:B,State_Ref!A:A,"No Match")</f>
        <v>Montana</v>
      </c>
      <c r="J2864" cm="1">
        <f t="array" ref="J2864">_xlfn.XLOOKUP(I2864&amp;PROPER(D2864),Cleaned_Population!B$2:B$3200&amp;Cleaned_Population!A$2:A$3200,Cleaned_Population!C$2:C$3200,"No Match")</f>
        <v>128740</v>
      </c>
      <c r="K2864" t="str">
        <f t="shared" si="44"/>
        <v>Sufficient Access</v>
      </c>
    </row>
    <row r="2865" spans="1:11">
      <c r="A2865" t="str">
        <v>P H S INDIAN HOSPITAL AT BROWNING - BLACKFEET</v>
      </c>
      <c r="B2865" t="str">
        <v>BROWNING</v>
      </c>
      <c r="C2865" t="str">
        <v>MT</v>
      </c>
      <c r="D2865" t="str">
        <v>GLACIER</v>
      </c>
      <c r="E2865" t="str">
        <v>Acute Care Hospitals</v>
      </c>
      <c r="F2865" t="str">
        <v>Government - Federal</v>
      </c>
      <c r="G2865" t="str">
        <v>Yes</v>
      </c>
      <c r="H2865" s="8">
        <v>0</v>
      </c>
      <c r="I2865" t="str">
        <f>_xlfn.XLOOKUP(C2865,State_Ref!B:B,State_Ref!A:A,"No Match")</f>
        <v>Montana</v>
      </c>
      <c r="J2865" cm="1">
        <f t="array" ref="J2865">_xlfn.XLOOKUP(I2865&amp;PROPER(D2865),Cleaned_Population!B$2:B$3200&amp;Cleaned_Population!A$2:A$3200,Cleaned_Population!C$2:C$3200,"No Match")</f>
        <v>13463</v>
      </c>
      <c r="K2865" t="str">
        <f t="shared" si="44"/>
        <v>Sufficient Access</v>
      </c>
    </row>
    <row r="2866" spans="1:11">
      <c r="A2866" t="str">
        <v>GREAT FALLS CLINIC HOSPITAL</v>
      </c>
      <c r="B2866" t="str">
        <v>GREAT FALLS</v>
      </c>
      <c r="C2866" t="str">
        <v>MT</v>
      </c>
      <c r="D2866" t="str">
        <v>CASCADE</v>
      </c>
      <c r="E2866" t="str">
        <v>Acute Care Hospitals</v>
      </c>
      <c r="F2866" t="str">
        <v>Proprietary</v>
      </c>
      <c r="G2866" t="str">
        <v>Yes</v>
      </c>
      <c r="H2866" s="8">
        <v>2</v>
      </c>
      <c r="I2866" t="str">
        <f>_xlfn.XLOOKUP(C2866,State_Ref!B:B,State_Ref!A:A,"No Match")</f>
        <v>Montana</v>
      </c>
      <c r="J2866" cm="1">
        <f t="array" ref="J2866">_xlfn.XLOOKUP(I2866&amp;PROPER(D2866),Cleaned_Population!B$2:B$3200&amp;Cleaned_Population!A$2:A$3200,Cleaned_Population!C$2:C$3200,"No Match")</f>
        <v>85029</v>
      </c>
      <c r="K2866" t="str">
        <f t="shared" si="44"/>
        <v>Sufficient Access</v>
      </c>
    </row>
    <row r="2867" spans="1:11">
      <c r="A2867" t="str">
        <v>POPLAR COMMUNITY HOSPITAL</v>
      </c>
      <c r="B2867" t="str">
        <v>POPLAR</v>
      </c>
      <c r="C2867" t="str">
        <v>MT</v>
      </c>
      <c r="D2867" t="str">
        <v>ROOSEVELT</v>
      </c>
      <c r="E2867" t="str">
        <v>Critical Access Hospitals</v>
      </c>
      <c r="F2867" t="str">
        <v>Voluntary non-profit - Private</v>
      </c>
      <c r="G2867" t="str">
        <v>Yes</v>
      </c>
      <c r="H2867" s="8">
        <v>0</v>
      </c>
      <c r="I2867" t="str">
        <f>_xlfn.XLOOKUP(C2867,State_Ref!B:B,State_Ref!A:A,"No Match")</f>
        <v>Montana</v>
      </c>
      <c r="J2867" cm="1">
        <f t="array" ref="J2867">_xlfn.XLOOKUP(I2867&amp;PROPER(D2867),Cleaned_Population!B$2:B$3200&amp;Cleaned_Population!A$2:A$3200,Cleaned_Population!C$2:C$3200,"No Match")</f>
        <v>10242</v>
      </c>
      <c r="K2867" t="str">
        <f t="shared" si="44"/>
        <v>Sufficient Access</v>
      </c>
    </row>
    <row r="2868" spans="1:11">
      <c r="A2868" t="str">
        <v>FALLON MEDICAL COMPLEX HOSPITAL</v>
      </c>
      <c r="B2868" t="str">
        <v>BAKER</v>
      </c>
      <c r="C2868" t="str">
        <v>MT</v>
      </c>
      <c r="D2868" t="str">
        <v>FALLON</v>
      </c>
      <c r="E2868" t="str">
        <v>Critical Access Hospitals</v>
      </c>
      <c r="F2868" t="str">
        <v>Voluntary non-profit - Private</v>
      </c>
      <c r="G2868" t="str">
        <v>Yes</v>
      </c>
      <c r="H2868" s="8">
        <v>0</v>
      </c>
      <c r="I2868" t="str">
        <f>_xlfn.XLOOKUP(C2868,State_Ref!B:B,State_Ref!A:A,"No Match")</f>
        <v>Montana</v>
      </c>
      <c r="J2868" cm="1">
        <f t="array" ref="J2868">_xlfn.XLOOKUP(I2868&amp;PROPER(D2868),Cleaned_Population!B$2:B$3200&amp;Cleaned_Population!A$2:A$3200,Cleaned_Population!C$2:C$3200,"No Match")</f>
        <v>2959</v>
      </c>
      <c r="K2868" t="str">
        <f t="shared" si="44"/>
        <v>Sufficient Access</v>
      </c>
    </row>
    <row r="2869" spans="1:11">
      <c r="A2869" t="str">
        <v>DAHL MEMORIAL HEALTHCARE ASSOCIATION INC</v>
      </c>
      <c r="B2869" t="str">
        <v>EKALAKA</v>
      </c>
      <c r="C2869" t="str">
        <v>MT</v>
      </c>
      <c r="D2869" t="str">
        <v>CARTER</v>
      </c>
      <c r="E2869" t="str">
        <v>Critical Access Hospitals</v>
      </c>
      <c r="F2869" t="str">
        <v>Voluntary non-profit - Private</v>
      </c>
      <c r="G2869" t="str">
        <v>Yes</v>
      </c>
      <c r="H2869" s="8">
        <v>0</v>
      </c>
      <c r="I2869" t="str">
        <f>_xlfn.XLOOKUP(C2869,State_Ref!B:B,State_Ref!A:A,"No Match")</f>
        <v>Montana</v>
      </c>
      <c r="J2869" cm="1">
        <f t="array" ref="J2869">_xlfn.XLOOKUP(I2869&amp;PROPER(D2869),Cleaned_Population!B$2:B$3200&amp;Cleaned_Population!A$2:A$3200,Cleaned_Population!C$2:C$3200,"No Match")</f>
        <v>1383</v>
      </c>
      <c r="K2869" t="str">
        <f t="shared" si="44"/>
        <v>Sufficient Access</v>
      </c>
    </row>
    <row r="2870" spans="1:11">
      <c r="A2870" t="str">
        <v>GRANITE COUNTY MEDICAL CENTER</v>
      </c>
      <c r="B2870" t="str">
        <v>PHILIPSBURG</v>
      </c>
      <c r="C2870" t="str">
        <v>MT</v>
      </c>
      <c r="D2870" t="str">
        <v>GRANITE</v>
      </c>
      <c r="E2870" t="str">
        <v>Critical Access Hospitals</v>
      </c>
      <c r="F2870" t="str">
        <v>Government - Hospital District or Authority</v>
      </c>
      <c r="G2870" t="str">
        <v>Yes</v>
      </c>
      <c r="H2870" s="8">
        <v>0</v>
      </c>
      <c r="I2870" t="str">
        <f>_xlfn.XLOOKUP(C2870,State_Ref!B:B,State_Ref!A:A,"No Match")</f>
        <v>Montana</v>
      </c>
      <c r="J2870" cm="1">
        <f t="array" ref="J2870">_xlfn.XLOOKUP(I2870&amp;PROPER(D2870),Cleaned_Population!B$2:B$3200&amp;Cleaned_Population!A$2:A$3200,Cleaned_Population!C$2:C$3200,"No Match")</f>
        <v>3658</v>
      </c>
      <c r="K2870" t="str">
        <f t="shared" si="44"/>
        <v>Sufficient Access</v>
      </c>
    </row>
    <row r="2871" spans="1:11">
      <c r="A2871" t="str">
        <v>MISSOURI RIVER MEDICAL CENTER</v>
      </c>
      <c r="B2871" t="str">
        <v>FORT BENTON</v>
      </c>
      <c r="C2871" t="str">
        <v>MT</v>
      </c>
      <c r="D2871" t="str">
        <v>CHOUTEAU</v>
      </c>
      <c r="E2871" t="str">
        <v>Critical Access Hospitals</v>
      </c>
      <c r="F2871" t="str">
        <v>Government - Hospital District or Authority</v>
      </c>
      <c r="G2871" t="str">
        <v>Yes</v>
      </c>
      <c r="H2871" s="8">
        <v>0</v>
      </c>
      <c r="I2871" t="str">
        <f>_xlfn.XLOOKUP(C2871,State_Ref!B:B,State_Ref!A:A,"No Match")</f>
        <v>Montana</v>
      </c>
      <c r="J2871" cm="1">
        <f t="array" ref="J2871">_xlfn.XLOOKUP(I2871&amp;PROPER(D2871),Cleaned_Population!B$2:B$3200&amp;Cleaned_Population!A$2:A$3200,Cleaned_Population!C$2:C$3200,"No Match")</f>
        <v>5865</v>
      </c>
      <c r="K2871" t="str">
        <f t="shared" si="44"/>
        <v>Sufficient Access</v>
      </c>
    </row>
    <row r="2872" spans="1:11">
      <c r="A2872" t="str">
        <v>MCCONE COUNTY HEALTH CENTER</v>
      </c>
      <c r="B2872" t="str">
        <v>CIRCLE</v>
      </c>
      <c r="C2872" t="str">
        <v>MT</v>
      </c>
      <c r="D2872" t="str">
        <v>MCCONE</v>
      </c>
      <c r="E2872" t="str">
        <v>Critical Access Hospitals</v>
      </c>
      <c r="F2872" t="str">
        <v>Voluntary non-profit - Other</v>
      </c>
      <c r="G2872" t="str">
        <v>Yes</v>
      </c>
      <c r="H2872" s="8">
        <v>0</v>
      </c>
      <c r="I2872" t="str">
        <f>_xlfn.XLOOKUP(C2872,State_Ref!B:B,State_Ref!A:A,"No Match")</f>
        <v>Montana</v>
      </c>
      <c r="J2872" cm="1">
        <f t="array" ref="J2872">_xlfn.XLOOKUP(I2872&amp;PROPER(D2872),Cleaned_Population!B$2:B$3200&amp;Cleaned_Population!A$2:A$3200,Cleaned_Population!C$2:C$3200,"No Match")</f>
        <v>1720</v>
      </c>
      <c r="K2872" t="str">
        <f t="shared" si="44"/>
        <v>Sufficient Access</v>
      </c>
    </row>
    <row r="2873" spans="1:11">
      <c r="A2873" t="str">
        <v>MOUNTAINVIEW MEDICAL CENTER</v>
      </c>
      <c r="B2873" t="str">
        <v>WHITE SULPHUR SPRING</v>
      </c>
      <c r="C2873" t="str">
        <v>MT</v>
      </c>
      <c r="D2873" t="str">
        <v>MEAGHER</v>
      </c>
      <c r="E2873" t="str">
        <v>Critical Access Hospitals</v>
      </c>
      <c r="F2873" t="str">
        <v>Voluntary non-profit - Private</v>
      </c>
      <c r="G2873" t="str">
        <v>Yes</v>
      </c>
      <c r="H2873" s="8">
        <v>0</v>
      </c>
      <c r="I2873" t="str">
        <f>_xlfn.XLOOKUP(C2873,State_Ref!B:B,State_Ref!A:A,"No Match")</f>
        <v>Montana</v>
      </c>
      <c r="J2873" cm="1">
        <f t="array" ref="J2873">_xlfn.XLOOKUP(I2873&amp;PROPER(D2873),Cleaned_Population!B$2:B$3200&amp;Cleaned_Population!A$2:A$3200,Cleaned_Population!C$2:C$3200,"No Match")</f>
        <v>2137</v>
      </c>
      <c r="K2873" t="str">
        <f t="shared" si="44"/>
        <v>Sufficient Access</v>
      </c>
    </row>
    <row r="2874" spans="1:11">
      <c r="A2874" t="str">
        <v>BENEFIS TETON MEDICAL CENTER</v>
      </c>
      <c r="B2874" t="str">
        <v>CHOTEAU</v>
      </c>
      <c r="C2874" t="str">
        <v>MT</v>
      </c>
      <c r="D2874" t="str">
        <v>TETON</v>
      </c>
      <c r="E2874" t="str">
        <v>Critical Access Hospitals</v>
      </c>
      <c r="F2874" t="str">
        <v>Voluntary non-profit - Private</v>
      </c>
      <c r="G2874" t="str">
        <v>Yes</v>
      </c>
      <c r="H2874" s="8">
        <v>0</v>
      </c>
      <c r="I2874" t="str">
        <f>_xlfn.XLOOKUP(C2874,State_Ref!B:B,State_Ref!A:A,"No Match")</f>
        <v>Montana</v>
      </c>
      <c r="J2874" cm="1">
        <f t="array" ref="J2874">_xlfn.XLOOKUP(I2874&amp;PROPER(D2874),Cleaned_Population!B$2:B$3200&amp;Cleaned_Population!A$2:A$3200,Cleaned_Population!C$2:C$3200,"No Match")</f>
        <v>6496</v>
      </c>
      <c r="K2874" t="str">
        <f t="shared" si="44"/>
        <v>Sufficient Access</v>
      </c>
    </row>
    <row r="2875" spans="1:11">
      <c r="A2875" t="str">
        <v>ROOSEVELT MEDICAL CENTER</v>
      </c>
      <c r="B2875" t="str">
        <v>CULBERTSON</v>
      </c>
      <c r="C2875" t="str">
        <v>MT</v>
      </c>
      <c r="D2875" t="str">
        <v>ROOSEVELT</v>
      </c>
      <c r="E2875" t="str">
        <v>Critical Access Hospitals</v>
      </c>
      <c r="F2875" t="str">
        <v>Voluntary non-profit - Private</v>
      </c>
      <c r="G2875" t="str">
        <v>Yes</v>
      </c>
      <c r="H2875" s="8">
        <v>0</v>
      </c>
      <c r="I2875" t="str">
        <f>_xlfn.XLOOKUP(C2875,State_Ref!B:B,State_Ref!A:A,"No Match")</f>
        <v>Montana</v>
      </c>
      <c r="J2875" cm="1">
        <f t="array" ref="J2875">_xlfn.XLOOKUP(I2875&amp;PROPER(D2875),Cleaned_Population!B$2:B$3200&amp;Cleaned_Population!A$2:A$3200,Cleaned_Population!C$2:C$3200,"No Match")</f>
        <v>10242</v>
      </c>
      <c r="K2875" t="str">
        <f t="shared" si="44"/>
        <v>Sufficient Access</v>
      </c>
    </row>
    <row r="2876" spans="1:11">
      <c r="A2876" t="str">
        <v>PRAIRIE COMMUNITY CAH</v>
      </c>
      <c r="B2876" t="str">
        <v>TERRY</v>
      </c>
      <c r="C2876" t="str">
        <v>MT</v>
      </c>
      <c r="D2876" t="str">
        <v>PRAIRIE</v>
      </c>
      <c r="E2876" t="str">
        <v>Critical Access Hospitals</v>
      </c>
      <c r="F2876" t="str">
        <v>Government - Hospital District or Authority</v>
      </c>
      <c r="G2876" t="str">
        <v>Yes</v>
      </c>
      <c r="H2876" s="8">
        <v>0</v>
      </c>
      <c r="I2876" t="str">
        <f>_xlfn.XLOOKUP(C2876,State_Ref!B:B,State_Ref!A:A,"No Match")</f>
        <v>Montana</v>
      </c>
      <c r="J2876" cm="1">
        <f t="array" ref="J2876">_xlfn.XLOOKUP(I2876&amp;PROPER(D2876),Cleaned_Population!B$2:B$3200&amp;Cleaned_Population!A$2:A$3200,Cleaned_Population!C$2:C$3200,"No Match")</f>
        <v>1112</v>
      </c>
      <c r="K2876" t="str">
        <f t="shared" si="44"/>
        <v>Sufficient Access</v>
      </c>
    </row>
    <row r="2877" spans="1:11">
      <c r="A2877" t="str">
        <v>GARFIELD COUNTY HEALTH CENTER</v>
      </c>
      <c r="B2877" t="str">
        <v>JORDAN</v>
      </c>
      <c r="C2877" t="str">
        <v>MT</v>
      </c>
      <c r="D2877" t="str">
        <v>GARFIELD</v>
      </c>
      <c r="E2877" t="str">
        <v>Critical Access Hospitals</v>
      </c>
      <c r="F2877" t="str">
        <v>Government - Local</v>
      </c>
      <c r="G2877" t="str">
        <v>Yes</v>
      </c>
      <c r="H2877" s="8">
        <v>0</v>
      </c>
      <c r="I2877" t="str">
        <f>_xlfn.XLOOKUP(C2877,State_Ref!B:B,State_Ref!A:A,"No Match")</f>
        <v>Montana</v>
      </c>
      <c r="J2877" cm="1">
        <f t="array" ref="J2877">_xlfn.XLOOKUP(I2877&amp;PROPER(D2877),Cleaned_Population!B$2:B$3200&amp;Cleaned_Population!A$2:A$3200,Cleaned_Population!C$2:C$3200,"No Match")</f>
        <v>1148</v>
      </c>
      <c r="K2877" t="str">
        <f t="shared" si="44"/>
        <v>Sufficient Access</v>
      </c>
    </row>
    <row r="2878" spans="1:11">
      <c r="A2878" t="str">
        <v>BIG SANDY MEDICAL CENTER</v>
      </c>
      <c r="B2878" t="str">
        <v>BIG SANDY</v>
      </c>
      <c r="C2878" t="str">
        <v>MT</v>
      </c>
      <c r="D2878" t="str">
        <v>CHOUTEAU</v>
      </c>
      <c r="E2878" t="str">
        <v>Critical Access Hospitals</v>
      </c>
      <c r="F2878" t="str">
        <v>Voluntary non-profit - Private</v>
      </c>
      <c r="G2878" t="str">
        <v>Yes</v>
      </c>
      <c r="H2878" s="8">
        <v>0</v>
      </c>
      <c r="I2878" t="str">
        <f>_xlfn.XLOOKUP(C2878,State_Ref!B:B,State_Ref!A:A,"No Match")</f>
        <v>Montana</v>
      </c>
      <c r="J2878" cm="1">
        <f t="array" ref="J2878">_xlfn.XLOOKUP(I2878&amp;PROPER(D2878),Cleaned_Population!B$2:B$3200&amp;Cleaned_Population!A$2:A$3200,Cleaned_Population!C$2:C$3200,"No Match")</f>
        <v>5865</v>
      </c>
      <c r="K2878" t="str">
        <f t="shared" si="44"/>
        <v>Sufficient Access</v>
      </c>
    </row>
    <row r="2879" spans="1:11">
      <c r="A2879" t="str">
        <v>PHILLIPS COUNTY HOSPITAL - CAH</v>
      </c>
      <c r="B2879" t="str">
        <v>MALTA</v>
      </c>
      <c r="C2879" t="str">
        <v>MT</v>
      </c>
      <c r="D2879" t="str">
        <v>PHILLIPS</v>
      </c>
      <c r="E2879" t="str">
        <v>Critical Access Hospitals</v>
      </c>
      <c r="F2879" t="str">
        <v>Voluntary non-profit - Private</v>
      </c>
      <c r="G2879" t="str">
        <v>Yes</v>
      </c>
      <c r="H2879" s="8">
        <v>0</v>
      </c>
      <c r="I2879" t="str">
        <f>_xlfn.XLOOKUP(C2879,State_Ref!B:B,State_Ref!A:A,"No Match")</f>
        <v>Montana</v>
      </c>
      <c r="J2879" cm="1">
        <f t="array" ref="J2879">_xlfn.XLOOKUP(I2879&amp;PROPER(D2879),Cleaned_Population!B$2:B$3200&amp;Cleaned_Population!A$2:A$3200,Cleaned_Population!C$2:C$3200,"No Match")</f>
        <v>4203</v>
      </c>
      <c r="K2879" t="str">
        <f t="shared" si="44"/>
        <v>Sufficient Access</v>
      </c>
    </row>
    <row r="2880" spans="1:11">
      <c r="A2880" t="str">
        <v>PIONEER MEDICAL CENTER</v>
      </c>
      <c r="B2880" t="str">
        <v>BIG TIMBER</v>
      </c>
      <c r="C2880" t="str">
        <v>MT</v>
      </c>
      <c r="D2880" t="str">
        <v>SWEET GRASS</v>
      </c>
      <c r="E2880" t="str">
        <v>Critical Access Hospitals</v>
      </c>
      <c r="F2880" t="str">
        <v>Voluntary non-profit - Private</v>
      </c>
      <c r="G2880" t="str">
        <v>Yes</v>
      </c>
      <c r="H2880" s="8">
        <v>0</v>
      </c>
      <c r="I2880" t="str">
        <f>_xlfn.XLOOKUP(C2880,State_Ref!B:B,State_Ref!A:A,"No Match")</f>
        <v>Montana</v>
      </c>
      <c r="J2880" cm="1">
        <f t="array" ref="J2880">_xlfn.XLOOKUP(I2880&amp;PROPER(D2880),Cleaned_Population!B$2:B$3200&amp;Cleaned_Population!A$2:A$3200,Cleaned_Population!C$2:C$3200,"No Match")</f>
        <v>3762</v>
      </c>
      <c r="K2880" t="str">
        <f t="shared" si="44"/>
        <v>Sufficient Access</v>
      </c>
    </row>
    <row r="2881" spans="1:11">
      <c r="A2881" t="str">
        <v>DEER LODGE MEDICAL CENTER</v>
      </c>
      <c r="B2881" t="str">
        <v>DEER LODGE</v>
      </c>
      <c r="C2881" t="str">
        <v>MT</v>
      </c>
      <c r="D2881" t="str">
        <v>POWELL</v>
      </c>
      <c r="E2881" t="str">
        <v>Critical Access Hospitals</v>
      </c>
      <c r="F2881" t="str">
        <v>Voluntary non-profit - Private</v>
      </c>
      <c r="G2881" t="str">
        <v>Yes</v>
      </c>
      <c r="H2881" s="8">
        <v>0</v>
      </c>
      <c r="I2881" t="str">
        <f>_xlfn.XLOOKUP(C2881,State_Ref!B:B,State_Ref!A:A,"No Match")</f>
        <v>Montana</v>
      </c>
      <c r="J2881" cm="1">
        <f t="array" ref="J2881">_xlfn.XLOOKUP(I2881&amp;PROPER(D2881),Cleaned_Population!B$2:B$3200&amp;Cleaned_Population!A$2:A$3200,Cleaned_Population!C$2:C$3200,"No Match")</f>
        <v>7157</v>
      </c>
      <c r="K2881" t="str">
        <f t="shared" si="44"/>
        <v>Sufficient Access</v>
      </c>
    </row>
    <row r="2882" spans="1:11">
      <c r="A2882" t="str">
        <v>P H S INDIAN HOSPITAL-FT BELKNAP AT HARLEM - CAH</v>
      </c>
      <c r="B2882" t="str">
        <v>HARLEM</v>
      </c>
      <c r="C2882" t="str">
        <v>MT</v>
      </c>
      <c r="D2882" t="str">
        <v>BLAINE</v>
      </c>
      <c r="E2882" t="str">
        <v>Critical Access Hospitals</v>
      </c>
      <c r="F2882" t="str">
        <v>Government - Federal</v>
      </c>
      <c r="G2882" t="str">
        <v>Yes</v>
      </c>
      <c r="H2882" s="8">
        <v>0</v>
      </c>
      <c r="I2882" t="str">
        <f>_xlfn.XLOOKUP(C2882,State_Ref!B:B,State_Ref!A:A,"No Match")</f>
        <v>Montana</v>
      </c>
      <c r="J2882" cm="1">
        <f t="array" ref="J2882">_xlfn.XLOOKUP(I2882&amp;PROPER(D2882),Cleaned_Population!B$2:B$3200&amp;Cleaned_Population!A$2:A$3200,Cleaned_Population!C$2:C$3200,"No Match")</f>
        <v>6860</v>
      </c>
      <c r="K2882" t="str">
        <f t="shared" si="44"/>
        <v>Sufficient Access</v>
      </c>
    </row>
    <row r="2883" spans="1:11">
      <c r="A2883" t="str">
        <v>FRANCES MAHON DEACONESS HOSPITAL</v>
      </c>
      <c r="B2883" t="str">
        <v>GLASGOW</v>
      </c>
      <c r="C2883" t="str">
        <v>MT</v>
      </c>
      <c r="D2883" t="str">
        <v>VALLEY</v>
      </c>
      <c r="E2883" t="str">
        <v>Critical Access Hospitals</v>
      </c>
      <c r="F2883" t="str">
        <v>Voluntary non-profit - Private</v>
      </c>
      <c r="G2883" t="str">
        <v>Yes</v>
      </c>
      <c r="H2883" s="8">
        <v>0</v>
      </c>
      <c r="I2883" t="str">
        <f>_xlfn.XLOOKUP(C2883,State_Ref!B:B,State_Ref!A:A,"No Match")</f>
        <v>Montana</v>
      </c>
      <c r="J2883" cm="1">
        <f t="array" ref="J2883">_xlfn.XLOOKUP(I2883&amp;PROPER(D2883),Cleaned_Population!B$2:B$3200&amp;Cleaned_Population!A$2:A$3200,Cleaned_Population!C$2:C$3200,"No Match")</f>
        <v>7385</v>
      </c>
      <c r="K2883" t="str">
        <f t="shared" ref="K2883:K2946" si="45">IF(AND(J2883&gt;50000,COUNTIFS(D:D,D2883,C:C,C2883)&lt;=1),"Hospital Desert","Sufficient Access")</f>
        <v>Sufficient Access</v>
      </c>
    </row>
    <row r="2884" spans="1:11">
      <c r="A2884" t="str">
        <v>LIVINGSTON HEALTHCARE</v>
      </c>
      <c r="B2884" t="str">
        <v>LIVINGSTON</v>
      </c>
      <c r="C2884" t="str">
        <v>MT</v>
      </c>
      <c r="D2884" t="str">
        <v>PARK</v>
      </c>
      <c r="E2884" t="str">
        <v>Critical Access Hospitals</v>
      </c>
      <c r="F2884" t="str">
        <v>Physician</v>
      </c>
      <c r="G2884" t="str">
        <v>Yes</v>
      </c>
      <c r="H2884" s="8">
        <v>3</v>
      </c>
      <c r="I2884" t="str">
        <f>_xlfn.XLOOKUP(C2884,State_Ref!B:B,State_Ref!A:A,"No Match")</f>
        <v>Montana</v>
      </c>
      <c r="J2884" cm="1">
        <f t="array" ref="J2884">_xlfn.XLOOKUP(I2884&amp;PROPER(D2884),Cleaned_Population!B$2:B$3200&amp;Cleaned_Population!A$2:A$3200,Cleaned_Population!C$2:C$3200,"No Match")</f>
        <v>18214</v>
      </c>
      <c r="K2884" t="str">
        <f t="shared" si="45"/>
        <v>Sufficient Access</v>
      </c>
    </row>
    <row r="2885" spans="1:11">
      <c r="A2885" t="str">
        <v>BARRETT HOSPITAL &amp; HEALTHCARE</v>
      </c>
      <c r="B2885" t="str">
        <v>DILLON</v>
      </c>
      <c r="C2885" t="str">
        <v>MT</v>
      </c>
      <c r="D2885" t="str">
        <v>BEAVERHEAD</v>
      </c>
      <c r="E2885" t="str">
        <v>Critical Access Hospitals</v>
      </c>
      <c r="F2885" t="str">
        <v>Government - Hospital District or Authority</v>
      </c>
      <c r="G2885" t="str">
        <v>Yes</v>
      </c>
      <c r="H2885" s="8">
        <v>2</v>
      </c>
      <c r="I2885" t="str">
        <f>_xlfn.XLOOKUP(C2885,State_Ref!B:B,State_Ref!A:A,"No Match")</f>
        <v>Montana</v>
      </c>
      <c r="J2885" cm="1">
        <f t="array" ref="J2885">_xlfn.XLOOKUP(I2885&amp;PROPER(D2885),Cleaned_Population!B$2:B$3200&amp;Cleaned_Population!A$2:A$3200,Cleaned_Population!C$2:C$3200,"No Match")</f>
        <v>10043</v>
      </c>
      <c r="K2885" t="str">
        <f t="shared" si="45"/>
        <v>Sufficient Access</v>
      </c>
    </row>
    <row r="2886" spans="1:11">
      <c r="A2886" t="str">
        <v>RUBY VALLEY MEDICAL CENTER</v>
      </c>
      <c r="B2886" t="str">
        <v>SHERIDAN</v>
      </c>
      <c r="C2886" t="str">
        <v>MT</v>
      </c>
      <c r="D2886" t="str">
        <v>MADISON</v>
      </c>
      <c r="E2886" t="str">
        <v>Critical Access Hospitals</v>
      </c>
      <c r="F2886" t="str">
        <v>Government - Hospital District or Authority</v>
      </c>
      <c r="G2886" t="str">
        <v>Yes</v>
      </c>
      <c r="H2886" s="8">
        <v>0</v>
      </c>
      <c r="I2886" t="str">
        <f>_xlfn.XLOOKUP(C2886,State_Ref!B:B,State_Ref!A:A,"No Match")</f>
        <v>Montana</v>
      </c>
      <c r="J2886" cm="1">
        <f t="array" ref="J2886">_xlfn.XLOOKUP(I2886&amp;PROPER(D2886),Cleaned_Population!B$2:B$3200&amp;Cleaned_Population!A$2:A$3200,Cleaned_Population!C$2:C$3200,"No Match")</f>
        <v>10026</v>
      </c>
      <c r="K2886" t="str">
        <f t="shared" si="45"/>
        <v>Sufficient Access</v>
      </c>
    </row>
    <row r="2887" spans="1:11">
      <c r="A2887" t="str">
        <v>CABINET PEAKS MEDICAL CENTER</v>
      </c>
      <c r="B2887" t="str">
        <v>LIBBY</v>
      </c>
      <c r="C2887" t="str">
        <v>MT</v>
      </c>
      <c r="D2887" t="str">
        <v>LINCOLN</v>
      </c>
      <c r="E2887" t="str">
        <v>Critical Access Hospitals</v>
      </c>
      <c r="F2887" t="str">
        <v>Voluntary non-profit - Private</v>
      </c>
      <c r="G2887" t="str">
        <v>Yes</v>
      </c>
      <c r="H2887" s="8">
        <v>2</v>
      </c>
      <c r="I2887" t="str">
        <f>_xlfn.XLOOKUP(C2887,State_Ref!B:B,State_Ref!A:A,"No Match")</f>
        <v>Montana</v>
      </c>
      <c r="J2887" cm="1">
        <f t="array" ref="J2887">_xlfn.XLOOKUP(I2887&amp;PROPER(D2887),Cleaned_Population!B$2:B$3200&amp;Cleaned_Population!A$2:A$3200,Cleaned_Population!C$2:C$3200,"No Match")</f>
        <v>22328</v>
      </c>
      <c r="K2887" t="str">
        <f t="shared" si="45"/>
        <v>Sufficient Access</v>
      </c>
    </row>
    <row r="2888" spans="1:11">
      <c r="A2888" t="str">
        <v>WHEATLAND MEMORIAL HOSPITAL</v>
      </c>
      <c r="B2888" t="str">
        <v>HARLOWTON</v>
      </c>
      <c r="C2888" t="str">
        <v>MT</v>
      </c>
      <c r="D2888" t="str">
        <v>WHEATLAND</v>
      </c>
      <c r="E2888" t="str">
        <v>Critical Access Hospitals</v>
      </c>
      <c r="F2888" t="str">
        <v>Voluntary non-profit - Private</v>
      </c>
      <c r="G2888" t="str">
        <v>Yes</v>
      </c>
      <c r="H2888" s="8">
        <v>0</v>
      </c>
      <c r="I2888" t="str">
        <f>_xlfn.XLOOKUP(C2888,State_Ref!B:B,State_Ref!A:A,"No Match")</f>
        <v>Montana</v>
      </c>
      <c r="J2888" cm="1">
        <f t="array" ref="J2888">_xlfn.XLOOKUP(I2888&amp;PROPER(D2888),Cleaned_Population!B$2:B$3200&amp;Cleaned_Population!A$2:A$3200,Cleaned_Population!C$2:C$3200,"No Match")</f>
        <v>2100</v>
      </c>
      <c r="K2888" t="str">
        <f t="shared" si="45"/>
        <v>Sufficient Access</v>
      </c>
    </row>
    <row r="2889" spans="1:11">
      <c r="A2889" t="str">
        <v>SHERIDAN MEMORIAL HOSPTIAL</v>
      </c>
      <c r="B2889" t="str">
        <v>PLENTYWOOD</v>
      </c>
      <c r="C2889" t="str">
        <v>MT</v>
      </c>
      <c r="D2889" t="str">
        <v>SHERIDAN</v>
      </c>
      <c r="E2889" t="str">
        <v>Critical Access Hospitals</v>
      </c>
      <c r="F2889" t="str">
        <v>Voluntary non-profit - Private</v>
      </c>
      <c r="G2889" t="str">
        <v>Yes</v>
      </c>
      <c r="H2889" s="8">
        <v>0</v>
      </c>
      <c r="I2889" t="str">
        <f>_xlfn.XLOOKUP(C2889,State_Ref!B:B,State_Ref!A:A,"No Match")</f>
        <v>Montana</v>
      </c>
      <c r="J2889" cm="1">
        <f t="array" ref="J2889">_xlfn.XLOOKUP(I2889&amp;PROPER(D2889),Cleaned_Population!B$2:B$3200&amp;Cleaned_Population!A$2:A$3200,Cleaned_Population!C$2:C$3200,"No Match")</f>
        <v>3436</v>
      </c>
      <c r="K2889" t="str">
        <f t="shared" si="45"/>
        <v>Sufficient Access</v>
      </c>
    </row>
    <row r="2890" spans="1:11">
      <c r="A2890" t="str">
        <v>CLARK FORK VALLEY HOSPITAL</v>
      </c>
      <c r="B2890" t="str">
        <v>PLAINS</v>
      </c>
      <c r="C2890" t="str">
        <v>MT</v>
      </c>
      <c r="D2890" t="str">
        <v>SANDERS</v>
      </c>
      <c r="E2890" t="str">
        <v>Critical Access Hospitals</v>
      </c>
      <c r="F2890" t="str">
        <v>Voluntary non-profit - Private</v>
      </c>
      <c r="G2890" t="str">
        <v>Yes</v>
      </c>
      <c r="H2890" s="8">
        <v>0</v>
      </c>
      <c r="I2890" t="str">
        <f>_xlfn.XLOOKUP(C2890,State_Ref!B:B,State_Ref!A:A,"No Match")</f>
        <v>Montana</v>
      </c>
      <c r="J2890" cm="1">
        <f t="array" ref="J2890">_xlfn.XLOOKUP(I2890&amp;PROPER(D2890),Cleaned_Population!B$2:B$3200&amp;Cleaned_Population!A$2:A$3200,Cleaned_Population!C$2:C$3200,"No Match")</f>
        <v>14062</v>
      </c>
      <c r="K2890" t="str">
        <f t="shared" si="45"/>
        <v>Sufficient Access</v>
      </c>
    </row>
    <row r="2891" spans="1:11">
      <c r="A2891" t="str">
        <v>PONDERA MEDICAL CENTER</v>
      </c>
      <c r="B2891" t="str">
        <v>CONRAD</v>
      </c>
      <c r="C2891" t="str">
        <v>MT</v>
      </c>
      <c r="D2891" t="str">
        <v>PONDERA</v>
      </c>
      <c r="E2891" t="str">
        <v>Critical Access Hospitals</v>
      </c>
      <c r="F2891" t="str">
        <v>Voluntary non-profit - Private</v>
      </c>
      <c r="G2891" t="str">
        <v>Yes</v>
      </c>
      <c r="H2891" s="8">
        <v>0</v>
      </c>
      <c r="I2891" t="str">
        <f>_xlfn.XLOOKUP(C2891,State_Ref!B:B,State_Ref!A:A,"No Match")</f>
        <v>Montana</v>
      </c>
      <c r="J2891" cm="1">
        <f t="array" ref="J2891">_xlfn.XLOOKUP(I2891&amp;PROPER(D2891),Cleaned_Population!B$2:B$3200&amp;Cleaned_Population!A$2:A$3200,Cleaned_Population!C$2:C$3200,"No Match")</f>
        <v>6072</v>
      </c>
      <c r="K2891" t="str">
        <f t="shared" si="45"/>
        <v>Sufficient Access</v>
      </c>
    </row>
    <row r="2892" spans="1:11">
      <c r="A2892" t="str">
        <v>ST LUKE COMMUNITY HOSPITAL</v>
      </c>
      <c r="B2892" t="str">
        <v>RONAN</v>
      </c>
      <c r="C2892" t="str">
        <v>MT</v>
      </c>
      <c r="D2892" t="str">
        <v>LAKE</v>
      </c>
      <c r="E2892" t="str">
        <v>Critical Access Hospitals</v>
      </c>
      <c r="F2892" t="str">
        <v>Voluntary non-profit - Private</v>
      </c>
      <c r="G2892" t="str">
        <v>Yes</v>
      </c>
      <c r="H2892" s="8">
        <v>0</v>
      </c>
      <c r="I2892" t="str">
        <f>_xlfn.XLOOKUP(C2892,State_Ref!B:B,State_Ref!A:A,"No Match")</f>
        <v>Montana</v>
      </c>
      <c r="J2892" cm="1">
        <f t="array" ref="J2892">_xlfn.XLOOKUP(I2892&amp;PROPER(D2892),Cleaned_Population!B$2:B$3200&amp;Cleaned_Population!A$2:A$3200,Cleaned_Population!C$2:C$3200,"No Match")</f>
        <v>33392</v>
      </c>
      <c r="K2892" t="str">
        <f t="shared" si="45"/>
        <v>Sufficient Access</v>
      </c>
    </row>
    <row r="2893" spans="1:11">
      <c r="A2893" t="str">
        <v>BEARTOOTH BILLINGS CLINIC</v>
      </c>
      <c r="B2893" t="str">
        <v>RED LODGE</v>
      </c>
      <c r="C2893" t="str">
        <v>MT</v>
      </c>
      <c r="D2893" t="str">
        <v>CARBON</v>
      </c>
      <c r="E2893" t="str">
        <v>Critical Access Hospitals</v>
      </c>
      <c r="F2893" t="str">
        <v>Voluntary non-profit - Private</v>
      </c>
      <c r="G2893" t="str">
        <v>No</v>
      </c>
      <c r="H2893" s="8">
        <v>0</v>
      </c>
      <c r="I2893" t="str">
        <f>_xlfn.XLOOKUP(C2893,State_Ref!B:B,State_Ref!A:A,"No Match")</f>
        <v>Montana</v>
      </c>
      <c r="J2893" cm="1">
        <f t="array" ref="J2893">_xlfn.XLOOKUP(I2893&amp;PROPER(D2893),Cleaned_Population!B$2:B$3200&amp;Cleaned_Population!A$2:A$3200,Cleaned_Population!C$2:C$3200,"No Match")</f>
        <v>11466</v>
      </c>
      <c r="K2893" t="str">
        <f t="shared" si="45"/>
        <v>Sufficient Access</v>
      </c>
    </row>
    <row r="2894" spans="1:11">
      <c r="A2894" t="str">
        <v>ROSEBUD HEALTH CARE CENTER</v>
      </c>
      <c r="B2894" t="str">
        <v>FORSYTH</v>
      </c>
      <c r="C2894" t="str">
        <v>MT</v>
      </c>
      <c r="D2894" t="str">
        <v>ROSEBUD</v>
      </c>
      <c r="E2894" t="str">
        <v>Critical Access Hospitals</v>
      </c>
      <c r="F2894" t="str">
        <v>Voluntary non-profit - Private</v>
      </c>
      <c r="G2894" t="str">
        <v>Yes</v>
      </c>
      <c r="H2894" s="8">
        <v>0</v>
      </c>
      <c r="I2894" t="str">
        <f>_xlfn.XLOOKUP(C2894,State_Ref!B:B,State_Ref!A:A,"No Match")</f>
        <v>Montana</v>
      </c>
      <c r="J2894" cm="1">
        <f t="array" ref="J2894">_xlfn.XLOOKUP(I2894&amp;PROPER(D2894),Cleaned_Population!B$2:B$3200&amp;Cleaned_Population!A$2:A$3200,Cleaned_Population!C$2:C$3200,"No Match")</f>
        <v>8253</v>
      </c>
      <c r="K2894" t="str">
        <f t="shared" si="45"/>
        <v>Sufficient Access</v>
      </c>
    </row>
    <row r="2895" spans="1:11">
      <c r="A2895" t="str">
        <v>LOGAN HEALTH - SHELBY</v>
      </c>
      <c r="B2895" t="str">
        <v>SHELBY</v>
      </c>
      <c r="C2895" t="str">
        <v>MT</v>
      </c>
      <c r="D2895" t="str">
        <v>TOOLE</v>
      </c>
      <c r="E2895" t="str">
        <v>Critical Access Hospitals</v>
      </c>
      <c r="F2895" t="str">
        <v>Voluntary non-profit - Private</v>
      </c>
      <c r="G2895" t="str">
        <v>Yes</v>
      </c>
      <c r="H2895" s="8">
        <v>0</v>
      </c>
      <c r="I2895" t="str">
        <f>_xlfn.XLOOKUP(C2895,State_Ref!B:B,State_Ref!A:A,"No Match")</f>
        <v>Montana</v>
      </c>
      <c r="J2895" cm="1">
        <f t="array" ref="J2895">_xlfn.XLOOKUP(I2895&amp;PROPER(D2895),Cleaned_Population!B$2:B$3200&amp;Cleaned_Population!A$2:A$3200,Cleaned_Population!C$2:C$3200,"No Match")</f>
        <v>5211</v>
      </c>
      <c r="K2895" t="str">
        <f t="shared" si="45"/>
        <v>Sufficient Access</v>
      </c>
    </row>
    <row r="2896" spans="1:11">
      <c r="A2896" t="str">
        <v>MADISON VALLEY MEDICAL CENTER</v>
      </c>
      <c r="B2896" t="str">
        <v>ENNIS</v>
      </c>
      <c r="C2896" t="str">
        <v>MT</v>
      </c>
      <c r="D2896" t="str">
        <v>MADISON</v>
      </c>
      <c r="E2896" t="str">
        <v>Critical Access Hospitals</v>
      </c>
      <c r="F2896" t="str">
        <v>Voluntary non-profit - Private</v>
      </c>
      <c r="G2896" t="str">
        <v>Yes</v>
      </c>
      <c r="H2896" s="8">
        <v>0</v>
      </c>
      <c r="I2896" t="str">
        <f>_xlfn.XLOOKUP(C2896,State_Ref!B:B,State_Ref!A:A,"No Match")</f>
        <v>Montana</v>
      </c>
      <c r="J2896" cm="1">
        <f t="array" ref="J2896">_xlfn.XLOOKUP(I2896&amp;PROPER(D2896),Cleaned_Population!B$2:B$3200&amp;Cleaned_Population!A$2:A$3200,Cleaned_Population!C$2:C$3200,"No Match")</f>
        <v>10026</v>
      </c>
      <c r="K2896" t="str">
        <f t="shared" si="45"/>
        <v>Sufficient Access</v>
      </c>
    </row>
    <row r="2897" spans="1:11">
      <c r="A2897" t="str">
        <v>STILLWATER BILLINGS CLINIC</v>
      </c>
      <c r="B2897" t="str">
        <v>COLUMBUS</v>
      </c>
      <c r="C2897" t="str">
        <v>MT</v>
      </c>
      <c r="D2897" t="str">
        <v>STILLWATER</v>
      </c>
      <c r="E2897" t="str">
        <v>Critical Access Hospitals</v>
      </c>
      <c r="F2897" t="str">
        <v>Voluntary non-profit - Private</v>
      </c>
      <c r="G2897" t="str">
        <v>Yes</v>
      </c>
      <c r="H2897" s="8">
        <v>0</v>
      </c>
      <c r="I2897" t="str">
        <f>_xlfn.XLOOKUP(C2897,State_Ref!B:B,State_Ref!A:A,"No Match")</f>
        <v>Montana</v>
      </c>
      <c r="J2897" cm="1">
        <f t="array" ref="J2897">_xlfn.XLOOKUP(I2897&amp;PROPER(D2897),Cleaned_Population!B$2:B$3200&amp;Cleaned_Population!A$2:A$3200,Cleaned_Population!C$2:C$3200,"No Match")</f>
        <v>9445</v>
      </c>
      <c r="K2897" t="str">
        <f t="shared" si="45"/>
        <v>Sufficient Access</v>
      </c>
    </row>
    <row r="2898" spans="1:11">
      <c r="A2898" t="str">
        <v>MINERAL COMMUNITY HOSPITAL</v>
      </c>
      <c r="B2898" t="str">
        <v>SUPERIOR</v>
      </c>
      <c r="C2898" t="str">
        <v>MT</v>
      </c>
      <c r="D2898" t="str">
        <v>MINERAL</v>
      </c>
      <c r="E2898" t="str">
        <v>Critical Access Hospitals</v>
      </c>
      <c r="F2898" t="str">
        <v>Government - Hospital District or Authority</v>
      </c>
      <c r="G2898" t="str">
        <v>Yes</v>
      </c>
      <c r="H2898" s="8">
        <v>0</v>
      </c>
      <c r="I2898" t="str">
        <f>_xlfn.XLOOKUP(C2898,State_Ref!B:B,State_Ref!A:A,"No Match")</f>
        <v>Montana</v>
      </c>
      <c r="J2898" cm="1">
        <f t="array" ref="J2898">_xlfn.XLOOKUP(I2898&amp;PROPER(D2898),Cleaned_Population!B$2:B$3200&amp;Cleaned_Population!A$2:A$3200,Cleaned_Population!C$2:C$3200,"No Match")</f>
        <v>5185</v>
      </c>
      <c r="K2898" t="str">
        <f t="shared" si="45"/>
        <v>Sufficient Access</v>
      </c>
    </row>
    <row r="2899" spans="1:11">
      <c r="A2899" t="str">
        <v>GLENDIVE MEDICAL CENTER</v>
      </c>
      <c r="B2899" t="str">
        <v>GLENDIVE</v>
      </c>
      <c r="C2899" t="str">
        <v>MT</v>
      </c>
      <c r="D2899" t="str">
        <v>DAWSON</v>
      </c>
      <c r="E2899" t="str">
        <v>Critical Access Hospitals</v>
      </c>
      <c r="F2899" t="str">
        <v>Voluntary non-profit - Private</v>
      </c>
      <c r="G2899" t="str">
        <v>Yes</v>
      </c>
      <c r="H2899" s="8">
        <v>1</v>
      </c>
      <c r="I2899" t="str">
        <f>_xlfn.XLOOKUP(C2899,State_Ref!B:B,State_Ref!A:A,"No Match")</f>
        <v>Montana</v>
      </c>
      <c r="J2899" cm="1">
        <f t="array" ref="J2899">_xlfn.XLOOKUP(I2899&amp;PROPER(D2899),Cleaned_Population!B$2:B$3200&amp;Cleaned_Population!A$2:A$3200,Cleaned_Population!C$2:C$3200,"No Match")</f>
        <v>8692</v>
      </c>
      <c r="K2899" t="str">
        <f t="shared" si="45"/>
        <v>Sufficient Access</v>
      </c>
    </row>
    <row r="2900" spans="1:11">
      <c r="A2900" t="str">
        <v>BILLINGS CLINIC BROADWATER</v>
      </c>
      <c r="B2900" t="str">
        <v>TOWNSEND</v>
      </c>
      <c r="C2900" t="str">
        <v>MT</v>
      </c>
      <c r="D2900" t="str">
        <v>BROADWATER</v>
      </c>
      <c r="E2900" t="str">
        <v>Critical Access Hospitals</v>
      </c>
      <c r="F2900" t="str">
        <v>Voluntary non-profit - Private</v>
      </c>
      <c r="G2900" t="str">
        <v>Yes</v>
      </c>
      <c r="H2900" s="8">
        <v>0</v>
      </c>
      <c r="I2900" t="str">
        <f>_xlfn.XLOOKUP(C2900,State_Ref!B:B,State_Ref!A:A,"No Match")</f>
        <v>Montana</v>
      </c>
      <c r="J2900" cm="1">
        <f t="array" ref="J2900">_xlfn.XLOOKUP(I2900&amp;PROPER(D2900),Cleaned_Population!B$2:B$3200&amp;Cleaned_Population!A$2:A$3200,Cleaned_Population!C$2:C$3200,"No Match")</f>
        <v>8493</v>
      </c>
      <c r="K2900" t="str">
        <f t="shared" si="45"/>
        <v>Sufficient Access</v>
      </c>
    </row>
    <row r="2901" spans="1:11">
      <c r="A2901" t="str">
        <v>LOGAN HEALTH - CHESTER</v>
      </c>
      <c r="B2901" t="str">
        <v>CHESTER</v>
      </c>
      <c r="C2901" t="str">
        <v>MT</v>
      </c>
      <c r="D2901" t="str">
        <v>LIBERTY</v>
      </c>
      <c r="E2901" t="str">
        <v>Critical Access Hospitals</v>
      </c>
      <c r="F2901" t="str">
        <v>Voluntary non-profit - Private</v>
      </c>
      <c r="G2901" t="str">
        <v>Yes</v>
      </c>
      <c r="H2901" s="8">
        <v>0</v>
      </c>
      <c r="I2901" t="str">
        <f>_xlfn.XLOOKUP(C2901,State_Ref!B:B,State_Ref!A:A,"No Match")</f>
        <v>Montana</v>
      </c>
      <c r="J2901" cm="1">
        <f t="array" ref="J2901">_xlfn.XLOOKUP(I2901&amp;PROPER(D2901),Cleaned_Population!B$2:B$3200&amp;Cleaned_Population!A$2:A$3200,Cleaned_Population!C$2:C$3200,"No Match")</f>
        <v>1957</v>
      </c>
      <c r="K2901" t="str">
        <f t="shared" si="45"/>
        <v>Sufficient Access</v>
      </c>
    </row>
    <row r="2902" spans="1:11">
      <c r="A2902" t="str">
        <v>COMMUNITY HOSPITAL OF ANACONDA</v>
      </c>
      <c r="B2902" t="str">
        <v>ANACONDA</v>
      </c>
      <c r="C2902" t="str">
        <v>MT</v>
      </c>
      <c r="D2902" t="str">
        <v>DEER LODGE</v>
      </c>
      <c r="E2902" t="str">
        <v>Critical Access Hospitals</v>
      </c>
      <c r="F2902" t="str">
        <v>Voluntary non-profit - Private</v>
      </c>
      <c r="G2902" t="str">
        <v>Yes</v>
      </c>
      <c r="H2902" s="8">
        <v>5</v>
      </c>
      <c r="I2902" t="str">
        <f>_xlfn.XLOOKUP(C2902,State_Ref!B:B,State_Ref!A:A,"No Match")</f>
        <v>Montana</v>
      </c>
      <c r="J2902" cm="1">
        <f t="array" ref="J2902">_xlfn.XLOOKUP(I2902&amp;PROPER(D2902),Cleaned_Population!B$2:B$3200&amp;Cleaned_Population!A$2:A$3200,Cleaned_Population!C$2:C$3200,"No Match")</f>
        <v>9709</v>
      </c>
      <c r="K2902" t="str">
        <f t="shared" si="45"/>
        <v>Sufficient Access</v>
      </c>
    </row>
    <row r="2903" spans="1:11">
      <c r="A2903" t="str">
        <v>LOGAN HEALTH - WHITEFISH</v>
      </c>
      <c r="B2903" t="str">
        <v>WHITEFISH</v>
      </c>
      <c r="C2903" t="str">
        <v>MT</v>
      </c>
      <c r="D2903" t="str">
        <v>FLATHEAD</v>
      </c>
      <c r="E2903" t="str">
        <v>Critical Access Hospitals</v>
      </c>
      <c r="F2903" t="str">
        <v>Voluntary non-profit - Private</v>
      </c>
      <c r="G2903" t="str">
        <v>Yes</v>
      </c>
      <c r="H2903" s="8">
        <v>3</v>
      </c>
      <c r="I2903" t="str">
        <f>_xlfn.XLOOKUP(C2903,State_Ref!B:B,State_Ref!A:A,"No Match")</f>
        <v>Montana</v>
      </c>
      <c r="J2903" cm="1">
        <f t="array" ref="J2903">_xlfn.XLOOKUP(I2903&amp;PROPER(D2903),Cleaned_Population!B$2:B$3200&amp;Cleaned_Population!A$2:A$3200,Cleaned_Population!C$2:C$3200,"No Match")</f>
        <v>115429</v>
      </c>
      <c r="K2903" t="str">
        <f t="shared" si="45"/>
        <v>Sufficient Access</v>
      </c>
    </row>
    <row r="2904" spans="1:11">
      <c r="A2904" t="str">
        <v>NORTHERN ROCKIES MEDICAL CENTER</v>
      </c>
      <c r="B2904" t="str">
        <v>CUT BANK</v>
      </c>
      <c r="C2904" t="str">
        <v>MT</v>
      </c>
      <c r="D2904" t="str">
        <v>GLACIER</v>
      </c>
      <c r="E2904" t="str">
        <v>Critical Access Hospitals</v>
      </c>
      <c r="F2904" t="str">
        <v>Voluntary non-profit - Private</v>
      </c>
      <c r="G2904" t="str">
        <v>No</v>
      </c>
      <c r="H2904" s="8">
        <v>0</v>
      </c>
      <c r="I2904" t="str">
        <f>_xlfn.XLOOKUP(C2904,State_Ref!B:B,State_Ref!A:A,"No Match")</f>
        <v>Montana</v>
      </c>
      <c r="J2904" cm="1">
        <f t="array" ref="J2904">_xlfn.XLOOKUP(I2904&amp;PROPER(D2904),Cleaned_Population!B$2:B$3200&amp;Cleaned_Population!A$2:A$3200,Cleaned_Population!C$2:C$3200,"No Match")</f>
        <v>13463</v>
      </c>
      <c r="K2904" t="str">
        <f t="shared" si="45"/>
        <v>Sufficient Access</v>
      </c>
    </row>
    <row r="2905" spans="1:11">
      <c r="A2905" t="str">
        <v>BIG HORN HOSPITAL</v>
      </c>
      <c r="B2905" t="str">
        <v>HARDIN</v>
      </c>
      <c r="C2905" t="str">
        <v>MT</v>
      </c>
      <c r="D2905" t="str">
        <v>BIG HORN</v>
      </c>
      <c r="E2905" t="str">
        <v>Critical Access Hospitals</v>
      </c>
      <c r="F2905" t="str">
        <v>Voluntary non-profit - Private</v>
      </c>
      <c r="G2905" t="str">
        <v>Yes</v>
      </c>
      <c r="H2905" s="8">
        <v>0</v>
      </c>
      <c r="I2905" t="str">
        <f>_xlfn.XLOOKUP(C2905,State_Ref!B:B,State_Ref!A:A,"No Match")</f>
        <v>Montana</v>
      </c>
      <c r="J2905" cm="1">
        <f t="array" ref="J2905">_xlfn.XLOOKUP(I2905&amp;PROPER(D2905),Cleaned_Population!B$2:B$3200&amp;Cleaned_Population!A$2:A$3200,Cleaned_Population!C$2:C$3200,"No Match")</f>
        <v>12752</v>
      </c>
      <c r="K2905" t="str">
        <f t="shared" si="45"/>
        <v>Sufficient Access</v>
      </c>
    </row>
    <row r="2906" spans="1:11">
      <c r="A2906" t="str">
        <v>P H S INDIAN HOSPITAL CROW / NORTHERN CHEYENNE</v>
      </c>
      <c r="B2906" t="str">
        <v>CROW AGENCY</v>
      </c>
      <c r="C2906" t="str">
        <v>MT</v>
      </c>
      <c r="D2906" t="str">
        <v>BIG HORN</v>
      </c>
      <c r="E2906" t="str">
        <v>Critical Access Hospitals</v>
      </c>
      <c r="F2906" t="str">
        <v>Government - Federal</v>
      </c>
      <c r="G2906" t="str">
        <v>Yes</v>
      </c>
      <c r="H2906" s="8">
        <v>0</v>
      </c>
      <c r="I2906" t="str">
        <f>_xlfn.XLOOKUP(C2906,State_Ref!B:B,State_Ref!A:A,"No Match")</f>
        <v>Montana</v>
      </c>
      <c r="J2906" cm="1">
        <f t="array" ref="J2906">_xlfn.XLOOKUP(I2906&amp;PROPER(D2906),Cleaned_Population!B$2:B$3200&amp;Cleaned_Population!A$2:A$3200,Cleaned_Population!C$2:C$3200,"No Match")</f>
        <v>12752</v>
      </c>
      <c r="K2906" t="str">
        <f t="shared" si="45"/>
        <v>Sufficient Access</v>
      </c>
    </row>
    <row r="2907" spans="1:11">
      <c r="A2907" t="str">
        <v>BITTERROOT HEALTH - DALY HOSPITAL</v>
      </c>
      <c r="B2907" t="str">
        <v>HAMILTON</v>
      </c>
      <c r="C2907" t="str">
        <v>MT</v>
      </c>
      <c r="D2907" t="str">
        <v>RAVALLI</v>
      </c>
      <c r="E2907" t="str">
        <v>Critical Access Hospitals</v>
      </c>
      <c r="F2907" t="str">
        <v>Voluntary non-profit - Private</v>
      </c>
      <c r="G2907" t="str">
        <v>Yes</v>
      </c>
      <c r="H2907" s="8">
        <v>4</v>
      </c>
      <c r="I2907" t="str">
        <f>_xlfn.XLOOKUP(C2907,State_Ref!B:B,State_Ref!A:A,"No Match")</f>
        <v>Montana</v>
      </c>
      <c r="J2907" cm="1">
        <f t="array" ref="J2907">_xlfn.XLOOKUP(I2907&amp;PROPER(D2907),Cleaned_Population!B$2:B$3200&amp;Cleaned_Population!A$2:A$3200,Cleaned_Population!C$2:C$3200,"No Match")</f>
        <v>48582</v>
      </c>
      <c r="K2907" t="str">
        <f t="shared" si="45"/>
        <v>Sufficient Access</v>
      </c>
    </row>
    <row r="2908" spans="1:11">
      <c r="A2908" t="str">
        <v>TRINITY HOSPITAL</v>
      </c>
      <c r="B2908" t="str">
        <v>WOLF POINT</v>
      </c>
      <c r="C2908" t="str">
        <v>MT</v>
      </c>
      <c r="D2908" t="str">
        <v>ROOSEVELT</v>
      </c>
      <c r="E2908" t="str">
        <v>Critical Access Hospitals</v>
      </c>
      <c r="F2908" t="str">
        <v>Voluntary non-profit - Private</v>
      </c>
      <c r="G2908" t="str">
        <v>Yes</v>
      </c>
      <c r="H2908" s="8">
        <v>0</v>
      </c>
      <c r="I2908" t="str">
        <f>_xlfn.XLOOKUP(C2908,State_Ref!B:B,State_Ref!A:A,"No Match")</f>
        <v>Montana</v>
      </c>
      <c r="J2908" cm="1">
        <f t="array" ref="J2908">_xlfn.XLOOKUP(I2908&amp;PROPER(D2908),Cleaned_Population!B$2:B$3200&amp;Cleaned_Population!A$2:A$3200,Cleaned_Population!C$2:C$3200,"No Match")</f>
        <v>10242</v>
      </c>
      <c r="K2908" t="str">
        <f t="shared" si="45"/>
        <v>Sufficient Access</v>
      </c>
    </row>
    <row r="2909" spans="1:11">
      <c r="A2909" t="str">
        <v>DANIELS MEMORIAL HOSPITAL</v>
      </c>
      <c r="B2909" t="str">
        <v>SCOBEY</v>
      </c>
      <c r="C2909" t="str">
        <v>MT</v>
      </c>
      <c r="D2909" t="str">
        <v>DANIELS</v>
      </c>
      <c r="E2909" t="str">
        <v>Critical Access Hospitals</v>
      </c>
      <c r="F2909" t="str">
        <v>Voluntary non-profit - Private</v>
      </c>
      <c r="G2909" t="str">
        <v>Yes</v>
      </c>
      <c r="H2909" s="8">
        <v>0</v>
      </c>
      <c r="I2909" t="str">
        <f>_xlfn.XLOOKUP(C2909,State_Ref!B:B,State_Ref!A:A,"No Match")</f>
        <v>Montana</v>
      </c>
      <c r="J2909" cm="1">
        <f t="array" ref="J2909">_xlfn.XLOOKUP(I2909&amp;PROPER(D2909),Cleaned_Population!B$2:B$3200&amp;Cleaned_Population!A$2:A$3200,Cleaned_Population!C$2:C$3200,"No Match")</f>
        <v>1612</v>
      </c>
      <c r="K2909" t="str">
        <f t="shared" si="45"/>
        <v>Sufficient Access</v>
      </c>
    </row>
    <row r="2910" spans="1:11">
      <c r="A2910" t="str">
        <v>PROVIDENCE ST JOSEPH MEDICAL CENTER</v>
      </c>
      <c r="B2910" t="str">
        <v>POLSON</v>
      </c>
      <c r="C2910" t="str">
        <v>MT</v>
      </c>
      <c r="D2910" t="str">
        <v>LAKE</v>
      </c>
      <c r="E2910" t="str">
        <v>Critical Access Hospitals</v>
      </c>
      <c r="F2910" t="str">
        <v>Voluntary non-profit - Private</v>
      </c>
      <c r="G2910" t="str">
        <v>Yes</v>
      </c>
      <c r="H2910" s="8">
        <v>0</v>
      </c>
      <c r="I2910" t="str">
        <f>_xlfn.XLOOKUP(C2910,State_Ref!B:B,State_Ref!A:A,"No Match")</f>
        <v>Montana</v>
      </c>
      <c r="J2910" cm="1">
        <f t="array" ref="J2910">_xlfn.XLOOKUP(I2910&amp;PROPER(D2910),Cleaned_Population!B$2:B$3200&amp;Cleaned_Population!A$2:A$3200,Cleaned_Population!C$2:C$3200,"No Match")</f>
        <v>33392</v>
      </c>
      <c r="K2910" t="str">
        <f t="shared" si="45"/>
        <v>Sufficient Access</v>
      </c>
    </row>
    <row r="2911" spans="1:11">
      <c r="A2911" t="str">
        <v>SIDNEY HEALTH CENTER</v>
      </c>
      <c r="B2911" t="str">
        <v>SIDNEY</v>
      </c>
      <c r="C2911" t="str">
        <v>MT</v>
      </c>
      <c r="D2911" t="str">
        <v>RICHLAND</v>
      </c>
      <c r="E2911" t="str">
        <v>Critical Access Hospitals</v>
      </c>
      <c r="F2911" t="str">
        <v>Voluntary non-profit - Private</v>
      </c>
      <c r="G2911" t="str">
        <v>Yes</v>
      </c>
      <c r="H2911" s="8">
        <v>3</v>
      </c>
      <c r="I2911" t="str">
        <f>_xlfn.XLOOKUP(C2911,State_Ref!B:B,State_Ref!A:A,"No Match")</f>
        <v>Montana</v>
      </c>
      <c r="J2911" cm="1">
        <f t="array" ref="J2911">_xlfn.XLOOKUP(I2911&amp;PROPER(D2911),Cleaned_Population!B$2:B$3200&amp;Cleaned_Population!A$2:A$3200,Cleaned_Population!C$2:C$3200,"No Match")</f>
        <v>11377</v>
      </c>
      <c r="K2911" t="str">
        <f t="shared" si="45"/>
        <v>Sufficient Access</v>
      </c>
    </row>
    <row r="2912" spans="1:11">
      <c r="A2912" t="str">
        <v>CENTRAL MONTANA MEDICAL CENTER</v>
      </c>
      <c r="B2912" t="str">
        <v>LEWISTOWN</v>
      </c>
      <c r="C2912" t="str">
        <v>MT</v>
      </c>
      <c r="D2912" t="str">
        <v>FERGUS</v>
      </c>
      <c r="E2912" t="str">
        <v>Critical Access Hospitals</v>
      </c>
      <c r="F2912" t="str">
        <v>Voluntary non-profit - Private</v>
      </c>
      <c r="G2912" t="str">
        <v>Yes</v>
      </c>
      <c r="H2912" s="8">
        <v>0</v>
      </c>
      <c r="I2912" t="str">
        <f>_xlfn.XLOOKUP(C2912,State_Ref!B:B,State_Ref!A:A,"No Match")</f>
        <v>Montana</v>
      </c>
      <c r="J2912" cm="1">
        <f t="array" ref="J2912">_xlfn.XLOOKUP(I2912&amp;PROPER(D2912),Cleaned_Population!B$2:B$3200&amp;Cleaned_Population!A$2:A$3200,Cleaned_Population!C$2:C$3200,"No Match")</f>
        <v>11825</v>
      </c>
      <c r="K2912" t="str">
        <f t="shared" si="45"/>
        <v>Sufficient Access</v>
      </c>
    </row>
    <row r="2913" spans="1:11">
      <c r="A2913" t="str">
        <v>ROUNDUP MEMORIAL HEALTHCARE</v>
      </c>
      <c r="B2913" t="str">
        <v>ROUNDUP</v>
      </c>
      <c r="C2913" t="str">
        <v>MT</v>
      </c>
      <c r="D2913" t="str">
        <v>MUSSELSHELL</v>
      </c>
      <c r="E2913" t="str">
        <v>Critical Access Hospitals</v>
      </c>
      <c r="F2913" t="str">
        <v>Voluntary non-profit - Private</v>
      </c>
      <c r="G2913" t="str">
        <v>Yes</v>
      </c>
      <c r="H2913" s="8">
        <v>0</v>
      </c>
      <c r="I2913" t="str">
        <f>_xlfn.XLOOKUP(C2913,State_Ref!B:B,State_Ref!A:A,"No Match")</f>
        <v>Montana</v>
      </c>
      <c r="J2913" cm="1">
        <f t="array" ref="J2913">_xlfn.XLOOKUP(I2913&amp;PROPER(D2913),Cleaned_Population!B$2:B$3200&amp;Cleaned_Population!A$2:A$3200,Cleaned_Population!C$2:C$3200,"No Match")</f>
        <v>5582</v>
      </c>
      <c r="K2913" t="str">
        <f t="shared" si="45"/>
        <v>Sufficient Access</v>
      </c>
    </row>
    <row r="2914" spans="1:11">
      <c r="A2914" t="str">
        <v>HOLY ROSARY HOSPITAL</v>
      </c>
      <c r="B2914" t="str">
        <v>MILES CITY</v>
      </c>
      <c r="C2914" t="str">
        <v>MT</v>
      </c>
      <c r="D2914" t="str">
        <v>CUSTER</v>
      </c>
      <c r="E2914" t="str">
        <v>Critical Access Hospitals</v>
      </c>
      <c r="F2914" t="str">
        <v>Voluntary non-profit - Private</v>
      </c>
      <c r="G2914" t="str">
        <v>Yes</v>
      </c>
      <c r="H2914" s="8">
        <v>5</v>
      </c>
      <c r="I2914" t="str">
        <f>_xlfn.XLOOKUP(C2914,State_Ref!B:B,State_Ref!A:A,"No Match")</f>
        <v>Montana</v>
      </c>
      <c r="J2914" cm="1">
        <f t="array" ref="J2914">_xlfn.XLOOKUP(I2914&amp;PROPER(D2914),Cleaned_Population!B$2:B$3200&amp;Cleaned_Population!A$2:A$3200,Cleaned_Population!C$2:C$3200,"No Match")</f>
        <v>12034</v>
      </c>
      <c r="K2914" t="str">
        <f t="shared" si="45"/>
        <v>Sufficient Access</v>
      </c>
    </row>
    <row r="2915" spans="1:11">
      <c r="A2915" t="str">
        <v>NORTHERN MONTANA HOSPITAL</v>
      </c>
      <c r="B2915" t="str">
        <v>HAVRE</v>
      </c>
      <c r="C2915" t="str">
        <v>MT</v>
      </c>
      <c r="D2915" t="str">
        <v>HILL</v>
      </c>
      <c r="E2915" t="str">
        <v>Critical Access Hospitals</v>
      </c>
      <c r="F2915" t="str">
        <v>Voluntary non-profit - Private</v>
      </c>
      <c r="G2915" t="str">
        <v>Yes</v>
      </c>
      <c r="H2915" s="8">
        <v>0</v>
      </c>
      <c r="I2915" t="str">
        <f>_xlfn.XLOOKUP(C2915,State_Ref!B:B,State_Ref!A:A,"No Match")</f>
        <v>Montana</v>
      </c>
      <c r="J2915" cm="1">
        <f t="array" ref="J2915">_xlfn.XLOOKUP(I2915&amp;PROPER(D2915),Cleaned_Population!B$2:B$3200&amp;Cleaned_Population!A$2:A$3200,Cleaned_Population!C$2:C$3200,"No Match")</f>
        <v>16167</v>
      </c>
      <c r="K2915" t="str">
        <f t="shared" si="45"/>
        <v>Sufficient Access</v>
      </c>
    </row>
    <row r="2916" spans="1:11">
      <c r="A2916" t="str">
        <v>BOZEMAN HEALTH BIG SKY MEDICAL CENTER</v>
      </c>
      <c r="B2916" t="str">
        <v>BIG SKY</v>
      </c>
      <c r="C2916" t="str">
        <v>MT</v>
      </c>
      <c r="D2916" t="str">
        <v>GALLATIN</v>
      </c>
      <c r="E2916" t="str">
        <v>Critical Access Hospitals</v>
      </c>
      <c r="F2916" t="str">
        <v>Voluntary non-profit - Private</v>
      </c>
      <c r="G2916" t="str">
        <v>Yes</v>
      </c>
      <c r="H2916" s="8">
        <v>0</v>
      </c>
      <c r="I2916" t="str">
        <f>_xlfn.XLOOKUP(C2916,State_Ref!B:B,State_Ref!A:A,"No Match")</f>
        <v>Montana</v>
      </c>
      <c r="J2916" cm="1">
        <f t="array" ref="J2916">_xlfn.XLOOKUP(I2916&amp;PROPER(D2916),Cleaned_Population!B$2:B$3200&amp;Cleaned_Population!A$2:A$3200,Cleaned_Population!C$2:C$3200,"No Match")</f>
        <v>128740</v>
      </c>
      <c r="K2916" t="str">
        <f t="shared" si="45"/>
        <v>Sufficient Access</v>
      </c>
    </row>
    <row r="2917" spans="1:11">
      <c r="A2917" t="str">
        <v>SHODAIR CHILDREN'S HOSPITAL</v>
      </c>
      <c r="B2917" t="str">
        <v>HELENA</v>
      </c>
      <c r="C2917" t="str">
        <v>MT</v>
      </c>
      <c r="D2917" t="str">
        <v>LEWIS AND CLARK</v>
      </c>
      <c r="E2917" t="str">
        <v>Psychiatric</v>
      </c>
      <c r="F2917" t="str">
        <v>Voluntary non-profit - Private</v>
      </c>
      <c r="G2917" t="str">
        <v>No</v>
      </c>
      <c r="H2917" s="8">
        <v>0</v>
      </c>
      <c r="I2917" t="str">
        <f>_xlfn.XLOOKUP(C2917,State_Ref!B:B,State_Ref!A:A,"No Match")</f>
        <v>Montana</v>
      </c>
      <c r="J2917" cm="1">
        <f t="array" ref="J2917">_xlfn.XLOOKUP(I2917&amp;PROPER(D2917),Cleaned_Population!B$2:B$3200&amp;Cleaned_Population!A$2:A$3200,Cleaned_Population!C$2:C$3200,"No Match")</f>
        <v>75331</v>
      </c>
      <c r="K2917" t="str">
        <f t="shared" si="45"/>
        <v>Sufficient Access</v>
      </c>
    </row>
    <row r="2918" spans="1:11">
      <c r="A2918" t="str">
        <v>BRYAN MEDICAL CENTER</v>
      </c>
      <c r="B2918" t="str">
        <v>LINCOLN</v>
      </c>
      <c r="C2918" t="str">
        <v>NE</v>
      </c>
      <c r="D2918" t="str">
        <v>LANCASTER</v>
      </c>
      <c r="E2918" t="str">
        <v>Acute Care Hospitals</v>
      </c>
      <c r="F2918" t="str">
        <v>Voluntary non-profit - Private</v>
      </c>
      <c r="G2918" t="str">
        <v>Yes</v>
      </c>
      <c r="H2918" s="8">
        <v>3</v>
      </c>
      <c r="I2918" t="str">
        <f>_xlfn.XLOOKUP(C2918,State_Ref!B:B,State_Ref!A:A,"No Match")</f>
        <v>Nebraska</v>
      </c>
      <c r="J2918" cm="1">
        <f t="array" ref="J2918">_xlfn.XLOOKUP(I2918&amp;PROPER(D2918),Cleaned_Population!B$2:B$3200&amp;Cleaned_Population!A$2:A$3200,Cleaned_Population!C$2:C$3200,"No Match")</f>
        <v>334049</v>
      </c>
      <c r="K2918" t="str">
        <f t="shared" si="45"/>
        <v>Sufficient Access</v>
      </c>
    </row>
    <row r="2919" spans="1:11">
      <c r="A2919" t="str">
        <v>CHI HEALTH GOOD SAMARITAN</v>
      </c>
      <c r="B2919" t="str">
        <v>KEARNEY</v>
      </c>
      <c r="C2919" t="str">
        <v>NE</v>
      </c>
      <c r="D2919" t="str">
        <v>BUFFALO</v>
      </c>
      <c r="E2919" t="str">
        <v>Acute Care Hospitals</v>
      </c>
      <c r="F2919" t="str">
        <v>Voluntary non-profit - Church</v>
      </c>
      <c r="G2919" t="str">
        <v>Yes</v>
      </c>
      <c r="H2919" s="8">
        <v>4</v>
      </c>
      <c r="I2919" t="str">
        <f>_xlfn.XLOOKUP(C2919,State_Ref!B:B,State_Ref!A:A,"No Match")</f>
        <v>Nebraska</v>
      </c>
      <c r="J2919" cm="1">
        <f t="array" ref="J2919">_xlfn.XLOOKUP(I2919&amp;PROPER(D2919),Cleaned_Population!B$2:B$3200&amp;Cleaned_Population!A$2:A$3200,Cleaned_Population!C$2:C$3200,"No Match")</f>
        <v>51172</v>
      </c>
      <c r="K2919" t="str">
        <f t="shared" si="45"/>
        <v>Sufficient Access</v>
      </c>
    </row>
    <row r="2920" spans="1:11">
      <c r="A2920" t="str">
        <v>THE NEBRASKA MEDICAL CENTER</v>
      </c>
      <c r="B2920" t="str">
        <v>OMAHA</v>
      </c>
      <c r="C2920" t="str">
        <v>NE</v>
      </c>
      <c r="D2920" t="str">
        <v>DOUGLAS</v>
      </c>
      <c r="E2920" t="str">
        <v>Acute Care Hospitals</v>
      </c>
      <c r="F2920" t="str">
        <v>Voluntary non-profit - Private</v>
      </c>
      <c r="G2920" t="str">
        <v>Yes</v>
      </c>
      <c r="H2920" s="8">
        <v>4</v>
      </c>
      <c r="I2920" t="str">
        <f>_xlfn.XLOOKUP(C2920,State_Ref!B:B,State_Ref!A:A,"No Match")</f>
        <v>Nebraska</v>
      </c>
      <c r="J2920" cm="1">
        <f t="array" ref="J2920">_xlfn.XLOOKUP(I2920&amp;PROPER(D2920),Cleaned_Population!B$2:B$3200&amp;Cleaned_Population!A$2:A$3200,Cleaned_Population!C$2:C$3200,"No Match")</f>
        <v>606460</v>
      </c>
      <c r="K2920" t="str">
        <f t="shared" si="45"/>
        <v>Sufficient Access</v>
      </c>
    </row>
    <row r="2921" spans="1:11">
      <c r="A2921" t="str">
        <v>CHI HEALTH ST. ELIZABETH</v>
      </c>
      <c r="B2921" t="str">
        <v>LINCOLN</v>
      </c>
      <c r="C2921" t="str">
        <v>NE</v>
      </c>
      <c r="D2921" t="str">
        <v>LANCASTER</v>
      </c>
      <c r="E2921" t="str">
        <v>Acute Care Hospitals</v>
      </c>
      <c r="F2921" t="str">
        <v>Voluntary non-profit - Private</v>
      </c>
      <c r="G2921" t="str">
        <v>Yes</v>
      </c>
      <c r="H2921" s="8">
        <v>4</v>
      </c>
      <c r="I2921" t="str">
        <f>_xlfn.XLOOKUP(C2921,State_Ref!B:B,State_Ref!A:A,"No Match")</f>
        <v>Nebraska</v>
      </c>
      <c r="J2921" cm="1">
        <f t="array" ref="J2921">_xlfn.XLOOKUP(I2921&amp;PROPER(D2921),Cleaned_Population!B$2:B$3200&amp;Cleaned_Population!A$2:A$3200,Cleaned_Population!C$2:C$3200,"No Match")</f>
        <v>334049</v>
      </c>
      <c r="K2921" t="str">
        <f t="shared" si="45"/>
        <v>Sufficient Access</v>
      </c>
    </row>
    <row r="2922" spans="1:11">
      <c r="A2922" t="str">
        <v>CHI HEALTH ST. FRANCIS</v>
      </c>
      <c r="B2922" t="str">
        <v>GRAND ISLAND</v>
      </c>
      <c r="C2922" t="str">
        <v>NE</v>
      </c>
      <c r="D2922" t="str">
        <v>HALL</v>
      </c>
      <c r="E2922" t="str">
        <v>Acute Care Hospitals</v>
      </c>
      <c r="F2922" t="str">
        <v>Voluntary non-profit - Church</v>
      </c>
      <c r="G2922" t="str">
        <v>Yes</v>
      </c>
      <c r="H2922" s="8">
        <v>4</v>
      </c>
      <c r="I2922" t="str">
        <f>_xlfn.XLOOKUP(C2922,State_Ref!B:B,State_Ref!A:A,"No Match")</f>
        <v>Nebraska</v>
      </c>
      <c r="J2922" cm="1">
        <f t="array" ref="J2922">_xlfn.XLOOKUP(I2922&amp;PROPER(D2922),Cleaned_Population!B$2:B$3200&amp;Cleaned_Population!A$2:A$3200,Cleaned_Population!C$2:C$3200,"No Match")</f>
        <v>63633</v>
      </c>
      <c r="K2922" t="str">
        <f t="shared" si="45"/>
        <v>Sufficient Access</v>
      </c>
    </row>
    <row r="2923" spans="1:11">
      <c r="A2923" t="str">
        <v>MARY LANNING HEALTHCARE</v>
      </c>
      <c r="B2923" t="str">
        <v>HASTINGS</v>
      </c>
      <c r="C2923" t="str">
        <v>NE</v>
      </c>
      <c r="D2923" t="str">
        <v>ADAMS</v>
      </c>
      <c r="E2923" t="str">
        <v>Acute Care Hospitals</v>
      </c>
      <c r="F2923" t="str">
        <v>Voluntary non-profit - Other</v>
      </c>
      <c r="G2923" t="str">
        <v>Yes</v>
      </c>
      <c r="H2923" s="8">
        <v>2</v>
      </c>
      <c r="I2923" t="str">
        <f>_xlfn.XLOOKUP(C2923,State_Ref!B:B,State_Ref!A:A,"No Match")</f>
        <v>Nebraska</v>
      </c>
      <c r="J2923" cm="1">
        <f t="array" ref="J2923">_xlfn.XLOOKUP(I2923&amp;PROPER(D2923),Cleaned_Population!B$2:B$3200&amp;Cleaned_Population!A$2:A$3200,Cleaned_Population!C$2:C$3200,"No Match")</f>
        <v>31071</v>
      </c>
      <c r="K2923" t="str">
        <f t="shared" si="45"/>
        <v>Sufficient Access</v>
      </c>
    </row>
    <row r="2924" spans="1:11">
      <c r="A2924" t="str">
        <v>THE NEBRASKA METHODIST HOSPITAL</v>
      </c>
      <c r="B2924" t="str">
        <v>OMAHA</v>
      </c>
      <c r="C2924" t="str">
        <v>NE</v>
      </c>
      <c r="D2924" t="str">
        <v>DOUGLAS</v>
      </c>
      <c r="E2924" t="str">
        <v>Acute Care Hospitals</v>
      </c>
      <c r="F2924" t="str">
        <v>Voluntary non-profit - Private</v>
      </c>
      <c r="G2924" t="str">
        <v>Yes</v>
      </c>
      <c r="H2924" s="8">
        <v>4</v>
      </c>
      <c r="I2924" t="str">
        <f>_xlfn.XLOOKUP(C2924,State_Ref!B:B,State_Ref!A:A,"No Match")</f>
        <v>Nebraska</v>
      </c>
      <c r="J2924" cm="1">
        <f t="array" ref="J2924">_xlfn.XLOOKUP(I2924&amp;PROPER(D2924),Cleaned_Population!B$2:B$3200&amp;Cleaned_Population!A$2:A$3200,Cleaned_Population!C$2:C$3200,"No Match")</f>
        <v>606460</v>
      </c>
      <c r="K2924" t="str">
        <f t="shared" si="45"/>
        <v>Sufficient Access</v>
      </c>
    </row>
    <row r="2925" spans="1:11">
      <c r="A2925" t="str">
        <v>TWELVE CLANS UNITY HOSPITAL</v>
      </c>
      <c r="B2925" t="str">
        <v>WINNEBAGO</v>
      </c>
      <c r="C2925" t="str">
        <v>NE</v>
      </c>
      <c r="D2925" t="str">
        <v>THURSTON</v>
      </c>
      <c r="E2925" t="str">
        <v>Acute Care Hospitals</v>
      </c>
      <c r="F2925" t="str">
        <v>Tribal</v>
      </c>
      <c r="G2925" t="str">
        <v>Yes</v>
      </c>
      <c r="H2925" s="8">
        <v>0</v>
      </c>
      <c r="I2925" t="str">
        <f>_xlfn.XLOOKUP(C2925,State_Ref!B:B,State_Ref!A:A,"No Match")</f>
        <v>Nebraska</v>
      </c>
      <c r="J2925" cm="1">
        <f t="array" ref="J2925">_xlfn.XLOOKUP(I2925&amp;PROPER(D2925),Cleaned_Population!B$2:B$3200&amp;Cleaned_Population!A$2:A$3200,Cleaned_Population!C$2:C$3200,"No Match")</f>
        <v>6752</v>
      </c>
      <c r="K2925" t="str">
        <f t="shared" si="45"/>
        <v>Sufficient Access</v>
      </c>
    </row>
    <row r="2926" spans="1:11">
      <c r="A2926" t="str">
        <v>CHI HEALTH BERGAN MERCY</v>
      </c>
      <c r="B2926" t="str">
        <v>OMAHA</v>
      </c>
      <c r="C2926" t="str">
        <v>NE</v>
      </c>
      <c r="D2926" t="str">
        <v>DOUGLAS</v>
      </c>
      <c r="E2926" t="str">
        <v>Acute Care Hospitals</v>
      </c>
      <c r="F2926" t="str">
        <v>Voluntary non-profit - Private</v>
      </c>
      <c r="G2926" t="str">
        <v>Yes</v>
      </c>
      <c r="H2926" s="8">
        <v>4</v>
      </c>
      <c r="I2926" t="str">
        <f>_xlfn.XLOOKUP(C2926,State_Ref!B:B,State_Ref!A:A,"No Match")</f>
        <v>Nebraska</v>
      </c>
      <c r="J2926" cm="1">
        <f t="array" ref="J2926">_xlfn.XLOOKUP(I2926&amp;PROPER(D2926),Cleaned_Population!B$2:B$3200&amp;Cleaned_Population!A$2:A$3200,Cleaned_Population!C$2:C$3200,"No Match")</f>
        <v>606460</v>
      </c>
      <c r="K2926" t="str">
        <f t="shared" si="45"/>
        <v>Sufficient Access</v>
      </c>
    </row>
    <row r="2927" spans="1:11">
      <c r="A2927" t="str">
        <v>REGIONAL WEST MEDICAL CENTER</v>
      </c>
      <c r="B2927" t="str">
        <v>SCOTTSBLUFF</v>
      </c>
      <c r="C2927" t="str">
        <v>NE</v>
      </c>
      <c r="D2927" t="str">
        <v>SCOTT BLUFF</v>
      </c>
      <c r="E2927" t="str">
        <v>Acute Care Hospitals</v>
      </c>
      <c r="F2927" t="str">
        <v>Voluntary non-profit - Private</v>
      </c>
      <c r="G2927" t="str">
        <v>Yes</v>
      </c>
      <c r="H2927" s="8">
        <v>2</v>
      </c>
      <c r="I2927" t="str">
        <f>_xlfn.XLOOKUP(C2927,State_Ref!B:B,State_Ref!A:A,"No Match")</f>
        <v>Nebraska</v>
      </c>
      <c r="J2927" t="str" cm="1">
        <f t="array" ref="J2927">_xlfn.XLOOKUP(I2927&amp;PROPER(D2927),Cleaned_Population!B$2:B$3200&amp;Cleaned_Population!A$2:A$3200,Cleaned_Population!C$2:C$3200,"No Match")</f>
        <v>No Match</v>
      </c>
      <c r="K2927" t="str">
        <f t="shared" si="45"/>
        <v>Hospital Desert</v>
      </c>
    </row>
    <row r="2928" spans="1:11">
      <c r="A2928" t="str">
        <v>GREAT PLAINS HEALTH</v>
      </c>
      <c r="B2928" t="str">
        <v>NORTH PLATTE</v>
      </c>
      <c r="C2928" t="str">
        <v>NE</v>
      </c>
      <c r="D2928" t="str">
        <v>LINCOLN</v>
      </c>
      <c r="E2928" t="str">
        <v>Acute Care Hospitals</v>
      </c>
      <c r="F2928" t="str">
        <v>Voluntary non-profit - Private</v>
      </c>
      <c r="G2928" t="str">
        <v>Yes</v>
      </c>
      <c r="H2928" s="8">
        <v>3</v>
      </c>
      <c r="I2928" t="str">
        <f>_xlfn.XLOOKUP(C2928,State_Ref!B:B,State_Ref!A:A,"No Match")</f>
        <v>Nebraska</v>
      </c>
      <c r="J2928" cm="1">
        <f t="array" ref="J2928">_xlfn.XLOOKUP(I2928&amp;PROPER(D2928),Cleaned_Population!B$2:B$3200&amp;Cleaned_Population!A$2:A$3200,Cleaned_Population!C$2:C$3200,"No Match")</f>
        <v>33303</v>
      </c>
      <c r="K2928" t="str">
        <f t="shared" si="45"/>
        <v>Sufficient Access</v>
      </c>
    </row>
    <row r="2929" spans="1:11">
      <c r="A2929" t="str">
        <v>OMAHA VA MEDICAL CENTER (VA NEBRASKA WESTERN IOWA HEALTHCARE SYSTEM)</v>
      </c>
      <c r="B2929" t="str">
        <v>OMAHA</v>
      </c>
      <c r="C2929" t="str">
        <v>NE</v>
      </c>
      <c r="D2929" t="str">
        <v>DOUGLAS</v>
      </c>
      <c r="E2929" t="str">
        <v>Acute Care - Veterans Administration</v>
      </c>
      <c r="F2929" t="str">
        <v>Veterans Health Administration</v>
      </c>
      <c r="G2929" t="str">
        <v>Yes</v>
      </c>
      <c r="H2929" s="8">
        <v>4</v>
      </c>
      <c r="I2929" t="str">
        <f>_xlfn.XLOOKUP(C2929,State_Ref!B:B,State_Ref!A:A,"No Match")</f>
        <v>Nebraska</v>
      </c>
      <c r="J2929" cm="1">
        <f t="array" ref="J2929">_xlfn.XLOOKUP(I2929&amp;PROPER(D2929),Cleaned_Population!B$2:B$3200&amp;Cleaned_Population!A$2:A$3200,Cleaned_Population!C$2:C$3200,"No Match")</f>
        <v>606460</v>
      </c>
      <c r="K2929" t="str">
        <f t="shared" si="45"/>
        <v>Sufficient Access</v>
      </c>
    </row>
    <row r="2930" spans="1:11">
      <c r="A2930" t="str">
        <v>METHODIST FREMONT HEALTH</v>
      </c>
      <c r="B2930" t="str">
        <v>FREMONT</v>
      </c>
      <c r="C2930" t="str">
        <v>NE</v>
      </c>
      <c r="D2930" t="str">
        <v>DODGE</v>
      </c>
      <c r="E2930" t="str">
        <v>Acute Care Hospitals</v>
      </c>
      <c r="F2930" t="str">
        <v>Voluntary non-profit - Private</v>
      </c>
      <c r="G2930" t="str">
        <v>Yes</v>
      </c>
      <c r="H2930" s="8">
        <v>2</v>
      </c>
      <c r="I2930" t="str">
        <f>_xlfn.XLOOKUP(C2930,State_Ref!B:B,State_Ref!A:A,"No Match")</f>
        <v>Nebraska</v>
      </c>
      <c r="J2930" cm="1">
        <f t="array" ref="J2930">_xlfn.XLOOKUP(I2930&amp;PROPER(D2930),Cleaned_Population!B$2:B$3200&amp;Cleaned_Population!A$2:A$3200,Cleaned_Population!C$2:C$3200,"No Match")</f>
        <v>38057</v>
      </c>
      <c r="K2930" t="str">
        <f t="shared" si="45"/>
        <v>Sufficient Access</v>
      </c>
    </row>
    <row r="2931" spans="1:11">
      <c r="A2931" t="str">
        <v>CHI HEALTH IMMANUEL</v>
      </c>
      <c r="B2931" t="str">
        <v>OMAHA</v>
      </c>
      <c r="C2931" t="str">
        <v>NE</v>
      </c>
      <c r="D2931" t="str">
        <v>DOUGLAS</v>
      </c>
      <c r="E2931" t="str">
        <v>Acute Care Hospitals</v>
      </c>
      <c r="F2931" t="str">
        <v>Voluntary non-profit - Private</v>
      </c>
      <c r="G2931" t="str">
        <v>Yes</v>
      </c>
      <c r="H2931" s="8">
        <v>3</v>
      </c>
      <c r="I2931" t="str">
        <f>_xlfn.XLOOKUP(C2931,State_Ref!B:B,State_Ref!A:A,"No Match")</f>
        <v>Nebraska</v>
      </c>
      <c r="J2931" cm="1">
        <f t="array" ref="J2931">_xlfn.XLOOKUP(I2931&amp;PROPER(D2931),Cleaned_Population!B$2:B$3200&amp;Cleaned_Population!A$2:A$3200,Cleaned_Population!C$2:C$3200,"No Match")</f>
        <v>606460</v>
      </c>
      <c r="K2931" t="str">
        <f t="shared" si="45"/>
        <v>Sufficient Access</v>
      </c>
    </row>
    <row r="2932" spans="1:11">
      <c r="A2932" t="str">
        <v>CHI HEALTH MIDLANDS</v>
      </c>
      <c r="B2932" t="str">
        <v>PAPILLION</v>
      </c>
      <c r="C2932" t="str">
        <v>NE</v>
      </c>
      <c r="D2932" t="str">
        <v>SARPY</v>
      </c>
      <c r="E2932" t="str">
        <v>Acute Care Hospitals</v>
      </c>
      <c r="F2932" t="str">
        <v>Voluntary non-profit - Church</v>
      </c>
      <c r="G2932" t="str">
        <v>Yes</v>
      </c>
      <c r="H2932" s="8">
        <v>4</v>
      </c>
      <c r="I2932" t="str">
        <f>_xlfn.XLOOKUP(C2932,State_Ref!B:B,State_Ref!A:A,"No Match")</f>
        <v>Nebraska</v>
      </c>
      <c r="J2932" cm="1">
        <f t="array" ref="J2932">_xlfn.XLOOKUP(I2932&amp;PROPER(D2932),Cleaned_Population!B$2:B$3200&amp;Cleaned_Population!A$2:A$3200,Cleaned_Population!C$2:C$3200,"No Match")</f>
        <v>208303</v>
      </c>
      <c r="K2932" t="str">
        <f t="shared" si="45"/>
        <v>Sufficient Access</v>
      </c>
    </row>
    <row r="2933" spans="1:11">
      <c r="A2933" t="str">
        <v>COLUMBUS COMMUNITY HOSPITAL, INC</v>
      </c>
      <c r="B2933" t="str">
        <v>COLUMBUS</v>
      </c>
      <c r="C2933" t="str">
        <v>NE</v>
      </c>
      <c r="D2933" t="str">
        <v>PLATTE</v>
      </c>
      <c r="E2933" t="str">
        <v>Acute Care Hospitals</v>
      </c>
      <c r="F2933" t="str">
        <v>Voluntary non-profit - Other</v>
      </c>
      <c r="G2933" t="str">
        <v>Yes</v>
      </c>
      <c r="H2933" s="8">
        <v>3</v>
      </c>
      <c r="I2933" t="str">
        <f>_xlfn.XLOOKUP(C2933,State_Ref!B:B,State_Ref!A:A,"No Match")</f>
        <v>Nebraska</v>
      </c>
      <c r="J2933" cm="1">
        <f t="array" ref="J2933">_xlfn.XLOOKUP(I2933&amp;PROPER(D2933),Cleaned_Population!B$2:B$3200&amp;Cleaned_Population!A$2:A$3200,Cleaned_Population!C$2:C$3200,"No Match")</f>
        <v>35649</v>
      </c>
      <c r="K2933" t="str">
        <f t="shared" si="45"/>
        <v>Sufficient Access</v>
      </c>
    </row>
    <row r="2934" spans="1:11">
      <c r="A2934" t="str">
        <v>FAITH REGIONAL HEALTH SERVICES</v>
      </c>
      <c r="B2934" t="str">
        <v>NORFOLK</v>
      </c>
      <c r="C2934" t="str">
        <v>NE</v>
      </c>
      <c r="D2934" t="str">
        <v>MADISON</v>
      </c>
      <c r="E2934" t="str">
        <v>Acute Care Hospitals</v>
      </c>
      <c r="F2934" t="str">
        <v>Voluntary non-profit - Church</v>
      </c>
      <c r="G2934" t="str">
        <v>Yes</v>
      </c>
      <c r="H2934" s="8">
        <v>3</v>
      </c>
      <c r="I2934" t="str">
        <f>_xlfn.XLOOKUP(C2934,State_Ref!B:B,State_Ref!A:A,"No Match")</f>
        <v>Nebraska</v>
      </c>
      <c r="J2934" cm="1">
        <f t="array" ref="J2934">_xlfn.XLOOKUP(I2934&amp;PROPER(D2934),Cleaned_Population!B$2:B$3200&amp;Cleaned_Population!A$2:A$3200,Cleaned_Population!C$2:C$3200,"No Match")</f>
        <v>36106</v>
      </c>
      <c r="K2934" t="str">
        <f t="shared" si="45"/>
        <v>Sufficient Access</v>
      </c>
    </row>
    <row r="2935" spans="1:11">
      <c r="A2935" t="str">
        <v>LINCOLN SURGICAL HOSPITAL</v>
      </c>
      <c r="B2935" t="str">
        <v>LINCOLN</v>
      </c>
      <c r="C2935" t="str">
        <v>NE</v>
      </c>
      <c r="D2935" t="str">
        <v>LANCASTER</v>
      </c>
      <c r="E2935" t="str">
        <v>Acute Care Hospitals</v>
      </c>
      <c r="F2935" t="str">
        <v>Proprietary</v>
      </c>
      <c r="G2935" t="str">
        <v>No</v>
      </c>
      <c r="H2935" s="8">
        <v>0</v>
      </c>
      <c r="I2935" t="str">
        <f>_xlfn.XLOOKUP(C2935,State_Ref!B:B,State_Ref!A:A,"No Match")</f>
        <v>Nebraska</v>
      </c>
      <c r="J2935" cm="1">
        <f t="array" ref="J2935">_xlfn.XLOOKUP(I2935&amp;PROPER(D2935),Cleaned_Population!B$2:B$3200&amp;Cleaned_Population!A$2:A$3200,Cleaned_Population!C$2:C$3200,"No Match")</f>
        <v>334049</v>
      </c>
      <c r="K2935" t="str">
        <f t="shared" si="45"/>
        <v>Sufficient Access</v>
      </c>
    </row>
    <row r="2936" spans="1:11">
      <c r="A2936" t="str">
        <v>CHI HEALTH NEBRASKA HEART</v>
      </c>
      <c r="B2936" t="str">
        <v>LINCOLN</v>
      </c>
      <c r="C2936" t="str">
        <v>NE</v>
      </c>
      <c r="D2936" t="str">
        <v>LANCASTER</v>
      </c>
      <c r="E2936" t="str">
        <v>Acute Care Hospitals</v>
      </c>
      <c r="F2936" t="str">
        <v>Voluntary non-profit - Private</v>
      </c>
      <c r="G2936" t="str">
        <v>No</v>
      </c>
      <c r="H2936" s="8">
        <v>4</v>
      </c>
      <c r="I2936" t="str">
        <f>_xlfn.XLOOKUP(C2936,State_Ref!B:B,State_Ref!A:A,"No Match")</f>
        <v>Nebraska</v>
      </c>
      <c r="J2936" cm="1">
        <f t="array" ref="J2936">_xlfn.XLOOKUP(I2936&amp;PROPER(D2936),Cleaned_Population!B$2:B$3200&amp;Cleaned_Population!A$2:A$3200,Cleaned_Population!C$2:C$3200,"No Match")</f>
        <v>334049</v>
      </c>
      <c r="K2936" t="str">
        <f t="shared" si="45"/>
        <v>Sufficient Access</v>
      </c>
    </row>
    <row r="2937" spans="1:11">
      <c r="A2937" t="str">
        <v>NEBRASKA ORTHOPAEDIC HOSPITAL</v>
      </c>
      <c r="B2937" t="str">
        <v>OMAHA</v>
      </c>
      <c r="C2937" t="str">
        <v>NE</v>
      </c>
      <c r="D2937" t="str">
        <v>DOUGLAS</v>
      </c>
      <c r="E2937" t="str">
        <v>Acute Care Hospitals</v>
      </c>
      <c r="F2937" t="str">
        <v>Physician</v>
      </c>
      <c r="G2937" t="str">
        <v>Yes</v>
      </c>
      <c r="H2937" s="8">
        <v>0</v>
      </c>
      <c r="I2937" t="str">
        <f>_xlfn.XLOOKUP(C2937,State_Ref!B:B,State_Ref!A:A,"No Match")</f>
        <v>Nebraska</v>
      </c>
      <c r="J2937" cm="1">
        <f t="array" ref="J2937">_xlfn.XLOOKUP(I2937&amp;PROPER(D2937),Cleaned_Population!B$2:B$3200&amp;Cleaned_Population!A$2:A$3200,Cleaned_Population!C$2:C$3200,"No Match")</f>
        <v>606460</v>
      </c>
      <c r="K2937" t="str">
        <f t="shared" si="45"/>
        <v>Sufficient Access</v>
      </c>
    </row>
    <row r="2938" spans="1:11">
      <c r="A2938" t="str">
        <v>CHI HEALTH LAKESIDE</v>
      </c>
      <c r="B2938" t="str">
        <v>OMAHA</v>
      </c>
      <c r="C2938" t="str">
        <v>NE</v>
      </c>
      <c r="D2938" t="str">
        <v>DOUGLAS</v>
      </c>
      <c r="E2938" t="str">
        <v>Acute Care Hospitals</v>
      </c>
      <c r="F2938" t="str">
        <v>Voluntary non-profit - Church</v>
      </c>
      <c r="G2938" t="str">
        <v>Yes</v>
      </c>
      <c r="H2938" s="8">
        <v>4</v>
      </c>
      <c r="I2938" t="str">
        <f>_xlfn.XLOOKUP(C2938,State_Ref!B:B,State_Ref!A:A,"No Match")</f>
        <v>Nebraska</v>
      </c>
      <c r="J2938" cm="1">
        <f t="array" ref="J2938">_xlfn.XLOOKUP(I2938&amp;PROPER(D2938),Cleaned_Population!B$2:B$3200&amp;Cleaned_Population!A$2:A$3200,Cleaned_Population!C$2:C$3200,"No Match")</f>
        <v>606460</v>
      </c>
      <c r="K2938" t="str">
        <f t="shared" si="45"/>
        <v>Sufficient Access</v>
      </c>
    </row>
    <row r="2939" spans="1:11">
      <c r="A2939" t="str">
        <v>MIDWEST SURGICAL HOSPITAL LLC</v>
      </c>
      <c r="B2939" t="str">
        <v>OMAHA</v>
      </c>
      <c r="C2939" t="str">
        <v>NE</v>
      </c>
      <c r="D2939" t="str">
        <v>DOUGLAS</v>
      </c>
      <c r="E2939" t="str">
        <v>Acute Care Hospitals</v>
      </c>
      <c r="F2939" t="str">
        <v>Physician</v>
      </c>
      <c r="G2939" t="str">
        <v>No</v>
      </c>
      <c r="H2939" s="8">
        <v>0</v>
      </c>
      <c r="I2939" t="str">
        <f>_xlfn.XLOOKUP(C2939,State_Ref!B:B,State_Ref!A:A,"No Match")</f>
        <v>Nebraska</v>
      </c>
      <c r="J2939" cm="1">
        <f t="array" ref="J2939">_xlfn.XLOOKUP(I2939&amp;PROPER(D2939),Cleaned_Population!B$2:B$3200&amp;Cleaned_Population!A$2:A$3200,Cleaned_Population!C$2:C$3200,"No Match")</f>
        <v>606460</v>
      </c>
      <c r="K2939" t="str">
        <f t="shared" si="45"/>
        <v>Sufficient Access</v>
      </c>
    </row>
    <row r="2940" spans="1:11">
      <c r="A2940" t="str">
        <v>BELLEVUE MEDICAL CENTER</v>
      </c>
      <c r="B2940" t="str">
        <v>BELLEVUE</v>
      </c>
      <c r="C2940" t="str">
        <v>NE</v>
      </c>
      <c r="D2940" t="str">
        <v>SARPY</v>
      </c>
      <c r="E2940" t="str">
        <v>Acute Care Hospitals</v>
      </c>
      <c r="F2940" t="str">
        <v>Proprietary</v>
      </c>
      <c r="G2940" t="str">
        <v>Yes</v>
      </c>
      <c r="H2940" s="8">
        <v>4</v>
      </c>
      <c r="I2940" t="str">
        <f>_xlfn.XLOOKUP(C2940,State_Ref!B:B,State_Ref!A:A,"No Match")</f>
        <v>Nebraska</v>
      </c>
      <c r="J2940" cm="1">
        <f t="array" ref="J2940">_xlfn.XLOOKUP(I2940&amp;PROPER(D2940),Cleaned_Population!B$2:B$3200&amp;Cleaned_Population!A$2:A$3200,Cleaned_Population!C$2:C$3200,"No Match")</f>
        <v>208303</v>
      </c>
      <c r="K2940" t="str">
        <f t="shared" si="45"/>
        <v>Sufficient Access</v>
      </c>
    </row>
    <row r="2941" spans="1:11">
      <c r="A2941" t="str">
        <v>NEBRASKA SPINE HOSPITAL, LLC</v>
      </c>
      <c r="B2941" t="str">
        <v>OMAHA</v>
      </c>
      <c r="C2941" t="str">
        <v>NE</v>
      </c>
      <c r="D2941" t="str">
        <v>DOUGLAS</v>
      </c>
      <c r="E2941" t="str">
        <v>Acute Care Hospitals</v>
      </c>
      <c r="F2941" t="str">
        <v>Proprietary</v>
      </c>
      <c r="G2941" t="str">
        <v>No</v>
      </c>
      <c r="H2941" s="8">
        <v>0</v>
      </c>
      <c r="I2941" t="str">
        <f>_xlfn.XLOOKUP(C2941,State_Ref!B:B,State_Ref!A:A,"No Match")</f>
        <v>Nebraska</v>
      </c>
      <c r="J2941" cm="1">
        <f t="array" ref="J2941">_xlfn.XLOOKUP(I2941&amp;PROPER(D2941),Cleaned_Population!B$2:B$3200&amp;Cleaned_Population!A$2:A$3200,Cleaned_Population!C$2:C$3200,"No Match")</f>
        <v>606460</v>
      </c>
      <c r="K2941" t="str">
        <f t="shared" si="45"/>
        <v>Sufficient Access</v>
      </c>
    </row>
    <row r="2942" spans="1:11">
      <c r="A2942" t="str">
        <v>KEARNEY REGIONAL MEDICAL CENTER</v>
      </c>
      <c r="B2942" t="str">
        <v>KEARNEY</v>
      </c>
      <c r="C2942" t="str">
        <v>NE</v>
      </c>
      <c r="D2942" t="str">
        <v>BUFFALO</v>
      </c>
      <c r="E2942" t="str">
        <v>Acute Care Hospitals</v>
      </c>
      <c r="F2942" t="str">
        <v>Proprietary</v>
      </c>
      <c r="G2942" t="str">
        <v>Yes</v>
      </c>
      <c r="H2942" s="8">
        <v>4</v>
      </c>
      <c r="I2942" t="str">
        <f>_xlfn.XLOOKUP(C2942,State_Ref!B:B,State_Ref!A:A,"No Match")</f>
        <v>Nebraska</v>
      </c>
      <c r="J2942" cm="1">
        <f t="array" ref="J2942">_xlfn.XLOOKUP(I2942&amp;PROPER(D2942),Cleaned_Population!B$2:B$3200&amp;Cleaned_Population!A$2:A$3200,Cleaned_Population!C$2:C$3200,"No Match")</f>
        <v>51172</v>
      </c>
      <c r="K2942" t="str">
        <f t="shared" si="45"/>
        <v>Sufficient Access</v>
      </c>
    </row>
    <row r="2943" spans="1:11">
      <c r="A2943" t="str">
        <v>GRAND ISLAND REGIONAL MEDICAL CENTER</v>
      </c>
      <c r="B2943" t="str">
        <v>GRAND ISLAND</v>
      </c>
      <c r="C2943" t="str">
        <v>NE</v>
      </c>
      <c r="D2943" t="str">
        <v>HALL</v>
      </c>
      <c r="E2943" t="str">
        <v>Acute Care Hospitals</v>
      </c>
      <c r="F2943" t="str">
        <v>Voluntary non-profit - Private</v>
      </c>
      <c r="G2943" t="str">
        <v>Yes</v>
      </c>
      <c r="H2943" s="8">
        <v>2</v>
      </c>
      <c r="I2943" t="str">
        <f>_xlfn.XLOOKUP(C2943,State_Ref!B:B,State_Ref!A:A,"No Match")</f>
        <v>Nebraska</v>
      </c>
      <c r="J2943" cm="1">
        <f t="array" ref="J2943">_xlfn.XLOOKUP(I2943&amp;PROPER(D2943),Cleaned_Population!B$2:B$3200&amp;Cleaned_Population!A$2:A$3200,Cleaned_Population!C$2:C$3200,"No Match")</f>
        <v>63633</v>
      </c>
      <c r="K2943" t="str">
        <f t="shared" si="45"/>
        <v>Sufficient Access</v>
      </c>
    </row>
    <row r="2944" spans="1:11">
      <c r="A2944" t="str">
        <v>FRIEND COMMUNITY HEALTHCARE SYSTEM</v>
      </c>
      <c r="B2944" t="str">
        <v>FRIEND</v>
      </c>
      <c r="C2944" t="str">
        <v>NE</v>
      </c>
      <c r="D2944" t="str">
        <v>SALINE</v>
      </c>
      <c r="E2944" t="str">
        <v>Rural Emergency Hospital</v>
      </c>
      <c r="F2944" t="str">
        <v>Government - Local</v>
      </c>
      <c r="G2944" t="str">
        <v>Yes</v>
      </c>
      <c r="H2944" s="8">
        <v>0</v>
      </c>
      <c r="I2944" t="str">
        <f>_xlfn.XLOOKUP(C2944,State_Ref!B:B,State_Ref!A:A,"No Match")</f>
        <v>Nebraska</v>
      </c>
      <c r="J2944" cm="1">
        <f t="array" ref="J2944">_xlfn.XLOOKUP(I2944&amp;PROPER(D2944),Cleaned_Population!B$2:B$3200&amp;Cleaned_Population!A$2:A$3200,Cleaned_Population!C$2:C$3200,"No Match")</f>
        <v>14996</v>
      </c>
      <c r="K2944" t="str">
        <f t="shared" si="45"/>
        <v>Sufficient Access</v>
      </c>
    </row>
    <row r="2945" spans="1:11">
      <c r="A2945" t="str">
        <v>HARLAN COUNTY HEALTH SYSTEM</v>
      </c>
      <c r="B2945" t="str">
        <v>ALMA</v>
      </c>
      <c r="C2945" t="str">
        <v>NE</v>
      </c>
      <c r="D2945" t="str">
        <v>HARLAN</v>
      </c>
      <c r="E2945" t="str">
        <v>Critical Access Hospitals</v>
      </c>
      <c r="F2945" t="str">
        <v>Government - Local</v>
      </c>
      <c r="G2945" t="str">
        <v>No</v>
      </c>
      <c r="H2945" s="8">
        <v>0</v>
      </c>
      <c r="I2945" t="str">
        <f>_xlfn.XLOOKUP(C2945,State_Ref!B:B,State_Ref!A:A,"No Match")</f>
        <v>Nebraska</v>
      </c>
      <c r="J2945" cm="1">
        <f t="array" ref="J2945">_xlfn.XLOOKUP(I2945&amp;PROPER(D2945),Cleaned_Population!B$2:B$3200&amp;Cleaned_Population!A$2:A$3200,Cleaned_Population!C$2:C$3200,"No Match")</f>
        <v>3000</v>
      </c>
      <c r="K2945" t="str">
        <f t="shared" si="45"/>
        <v>Sufficient Access</v>
      </c>
    </row>
    <row r="2946" spans="1:11">
      <c r="A2946" t="str">
        <v>FILLMORE COUNTY HOSPITAL</v>
      </c>
      <c r="B2946" t="str">
        <v>GENEVA</v>
      </c>
      <c r="C2946" t="str">
        <v>NE</v>
      </c>
      <c r="D2946" t="str">
        <v>FILLMORE</v>
      </c>
      <c r="E2946" t="str">
        <v>Critical Access Hospitals</v>
      </c>
      <c r="F2946" t="str">
        <v>Government - Local</v>
      </c>
      <c r="G2946" t="str">
        <v>Yes</v>
      </c>
      <c r="H2946" s="8">
        <v>4</v>
      </c>
      <c r="I2946" t="str">
        <f>_xlfn.XLOOKUP(C2946,State_Ref!B:B,State_Ref!A:A,"No Match")</f>
        <v>Nebraska</v>
      </c>
      <c r="J2946" cm="1">
        <f t="array" ref="J2946">_xlfn.XLOOKUP(I2946&amp;PROPER(D2946),Cleaned_Population!B$2:B$3200&amp;Cleaned_Population!A$2:A$3200,Cleaned_Population!C$2:C$3200,"No Match")</f>
        <v>5458</v>
      </c>
      <c r="K2946" t="str">
        <f t="shared" si="45"/>
        <v>Sufficient Access</v>
      </c>
    </row>
    <row r="2947" spans="1:11">
      <c r="A2947" t="str">
        <v>PAWNEE COUNTY MEMORIAL HOSPITAL</v>
      </c>
      <c r="B2947" t="str">
        <v>PAWNEE CITY</v>
      </c>
      <c r="C2947" t="str">
        <v>NE</v>
      </c>
      <c r="D2947" t="str">
        <v>PAWNEE</v>
      </c>
      <c r="E2947" t="str">
        <v>Critical Access Hospitals</v>
      </c>
      <c r="F2947" t="str">
        <v>Government - Local</v>
      </c>
      <c r="G2947" t="str">
        <v>Yes</v>
      </c>
      <c r="H2947" s="8">
        <v>0</v>
      </c>
      <c r="I2947" t="str">
        <f>_xlfn.XLOOKUP(C2947,State_Ref!B:B,State_Ref!A:A,"No Match")</f>
        <v>Nebraska</v>
      </c>
      <c r="J2947" cm="1">
        <f t="array" ref="J2947">_xlfn.XLOOKUP(I2947&amp;PROPER(D2947),Cleaned_Population!B$2:B$3200&amp;Cleaned_Population!A$2:A$3200,Cleaned_Population!C$2:C$3200,"No Match")</f>
        <v>2510</v>
      </c>
      <c r="K2947" t="str">
        <f t="shared" ref="K2947:K3010" si="46">IF(AND(J2947&gt;50000,COUNTIFS(D:D,D2947,C:C,C2947)&lt;=1),"Hospital Desert","Sufficient Access")</f>
        <v>Sufficient Access</v>
      </c>
    </row>
    <row r="2948" spans="1:11">
      <c r="A2948" t="str">
        <v>NIOBRARA VALLEY HOSPITAL</v>
      </c>
      <c r="B2948" t="str">
        <v>LYNCH</v>
      </c>
      <c r="C2948" t="str">
        <v>NE</v>
      </c>
      <c r="D2948" t="str">
        <v>BOYD</v>
      </c>
      <c r="E2948" t="str">
        <v>Critical Access Hospitals</v>
      </c>
      <c r="F2948" t="str">
        <v>Voluntary non-profit - Private</v>
      </c>
      <c r="G2948" t="str">
        <v>Yes</v>
      </c>
      <c r="H2948" s="8">
        <v>0</v>
      </c>
      <c r="I2948" t="str">
        <f>_xlfn.XLOOKUP(C2948,State_Ref!B:B,State_Ref!A:A,"No Match")</f>
        <v>Nebraska</v>
      </c>
      <c r="J2948" cm="1">
        <f t="array" ref="J2948">_xlfn.XLOOKUP(I2948&amp;PROPER(D2948),Cleaned_Population!B$2:B$3200&amp;Cleaned_Population!A$2:A$3200,Cleaned_Population!C$2:C$3200,"No Match")</f>
        <v>1674</v>
      </c>
      <c r="K2948" t="str">
        <f t="shared" si="46"/>
        <v>Sufficient Access</v>
      </c>
    </row>
    <row r="2949" spans="1:11">
      <c r="A2949" t="str">
        <v>THAYER COUNTY HEALTH SERVICES</v>
      </c>
      <c r="B2949" t="str">
        <v>HEBRON</v>
      </c>
      <c r="C2949" t="str">
        <v>NE</v>
      </c>
      <c r="D2949" t="str">
        <v>THAYER</v>
      </c>
      <c r="E2949" t="str">
        <v>Critical Access Hospitals</v>
      </c>
      <c r="F2949" t="str">
        <v>Government - Local</v>
      </c>
      <c r="G2949" t="str">
        <v>Yes</v>
      </c>
      <c r="H2949" s="8">
        <v>0</v>
      </c>
      <c r="I2949" t="str">
        <f>_xlfn.XLOOKUP(C2949,State_Ref!B:B,State_Ref!A:A,"No Match")</f>
        <v>Nebraska</v>
      </c>
      <c r="J2949" cm="1">
        <f t="array" ref="J2949">_xlfn.XLOOKUP(I2949&amp;PROPER(D2949),Cleaned_Population!B$2:B$3200&amp;Cleaned_Population!A$2:A$3200,Cleaned_Population!C$2:C$3200,"No Match")</f>
        <v>4842</v>
      </c>
      <c r="K2949" t="str">
        <f t="shared" si="46"/>
        <v>Sufficient Access</v>
      </c>
    </row>
    <row r="2950" spans="1:11">
      <c r="A2950" t="str">
        <v>KIMBALL HEALTH SERVICES</v>
      </c>
      <c r="B2950" t="str">
        <v>KIMBALL</v>
      </c>
      <c r="C2950" t="str">
        <v>NE</v>
      </c>
      <c r="D2950" t="str">
        <v>KIMBALL</v>
      </c>
      <c r="E2950" t="str">
        <v>Critical Access Hospitals</v>
      </c>
      <c r="F2950" t="str">
        <v>Government - Local</v>
      </c>
      <c r="G2950" t="str">
        <v>Yes</v>
      </c>
      <c r="H2950" s="8">
        <v>0</v>
      </c>
      <c r="I2950" t="str">
        <f>_xlfn.XLOOKUP(C2950,State_Ref!B:B,State_Ref!A:A,"No Match")</f>
        <v>Nebraska</v>
      </c>
      <c r="J2950" cm="1">
        <f t="array" ref="J2950">_xlfn.XLOOKUP(I2950&amp;PROPER(D2950),Cleaned_Population!B$2:B$3200&amp;Cleaned_Population!A$2:A$3200,Cleaned_Population!C$2:C$3200,"No Match")</f>
        <v>3391</v>
      </c>
      <c r="K2950" t="str">
        <f t="shared" si="46"/>
        <v>Sufficient Access</v>
      </c>
    </row>
    <row r="2951" spans="1:11">
      <c r="A2951" t="str">
        <v>KEARNEY COUNTY HEALTH SERVICES HOSPITAL</v>
      </c>
      <c r="B2951" t="str">
        <v>MINDEN</v>
      </c>
      <c r="C2951" t="str">
        <v>NE</v>
      </c>
      <c r="D2951" t="str">
        <v>KEARNEY</v>
      </c>
      <c r="E2951" t="str">
        <v>Critical Access Hospitals</v>
      </c>
      <c r="F2951" t="str">
        <v>Government - Local</v>
      </c>
      <c r="G2951" t="str">
        <v>Yes</v>
      </c>
      <c r="H2951" s="8">
        <v>0</v>
      </c>
      <c r="I2951" t="str">
        <f>_xlfn.XLOOKUP(C2951,State_Ref!B:B,State_Ref!A:A,"No Match")</f>
        <v>Nebraska</v>
      </c>
      <c r="J2951" cm="1">
        <f t="array" ref="J2951">_xlfn.XLOOKUP(I2951&amp;PROPER(D2951),Cleaned_Population!B$2:B$3200&amp;Cleaned_Population!A$2:A$3200,Cleaned_Population!C$2:C$3200,"No Match")</f>
        <v>6790</v>
      </c>
      <c r="K2951" t="str">
        <f t="shared" si="46"/>
        <v>Sufficient Access</v>
      </c>
    </row>
    <row r="2952" spans="1:11">
      <c r="A2952" t="str">
        <v>SAUNDERS MEDICAL CENTER</v>
      </c>
      <c r="B2952" t="str">
        <v>WAHOO</v>
      </c>
      <c r="C2952" t="str">
        <v>NE</v>
      </c>
      <c r="D2952" t="str">
        <v>SAUNDERS</v>
      </c>
      <c r="E2952" t="str">
        <v>Critical Access Hospitals</v>
      </c>
      <c r="F2952" t="str">
        <v>Government - Local</v>
      </c>
      <c r="G2952" t="str">
        <v>Yes</v>
      </c>
      <c r="H2952" s="8">
        <v>0</v>
      </c>
      <c r="I2952" t="str">
        <f>_xlfn.XLOOKUP(C2952,State_Ref!B:B,State_Ref!A:A,"No Match")</f>
        <v>Nebraska</v>
      </c>
      <c r="J2952" cm="1">
        <f t="array" ref="J2952">_xlfn.XLOOKUP(I2952&amp;PROPER(D2952),Cleaned_Population!B$2:B$3200&amp;Cleaned_Population!A$2:A$3200,Cleaned_Population!C$2:C$3200,"No Match")</f>
        <v>23702</v>
      </c>
      <c r="K2952" t="str">
        <f t="shared" si="46"/>
        <v>Sufficient Access</v>
      </c>
    </row>
    <row r="2953" spans="1:11">
      <c r="A2953" t="str">
        <v>HENDERSON COMMUNITY HOSPITAL</v>
      </c>
      <c r="B2953" t="str">
        <v>HENDERSON</v>
      </c>
      <c r="C2953" t="str">
        <v>NE</v>
      </c>
      <c r="D2953" t="str">
        <v>YORK</v>
      </c>
      <c r="E2953" t="str">
        <v>Critical Access Hospitals</v>
      </c>
      <c r="F2953" t="str">
        <v>Voluntary non-profit - Private</v>
      </c>
      <c r="G2953" t="str">
        <v>Yes</v>
      </c>
      <c r="H2953" s="8">
        <v>0</v>
      </c>
      <c r="I2953" t="str">
        <f>_xlfn.XLOOKUP(C2953,State_Ref!B:B,State_Ref!A:A,"No Match")</f>
        <v>Nebraska</v>
      </c>
      <c r="J2953" cm="1">
        <f t="array" ref="J2953">_xlfn.XLOOKUP(I2953&amp;PROPER(D2953),Cleaned_Population!B$2:B$3200&amp;Cleaned_Population!A$2:A$3200,Cleaned_Population!C$2:C$3200,"No Match")</f>
        <v>14564</v>
      </c>
      <c r="K2953" t="str">
        <f t="shared" si="46"/>
        <v>Sufficient Access</v>
      </c>
    </row>
    <row r="2954" spans="1:11">
      <c r="A2954" t="str">
        <v>SYRACUSE AREA HEALTH</v>
      </c>
      <c r="B2954" t="str">
        <v>SYRACUSE</v>
      </c>
      <c r="C2954" t="str">
        <v>NE</v>
      </c>
      <c r="D2954" t="str">
        <v>OTOE</v>
      </c>
      <c r="E2954" t="str">
        <v>Critical Access Hospitals</v>
      </c>
      <c r="F2954" t="str">
        <v>Government - Hospital District or Authority</v>
      </c>
      <c r="G2954" t="str">
        <v>No</v>
      </c>
      <c r="H2954" s="8">
        <v>0</v>
      </c>
      <c r="I2954" t="str">
        <f>_xlfn.XLOOKUP(C2954,State_Ref!B:B,State_Ref!A:A,"No Match")</f>
        <v>Nebraska</v>
      </c>
      <c r="J2954" cm="1">
        <f t="array" ref="J2954">_xlfn.XLOOKUP(I2954&amp;PROPER(D2954),Cleaned_Population!B$2:B$3200&amp;Cleaned_Population!A$2:A$3200,Cleaned_Population!C$2:C$3200,"No Match")</f>
        <v>16531</v>
      </c>
      <c r="K2954" t="str">
        <f t="shared" si="46"/>
        <v>Sufficient Access</v>
      </c>
    </row>
    <row r="2955" spans="1:11">
      <c r="A2955" t="str">
        <v>GARDEN COUNTY HEALTH SERVICES</v>
      </c>
      <c r="B2955" t="str">
        <v>OSHKOSH</v>
      </c>
      <c r="C2955" t="str">
        <v>NE</v>
      </c>
      <c r="D2955" t="str">
        <v>GARDEN</v>
      </c>
      <c r="E2955" t="str">
        <v>Critical Access Hospitals</v>
      </c>
      <c r="F2955" t="str">
        <v>Voluntary non-profit - Private</v>
      </c>
      <c r="G2955" t="str">
        <v>Yes</v>
      </c>
      <c r="H2955" s="8">
        <v>0</v>
      </c>
      <c r="I2955" t="str">
        <f>_xlfn.XLOOKUP(C2955,State_Ref!B:B,State_Ref!A:A,"No Match")</f>
        <v>Nebraska</v>
      </c>
      <c r="J2955" cm="1">
        <f t="array" ref="J2955">_xlfn.XLOOKUP(I2955&amp;PROPER(D2955),Cleaned_Population!B$2:B$3200&amp;Cleaned_Population!A$2:A$3200,Cleaned_Population!C$2:C$3200,"No Match")</f>
        <v>1804</v>
      </c>
      <c r="K2955" t="str">
        <f t="shared" si="46"/>
        <v>Sufficient Access</v>
      </c>
    </row>
    <row r="2956" spans="1:11">
      <c r="A2956" t="str">
        <v>FRANKLIN COUNTY MEMORIAL HOSPITAL</v>
      </c>
      <c r="B2956" t="str">
        <v>FRANKLIN</v>
      </c>
      <c r="C2956" t="str">
        <v>NE</v>
      </c>
      <c r="D2956" t="str">
        <v>FRANKLIN</v>
      </c>
      <c r="E2956" t="str">
        <v>Critical Access Hospitals</v>
      </c>
      <c r="F2956" t="str">
        <v>Government - Local</v>
      </c>
      <c r="G2956" t="str">
        <v>Yes</v>
      </c>
      <c r="H2956" s="8">
        <v>0</v>
      </c>
      <c r="I2956" t="str">
        <f>_xlfn.XLOOKUP(C2956,State_Ref!B:B,State_Ref!A:A,"No Match")</f>
        <v>Nebraska</v>
      </c>
      <c r="J2956" cm="1">
        <f t="array" ref="J2956">_xlfn.XLOOKUP(I2956&amp;PROPER(D2956),Cleaned_Population!B$2:B$3200&amp;Cleaned_Population!A$2:A$3200,Cleaned_Population!C$2:C$3200,"No Match")</f>
        <v>2795</v>
      </c>
      <c r="K2956" t="str">
        <f t="shared" si="46"/>
        <v>Sufficient Access</v>
      </c>
    </row>
    <row r="2957" spans="1:11">
      <c r="A2957" t="str">
        <v>GENOA COMMUNITY HOSPITAL</v>
      </c>
      <c r="B2957" t="str">
        <v>GENOA</v>
      </c>
      <c r="C2957" t="str">
        <v>NE</v>
      </c>
      <c r="D2957" t="str">
        <v>PLATTE</v>
      </c>
      <c r="E2957" t="str">
        <v>Critical Access Hospitals</v>
      </c>
      <c r="F2957" t="str">
        <v>Government - Local</v>
      </c>
      <c r="G2957" t="str">
        <v>Yes</v>
      </c>
      <c r="H2957" s="8">
        <v>0</v>
      </c>
      <c r="I2957" t="str">
        <f>_xlfn.XLOOKUP(C2957,State_Ref!B:B,State_Ref!A:A,"No Match")</f>
        <v>Nebraska</v>
      </c>
      <c r="J2957" cm="1">
        <f t="array" ref="J2957">_xlfn.XLOOKUP(I2957&amp;PROPER(D2957),Cleaned_Population!B$2:B$3200&amp;Cleaned_Population!A$2:A$3200,Cleaned_Population!C$2:C$3200,"No Match")</f>
        <v>35649</v>
      </c>
      <c r="K2957" t="str">
        <f t="shared" si="46"/>
        <v>Sufficient Access</v>
      </c>
    </row>
    <row r="2958" spans="1:11">
      <c r="A2958" t="str">
        <v>GOTHENBURG HEALTH</v>
      </c>
      <c r="B2958" t="str">
        <v>GOTHENBURG</v>
      </c>
      <c r="C2958" t="str">
        <v>NE</v>
      </c>
      <c r="D2958" t="str">
        <v>DAWSON</v>
      </c>
      <c r="E2958" t="str">
        <v>Critical Access Hospitals</v>
      </c>
      <c r="F2958" t="str">
        <v>Government - Hospital District or Authority</v>
      </c>
      <c r="G2958" t="str">
        <v>Yes</v>
      </c>
      <c r="H2958" s="8">
        <v>0</v>
      </c>
      <c r="I2958" t="str">
        <f>_xlfn.XLOOKUP(C2958,State_Ref!B:B,State_Ref!A:A,"No Match")</f>
        <v>Nebraska</v>
      </c>
      <c r="J2958" cm="1">
        <f t="array" ref="J2958">_xlfn.XLOOKUP(I2958&amp;PROPER(D2958),Cleaned_Population!B$2:B$3200&amp;Cleaned_Population!A$2:A$3200,Cleaned_Population!C$2:C$3200,"No Match")</f>
        <v>24452</v>
      </c>
      <c r="K2958" t="str">
        <f t="shared" si="46"/>
        <v>Sufficient Access</v>
      </c>
    </row>
    <row r="2959" spans="1:11">
      <c r="A2959" t="str">
        <v>ANNIE JEFFREY MEMORIAL COUNTY HEALTH CENTER</v>
      </c>
      <c r="B2959" t="str">
        <v>OSCEOLA</v>
      </c>
      <c r="C2959" t="str">
        <v>NE</v>
      </c>
      <c r="D2959" t="str">
        <v>POLK</v>
      </c>
      <c r="E2959" t="str">
        <v>Critical Access Hospitals</v>
      </c>
      <c r="F2959" t="str">
        <v>Government - Local</v>
      </c>
      <c r="G2959" t="str">
        <v>Yes</v>
      </c>
      <c r="H2959" s="8">
        <v>0</v>
      </c>
      <c r="I2959" t="str">
        <f>_xlfn.XLOOKUP(C2959,State_Ref!B:B,State_Ref!A:A,"No Match")</f>
        <v>Nebraska</v>
      </c>
      <c r="J2959" cm="1">
        <f t="array" ref="J2959">_xlfn.XLOOKUP(I2959&amp;PROPER(D2959),Cleaned_Population!B$2:B$3200&amp;Cleaned_Population!A$2:A$3200,Cleaned_Population!C$2:C$3200,"No Match")</f>
        <v>5270</v>
      </c>
      <c r="K2959" t="str">
        <f t="shared" si="46"/>
        <v>Sufficient Access</v>
      </c>
    </row>
    <row r="2960" spans="1:11">
      <c r="A2960" t="str">
        <v>BRODSTONE HEALTHCARE</v>
      </c>
      <c r="B2960" t="str">
        <v>SUPERIOR</v>
      </c>
      <c r="C2960" t="str">
        <v>NE</v>
      </c>
      <c r="D2960" t="str">
        <v>NUCKOLLS</v>
      </c>
      <c r="E2960" t="str">
        <v>Critical Access Hospitals</v>
      </c>
      <c r="F2960" t="str">
        <v>Voluntary non-profit - Private</v>
      </c>
      <c r="G2960" t="str">
        <v>Yes</v>
      </c>
      <c r="H2960" s="8">
        <v>4</v>
      </c>
      <c r="I2960" t="str">
        <f>_xlfn.XLOOKUP(C2960,State_Ref!B:B,State_Ref!A:A,"No Match")</f>
        <v>Nebraska</v>
      </c>
      <c r="J2960" cm="1">
        <f t="array" ref="J2960">_xlfn.XLOOKUP(I2960&amp;PROPER(D2960),Cleaned_Population!B$2:B$3200&amp;Cleaned_Population!A$2:A$3200,Cleaned_Population!C$2:C$3200,"No Match")</f>
        <v>4100</v>
      </c>
      <c r="K2960" t="str">
        <f t="shared" si="46"/>
        <v>Sufficient Access</v>
      </c>
    </row>
    <row r="2961" spans="1:11">
      <c r="A2961" t="str">
        <v>WEBSTER COUNTY COMMUNITY HOSPITAL</v>
      </c>
      <c r="B2961" t="str">
        <v>RED CLOUD</v>
      </c>
      <c r="C2961" t="str">
        <v>NE</v>
      </c>
      <c r="D2961" t="str">
        <v>WEBSTER</v>
      </c>
      <c r="E2961" t="str">
        <v>Critical Access Hospitals</v>
      </c>
      <c r="F2961" t="str">
        <v>Government - Local</v>
      </c>
      <c r="G2961" t="str">
        <v>Yes</v>
      </c>
      <c r="H2961" s="8">
        <v>0</v>
      </c>
      <c r="I2961" t="str">
        <f>_xlfn.XLOOKUP(C2961,State_Ref!B:B,State_Ref!A:A,"No Match")</f>
        <v>Nebraska</v>
      </c>
      <c r="J2961" cm="1">
        <f t="array" ref="J2961">_xlfn.XLOOKUP(I2961&amp;PROPER(D2961),Cleaned_Population!B$2:B$3200&amp;Cleaned_Population!A$2:A$3200,Cleaned_Population!C$2:C$3200,"No Match")</f>
        <v>3336</v>
      </c>
      <c r="K2961" t="str">
        <f t="shared" si="46"/>
        <v>Sufficient Access</v>
      </c>
    </row>
    <row r="2962" spans="1:11">
      <c r="A2962" t="str">
        <v>MORRILL COUNTY COMMUNITY HOSPITAL</v>
      </c>
      <c r="B2962" t="str">
        <v>BRIDGEPORT</v>
      </c>
      <c r="C2962" t="str">
        <v>NE</v>
      </c>
      <c r="D2962" t="str">
        <v>MORRILL</v>
      </c>
      <c r="E2962" t="str">
        <v>Critical Access Hospitals</v>
      </c>
      <c r="F2962" t="str">
        <v>Government - Local</v>
      </c>
      <c r="G2962" t="str">
        <v>Yes</v>
      </c>
      <c r="H2962" s="8">
        <v>0</v>
      </c>
      <c r="I2962" t="str">
        <f>_xlfn.XLOOKUP(C2962,State_Ref!B:B,State_Ref!A:A,"No Match")</f>
        <v>Nebraska</v>
      </c>
      <c r="J2962" cm="1">
        <f t="array" ref="J2962">_xlfn.XLOOKUP(I2962&amp;PROPER(D2962),Cleaned_Population!B$2:B$3200&amp;Cleaned_Population!A$2:A$3200,Cleaned_Population!C$2:C$3200,"No Match")</f>
        <v>4404</v>
      </c>
      <c r="K2962" t="str">
        <f t="shared" si="46"/>
        <v>Sufficient Access</v>
      </c>
    </row>
    <row r="2963" spans="1:11">
      <c r="A2963" t="str">
        <v>JEFFERSON COMMUNITY HEALTH &amp; LIFE</v>
      </c>
      <c r="B2963" t="str">
        <v>FAIRBURY</v>
      </c>
      <c r="C2963" t="str">
        <v>NE</v>
      </c>
      <c r="D2963" t="str">
        <v>JEFFERSON</v>
      </c>
      <c r="E2963" t="str">
        <v>Critical Access Hospitals</v>
      </c>
      <c r="F2963" t="str">
        <v>Voluntary non-profit - Private</v>
      </c>
      <c r="G2963" t="str">
        <v>Yes</v>
      </c>
      <c r="H2963" s="8">
        <v>0</v>
      </c>
      <c r="I2963" t="str">
        <f>_xlfn.XLOOKUP(C2963,State_Ref!B:B,State_Ref!A:A,"No Match")</f>
        <v>Nebraska</v>
      </c>
      <c r="J2963" cm="1">
        <f t="array" ref="J2963">_xlfn.XLOOKUP(I2963&amp;PROPER(D2963),Cleaned_Population!B$2:B$3200&amp;Cleaned_Population!A$2:A$3200,Cleaned_Population!C$2:C$3200,"No Match")</f>
        <v>7070</v>
      </c>
      <c r="K2963" t="str">
        <f t="shared" si="46"/>
        <v>Sufficient Access</v>
      </c>
    </row>
    <row r="2964" spans="1:11">
      <c r="A2964" t="str">
        <v>MEMORIAL HOSPITAL</v>
      </c>
      <c r="B2964" t="str">
        <v>AURORA</v>
      </c>
      <c r="C2964" t="str">
        <v>NE</v>
      </c>
      <c r="D2964" t="str">
        <v>HAMILTON</v>
      </c>
      <c r="E2964" t="str">
        <v>Critical Access Hospitals</v>
      </c>
      <c r="F2964" t="str">
        <v>Voluntary non-profit - Private</v>
      </c>
      <c r="G2964" t="str">
        <v>Yes</v>
      </c>
      <c r="H2964" s="8">
        <v>0</v>
      </c>
      <c r="I2964" t="str">
        <f>_xlfn.XLOOKUP(C2964,State_Ref!B:B,State_Ref!A:A,"No Match")</f>
        <v>Nebraska</v>
      </c>
      <c r="J2964" cm="1">
        <f t="array" ref="J2964">_xlfn.XLOOKUP(I2964&amp;PROPER(D2964),Cleaned_Population!B$2:B$3200&amp;Cleaned_Population!A$2:A$3200,Cleaned_Population!C$2:C$3200,"No Match")</f>
        <v>9678</v>
      </c>
      <c r="K2964" t="str">
        <f t="shared" si="46"/>
        <v>Sufficient Access</v>
      </c>
    </row>
    <row r="2965" spans="1:11">
      <c r="A2965" t="str">
        <v>ST FRANCIS MEMORIAL HOSPITAL</v>
      </c>
      <c r="B2965" t="str">
        <v>WEST POINT</v>
      </c>
      <c r="C2965" t="str">
        <v>NE</v>
      </c>
      <c r="D2965" t="str">
        <v>CUMING</v>
      </c>
      <c r="E2965" t="str">
        <v>Critical Access Hospitals</v>
      </c>
      <c r="F2965" t="str">
        <v>Voluntary non-profit - Private</v>
      </c>
      <c r="G2965" t="str">
        <v>Yes</v>
      </c>
      <c r="H2965" s="8">
        <v>2</v>
      </c>
      <c r="I2965" t="str">
        <f>_xlfn.XLOOKUP(C2965,State_Ref!B:B,State_Ref!A:A,"No Match")</f>
        <v>Nebraska</v>
      </c>
      <c r="J2965" cm="1">
        <f t="array" ref="J2965">_xlfn.XLOOKUP(I2965&amp;PROPER(D2965),Cleaned_Population!B$2:B$3200&amp;Cleaned_Population!A$2:A$3200,Cleaned_Population!C$2:C$3200,"No Match")</f>
        <v>8823</v>
      </c>
      <c r="K2965" t="str">
        <f t="shared" si="46"/>
        <v>Sufficient Access</v>
      </c>
    </row>
    <row r="2966" spans="1:11">
      <c r="A2966" t="str">
        <v>CHI HEALTH SCHUYLER</v>
      </c>
      <c r="B2966" t="str">
        <v>SCHUYLER</v>
      </c>
      <c r="C2966" t="str">
        <v>NE</v>
      </c>
      <c r="D2966" t="str">
        <v>COLFAX</v>
      </c>
      <c r="E2966" t="str">
        <v>Critical Access Hospitals</v>
      </c>
      <c r="F2966" t="str">
        <v>Voluntary non-profit - Private</v>
      </c>
      <c r="G2966" t="str">
        <v>Yes</v>
      </c>
      <c r="H2966" s="8">
        <v>0</v>
      </c>
      <c r="I2966" t="str">
        <f>_xlfn.XLOOKUP(C2966,State_Ref!B:B,State_Ref!A:A,"No Match")</f>
        <v>Nebraska</v>
      </c>
      <c r="J2966" cm="1">
        <f t="array" ref="J2966">_xlfn.XLOOKUP(I2966&amp;PROPER(D2966),Cleaned_Population!B$2:B$3200&amp;Cleaned_Population!A$2:A$3200,Cleaned_Population!C$2:C$3200,"No Match")</f>
        <v>10934</v>
      </c>
      <c r="K2966" t="str">
        <f t="shared" si="46"/>
        <v>Sufficient Access</v>
      </c>
    </row>
    <row r="2967" spans="1:11">
      <c r="A2967" t="str">
        <v>NEMAHA COUNTY HOSPITAL</v>
      </c>
      <c r="B2967" t="str">
        <v>AUBURN</v>
      </c>
      <c r="C2967" t="str">
        <v>NE</v>
      </c>
      <c r="D2967" t="str">
        <v>NEMAHA</v>
      </c>
      <c r="E2967" t="str">
        <v>Critical Access Hospitals</v>
      </c>
      <c r="F2967" t="str">
        <v>Government - Local</v>
      </c>
      <c r="G2967" t="str">
        <v>Yes</v>
      </c>
      <c r="H2967" s="8">
        <v>0</v>
      </c>
      <c r="I2967" t="str">
        <f>_xlfn.XLOOKUP(C2967,State_Ref!B:B,State_Ref!A:A,"No Match")</f>
        <v>Nebraska</v>
      </c>
      <c r="J2967" cm="1">
        <f t="array" ref="J2967">_xlfn.XLOOKUP(I2967&amp;PROPER(D2967),Cleaned_Population!B$2:B$3200&amp;Cleaned_Population!A$2:A$3200,Cleaned_Population!C$2:C$3200,"No Match")</f>
        <v>7102</v>
      </c>
      <c r="K2967" t="str">
        <f t="shared" si="46"/>
        <v>Sufficient Access</v>
      </c>
    </row>
    <row r="2968" spans="1:11">
      <c r="A2968" t="str">
        <v>BROWN COUNTY HOSPITAL</v>
      </c>
      <c r="B2968" t="str">
        <v>AINSWORTH</v>
      </c>
      <c r="C2968" t="str">
        <v>NE</v>
      </c>
      <c r="D2968" t="str">
        <v>BROWN</v>
      </c>
      <c r="E2968" t="str">
        <v>Critical Access Hospitals</v>
      </c>
      <c r="F2968" t="str">
        <v>Government - Local</v>
      </c>
      <c r="G2968" t="str">
        <v>Yes</v>
      </c>
      <c r="H2968" s="8">
        <v>0</v>
      </c>
      <c r="I2968" t="str">
        <f>_xlfn.XLOOKUP(C2968,State_Ref!B:B,State_Ref!A:A,"No Match")</f>
        <v>Nebraska</v>
      </c>
      <c r="J2968" cm="1">
        <f t="array" ref="J2968">_xlfn.XLOOKUP(I2968&amp;PROPER(D2968),Cleaned_Population!B$2:B$3200&amp;Cleaned_Population!A$2:A$3200,Cleaned_Population!C$2:C$3200,"No Match")</f>
        <v>2826</v>
      </c>
      <c r="K2968" t="str">
        <f t="shared" si="46"/>
        <v>Sufficient Access</v>
      </c>
    </row>
    <row r="2969" spans="1:11">
      <c r="A2969" t="str">
        <v>ANTELOPE MEMORIAL HOSPITAL</v>
      </c>
      <c r="B2969" t="str">
        <v>NELIGH</v>
      </c>
      <c r="C2969" t="str">
        <v>NE</v>
      </c>
      <c r="D2969" t="str">
        <v>ANTELOPE</v>
      </c>
      <c r="E2969" t="str">
        <v>Critical Access Hospitals</v>
      </c>
      <c r="F2969" t="str">
        <v>Voluntary non-profit - Private</v>
      </c>
      <c r="G2969" t="str">
        <v>Yes</v>
      </c>
      <c r="H2969" s="8">
        <v>0</v>
      </c>
      <c r="I2969" t="str">
        <f>_xlfn.XLOOKUP(C2969,State_Ref!B:B,State_Ref!A:A,"No Match")</f>
        <v>Nebraska</v>
      </c>
      <c r="J2969" cm="1">
        <f t="array" ref="J2969">_xlfn.XLOOKUP(I2969&amp;PROPER(D2969),Cleaned_Population!B$2:B$3200&amp;Cleaned_Population!A$2:A$3200,Cleaned_Population!C$2:C$3200,"No Match")</f>
        <v>6352</v>
      </c>
      <c r="K2969" t="str">
        <f t="shared" si="46"/>
        <v>Sufficient Access</v>
      </c>
    </row>
    <row r="2970" spans="1:11">
      <c r="A2970" t="str">
        <v>COZAD COMMUNITY HOSPITAL</v>
      </c>
      <c r="B2970" t="str">
        <v>COZAD</v>
      </c>
      <c r="C2970" t="str">
        <v>NE</v>
      </c>
      <c r="D2970" t="str">
        <v>DAWSON</v>
      </c>
      <c r="E2970" t="str">
        <v>Critical Access Hospitals</v>
      </c>
      <c r="F2970" t="str">
        <v>Government - Hospital District or Authority</v>
      </c>
      <c r="G2970" t="str">
        <v>Yes</v>
      </c>
      <c r="H2970" s="8">
        <v>0</v>
      </c>
      <c r="I2970" t="str">
        <f>_xlfn.XLOOKUP(C2970,State_Ref!B:B,State_Ref!A:A,"No Match")</f>
        <v>Nebraska</v>
      </c>
      <c r="J2970" cm="1">
        <f t="array" ref="J2970">_xlfn.XLOOKUP(I2970&amp;PROPER(D2970),Cleaned_Population!B$2:B$3200&amp;Cleaned_Population!A$2:A$3200,Cleaned_Population!C$2:C$3200,"No Match")</f>
        <v>24452</v>
      </c>
      <c r="K2970" t="str">
        <f t="shared" si="46"/>
        <v>Sufficient Access</v>
      </c>
    </row>
    <row r="2971" spans="1:11">
      <c r="A2971" t="str">
        <v>MERRICK MEDICAL CENTER</v>
      </c>
      <c r="B2971" t="str">
        <v>CENTRAL CITY</v>
      </c>
      <c r="C2971" t="str">
        <v>NE</v>
      </c>
      <c r="D2971" t="str">
        <v>MERRICK</v>
      </c>
      <c r="E2971" t="str">
        <v>Critical Access Hospitals</v>
      </c>
      <c r="F2971" t="str">
        <v>Voluntary non-profit - Private</v>
      </c>
      <c r="G2971" t="str">
        <v>Yes</v>
      </c>
      <c r="H2971" s="8">
        <v>0</v>
      </c>
      <c r="I2971" t="str">
        <f>_xlfn.XLOOKUP(C2971,State_Ref!B:B,State_Ref!A:A,"No Match")</f>
        <v>Nebraska</v>
      </c>
      <c r="J2971" cm="1">
        <f t="array" ref="J2971">_xlfn.XLOOKUP(I2971&amp;PROPER(D2971),Cleaned_Population!B$2:B$3200&amp;Cleaned_Population!A$2:A$3200,Cleaned_Population!C$2:C$3200,"No Match")</f>
        <v>7905</v>
      </c>
      <c r="K2971" t="str">
        <f t="shared" si="46"/>
        <v>Sufficient Access</v>
      </c>
    </row>
    <row r="2972" spans="1:11">
      <c r="A2972" t="str">
        <v>AVERA ST ANTHONY'S HOSPITAL</v>
      </c>
      <c r="B2972" t="str">
        <v>O' NEILL</v>
      </c>
      <c r="C2972" t="str">
        <v>NE</v>
      </c>
      <c r="D2972" t="str">
        <v>HOLT</v>
      </c>
      <c r="E2972" t="str">
        <v>Critical Access Hospitals</v>
      </c>
      <c r="F2972" t="str">
        <v>Voluntary non-profit - Church</v>
      </c>
      <c r="G2972" t="str">
        <v>Yes</v>
      </c>
      <c r="H2972" s="8">
        <v>4</v>
      </c>
      <c r="I2972" t="str">
        <f>_xlfn.XLOOKUP(C2972,State_Ref!B:B,State_Ref!A:A,"No Match")</f>
        <v>Nebraska</v>
      </c>
      <c r="J2972" cm="1">
        <f t="array" ref="J2972">_xlfn.XLOOKUP(I2972&amp;PROPER(D2972),Cleaned_Population!B$2:B$3200&amp;Cleaned_Population!A$2:A$3200,Cleaned_Population!C$2:C$3200,"No Match")</f>
        <v>10067</v>
      </c>
      <c r="K2972" t="str">
        <f t="shared" si="46"/>
        <v>Sufficient Access</v>
      </c>
    </row>
    <row r="2973" spans="1:11">
      <c r="A2973" t="str">
        <v>AVERA CREIGHTON HOSPITAL</v>
      </c>
      <c r="B2973" t="str">
        <v>CREIGHTON</v>
      </c>
      <c r="C2973" t="str">
        <v>NE</v>
      </c>
      <c r="D2973" t="str">
        <v>KNOX</v>
      </c>
      <c r="E2973" t="str">
        <v>Critical Access Hospitals</v>
      </c>
      <c r="F2973" t="str">
        <v>Voluntary non-profit - Private</v>
      </c>
      <c r="G2973" t="str">
        <v>Yes</v>
      </c>
      <c r="H2973" s="8">
        <v>0</v>
      </c>
      <c r="I2973" t="str">
        <f>_xlfn.XLOOKUP(C2973,State_Ref!B:B,State_Ref!A:A,"No Match")</f>
        <v>Nebraska</v>
      </c>
      <c r="J2973" cm="1">
        <f t="array" ref="J2973">_xlfn.XLOOKUP(I2973&amp;PROPER(D2973),Cleaned_Population!B$2:B$3200&amp;Cleaned_Population!A$2:A$3200,Cleaned_Population!C$2:C$3200,"No Match")</f>
        <v>8335</v>
      </c>
      <c r="K2973" t="str">
        <f t="shared" si="46"/>
        <v>Sufficient Access</v>
      </c>
    </row>
    <row r="2974" spans="1:11">
      <c r="A2974" t="str">
        <v>BUTLER COUNTY HEALTH</v>
      </c>
      <c r="B2974" t="str">
        <v>DAVID CITY</v>
      </c>
      <c r="C2974" t="str">
        <v>NE</v>
      </c>
      <c r="D2974" t="str">
        <v>BUTLER</v>
      </c>
      <c r="E2974" t="str">
        <v>Critical Access Hospitals</v>
      </c>
      <c r="F2974" t="str">
        <v>Government - Local</v>
      </c>
      <c r="G2974" t="str">
        <v>Yes</v>
      </c>
      <c r="H2974" s="8">
        <v>0</v>
      </c>
      <c r="I2974" t="str">
        <f>_xlfn.XLOOKUP(C2974,State_Ref!B:B,State_Ref!A:A,"No Match")</f>
        <v>Nebraska</v>
      </c>
      <c r="J2974" cm="1">
        <f t="array" ref="J2974">_xlfn.XLOOKUP(I2974&amp;PROPER(D2974),Cleaned_Population!B$2:B$3200&amp;Cleaned_Population!A$2:A$3200,Cleaned_Population!C$2:C$3200,"No Match")</f>
        <v>8507</v>
      </c>
      <c r="K2974" t="str">
        <f t="shared" si="46"/>
        <v>Sufficient Access</v>
      </c>
    </row>
    <row r="2975" spans="1:11">
      <c r="A2975" t="str">
        <v>ROCK COUNTY HOSPITAL</v>
      </c>
      <c r="B2975" t="str">
        <v>BASSETT</v>
      </c>
      <c r="C2975" t="str">
        <v>NE</v>
      </c>
      <c r="D2975" t="str">
        <v>HOLT</v>
      </c>
      <c r="E2975" t="str">
        <v>Critical Access Hospitals</v>
      </c>
      <c r="F2975" t="str">
        <v>Government - Local</v>
      </c>
      <c r="G2975" t="str">
        <v>Yes</v>
      </c>
      <c r="H2975" s="8">
        <v>0</v>
      </c>
      <c r="I2975" t="str">
        <f>_xlfn.XLOOKUP(C2975,State_Ref!B:B,State_Ref!A:A,"No Match")</f>
        <v>Nebraska</v>
      </c>
      <c r="J2975" cm="1">
        <f t="array" ref="J2975">_xlfn.XLOOKUP(I2975&amp;PROPER(D2975),Cleaned_Population!B$2:B$3200&amp;Cleaned_Population!A$2:A$3200,Cleaned_Population!C$2:C$3200,"No Match")</f>
        <v>10067</v>
      </c>
      <c r="K2975" t="str">
        <f t="shared" si="46"/>
        <v>Sufficient Access</v>
      </c>
    </row>
    <row r="2976" spans="1:11">
      <c r="A2976" t="str">
        <v>BOONE COUNTY HEALTH CENTER</v>
      </c>
      <c r="B2976" t="str">
        <v>ALBION</v>
      </c>
      <c r="C2976" t="str">
        <v>NE</v>
      </c>
      <c r="D2976" t="str">
        <v>BOONE</v>
      </c>
      <c r="E2976" t="str">
        <v>Critical Access Hospitals</v>
      </c>
      <c r="F2976" t="str">
        <v>Government - Local</v>
      </c>
      <c r="G2976" t="str">
        <v>Yes</v>
      </c>
      <c r="H2976" s="8">
        <v>4</v>
      </c>
      <c r="I2976" t="str">
        <f>_xlfn.XLOOKUP(C2976,State_Ref!B:B,State_Ref!A:A,"No Match")</f>
        <v>Nebraska</v>
      </c>
      <c r="J2976" cm="1">
        <f t="array" ref="J2976">_xlfn.XLOOKUP(I2976&amp;PROPER(D2976),Cleaned_Population!B$2:B$3200&amp;Cleaned_Population!A$2:A$3200,Cleaned_Population!C$2:C$3200,"No Match")</f>
        <v>5355</v>
      </c>
      <c r="K2976" t="str">
        <f t="shared" si="46"/>
        <v>Sufficient Access</v>
      </c>
    </row>
    <row r="2977" spans="1:11">
      <c r="A2977" t="str">
        <v>CALLAWAY DISTRICT HOSPITAL</v>
      </c>
      <c r="B2977" t="str">
        <v>CALLAWAY</v>
      </c>
      <c r="C2977" t="str">
        <v>NE</v>
      </c>
      <c r="D2977" t="str">
        <v>CUSTER</v>
      </c>
      <c r="E2977" t="str">
        <v>Critical Access Hospitals</v>
      </c>
      <c r="F2977" t="str">
        <v>Government - Hospital District or Authority</v>
      </c>
      <c r="G2977" t="str">
        <v>Yes</v>
      </c>
      <c r="H2977" s="8">
        <v>0</v>
      </c>
      <c r="I2977" t="str">
        <f>_xlfn.XLOOKUP(C2977,State_Ref!B:B,State_Ref!A:A,"No Match")</f>
        <v>Nebraska</v>
      </c>
      <c r="J2977" cm="1">
        <f t="array" ref="J2977">_xlfn.XLOOKUP(I2977&amp;PROPER(D2977),Cleaned_Population!B$2:B$3200&amp;Cleaned_Population!A$2:A$3200,Cleaned_Population!C$2:C$3200,"No Match")</f>
        <v>10500</v>
      </c>
      <c r="K2977" t="str">
        <f t="shared" si="46"/>
        <v>Sufficient Access</v>
      </c>
    </row>
    <row r="2978" spans="1:11">
      <c r="A2978" t="str">
        <v>YORK GENERAL HEALTH CARE SERVICES</v>
      </c>
      <c r="B2978" t="str">
        <v>YORK</v>
      </c>
      <c r="C2978" t="str">
        <v>NE</v>
      </c>
      <c r="D2978" t="str">
        <v>YORK</v>
      </c>
      <c r="E2978" t="str">
        <v>Critical Access Hospitals</v>
      </c>
      <c r="F2978" t="str">
        <v>Voluntary non-profit - Private</v>
      </c>
      <c r="G2978" t="str">
        <v>Yes</v>
      </c>
      <c r="H2978" s="8">
        <v>4</v>
      </c>
      <c r="I2978" t="str">
        <f>_xlfn.XLOOKUP(C2978,State_Ref!B:B,State_Ref!A:A,"No Match")</f>
        <v>Nebraska</v>
      </c>
      <c r="J2978" cm="1">
        <f t="array" ref="J2978">_xlfn.XLOOKUP(I2978&amp;PROPER(D2978),Cleaned_Population!B$2:B$3200&amp;Cleaned_Population!A$2:A$3200,Cleaned_Population!C$2:C$3200,"No Match")</f>
        <v>14564</v>
      </c>
      <c r="K2978" t="str">
        <f t="shared" si="46"/>
        <v>Sufficient Access</v>
      </c>
    </row>
    <row r="2979" spans="1:11">
      <c r="A2979" t="str">
        <v>HOWARD COUNTY MEDICAL CENTER</v>
      </c>
      <c r="B2979" t="str">
        <v>ST PAUL</v>
      </c>
      <c r="C2979" t="str">
        <v>NE</v>
      </c>
      <c r="D2979" t="str">
        <v>HOWARD</v>
      </c>
      <c r="E2979" t="str">
        <v>Critical Access Hospitals</v>
      </c>
      <c r="F2979" t="str">
        <v>Voluntary non-profit - Other</v>
      </c>
      <c r="G2979" t="str">
        <v>Yes</v>
      </c>
      <c r="H2979" s="8">
        <v>0</v>
      </c>
      <c r="I2979" t="str">
        <f>_xlfn.XLOOKUP(C2979,State_Ref!B:B,State_Ref!A:A,"No Match")</f>
        <v>Nebraska</v>
      </c>
      <c r="J2979" cm="1">
        <f t="array" ref="J2979">_xlfn.XLOOKUP(I2979&amp;PROPER(D2979),Cleaned_Population!B$2:B$3200&amp;Cleaned_Population!A$2:A$3200,Cleaned_Population!C$2:C$3200,"No Match")</f>
        <v>6538</v>
      </c>
      <c r="K2979" t="str">
        <f t="shared" si="46"/>
        <v>Sufficient Access</v>
      </c>
    </row>
    <row r="2980" spans="1:11">
      <c r="A2980" t="str">
        <v>MEMORIAL HEALTH CARE SYSTEMS</v>
      </c>
      <c r="B2980" t="str">
        <v>SEWARD</v>
      </c>
      <c r="C2980" t="str">
        <v>NE</v>
      </c>
      <c r="D2980" t="str">
        <v>SEWARD</v>
      </c>
      <c r="E2980" t="str">
        <v>Critical Access Hospitals</v>
      </c>
      <c r="F2980" t="str">
        <v>Voluntary non-profit - Private</v>
      </c>
      <c r="G2980" t="str">
        <v>Yes</v>
      </c>
      <c r="H2980" s="8">
        <v>3</v>
      </c>
      <c r="I2980" t="str">
        <f>_xlfn.XLOOKUP(C2980,State_Ref!B:B,State_Ref!A:A,"No Match")</f>
        <v>Nebraska</v>
      </c>
      <c r="J2980" cm="1">
        <f t="array" ref="J2980">_xlfn.XLOOKUP(I2980&amp;PROPER(D2980),Cleaned_Population!B$2:B$3200&amp;Cleaned_Population!A$2:A$3200,Cleaned_Population!C$2:C$3200,"No Match")</f>
        <v>18032</v>
      </c>
      <c r="K2980" t="str">
        <f t="shared" si="46"/>
        <v>Sufficient Access</v>
      </c>
    </row>
    <row r="2981" spans="1:11">
      <c r="A2981" t="str">
        <v>DUNDY COUNTY HOSPITAL</v>
      </c>
      <c r="B2981" t="str">
        <v>BENKELMAN</v>
      </c>
      <c r="C2981" t="str">
        <v>NE</v>
      </c>
      <c r="D2981" t="str">
        <v>DUNDY</v>
      </c>
      <c r="E2981" t="str">
        <v>Critical Access Hospitals</v>
      </c>
      <c r="F2981" t="str">
        <v>Government - Local</v>
      </c>
      <c r="G2981" t="str">
        <v>Yes</v>
      </c>
      <c r="H2981" s="8">
        <v>0</v>
      </c>
      <c r="I2981" t="str">
        <f>_xlfn.XLOOKUP(C2981,State_Ref!B:B,State_Ref!A:A,"No Match")</f>
        <v>Nebraska</v>
      </c>
      <c r="J2981" cm="1">
        <f t="array" ref="J2981">_xlfn.XLOOKUP(I2981&amp;PROPER(D2981),Cleaned_Population!B$2:B$3200&amp;Cleaned_Population!A$2:A$3200,Cleaned_Population!C$2:C$3200,"No Match")</f>
        <v>1568</v>
      </c>
      <c r="K2981" t="str">
        <f t="shared" si="46"/>
        <v>Sufficient Access</v>
      </c>
    </row>
    <row r="2982" spans="1:11">
      <c r="A2982" t="str">
        <v>CHADRON HOSPITAL</v>
      </c>
      <c r="B2982" t="str">
        <v>CHADRON</v>
      </c>
      <c r="C2982" t="str">
        <v>NE</v>
      </c>
      <c r="D2982" t="str">
        <v>DAWES</v>
      </c>
      <c r="E2982" t="str">
        <v>Critical Access Hospitals</v>
      </c>
      <c r="F2982" t="str">
        <v>Voluntary non-profit - Private</v>
      </c>
      <c r="G2982" t="str">
        <v>Yes</v>
      </c>
      <c r="H2982" s="8">
        <v>3</v>
      </c>
      <c r="I2982" t="str">
        <f>_xlfn.XLOOKUP(C2982,State_Ref!B:B,State_Ref!A:A,"No Match")</f>
        <v>Nebraska</v>
      </c>
      <c r="J2982" cm="1">
        <f t="array" ref="J2982">_xlfn.XLOOKUP(I2982&amp;PROPER(D2982),Cleaned_Population!B$2:B$3200&amp;Cleaned_Population!A$2:A$3200,Cleaned_Population!C$2:C$3200,"No Match")</f>
        <v>7858</v>
      </c>
      <c r="K2982" t="str">
        <f t="shared" si="46"/>
        <v>Sufficient Access</v>
      </c>
    </row>
    <row r="2983" spans="1:11">
      <c r="A2983" t="str">
        <v>CHI HEALTH ST. MARYS</v>
      </c>
      <c r="B2983" t="str">
        <v>NEBRASKA CITY</v>
      </c>
      <c r="C2983" t="str">
        <v>NE</v>
      </c>
      <c r="D2983" t="str">
        <v>OTOE</v>
      </c>
      <c r="E2983" t="str">
        <v>Critical Access Hospitals</v>
      </c>
      <c r="F2983" t="str">
        <v>Voluntary non-profit - Church</v>
      </c>
      <c r="G2983" t="str">
        <v>Yes</v>
      </c>
      <c r="H2983" s="8">
        <v>4</v>
      </c>
      <c r="I2983" t="str">
        <f>_xlfn.XLOOKUP(C2983,State_Ref!B:B,State_Ref!A:A,"No Match")</f>
        <v>Nebraska</v>
      </c>
      <c r="J2983" cm="1">
        <f t="array" ref="J2983">_xlfn.XLOOKUP(I2983&amp;PROPER(D2983),Cleaned_Population!B$2:B$3200&amp;Cleaned_Population!A$2:A$3200,Cleaned_Population!C$2:C$3200,"No Match")</f>
        <v>16531</v>
      </c>
      <c r="K2983" t="str">
        <f t="shared" si="46"/>
        <v>Sufficient Access</v>
      </c>
    </row>
    <row r="2984" spans="1:11">
      <c r="A2984" t="str">
        <v>WEST HOLT MEMORIAL HOSPITAL</v>
      </c>
      <c r="B2984" t="str">
        <v>ATKINSON</v>
      </c>
      <c r="C2984" t="str">
        <v>NE</v>
      </c>
      <c r="D2984" t="str">
        <v>HOLT</v>
      </c>
      <c r="E2984" t="str">
        <v>Critical Access Hospitals</v>
      </c>
      <c r="F2984" t="str">
        <v>Voluntary non-profit - Private</v>
      </c>
      <c r="G2984" t="str">
        <v>Yes</v>
      </c>
      <c r="H2984" s="8">
        <v>0</v>
      </c>
      <c r="I2984" t="str">
        <f>_xlfn.XLOOKUP(C2984,State_Ref!B:B,State_Ref!A:A,"No Match")</f>
        <v>Nebraska</v>
      </c>
      <c r="J2984" cm="1">
        <f t="array" ref="J2984">_xlfn.XLOOKUP(I2984&amp;PROPER(D2984),Cleaned_Population!B$2:B$3200&amp;Cleaned_Population!A$2:A$3200,Cleaned_Population!C$2:C$3200,"No Match")</f>
        <v>10067</v>
      </c>
      <c r="K2984" t="str">
        <f t="shared" si="46"/>
        <v>Sufficient Access</v>
      </c>
    </row>
    <row r="2985" spans="1:11">
      <c r="A2985" t="str">
        <v>CHERRY COUNTY HOSPITAL</v>
      </c>
      <c r="B2985" t="str">
        <v>VALENTINE</v>
      </c>
      <c r="C2985" t="str">
        <v>NE</v>
      </c>
      <c r="D2985" t="str">
        <v>CHERRY</v>
      </c>
      <c r="E2985" t="str">
        <v>Critical Access Hospitals</v>
      </c>
      <c r="F2985" t="str">
        <v>Government - Local</v>
      </c>
      <c r="G2985" t="str">
        <v>Yes</v>
      </c>
      <c r="H2985" s="8">
        <v>0</v>
      </c>
      <c r="I2985" t="str">
        <f>_xlfn.XLOOKUP(C2985,State_Ref!B:B,State_Ref!A:A,"No Match")</f>
        <v>Nebraska</v>
      </c>
      <c r="J2985" cm="1">
        <f t="array" ref="J2985">_xlfn.XLOOKUP(I2985&amp;PROPER(D2985),Cleaned_Population!B$2:B$3200&amp;Cleaned_Population!A$2:A$3200,Cleaned_Population!C$2:C$3200,"No Match")</f>
        <v>5561</v>
      </c>
      <c r="K2985" t="str">
        <f t="shared" si="46"/>
        <v>Sufficient Access</v>
      </c>
    </row>
    <row r="2986" spans="1:11">
      <c r="A2986" t="str">
        <v>PROVIDENCE MEDICAL CENTER</v>
      </c>
      <c r="B2986" t="str">
        <v>WAYNE</v>
      </c>
      <c r="C2986" t="str">
        <v>NE</v>
      </c>
      <c r="D2986" t="str">
        <v>WAYNE</v>
      </c>
      <c r="E2986" t="str">
        <v>Critical Access Hospitals</v>
      </c>
      <c r="F2986" t="str">
        <v>Voluntary non-profit - Private</v>
      </c>
      <c r="G2986" t="str">
        <v>Yes</v>
      </c>
      <c r="H2986" s="8">
        <v>0</v>
      </c>
      <c r="I2986" t="str">
        <f>_xlfn.XLOOKUP(C2986,State_Ref!B:B,State_Ref!A:A,"No Match")</f>
        <v>Nebraska</v>
      </c>
      <c r="J2986" cm="1">
        <f t="array" ref="J2986">_xlfn.XLOOKUP(I2986&amp;PROPER(D2986),Cleaned_Population!B$2:B$3200&amp;Cleaned_Population!A$2:A$3200,Cleaned_Population!C$2:C$3200,"No Match")</f>
        <v>10020</v>
      </c>
      <c r="K2986" t="str">
        <f t="shared" si="46"/>
        <v>Sufficient Access</v>
      </c>
    </row>
    <row r="2987" spans="1:11">
      <c r="A2987" t="str">
        <v>CHI HEALTH PLAINVIEW HOSPITAL</v>
      </c>
      <c r="B2987" t="str">
        <v>PLAINVIEW</v>
      </c>
      <c r="C2987" t="str">
        <v>NE</v>
      </c>
      <c r="D2987" t="str">
        <v>PIERCE</v>
      </c>
      <c r="E2987" t="str">
        <v>Critical Access Hospitals</v>
      </c>
      <c r="F2987" t="str">
        <v>Voluntary non-profit - Church</v>
      </c>
      <c r="G2987" t="str">
        <v>Yes</v>
      </c>
      <c r="H2987" s="8">
        <v>0</v>
      </c>
      <c r="I2987" t="str">
        <f>_xlfn.XLOOKUP(C2987,State_Ref!B:B,State_Ref!A:A,"No Match")</f>
        <v>Nebraska</v>
      </c>
      <c r="J2987" cm="1">
        <f t="array" ref="J2987">_xlfn.XLOOKUP(I2987&amp;PROPER(D2987),Cleaned_Population!B$2:B$3200&amp;Cleaned_Population!A$2:A$3200,Cleaned_Population!C$2:C$3200,"No Match")</f>
        <v>7378</v>
      </c>
      <c r="K2987" t="str">
        <f t="shared" si="46"/>
        <v>Sufficient Access</v>
      </c>
    </row>
    <row r="2988" spans="1:11">
      <c r="A2988" t="str">
        <v>OSMOND GENERAL HOSPITAL</v>
      </c>
      <c r="B2988" t="str">
        <v>OSMOND</v>
      </c>
      <c r="C2988" t="str">
        <v>NE</v>
      </c>
      <c r="D2988" t="str">
        <v>PIERCE</v>
      </c>
      <c r="E2988" t="str">
        <v>Critical Access Hospitals</v>
      </c>
      <c r="F2988" t="str">
        <v>Voluntary non-profit - Private</v>
      </c>
      <c r="G2988" t="str">
        <v>Yes</v>
      </c>
      <c r="H2988" s="8">
        <v>0</v>
      </c>
      <c r="I2988" t="str">
        <f>_xlfn.XLOOKUP(C2988,State_Ref!B:B,State_Ref!A:A,"No Match")</f>
        <v>Nebraska</v>
      </c>
      <c r="J2988" cm="1">
        <f t="array" ref="J2988">_xlfn.XLOOKUP(I2988&amp;PROPER(D2988),Cleaned_Population!B$2:B$3200&amp;Cleaned_Population!A$2:A$3200,Cleaned_Population!C$2:C$3200,"No Match")</f>
        <v>7378</v>
      </c>
      <c r="K2988" t="str">
        <f t="shared" si="46"/>
        <v>Sufficient Access</v>
      </c>
    </row>
    <row r="2989" spans="1:11">
      <c r="A2989" t="str">
        <v>TRI VALLEY HEALTH SYSTEM</v>
      </c>
      <c r="B2989" t="str">
        <v>CAMBRIDGE</v>
      </c>
      <c r="C2989" t="str">
        <v>NE</v>
      </c>
      <c r="D2989" t="str">
        <v>FURNAS</v>
      </c>
      <c r="E2989" t="str">
        <v>Critical Access Hospitals</v>
      </c>
      <c r="F2989" t="str">
        <v>Voluntary non-profit - Private</v>
      </c>
      <c r="G2989" t="str">
        <v>Yes</v>
      </c>
      <c r="H2989" s="8">
        <v>0</v>
      </c>
      <c r="I2989" t="str">
        <f>_xlfn.XLOOKUP(C2989,State_Ref!B:B,State_Ref!A:A,"No Match")</f>
        <v>Nebraska</v>
      </c>
      <c r="J2989" cm="1">
        <f t="array" ref="J2989">_xlfn.XLOOKUP(I2989&amp;PROPER(D2989),Cleaned_Population!B$2:B$3200&amp;Cleaned_Population!A$2:A$3200,Cleaned_Population!C$2:C$3200,"No Match")</f>
        <v>4524</v>
      </c>
      <c r="K2989" t="str">
        <f t="shared" si="46"/>
        <v>Sufficient Access</v>
      </c>
    </row>
    <row r="2990" spans="1:11">
      <c r="A2990" t="str">
        <v>PENDER COMMUNITY HOSPITAL</v>
      </c>
      <c r="B2990" t="str">
        <v>PENDER</v>
      </c>
      <c r="C2990" t="str">
        <v>NE</v>
      </c>
      <c r="D2990" t="str">
        <v>THURSTON</v>
      </c>
      <c r="E2990" t="str">
        <v>Critical Access Hospitals</v>
      </c>
      <c r="F2990" t="str">
        <v>Government - Local</v>
      </c>
      <c r="G2990" t="str">
        <v>Yes</v>
      </c>
      <c r="H2990" s="8">
        <v>0</v>
      </c>
      <c r="I2990" t="str">
        <f>_xlfn.XLOOKUP(C2990,State_Ref!B:B,State_Ref!A:A,"No Match")</f>
        <v>Nebraska</v>
      </c>
      <c r="J2990" cm="1">
        <f t="array" ref="J2990">_xlfn.XLOOKUP(I2990&amp;PROPER(D2990),Cleaned_Population!B$2:B$3200&amp;Cleaned_Population!A$2:A$3200,Cleaned_Population!C$2:C$3200,"No Match")</f>
        <v>6752</v>
      </c>
      <c r="K2990" t="str">
        <f t="shared" si="46"/>
        <v>Sufficient Access</v>
      </c>
    </row>
    <row r="2991" spans="1:11">
      <c r="A2991" t="str">
        <v>JOHNSON COUNTY HOSPITAL</v>
      </c>
      <c r="B2991" t="str">
        <v>TECUMSEH</v>
      </c>
      <c r="C2991" t="str">
        <v>NE</v>
      </c>
      <c r="D2991" t="str">
        <v>JOHNSON</v>
      </c>
      <c r="E2991" t="str">
        <v>Critical Access Hospitals</v>
      </c>
      <c r="F2991" t="str">
        <v>Government - Local</v>
      </c>
      <c r="G2991" t="str">
        <v>Yes</v>
      </c>
      <c r="H2991" s="8">
        <v>0</v>
      </c>
      <c r="I2991" t="str">
        <f>_xlfn.XLOOKUP(C2991,State_Ref!B:B,State_Ref!A:A,"No Match")</f>
        <v>Nebraska</v>
      </c>
      <c r="J2991" cm="1">
        <f t="array" ref="J2991">_xlfn.XLOOKUP(I2991&amp;PROPER(D2991),Cleaned_Population!B$2:B$3200&amp;Cleaned_Population!A$2:A$3200,Cleaned_Population!C$2:C$3200,"No Match")</f>
        <v>5218</v>
      </c>
      <c r="K2991" t="str">
        <f t="shared" si="46"/>
        <v>Sufficient Access</v>
      </c>
    </row>
    <row r="2992" spans="1:11">
      <c r="A2992" t="str">
        <v>CHASE COUNTY COMMUNITY HOSPITAL</v>
      </c>
      <c r="B2992" t="str">
        <v>IMPERIAL</v>
      </c>
      <c r="C2992" t="str">
        <v>NE</v>
      </c>
      <c r="D2992" t="str">
        <v>CHASE</v>
      </c>
      <c r="E2992" t="str">
        <v>Critical Access Hospitals</v>
      </c>
      <c r="F2992" t="str">
        <v>Government - Local</v>
      </c>
      <c r="G2992" t="str">
        <v>Yes</v>
      </c>
      <c r="H2992" s="8">
        <v>0</v>
      </c>
      <c r="I2992" t="str">
        <f>_xlfn.XLOOKUP(C2992,State_Ref!B:B,State_Ref!A:A,"No Match")</f>
        <v>Nebraska</v>
      </c>
      <c r="J2992" cm="1">
        <f t="array" ref="J2992">_xlfn.XLOOKUP(I2992&amp;PROPER(D2992),Cleaned_Population!B$2:B$3200&amp;Cleaned_Population!A$2:A$3200,Cleaned_Population!C$2:C$3200,"No Match")</f>
        <v>3718</v>
      </c>
      <c r="K2992" t="str">
        <f t="shared" si="46"/>
        <v>Sufficient Access</v>
      </c>
    </row>
    <row r="2993" spans="1:11">
      <c r="A2993" t="str">
        <v>COMMUNITY MEDICAL CENTER, INC</v>
      </c>
      <c r="B2993" t="str">
        <v>FALLS CITY</v>
      </c>
      <c r="C2993" t="str">
        <v>NE</v>
      </c>
      <c r="D2993" t="str">
        <v>RICHARDSON</v>
      </c>
      <c r="E2993" t="str">
        <v>Critical Access Hospitals</v>
      </c>
      <c r="F2993" t="str">
        <v>Voluntary non-profit - Private</v>
      </c>
      <c r="G2993" t="str">
        <v>Yes</v>
      </c>
      <c r="H2993" s="8">
        <v>4</v>
      </c>
      <c r="I2993" t="str">
        <f>_xlfn.XLOOKUP(C2993,State_Ref!B:B,State_Ref!A:A,"No Match")</f>
        <v>Nebraska</v>
      </c>
      <c r="J2993" cm="1">
        <f t="array" ref="J2993">_xlfn.XLOOKUP(I2993&amp;PROPER(D2993),Cleaned_Population!B$2:B$3200&amp;Cleaned_Population!A$2:A$3200,Cleaned_Population!C$2:C$3200,"No Match")</f>
        <v>7530</v>
      </c>
      <c r="K2993" t="str">
        <f t="shared" si="46"/>
        <v>Sufficient Access</v>
      </c>
    </row>
    <row r="2994" spans="1:11">
      <c r="A2994" t="str">
        <v>VALLEY COUNTY HEALTH SYSTEM</v>
      </c>
      <c r="B2994" t="str">
        <v>ORD</v>
      </c>
      <c r="C2994" t="str">
        <v>NE</v>
      </c>
      <c r="D2994" t="str">
        <v>VALLEY</v>
      </c>
      <c r="E2994" t="str">
        <v>Critical Access Hospitals</v>
      </c>
      <c r="F2994" t="str">
        <v>Government - Local</v>
      </c>
      <c r="G2994" t="str">
        <v>Yes</v>
      </c>
      <c r="H2994" s="8">
        <v>0</v>
      </c>
      <c r="I2994" t="str">
        <f>_xlfn.XLOOKUP(C2994,State_Ref!B:B,State_Ref!A:A,"No Match")</f>
        <v>Nebraska</v>
      </c>
      <c r="J2994" cm="1">
        <f t="array" ref="J2994">_xlfn.XLOOKUP(I2994&amp;PROPER(D2994),Cleaned_Population!B$2:B$3200&amp;Cleaned_Population!A$2:A$3200,Cleaned_Population!C$2:C$3200,"No Match")</f>
        <v>4094</v>
      </c>
      <c r="K2994" t="str">
        <f t="shared" si="46"/>
        <v>Sufficient Access</v>
      </c>
    </row>
    <row r="2995" spans="1:11">
      <c r="A2995" t="str">
        <v>CRETE AREA MEDICAL CENTER</v>
      </c>
      <c r="B2995" t="str">
        <v>CRETE</v>
      </c>
      <c r="C2995" t="str">
        <v>NE</v>
      </c>
      <c r="D2995" t="str">
        <v>SALINE</v>
      </c>
      <c r="E2995" t="str">
        <v>Critical Access Hospitals</v>
      </c>
      <c r="F2995" t="str">
        <v>Voluntary non-profit - Private</v>
      </c>
      <c r="G2995" t="str">
        <v>Yes</v>
      </c>
      <c r="H2995" s="8">
        <v>0</v>
      </c>
      <c r="I2995" t="str">
        <f>_xlfn.XLOOKUP(C2995,State_Ref!B:B,State_Ref!A:A,"No Match")</f>
        <v>Nebraska</v>
      </c>
      <c r="J2995" cm="1">
        <f t="array" ref="J2995">_xlfn.XLOOKUP(I2995&amp;PROPER(D2995),Cleaned_Population!B$2:B$3200&amp;Cleaned_Population!A$2:A$3200,Cleaned_Population!C$2:C$3200,"No Match")</f>
        <v>14996</v>
      </c>
      <c r="K2995" t="str">
        <f t="shared" si="46"/>
        <v>Sufficient Access</v>
      </c>
    </row>
    <row r="2996" spans="1:11">
      <c r="A2996" t="str">
        <v>OGALLALA COMMUNITY HOSPITAL</v>
      </c>
      <c r="B2996" t="str">
        <v>OGALLALA</v>
      </c>
      <c r="C2996" t="str">
        <v>NE</v>
      </c>
      <c r="D2996" t="str">
        <v>KEITH</v>
      </c>
      <c r="E2996" t="str">
        <v>Critical Access Hospitals</v>
      </c>
      <c r="F2996" t="str">
        <v>Government - Hospital District or Authority</v>
      </c>
      <c r="G2996" t="str">
        <v>Yes</v>
      </c>
      <c r="H2996" s="8">
        <v>0</v>
      </c>
      <c r="I2996" t="str">
        <f>_xlfn.XLOOKUP(C2996,State_Ref!B:B,State_Ref!A:A,"No Match")</f>
        <v>Nebraska</v>
      </c>
      <c r="J2996" cm="1">
        <f t="array" ref="J2996">_xlfn.XLOOKUP(I2996&amp;PROPER(D2996),Cleaned_Population!B$2:B$3200&amp;Cleaned_Population!A$2:A$3200,Cleaned_Population!C$2:C$3200,"No Match")</f>
        <v>8100</v>
      </c>
      <c r="K2996" t="str">
        <f t="shared" si="46"/>
        <v>Sufficient Access</v>
      </c>
    </row>
    <row r="2997" spans="1:11">
      <c r="A2997" t="str">
        <v>PERKINS COUNTY HEALTH SERVICES</v>
      </c>
      <c r="B2997" t="str">
        <v>GRANT</v>
      </c>
      <c r="C2997" t="str">
        <v>NE</v>
      </c>
      <c r="D2997" t="str">
        <v>PERKINS</v>
      </c>
      <c r="E2997" t="str">
        <v>Critical Access Hospitals</v>
      </c>
      <c r="F2997" t="str">
        <v>Government - Hospital District or Authority</v>
      </c>
      <c r="G2997" t="str">
        <v>Yes</v>
      </c>
      <c r="H2997" s="8">
        <v>0</v>
      </c>
      <c r="I2997" t="str">
        <f>_xlfn.XLOOKUP(C2997,State_Ref!B:B,State_Ref!A:A,"No Match")</f>
        <v>Nebraska</v>
      </c>
      <c r="J2997" cm="1">
        <f t="array" ref="J2997">_xlfn.XLOOKUP(I2997&amp;PROPER(D2997),Cleaned_Population!B$2:B$3200&amp;Cleaned_Population!A$2:A$3200,Cleaned_Population!C$2:C$3200,"No Match")</f>
        <v>2849</v>
      </c>
      <c r="K2997" t="str">
        <f t="shared" si="46"/>
        <v>Sufficient Access</v>
      </c>
    </row>
    <row r="2998" spans="1:11">
      <c r="A2998" t="str">
        <v>SIDNEY REGIONAL MEDICAL CENTER</v>
      </c>
      <c r="B2998" t="str">
        <v>SIDNEY</v>
      </c>
      <c r="C2998" t="str">
        <v>NE</v>
      </c>
      <c r="D2998" t="str">
        <v>CHEYENNE</v>
      </c>
      <c r="E2998" t="str">
        <v>Critical Access Hospitals</v>
      </c>
      <c r="F2998" t="str">
        <v>Voluntary non-profit - Private</v>
      </c>
      <c r="G2998" t="str">
        <v>Yes</v>
      </c>
      <c r="H2998" s="8">
        <v>0</v>
      </c>
      <c r="I2998" t="str">
        <f>_xlfn.XLOOKUP(C2998,State_Ref!B:B,State_Ref!A:A,"No Match")</f>
        <v>Nebraska</v>
      </c>
      <c r="J2998" cm="1">
        <f t="array" ref="J2998">_xlfn.XLOOKUP(I2998&amp;PROPER(D2998),Cleaned_Population!B$2:B$3200&amp;Cleaned_Population!A$2:A$3200,Cleaned_Population!C$2:C$3200,"No Match")</f>
        <v>9528</v>
      </c>
      <c r="K2998" t="str">
        <f t="shared" si="46"/>
        <v>Sufficient Access</v>
      </c>
    </row>
    <row r="2999" spans="1:11">
      <c r="A2999" t="str">
        <v>GORDON MEMORIAL HOSPITAL DISTRICT</v>
      </c>
      <c r="B2999" t="str">
        <v>GORDON</v>
      </c>
      <c r="C2999" t="str">
        <v>NE</v>
      </c>
      <c r="D2999" t="str">
        <v>SHERIDAN</v>
      </c>
      <c r="E2999" t="str">
        <v>Critical Access Hospitals</v>
      </c>
      <c r="F2999" t="str">
        <v>Government - Hospital District or Authority</v>
      </c>
      <c r="G2999" t="str">
        <v>Yes</v>
      </c>
      <c r="H2999" s="8">
        <v>0</v>
      </c>
      <c r="I2999" t="str">
        <f>_xlfn.XLOOKUP(C2999,State_Ref!B:B,State_Ref!A:A,"No Match")</f>
        <v>Nebraska</v>
      </c>
      <c r="J2999" cm="1">
        <f t="array" ref="J2999">_xlfn.XLOOKUP(I2999&amp;PROPER(D2999),Cleaned_Population!B$2:B$3200&amp;Cleaned_Population!A$2:A$3200,Cleaned_Population!C$2:C$3200,"No Match")</f>
        <v>4809</v>
      </c>
      <c r="K2999" t="str">
        <f t="shared" si="46"/>
        <v>Sufficient Access</v>
      </c>
    </row>
    <row r="3000" spans="1:11">
      <c r="A3000" t="str">
        <v>MEMORIAL COMMUNITY HOSPITAL &amp; HEALTH SYSTEM</v>
      </c>
      <c r="B3000" t="str">
        <v>BLAIR</v>
      </c>
      <c r="C3000" t="str">
        <v>NE</v>
      </c>
      <c r="D3000" t="str">
        <v>WASHINGTON</v>
      </c>
      <c r="E3000" t="str">
        <v>Critical Access Hospitals</v>
      </c>
      <c r="F3000" t="str">
        <v>Voluntary non-profit - Private</v>
      </c>
      <c r="G3000" t="str">
        <v>Yes</v>
      </c>
      <c r="H3000" s="8">
        <v>0</v>
      </c>
      <c r="I3000" t="str">
        <f>_xlfn.XLOOKUP(C3000,State_Ref!B:B,State_Ref!A:A,"No Match")</f>
        <v>Nebraska</v>
      </c>
      <c r="J3000" cm="1">
        <f t="array" ref="J3000">_xlfn.XLOOKUP(I3000&amp;PROPER(D3000),Cleaned_Population!B$2:B$3200&amp;Cleaned_Population!A$2:A$3200,Cleaned_Population!C$2:C$3200,"No Match")</f>
        <v>21302</v>
      </c>
      <c r="K3000" t="str">
        <f t="shared" si="46"/>
        <v>Sufficient Access</v>
      </c>
    </row>
    <row r="3001" spans="1:11">
      <c r="A3001" t="str">
        <v>BOX BUTTE GENERAL HOSPITAL</v>
      </c>
      <c r="B3001" t="str">
        <v>ALLIANCE</v>
      </c>
      <c r="C3001" t="str">
        <v>NE</v>
      </c>
      <c r="D3001" t="str">
        <v>BOX BUTTE</v>
      </c>
      <c r="E3001" t="str">
        <v>Critical Access Hospitals</v>
      </c>
      <c r="F3001" t="str">
        <v>Government - Local</v>
      </c>
      <c r="G3001" t="str">
        <v>Yes</v>
      </c>
      <c r="H3001" s="8">
        <v>4</v>
      </c>
      <c r="I3001" t="str">
        <f>_xlfn.XLOOKUP(C3001,State_Ref!B:B,State_Ref!A:A,"No Match")</f>
        <v>Nebraska</v>
      </c>
      <c r="J3001" cm="1">
        <f t="array" ref="J3001">_xlfn.XLOOKUP(I3001&amp;PROPER(D3001),Cleaned_Population!B$2:B$3200&amp;Cleaned_Population!A$2:A$3200,Cleaned_Population!C$2:C$3200,"No Match")</f>
        <v>10494</v>
      </c>
      <c r="K3001" t="str">
        <f t="shared" si="46"/>
        <v>Sufficient Access</v>
      </c>
    </row>
    <row r="3002" spans="1:11">
      <c r="A3002" t="str">
        <v>LEXINGTON REGIONAL HEALTH CENTER</v>
      </c>
      <c r="B3002" t="str">
        <v>LEXINGTON</v>
      </c>
      <c r="C3002" t="str">
        <v>NE</v>
      </c>
      <c r="D3002" t="str">
        <v>DAWSON</v>
      </c>
      <c r="E3002" t="str">
        <v>Critical Access Hospitals</v>
      </c>
      <c r="F3002" t="str">
        <v>Government - Hospital District or Authority</v>
      </c>
      <c r="G3002" t="str">
        <v>Yes</v>
      </c>
      <c r="H3002" s="8">
        <v>0</v>
      </c>
      <c r="I3002" t="str">
        <f>_xlfn.XLOOKUP(C3002,State_Ref!B:B,State_Ref!A:A,"No Match")</f>
        <v>Nebraska</v>
      </c>
      <c r="J3002" cm="1">
        <f t="array" ref="J3002">_xlfn.XLOOKUP(I3002&amp;PROPER(D3002),Cleaned_Population!B$2:B$3200&amp;Cleaned_Population!A$2:A$3200,Cleaned_Population!C$2:C$3200,"No Match")</f>
        <v>24452</v>
      </c>
      <c r="K3002" t="str">
        <f t="shared" si="46"/>
        <v>Sufficient Access</v>
      </c>
    </row>
    <row r="3003" spans="1:11">
      <c r="A3003" t="str">
        <v>PHELPS MEMORIAL HEALTH CENTER</v>
      </c>
      <c r="B3003" t="str">
        <v>HOLDREGE</v>
      </c>
      <c r="C3003" t="str">
        <v>NE</v>
      </c>
      <c r="D3003" t="str">
        <v>PHELPS</v>
      </c>
      <c r="E3003" t="str">
        <v>Critical Access Hospitals</v>
      </c>
      <c r="F3003" t="str">
        <v>Voluntary non-profit - Private</v>
      </c>
      <c r="G3003" t="str">
        <v>Yes</v>
      </c>
      <c r="H3003" s="8">
        <v>4</v>
      </c>
      <c r="I3003" t="str">
        <f>_xlfn.XLOOKUP(C3003,State_Ref!B:B,State_Ref!A:A,"No Match")</f>
        <v>Nebraska</v>
      </c>
      <c r="J3003" cm="1">
        <f t="array" ref="J3003">_xlfn.XLOOKUP(I3003&amp;PROPER(D3003),Cleaned_Population!B$2:B$3200&amp;Cleaned_Population!A$2:A$3200,Cleaned_Population!C$2:C$3200,"No Match")</f>
        <v>8994</v>
      </c>
      <c r="K3003" t="str">
        <f t="shared" si="46"/>
        <v>Sufficient Access</v>
      </c>
    </row>
    <row r="3004" spans="1:11">
      <c r="A3004" t="str">
        <v>COMMUNITY HOSPITAL</v>
      </c>
      <c r="B3004" t="str">
        <v>MCCOOK</v>
      </c>
      <c r="C3004" t="str">
        <v>NE</v>
      </c>
      <c r="D3004" t="str">
        <v>RED WILLOW</v>
      </c>
      <c r="E3004" t="str">
        <v>Critical Access Hospitals</v>
      </c>
      <c r="F3004" t="str">
        <v>Voluntary non-profit - Other</v>
      </c>
      <c r="G3004" t="str">
        <v>Yes</v>
      </c>
      <c r="H3004" s="8">
        <v>3</v>
      </c>
      <c r="I3004" t="str">
        <f>_xlfn.XLOOKUP(C3004,State_Ref!B:B,State_Ref!A:A,"No Match")</f>
        <v>Nebraska</v>
      </c>
      <c r="J3004" cm="1">
        <f t="array" ref="J3004">_xlfn.XLOOKUP(I3004&amp;PROPER(D3004),Cleaned_Population!B$2:B$3200&amp;Cleaned_Population!A$2:A$3200,Cleaned_Population!C$2:C$3200,"No Match")</f>
        <v>10307</v>
      </c>
      <c r="K3004" t="str">
        <f t="shared" si="46"/>
        <v>Sufficient Access</v>
      </c>
    </row>
    <row r="3005" spans="1:11">
      <c r="A3005" t="str">
        <v>BEATRICE COMMUNITY HOSPITAL &amp; HEALTH CENTER, INC</v>
      </c>
      <c r="B3005" t="str">
        <v>BEATRICE</v>
      </c>
      <c r="C3005" t="str">
        <v>NE</v>
      </c>
      <c r="D3005" t="str">
        <v>GAGE</v>
      </c>
      <c r="E3005" t="str">
        <v>Critical Access Hospitals</v>
      </c>
      <c r="F3005" t="str">
        <v>Voluntary non-profit - Private</v>
      </c>
      <c r="G3005" t="str">
        <v>Yes</v>
      </c>
      <c r="H3005" s="8">
        <v>4</v>
      </c>
      <c r="I3005" t="str">
        <f>_xlfn.XLOOKUP(C3005,State_Ref!B:B,State_Ref!A:A,"No Match")</f>
        <v>Nebraska</v>
      </c>
      <c r="J3005" cm="1">
        <f t="array" ref="J3005">_xlfn.XLOOKUP(I3005&amp;PROPER(D3005),Cleaned_Population!B$2:B$3200&amp;Cleaned_Population!A$2:A$3200,Cleaned_Population!C$2:C$3200,"No Match")</f>
        <v>21711</v>
      </c>
      <c r="K3005" t="str">
        <f t="shared" si="46"/>
        <v>Sufficient Access</v>
      </c>
    </row>
    <row r="3006" spans="1:11">
      <c r="A3006" t="str">
        <v>JENNIE M MELHAM MEMORIAL MEDICAL CENTER</v>
      </c>
      <c r="B3006" t="str">
        <v>BROKEN BOW</v>
      </c>
      <c r="C3006" t="str">
        <v>NE</v>
      </c>
      <c r="D3006" t="str">
        <v>CUSTER</v>
      </c>
      <c r="E3006" t="str">
        <v>Critical Access Hospitals</v>
      </c>
      <c r="F3006" t="str">
        <v>Voluntary non-profit - Private</v>
      </c>
      <c r="G3006" t="str">
        <v>Yes</v>
      </c>
      <c r="H3006" s="8">
        <v>4</v>
      </c>
      <c r="I3006" t="str">
        <f>_xlfn.XLOOKUP(C3006,State_Ref!B:B,State_Ref!A:A,"No Match")</f>
        <v>Nebraska</v>
      </c>
      <c r="J3006" cm="1">
        <f t="array" ref="J3006">_xlfn.XLOOKUP(I3006&amp;PROPER(D3006),Cleaned_Population!B$2:B$3200&amp;Cleaned_Population!A$2:A$3200,Cleaned_Population!C$2:C$3200,"No Match")</f>
        <v>10500</v>
      </c>
      <c r="K3006" t="str">
        <f t="shared" si="46"/>
        <v>Sufficient Access</v>
      </c>
    </row>
    <row r="3007" spans="1:11">
      <c r="A3007" t="str">
        <v>BOYS TOWN NATIONAL RESEARCH HOSPITAL</v>
      </c>
      <c r="B3007" t="str">
        <v>BOYS TOWN</v>
      </c>
      <c r="C3007" t="str">
        <v>NE</v>
      </c>
      <c r="D3007" t="str">
        <v>DOUGLAS</v>
      </c>
      <c r="E3007" t="str">
        <v>Childrens</v>
      </c>
      <c r="F3007" t="str">
        <v>Voluntary non-profit - Private</v>
      </c>
      <c r="G3007" t="str">
        <v>No</v>
      </c>
      <c r="H3007" s="8">
        <v>0</v>
      </c>
      <c r="I3007" t="str">
        <f>_xlfn.XLOOKUP(C3007,State_Ref!B:B,State_Ref!A:A,"No Match")</f>
        <v>Nebraska</v>
      </c>
      <c r="J3007" cm="1">
        <f t="array" ref="J3007">_xlfn.XLOOKUP(I3007&amp;PROPER(D3007),Cleaned_Population!B$2:B$3200&amp;Cleaned_Population!A$2:A$3200,Cleaned_Population!C$2:C$3200,"No Match")</f>
        <v>606460</v>
      </c>
      <c r="K3007" t="str">
        <f t="shared" si="46"/>
        <v>Sufficient Access</v>
      </c>
    </row>
    <row r="3008" spans="1:11">
      <c r="A3008" t="str">
        <v>CHILDREN'S NEBRASKA</v>
      </c>
      <c r="B3008" t="str">
        <v>OMAHA</v>
      </c>
      <c r="C3008" t="str">
        <v>NE</v>
      </c>
      <c r="D3008" t="str">
        <v>DOUGLAS</v>
      </c>
      <c r="E3008" t="str">
        <v>Childrens</v>
      </c>
      <c r="F3008" t="str">
        <v>Voluntary non-profit - Private</v>
      </c>
      <c r="G3008" t="str">
        <v>Yes</v>
      </c>
      <c r="H3008" s="8">
        <v>0</v>
      </c>
      <c r="I3008" t="str">
        <f>_xlfn.XLOOKUP(C3008,State_Ref!B:B,State_Ref!A:A,"No Match")</f>
        <v>Nebraska</v>
      </c>
      <c r="J3008" cm="1">
        <f t="array" ref="J3008">_xlfn.XLOOKUP(I3008&amp;PROPER(D3008),Cleaned_Population!B$2:B$3200&amp;Cleaned_Population!A$2:A$3200,Cleaned_Population!C$2:C$3200,"No Match")</f>
        <v>606460</v>
      </c>
      <c r="K3008" t="str">
        <f t="shared" si="46"/>
        <v>Sufficient Access</v>
      </c>
    </row>
    <row r="3009" spans="1:11">
      <c r="A3009" t="str">
        <v>LINCOLN REGIONAL CENTER</v>
      </c>
      <c r="B3009" t="str">
        <v>LINCOLN</v>
      </c>
      <c r="C3009" t="str">
        <v>NE</v>
      </c>
      <c r="D3009" t="str">
        <v>LANCASTER</v>
      </c>
      <c r="E3009" t="str">
        <v>Psychiatric</v>
      </c>
      <c r="F3009" t="str">
        <v>Government - State</v>
      </c>
      <c r="G3009" t="str">
        <v>No</v>
      </c>
      <c r="H3009" s="8">
        <v>0</v>
      </c>
      <c r="I3009" t="str">
        <f>_xlfn.XLOOKUP(C3009,State_Ref!B:B,State_Ref!A:A,"No Match")</f>
        <v>Nebraska</v>
      </c>
      <c r="J3009" cm="1">
        <f t="array" ref="J3009">_xlfn.XLOOKUP(I3009&amp;PROPER(D3009),Cleaned_Population!B$2:B$3200&amp;Cleaned_Population!A$2:A$3200,Cleaned_Population!C$2:C$3200,"No Match")</f>
        <v>334049</v>
      </c>
      <c r="K3009" t="str">
        <f t="shared" si="46"/>
        <v>Sufficient Access</v>
      </c>
    </row>
    <row r="3010" spans="1:11">
      <c r="A3010" t="str">
        <v>DOUGLAS COUNTY COMMUNITY MENTAL HEALTH CENTER</v>
      </c>
      <c r="B3010" t="str">
        <v>OMAHA</v>
      </c>
      <c r="C3010" t="str">
        <v>NE</v>
      </c>
      <c r="D3010" t="str">
        <v>DOUGLAS</v>
      </c>
      <c r="E3010" t="str">
        <v>Psychiatric</v>
      </c>
      <c r="F3010" t="str">
        <v>Government - Local</v>
      </c>
      <c r="G3010" t="str">
        <v>No</v>
      </c>
      <c r="H3010" s="8">
        <v>0</v>
      </c>
      <c r="I3010" t="str">
        <f>_xlfn.XLOOKUP(C3010,State_Ref!B:B,State_Ref!A:A,"No Match")</f>
        <v>Nebraska</v>
      </c>
      <c r="J3010" cm="1">
        <f t="array" ref="J3010">_xlfn.XLOOKUP(I3010&amp;PROPER(D3010),Cleaned_Population!B$2:B$3200&amp;Cleaned_Population!A$2:A$3200,Cleaned_Population!C$2:C$3200,"No Match")</f>
        <v>606460</v>
      </c>
      <c r="K3010" t="str">
        <f t="shared" si="46"/>
        <v>Sufficient Access</v>
      </c>
    </row>
    <row r="3011" spans="1:11">
      <c r="A3011" t="str">
        <v>RENOWN REGIONAL MEDICAL CENTER</v>
      </c>
      <c r="B3011" t="str">
        <v>RENO</v>
      </c>
      <c r="C3011" t="str">
        <v>NV</v>
      </c>
      <c r="D3011" t="str">
        <v>WASHOE</v>
      </c>
      <c r="E3011" t="str">
        <v>Acute Care Hospitals</v>
      </c>
      <c r="F3011" t="str">
        <v>Voluntary non-profit - Private</v>
      </c>
      <c r="G3011" t="str">
        <v>Yes</v>
      </c>
      <c r="H3011" s="8">
        <v>3</v>
      </c>
      <c r="I3011" t="str">
        <f>_xlfn.XLOOKUP(C3011,State_Ref!B:B,State_Ref!A:A,"No Match")</f>
        <v>Nevada</v>
      </c>
      <c r="J3011" cm="1">
        <f t="array" ref="J3011">_xlfn.XLOOKUP(I3011&amp;PROPER(D3011),Cleaned_Population!B$2:B$3200&amp;Cleaned_Population!A$2:A$3200,Cleaned_Population!C$2:C$3200,"No Match")</f>
        <v>509386</v>
      </c>
      <c r="K3011" t="str">
        <f t="shared" ref="K3011:K3074" si="47">IF(AND(J3011&gt;50000,COUNTIFS(D:D,D3011,C:C,C3011)&lt;=1),"Hospital Desert","Sufficient Access")</f>
        <v>Sufficient Access</v>
      </c>
    </row>
    <row r="3012" spans="1:11">
      <c r="A3012" t="str">
        <v>SUNRISE HOSPITAL AND MEDICAL CENTER</v>
      </c>
      <c r="B3012" t="str">
        <v>LAS VEGAS</v>
      </c>
      <c r="C3012" t="str">
        <v>NV</v>
      </c>
      <c r="D3012" t="str">
        <v>CLARK</v>
      </c>
      <c r="E3012" t="str">
        <v>Acute Care Hospitals</v>
      </c>
      <c r="F3012" t="str">
        <v>Proprietary</v>
      </c>
      <c r="G3012" t="str">
        <v>Yes</v>
      </c>
      <c r="H3012" s="8">
        <v>2</v>
      </c>
      <c r="I3012" t="str">
        <f>_xlfn.XLOOKUP(C3012,State_Ref!B:B,State_Ref!A:A,"No Match")</f>
        <v>Nevada</v>
      </c>
      <c r="J3012" cm="1">
        <f t="array" ref="J3012">_xlfn.XLOOKUP(I3012&amp;PROPER(D3012),Cleaned_Population!B$2:B$3200&amp;Cleaned_Population!A$2:A$3200,Cleaned_Population!C$2:C$3200,"No Match")</f>
        <v>2407226</v>
      </c>
      <c r="K3012" t="str">
        <f t="shared" si="47"/>
        <v>Sufficient Access</v>
      </c>
    </row>
    <row r="3013" spans="1:11">
      <c r="A3013" t="str">
        <v>NORTH VISTA HOSPITAL</v>
      </c>
      <c r="B3013" t="str">
        <v>NORTH LAS VEGAS</v>
      </c>
      <c r="C3013" t="str">
        <v>NV</v>
      </c>
      <c r="D3013" t="str">
        <v>CLARK</v>
      </c>
      <c r="E3013" t="str">
        <v>Acute Care Hospitals</v>
      </c>
      <c r="F3013" t="str">
        <v>Voluntary non-profit - Private</v>
      </c>
      <c r="G3013" t="str">
        <v>Yes</v>
      </c>
      <c r="H3013" s="8">
        <v>3</v>
      </c>
      <c r="I3013" t="str">
        <f>_xlfn.XLOOKUP(C3013,State_Ref!B:B,State_Ref!A:A,"No Match")</f>
        <v>Nevada</v>
      </c>
      <c r="J3013" cm="1">
        <f t="array" ref="J3013">_xlfn.XLOOKUP(I3013&amp;PROPER(D3013),Cleaned_Population!B$2:B$3200&amp;Cleaned_Population!A$2:A$3200,Cleaned_Population!C$2:C$3200,"No Match")</f>
        <v>2407226</v>
      </c>
      <c r="K3013" t="str">
        <f t="shared" si="47"/>
        <v>Sufficient Access</v>
      </c>
    </row>
    <row r="3014" spans="1:11">
      <c r="A3014" t="str">
        <v>UNIVERSITY MEDICAL CENTER</v>
      </c>
      <c r="B3014" t="str">
        <v>LAS VEGAS</v>
      </c>
      <c r="C3014" t="str">
        <v>NV</v>
      </c>
      <c r="D3014" t="str">
        <v>CLARK</v>
      </c>
      <c r="E3014" t="str">
        <v>Acute Care Hospitals</v>
      </c>
      <c r="F3014" t="str">
        <v>Voluntary non-profit - Other</v>
      </c>
      <c r="G3014" t="str">
        <v>Yes</v>
      </c>
      <c r="H3014" s="8">
        <v>2</v>
      </c>
      <c r="I3014" t="str">
        <f>_xlfn.XLOOKUP(C3014,State_Ref!B:B,State_Ref!A:A,"No Match")</f>
        <v>Nevada</v>
      </c>
      <c r="J3014" cm="1">
        <f t="array" ref="J3014">_xlfn.XLOOKUP(I3014&amp;PROPER(D3014),Cleaned_Population!B$2:B$3200&amp;Cleaned_Population!A$2:A$3200,Cleaned_Population!C$2:C$3200,"No Match")</f>
        <v>2407226</v>
      </c>
      <c r="K3014" t="str">
        <f t="shared" si="47"/>
        <v>Sufficient Access</v>
      </c>
    </row>
    <row r="3015" spans="1:11">
      <c r="A3015" t="str">
        <v>NORTHEASTERN NEVADA REGIONAL HOSPITAL</v>
      </c>
      <c r="B3015" t="str">
        <v>ELKO</v>
      </c>
      <c r="C3015" t="str">
        <v>NV</v>
      </c>
      <c r="D3015" t="str">
        <v>ELKO</v>
      </c>
      <c r="E3015" t="str">
        <v>Acute Care Hospitals</v>
      </c>
      <c r="F3015" t="str">
        <v>Proprietary</v>
      </c>
      <c r="G3015" t="str">
        <v>Yes</v>
      </c>
      <c r="H3015" s="8">
        <v>3</v>
      </c>
      <c r="I3015" t="str">
        <f>_xlfn.XLOOKUP(C3015,State_Ref!B:B,State_Ref!A:A,"No Match")</f>
        <v>Nevada</v>
      </c>
      <c r="J3015" cm="1">
        <f t="array" ref="J3015">_xlfn.XLOOKUP(I3015&amp;PROPER(D3015),Cleaned_Population!B$2:B$3200&amp;Cleaned_Population!A$2:A$3200,Cleaned_Population!C$2:C$3200,"No Match")</f>
        <v>54815</v>
      </c>
      <c r="K3015" t="str">
        <f t="shared" si="47"/>
        <v>Hospital Desert</v>
      </c>
    </row>
    <row r="3016" spans="1:11">
      <c r="A3016" t="str">
        <v>SAINT MARY'S REGIONAL MEDICAL CENTER</v>
      </c>
      <c r="B3016" t="str">
        <v>RENO</v>
      </c>
      <c r="C3016" t="str">
        <v>NV</v>
      </c>
      <c r="D3016" t="str">
        <v>WASHOE</v>
      </c>
      <c r="E3016" t="str">
        <v>Acute Care Hospitals</v>
      </c>
      <c r="F3016" t="str">
        <v>Proprietary</v>
      </c>
      <c r="G3016" t="str">
        <v>Yes</v>
      </c>
      <c r="H3016" s="8">
        <v>4</v>
      </c>
      <c r="I3016" t="str">
        <f>_xlfn.XLOOKUP(C3016,State_Ref!B:B,State_Ref!A:A,"No Match")</f>
        <v>Nevada</v>
      </c>
      <c r="J3016" cm="1">
        <f t="array" ref="J3016">_xlfn.XLOOKUP(I3016&amp;PROPER(D3016),Cleaned_Population!B$2:B$3200&amp;Cleaned_Population!A$2:A$3200,Cleaned_Population!C$2:C$3200,"No Match")</f>
        <v>509386</v>
      </c>
      <c r="K3016" t="str">
        <f t="shared" si="47"/>
        <v>Sufficient Access</v>
      </c>
    </row>
    <row r="3017" spans="1:11">
      <c r="A3017" t="str">
        <v>SAINT ROSE DOMINICAN HOSPITALS - ROSE DE LIMA</v>
      </c>
      <c r="B3017" t="str">
        <v>HENDERSON</v>
      </c>
      <c r="C3017" t="str">
        <v>NV</v>
      </c>
      <c r="D3017" t="str">
        <v>CLARK</v>
      </c>
      <c r="E3017" t="str">
        <v>Acute Care Hospitals</v>
      </c>
      <c r="F3017" t="str">
        <v>Voluntary non-profit - Private</v>
      </c>
      <c r="G3017" t="str">
        <v>Yes</v>
      </c>
      <c r="H3017" s="8">
        <v>0</v>
      </c>
      <c r="I3017" t="str">
        <f>_xlfn.XLOOKUP(C3017,State_Ref!B:B,State_Ref!A:A,"No Match")</f>
        <v>Nevada</v>
      </c>
      <c r="J3017" cm="1">
        <f t="array" ref="J3017">_xlfn.XLOOKUP(I3017&amp;PROPER(D3017),Cleaned_Population!B$2:B$3200&amp;Cleaned_Population!A$2:A$3200,Cleaned_Population!C$2:C$3200,"No Match")</f>
        <v>2407226</v>
      </c>
      <c r="K3017" t="str">
        <f t="shared" si="47"/>
        <v>Sufficient Access</v>
      </c>
    </row>
    <row r="3018" spans="1:11">
      <c r="A3018" t="str">
        <v>CARSON TAHOE REGIONAL MEDICAL CENTER</v>
      </c>
      <c r="B3018" t="str">
        <v>CARSON CITY</v>
      </c>
      <c r="C3018" t="str">
        <v>NV</v>
      </c>
      <c r="D3018" t="str">
        <v>CARSON CITY</v>
      </c>
      <c r="E3018" t="str">
        <v>Acute Care Hospitals</v>
      </c>
      <c r="F3018" t="str">
        <v>Voluntary non-profit - Private</v>
      </c>
      <c r="G3018" t="str">
        <v>Yes</v>
      </c>
      <c r="H3018" s="8">
        <v>2</v>
      </c>
      <c r="I3018" t="str">
        <f>_xlfn.XLOOKUP(C3018,State_Ref!B:B,State_Ref!A:A,"No Match")</f>
        <v>Nevada</v>
      </c>
      <c r="J3018" cm="1">
        <f t="array" ref="J3018">_xlfn.XLOOKUP(I3018&amp;PROPER(D3018),Cleaned_Population!B$2:B$3200&amp;Cleaned_Population!A$2:A$3200,Cleaned_Population!C$2:C$3200,"No Match")</f>
        <v>58571</v>
      </c>
      <c r="K3018" t="str">
        <f t="shared" si="47"/>
        <v>Hospital Desert</v>
      </c>
    </row>
    <row r="3019" spans="1:11">
      <c r="A3019" t="str">
        <v>99th Medical Group (Nellis AFB)</v>
      </c>
      <c r="B3019" t="str">
        <v>Nellis AFB</v>
      </c>
      <c r="C3019" t="str">
        <v>NV</v>
      </c>
      <c r="D3019" t="str">
        <v>CLARK</v>
      </c>
      <c r="E3019" t="str">
        <v>Acute Care - Department of Defense</v>
      </c>
      <c r="F3019" t="str">
        <v>Department of Defense</v>
      </c>
      <c r="G3019" t="str">
        <v>Yes</v>
      </c>
      <c r="H3019" s="8">
        <v>0</v>
      </c>
      <c r="I3019" t="str">
        <f>_xlfn.XLOOKUP(C3019,State_Ref!B:B,State_Ref!A:A,"No Match")</f>
        <v>Nevada</v>
      </c>
      <c r="J3019" cm="1">
        <f t="array" ref="J3019">_xlfn.XLOOKUP(I3019&amp;PROPER(D3019),Cleaned_Population!B$2:B$3200&amp;Cleaned_Population!A$2:A$3200,Cleaned_Population!C$2:C$3200,"No Match")</f>
        <v>2407226</v>
      </c>
      <c r="K3019" t="str">
        <f t="shared" si="47"/>
        <v>Sufficient Access</v>
      </c>
    </row>
    <row r="3020" spans="1:11">
      <c r="A3020" t="str">
        <v>VALLEY HOSPITAL MEDICAL CENTER</v>
      </c>
      <c r="B3020" t="str">
        <v>LAS VEGAS</v>
      </c>
      <c r="C3020" t="str">
        <v>NV</v>
      </c>
      <c r="D3020" t="str">
        <v>CLARK</v>
      </c>
      <c r="E3020" t="str">
        <v>Acute Care Hospitals</v>
      </c>
      <c r="F3020" t="str">
        <v>Proprietary</v>
      </c>
      <c r="G3020" t="str">
        <v>Yes</v>
      </c>
      <c r="H3020" s="8">
        <v>2</v>
      </c>
      <c r="I3020" t="str">
        <f>_xlfn.XLOOKUP(C3020,State_Ref!B:B,State_Ref!A:A,"No Match")</f>
        <v>Nevada</v>
      </c>
      <c r="J3020" cm="1">
        <f t="array" ref="J3020">_xlfn.XLOOKUP(I3020&amp;PROPER(D3020),Cleaned_Population!B$2:B$3200&amp;Cleaned_Population!A$2:A$3200,Cleaned_Population!C$2:C$3200,"No Match")</f>
        <v>2407226</v>
      </c>
      <c r="K3020" t="str">
        <f t="shared" si="47"/>
        <v>Sufficient Access</v>
      </c>
    </row>
    <row r="3021" spans="1:11">
      <c r="A3021" t="str">
        <v>VA SIERRA NEVADA HEALTHCARE SYSTEM</v>
      </c>
      <c r="B3021" t="str">
        <v>RENO</v>
      </c>
      <c r="C3021" t="str">
        <v>NV</v>
      </c>
      <c r="D3021" t="str">
        <v>WASHOE</v>
      </c>
      <c r="E3021" t="str">
        <v>Acute Care - Veterans Administration</v>
      </c>
      <c r="F3021" t="str">
        <v>Veterans Health Administration</v>
      </c>
      <c r="G3021" t="str">
        <v>Yes</v>
      </c>
      <c r="H3021" s="8">
        <v>5</v>
      </c>
      <c r="I3021" t="str">
        <f>_xlfn.XLOOKUP(C3021,State_Ref!B:B,State_Ref!A:A,"No Match")</f>
        <v>Nevada</v>
      </c>
      <c r="J3021" cm="1">
        <f t="array" ref="J3021">_xlfn.XLOOKUP(I3021&amp;PROPER(D3021),Cleaned_Population!B$2:B$3200&amp;Cleaned_Population!A$2:A$3200,Cleaned_Population!C$2:C$3200,"No Match")</f>
        <v>509386</v>
      </c>
      <c r="K3021" t="str">
        <f t="shared" si="47"/>
        <v>Sufficient Access</v>
      </c>
    </row>
    <row r="3022" spans="1:11">
      <c r="A3022" t="str">
        <v>NORTHERN NEVADA MEDICAL CENTER</v>
      </c>
      <c r="B3022" t="str">
        <v>SPARKS</v>
      </c>
      <c r="C3022" t="str">
        <v>NV</v>
      </c>
      <c r="D3022" t="str">
        <v>WASHOE</v>
      </c>
      <c r="E3022" t="str">
        <v>Acute Care Hospitals</v>
      </c>
      <c r="F3022" t="str">
        <v>Voluntary non-profit - Private</v>
      </c>
      <c r="G3022" t="str">
        <v>Yes</v>
      </c>
      <c r="H3022" s="8">
        <v>3</v>
      </c>
      <c r="I3022" t="str">
        <f>_xlfn.XLOOKUP(C3022,State_Ref!B:B,State_Ref!A:A,"No Match")</f>
        <v>Nevada</v>
      </c>
      <c r="J3022" cm="1">
        <f t="array" ref="J3022">_xlfn.XLOOKUP(I3022&amp;PROPER(D3022),Cleaned_Population!B$2:B$3200&amp;Cleaned_Population!A$2:A$3200,Cleaned_Population!C$2:C$3200,"No Match")</f>
        <v>509386</v>
      </c>
      <c r="K3022" t="str">
        <f t="shared" si="47"/>
        <v>Sufficient Access</v>
      </c>
    </row>
    <row r="3023" spans="1:11">
      <c r="A3023" t="str">
        <v>MOUNTAINVIEW HOSPITAL</v>
      </c>
      <c r="B3023" t="str">
        <v>LAS VEGAS</v>
      </c>
      <c r="C3023" t="str">
        <v>NV</v>
      </c>
      <c r="D3023" t="str">
        <v>CLARK</v>
      </c>
      <c r="E3023" t="str">
        <v>Acute Care Hospitals</v>
      </c>
      <c r="F3023" t="str">
        <v>Proprietary</v>
      </c>
      <c r="G3023" t="str">
        <v>Yes</v>
      </c>
      <c r="H3023" s="8">
        <v>4</v>
      </c>
      <c r="I3023" t="str">
        <f>_xlfn.XLOOKUP(C3023,State_Ref!B:B,State_Ref!A:A,"No Match")</f>
        <v>Nevada</v>
      </c>
      <c r="J3023" cm="1">
        <f t="array" ref="J3023">_xlfn.XLOOKUP(I3023&amp;PROPER(D3023),Cleaned_Population!B$2:B$3200&amp;Cleaned_Population!A$2:A$3200,Cleaned_Population!C$2:C$3200,"No Match")</f>
        <v>2407226</v>
      </c>
      <c r="K3023" t="str">
        <f t="shared" si="47"/>
        <v>Sufficient Access</v>
      </c>
    </row>
    <row r="3024" spans="1:11">
      <c r="A3024" t="str">
        <v>SUMMERLIN HOSPITAL MEDICAL CENTER</v>
      </c>
      <c r="B3024" t="str">
        <v>LAS VEGAS</v>
      </c>
      <c r="C3024" t="str">
        <v>NV</v>
      </c>
      <c r="D3024" t="str">
        <v>CLARK</v>
      </c>
      <c r="E3024" t="str">
        <v>Acute Care Hospitals</v>
      </c>
      <c r="F3024" t="str">
        <v>Proprietary</v>
      </c>
      <c r="G3024" t="str">
        <v>Yes</v>
      </c>
      <c r="H3024" s="8">
        <v>3</v>
      </c>
      <c r="I3024" t="str">
        <f>_xlfn.XLOOKUP(C3024,State_Ref!B:B,State_Ref!A:A,"No Match")</f>
        <v>Nevada</v>
      </c>
      <c r="J3024" cm="1">
        <f t="array" ref="J3024">_xlfn.XLOOKUP(I3024&amp;PROPER(D3024),Cleaned_Population!B$2:B$3200&amp;Cleaned_Population!A$2:A$3200,Cleaned_Population!C$2:C$3200,"No Match")</f>
        <v>2407226</v>
      </c>
      <c r="K3024" t="str">
        <f t="shared" si="47"/>
        <v>Sufficient Access</v>
      </c>
    </row>
    <row r="3025" spans="1:11">
      <c r="A3025" t="str">
        <v>HARMON HOSPITAL</v>
      </c>
      <c r="B3025" t="str">
        <v>LAS VEGAS</v>
      </c>
      <c r="C3025" t="str">
        <v>NV</v>
      </c>
      <c r="D3025" t="str">
        <v>CLARK</v>
      </c>
      <c r="E3025" t="str">
        <v>Acute Care Hospitals</v>
      </c>
      <c r="F3025" t="str">
        <v>Proprietary</v>
      </c>
      <c r="G3025" t="str">
        <v>No</v>
      </c>
      <c r="H3025" s="8">
        <v>0</v>
      </c>
      <c r="I3025" t="str">
        <f>_xlfn.XLOOKUP(C3025,State_Ref!B:B,State_Ref!A:A,"No Match")</f>
        <v>Nevada</v>
      </c>
      <c r="J3025" cm="1">
        <f t="array" ref="J3025">_xlfn.XLOOKUP(I3025&amp;PROPER(D3025),Cleaned_Population!B$2:B$3200&amp;Cleaned_Population!A$2:A$3200,Cleaned_Population!C$2:C$3200,"No Match")</f>
        <v>2407226</v>
      </c>
      <c r="K3025" t="str">
        <f t="shared" si="47"/>
        <v>Sufficient Access</v>
      </c>
    </row>
    <row r="3026" spans="1:11">
      <c r="A3026" t="str">
        <v>SAINT ROSE DOMINICAN HOSPITALS - SIENA CAMPUS</v>
      </c>
      <c r="B3026" t="str">
        <v>HENDERSON</v>
      </c>
      <c r="C3026" t="str">
        <v>NV</v>
      </c>
      <c r="D3026" t="str">
        <v>CLARK</v>
      </c>
      <c r="E3026" t="str">
        <v>Acute Care Hospitals</v>
      </c>
      <c r="F3026" t="str">
        <v>Voluntary non-profit - Private</v>
      </c>
      <c r="G3026" t="str">
        <v>Yes</v>
      </c>
      <c r="H3026" s="8">
        <v>3</v>
      </c>
      <c r="I3026" t="str">
        <f>_xlfn.XLOOKUP(C3026,State_Ref!B:B,State_Ref!A:A,"No Match")</f>
        <v>Nevada</v>
      </c>
      <c r="J3026" cm="1">
        <f t="array" ref="J3026">_xlfn.XLOOKUP(I3026&amp;PROPER(D3026),Cleaned_Population!B$2:B$3200&amp;Cleaned_Population!A$2:A$3200,Cleaned_Population!C$2:C$3200,"No Match")</f>
        <v>2407226</v>
      </c>
      <c r="K3026" t="str">
        <f t="shared" si="47"/>
        <v>Sufficient Access</v>
      </c>
    </row>
    <row r="3027" spans="1:11">
      <c r="A3027" t="str">
        <v>SPRING VALLEY HOSPITAL MEDICAL CENTER</v>
      </c>
      <c r="B3027" t="str">
        <v>LAS VEGAS</v>
      </c>
      <c r="C3027" t="str">
        <v>NV</v>
      </c>
      <c r="D3027" t="str">
        <v>CLARK</v>
      </c>
      <c r="E3027" t="str">
        <v>Acute Care Hospitals</v>
      </c>
      <c r="F3027" t="str">
        <v>Proprietary</v>
      </c>
      <c r="G3027" t="str">
        <v>Yes</v>
      </c>
      <c r="H3027" s="8">
        <v>3</v>
      </c>
      <c r="I3027" t="str">
        <f>_xlfn.XLOOKUP(C3027,State_Ref!B:B,State_Ref!A:A,"No Match")</f>
        <v>Nevada</v>
      </c>
      <c r="J3027" cm="1">
        <f t="array" ref="J3027">_xlfn.XLOOKUP(I3027&amp;PROPER(D3027),Cleaned_Population!B$2:B$3200&amp;Cleaned_Population!A$2:A$3200,Cleaned_Population!C$2:C$3200,"No Match")</f>
        <v>2407226</v>
      </c>
      <c r="K3027" t="str">
        <f t="shared" si="47"/>
        <v>Sufficient Access</v>
      </c>
    </row>
    <row r="3028" spans="1:11">
      <c r="A3028" t="str">
        <v>SOUTHERN HILLS HOSPITAL AND MEDICAL CENTER</v>
      </c>
      <c r="B3028" t="str">
        <v>LAS VEGAS</v>
      </c>
      <c r="C3028" t="str">
        <v>NV</v>
      </c>
      <c r="D3028" t="str">
        <v>CLARK</v>
      </c>
      <c r="E3028" t="str">
        <v>Acute Care Hospitals</v>
      </c>
      <c r="F3028" t="str">
        <v>Proprietary</v>
      </c>
      <c r="G3028" t="str">
        <v>Yes</v>
      </c>
      <c r="H3028" s="8">
        <v>4</v>
      </c>
      <c r="I3028" t="str">
        <f>_xlfn.XLOOKUP(C3028,State_Ref!B:B,State_Ref!A:A,"No Match")</f>
        <v>Nevada</v>
      </c>
      <c r="J3028" cm="1">
        <f t="array" ref="J3028">_xlfn.XLOOKUP(I3028&amp;PROPER(D3028),Cleaned_Population!B$2:B$3200&amp;Cleaned_Population!A$2:A$3200,Cleaned_Population!C$2:C$3200,"No Match")</f>
        <v>2407226</v>
      </c>
      <c r="K3028" t="str">
        <f t="shared" si="47"/>
        <v>Sufficient Access</v>
      </c>
    </row>
    <row r="3029" spans="1:11">
      <c r="A3029" t="str">
        <v>RENOWN SOUTH MEADOWS MEDICAL CENTER</v>
      </c>
      <c r="B3029" t="str">
        <v>RENO</v>
      </c>
      <c r="C3029" t="str">
        <v>NV</v>
      </c>
      <c r="D3029" t="str">
        <v>WASHOE</v>
      </c>
      <c r="E3029" t="str">
        <v>Acute Care Hospitals</v>
      </c>
      <c r="F3029" t="str">
        <v>Voluntary non-profit - Private</v>
      </c>
      <c r="G3029" t="str">
        <v>Yes</v>
      </c>
      <c r="H3029" s="8">
        <v>3</v>
      </c>
      <c r="I3029" t="str">
        <f>_xlfn.XLOOKUP(C3029,State_Ref!B:B,State_Ref!A:A,"No Match")</f>
        <v>Nevada</v>
      </c>
      <c r="J3029" cm="1">
        <f t="array" ref="J3029">_xlfn.XLOOKUP(I3029&amp;PROPER(D3029),Cleaned_Population!B$2:B$3200&amp;Cleaned_Population!A$2:A$3200,Cleaned_Population!C$2:C$3200,"No Match")</f>
        <v>509386</v>
      </c>
      <c r="K3029" t="str">
        <f t="shared" si="47"/>
        <v>Sufficient Access</v>
      </c>
    </row>
    <row r="3030" spans="1:11">
      <c r="A3030" t="str">
        <v>VA SOUTHERN NEVADA HEALTHCARE SYSTEM</v>
      </c>
      <c r="B3030" t="str">
        <v>N. LAS VEGAS</v>
      </c>
      <c r="C3030" t="str">
        <v>NV</v>
      </c>
      <c r="D3030" t="str">
        <v>CLARK</v>
      </c>
      <c r="E3030" t="str">
        <v>Acute Care - Veterans Administration</v>
      </c>
      <c r="F3030" t="str">
        <v>Veterans Health Administration</v>
      </c>
      <c r="G3030" t="str">
        <v>Yes</v>
      </c>
      <c r="H3030" s="8">
        <v>5</v>
      </c>
      <c r="I3030" t="str">
        <f>_xlfn.XLOOKUP(C3030,State_Ref!B:B,State_Ref!A:A,"No Match")</f>
        <v>Nevada</v>
      </c>
      <c r="J3030" cm="1">
        <f t="array" ref="J3030">_xlfn.XLOOKUP(I3030&amp;PROPER(D3030),Cleaned_Population!B$2:B$3200&amp;Cleaned_Population!A$2:A$3200,Cleaned_Population!C$2:C$3200,"No Match")</f>
        <v>2407226</v>
      </c>
      <c r="K3030" t="str">
        <f t="shared" si="47"/>
        <v>Sufficient Access</v>
      </c>
    </row>
    <row r="3031" spans="1:11">
      <c r="A3031" t="str">
        <v>SAINT ROSE DOMINICAN HOSPITALS - SAN MARTIN CAMPUS</v>
      </c>
      <c r="B3031" t="str">
        <v>LAS VEGAS</v>
      </c>
      <c r="C3031" t="str">
        <v>NV</v>
      </c>
      <c r="D3031" t="str">
        <v>CLARK</v>
      </c>
      <c r="E3031" t="str">
        <v>Acute Care Hospitals</v>
      </c>
      <c r="F3031" t="str">
        <v>Voluntary non-profit - Private</v>
      </c>
      <c r="G3031" t="str">
        <v>Yes</v>
      </c>
      <c r="H3031" s="8">
        <v>4</v>
      </c>
      <c r="I3031" t="str">
        <f>_xlfn.XLOOKUP(C3031,State_Ref!B:B,State_Ref!A:A,"No Match")</f>
        <v>Nevada</v>
      </c>
      <c r="J3031" cm="1">
        <f t="array" ref="J3031">_xlfn.XLOOKUP(I3031&amp;PROPER(D3031),Cleaned_Population!B$2:B$3200&amp;Cleaned_Population!A$2:A$3200,Cleaned_Population!C$2:C$3200,"No Match")</f>
        <v>2407226</v>
      </c>
      <c r="K3031" t="str">
        <f t="shared" si="47"/>
        <v>Sufficient Access</v>
      </c>
    </row>
    <row r="3032" spans="1:11">
      <c r="A3032" t="str">
        <v>CENTENNIAL HILLS HOSPITAL MEDICAL CENTER</v>
      </c>
      <c r="B3032" t="str">
        <v>LAS VEGAS</v>
      </c>
      <c r="C3032" t="str">
        <v>NV</v>
      </c>
      <c r="D3032" t="str">
        <v>CLARK</v>
      </c>
      <c r="E3032" t="str">
        <v>Acute Care Hospitals</v>
      </c>
      <c r="F3032" t="str">
        <v>Proprietary</v>
      </c>
      <c r="G3032" t="str">
        <v>Yes</v>
      </c>
      <c r="H3032" s="8">
        <v>2</v>
      </c>
      <c r="I3032" t="str">
        <f>_xlfn.XLOOKUP(C3032,State_Ref!B:B,State_Ref!A:A,"No Match")</f>
        <v>Nevada</v>
      </c>
      <c r="J3032" cm="1">
        <f t="array" ref="J3032">_xlfn.XLOOKUP(I3032&amp;PROPER(D3032),Cleaned_Population!B$2:B$3200&amp;Cleaned_Population!A$2:A$3200,Cleaned_Population!C$2:C$3200,"No Match")</f>
        <v>2407226</v>
      </c>
      <c r="K3032" t="str">
        <f t="shared" si="47"/>
        <v>Sufficient Access</v>
      </c>
    </row>
    <row r="3033" spans="1:11">
      <c r="A3033" t="str">
        <v>HENDERSON HOSPITAL</v>
      </c>
      <c r="B3033" t="str">
        <v>HENDERSON</v>
      </c>
      <c r="C3033" t="str">
        <v>NV</v>
      </c>
      <c r="D3033" t="str">
        <v>CLARK</v>
      </c>
      <c r="E3033" t="str">
        <v>Acute Care Hospitals</v>
      </c>
      <c r="F3033" t="str">
        <v>Proprietary</v>
      </c>
      <c r="G3033" t="str">
        <v>Yes</v>
      </c>
      <c r="H3033" s="8">
        <v>2</v>
      </c>
      <c r="I3033" t="str">
        <f>_xlfn.XLOOKUP(C3033,State_Ref!B:B,State_Ref!A:A,"No Match")</f>
        <v>Nevada</v>
      </c>
      <c r="J3033" cm="1">
        <f t="array" ref="J3033">_xlfn.XLOOKUP(I3033&amp;PROPER(D3033),Cleaned_Population!B$2:B$3200&amp;Cleaned_Population!A$2:A$3200,Cleaned_Population!C$2:C$3200,"No Match")</f>
        <v>2407226</v>
      </c>
      <c r="K3033" t="str">
        <f t="shared" si="47"/>
        <v>Sufficient Access</v>
      </c>
    </row>
    <row r="3034" spans="1:11">
      <c r="A3034" t="str">
        <v>SAINT ROSE DOMINICAN HOSPITALS - NORTH LAS VEGAS</v>
      </c>
      <c r="B3034" t="str">
        <v>NORTH LAS VEGAS</v>
      </c>
      <c r="C3034" t="str">
        <v>NV</v>
      </c>
      <c r="D3034" t="str">
        <v>CLARK</v>
      </c>
      <c r="E3034" t="str">
        <v>Acute Care Hospitals</v>
      </c>
      <c r="F3034" t="str">
        <v>Proprietary</v>
      </c>
      <c r="G3034" t="str">
        <v>Yes</v>
      </c>
      <c r="H3034" s="8">
        <v>0</v>
      </c>
      <c r="I3034" t="str">
        <f>_xlfn.XLOOKUP(C3034,State_Ref!B:B,State_Ref!A:A,"No Match")</f>
        <v>Nevada</v>
      </c>
      <c r="J3034" cm="1">
        <f t="array" ref="J3034">_xlfn.XLOOKUP(I3034&amp;PROPER(D3034),Cleaned_Population!B$2:B$3200&amp;Cleaned_Population!A$2:A$3200,Cleaned_Population!C$2:C$3200,"No Match")</f>
        <v>2407226</v>
      </c>
      <c r="K3034" t="str">
        <f t="shared" si="47"/>
        <v>Sufficient Access</v>
      </c>
    </row>
    <row r="3035" spans="1:11">
      <c r="A3035" t="str">
        <v>WEST HENDERSON HOSPITAL</v>
      </c>
      <c r="B3035" t="str">
        <v>HENDERSON</v>
      </c>
      <c r="C3035" t="str">
        <v>NV</v>
      </c>
      <c r="D3035" t="str">
        <v>CLARK</v>
      </c>
      <c r="E3035" t="str">
        <v>Acute Care Hospitals</v>
      </c>
      <c r="F3035" t="str">
        <v>Proprietary</v>
      </c>
      <c r="G3035" t="str">
        <v>Yes</v>
      </c>
      <c r="H3035" s="8">
        <v>0</v>
      </c>
      <c r="I3035" t="str">
        <f>_xlfn.XLOOKUP(C3035,State_Ref!B:B,State_Ref!A:A,"No Match")</f>
        <v>Nevada</v>
      </c>
      <c r="J3035" cm="1">
        <f t="array" ref="J3035">_xlfn.XLOOKUP(I3035&amp;PROPER(D3035),Cleaned_Population!B$2:B$3200&amp;Cleaned_Population!A$2:A$3200,Cleaned_Population!C$2:C$3200,"No Match")</f>
        <v>2407226</v>
      </c>
      <c r="K3035" t="str">
        <f t="shared" si="47"/>
        <v>Sufficient Access</v>
      </c>
    </row>
    <row r="3036" spans="1:11">
      <c r="A3036" t="str">
        <v>MOUNT GRANT GENERAL HOSPITAL</v>
      </c>
      <c r="B3036" t="str">
        <v>HAWTHORNE</v>
      </c>
      <c r="C3036" t="str">
        <v>NV</v>
      </c>
      <c r="D3036" t="str">
        <v>MINERAL</v>
      </c>
      <c r="E3036" t="str">
        <v>Critical Access Hospitals</v>
      </c>
      <c r="F3036" t="str">
        <v>Government - Hospital District or Authority</v>
      </c>
      <c r="G3036" t="str">
        <v>Yes</v>
      </c>
      <c r="H3036" s="8">
        <v>0</v>
      </c>
      <c r="I3036" t="str">
        <f>_xlfn.XLOOKUP(C3036,State_Ref!B:B,State_Ref!A:A,"No Match")</f>
        <v>Nevada</v>
      </c>
      <c r="J3036" cm="1">
        <f t="array" ref="J3036">_xlfn.XLOOKUP(I3036&amp;PROPER(D3036),Cleaned_Population!B$2:B$3200&amp;Cleaned_Population!A$2:A$3200,Cleaned_Population!C$2:C$3200,"No Match")</f>
        <v>4407</v>
      </c>
      <c r="K3036" t="str">
        <f t="shared" si="47"/>
        <v>Sufficient Access</v>
      </c>
    </row>
    <row r="3037" spans="1:11">
      <c r="A3037" t="str">
        <v>INCLINE VILLAGE COMMUNITY HOSPITAL</v>
      </c>
      <c r="B3037" t="str">
        <v>INCLINE VILLAGE</v>
      </c>
      <c r="C3037" t="str">
        <v>NV</v>
      </c>
      <c r="D3037" t="str">
        <v>WASHOE</v>
      </c>
      <c r="E3037" t="str">
        <v>Critical Access Hospitals</v>
      </c>
      <c r="F3037" t="str">
        <v>Government - Hospital District or Authority</v>
      </c>
      <c r="G3037" t="str">
        <v>Yes</v>
      </c>
      <c r="H3037" s="8">
        <v>0</v>
      </c>
      <c r="I3037" t="str">
        <f>_xlfn.XLOOKUP(C3037,State_Ref!B:B,State_Ref!A:A,"No Match")</f>
        <v>Nevada</v>
      </c>
      <c r="J3037" cm="1">
        <f t="array" ref="J3037">_xlfn.XLOOKUP(I3037&amp;PROPER(D3037),Cleaned_Population!B$2:B$3200&amp;Cleaned_Population!A$2:A$3200,Cleaned_Population!C$2:C$3200,"No Match")</f>
        <v>509386</v>
      </c>
      <c r="K3037" t="str">
        <f t="shared" si="47"/>
        <v>Sufficient Access</v>
      </c>
    </row>
    <row r="3038" spans="1:11">
      <c r="A3038" t="str">
        <v>WILLIAM BEE RIRIE HOSPITAL</v>
      </c>
      <c r="B3038" t="str">
        <v>ELY</v>
      </c>
      <c r="C3038" t="str">
        <v>NV</v>
      </c>
      <c r="D3038" t="str">
        <v>WHITE PINE</v>
      </c>
      <c r="E3038" t="str">
        <v>Critical Access Hospitals</v>
      </c>
      <c r="F3038" t="str">
        <v>Government - Hospital District or Authority</v>
      </c>
      <c r="G3038" t="str">
        <v>Yes</v>
      </c>
      <c r="H3038" s="8">
        <v>0</v>
      </c>
      <c r="I3038" t="str">
        <f>_xlfn.XLOOKUP(C3038,State_Ref!B:B,State_Ref!A:A,"No Match")</f>
        <v>Nevada</v>
      </c>
      <c r="J3038" cm="1">
        <f t="array" ref="J3038">_xlfn.XLOOKUP(I3038&amp;PROPER(D3038),Cleaned_Population!B$2:B$3200&amp;Cleaned_Population!A$2:A$3200,Cleaned_Population!C$2:C$3200,"No Match")</f>
        <v>8661</v>
      </c>
      <c r="K3038" t="str">
        <f t="shared" si="47"/>
        <v>Sufficient Access</v>
      </c>
    </row>
    <row r="3039" spans="1:11">
      <c r="A3039" t="str">
        <v>BATTLE MOUNTAIN GENERAL HOSPITAL</v>
      </c>
      <c r="B3039" t="str">
        <v>BATTE MTN</v>
      </c>
      <c r="C3039" t="str">
        <v>NV</v>
      </c>
      <c r="D3039" t="str">
        <v>LANDER</v>
      </c>
      <c r="E3039" t="str">
        <v>Critical Access Hospitals</v>
      </c>
      <c r="F3039" t="str">
        <v>Government - Hospital District or Authority</v>
      </c>
      <c r="G3039" t="str">
        <v>Yes</v>
      </c>
      <c r="H3039" s="8">
        <v>0</v>
      </c>
      <c r="I3039" t="str">
        <f>_xlfn.XLOOKUP(C3039,State_Ref!B:B,State_Ref!A:A,"No Match")</f>
        <v>Nevada</v>
      </c>
      <c r="J3039" cm="1">
        <f t="array" ref="J3039">_xlfn.XLOOKUP(I3039&amp;PROPER(D3039),Cleaned_Population!B$2:B$3200&amp;Cleaned_Population!A$2:A$3200,Cleaned_Population!C$2:C$3200,"No Match")</f>
        <v>5872</v>
      </c>
      <c r="K3039" t="str">
        <f t="shared" si="47"/>
        <v>Sufficient Access</v>
      </c>
    </row>
    <row r="3040" spans="1:11">
      <c r="A3040" t="str">
        <v>PERSHING GENERAL HOSPITAL</v>
      </c>
      <c r="B3040" t="str">
        <v>LOVELOCK</v>
      </c>
      <c r="C3040" t="str">
        <v>NV</v>
      </c>
      <c r="D3040" t="str">
        <v>PERSHING</v>
      </c>
      <c r="E3040" t="str">
        <v>Critical Access Hospitals</v>
      </c>
      <c r="F3040" t="str">
        <v>Government - Hospital District or Authority</v>
      </c>
      <c r="G3040" t="str">
        <v>Yes</v>
      </c>
      <c r="H3040" s="8">
        <v>0</v>
      </c>
      <c r="I3040" t="str">
        <f>_xlfn.XLOOKUP(C3040,State_Ref!B:B,State_Ref!A:A,"No Match")</f>
        <v>Nevada</v>
      </c>
      <c r="J3040" cm="1">
        <f t="array" ref="J3040">_xlfn.XLOOKUP(I3040&amp;PROPER(D3040),Cleaned_Population!B$2:B$3200&amp;Cleaned_Population!A$2:A$3200,Cleaned_Population!C$2:C$3200,"No Match")</f>
        <v>6421</v>
      </c>
      <c r="K3040" t="str">
        <f t="shared" si="47"/>
        <v>Sufficient Access</v>
      </c>
    </row>
    <row r="3041" spans="1:11">
      <c r="A3041" t="str">
        <v>CARSON VALLEY HEALTH</v>
      </c>
      <c r="B3041" t="str">
        <v>GARDNERVILLE</v>
      </c>
      <c r="C3041" t="str">
        <v>NV</v>
      </c>
      <c r="D3041" t="str">
        <v>DOUGLAS</v>
      </c>
      <c r="E3041" t="str">
        <v>Critical Access Hospitals</v>
      </c>
      <c r="F3041" t="str">
        <v>Voluntary non-profit - Private</v>
      </c>
      <c r="G3041" t="str">
        <v>Yes</v>
      </c>
      <c r="H3041" s="8">
        <v>5</v>
      </c>
      <c r="I3041" t="str">
        <f>_xlfn.XLOOKUP(C3041,State_Ref!B:B,State_Ref!A:A,"No Match")</f>
        <v>Nevada</v>
      </c>
      <c r="J3041" cm="1">
        <f t="array" ref="J3041">_xlfn.XLOOKUP(I3041&amp;PROPER(D3041),Cleaned_Population!B$2:B$3200&amp;Cleaned_Population!A$2:A$3200,Cleaned_Population!C$2:C$3200,"No Match")</f>
        <v>50111</v>
      </c>
      <c r="K3041" t="str">
        <f t="shared" si="47"/>
        <v>Hospital Desert</v>
      </c>
    </row>
    <row r="3042" spans="1:11">
      <c r="A3042" t="str">
        <v>MESA VIEW REGIONAL HOSPITAL</v>
      </c>
      <c r="B3042" t="str">
        <v>MESQUITE</v>
      </c>
      <c r="C3042" t="str">
        <v>NV</v>
      </c>
      <c r="D3042" t="str">
        <v>CLARK</v>
      </c>
      <c r="E3042" t="str">
        <v>Critical Access Hospitals</v>
      </c>
      <c r="F3042" t="str">
        <v>Proprietary</v>
      </c>
      <c r="G3042" t="str">
        <v>Yes</v>
      </c>
      <c r="H3042" s="8">
        <v>2</v>
      </c>
      <c r="I3042" t="str">
        <f>_xlfn.XLOOKUP(C3042,State_Ref!B:B,State_Ref!A:A,"No Match")</f>
        <v>Nevada</v>
      </c>
      <c r="J3042" cm="1">
        <f t="array" ref="J3042">_xlfn.XLOOKUP(I3042&amp;PROPER(D3042),Cleaned_Population!B$2:B$3200&amp;Cleaned_Population!A$2:A$3200,Cleaned_Population!C$2:C$3200,"No Match")</f>
        <v>2407226</v>
      </c>
      <c r="K3042" t="str">
        <f t="shared" si="47"/>
        <v>Sufficient Access</v>
      </c>
    </row>
    <row r="3043" spans="1:11">
      <c r="A3043" t="str">
        <v>HUMBOLDT GENERAL HOSPITAL</v>
      </c>
      <c r="B3043" t="str">
        <v>WINNEMUCCA</v>
      </c>
      <c r="C3043" t="str">
        <v>NV</v>
      </c>
      <c r="D3043" t="str">
        <v>HUMBOLDT</v>
      </c>
      <c r="E3043" t="str">
        <v>Critical Access Hospitals</v>
      </c>
      <c r="F3043" t="str">
        <v>Government - Hospital District or Authority</v>
      </c>
      <c r="G3043" t="str">
        <v>Yes</v>
      </c>
      <c r="H3043" s="8">
        <v>2</v>
      </c>
      <c r="I3043" t="str">
        <f>_xlfn.XLOOKUP(C3043,State_Ref!B:B,State_Ref!A:A,"No Match")</f>
        <v>Nevada</v>
      </c>
      <c r="J3043" cm="1">
        <f t="array" ref="J3043">_xlfn.XLOOKUP(I3043&amp;PROPER(D3043),Cleaned_Population!B$2:B$3200&amp;Cleaned_Population!A$2:A$3200,Cleaned_Population!C$2:C$3200,"No Match")</f>
        <v>17267</v>
      </c>
      <c r="K3043" t="str">
        <f t="shared" si="47"/>
        <v>Sufficient Access</v>
      </c>
    </row>
    <row r="3044" spans="1:11">
      <c r="A3044" t="str">
        <v>BOULDER CITY HOSPITAL</v>
      </c>
      <c r="B3044" t="str">
        <v>BOULDER CITY</v>
      </c>
      <c r="C3044" t="str">
        <v>NV</v>
      </c>
      <c r="D3044" t="str">
        <v>CLARK</v>
      </c>
      <c r="E3044" t="str">
        <v>Critical Access Hospitals</v>
      </c>
      <c r="F3044" t="str">
        <v>Voluntary non-profit - Private</v>
      </c>
      <c r="G3044" t="str">
        <v>Yes</v>
      </c>
      <c r="H3044" s="8">
        <v>0</v>
      </c>
      <c r="I3044" t="str">
        <f>_xlfn.XLOOKUP(C3044,State_Ref!B:B,State_Ref!A:A,"No Match")</f>
        <v>Nevada</v>
      </c>
      <c r="J3044" cm="1">
        <f t="array" ref="J3044">_xlfn.XLOOKUP(I3044&amp;PROPER(D3044),Cleaned_Population!B$2:B$3200&amp;Cleaned_Population!A$2:A$3200,Cleaned_Population!C$2:C$3200,"No Match")</f>
        <v>2407226</v>
      </c>
      <c r="K3044" t="str">
        <f t="shared" si="47"/>
        <v>Sufficient Access</v>
      </c>
    </row>
    <row r="3045" spans="1:11">
      <c r="A3045" t="str">
        <v>DESERT VIEW HOSPITAL</v>
      </c>
      <c r="B3045" t="str">
        <v>PAHRUMP</v>
      </c>
      <c r="C3045" t="str">
        <v>NV</v>
      </c>
      <c r="D3045" t="str">
        <v>NYE</v>
      </c>
      <c r="E3045" t="str">
        <v>Critical Access Hospitals</v>
      </c>
      <c r="F3045" t="str">
        <v>Proprietary</v>
      </c>
      <c r="G3045" t="str">
        <v>Yes</v>
      </c>
      <c r="H3045" s="8">
        <v>2</v>
      </c>
      <c r="I3045" t="str">
        <f>_xlfn.XLOOKUP(C3045,State_Ref!B:B,State_Ref!A:A,"No Match")</f>
        <v>Nevada</v>
      </c>
      <c r="J3045" cm="1">
        <f t="array" ref="J3045">_xlfn.XLOOKUP(I3045&amp;PROPER(D3045),Cleaned_Population!B$2:B$3200&amp;Cleaned_Population!A$2:A$3200,Cleaned_Population!C$2:C$3200,"No Match")</f>
        <v>57336</v>
      </c>
      <c r="K3045" t="str">
        <f t="shared" si="47"/>
        <v>Hospital Desert</v>
      </c>
    </row>
    <row r="3046" spans="1:11">
      <c r="A3046" t="str">
        <v>GROVER C DILS MEDICAL CENTER</v>
      </c>
      <c r="B3046" t="str">
        <v>CALIENTE</v>
      </c>
      <c r="C3046" t="str">
        <v>NV</v>
      </c>
      <c r="D3046" t="str">
        <v>LINCOLN</v>
      </c>
      <c r="E3046" t="str">
        <v>Critical Access Hospitals</v>
      </c>
      <c r="F3046" t="str">
        <v>Voluntary non-profit - Private</v>
      </c>
      <c r="G3046" t="str">
        <v>Yes</v>
      </c>
      <c r="H3046" s="8">
        <v>0</v>
      </c>
      <c r="I3046" t="str">
        <f>_xlfn.XLOOKUP(C3046,State_Ref!B:B,State_Ref!A:A,"No Match")</f>
        <v>Nevada</v>
      </c>
      <c r="J3046" cm="1">
        <f t="array" ref="J3046">_xlfn.XLOOKUP(I3046&amp;PROPER(D3046),Cleaned_Population!B$2:B$3200&amp;Cleaned_Population!A$2:A$3200,Cleaned_Population!C$2:C$3200,"No Match")</f>
        <v>4320</v>
      </c>
      <c r="K3046" t="str">
        <f t="shared" si="47"/>
        <v>Sufficient Access</v>
      </c>
    </row>
    <row r="3047" spans="1:11">
      <c r="A3047" t="str">
        <v>BANNER CHURCHILL COMMUNITY HOSPITAL</v>
      </c>
      <c r="B3047" t="str">
        <v>FALLON</v>
      </c>
      <c r="C3047" t="str">
        <v>NV</v>
      </c>
      <c r="D3047" t="str">
        <v>CHURCHILL</v>
      </c>
      <c r="E3047" t="str">
        <v>Critical Access Hospitals</v>
      </c>
      <c r="F3047" t="str">
        <v>Voluntary non-profit - Private</v>
      </c>
      <c r="G3047" t="str">
        <v>Yes</v>
      </c>
      <c r="H3047" s="8">
        <v>2</v>
      </c>
      <c r="I3047" t="str">
        <f>_xlfn.XLOOKUP(C3047,State_Ref!B:B,State_Ref!A:A,"No Match")</f>
        <v>Nevada</v>
      </c>
      <c r="J3047" cm="1">
        <f t="array" ref="J3047">_xlfn.XLOOKUP(I3047&amp;PROPER(D3047),Cleaned_Population!B$2:B$3200&amp;Cleaned_Population!A$2:A$3200,Cleaned_Population!C$2:C$3200,"No Match")</f>
        <v>25851</v>
      </c>
      <c r="K3047" t="str">
        <f t="shared" si="47"/>
        <v>Sufficient Access</v>
      </c>
    </row>
    <row r="3048" spans="1:11">
      <c r="A3048" t="str">
        <v>SOUTH LYON MEDICAL CENTER</v>
      </c>
      <c r="B3048" t="str">
        <v>YERINGTON</v>
      </c>
      <c r="C3048" t="str">
        <v>NV</v>
      </c>
      <c r="D3048" t="str">
        <v>LYON</v>
      </c>
      <c r="E3048" t="str">
        <v>Critical Access Hospitals</v>
      </c>
      <c r="F3048" t="str">
        <v>Voluntary non-profit - Private</v>
      </c>
      <c r="G3048" t="str">
        <v>Yes</v>
      </c>
      <c r="H3048" s="8">
        <v>0</v>
      </c>
      <c r="I3048" t="str">
        <f>_xlfn.XLOOKUP(C3048,State_Ref!B:B,State_Ref!A:A,"No Match")</f>
        <v>Nevada</v>
      </c>
      <c r="J3048" cm="1">
        <f t="array" ref="J3048">_xlfn.XLOOKUP(I3048&amp;PROPER(D3048),Cleaned_Population!B$2:B$3200&amp;Cleaned_Population!A$2:A$3200,Cleaned_Population!C$2:C$3200,"No Match")</f>
        <v>65088</v>
      </c>
      <c r="K3048" t="str">
        <f t="shared" si="47"/>
        <v>Hospital Desert</v>
      </c>
    </row>
    <row r="3049" spans="1:11">
      <c r="A3049" t="str">
        <v>DINI-TOWNSEND HOSPITAL AT NNMH</v>
      </c>
      <c r="B3049" t="str">
        <v>SPARKS</v>
      </c>
      <c r="C3049" t="str">
        <v>NV</v>
      </c>
      <c r="D3049" t="str">
        <v>WASHOE</v>
      </c>
      <c r="E3049" t="str">
        <v>Psychiatric</v>
      </c>
      <c r="F3049" t="str">
        <v>Government - State</v>
      </c>
      <c r="G3049" t="str">
        <v>No</v>
      </c>
      <c r="H3049" s="8">
        <v>0</v>
      </c>
      <c r="I3049" t="str">
        <f>_xlfn.XLOOKUP(C3049,State_Ref!B:B,State_Ref!A:A,"No Match")</f>
        <v>Nevada</v>
      </c>
      <c r="J3049" cm="1">
        <f t="array" ref="J3049">_xlfn.XLOOKUP(I3049&amp;PROPER(D3049),Cleaned_Population!B$2:B$3200&amp;Cleaned_Population!A$2:A$3200,Cleaned_Population!C$2:C$3200,"No Match")</f>
        <v>509386</v>
      </c>
      <c r="K3049" t="str">
        <f t="shared" si="47"/>
        <v>Sufficient Access</v>
      </c>
    </row>
    <row r="3050" spans="1:11">
      <c r="A3050" t="str">
        <v>SOUTHERN NEVADA ADULT MENTAL HEALTH SERVICES</v>
      </c>
      <c r="B3050" t="str">
        <v>LAS VEGAS</v>
      </c>
      <c r="C3050" t="str">
        <v>NV</v>
      </c>
      <c r="D3050" t="str">
        <v>CLARK</v>
      </c>
      <c r="E3050" t="str">
        <v>Psychiatric</v>
      </c>
      <c r="F3050" t="str">
        <v>Government - State</v>
      </c>
      <c r="G3050" t="str">
        <v>No</v>
      </c>
      <c r="H3050" s="8">
        <v>0</v>
      </c>
      <c r="I3050" t="str">
        <f>_xlfn.XLOOKUP(C3050,State_Ref!B:B,State_Ref!A:A,"No Match")</f>
        <v>Nevada</v>
      </c>
      <c r="J3050" cm="1">
        <f t="array" ref="J3050">_xlfn.XLOOKUP(I3050&amp;PROPER(D3050),Cleaned_Population!B$2:B$3200&amp;Cleaned_Population!A$2:A$3200,Cleaned_Population!C$2:C$3200,"No Match")</f>
        <v>2407226</v>
      </c>
      <c r="K3050" t="str">
        <f t="shared" si="47"/>
        <v>Sufficient Access</v>
      </c>
    </row>
    <row r="3051" spans="1:11">
      <c r="A3051" t="str">
        <v>SPRING MOUNTAIN SAHARA</v>
      </c>
      <c r="B3051" t="str">
        <v>LAS VEGAS</v>
      </c>
      <c r="C3051" t="str">
        <v>NV</v>
      </c>
      <c r="D3051" t="str">
        <v>CLARK</v>
      </c>
      <c r="E3051" t="str">
        <v>Psychiatric</v>
      </c>
      <c r="F3051" t="str">
        <v>Proprietary</v>
      </c>
      <c r="G3051" t="str">
        <v>No</v>
      </c>
      <c r="H3051" s="8">
        <v>0</v>
      </c>
      <c r="I3051" t="str">
        <f>_xlfn.XLOOKUP(C3051,State_Ref!B:B,State_Ref!A:A,"No Match")</f>
        <v>Nevada</v>
      </c>
      <c r="J3051" cm="1">
        <f t="array" ref="J3051">_xlfn.XLOOKUP(I3051&amp;PROPER(D3051),Cleaned_Population!B$2:B$3200&amp;Cleaned_Population!A$2:A$3200,Cleaned_Population!C$2:C$3200,"No Match")</f>
        <v>2407226</v>
      </c>
      <c r="K3051" t="str">
        <f t="shared" si="47"/>
        <v>Sufficient Access</v>
      </c>
    </row>
    <row r="3052" spans="1:11">
      <c r="A3052" t="str">
        <v>SPRING MOUNTAIN TREATMENT CENTER</v>
      </c>
      <c r="B3052" t="str">
        <v>LAS VEGAS</v>
      </c>
      <c r="C3052" t="str">
        <v>NV</v>
      </c>
      <c r="D3052" t="str">
        <v>CLARK</v>
      </c>
      <c r="E3052" t="str">
        <v>Psychiatric</v>
      </c>
      <c r="F3052" t="str">
        <v>Proprietary</v>
      </c>
      <c r="G3052" t="str">
        <v>No</v>
      </c>
      <c r="H3052" s="8">
        <v>0</v>
      </c>
      <c r="I3052" t="str">
        <f>_xlfn.XLOOKUP(C3052,State_Ref!B:B,State_Ref!A:A,"No Match")</f>
        <v>Nevada</v>
      </c>
      <c r="J3052" cm="1">
        <f t="array" ref="J3052">_xlfn.XLOOKUP(I3052&amp;PROPER(D3052),Cleaned_Population!B$2:B$3200&amp;Cleaned_Population!A$2:A$3200,Cleaned_Population!C$2:C$3200,"No Match")</f>
        <v>2407226</v>
      </c>
      <c r="K3052" t="str">
        <f t="shared" si="47"/>
        <v>Sufficient Access</v>
      </c>
    </row>
    <row r="3053" spans="1:11">
      <c r="A3053" t="str">
        <v>SEVEN HILLS HOSPITAL</v>
      </c>
      <c r="B3053" t="str">
        <v>HENDERSON</v>
      </c>
      <c r="C3053" t="str">
        <v>NV</v>
      </c>
      <c r="D3053" t="str">
        <v>CLARK</v>
      </c>
      <c r="E3053" t="str">
        <v>Psychiatric</v>
      </c>
      <c r="F3053" t="str">
        <v>Proprietary</v>
      </c>
      <c r="G3053" t="str">
        <v>No</v>
      </c>
      <c r="H3053" s="8">
        <v>0</v>
      </c>
      <c r="I3053" t="str">
        <f>_xlfn.XLOOKUP(C3053,State_Ref!B:B,State_Ref!A:A,"No Match")</f>
        <v>Nevada</v>
      </c>
      <c r="J3053" cm="1">
        <f t="array" ref="J3053">_xlfn.XLOOKUP(I3053&amp;PROPER(D3053),Cleaned_Population!B$2:B$3200&amp;Cleaned_Population!A$2:A$3200,Cleaned_Population!C$2:C$3200,"No Match")</f>
        <v>2407226</v>
      </c>
      <c r="K3053" t="str">
        <f t="shared" si="47"/>
        <v>Sufficient Access</v>
      </c>
    </row>
    <row r="3054" spans="1:11">
      <c r="A3054" t="str">
        <v>DESERT PARKWAY BEHAVIORAL HEALTHCARE HOSPITAL, LLC</v>
      </c>
      <c r="B3054" t="str">
        <v>LAS VEGAS</v>
      </c>
      <c r="C3054" t="str">
        <v>NV</v>
      </c>
      <c r="D3054" t="str">
        <v>CLARK</v>
      </c>
      <c r="E3054" t="str">
        <v>Psychiatric</v>
      </c>
      <c r="F3054" t="str">
        <v>Proprietary</v>
      </c>
      <c r="G3054" t="str">
        <v>No</v>
      </c>
      <c r="H3054" s="8">
        <v>0</v>
      </c>
      <c r="I3054" t="str">
        <f>_xlfn.XLOOKUP(C3054,State_Ref!B:B,State_Ref!A:A,"No Match")</f>
        <v>Nevada</v>
      </c>
      <c r="J3054" cm="1">
        <f t="array" ref="J3054">_xlfn.XLOOKUP(I3054&amp;PROPER(D3054),Cleaned_Population!B$2:B$3200&amp;Cleaned_Population!A$2:A$3200,Cleaned_Population!C$2:C$3200,"No Match")</f>
        <v>2407226</v>
      </c>
      <c r="K3054" t="str">
        <f t="shared" si="47"/>
        <v>Sufficient Access</v>
      </c>
    </row>
    <row r="3055" spans="1:11">
      <c r="A3055" t="str">
        <v>RENO BEHAVIORAL HEALTHCARE HOSPITAL, LLC</v>
      </c>
      <c r="B3055" t="str">
        <v>RENO</v>
      </c>
      <c r="C3055" t="str">
        <v>NV</v>
      </c>
      <c r="D3055" t="str">
        <v>WASHOE</v>
      </c>
      <c r="E3055" t="str">
        <v>Psychiatric</v>
      </c>
      <c r="F3055" t="str">
        <v>Proprietary</v>
      </c>
      <c r="G3055" t="str">
        <v>No</v>
      </c>
      <c r="H3055" s="8">
        <v>0</v>
      </c>
      <c r="I3055" t="str">
        <f>_xlfn.XLOOKUP(C3055,State_Ref!B:B,State_Ref!A:A,"No Match")</f>
        <v>Nevada</v>
      </c>
      <c r="J3055" cm="1">
        <f t="array" ref="J3055">_xlfn.XLOOKUP(I3055&amp;PROPER(D3055),Cleaned_Population!B$2:B$3200&amp;Cleaned_Population!A$2:A$3200,Cleaned_Population!C$2:C$3200,"No Match")</f>
        <v>509386</v>
      </c>
      <c r="K3055" t="str">
        <f t="shared" si="47"/>
        <v>Sufficient Access</v>
      </c>
    </row>
    <row r="3056" spans="1:11">
      <c r="A3056" t="str">
        <v>THRIVE BEHAVIORAL HOSPITAL, LLC</v>
      </c>
      <c r="B3056" t="str">
        <v>LAS VEGAS</v>
      </c>
      <c r="C3056" t="str">
        <v>NV</v>
      </c>
      <c r="D3056" t="str">
        <v>CLARK</v>
      </c>
      <c r="E3056" t="str">
        <v>Psychiatric</v>
      </c>
      <c r="F3056" t="str">
        <v>Proprietary</v>
      </c>
      <c r="G3056" t="str">
        <v>No</v>
      </c>
      <c r="H3056" s="8">
        <v>0</v>
      </c>
      <c r="I3056" t="str">
        <f>_xlfn.XLOOKUP(C3056,State_Ref!B:B,State_Ref!A:A,"No Match")</f>
        <v>Nevada</v>
      </c>
      <c r="J3056" cm="1">
        <f t="array" ref="J3056">_xlfn.XLOOKUP(I3056&amp;PROPER(D3056),Cleaned_Population!B$2:B$3200&amp;Cleaned_Population!A$2:A$3200,Cleaned_Population!C$2:C$3200,"No Match")</f>
        <v>2407226</v>
      </c>
      <c r="K3056" t="str">
        <f t="shared" si="47"/>
        <v>Sufficient Access</v>
      </c>
    </row>
    <row r="3057" spans="1:11">
      <c r="A3057" t="str">
        <v>CONCORD HOSPITAL</v>
      </c>
      <c r="B3057" t="str">
        <v>CONCORD</v>
      </c>
      <c r="C3057" t="str">
        <v>NH</v>
      </c>
      <c r="D3057" t="str">
        <v>MERRIMACK</v>
      </c>
      <c r="E3057" t="str">
        <v>Acute Care Hospitals</v>
      </c>
      <c r="F3057" t="str">
        <v>Voluntary non-profit - Private</v>
      </c>
      <c r="G3057" t="str">
        <v>No</v>
      </c>
      <c r="H3057" s="8">
        <v>3</v>
      </c>
      <c r="I3057" t="str">
        <f>_xlfn.XLOOKUP(C3057,State_Ref!B:B,State_Ref!A:A,"No Match")</f>
        <v>New Hampshire</v>
      </c>
      <c r="J3057" cm="1">
        <f t="array" ref="J3057">_xlfn.XLOOKUP(I3057&amp;PROPER(D3057),Cleaned_Population!B$2:B$3200&amp;Cleaned_Population!A$2:A$3200,Cleaned_Population!C$2:C$3200,"No Match")</f>
        <v>158078</v>
      </c>
      <c r="K3057" t="str">
        <f t="shared" si="47"/>
        <v>Sufficient Access</v>
      </c>
    </row>
    <row r="3058" spans="1:11">
      <c r="A3058" t="str">
        <v>MARY HITCHCOCK MEMORIAL HOSPITAL</v>
      </c>
      <c r="B3058" t="str">
        <v>LEBANON</v>
      </c>
      <c r="C3058" t="str">
        <v>NH</v>
      </c>
      <c r="D3058" t="str">
        <v>GRAFTON</v>
      </c>
      <c r="E3058" t="str">
        <v>Acute Care Hospitals</v>
      </c>
      <c r="F3058" t="str">
        <v>Voluntary non-profit - Private</v>
      </c>
      <c r="G3058" t="str">
        <v>Yes</v>
      </c>
      <c r="H3058" s="8">
        <v>3</v>
      </c>
      <c r="I3058" t="str">
        <f>_xlfn.XLOOKUP(C3058,State_Ref!B:B,State_Ref!A:A,"No Match")</f>
        <v>New Hampshire</v>
      </c>
      <c r="J3058" cm="1">
        <f t="array" ref="J3058">_xlfn.XLOOKUP(I3058&amp;PROPER(D3058),Cleaned_Population!B$2:B$3200&amp;Cleaned_Population!A$2:A$3200,Cleaned_Population!C$2:C$3200,"No Match")</f>
        <v>93225</v>
      </c>
      <c r="K3058" t="str">
        <f t="shared" si="47"/>
        <v>Sufficient Access</v>
      </c>
    </row>
    <row r="3059" spans="1:11">
      <c r="A3059" t="str">
        <v>CONCORD HOSPITAL- LACONIA</v>
      </c>
      <c r="B3059" t="str">
        <v>LACONIA</v>
      </c>
      <c r="C3059" t="str">
        <v>NH</v>
      </c>
      <c r="D3059" t="str">
        <v>BELKNAP</v>
      </c>
      <c r="E3059" t="str">
        <v>Acute Care Hospitals</v>
      </c>
      <c r="F3059" t="str">
        <v>Voluntary non-profit - Private</v>
      </c>
      <c r="G3059" t="str">
        <v>Yes</v>
      </c>
      <c r="H3059" s="8">
        <v>3</v>
      </c>
      <c r="I3059" t="str">
        <f>_xlfn.XLOOKUP(C3059,State_Ref!B:B,State_Ref!A:A,"No Match")</f>
        <v>New Hampshire</v>
      </c>
      <c r="J3059" cm="1">
        <f t="array" ref="J3059">_xlfn.XLOOKUP(I3059&amp;PROPER(D3059),Cleaned_Population!B$2:B$3200&amp;Cleaned_Population!A$2:A$3200,Cleaned_Population!C$2:C$3200,"No Match")</f>
        <v>65147</v>
      </c>
      <c r="K3059" t="str">
        <f t="shared" si="47"/>
        <v>Hospital Desert</v>
      </c>
    </row>
    <row r="3060" spans="1:11">
      <c r="A3060" t="str">
        <v>ST JOSEPH HOSPITAL</v>
      </c>
      <c r="B3060" t="str">
        <v>NASHUA</v>
      </c>
      <c r="C3060" t="str">
        <v>NH</v>
      </c>
      <c r="D3060" t="str">
        <v>HILLSBOROUGH</v>
      </c>
      <c r="E3060" t="str">
        <v>Acute Care Hospitals</v>
      </c>
      <c r="F3060" t="str">
        <v>Voluntary non-profit - Other</v>
      </c>
      <c r="G3060" t="str">
        <v>Yes</v>
      </c>
      <c r="H3060" s="8">
        <v>4</v>
      </c>
      <c r="I3060" t="str">
        <f>_xlfn.XLOOKUP(C3060,State_Ref!B:B,State_Ref!A:A,"No Match")</f>
        <v>New Hampshire</v>
      </c>
      <c r="J3060" cm="1">
        <f t="array" ref="J3060">_xlfn.XLOOKUP(I3060&amp;PROPER(D3060),Cleaned_Population!B$2:B$3200&amp;Cleaned_Population!A$2:A$3200,Cleaned_Population!C$2:C$3200,"No Match")</f>
        <v>433415</v>
      </c>
      <c r="K3060" t="str">
        <f t="shared" si="47"/>
        <v>Sufficient Access</v>
      </c>
    </row>
    <row r="3061" spans="1:11">
      <c r="A3061" t="str">
        <v>ELLIOT HOSPITAL</v>
      </c>
      <c r="B3061" t="str">
        <v>MANCHESTER</v>
      </c>
      <c r="C3061" t="str">
        <v>NH</v>
      </c>
      <c r="D3061" t="str">
        <v>HILLSBOROUGH</v>
      </c>
      <c r="E3061" t="str">
        <v>Acute Care Hospitals</v>
      </c>
      <c r="F3061" t="str">
        <v>Voluntary non-profit - Private</v>
      </c>
      <c r="G3061" t="str">
        <v>Yes</v>
      </c>
      <c r="H3061" s="8">
        <v>2</v>
      </c>
      <c r="I3061" t="str">
        <f>_xlfn.XLOOKUP(C3061,State_Ref!B:B,State_Ref!A:A,"No Match")</f>
        <v>New Hampshire</v>
      </c>
      <c r="J3061" cm="1">
        <f t="array" ref="J3061">_xlfn.XLOOKUP(I3061&amp;PROPER(D3061),Cleaned_Population!B$2:B$3200&amp;Cleaned_Population!A$2:A$3200,Cleaned_Population!C$2:C$3200,"No Match")</f>
        <v>433415</v>
      </c>
      <c r="K3061" t="str">
        <f t="shared" si="47"/>
        <v>Sufficient Access</v>
      </c>
    </row>
    <row r="3062" spans="1:11">
      <c r="A3062" t="str">
        <v>FRISBIE MEMORIAL HOSPITAL</v>
      </c>
      <c r="B3062" t="str">
        <v>ROCHESTER</v>
      </c>
      <c r="C3062" t="str">
        <v>NH</v>
      </c>
      <c r="D3062" t="str">
        <v>STRAFFORD</v>
      </c>
      <c r="E3062" t="str">
        <v>Acute Care Hospitals</v>
      </c>
      <c r="F3062" t="str">
        <v>Proprietary</v>
      </c>
      <c r="G3062" t="str">
        <v>Yes</v>
      </c>
      <c r="H3062" s="8">
        <v>3</v>
      </c>
      <c r="I3062" t="str">
        <f>_xlfn.XLOOKUP(C3062,State_Ref!B:B,State_Ref!A:A,"No Match")</f>
        <v>New Hampshire</v>
      </c>
      <c r="J3062" cm="1">
        <f t="array" ref="J3062">_xlfn.XLOOKUP(I3062&amp;PROPER(D3062),Cleaned_Population!B$2:B$3200&amp;Cleaned_Population!A$2:A$3200,Cleaned_Population!C$2:C$3200,"No Match")</f>
        <v>135043</v>
      </c>
      <c r="K3062" t="str">
        <f t="shared" si="47"/>
        <v>Sufficient Access</v>
      </c>
    </row>
    <row r="3063" spans="1:11">
      <c r="A3063" t="str">
        <v>PARKLAND MEDICAL CENTER</v>
      </c>
      <c r="B3063" t="str">
        <v>DERRY</v>
      </c>
      <c r="C3063" t="str">
        <v>NH</v>
      </c>
      <c r="D3063" t="str">
        <v>ROCKINGHAM</v>
      </c>
      <c r="E3063" t="str">
        <v>Acute Care Hospitals</v>
      </c>
      <c r="F3063" t="str">
        <v>Proprietary</v>
      </c>
      <c r="G3063" t="str">
        <v>Yes</v>
      </c>
      <c r="H3063" s="8">
        <v>4</v>
      </c>
      <c r="I3063" t="str">
        <f>_xlfn.XLOOKUP(C3063,State_Ref!B:B,State_Ref!A:A,"No Match")</f>
        <v>New Hampshire</v>
      </c>
      <c r="J3063" cm="1">
        <f t="array" ref="J3063">_xlfn.XLOOKUP(I3063&amp;PROPER(D3063),Cleaned_Population!B$2:B$3200&amp;Cleaned_Population!A$2:A$3200,Cleaned_Population!C$2:C$3200,"No Match")</f>
        <v>324077</v>
      </c>
      <c r="K3063" t="str">
        <f t="shared" si="47"/>
        <v>Sufficient Access</v>
      </c>
    </row>
    <row r="3064" spans="1:11">
      <c r="A3064" t="str">
        <v>WENTWORTH-DOUGLASS HOSPITAL</v>
      </c>
      <c r="B3064" t="str">
        <v>DOVER</v>
      </c>
      <c r="C3064" t="str">
        <v>NH</v>
      </c>
      <c r="D3064" t="str">
        <v>STRAFFORD</v>
      </c>
      <c r="E3064" t="str">
        <v>Acute Care Hospitals</v>
      </c>
      <c r="F3064" t="str">
        <v>Voluntary non-profit - Private</v>
      </c>
      <c r="G3064" t="str">
        <v>Yes</v>
      </c>
      <c r="H3064" s="8">
        <v>4</v>
      </c>
      <c r="I3064" t="str">
        <f>_xlfn.XLOOKUP(C3064,State_Ref!B:B,State_Ref!A:A,"No Match")</f>
        <v>New Hampshire</v>
      </c>
      <c r="J3064" cm="1">
        <f t="array" ref="J3064">_xlfn.XLOOKUP(I3064&amp;PROPER(D3064),Cleaned_Population!B$2:B$3200&amp;Cleaned_Population!A$2:A$3200,Cleaned_Population!C$2:C$3200,"No Match")</f>
        <v>135043</v>
      </c>
      <c r="K3064" t="str">
        <f t="shared" si="47"/>
        <v>Sufficient Access</v>
      </c>
    </row>
    <row r="3065" spans="1:11">
      <c r="A3065" t="str">
        <v>CHESHIRE MEDICAL CENTER</v>
      </c>
      <c r="B3065" t="str">
        <v>KEENE</v>
      </c>
      <c r="C3065" t="str">
        <v>NH</v>
      </c>
      <c r="D3065" t="str">
        <v>CHESHIRE</v>
      </c>
      <c r="E3065" t="str">
        <v>Acute Care Hospitals</v>
      </c>
      <c r="F3065" t="str">
        <v>Voluntary non-profit - Private</v>
      </c>
      <c r="G3065" t="str">
        <v>Yes</v>
      </c>
      <c r="H3065" s="8">
        <v>4</v>
      </c>
      <c r="I3065" t="str">
        <f>_xlfn.XLOOKUP(C3065,State_Ref!B:B,State_Ref!A:A,"No Match")</f>
        <v>New Hampshire</v>
      </c>
      <c r="J3065" cm="1">
        <f t="array" ref="J3065">_xlfn.XLOOKUP(I3065&amp;PROPER(D3065),Cleaned_Population!B$2:B$3200&amp;Cleaned_Population!A$2:A$3200,Cleaned_Population!C$2:C$3200,"No Match")</f>
        <v>78269</v>
      </c>
      <c r="K3065" t="str">
        <f t="shared" si="47"/>
        <v>Hospital Desert</v>
      </c>
    </row>
    <row r="3066" spans="1:11">
      <c r="A3066" t="str">
        <v>SOUTHERN NH MEDICAL CENTER</v>
      </c>
      <c r="B3066" t="str">
        <v>NASHUA</v>
      </c>
      <c r="C3066" t="str">
        <v>NH</v>
      </c>
      <c r="D3066" t="str">
        <v>HILLSBOROUGH</v>
      </c>
      <c r="E3066" t="str">
        <v>Acute Care Hospitals</v>
      </c>
      <c r="F3066" t="str">
        <v>Voluntary non-profit - Private</v>
      </c>
      <c r="G3066" t="str">
        <v>Yes</v>
      </c>
      <c r="H3066" s="8">
        <v>2</v>
      </c>
      <c r="I3066" t="str">
        <f>_xlfn.XLOOKUP(C3066,State_Ref!B:B,State_Ref!A:A,"No Match")</f>
        <v>New Hampshire</v>
      </c>
      <c r="J3066" cm="1">
        <f t="array" ref="J3066">_xlfn.XLOOKUP(I3066&amp;PROPER(D3066),Cleaned_Population!B$2:B$3200&amp;Cleaned_Population!A$2:A$3200,Cleaned_Population!C$2:C$3200,"No Match")</f>
        <v>433415</v>
      </c>
      <c r="K3066" t="str">
        <f t="shared" si="47"/>
        <v>Sufficient Access</v>
      </c>
    </row>
    <row r="3067" spans="1:11">
      <c r="A3067" t="str">
        <v>EXETER HOSPITAL INC</v>
      </c>
      <c r="B3067" t="str">
        <v>EXETER</v>
      </c>
      <c r="C3067" t="str">
        <v>NH</v>
      </c>
      <c r="D3067" t="str">
        <v>ROCKINGHAM</v>
      </c>
      <c r="E3067" t="str">
        <v>Acute Care Hospitals</v>
      </c>
      <c r="F3067" t="str">
        <v>Voluntary non-profit - Private</v>
      </c>
      <c r="G3067" t="str">
        <v>Yes</v>
      </c>
      <c r="H3067" s="8">
        <v>4</v>
      </c>
      <c r="I3067" t="str">
        <f>_xlfn.XLOOKUP(C3067,State_Ref!B:B,State_Ref!A:A,"No Match")</f>
        <v>New Hampshire</v>
      </c>
      <c r="J3067" cm="1">
        <f t="array" ref="J3067">_xlfn.XLOOKUP(I3067&amp;PROPER(D3067),Cleaned_Population!B$2:B$3200&amp;Cleaned_Population!A$2:A$3200,Cleaned_Population!C$2:C$3200,"No Match")</f>
        <v>324077</v>
      </c>
      <c r="K3067" t="str">
        <f t="shared" si="47"/>
        <v>Sufficient Access</v>
      </c>
    </row>
    <row r="3068" spans="1:11">
      <c r="A3068" t="str">
        <v>PORTSMOUTH REGIONAL HOSPITAL</v>
      </c>
      <c r="B3068" t="str">
        <v>PORTSMOUTH</v>
      </c>
      <c r="C3068" t="str">
        <v>NH</v>
      </c>
      <c r="D3068" t="str">
        <v>ROCKINGHAM</v>
      </c>
      <c r="E3068" t="str">
        <v>Acute Care Hospitals</v>
      </c>
      <c r="F3068" t="str">
        <v>Proprietary</v>
      </c>
      <c r="G3068" t="str">
        <v>Yes</v>
      </c>
      <c r="H3068" s="8">
        <v>3</v>
      </c>
      <c r="I3068" t="str">
        <f>_xlfn.XLOOKUP(C3068,State_Ref!B:B,State_Ref!A:A,"No Match")</f>
        <v>New Hampshire</v>
      </c>
      <c r="J3068" cm="1">
        <f t="array" ref="J3068">_xlfn.XLOOKUP(I3068&amp;PROPER(D3068),Cleaned_Population!B$2:B$3200&amp;Cleaned_Population!A$2:A$3200,Cleaned_Population!C$2:C$3200,"No Match")</f>
        <v>324077</v>
      </c>
      <c r="K3068" t="str">
        <f t="shared" si="47"/>
        <v>Sufficient Access</v>
      </c>
    </row>
    <row r="3069" spans="1:11">
      <c r="A3069" t="str">
        <v>CATHOLIC MEDICAL CENTER</v>
      </c>
      <c r="B3069" t="str">
        <v>MANCHESTER</v>
      </c>
      <c r="C3069" t="str">
        <v>NH</v>
      </c>
      <c r="D3069" t="str">
        <v>HILLSBOROUGH</v>
      </c>
      <c r="E3069" t="str">
        <v>Acute Care Hospitals</v>
      </c>
      <c r="F3069" t="str">
        <v>Voluntary non-profit - Private</v>
      </c>
      <c r="G3069" t="str">
        <v>Yes</v>
      </c>
      <c r="H3069" s="8">
        <v>4</v>
      </c>
      <c r="I3069" t="str">
        <f>_xlfn.XLOOKUP(C3069,State_Ref!B:B,State_Ref!A:A,"No Match")</f>
        <v>New Hampshire</v>
      </c>
      <c r="J3069" cm="1">
        <f t="array" ref="J3069">_xlfn.XLOOKUP(I3069&amp;PROPER(D3069),Cleaned_Population!B$2:B$3200&amp;Cleaned_Population!A$2:A$3200,Cleaned_Population!C$2:C$3200,"No Match")</f>
        <v>433415</v>
      </c>
      <c r="K3069" t="str">
        <f t="shared" si="47"/>
        <v>Sufficient Access</v>
      </c>
    </row>
    <row r="3070" spans="1:11">
      <c r="A3070" t="str">
        <v>UPPER CONNECTICUT VALLEY HOSPITAL</v>
      </c>
      <c r="B3070" t="str">
        <v>COLEBROOK</v>
      </c>
      <c r="C3070" t="str">
        <v>NH</v>
      </c>
      <c r="D3070" t="str">
        <v>COOS</v>
      </c>
      <c r="E3070" t="str">
        <v>Critical Access Hospitals</v>
      </c>
      <c r="F3070" t="str">
        <v>Voluntary non-profit - Private</v>
      </c>
      <c r="G3070" t="str">
        <v>Yes</v>
      </c>
      <c r="H3070" s="8">
        <v>0</v>
      </c>
      <c r="I3070" t="str">
        <f>_xlfn.XLOOKUP(C3070,State_Ref!B:B,State_Ref!A:A,"No Match")</f>
        <v>New Hampshire</v>
      </c>
      <c r="J3070" cm="1">
        <f t="array" ref="J3070">_xlfn.XLOOKUP(I3070&amp;PROPER(D3070),Cleaned_Population!B$2:B$3200&amp;Cleaned_Population!A$2:A$3200,Cleaned_Population!C$2:C$3200,"No Match")</f>
        <v>31343</v>
      </c>
      <c r="K3070" t="str">
        <f t="shared" si="47"/>
        <v>Sufficient Access</v>
      </c>
    </row>
    <row r="3071" spans="1:11">
      <c r="A3071" t="str">
        <v>COTTAGE HOSPITAL</v>
      </c>
      <c r="B3071" t="str">
        <v>WOODSVILLE</v>
      </c>
      <c r="C3071" t="str">
        <v>NH</v>
      </c>
      <c r="D3071" t="str">
        <v>GRAFTON</v>
      </c>
      <c r="E3071" t="str">
        <v>Critical Access Hospitals</v>
      </c>
      <c r="F3071" t="str">
        <v>Voluntary non-profit - Private</v>
      </c>
      <c r="G3071" t="str">
        <v>Yes</v>
      </c>
      <c r="H3071" s="8">
        <v>4</v>
      </c>
      <c r="I3071" t="str">
        <f>_xlfn.XLOOKUP(C3071,State_Ref!B:B,State_Ref!A:A,"No Match")</f>
        <v>New Hampshire</v>
      </c>
      <c r="J3071" cm="1">
        <f t="array" ref="J3071">_xlfn.XLOOKUP(I3071&amp;PROPER(D3071),Cleaned_Population!B$2:B$3200&amp;Cleaned_Population!A$2:A$3200,Cleaned_Population!C$2:C$3200,"No Match")</f>
        <v>93225</v>
      </c>
      <c r="K3071" t="str">
        <f t="shared" si="47"/>
        <v>Sufficient Access</v>
      </c>
    </row>
    <row r="3072" spans="1:11">
      <c r="A3072" t="str">
        <v>LITTLETON REGIONAL HEALTHCARE</v>
      </c>
      <c r="B3072" t="str">
        <v>LITTLETON</v>
      </c>
      <c r="C3072" t="str">
        <v>NH</v>
      </c>
      <c r="D3072" t="str">
        <v>GRAFTON</v>
      </c>
      <c r="E3072" t="str">
        <v>Critical Access Hospitals</v>
      </c>
      <c r="F3072" t="str">
        <v>Voluntary non-profit - Private</v>
      </c>
      <c r="G3072" t="str">
        <v>Yes</v>
      </c>
      <c r="H3072" s="8">
        <v>1</v>
      </c>
      <c r="I3072" t="str">
        <f>_xlfn.XLOOKUP(C3072,State_Ref!B:B,State_Ref!A:A,"No Match")</f>
        <v>New Hampshire</v>
      </c>
      <c r="J3072" cm="1">
        <f t="array" ref="J3072">_xlfn.XLOOKUP(I3072&amp;PROPER(D3072),Cleaned_Population!B$2:B$3200&amp;Cleaned_Population!A$2:A$3200,Cleaned_Population!C$2:C$3200,"No Match")</f>
        <v>93225</v>
      </c>
      <c r="K3072" t="str">
        <f t="shared" si="47"/>
        <v>Sufficient Access</v>
      </c>
    </row>
    <row r="3073" spans="1:11">
      <c r="A3073" t="str">
        <v>WEEKS MEDICAL CENTER</v>
      </c>
      <c r="B3073" t="str">
        <v>LANCASTER</v>
      </c>
      <c r="C3073" t="str">
        <v>NH</v>
      </c>
      <c r="D3073" t="str">
        <v>COOS</v>
      </c>
      <c r="E3073" t="str">
        <v>Critical Access Hospitals</v>
      </c>
      <c r="F3073" t="str">
        <v>Voluntary non-profit - Private</v>
      </c>
      <c r="G3073" t="str">
        <v>Yes</v>
      </c>
      <c r="H3073" s="8">
        <v>0</v>
      </c>
      <c r="I3073" t="str">
        <f>_xlfn.XLOOKUP(C3073,State_Ref!B:B,State_Ref!A:A,"No Match")</f>
        <v>New Hampshire</v>
      </c>
      <c r="J3073" cm="1">
        <f t="array" ref="J3073">_xlfn.XLOOKUP(I3073&amp;PROPER(D3073),Cleaned_Population!B$2:B$3200&amp;Cleaned_Population!A$2:A$3200,Cleaned_Population!C$2:C$3200,"No Match")</f>
        <v>31343</v>
      </c>
      <c r="K3073" t="str">
        <f t="shared" si="47"/>
        <v>Sufficient Access</v>
      </c>
    </row>
    <row r="3074" spans="1:11">
      <c r="A3074" t="str">
        <v>NEW LONDON HOSPITAL</v>
      </c>
      <c r="B3074" t="str">
        <v>NEW LONDON</v>
      </c>
      <c r="C3074" t="str">
        <v>NH</v>
      </c>
      <c r="D3074" t="str">
        <v>MERRIMACK</v>
      </c>
      <c r="E3074" t="str">
        <v>Critical Access Hospitals</v>
      </c>
      <c r="F3074" t="str">
        <v>Voluntary non-profit - Private</v>
      </c>
      <c r="G3074" t="str">
        <v>Yes</v>
      </c>
      <c r="H3074" s="8">
        <v>3</v>
      </c>
      <c r="I3074" t="str">
        <f>_xlfn.XLOOKUP(C3074,State_Ref!B:B,State_Ref!A:A,"No Match")</f>
        <v>New Hampshire</v>
      </c>
      <c r="J3074" cm="1">
        <f t="array" ref="J3074">_xlfn.XLOOKUP(I3074&amp;PROPER(D3074),Cleaned_Population!B$2:B$3200&amp;Cleaned_Population!A$2:A$3200,Cleaned_Population!C$2:C$3200,"No Match")</f>
        <v>158078</v>
      </c>
      <c r="K3074" t="str">
        <f t="shared" si="47"/>
        <v>Sufficient Access</v>
      </c>
    </row>
    <row r="3075" spans="1:11">
      <c r="A3075" t="str">
        <v>ALICE PECK DAY MEMORIAL HOSPITAL</v>
      </c>
      <c r="B3075" t="str">
        <v>LEBANON</v>
      </c>
      <c r="C3075" t="str">
        <v>NH</v>
      </c>
      <c r="D3075" t="str">
        <v>GRAFTON</v>
      </c>
      <c r="E3075" t="str">
        <v>Critical Access Hospitals</v>
      </c>
      <c r="F3075" t="str">
        <v>Voluntary non-profit - Private</v>
      </c>
      <c r="G3075" t="str">
        <v>Yes</v>
      </c>
      <c r="H3075" s="8">
        <v>4</v>
      </c>
      <c r="I3075" t="str">
        <f>_xlfn.XLOOKUP(C3075,State_Ref!B:B,State_Ref!A:A,"No Match")</f>
        <v>New Hampshire</v>
      </c>
      <c r="J3075" cm="1">
        <f t="array" ref="J3075">_xlfn.XLOOKUP(I3075&amp;PROPER(D3075),Cleaned_Population!B$2:B$3200&amp;Cleaned_Population!A$2:A$3200,Cleaned_Population!C$2:C$3200,"No Match")</f>
        <v>93225</v>
      </c>
      <c r="K3075" t="str">
        <f t="shared" ref="K3075:K3138" si="48">IF(AND(J3075&gt;50000,COUNTIFS(D:D,D3075,C:C,C3075)&lt;=1),"Hospital Desert","Sufficient Access")</f>
        <v>Sufficient Access</v>
      </c>
    </row>
    <row r="3076" spans="1:11">
      <c r="A3076" t="str">
        <v>CONCORD HOSPITAL- FRANKLIN</v>
      </c>
      <c r="B3076" t="str">
        <v>FRANKLIN</v>
      </c>
      <c r="C3076" t="str">
        <v>NH</v>
      </c>
      <c r="D3076" t="str">
        <v>MERRIMACK</v>
      </c>
      <c r="E3076" t="str">
        <v>Critical Access Hospitals</v>
      </c>
      <c r="F3076" t="str">
        <v>Voluntary non-profit - Private</v>
      </c>
      <c r="G3076" t="str">
        <v>Yes</v>
      </c>
      <c r="H3076" s="8">
        <v>0</v>
      </c>
      <c r="I3076" t="str">
        <f>_xlfn.XLOOKUP(C3076,State_Ref!B:B,State_Ref!A:A,"No Match")</f>
        <v>New Hampshire</v>
      </c>
      <c r="J3076" cm="1">
        <f t="array" ref="J3076">_xlfn.XLOOKUP(I3076&amp;PROPER(D3076),Cleaned_Population!B$2:B$3200&amp;Cleaned_Population!A$2:A$3200,Cleaned_Population!C$2:C$3200,"No Match")</f>
        <v>158078</v>
      </c>
      <c r="K3076" t="str">
        <f t="shared" si="48"/>
        <v>Sufficient Access</v>
      </c>
    </row>
    <row r="3077" spans="1:11">
      <c r="A3077" t="str">
        <v>MEMORIAL HOSPITAL, THE</v>
      </c>
      <c r="B3077" t="str">
        <v>NORTH CONWAY</v>
      </c>
      <c r="C3077" t="str">
        <v>NH</v>
      </c>
      <c r="D3077" t="str">
        <v>CARROLL</v>
      </c>
      <c r="E3077" t="str">
        <v>Critical Access Hospitals</v>
      </c>
      <c r="F3077" t="str">
        <v>Voluntary non-profit - Private</v>
      </c>
      <c r="G3077" t="str">
        <v>Yes</v>
      </c>
      <c r="H3077" s="8">
        <v>4</v>
      </c>
      <c r="I3077" t="str">
        <f>_xlfn.XLOOKUP(C3077,State_Ref!B:B,State_Ref!A:A,"No Match")</f>
        <v>New Hampshire</v>
      </c>
      <c r="J3077" cm="1">
        <f t="array" ref="J3077">_xlfn.XLOOKUP(I3077&amp;PROPER(D3077),Cleaned_Population!B$2:B$3200&amp;Cleaned_Population!A$2:A$3200,Cleaned_Population!C$2:C$3200,"No Match")</f>
        <v>52784</v>
      </c>
      <c r="K3077" t="str">
        <f t="shared" si="48"/>
        <v>Sufficient Access</v>
      </c>
    </row>
    <row r="3078" spans="1:11">
      <c r="A3078" t="str">
        <v>VALLEY REGIONAL HOSPITAL</v>
      </c>
      <c r="B3078" t="str">
        <v>CLAREMONT</v>
      </c>
      <c r="C3078" t="str">
        <v>NH</v>
      </c>
      <c r="D3078" t="str">
        <v>SULLIVAN</v>
      </c>
      <c r="E3078" t="str">
        <v>Critical Access Hospitals</v>
      </c>
      <c r="F3078" t="str">
        <v>Voluntary non-profit - Private</v>
      </c>
      <c r="G3078" t="str">
        <v>Yes</v>
      </c>
      <c r="H3078" s="8">
        <v>3</v>
      </c>
      <c r="I3078" t="str">
        <f>_xlfn.XLOOKUP(C3078,State_Ref!B:B,State_Ref!A:A,"No Match")</f>
        <v>New Hampshire</v>
      </c>
      <c r="J3078" cm="1">
        <f t="array" ref="J3078">_xlfn.XLOOKUP(I3078&amp;PROPER(D3078),Cleaned_Population!B$2:B$3200&amp;Cleaned_Population!A$2:A$3200,Cleaned_Population!C$2:C$3200,"No Match")</f>
        <v>43961</v>
      </c>
      <c r="K3078" t="str">
        <f t="shared" si="48"/>
        <v>Sufficient Access</v>
      </c>
    </row>
    <row r="3079" spans="1:11">
      <c r="A3079" t="str">
        <v>MONADNOCK COMMUNITY HOSPITAL</v>
      </c>
      <c r="B3079" t="str">
        <v>PETERBOROUGH</v>
      </c>
      <c r="C3079" t="str">
        <v>NH</v>
      </c>
      <c r="D3079" t="str">
        <v>HILLSBOROUGH</v>
      </c>
      <c r="E3079" t="str">
        <v>Critical Access Hospitals</v>
      </c>
      <c r="F3079" t="str">
        <v>Voluntary non-profit - Private</v>
      </c>
      <c r="G3079" t="str">
        <v>Yes</v>
      </c>
      <c r="H3079" s="8">
        <v>2</v>
      </c>
      <c r="I3079" t="str">
        <f>_xlfn.XLOOKUP(C3079,State_Ref!B:B,State_Ref!A:A,"No Match")</f>
        <v>New Hampshire</v>
      </c>
      <c r="J3079" cm="1">
        <f t="array" ref="J3079">_xlfn.XLOOKUP(I3079&amp;PROPER(D3079),Cleaned_Population!B$2:B$3200&amp;Cleaned_Population!A$2:A$3200,Cleaned_Population!C$2:C$3200,"No Match")</f>
        <v>433415</v>
      </c>
      <c r="K3079" t="str">
        <f t="shared" si="48"/>
        <v>Sufficient Access</v>
      </c>
    </row>
    <row r="3080" spans="1:11">
      <c r="A3080" t="str">
        <v>ANDROSCOGGIN VALLEY HOSPITAL</v>
      </c>
      <c r="B3080" t="str">
        <v>BERLIN</v>
      </c>
      <c r="C3080" t="str">
        <v>NH</v>
      </c>
      <c r="D3080" t="str">
        <v>COOS</v>
      </c>
      <c r="E3080" t="str">
        <v>Critical Access Hospitals</v>
      </c>
      <c r="F3080" t="str">
        <v>Voluntary non-profit - Private</v>
      </c>
      <c r="G3080" t="str">
        <v>Yes</v>
      </c>
      <c r="H3080" s="8">
        <v>2</v>
      </c>
      <c r="I3080" t="str">
        <f>_xlfn.XLOOKUP(C3080,State_Ref!B:B,State_Ref!A:A,"No Match")</f>
        <v>New Hampshire</v>
      </c>
      <c r="J3080" cm="1">
        <f t="array" ref="J3080">_xlfn.XLOOKUP(I3080&amp;PROPER(D3080),Cleaned_Population!B$2:B$3200&amp;Cleaned_Population!A$2:A$3200,Cleaned_Population!C$2:C$3200,"No Match")</f>
        <v>31343</v>
      </c>
      <c r="K3080" t="str">
        <f t="shared" si="48"/>
        <v>Sufficient Access</v>
      </c>
    </row>
    <row r="3081" spans="1:11">
      <c r="A3081" t="str">
        <v>SPEARE MEMORIAL HOSPITAL</v>
      </c>
      <c r="B3081" t="str">
        <v>PLYMOUTH</v>
      </c>
      <c r="C3081" t="str">
        <v>NH</v>
      </c>
      <c r="D3081" t="str">
        <v>GRAFTON</v>
      </c>
      <c r="E3081" t="str">
        <v>Critical Access Hospitals</v>
      </c>
      <c r="F3081" t="str">
        <v>Voluntary non-profit - Private</v>
      </c>
      <c r="G3081" t="str">
        <v>Yes</v>
      </c>
      <c r="H3081" s="8">
        <v>3</v>
      </c>
      <c r="I3081" t="str">
        <f>_xlfn.XLOOKUP(C3081,State_Ref!B:B,State_Ref!A:A,"No Match")</f>
        <v>New Hampshire</v>
      </c>
      <c r="J3081" cm="1">
        <f t="array" ref="J3081">_xlfn.XLOOKUP(I3081&amp;PROPER(D3081),Cleaned_Population!B$2:B$3200&amp;Cleaned_Population!A$2:A$3200,Cleaned_Population!C$2:C$3200,"No Match")</f>
        <v>93225</v>
      </c>
      <c r="K3081" t="str">
        <f t="shared" si="48"/>
        <v>Sufficient Access</v>
      </c>
    </row>
    <row r="3082" spans="1:11">
      <c r="A3082" t="str">
        <v>HUGGINS HOSPITAL</v>
      </c>
      <c r="B3082" t="str">
        <v>WOLFEBORO</v>
      </c>
      <c r="C3082" t="str">
        <v>NH</v>
      </c>
      <c r="D3082" t="str">
        <v>CARROLL</v>
      </c>
      <c r="E3082" t="str">
        <v>Critical Access Hospitals</v>
      </c>
      <c r="F3082" t="str">
        <v>Voluntary non-profit - Private</v>
      </c>
      <c r="G3082" t="str">
        <v>Yes</v>
      </c>
      <c r="H3082" s="8">
        <v>4</v>
      </c>
      <c r="I3082" t="str">
        <f>_xlfn.XLOOKUP(C3082,State_Ref!B:B,State_Ref!A:A,"No Match")</f>
        <v>New Hampshire</v>
      </c>
      <c r="J3082" cm="1">
        <f t="array" ref="J3082">_xlfn.XLOOKUP(I3082&amp;PROPER(D3082),Cleaned_Population!B$2:B$3200&amp;Cleaned_Population!A$2:A$3200,Cleaned_Population!C$2:C$3200,"No Match")</f>
        <v>52784</v>
      </c>
      <c r="K3082" t="str">
        <f t="shared" si="48"/>
        <v>Sufficient Access</v>
      </c>
    </row>
    <row r="3083" spans="1:11">
      <c r="A3083" t="str">
        <v>NEW HAMPSHIRE HOSPITAL</v>
      </c>
      <c r="B3083" t="str">
        <v>CONCORD</v>
      </c>
      <c r="C3083" t="str">
        <v>NH</v>
      </c>
      <c r="D3083" t="str">
        <v>MERRIMACK</v>
      </c>
      <c r="E3083" t="str">
        <v>Psychiatric</v>
      </c>
      <c r="F3083" t="str">
        <v>Government - State</v>
      </c>
      <c r="G3083" t="str">
        <v>Yes</v>
      </c>
      <c r="H3083" s="8">
        <v>0</v>
      </c>
      <c r="I3083" t="str">
        <f>_xlfn.XLOOKUP(C3083,State_Ref!B:B,State_Ref!A:A,"No Match")</f>
        <v>New Hampshire</v>
      </c>
      <c r="J3083" cm="1">
        <f t="array" ref="J3083">_xlfn.XLOOKUP(I3083&amp;PROPER(D3083),Cleaned_Population!B$2:B$3200&amp;Cleaned_Population!A$2:A$3200,Cleaned_Population!C$2:C$3200,"No Match")</f>
        <v>158078</v>
      </c>
      <c r="K3083" t="str">
        <f t="shared" si="48"/>
        <v>Sufficient Access</v>
      </c>
    </row>
    <row r="3084" spans="1:11">
      <c r="A3084" t="str">
        <v>HAMPSTEAD HOSPITAL &amp; RESIDENTIAL TREATMENT FACILIT</v>
      </c>
      <c r="B3084" t="str">
        <v>HAMPSTEAD</v>
      </c>
      <c r="C3084" t="str">
        <v>NH</v>
      </c>
      <c r="D3084" t="str">
        <v>ROCKINGHAM</v>
      </c>
      <c r="E3084" t="str">
        <v>Psychiatric</v>
      </c>
      <c r="F3084" t="str">
        <v>Proprietary</v>
      </c>
      <c r="G3084" t="str">
        <v>No</v>
      </c>
      <c r="H3084" s="8">
        <v>0</v>
      </c>
      <c r="I3084" t="str">
        <f>_xlfn.XLOOKUP(C3084,State_Ref!B:B,State_Ref!A:A,"No Match")</f>
        <v>New Hampshire</v>
      </c>
      <c r="J3084" cm="1">
        <f t="array" ref="J3084">_xlfn.XLOOKUP(I3084&amp;PROPER(D3084),Cleaned_Population!B$2:B$3200&amp;Cleaned_Population!A$2:A$3200,Cleaned_Population!C$2:C$3200,"No Match")</f>
        <v>324077</v>
      </c>
      <c r="K3084" t="str">
        <f t="shared" si="48"/>
        <v>Sufficient Access</v>
      </c>
    </row>
    <row r="3085" spans="1:11">
      <c r="A3085" t="str">
        <v>HACKENSACK UNIVERSITY MEDICAL CENTER</v>
      </c>
      <c r="B3085" t="str">
        <v>HACKENSACK</v>
      </c>
      <c r="C3085" t="str">
        <v>NJ</v>
      </c>
      <c r="D3085" t="str">
        <v>BERGEN</v>
      </c>
      <c r="E3085" t="str">
        <v>Acute Care Hospitals</v>
      </c>
      <c r="F3085" t="str">
        <v>Voluntary non-profit - Private</v>
      </c>
      <c r="G3085" t="str">
        <v>Yes</v>
      </c>
      <c r="H3085" s="8">
        <v>5</v>
      </c>
      <c r="I3085" t="str">
        <f>_xlfn.XLOOKUP(C3085,State_Ref!B:B,State_Ref!A:A,"No Match")</f>
        <v>New Jersey</v>
      </c>
      <c r="J3085" cm="1">
        <f t="array" ref="J3085">_xlfn.XLOOKUP(I3085&amp;PROPER(D3085),Cleaned_Population!B$2:B$3200&amp;Cleaned_Population!A$2:A$3200,Cleaned_Population!C$2:C$3200,"No Match")</f>
        <v>977026</v>
      </c>
      <c r="K3085" t="str">
        <f t="shared" si="48"/>
        <v>Sufficient Access</v>
      </c>
    </row>
    <row r="3086" spans="1:11">
      <c r="A3086" t="str">
        <v>NEWARK BETH ISRAEL MEDICAL CENTER</v>
      </c>
      <c r="B3086" t="str">
        <v>NEWARK</v>
      </c>
      <c r="C3086" t="str">
        <v>NJ</v>
      </c>
      <c r="D3086" t="str">
        <v>ESSEX</v>
      </c>
      <c r="E3086" t="str">
        <v>Acute Care Hospitals</v>
      </c>
      <c r="F3086" t="str">
        <v>Voluntary non-profit - Private</v>
      </c>
      <c r="G3086" t="str">
        <v>Yes</v>
      </c>
      <c r="H3086" s="8">
        <v>2</v>
      </c>
      <c r="I3086" t="str">
        <f>_xlfn.XLOOKUP(C3086,State_Ref!B:B,State_Ref!A:A,"No Match")</f>
        <v>New Jersey</v>
      </c>
      <c r="J3086" cm="1">
        <f t="array" ref="J3086">_xlfn.XLOOKUP(I3086&amp;PROPER(D3086),Cleaned_Population!B$2:B$3200&amp;Cleaned_Population!A$2:A$3200,Cleaned_Population!C$2:C$3200,"No Match")</f>
        <v>896379</v>
      </c>
      <c r="K3086" t="str">
        <f t="shared" si="48"/>
        <v>Sufficient Access</v>
      </c>
    </row>
    <row r="3087" spans="1:11">
      <c r="A3087" t="str">
        <v>PALISADES MEDICAL CENTER</v>
      </c>
      <c r="B3087" t="str">
        <v>NORTH BERGEN</v>
      </c>
      <c r="C3087" t="str">
        <v>NJ</v>
      </c>
      <c r="D3087" t="str">
        <v>HUDSON</v>
      </c>
      <c r="E3087" t="str">
        <v>Acute Care Hospitals</v>
      </c>
      <c r="F3087" t="str">
        <v>Voluntary non-profit - Private</v>
      </c>
      <c r="G3087" t="str">
        <v>Yes</v>
      </c>
      <c r="H3087" s="8">
        <v>2</v>
      </c>
      <c r="I3087" t="str">
        <f>_xlfn.XLOOKUP(C3087,State_Ref!B:B,State_Ref!A:A,"No Match")</f>
        <v>New Jersey</v>
      </c>
      <c r="J3087" cm="1">
        <f t="array" ref="J3087">_xlfn.XLOOKUP(I3087&amp;PROPER(D3087),Cleaned_Population!B$2:B$3200&amp;Cleaned_Population!A$2:A$3200,Cleaned_Population!C$2:C$3200,"No Match")</f>
        <v>735033</v>
      </c>
      <c r="K3087" t="str">
        <f t="shared" si="48"/>
        <v>Sufficient Access</v>
      </c>
    </row>
    <row r="3088" spans="1:11">
      <c r="A3088" t="str">
        <v>HUNTERDON MEDICAL CENTER</v>
      </c>
      <c r="B3088" t="str">
        <v>FLEMINGTON</v>
      </c>
      <c r="C3088" t="str">
        <v>NJ</v>
      </c>
      <c r="D3088" t="str">
        <v>HUNTERDON</v>
      </c>
      <c r="E3088" t="str">
        <v>Acute Care Hospitals</v>
      </c>
      <c r="F3088" t="str">
        <v>Voluntary non-profit - Private</v>
      </c>
      <c r="G3088" t="str">
        <v>No</v>
      </c>
      <c r="H3088" s="8">
        <v>4</v>
      </c>
      <c r="I3088" t="str">
        <f>_xlfn.XLOOKUP(C3088,State_Ref!B:B,State_Ref!A:A,"No Match")</f>
        <v>New Jersey</v>
      </c>
      <c r="J3088" cm="1">
        <f t="array" ref="J3088">_xlfn.XLOOKUP(I3088&amp;PROPER(D3088),Cleaned_Population!B$2:B$3200&amp;Cleaned_Population!A$2:A$3200,Cleaned_Population!C$2:C$3200,"No Match")</f>
        <v>131781</v>
      </c>
      <c r="K3088" t="str">
        <f t="shared" si="48"/>
        <v>Hospital Desert</v>
      </c>
    </row>
    <row r="3089" spans="1:11">
      <c r="A3089" t="str">
        <v>ST MARY'S GENERAL HOSPITAL</v>
      </c>
      <c r="B3089" t="str">
        <v>PASSAIC</v>
      </c>
      <c r="C3089" t="str">
        <v>NJ</v>
      </c>
      <c r="D3089" t="str">
        <v>PASSAIC</v>
      </c>
      <c r="E3089" t="str">
        <v>Acute Care Hospitals</v>
      </c>
      <c r="F3089" t="str">
        <v>Proprietary</v>
      </c>
      <c r="G3089" t="str">
        <v>Yes</v>
      </c>
      <c r="H3089" s="8">
        <v>3</v>
      </c>
      <c r="I3089" t="str">
        <f>_xlfn.XLOOKUP(C3089,State_Ref!B:B,State_Ref!A:A,"No Match")</f>
        <v>New Jersey</v>
      </c>
      <c r="J3089" cm="1">
        <f t="array" ref="J3089">_xlfn.XLOOKUP(I3089&amp;PROPER(D3089),Cleaned_Population!B$2:B$3200&amp;Cleaned_Population!A$2:A$3200,Cleaned_Population!C$2:C$3200,"No Match")</f>
        <v>531624</v>
      </c>
      <c r="K3089" t="str">
        <f t="shared" si="48"/>
        <v>Sufficient Access</v>
      </c>
    </row>
    <row r="3090" spans="1:11">
      <c r="A3090" t="str">
        <v>HOLY NAME MEDICAL CENTER</v>
      </c>
      <c r="B3090" t="str">
        <v>TEANECK</v>
      </c>
      <c r="C3090" t="str">
        <v>NJ</v>
      </c>
      <c r="D3090" t="str">
        <v>BERGEN</v>
      </c>
      <c r="E3090" t="str">
        <v>Acute Care Hospitals</v>
      </c>
      <c r="F3090" t="str">
        <v>Voluntary non-profit - Private</v>
      </c>
      <c r="G3090" t="str">
        <v>Yes</v>
      </c>
      <c r="H3090" s="8">
        <v>5</v>
      </c>
      <c r="I3090" t="str">
        <f>_xlfn.XLOOKUP(C3090,State_Ref!B:B,State_Ref!A:A,"No Match")</f>
        <v>New Jersey</v>
      </c>
      <c r="J3090" cm="1">
        <f t="array" ref="J3090">_xlfn.XLOOKUP(I3090&amp;PROPER(D3090),Cleaned_Population!B$2:B$3200&amp;Cleaned_Population!A$2:A$3200,Cleaned_Population!C$2:C$3200,"No Match")</f>
        <v>977026</v>
      </c>
      <c r="K3090" t="str">
        <f t="shared" si="48"/>
        <v>Sufficient Access</v>
      </c>
    </row>
    <row r="3091" spans="1:11">
      <c r="A3091" t="str">
        <v>CLARA MAASS MEDICAL CENTER</v>
      </c>
      <c r="B3091" t="str">
        <v>BELLEVILLE</v>
      </c>
      <c r="C3091" t="str">
        <v>NJ</v>
      </c>
      <c r="D3091" t="str">
        <v>ESSEX</v>
      </c>
      <c r="E3091" t="str">
        <v>Acute Care Hospitals</v>
      </c>
      <c r="F3091" t="str">
        <v>Voluntary non-profit - Private</v>
      </c>
      <c r="G3091" t="str">
        <v>Yes</v>
      </c>
      <c r="H3091" s="8">
        <v>3</v>
      </c>
      <c r="I3091" t="str">
        <f>_xlfn.XLOOKUP(C3091,State_Ref!B:B,State_Ref!A:A,"No Match")</f>
        <v>New Jersey</v>
      </c>
      <c r="J3091" cm="1">
        <f t="array" ref="J3091">_xlfn.XLOOKUP(I3091&amp;PROPER(D3091),Cleaned_Population!B$2:B$3200&amp;Cleaned_Population!A$2:A$3200,Cleaned_Population!C$2:C$3200,"No Match")</f>
        <v>896379</v>
      </c>
      <c r="K3091" t="str">
        <f t="shared" si="48"/>
        <v>Sufficient Access</v>
      </c>
    </row>
    <row r="3092" spans="1:11">
      <c r="A3092" t="str">
        <v>UNIVERSITY MEDICAL CENTER OF PRINCETON AT PLAINSBORO</v>
      </c>
      <c r="B3092" t="str">
        <v>PLAINSBORO</v>
      </c>
      <c r="C3092" t="str">
        <v>NJ</v>
      </c>
      <c r="D3092" t="str">
        <v>MIDDLESEX</v>
      </c>
      <c r="E3092" t="str">
        <v>Acute Care Hospitals</v>
      </c>
      <c r="F3092" t="str">
        <v>Voluntary non-profit - Private</v>
      </c>
      <c r="G3092" t="str">
        <v>Yes</v>
      </c>
      <c r="H3092" s="8">
        <v>4</v>
      </c>
      <c r="I3092" t="str">
        <f>_xlfn.XLOOKUP(C3092,State_Ref!B:B,State_Ref!A:A,"No Match")</f>
        <v>New Jersey</v>
      </c>
      <c r="J3092" cm="1">
        <f t="array" ref="J3092">_xlfn.XLOOKUP(I3092&amp;PROPER(D3092),Cleaned_Population!B$2:B$3200&amp;Cleaned_Population!A$2:A$3200,Cleaned_Population!C$2:C$3200,"No Match")</f>
        <v>883335</v>
      </c>
      <c r="K3092" t="str">
        <f t="shared" si="48"/>
        <v>Sufficient Access</v>
      </c>
    </row>
    <row r="3093" spans="1:11">
      <c r="A3093" t="str">
        <v>CAPE REGIONAL MEDICAL CENTER INC</v>
      </c>
      <c r="B3093" t="str">
        <v>CAPE MAY COURT HOUSE</v>
      </c>
      <c r="C3093" t="str">
        <v>NJ</v>
      </c>
      <c r="D3093" t="str">
        <v>CAPE MAY</v>
      </c>
      <c r="E3093" t="str">
        <v>Acute Care Hospitals</v>
      </c>
      <c r="F3093" t="str">
        <v>Voluntary non-profit - Private</v>
      </c>
      <c r="G3093" t="str">
        <v>Yes</v>
      </c>
      <c r="H3093" s="8">
        <v>3</v>
      </c>
      <c r="I3093" t="str">
        <f>_xlfn.XLOOKUP(C3093,State_Ref!B:B,State_Ref!A:A,"No Match")</f>
        <v>New Jersey</v>
      </c>
      <c r="J3093" cm="1">
        <f t="array" ref="J3093">_xlfn.XLOOKUP(I3093&amp;PROPER(D3093),Cleaned_Population!B$2:B$3200&amp;Cleaned_Population!A$2:A$3200,Cleaned_Population!C$2:C$3200,"No Match")</f>
        <v>93390</v>
      </c>
      <c r="K3093" t="str">
        <f t="shared" si="48"/>
        <v>Hospital Desert</v>
      </c>
    </row>
    <row r="3094" spans="1:11">
      <c r="A3094" t="str">
        <v>VALLEY HOSPITAL</v>
      </c>
      <c r="B3094" t="str">
        <v>PARAMUS</v>
      </c>
      <c r="C3094" t="str">
        <v>NJ</v>
      </c>
      <c r="D3094" t="str">
        <v>BERGEN</v>
      </c>
      <c r="E3094" t="str">
        <v>Acute Care Hospitals</v>
      </c>
      <c r="F3094" t="str">
        <v>Voluntary non-profit - Private</v>
      </c>
      <c r="G3094" t="str">
        <v>Yes</v>
      </c>
      <c r="H3094" s="8">
        <v>4</v>
      </c>
      <c r="I3094" t="str">
        <f>_xlfn.XLOOKUP(C3094,State_Ref!B:B,State_Ref!A:A,"No Match")</f>
        <v>New Jersey</v>
      </c>
      <c r="J3094" cm="1">
        <f t="array" ref="J3094">_xlfn.XLOOKUP(I3094&amp;PROPER(D3094),Cleaned_Population!B$2:B$3200&amp;Cleaned_Population!A$2:A$3200,Cleaned_Population!C$2:C$3200,"No Match")</f>
        <v>977026</v>
      </c>
      <c r="K3094" t="str">
        <f t="shared" si="48"/>
        <v>Sufficient Access</v>
      </c>
    </row>
    <row r="3095" spans="1:11">
      <c r="A3095" t="str">
        <v>COOPER UNIVERSITY HOSPITAL</v>
      </c>
      <c r="B3095" t="str">
        <v>CAMDEN</v>
      </c>
      <c r="C3095" t="str">
        <v>NJ</v>
      </c>
      <c r="D3095" t="str">
        <v>CAMDEN</v>
      </c>
      <c r="E3095" t="str">
        <v>Acute Care Hospitals</v>
      </c>
      <c r="F3095" t="str">
        <v>Voluntary non-profit - Private</v>
      </c>
      <c r="G3095" t="str">
        <v>Yes</v>
      </c>
      <c r="H3095" s="8">
        <v>2</v>
      </c>
      <c r="I3095" t="str">
        <f>_xlfn.XLOOKUP(C3095,State_Ref!B:B,State_Ref!A:A,"No Match")</f>
        <v>New Jersey</v>
      </c>
      <c r="J3095" cm="1">
        <f t="array" ref="J3095">_xlfn.XLOOKUP(I3095&amp;PROPER(D3095),Cleaned_Population!B$2:B$3200&amp;Cleaned_Population!A$2:A$3200,Cleaned_Population!C$2:C$3200,"No Match")</f>
        <v>535799</v>
      </c>
      <c r="K3095" t="str">
        <f t="shared" si="48"/>
        <v>Sufficient Access</v>
      </c>
    </row>
    <row r="3096" spans="1:11">
      <c r="A3096" t="str">
        <v>MORRISTOWN MEDICAL CENTER</v>
      </c>
      <c r="B3096" t="str">
        <v>MORRISTOWN</v>
      </c>
      <c r="C3096" t="str">
        <v>NJ</v>
      </c>
      <c r="D3096" t="str">
        <v>MORRIS</v>
      </c>
      <c r="E3096" t="str">
        <v>Acute Care Hospitals</v>
      </c>
      <c r="F3096" t="str">
        <v>Voluntary non-profit - Private</v>
      </c>
      <c r="G3096" t="str">
        <v>Yes</v>
      </c>
      <c r="H3096" s="8">
        <v>5</v>
      </c>
      <c r="I3096" t="str">
        <f>_xlfn.XLOOKUP(C3096,State_Ref!B:B,State_Ref!A:A,"No Match")</f>
        <v>New Jersey</v>
      </c>
      <c r="J3096" cm="1">
        <f t="array" ref="J3096">_xlfn.XLOOKUP(I3096&amp;PROPER(D3096),Cleaned_Population!B$2:B$3200&amp;Cleaned_Population!A$2:A$3200,Cleaned_Population!C$2:C$3200,"No Match")</f>
        <v>524251</v>
      </c>
      <c r="K3096" t="str">
        <f t="shared" si="48"/>
        <v>Sufficient Access</v>
      </c>
    </row>
    <row r="3097" spans="1:11">
      <c r="A3097" t="str">
        <v>HEIGHTS UNIVERSITY HOSPITAL</v>
      </c>
      <c r="B3097" t="str">
        <v>JERSEY CITY</v>
      </c>
      <c r="C3097" t="str">
        <v>NJ</v>
      </c>
      <c r="D3097" t="str">
        <v>HUDSON</v>
      </c>
      <c r="E3097" t="str">
        <v>Acute Care Hospitals</v>
      </c>
      <c r="F3097" t="str">
        <v>Voluntary non-profit - Church</v>
      </c>
      <c r="G3097" t="str">
        <v>No</v>
      </c>
      <c r="H3097" s="8">
        <v>2</v>
      </c>
      <c r="I3097" t="str">
        <f>_xlfn.XLOOKUP(C3097,State_Ref!B:B,State_Ref!A:A,"No Match")</f>
        <v>New Jersey</v>
      </c>
      <c r="J3097" cm="1">
        <f t="array" ref="J3097">_xlfn.XLOOKUP(I3097&amp;PROPER(D3097),Cleaned_Population!B$2:B$3200&amp;Cleaned_Population!A$2:A$3200,Cleaned_Population!C$2:C$3200,"No Match")</f>
        <v>735033</v>
      </c>
      <c r="K3097" t="str">
        <f t="shared" si="48"/>
        <v>Sufficient Access</v>
      </c>
    </row>
    <row r="3098" spans="1:11">
      <c r="A3098" t="str">
        <v>CHILTON MEDICAL CENTER</v>
      </c>
      <c r="B3098" t="str">
        <v>POMPTON PLAINS</v>
      </c>
      <c r="C3098" t="str">
        <v>NJ</v>
      </c>
      <c r="D3098" t="str">
        <v>MORRIS</v>
      </c>
      <c r="E3098" t="str">
        <v>Acute Care Hospitals</v>
      </c>
      <c r="F3098" t="str">
        <v>Voluntary non-profit - Private</v>
      </c>
      <c r="G3098" t="str">
        <v>Yes</v>
      </c>
      <c r="H3098" s="8">
        <v>5</v>
      </c>
      <c r="I3098" t="str">
        <f>_xlfn.XLOOKUP(C3098,State_Ref!B:B,State_Ref!A:A,"No Match")</f>
        <v>New Jersey</v>
      </c>
      <c r="J3098" cm="1">
        <f t="array" ref="J3098">_xlfn.XLOOKUP(I3098&amp;PROPER(D3098),Cleaned_Population!B$2:B$3200&amp;Cleaned_Population!A$2:A$3200,Cleaned_Population!C$2:C$3200,"No Match")</f>
        <v>524251</v>
      </c>
      <c r="K3098" t="str">
        <f t="shared" si="48"/>
        <v>Sufficient Access</v>
      </c>
    </row>
    <row r="3099" spans="1:11">
      <c r="A3099" t="str">
        <v>ST JOSEPH'S UNIVERSITY MEDICAL CENTER INC</v>
      </c>
      <c r="B3099" t="str">
        <v>PATERSON</v>
      </c>
      <c r="C3099" t="str">
        <v>NJ</v>
      </c>
      <c r="D3099" t="str">
        <v>PASSAIC</v>
      </c>
      <c r="E3099" t="str">
        <v>Acute Care Hospitals</v>
      </c>
      <c r="F3099" t="str">
        <v>Voluntary non-profit - Church</v>
      </c>
      <c r="G3099" t="str">
        <v>No</v>
      </c>
      <c r="H3099" s="8">
        <v>3</v>
      </c>
      <c r="I3099" t="str">
        <f>_xlfn.XLOOKUP(C3099,State_Ref!B:B,State_Ref!A:A,"No Match")</f>
        <v>New Jersey</v>
      </c>
      <c r="J3099" cm="1">
        <f t="array" ref="J3099">_xlfn.XLOOKUP(I3099&amp;PROPER(D3099),Cleaned_Population!B$2:B$3200&amp;Cleaned_Population!A$2:A$3200,Cleaned_Population!C$2:C$3200,"No Match")</f>
        <v>531624</v>
      </c>
      <c r="K3099" t="str">
        <f t="shared" si="48"/>
        <v>Sufficient Access</v>
      </c>
    </row>
    <row r="3100" spans="1:11">
      <c r="A3100" t="str">
        <v>VA NEW JERSEY HEALTH CARE SYSTEM</v>
      </c>
      <c r="B3100" t="str">
        <v>EAST ORANGE</v>
      </c>
      <c r="C3100" t="str">
        <v>NJ</v>
      </c>
      <c r="D3100" t="str">
        <v>ESSEX</v>
      </c>
      <c r="E3100" t="str">
        <v>Acute Care - Veterans Administration</v>
      </c>
      <c r="F3100" t="str">
        <v>Veterans Health Administration</v>
      </c>
      <c r="G3100" t="str">
        <v>Yes</v>
      </c>
      <c r="H3100" s="8">
        <v>2</v>
      </c>
      <c r="I3100" t="str">
        <f>_xlfn.XLOOKUP(C3100,State_Ref!B:B,State_Ref!A:A,"No Match")</f>
        <v>New Jersey</v>
      </c>
      <c r="J3100" cm="1">
        <f t="array" ref="J3100">_xlfn.XLOOKUP(I3100&amp;PROPER(D3100),Cleaned_Population!B$2:B$3200&amp;Cleaned_Population!A$2:A$3200,Cleaned_Population!C$2:C$3200,"No Match")</f>
        <v>896379</v>
      </c>
      <c r="K3100" t="str">
        <f t="shared" si="48"/>
        <v>Sufficient Access</v>
      </c>
    </row>
    <row r="3101" spans="1:11">
      <c r="A3101" t="str">
        <v>WEST JERSEY HOSPITAL</v>
      </c>
      <c r="B3101" t="str">
        <v>VOORHEES</v>
      </c>
      <c r="C3101" t="str">
        <v>NJ</v>
      </c>
      <c r="D3101" t="str">
        <v>CAMDEN</v>
      </c>
      <c r="E3101" t="str">
        <v>Acute Care Hospitals</v>
      </c>
      <c r="F3101" t="str">
        <v>Voluntary non-profit - Private</v>
      </c>
      <c r="G3101" t="str">
        <v>Yes</v>
      </c>
      <c r="H3101" s="8">
        <v>3</v>
      </c>
      <c r="I3101" t="str">
        <f>_xlfn.XLOOKUP(C3101,State_Ref!B:B,State_Ref!A:A,"No Match")</f>
        <v>New Jersey</v>
      </c>
      <c r="J3101" cm="1">
        <f t="array" ref="J3101">_xlfn.XLOOKUP(I3101&amp;PROPER(D3101),Cleaned_Population!B$2:B$3200&amp;Cleaned_Population!A$2:A$3200,Cleaned_Population!C$2:C$3200,"No Match")</f>
        <v>535799</v>
      </c>
      <c r="K3101" t="str">
        <f t="shared" si="48"/>
        <v>Sufficient Access</v>
      </c>
    </row>
    <row r="3102" spans="1:11">
      <c r="A3102" t="str">
        <v>ROBERT WOOD JOHNSON UNIVERSITY HOSPITAL AT RAHWAY</v>
      </c>
      <c r="B3102" t="str">
        <v>RAHWAY</v>
      </c>
      <c r="C3102" t="str">
        <v>NJ</v>
      </c>
      <c r="D3102" t="str">
        <v>UNION</v>
      </c>
      <c r="E3102" t="str">
        <v>Acute Care Hospitals</v>
      </c>
      <c r="F3102" t="str">
        <v>Voluntary non-profit - Private</v>
      </c>
      <c r="G3102" t="str">
        <v>Yes</v>
      </c>
      <c r="H3102" s="8">
        <v>4</v>
      </c>
      <c r="I3102" t="str">
        <f>_xlfn.XLOOKUP(C3102,State_Ref!B:B,State_Ref!A:A,"No Match")</f>
        <v>New Jersey</v>
      </c>
      <c r="J3102" cm="1">
        <f t="array" ref="J3102">_xlfn.XLOOKUP(I3102&amp;PROPER(D3102),Cleaned_Population!B$2:B$3200&amp;Cleaned_Population!A$2:A$3200,Cleaned_Population!C$2:C$3200,"No Match")</f>
        <v>601863</v>
      </c>
      <c r="K3102" t="str">
        <f t="shared" si="48"/>
        <v>Sufficient Access</v>
      </c>
    </row>
    <row r="3103" spans="1:11">
      <c r="A3103" t="str">
        <v>CAREPOINT HEALTH - BAYONNE MEDICAL CENTER</v>
      </c>
      <c r="B3103" t="str">
        <v>BAYONNE</v>
      </c>
      <c r="C3103" t="str">
        <v>NJ</v>
      </c>
      <c r="D3103" t="str">
        <v>HUDSON</v>
      </c>
      <c r="E3103" t="str">
        <v>Acute Care Hospitals</v>
      </c>
      <c r="F3103" t="str">
        <v>Voluntary non-profit - Private</v>
      </c>
      <c r="G3103" t="str">
        <v>No</v>
      </c>
      <c r="H3103" s="8">
        <v>1</v>
      </c>
      <c r="I3103" t="str">
        <f>_xlfn.XLOOKUP(C3103,State_Ref!B:B,State_Ref!A:A,"No Match")</f>
        <v>New Jersey</v>
      </c>
      <c r="J3103" cm="1">
        <f t="array" ref="J3103">_xlfn.XLOOKUP(I3103&amp;PROPER(D3103),Cleaned_Population!B$2:B$3200&amp;Cleaned_Population!A$2:A$3200,Cleaned_Population!C$2:C$3200,"No Match")</f>
        <v>735033</v>
      </c>
      <c r="K3103" t="str">
        <f t="shared" si="48"/>
        <v>Sufficient Access</v>
      </c>
    </row>
    <row r="3104" spans="1:11">
      <c r="A3104" t="str">
        <v>TRINITAS REGIONAL MEDICAL CENTER</v>
      </c>
      <c r="B3104" t="str">
        <v>ELIZABETH</v>
      </c>
      <c r="C3104" t="str">
        <v>NJ</v>
      </c>
      <c r="D3104" t="str">
        <v>UNION</v>
      </c>
      <c r="E3104" t="str">
        <v>Acute Care Hospitals</v>
      </c>
      <c r="F3104" t="str">
        <v>Voluntary non-profit - Private</v>
      </c>
      <c r="G3104" t="str">
        <v>Yes</v>
      </c>
      <c r="H3104" s="8">
        <v>3</v>
      </c>
      <c r="I3104" t="str">
        <f>_xlfn.XLOOKUP(C3104,State_Ref!B:B,State_Ref!A:A,"No Match")</f>
        <v>New Jersey</v>
      </c>
      <c r="J3104" cm="1">
        <f t="array" ref="J3104">_xlfn.XLOOKUP(I3104&amp;PROPER(D3104),Cleaned_Population!B$2:B$3200&amp;Cleaned_Population!A$2:A$3200,Cleaned_Population!C$2:C$3200,"No Match")</f>
        <v>601863</v>
      </c>
      <c r="K3104" t="str">
        <f t="shared" si="48"/>
        <v>Sufficient Access</v>
      </c>
    </row>
    <row r="3105" spans="1:11">
      <c r="A3105" t="str">
        <v>NEWTON MEDICAL CENTER</v>
      </c>
      <c r="B3105" t="str">
        <v>NEWTON</v>
      </c>
      <c r="C3105" t="str">
        <v>NJ</v>
      </c>
      <c r="D3105" t="str">
        <v>SUSSEX</v>
      </c>
      <c r="E3105" t="str">
        <v>Acute Care Hospitals</v>
      </c>
      <c r="F3105" t="str">
        <v>Voluntary non-profit - Private</v>
      </c>
      <c r="G3105" t="str">
        <v>Yes</v>
      </c>
      <c r="H3105" s="8">
        <v>4</v>
      </c>
      <c r="I3105" t="str">
        <f>_xlfn.XLOOKUP(C3105,State_Ref!B:B,State_Ref!A:A,"No Match")</f>
        <v>New Jersey</v>
      </c>
      <c r="J3105" cm="1">
        <f t="array" ref="J3105">_xlfn.XLOOKUP(I3105&amp;PROPER(D3105),Cleaned_Population!B$2:B$3200&amp;Cleaned_Population!A$2:A$3200,Cleaned_Population!C$2:C$3200,"No Match")</f>
        <v>148063</v>
      </c>
      <c r="K3105" t="str">
        <f t="shared" si="48"/>
        <v>Hospital Desert</v>
      </c>
    </row>
    <row r="3106" spans="1:11">
      <c r="A3106" t="str">
        <v>VIRTUA OUR LADY OF LOURDES HOSPITAL</v>
      </c>
      <c r="B3106" t="str">
        <v>CAMDEN</v>
      </c>
      <c r="C3106" t="str">
        <v>NJ</v>
      </c>
      <c r="D3106" t="str">
        <v>CAMDEN</v>
      </c>
      <c r="E3106" t="str">
        <v>Acute Care Hospitals</v>
      </c>
      <c r="F3106" t="str">
        <v>Government - State</v>
      </c>
      <c r="G3106" t="str">
        <v>Yes</v>
      </c>
      <c r="H3106" s="8">
        <v>2</v>
      </c>
      <c r="I3106" t="str">
        <f>_xlfn.XLOOKUP(C3106,State_Ref!B:B,State_Ref!A:A,"No Match")</f>
        <v>New Jersey</v>
      </c>
      <c r="J3106" cm="1">
        <f t="array" ref="J3106">_xlfn.XLOOKUP(I3106&amp;PROPER(D3106),Cleaned_Population!B$2:B$3200&amp;Cleaned_Population!A$2:A$3200,Cleaned_Population!C$2:C$3200,"No Match")</f>
        <v>535799</v>
      </c>
      <c r="K3106" t="str">
        <f t="shared" si="48"/>
        <v>Sufficient Access</v>
      </c>
    </row>
    <row r="3107" spans="1:11">
      <c r="A3107" t="str">
        <v>DEBORAH HEART AND LUNG CENTER</v>
      </c>
      <c r="B3107" t="str">
        <v>BROWNS MILLS</v>
      </c>
      <c r="C3107" t="str">
        <v>NJ</v>
      </c>
      <c r="D3107" t="str">
        <v>BURLINGTON</v>
      </c>
      <c r="E3107" t="str">
        <v>Acute Care Hospitals</v>
      </c>
      <c r="F3107" t="str">
        <v>Voluntary non-profit - Private</v>
      </c>
      <c r="G3107" t="str">
        <v>No</v>
      </c>
      <c r="H3107" s="8">
        <v>3</v>
      </c>
      <c r="I3107" t="str">
        <f>_xlfn.XLOOKUP(C3107,State_Ref!B:B,State_Ref!A:A,"No Match")</f>
        <v>New Jersey</v>
      </c>
      <c r="J3107" cm="1">
        <f t="array" ref="J3107">_xlfn.XLOOKUP(I3107&amp;PROPER(D3107),Cleaned_Population!B$2:B$3200&amp;Cleaned_Population!A$2:A$3200,Cleaned_Population!C$2:C$3200,"No Match")</f>
        <v>481439</v>
      </c>
      <c r="K3107" t="str">
        <f t="shared" si="48"/>
        <v>Sufficient Access</v>
      </c>
    </row>
    <row r="3108" spans="1:11">
      <c r="A3108" t="str">
        <v>INSPIRA MEDICAL CENTER VINELAND</v>
      </c>
      <c r="B3108" t="str">
        <v>VINELAND</v>
      </c>
      <c r="C3108" t="str">
        <v>NJ</v>
      </c>
      <c r="D3108" t="str">
        <v>CUMBERLAND</v>
      </c>
      <c r="E3108" t="str">
        <v>Acute Care Hospitals</v>
      </c>
      <c r="F3108" t="str">
        <v>Voluntary non-profit - Private</v>
      </c>
      <c r="G3108" t="str">
        <v>Yes</v>
      </c>
      <c r="H3108" s="8">
        <v>3</v>
      </c>
      <c r="I3108" t="str">
        <f>_xlfn.XLOOKUP(C3108,State_Ref!B:B,State_Ref!A:A,"No Match")</f>
        <v>New Jersey</v>
      </c>
      <c r="J3108" cm="1">
        <f t="array" ref="J3108">_xlfn.XLOOKUP(I3108&amp;PROPER(D3108),Cleaned_Population!B$2:B$3200&amp;Cleaned_Population!A$2:A$3200,Cleaned_Population!C$2:C$3200,"No Match")</f>
        <v>157148</v>
      </c>
      <c r="K3108" t="str">
        <f t="shared" si="48"/>
        <v>Hospital Desert</v>
      </c>
    </row>
    <row r="3109" spans="1:11">
      <c r="A3109" t="str">
        <v>RIVERVIEW MEDICAL CENTER</v>
      </c>
      <c r="B3109" t="str">
        <v>RED BANK</v>
      </c>
      <c r="C3109" t="str">
        <v>NJ</v>
      </c>
      <c r="D3109" t="str">
        <v>MONMOUTH</v>
      </c>
      <c r="E3109" t="str">
        <v>Acute Care Hospitals</v>
      </c>
      <c r="F3109" t="str">
        <v>Voluntary non-profit - Private</v>
      </c>
      <c r="G3109" t="str">
        <v>Yes</v>
      </c>
      <c r="H3109" s="8">
        <v>3</v>
      </c>
      <c r="I3109" t="str">
        <f>_xlfn.XLOOKUP(C3109,State_Ref!B:B,State_Ref!A:A,"No Match")</f>
        <v>New Jersey</v>
      </c>
      <c r="J3109" cm="1">
        <f t="array" ref="J3109">_xlfn.XLOOKUP(I3109&amp;PROPER(D3109),Cleaned_Population!B$2:B$3200&amp;Cleaned_Population!A$2:A$3200,Cleaned_Population!C$2:C$3200,"No Match")</f>
        <v>651035</v>
      </c>
      <c r="K3109" t="str">
        <f t="shared" si="48"/>
        <v>Sufficient Access</v>
      </c>
    </row>
    <row r="3110" spans="1:11">
      <c r="A3110" t="str">
        <v>ROBERT WOOD JOHNSON UNIVERSITY HOSPITAL</v>
      </c>
      <c r="B3110" t="str">
        <v>NEW BRUNSWICK</v>
      </c>
      <c r="C3110" t="str">
        <v>NJ</v>
      </c>
      <c r="D3110" t="str">
        <v>MIDDLESEX</v>
      </c>
      <c r="E3110" t="str">
        <v>Acute Care Hospitals</v>
      </c>
      <c r="F3110" t="str">
        <v>Voluntary non-profit - Private</v>
      </c>
      <c r="G3110" t="str">
        <v>Yes</v>
      </c>
      <c r="H3110" s="8">
        <v>2</v>
      </c>
      <c r="I3110" t="str">
        <f>_xlfn.XLOOKUP(C3110,State_Ref!B:B,State_Ref!A:A,"No Match")</f>
        <v>New Jersey</v>
      </c>
      <c r="J3110" cm="1">
        <f t="array" ref="J3110">_xlfn.XLOOKUP(I3110&amp;PROPER(D3110),Cleaned_Population!B$2:B$3200&amp;Cleaned_Population!A$2:A$3200,Cleaned_Population!C$2:C$3200,"No Match")</f>
        <v>883335</v>
      </c>
      <c r="K3110" t="str">
        <f t="shared" si="48"/>
        <v>Sufficient Access</v>
      </c>
    </row>
    <row r="3111" spans="1:11">
      <c r="A3111" t="str">
        <v>RARITAN BAY MEDICAL CENTER</v>
      </c>
      <c r="B3111" t="str">
        <v>PERTH AMBOY</v>
      </c>
      <c r="C3111" t="str">
        <v>NJ</v>
      </c>
      <c r="D3111" t="str">
        <v>MIDDLESEX</v>
      </c>
      <c r="E3111" t="str">
        <v>Acute Care Hospitals</v>
      </c>
      <c r="F3111" t="str">
        <v>Voluntary non-profit - Private</v>
      </c>
      <c r="G3111" t="str">
        <v>Yes</v>
      </c>
      <c r="H3111" s="8">
        <v>4</v>
      </c>
      <c r="I3111" t="str">
        <f>_xlfn.XLOOKUP(C3111,State_Ref!B:B,State_Ref!A:A,"No Match")</f>
        <v>New Jersey</v>
      </c>
      <c r="J3111" cm="1">
        <f t="array" ref="J3111">_xlfn.XLOOKUP(I3111&amp;PROPER(D3111),Cleaned_Population!B$2:B$3200&amp;Cleaned_Population!A$2:A$3200,Cleaned_Population!C$2:C$3200,"No Match")</f>
        <v>883335</v>
      </c>
      <c r="K3111" t="str">
        <f t="shared" si="48"/>
        <v>Sufficient Access</v>
      </c>
    </row>
    <row r="3112" spans="1:11">
      <c r="A3112" t="str">
        <v>CAREPOINT HEALTH-HOBOKEN UNIVERSITY MEDICAL CENTER</v>
      </c>
      <c r="B3112" t="str">
        <v>HOBOKEN</v>
      </c>
      <c r="C3112" t="str">
        <v>NJ</v>
      </c>
      <c r="D3112" t="str">
        <v>HUDSON</v>
      </c>
      <c r="E3112" t="str">
        <v>Acute Care Hospitals</v>
      </c>
      <c r="F3112" t="str">
        <v>Voluntary non-profit - Church</v>
      </c>
      <c r="G3112" t="str">
        <v>No</v>
      </c>
      <c r="H3112" s="8">
        <v>1</v>
      </c>
      <c r="I3112" t="str">
        <f>_xlfn.XLOOKUP(C3112,State_Ref!B:B,State_Ref!A:A,"No Match")</f>
        <v>New Jersey</v>
      </c>
      <c r="J3112" cm="1">
        <f t="array" ref="J3112">_xlfn.XLOOKUP(I3112&amp;PROPER(D3112),Cleaned_Population!B$2:B$3200&amp;Cleaned_Population!A$2:A$3200,Cleaned_Population!C$2:C$3200,"No Match")</f>
        <v>735033</v>
      </c>
      <c r="K3112" t="str">
        <f t="shared" si="48"/>
        <v>Sufficient Access</v>
      </c>
    </row>
    <row r="3113" spans="1:11">
      <c r="A3113" t="str">
        <v>COMMUNITY MEDICAL CENTER</v>
      </c>
      <c r="B3113" t="str">
        <v>TOMS RIVER</v>
      </c>
      <c r="C3113" t="str">
        <v>NJ</v>
      </c>
      <c r="D3113" t="str">
        <v>OCEAN</v>
      </c>
      <c r="E3113" t="str">
        <v>Acute Care Hospitals</v>
      </c>
      <c r="F3113" t="str">
        <v>Voluntary non-profit - Private</v>
      </c>
      <c r="G3113" t="str">
        <v>Yes</v>
      </c>
      <c r="H3113" s="8">
        <v>1</v>
      </c>
      <c r="I3113" t="str">
        <f>_xlfn.XLOOKUP(C3113,State_Ref!B:B,State_Ref!A:A,"No Match")</f>
        <v>New Jersey</v>
      </c>
      <c r="J3113" cm="1">
        <f t="array" ref="J3113">_xlfn.XLOOKUP(I3113&amp;PROPER(D3113),Cleaned_Population!B$2:B$3200&amp;Cleaned_Population!A$2:A$3200,Cleaned_Population!C$2:C$3200,"No Match")</f>
        <v>673746</v>
      </c>
      <c r="K3113" t="str">
        <f t="shared" si="48"/>
        <v>Sufficient Access</v>
      </c>
    </row>
    <row r="3114" spans="1:11">
      <c r="A3114" t="str">
        <v>CAPITAL HEALTH MEDICAL CENTER - HOPEWELL</v>
      </c>
      <c r="B3114" t="str">
        <v>PENNINGTON</v>
      </c>
      <c r="C3114" t="str">
        <v>NJ</v>
      </c>
      <c r="D3114" t="str">
        <v>MERCER</v>
      </c>
      <c r="E3114" t="str">
        <v>Acute Care Hospitals</v>
      </c>
      <c r="F3114" t="str">
        <v>Voluntary non-profit - Private</v>
      </c>
      <c r="G3114" t="str">
        <v>Yes</v>
      </c>
      <c r="H3114" s="8">
        <v>2</v>
      </c>
      <c r="I3114" t="str">
        <f>_xlfn.XLOOKUP(C3114,State_Ref!B:B,State_Ref!A:A,"No Match")</f>
        <v>New Jersey</v>
      </c>
      <c r="J3114" cm="1">
        <f t="array" ref="J3114">_xlfn.XLOOKUP(I3114&amp;PROPER(D3114),Cleaned_Population!B$2:B$3200&amp;Cleaned_Population!A$2:A$3200,Cleaned_Population!C$2:C$3200,"No Match")</f>
        <v>399289</v>
      </c>
      <c r="K3114" t="str">
        <f t="shared" si="48"/>
        <v>Sufficient Access</v>
      </c>
    </row>
    <row r="3115" spans="1:11">
      <c r="A3115" t="str">
        <v>ENGLEWOOD HOSPITAL AND MEDICAL CENTER</v>
      </c>
      <c r="B3115" t="str">
        <v>ENGLEWOOD</v>
      </c>
      <c r="C3115" t="str">
        <v>NJ</v>
      </c>
      <c r="D3115" t="str">
        <v>BERGEN</v>
      </c>
      <c r="E3115" t="str">
        <v>Acute Care Hospitals</v>
      </c>
      <c r="F3115" t="str">
        <v>Voluntary non-profit - Private</v>
      </c>
      <c r="G3115" t="str">
        <v>Yes</v>
      </c>
      <c r="H3115" s="8">
        <v>4</v>
      </c>
      <c r="I3115" t="str">
        <f>_xlfn.XLOOKUP(C3115,State_Ref!B:B,State_Ref!A:A,"No Match")</f>
        <v>New Jersey</v>
      </c>
      <c r="J3115" cm="1">
        <f t="array" ref="J3115">_xlfn.XLOOKUP(I3115&amp;PROPER(D3115),Cleaned_Population!B$2:B$3200&amp;Cleaned_Population!A$2:A$3200,Cleaned_Population!C$2:C$3200,"No Match")</f>
        <v>977026</v>
      </c>
      <c r="K3115" t="str">
        <f t="shared" si="48"/>
        <v>Sufficient Access</v>
      </c>
    </row>
    <row r="3116" spans="1:11">
      <c r="A3116" t="str">
        <v>SHORE MEDICAL CENTER</v>
      </c>
      <c r="B3116" t="str">
        <v>SOMERS POINT</v>
      </c>
      <c r="C3116" t="str">
        <v>NJ</v>
      </c>
      <c r="D3116" t="str">
        <v>ATLANTIC</v>
      </c>
      <c r="E3116" t="str">
        <v>Acute Care Hospitals</v>
      </c>
      <c r="F3116" t="str">
        <v>Voluntary non-profit - Private</v>
      </c>
      <c r="G3116" t="str">
        <v>Yes</v>
      </c>
      <c r="H3116" s="8">
        <v>3</v>
      </c>
      <c r="I3116" t="str">
        <f>_xlfn.XLOOKUP(C3116,State_Ref!B:B,State_Ref!A:A,"No Match")</f>
        <v>New Jersey</v>
      </c>
      <c r="J3116" cm="1">
        <f t="array" ref="J3116">_xlfn.XLOOKUP(I3116&amp;PROPER(D3116),Cleaned_Population!B$2:B$3200&amp;Cleaned_Population!A$2:A$3200,Cleaned_Population!C$2:C$3200,"No Match")</f>
        <v>278657</v>
      </c>
      <c r="K3116" t="str">
        <f t="shared" si="48"/>
        <v>Sufficient Access</v>
      </c>
    </row>
    <row r="3117" spans="1:11">
      <c r="A3117" t="str">
        <v>ROBERT WOOD JOHNSON UNIVERSITY HOSPITAL - SOMERSET</v>
      </c>
      <c r="B3117" t="str">
        <v>SOMERVILLE</v>
      </c>
      <c r="C3117" t="str">
        <v>NJ</v>
      </c>
      <c r="D3117" t="str">
        <v>SOMERSET</v>
      </c>
      <c r="E3117" t="str">
        <v>Acute Care Hospitals</v>
      </c>
      <c r="F3117" t="str">
        <v>Voluntary non-profit - Private</v>
      </c>
      <c r="G3117" t="str">
        <v>Yes</v>
      </c>
      <c r="H3117" s="8">
        <v>3</v>
      </c>
      <c r="I3117" t="str">
        <f>_xlfn.XLOOKUP(C3117,State_Ref!B:B,State_Ref!A:A,"No Match")</f>
        <v>New Jersey</v>
      </c>
      <c r="J3117" cm="1">
        <f t="array" ref="J3117">_xlfn.XLOOKUP(I3117&amp;PROPER(D3117),Cleaned_Population!B$2:B$3200&amp;Cleaned_Population!A$2:A$3200,Cleaned_Population!C$2:C$3200,"No Match")</f>
        <v>356486</v>
      </c>
      <c r="K3117" t="str">
        <f t="shared" si="48"/>
        <v>Sufficient Access</v>
      </c>
    </row>
    <row r="3118" spans="1:11">
      <c r="A3118" t="str">
        <v>SAINT CLARE'S HOSPITAL/ DENVILLE CAMPUS</v>
      </c>
      <c r="B3118" t="str">
        <v>DENVILLE</v>
      </c>
      <c r="C3118" t="str">
        <v>NJ</v>
      </c>
      <c r="D3118" t="str">
        <v>MORRIS</v>
      </c>
      <c r="E3118" t="str">
        <v>Acute Care Hospitals</v>
      </c>
      <c r="F3118" t="str">
        <v>Proprietary</v>
      </c>
      <c r="G3118" t="str">
        <v>Yes</v>
      </c>
      <c r="H3118" s="8">
        <v>2</v>
      </c>
      <c r="I3118" t="str">
        <f>_xlfn.XLOOKUP(C3118,State_Ref!B:B,State_Ref!A:A,"No Match")</f>
        <v>New Jersey</v>
      </c>
      <c r="J3118" cm="1">
        <f t="array" ref="J3118">_xlfn.XLOOKUP(I3118&amp;PROPER(D3118),Cleaned_Population!B$2:B$3200&amp;Cleaned_Population!A$2:A$3200,Cleaned_Population!C$2:C$3200,"No Match")</f>
        <v>524251</v>
      </c>
      <c r="K3118" t="str">
        <f t="shared" si="48"/>
        <v>Sufficient Access</v>
      </c>
    </row>
    <row r="3119" spans="1:11">
      <c r="A3119" t="str">
        <v>OVERLOOK MEDICAL CENTER</v>
      </c>
      <c r="B3119" t="str">
        <v>SUMMIT</v>
      </c>
      <c r="C3119" t="str">
        <v>NJ</v>
      </c>
      <c r="D3119" t="str">
        <v>UNION</v>
      </c>
      <c r="E3119" t="str">
        <v>Acute Care Hospitals</v>
      </c>
      <c r="F3119" t="str">
        <v>Voluntary non-profit - Private</v>
      </c>
      <c r="G3119" t="str">
        <v>Yes</v>
      </c>
      <c r="H3119" s="8">
        <v>5</v>
      </c>
      <c r="I3119" t="str">
        <f>_xlfn.XLOOKUP(C3119,State_Ref!B:B,State_Ref!A:A,"No Match")</f>
        <v>New Jersey</v>
      </c>
      <c r="J3119" cm="1">
        <f t="array" ref="J3119">_xlfn.XLOOKUP(I3119&amp;PROPER(D3119),Cleaned_Population!B$2:B$3200&amp;Cleaned_Population!A$2:A$3200,Cleaned_Population!C$2:C$3200,"No Match")</f>
        <v>601863</v>
      </c>
      <c r="K3119" t="str">
        <f t="shared" si="48"/>
        <v>Sufficient Access</v>
      </c>
    </row>
    <row r="3120" spans="1:11">
      <c r="A3120" t="str">
        <v>OCEAN MEDICAL CENTER</v>
      </c>
      <c r="B3120" t="str">
        <v>BRICK</v>
      </c>
      <c r="C3120" t="str">
        <v>NJ</v>
      </c>
      <c r="D3120" t="str">
        <v>OCEAN</v>
      </c>
      <c r="E3120" t="str">
        <v>Acute Care Hospitals</v>
      </c>
      <c r="F3120" t="str">
        <v>Voluntary non-profit - Other</v>
      </c>
      <c r="G3120" t="str">
        <v>Yes</v>
      </c>
      <c r="H3120" s="8">
        <v>4</v>
      </c>
      <c r="I3120" t="str">
        <f>_xlfn.XLOOKUP(C3120,State_Ref!B:B,State_Ref!A:A,"No Match")</f>
        <v>New Jersey</v>
      </c>
      <c r="J3120" cm="1">
        <f t="array" ref="J3120">_xlfn.XLOOKUP(I3120&amp;PROPER(D3120),Cleaned_Population!B$2:B$3200&amp;Cleaned_Population!A$2:A$3200,Cleaned_Population!C$2:C$3200,"No Match")</f>
        <v>673746</v>
      </c>
      <c r="K3120" t="str">
        <f t="shared" si="48"/>
        <v>Sufficient Access</v>
      </c>
    </row>
    <row r="3121" spans="1:11">
      <c r="A3121" t="str">
        <v>HACKENSACK MERIDIAN MOUNTAINSIDE MEDICAL</v>
      </c>
      <c r="B3121" t="str">
        <v>MONTCLAIR</v>
      </c>
      <c r="C3121" t="str">
        <v>NJ</v>
      </c>
      <c r="D3121" t="str">
        <v>ESSEX</v>
      </c>
      <c r="E3121" t="str">
        <v>Acute Care Hospitals</v>
      </c>
      <c r="F3121" t="str">
        <v>Proprietary</v>
      </c>
      <c r="G3121" t="str">
        <v>Yes</v>
      </c>
      <c r="H3121" s="8">
        <v>4</v>
      </c>
      <c r="I3121" t="str">
        <f>_xlfn.XLOOKUP(C3121,State_Ref!B:B,State_Ref!A:A,"No Match")</f>
        <v>New Jersey</v>
      </c>
      <c r="J3121" cm="1">
        <f t="array" ref="J3121">_xlfn.XLOOKUP(I3121&amp;PROPER(D3121),Cleaned_Population!B$2:B$3200&amp;Cleaned_Population!A$2:A$3200,Cleaned_Population!C$2:C$3200,"No Match")</f>
        <v>896379</v>
      </c>
      <c r="K3121" t="str">
        <f t="shared" si="48"/>
        <v>Sufficient Access</v>
      </c>
    </row>
    <row r="3122" spans="1:11">
      <c r="A3122" t="str">
        <v>VIRTUA MOUNT HOLLY HOSPITAL</v>
      </c>
      <c r="B3122" t="str">
        <v>MOUNT HOLLY</v>
      </c>
      <c r="C3122" t="str">
        <v>NJ</v>
      </c>
      <c r="D3122" t="str">
        <v>BURLINGTON</v>
      </c>
      <c r="E3122" t="str">
        <v>Acute Care Hospitals</v>
      </c>
      <c r="F3122" t="str">
        <v>Voluntary non-profit - Private</v>
      </c>
      <c r="G3122" t="str">
        <v>Yes</v>
      </c>
      <c r="H3122" s="8">
        <v>3</v>
      </c>
      <c r="I3122" t="str">
        <f>_xlfn.XLOOKUP(C3122,State_Ref!B:B,State_Ref!A:A,"No Match")</f>
        <v>New Jersey</v>
      </c>
      <c r="J3122" cm="1">
        <f t="array" ref="J3122">_xlfn.XLOOKUP(I3122&amp;PROPER(D3122),Cleaned_Population!B$2:B$3200&amp;Cleaned_Population!A$2:A$3200,Cleaned_Population!C$2:C$3200,"No Match")</f>
        <v>481439</v>
      </c>
      <c r="K3122" t="str">
        <f t="shared" si="48"/>
        <v>Sufficient Access</v>
      </c>
    </row>
    <row r="3123" spans="1:11">
      <c r="A3123" t="str">
        <v>BERGEN NEW BRIDGE MEDICAL CENTER</v>
      </c>
      <c r="B3123" t="str">
        <v>PARAMUS</v>
      </c>
      <c r="C3123" t="str">
        <v>NJ</v>
      </c>
      <c r="D3123" t="str">
        <v>BERGEN</v>
      </c>
      <c r="E3123" t="str">
        <v>Acute Care Hospitals</v>
      </c>
      <c r="F3123" t="str">
        <v>Voluntary non-profit - Private</v>
      </c>
      <c r="G3123" t="str">
        <v>Yes</v>
      </c>
      <c r="H3123" s="8">
        <v>0</v>
      </c>
      <c r="I3123" t="str">
        <f>_xlfn.XLOOKUP(C3123,State_Ref!B:B,State_Ref!A:A,"No Match")</f>
        <v>New Jersey</v>
      </c>
      <c r="J3123" cm="1">
        <f t="array" ref="J3123">_xlfn.XLOOKUP(I3123&amp;PROPER(D3123),Cleaned_Population!B$2:B$3200&amp;Cleaned_Population!A$2:A$3200,Cleaned_Population!C$2:C$3200,"No Match")</f>
        <v>977026</v>
      </c>
      <c r="K3123" t="str">
        <f t="shared" si="48"/>
        <v>Sufficient Access</v>
      </c>
    </row>
    <row r="3124" spans="1:11">
      <c r="A3124" t="str">
        <v>ST LUKE'S WARREN HOSPITAL</v>
      </c>
      <c r="B3124" t="str">
        <v>PHILLIPSBURG</v>
      </c>
      <c r="C3124" t="str">
        <v>NJ</v>
      </c>
      <c r="D3124" t="str">
        <v>WARREN</v>
      </c>
      <c r="E3124" t="str">
        <v>Acute Care Hospitals</v>
      </c>
      <c r="F3124" t="str">
        <v>Voluntary non-profit - Private</v>
      </c>
      <c r="G3124" t="str">
        <v>Yes</v>
      </c>
      <c r="H3124" s="8">
        <v>5</v>
      </c>
      <c r="I3124" t="str">
        <f>_xlfn.XLOOKUP(C3124,State_Ref!B:B,State_Ref!A:A,"No Match")</f>
        <v>New Jersey</v>
      </c>
      <c r="J3124" cm="1">
        <f t="array" ref="J3124">_xlfn.XLOOKUP(I3124&amp;PROPER(D3124),Cleaned_Population!B$2:B$3200&amp;Cleaned_Population!A$2:A$3200,Cleaned_Population!C$2:C$3200,"No Match")</f>
        <v>112953</v>
      </c>
      <c r="K3124" t="str">
        <f t="shared" si="48"/>
        <v>Sufficient Access</v>
      </c>
    </row>
    <row r="3125" spans="1:11">
      <c r="A3125" t="str">
        <v>VIRTUA WILLINGBORO HOSPITAL</v>
      </c>
      <c r="B3125" t="str">
        <v>WILLINGBORO</v>
      </c>
      <c r="C3125" t="str">
        <v>NJ</v>
      </c>
      <c r="D3125" t="str">
        <v>BURLINGTON</v>
      </c>
      <c r="E3125" t="str">
        <v>Acute Care Hospitals</v>
      </c>
      <c r="F3125" t="str">
        <v>Voluntary non-profit - Private</v>
      </c>
      <c r="G3125" t="str">
        <v>Yes</v>
      </c>
      <c r="H3125" s="8">
        <v>3</v>
      </c>
      <c r="I3125" t="str">
        <f>_xlfn.XLOOKUP(C3125,State_Ref!B:B,State_Ref!A:A,"No Match")</f>
        <v>New Jersey</v>
      </c>
      <c r="J3125" cm="1">
        <f t="array" ref="J3125">_xlfn.XLOOKUP(I3125&amp;PROPER(D3125),Cleaned_Population!B$2:B$3200&amp;Cleaned_Population!A$2:A$3200,Cleaned_Population!C$2:C$3200,"No Match")</f>
        <v>481439</v>
      </c>
      <c r="K3125" t="str">
        <f t="shared" si="48"/>
        <v>Sufficient Access</v>
      </c>
    </row>
    <row r="3126" spans="1:11">
      <c r="A3126" t="str">
        <v>ATLANTICARE REGIONAL MEDICAL CENTER - CITY CAMPUS</v>
      </c>
      <c r="B3126" t="str">
        <v>ATLANTIC CITY</v>
      </c>
      <c r="C3126" t="str">
        <v>NJ</v>
      </c>
      <c r="D3126" t="str">
        <v>ATLANTIC</v>
      </c>
      <c r="E3126" t="str">
        <v>Acute Care Hospitals</v>
      </c>
      <c r="F3126" t="str">
        <v>Voluntary non-profit - Private</v>
      </c>
      <c r="G3126" t="str">
        <v>Yes</v>
      </c>
      <c r="H3126" s="8">
        <v>4</v>
      </c>
      <c r="I3126" t="str">
        <f>_xlfn.XLOOKUP(C3126,State_Ref!B:B,State_Ref!A:A,"No Match")</f>
        <v>New Jersey</v>
      </c>
      <c r="J3126" cm="1">
        <f t="array" ref="J3126">_xlfn.XLOOKUP(I3126&amp;PROPER(D3126),Cleaned_Population!B$2:B$3200&amp;Cleaned_Population!A$2:A$3200,Cleaned_Population!C$2:C$3200,"No Match")</f>
        <v>278657</v>
      </c>
      <c r="K3126" t="str">
        <f t="shared" si="48"/>
        <v>Sufficient Access</v>
      </c>
    </row>
    <row r="3127" spans="1:11">
      <c r="A3127" t="str">
        <v>INSPIRA MEDICAL CENTER MULLICA HILL</v>
      </c>
      <c r="B3127" t="str">
        <v>ELMER</v>
      </c>
      <c r="C3127" t="str">
        <v>NJ</v>
      </c>
      <c r="D3127" t="str">
        <v>SALEM</v>
      </c>
      <c r="E3127" t="str">
        <v>Acute Care Hospitals</v>
      </c>
      <c r="F3127" t="str">
        <v>Voluntary non-profit - Private</v>
      </c>
      <c r="G3127" t="str">
        <v>Yes</v>
      </c>
      <c r="H3127" s="8">
        <v>3</v>
      </c>
      <c r="I3127" t="str">
        <f>_xlfn.XLOOKUP(C3127,State_Ref!B:B,State_Ref!A:A,"No Match")</f>
        <v>New Jersey</v>
      </c>
      <c r="J3127" cm="1">
        <f t="array" ref="J3127">_xlfn.XLOOKUP(I3127&amp;PROPER(D3127),Cleaned_Population!B$2:B$3200&amp;Cleaned_Population!A$2:A$3200,Cleaned_Population!C$2:C$3200,"No Match")</f>
        <v>66280</v>
      </c>
      <c r="K3127" t="str">
        <f t="shared" si="48"/>
        <v>Hospital Desert</v>
      </c>
    </row>
    <row r="3128" spans="1:11">
      <c r="A3128" t="str">
        <v>SAINT PETER'S UNIVERSITY HOSPITAL</v>
      </c>
      <c r="B3128" t="str">
        <v>NEW BRUNSWICK</v>
      </c>
      <c r="C3128" t="str">
        <v>NJ</v>
      </c>
      <c r="D3128" t="str">
        <v>MIDDLESEX</v>
      </c>
      <c r="E3128" t="str">
        <v>Acute Care Hospitals</v>
      </c>
      <c r="F3128" t="str">
        <v>Voluntary non-profit - Private</v>
      </c>
      <c r="G3128" t="str">
        <v>Yes</v>
      </c>
      <c r="H3128" s="8">
        <v>3</v>
      </c>
      <c r="I3128" t="str">
        <f>_xlfn.XLOOKUP(C3128,State_Ref!B:B,State_Ref!A:A,"No Match")</f>
        <v>New Jersey</v>
      </c>
      <c r="J3128" cm="1">
        <f t="array" ref="J3128">_xlfn.XLOOKUP(I3128&amp;PROPER(D3128),Cleaned_Population!B$2:B$3200&amp;Cleaned_Population!A$2:A$3200,Cleaned_Population!C$2:C$3200,"No Match")</f>
        <v>883335</v>
      </c>
      <c r="K3128" t="str">
        <f t="shared" si="48"/>
        <v>Sufficient Access</v>
      </c>
    </row>
    <row r="3129" spans="1:11">
      <c r="A3129" t="str">
        <v>JERSEY SHORE UNIVERSITY MEDICAL CENTER</v>
      </c>
      <c r="B3129" t="str">
        <v>NEPTUNE</v>
      </c>
      <c r="C3129" t="str">
        <v>NJ</v>
      </c>
      <c r="D3129" t="str">
        <v>MONMOUTH</v>
      </c>
      <c r="E3129" t="str">
        <v>Acute Care Hospitals</v>
      </c>
      <c r="F3129" t="str">
        <v>Voluntary non-profit - Private</v>
      </c>
      <c r="G3129" t="str">
        <v>Yes</v>
      </c>
      <c r="H3129" s="8">
        <v>4</v>
      </c>
      <c r="I3129" t="str">
        <f>_xlfn.XLOOKUP(C3129,State_Ref!B:B,State_Ref!A:A,"No Match")</f>
        <v>New Jersey</v>
      </c>
      <c r="J3129" cm="1">
        <f t="array" ref="J3129">_xlfn.XLOOKUP(I3129&amp;PROPER(D3129),Cleaned_Population!B$2:B$3200&amp;Cleaned_Population!A$2:A$3200,Cleaned_Population!C$2:C$3200,"No Match")</f>
        <v>651035</v>
      </c>
      <c r="K3129" t="str">
        <f t="shared" si="48"/>
        <v>Sufficient Access</v>
      </c>
    </row>
    <row r="3130" spans="1:11">
      <c r="A3130" t="str">
        <v>JERSEY CITY MEDICAL CENTER</v>
      </c>
      <c r="B3130" t="str">
        <v>JERSEY CITY</v>
      </c>
      <c r="C3130" t="str">
        <v>NJ</v>
      </c>
      <c r="D3130" t="str">
        <v>HUDSON</v>
      </c>
      <c r="E3130" t="str">
        <v>Acute Care Hospitals</v>
      </c>
      <c r="F3130" t="str">
        <v>Voluntary non-profit - Private</v>
      </c>
      <c r="G3130" t="str">
        <v>Yes</v>
      </c>
      <c r="H3130" s="8">
        <v>3</v>
      </c>
      <c r="I3130" t="str">
        <f>_xlfn.XLOOKUP(C3130,State_Ref!B:B,State_Ref!A:A,"No Match")</f>
        <v>New Jersey</v>
      </c>
      <c r="J3130" cm="1">
        <f t="array" ref="J3130">_xlfn.XLOOKUP(I3130&amp;PROPER(D3130),Cleaned_Population!B$2:B$3200&amp;Cleaned_Population!A$2:A$3200,Cleaned_Population!C$2:C$3200,"No Match")</f>
        <v>735033</v>
      </c>
      <c r="K3130" t="str">
        <f t="shared" si="48"/>
        <v>Sufficient Access</v>
      </c>
    </row>
    <row r="3131" spans="1:11">
      <c r="A3131" t="str">
        <v>MONMOUTH MEDICAL CENTER</v>
      </c>
      <c r="B3131" t="str">
        <v>LONG BRANCH</v>
      </c>
      <c r="C3131" t="str">
        <v>NJ</v>
      </c>
      <c r="D3131" t="str">
        <v>MONMOUTH</v>
      </c>
      <c r="E3131" t="str">
        <v>Acute Care Hospitals</v>
      </c>
      <c r="F3131" t="str">
        <v>Voluntary non-profit - Private</v>
      </c>
      <c r="G3131" t="str">
        <v>Yes</v>
      </c>
      <c r="H3131" s="8">
        <v>3</v>
      </c>
      <c r="I3131" t="str">
        <f>_xlfn.XLOOKUP(C3131,State_Ref!B:B,State_Ref!A:A,"No Match")</f>
        <v>New Jersey</v>
      </c>
      <c r="J3131" cm="1">
        <f t="array" ref="J3131">_xlfn.XLOOKUP(I3131&amp;PROPER(D3131),Cleaned_Population!B$2:B$3200&amp;Cleaned_Population!A$2:A$3200,Cleaned_Population!C$2:C$3200,"No Match")</f>
        <v>651035</v>
      </c>
      <c r="K3131" t="str">
        <f t="shared" si="48"/>
        <v>Sufficient Access</v>
      </c>
    </row>
    <row r="3132" spans="1:11">
      <c r="A3132" t="str">
        <v>COOPERMAN BARNABAS MEDICAL CENTER</v>
      </c>
      <c r="B3132" t="str">
        <v>LIVINGSTON</v>
      </c>
      <c r="C3132" t="str">
        <v>NJ</v>
      </c>
      <c r="D3132" t="str">
        <v>ESSEX</v>
      </c>
      <c r="E3132" t="str">
        <v>Acute Care Hospitals</v>
      </c>
      <c r="F3132" t="str">
        <v>Voluntary non-profit - Private</v>
      </c>
      <c r="G3132" t="str">
        <v>Yes</v>
      </c>
      <c r="H3132" s="8">
        <v>3</v>
      </c>
      <c r="I3132" t="str">
        <f>_xlfn.XLOOKUP(C3132,State_Ref!B:B,State_Ref!A:A,"No Match")</f>
        <v>New Jersey</v>
      </c>
      <c r="J3132" cm="1">
        <f t="array" ref="J3132">_xlfn.XLOOKUP(I3132&amp;PROPER(D3132),Cleaned_Population!B$2:B$3200&amp;Cleaned_Population!A$2:A$3200,Cleaned_Population!C$2:C$3200,"No Match")</f>
        <v>896379</v>
      </c>
      <c r="K3132" t="str">
        <f t="shared" si="48"/>
        <v>Sufficient Access</v>
      </c>
    </row>
    <row r="3133" spans="1:11">
      <c r="A3133" t="str">
        <v>CAREWELL HEALTH MEDICAL CENTER</v>
      </c>
      <c r="B3133" t="str">
        <v>EAST ORANGE</v>
      </c>
      <c r="C3133" t="str">
        <v>NJ</v>
      </c>
      <c r="D3133" t="str">
        <v>ESSEX</v>
      </c>
      <c r="E3133" t="str">
        <v>Acute Care Hospitals</v>
      </c>
      <c r="F3133" t="str">
        <v>Proprietary</v>
      </c>
      <c r="G3133" t="str">
        <v>Yes</v>
      </c>
      <c r="H3133" s="8">
        <v>1</v>
      </c>
      <c r="I3133" t="str">
        <f>_xlfn.XLOOKUP(C3133,State_Ref!B:B,State_Ref!A:A,"No Match")</f>
        <v>New Jersey</v>
      </c>
      <c r="J3133" cm="1">
        <f t="array" ref="J3133">_xlfn.XLOOKUP(I3133&amp;PROPER(D3133),Cleaned_Population!B$2:B$3200&amp;Cleaned_Population!A$2:A$3200,Cleaned_Population!C$2:C$3200,"No Match")</f>
        <v>896379</v>
      </c>
      <c r="K3133" t="str">
        <f t="shared" si="48"/>
        <v>Sufficient Access</v>
      </c>
    </row>
    <row r="3134" spans="1:11">
      <c r="A3134" t="str">
        <v>MONMOUTH MEDICAL CENTER-SOUTHERN CAMPUS</v>
      </c>
      <c r="B3134" t="str">
        <v>LAKEWOOD</v>
      </c>
      <c r="C3134" t="str">
        <v>NJ</v>
      </c>
      <c r="D3134" t="str">
        <v>OCEAN</v>
      </c>
      <c r="E3134" t="str">
        <v>Acute Care Hospitals</v>
      </c>
      <c r="F3134" t="str">
        <v>Voluntary non-profit - Private</v>
      </c>
      <c r="G3134" t="str">
        <v>Yes</v>
      </c>
      <c r="H3134" s="8">
        <v>3</v>
      </c>
      <c r="I3134" t="str">
        <f>_xlfn.XLOOKUP(C3134,State_Ref!B:B,State_Ref!A:A,"No Match")</f>
        <v>New Jersey</v>
      </c>
      <c r="J3134" cm="1">
        <f t="array" ref="J3134">_xlfn.XLOOKUP(I3134&amp;PROPER(D3134),Cleaned_Population!B$2:B$3200&amp;Cleaned_Population!A$2:A$3200,Cleaned_Population!C$2:C$3200,"No Match")</f>
        <v>673746</v>
      </c>
      <c r="K3134" t="str">
        <f t="shared" si="48"/>
        <v>Sufficient Access</v>
      </c>
    </row>
    <row r="3135" spans="1:11">
      <c r="A3135" t="str">
        <v>JEFFERSON STRATFORD HOSPITAL</v>
      </c>
      <c r="B3135" t="str">
        <v>STRATFORD</v>
      </c>
      <c r="C3135" t="str">
        <v>NJ</v>
      </c>
      <c r="D3135" t="str">
        <v>CAMDEN</v>
      </c>
      <c r="E3135" t="str">
        <v>Acute Care Hospitals</v>
      </c>
      <c r="F3135" t="str">
        <v>Voluntary non-profit - Private</v>
      </c>
      <c r="G3135" t="str">
        <v>Yes</v>
      </c>
      <c r="H3135" s="8">
        <v>2</v>
      </c>
      <c r="I3135" t="str">
        <f>_xlfn.XLOOKUP(C3135,State_Ref!B:B,State_Ref!A:A,"No Match")</f>
        <v>New Jersey</v>
      </c>
      <c r="J3135" cm="1">
        <f t="array" ref="J3135">_xlfn.XLOOKUP(I3135&amp;PROPER(D3135),Cleaned_Population!B$2:B$3200&amp;Cleaned_Population!A$2:A$3200,Cleaned_Population!C$2:C$3200,"No Match")</f>
        <v>535799</v>
      </c>
      <c r="K3135" t="str">
        <f t="shared" si="48"/>
        <v>Sufficient Access</v>
      </c>
    </row>
    <row r="3136" spans="1:11">
      <c r="A3136" t="str">
        <v>CAPITAL HEALTH REGIONAL MEDICAL CENTER</v>
      </c>
      <c r="B3136" t="str">
        <v>TRENTON</v>
      </c>
      <c r="C3136" t="str">
        <v>NJ</v>
      </c>
      <c r="D3136" t="str">
        <v>MERCER</v>
      </c>
      <c r="E3136" t="str">
        <v>Acute Care Hospitals</v>
      </c>
      <c r="F3136" t="str">
        <v>Voluntary non-profit - Private</v>
      </c>
      <c r="G3136" t="str">
        <v>Yes</v>
      </c>
      <c r="H3136" s="8">
        <v>2</v>
      </c>
      <c r="I3136" t="str">
        <f>_xlfn.XLOOKUP(C3136,State_Ref!B:B,State_Ref!A:A,"No Match")</f>
        <v>New Jersey</v>
      </c>
      <c r="J3136" cm="1">
        <f t="array" ref="J3136">_xlfn.XLOOKUP(I3136&amp;PROPER(D3136),Cleaned_Population!B$2:B$3200&amp;Cleaned_Population!A$2:A$3200,Cleaned_Population!C$2:C$3200,"No Match")</f>
        <v>399289</v>
      </c>
      <c r="K3136" t="str">
        <f t="shared" si="48"/>
        <v>Sufficient Access</v>
      </c>
    </row>
    <row r="3137" spans="1:11">
      <c r="A3137" t="str">
        <v>SAINT MICHAEL'S MEDICAL CENTER</v>
      </c>
      <c r="B3137" t="str">
        <v>NEWARK</v>
      </c>
      <c r="C3137" t="str">
        <v>NJ</v>
      </c>
      <c r="D3137" t="str">
        <v>ESSEX</v>
      </c>
      <c r="E3137" t="str">
        <v>Acute Care Hospitals</v>
      </c>
      <c r="F3137" t="str">
        <v>Voluntary non-profit - Private</v>
      </c>
      <c r="G3137" t="str">
        <v>Yes</v>
      </c>
      <c r="H3137" s="8">
        <v>4</v>
      </c>
      <c r="I3137" t="str">
        <f>_xlfn.XLOOKUP(C3137,State_Ref!B:B,State_Ref!A:A,"No Match")</f>
        <v>New Jersey</v>
      </c>
      <c r="J3137" cm="1">
        <f t="array" ref="J3137">_xlfn.XLOOKUP(I3137&amp;PROPER(D3137),Cleaned_Population!B$2:B$3200&amp;Cleaned_Population!A$2:A$3200,Cleaned_Population!C$2:C$3200,"No Match")</f>
        <v>896379</v>
      </c>
      <c r="K3137" t="str">
        <f t="shared" si="48"/>
        <v>Sufficient Access</v>
      </c>
    </row>
    <row r="3138" spans="1:11">
      <c r="A3138" t="str">
        <v>JFK UNIVERSITY MEDICAL CENTER</v>
      </c>
      <c r="B3138" t="str">
        <v>EDISON</v>
      </c>
      <c r="C3138" t="str">
        <v>NJ</v>
      </c>
      <c r="D3138" t="str">
        <v>MIDDLESEX</v>
      </c>
      <c r="E3138" t="str">
        <v>Acute Care Hospitals</v>
      </c>
      <c r="F3138" t="str">
        <v>Voluntary non-profit - Private</v>
      </c>
      <c r="G3138" t="str">
        <v>Yes</v>
      </c>
      <c r="H3138" s="8">
        <v>3</v>
      </c>
      <c r="I3138" t="str">
        <f>_xlfn.XLOOKUP(C3138,State_Ref!B:B,State_Ref!A:A,"No Match")</f>
        <v>New Jersey</v>
      </c>
      <c r="J3138" cm="1">
        <f t="array" ref="J3138">_xlfn.XLOOKUP(I3138&amp;PROPER(D3138),Cleaned_Population!B$2:B$3200&amp;Cleaned_Population!A$2:A$3200,Cleaned_Population!C$2:C$3200,"No Match")</f>
        <v>883335</v>
      </c>
      <c r="K3138" t="str">
        <f t="shared" si="48"/>
        <v>Sufficient Access</v>
      </c>
    </row>
    <row r="3139" spans="1:11">
      <c r="A3139" t="str">
        <v>ROBERT WOOD JOHNSON UNIVERSITY HOSPITAL AT HAMILTON</v>
      </c>
      <c r="B3139" t="str">
        <v>HAMILTON</v>
      </c>
      <c r="C3139" t="str">
        <v>NJ</v>
      </c>
      <c r="D3139" t="str">
        <v>MERCER</v>
      </c>
      <c r="E3139" t="str">
        <v>Acute Care Hospitals</v>
      </c>
      <c r="F3139" t="str">
        <v>Voluntary non-profit - Private</v>
      </c>
      <c r="G3139" t="str">
        <v>Yes</v>
      </c>
      <c r="H3139" s="8">
        <v>4</v>
      </c>
      <c r="I3139" t="str">
        <f>_xlfn.XLOOKUP(C3139,State_Ref!B:B,State_Ref!A:A,"No Match")</f>
        <v>New Jersey</v>
      </c>
      <c r="J3139" cm="1">
        <f t="array" ref="J3139">_xlfn.XLOOKUP(I3139&amp;PROPER(D3139),Cleaned_Population!B$2:B$3200&amp;Cleaned_Population!A$2:A$3200,Cleaned_Population!C$2:C$3200,"No Match")</f>
        <v>399289</v>
      </c>
      <c r="K3139" t="str">
        <f t="shared" ref="K3139:K3202" si="49">IF(AND(J3139&gt;50000,COUNTIFS(D:D,D3139,C:C,C3139)&lt;=1),"Hospital Desert","Sufficient Access")</f>
        <v>Sufficient Access</v>
      </c>
    </row>
    <row r="3140" spans="1:11">
      <c r="A3140" t="str">
        <v>CENTRASTATE MEDICAL CENTER</v>
      </c>
      <c r="B3140" t="str">
        <v>FREEHOLD</v>
      </c>
      <c r="C3140" t="str">
        <v>NJ</v>
      </c>
      <c r="D3140" t="str">
        <v>MONMOUTH</v>
      </c>
      <c r="E3140" t="str">
        <v>Acute Care Hospitals</v>
      </c>
      <c r="F3140" t="str">
        <v>Voluntary non-profit - Private</v>
      </c>
      <c r="G3140" t="str">
        <v>Yes</v>
      </c>
      <c r="H3140" s="8">
        <v>4</v>
      </c>
      <c r="I3140" t="str">
        <f>_xlfn.XLOOKUP(C3140,State_Ref!B:B,State_Ref!A:A,"No Match")</f>
        <v>New Jersey</v>
      </c>
      <c r="J3140" cm="1">
        <f t="array" ref="J3140">_xlfn.XLOOKUP(I3140&amp;PROPER(D3140),Cleaned_Population!B$2:B$3200&amp;Cleaned_Population!A$2:A$3200,Cleaned_Population!C$2:C$3200,"No Match")</f>
        <v>651035</v>
      </c>
      <c r="K3140" t="str">
        <f t="shared" si="49"/>
        <v>Sufficient Access</v>
      </c>
    </row>
    <row r="3141" spans="1:11">
      <c r="A3141" t="str">
        <v>BAYSHORE MEDICAL CENTER</v>
      </c>
      <c r="B3141" t="str">
        <v>HOLMDEL</v>
      </c>
      <c r="C3141" t="str">
        <v>NJ</v>
      </c>
      <c r="D3141" t="str">
        <v>MONMOUTH</v>
      </c>
      <c r="E3141" t="str">
        <v>Acute Care Hospitals</v>
      </c>
      <c r="F3141" t="str">
        <v>Voluntary non-profit - Private</v>
      </c>
      <c r="G3141" t="str">
        <v>Yes</v>
      </c>
      <c r="H3141" s="8">
        <v>4</v>
      </c>
      <c r="I3141" t="str">
        <f>_xlfn.XLOOKUP(C3141,State_Ref!B:B,State_Ref!A:A,"No Match")</f>
        <v>New Jersey</v>
      </c>
      <c r="J3141" cm="1">
        <f t="array" ref="J3141">_xlfn.XLOOKUP(I3141&amp;PROPER(D3141),Cleaned_Population!B$2:B$3200&amp;Cleaned_Population!A$2:A$3200,Cleaned_Population!C$2:C$3200,"No Match")</f>
        <v>651035</v>
      </c>
      <c r="K3141" t="str">
        <f t="shared" si="49"/>
        <v>Sufficient Access</v>
      </c>
    </row>
    <row r="3142" spans="1:11">
      <c r="A3142" t="str">
        <v>SOUTHERN OCEAN MEDICAL CENTER</v>
      </c>
      <c r="B3142" t="str">
        <v>MANAHAWKIN</v>
      </c>
      <c r="C3142" t="str">
        <v>NJ</v>
      </c>
      <c r="D3142" t="str">
        <v>OCEAN</v>
      </c>
      <c r="E3142" t="str">
        <v>Acute Care Hospitals</v>
      </c>
      <c r="F3142" t="str">
        <v>Voluntary non-profit - Private</v>
      </c>
      <c r="G3142" t="str">
        <v>Yes</v>
      </c>
      <c r="H3142" s="8">
        <v>4</v>
      </c>
      <c r="I3142" t="str">
        <f>_xlfn.XLOOKUP(C3142,State_Ref!B:B,State_Ref!A:A,"No Match")</f>
        <v>New Jersey</v>
      </c>
      <c r="J3142" cm="1">
        <f t="array" ref="J3142">_xlfn.XLOOKUP(I3142&amp;PROPER(D3142),Cleaned_Population!B$2:B$3200&amp;Cleaned_Population!A$2:A$3200,Cleaned_Population!C$2:C$3200,"No Match")</f>
        <v>673746</v>
      </c>
      <c r="K3142" t="str">
        <f t="shared" si="49"/>
        <v>Sufficient Access</v>
      </c>
    </row>
    <row r="3143" spans="1:11">
      <c r="A3143" t="str">
        <v>AHS HOSPITAL CORP</v>
      </c>
      <c r="B3143" t="str">
        <v>HACKETTSTOWN</v>
      </c>
      <c r="C3143" t="str">
        <v>NJ</v>
      </c>
      <c r="D3143" t="str">
        <v>WARREN</v>
      </c>
      <c r="E3143" t="str">
        <v>Acute Care Hospitals</v>
      </c>
      <c r="F3143" t="str">
        <v>Voluntary non-profit - Private</v>
      </c>
      <c r="G3143" t="str">
        <v>Yes</v>
      </c>
      <c r="H3143" s="8">
        <v>4</v>
      </c>
      <c r="I3143" t="str">
        <f>_xlfn.XLOOKUP(C3143,State_Ref!B:B,State_Ref!A:A,"No Match")</f>
        <v>New Jersey</v>
      </c>
      <c r="J3143" cm="1">
        <f t="array" ref="J3143">_xlfn.XLOOKUP(I3143&amp;PROPER(D3143),Cleaned_Population!B$2:B$3200&amp;Cleaned_Population!A$2:A$3200,Cleaned_Population!C$2:C$3200,"No Match")</f>
        <v>112953</v>
      </c>
      <c r="K3143" t="str">
        <f t="shared" si="49"/>
        <v>Sufficient Access</v>
      </c>
    </row>
    <row r="3144" spans="1:11">
      <c r="A3144" t="str">
        <v>HUDSON REGIONAL HOSPITAL</v>
      </c>
      <c r="B3144" t="str">
        <v>SECAUCUS</v>
      </c>
      <c r="C3144" t="str">
        <v>NJ</v>
      </c>
      <c r="D3144" t="str">
        <v>HUDSON</v>
      </c>
      <c r="E3144" t="str">
        <v>Acute Care Hospitals</v>
      </c>
      <c r="F3144" t="str">
        <v>Proprietary</v>
      </c>
      <c r="G3144" t="str">
        <v>Yes</v>
      </c>
      <c r="H3144" s="8">
        <v>2</v>
      </c>
      <c r="I3144" t="str">
        <f>_xlfn.XLOOKUP(C3144,State_Ref!B:B,State_Ref!A:A,"No Match")</f>
        <v>New Jersey</v>
      </c>
      <c r="J3144" cm="1">
        <f t="array" ref="J3144">_xlfn.XLOOKUP(I3144&amp;PROPER(D3144),Cleaned_Population!B$2:B$3200&amp;Cleaned_Population!A$2:A$3200,Cleaned_Population!C$2:C$3200,"No Match")</f>
        <v>735033</v>
      </c>
      <c r="K3144" t="str">
        <f t="shared" si="49"/>
        <v>Sufficient Access</v>
      </c>
    </row>
    <row r="3145" spans="1:11">
      <c r="A3145" t="str">
        <v>THE UNIVERSITY HOSPITAL</v>
      </c>
      <c r="B3145" t="str">
        <v>NEWARK</v>
      </c>
      <c r="C3145" t="str">
        <v>NJ</v>
      </c>
      <c r="D3145" t="str">
        <v>ESSEX</v>
      </c>
      <c r="E3145" t="str">
        <v>Acute Care Hospitals</v>
      </c>
      <c r="F3145" t="str">
        <v>Government - State</v>
      </c>
      <c r="G3145" t="str">
        <v>Yes</v>
      </c>
      <c r="H3145" s="8">
        <v>1</v>
      </c>
      <c r="I3145" t="str">
        <f>_xlfn.XLOOKUP(C3145,State_Ref!B:B,State_Ref!A:A,"No Match")</f>
        <v>New Jersey</v>
      </c>
      <c r="J3145" cm="1">
        <f t="array" ref="J3145">_xlfn.XLOOKUP(I3145&amp;PROPER(D3145),Cleaned_Population!B$2:B$3200&amp;Cleaned_Population!A$2:A$3200,Cleaned_Population!C$2:C$3200,"No Match")</f>
        <v>896379</v>
      </c>
      <c r="K3145" t="str">
        <f t="shared" si="49"/>
        <v>Sufficient Access</v>
      </c>
    </row>
    <row r="3146" spans="1:11">
      <c r="A3146" t="str">
        <v>HACKENSACK MERIDIAN HEALTH PASCACK VALLEY MEDICAL</v>
      </c>
      <c r="B3146" t="str">
        <v>WESTWOOD</v>
      </c>
      <c r="C3146" t="str">
        <v>NJ</v>
      </c>
      <c r="D3146" t="str">
        <v>BERGEN</v>
      </c>
      <c r="E3146" t="str">
        <v>Acute Care Hospitals</v>
      </c>
      <c r="F3146" t="str">
        <v>Proprietary</v>
      </c>
      <c r="G3146" t="str">
        <v>Yes</v>
      </c>
      <c r="H3146" s="8">
        <v>5</v>
      </c>
      <c r="I3146" t="str">
        <f>_xlfn.XLOOKUP(C3146,State_Ref!B:B,State_Ref!A:A,"No Match")</f>
        <v>New Jersey</v>
      </c>
      <c r="J3146" cm="1">
        <f t="array" ref="J3146">_xlfn.XLOOKUP(I3146&amp;PROPER(D3146),Cleaned_Population!B$2:B$3200&amp;Cleaned_Population!A$2:A$3200,Cleaned_Population!C$2:C$3200,"No Match")</f>
        <v>977026</v>
      </c>
      <c r="K3146" t="str">
        <f t="shared" si="49"/>
        <v>Sufficient Access</v>
      </c>
    </row>
    <row r="3147" spans="1:11">
      <c r="A3147" t="str">
        <v>SILVER LAKE HOSPITAL LTACH</v>
      </c>
      <c r="B3147" t="str">
        <v>NEWARK</v>
      </c>
      <c r="C3147" t="str">
        <v>NJ</v>
      </c>
      <c r="D3147" t="str">
        <v>ESSEX</v>
      </c>
      <c r="E3147" t="str">
        <v>Long-term</v>
      </c>
      <c r="F3147" t="str">
        <v>Voluntary non-profit - Church</v>
      </c>
      <c r="G3147" t="str">
        <v>No</v>
      </c>
      <c r="H3147" s="8">
        <v>0</v>
      </c>
      <c r="I3147" t="str">
        <f>_xlfn.XLOOKUP(C3147,State_Ref!B:B,State_Ref!A:A,"No Match")</f>
        <v>New Jersey</v>
      </c>
      <c r="J3147" cm="1">
        <f t="array" ref="J3147">_xlfn.XLOOKUP(I3147&amp;PROPER(D3147),Cleaned_Population!B$2:B$3200&amp;Cleaned_Population!A$2:A$3200,Cleaned_Population!C$2:C$3200,"No Match")</f>
        <v>896379</v>
      </c>
      <c r="K3147" t="str">
        <f t="shared" si="49"/>
        <v>Sufficient Access</v>
      </c>
    </row>
    <row r="3148" spans="1:11">
      <c r="A3148" t="str">
        <v>CHILDREN'S SPECIALIZED HOSPITAL</v>
      </c>
      <c r="B3148" t="str">
        <v>NEW BRUNSWICK</v>
      </c>
      <c r="C3148" t="str">
        <v>NJ</v>
      </c>
      <c r="D3148" t="str">
        <v>MIDDLESEX</v>
      </c>
      <c r="E3148" t="str">
        <v>Childrens</v>
      </c>
      <c r="F3148" t="str">
        <v>Voluntary non-profit - Private</v>
      </c>
      <c r="G3148" t="str">
        <v>No</v>
      </c>
      <c r="H3148" s="8">
        <v>0</v>
      </c>
      <c r="I3148" t="str">
        <f>_xlfn.XLOOKUP(C3148,State_Ref!B:B,State_Ref!A:A,"No Match")</f>
        <v>New Jersey</v>
      </c>
      <c r="J3148" cm="1">
        <f t="array" ref="J3148">_xlfn.XLOOKUP(I3148&amp;PROPER(D3148),Cleaned_Population!B$2:B$3200&amp;Cleaned_Population!A$2:A$3200,Cleaned_Population!C$2:C$3200,"No Match")</f>
        <v>883335</v>
      </c>
      <c r="K3148" t="str">
        <f t="shared" si="49"/>
        <v>Sufficient Access</v>
      </c>
    </row>
    <row r="3149" spans="1:11">
      <c r="A3149" t="str">
        <v>WEISMAN CHILDRENS REHABILITATION HOSPITAL</v>
      </c>
      <c r="B3149" t="str">
        <v>MARLTON</v>
      </c>
      <c r="C3149" t="str">
        <v>NJ</v>
      </c>
      <c r="D3149" t="str">
        <v>BURLINGTON</v>
      </c>
      <c r="E3149" t="str">
        <v>Childrens</v>
      </c>
      <c r="F3149" t="str">
        <v>Proprietary</v>
      </c>
      <c r="G3149" t="str">
        <v>No</v>
      </c>
      <c r="H3149" s="8">
        <v>0</v>
      </c>
      <c r="I3149" t="str">
        <f>_xlfn.XLOOKUP(C3149,State_Ref!B:B,State_Ref!A:A,"No Match")</f>
        <v>New Jersey</v>
      </c>
      <c r="J3149" cm="1">
        <f t="array" ref="J3149">_xlfn.XLOOKUP(I3149&amp;PROPER(D3149),Cleaned_Population!B$2:B$3200&amp;Cleaned_Population!A$2:A$3200,Cleaned_Population!C$2:C$3200,"No Match")</f>
        <v>481439</v>
      </c>
      <c r="K3149" t="str">
        <f t="shared" si="49"/>
        <v>Sufficient Access</v>
      </c>
    </row>
    <row r="3150" spans="1:11">
      <c r="A3150" t="str">
        <v>SUMMIT OAKS HOSPITAL</v>
      </c>
      <c r="B3150" t="str">
        <v>SUMMIT</v>
      </c>
      <c r="C3150" t="str">
        <v>NJ</v>
      </c>
      <c r="D3150" t="str">
        <v>UNION</v>
      </c>
      <c r="E3150" t="str">
        <v>Psychiatric</v>
      </c>
      <c r="F3150" t="str">
        <v>Voluntary non-profit - Other</v>
      </c>
      <c r="G3150" t="str">
        <v>No</v>
      </c>
      <c r="H3150" s="8">
        <v>0</v>
      </c>
      <c r="I3150" t="str">
        <f>_xlfn.XLOOKUP(C3150,State_Ref!B:B,State_Ref!A:A,"No Match")</f>
        <v>New Jersey</v>
      </c>
      <c r="J3150" cm="1">
        <f t="array" ref="J3150">_xlfn.XLOOKUP(I3150&amp;PROPER(D3150),Cleaned_Population!B$2:B$3200&amp;Cleaned_Population!A$2:A$3200,Cleaned_Population!C$2:C$3200,"No Match")</f>
        <v>601863</v>
      </c>
      <c r="K3150" t="str">
        <f t="shared" si="49"/>
        <v>Sufficient Access</v>
      </c>
    </row>
    <row r="3151" spans="1:11">
      <c r="A3151" t="str">
        <v>ANCORA PSYCH HOSP</v>
      </c>
      <c r="B3151" t="str">
        <v>HAMMONTON</v>
      </c>
      <c r="C3151" t="str">
        <v>NJ</v>
      </c>
      <c r="D3151" t="str">
        <v>ATLANTIC</v>
      </c>
      <c r="E3151" t="str">
        <v>Psychiatric</v>
      </c>
      <c r="F3151" t="str">
        <v>Voluntary non-profit - Other</v>
      </c>
      <c r="G3151" t="str">
        <v>No</v>
      </c>
      <c r="H3151" s="8">
        <v>0</v>
      </c>
      <c r="I3151" t="str">
        <f>_xlfn.XLOOKUP(C3151,State_Ref!B:B,State_Ref!A:A,"No Match")</f>
        <v>New Jersey</v>
      </c>
      <c r="J3151" cm="1">
        <f t="array" ref="J3151">_xlfn.XLOOKUP(I3151&amp;PROPER(D3151),Cleaned_Population!B$2:B$3200&amp;Cleaned_Population!A$2:A$3200,Cleaned_Population!C$2:C$3200,"No Match")</f>
        <v>278657</v>
      </c>
      <c r="K3151" t="str">
        <f t="shared" si="49"/>
        <v>Sufficient Access</v>
      </c>
    </row>
    <row r="3152" spans="1:11">
      <c r="A3152" t="str">
        <v>UNIVERSITY BEHAVIORAL HEALTH CARE</v>
      </c>
      <c r="B3152" t="str">
        <v>PISCATAWAY</v>
      </c>
      <c r="C3152" t="str">
        <v>NJ</v>
      </c>
      <c r="D3152" t="str">
        <v>MIDDLESEX</v>
      </c>
      <c r="E3152" t="str">
        <v>Psychiatric</v>
      </c>
      <c r="F3152" t="str">
        <v>Government - State</v>
      </c>
      <c r="G3152" t="str">
        <v>Yes</v>
      </c>
      <c r="H3152" s="8">
        <v>0</v>
      </c>
      <c r="I3152" t="str">
        <f>_xlfn.XLOOKUP(C3152,State_Ref!B:B,State_Ref!A:A,"No Match")</f>
        <v>New Jersey</v>
      </c>
      <c r="J3152" cm="1">
        <f t="array" ref="J3152">_xlfn.XLOOKUP(I3152&amp;PROPER(D3152),Cleaned_Population!B$2:B$3200&amp;Cleaned_Population!A$2:A$3200,Cleaned_Population!C$2:C$3200,"No Match")</f>
        <v>883335</v>
      </c>
      <c r="K3152" t="str">
        <f t="shared" si="49"/>
        <v>Sufficient Access</v>
      </c>
    </row>
    <row r="3153" spans="1:11">
      <c r="A3153" t="str">
        <v>HACKENSACK MERIDIAN HEALTH CARRIER CLINIC</v>
      </c>
      <c r="B3153" t="str">
        <v>BELLE MEAD</v>
      </c>
      <c r="C3153" t="str">
        <v>NJ</v>
      </c>
      <c r="D3153" t="str">
        <v>SOMERSET</v>
      </c>
      <c r="E3153" t="str">
        <v>Psychiatric</v>
      </c>
      <c r="F3153" t="str">
        <v>Voluntary non-profit - Private</v>
      </c>
      <c r="G3153" t="str">
        <v>No</v>
      </c>
      <c r="H3153" s="8">
        <v>0</v>
      </c>
      <c r="I3153" t="str">
        <f>_xlfn.XLOOKUP(C3153,State_Ref!B:B,State_Ref!A:A,"No Match")</f>
        <v>New Jersey</v>
      </c>
      <c r="J3153" cm="1">
        <f t="array" ref="J3153">_xlfn.XLOOKUP(I3153&amp;PROPER(D3153),Cleaned_Population!B$2:B$3200&amp;Cleaned_Population!A$2:A$3200,Cleaned_Population!C$2:C$3200,"No Match")</f>
        <v>356486</v>
      </c>
      <c r="K3153" t="str">
        <f t="shared" si="49"/>
        <v>Sufficient Access</v>
      </c>
    </row>
    <row r="3154" spans="1:11">
      <c r="A3154" t="str">
        <v>TRENTON PSYCHIATRIC HOSP</v>
      </c>
      <c r="B3154" t="str">
        <v>TRENTON</v>
      </c>
      <c r="C3154" t="str">
        <v>NJ</v>
      </c>
      <c r="D3154" t="str">
        <v>MERCER</v>
      </c>
      <c r="E3154" t="str">
        <v>Psychiatric</v>
      </c>
      <c r="F3154" t="str">
        <v>Government - State</v>
      </c>
      <c r="G3154" t="str">
        <v>No</v>
      </c>
      <c r="H3154" s="8">
        <v>0</v>
      </c>
      <c r="I3154" t="str">
        <f>_xlfn.XLOOKUP(C3154,State_Ref!B:B,State_Ref!A:A,"No Match")</f>
        <v>New Jersey</v>
      </c>
      <c r="J3154" cm="1">
        <f t="array" ref="J3154">_xlfn.XLOOKUP(I3154&amp;PROPER(D3154),Cleaned_Population!B$2:B$3200&amp;Cleaned_Population!A$2:A$3200,Cleaned_Population!C$2:C$3200,"No Match")</f>
        <v>399289</v>
      </c>
      <c r="K3154" t="str">
        <f t="shared" si="49"/>
        <v>Sufficient Access</v>
      </c>
    </row>
    <row r="3155" spans="1:11">
      <c r="A3155" t="str">
        <v>GREYSTONE PARK PSYCHIATRIC HOSPITAL</v>
      </c>
      <c r="B3155" t="str">
        <v>MORRIS PLAINS</v>
      </c>
      <c r="C3155" t="str">
        <v>NJ</v>
      </c>
      <c r="D3155" t="str">
        <v>MORRIS</v>
      </c>
      <c r="E3155" t="str">
        <v>Psychiatric</v>
      </c>
      <c r="F3155" t="str">
        <v>Government - State</v>
      </c>
      <c r="G3155" t="str">
        <v>No</v>
      </c>
      <c r="H3155" s="8">
        <v>0</v>
      </c>
      <c r="I3155" t="str">
        <f>_xlfn.XLOOKUP(C3155,State_Ref!B:B,State_Ref!A:A,"No Match")</f>
        <v>New Jersey</v>
      </c>
      <c r="J3155" cm="1">
        <f t="array" ref="J3155">_xlfn.XLOOKUP(I3155&amp;PROPER(D3155),Cleaned_Population!B$2:B$3200&amp;Cleaned_Population!A$2:A$3200,Cleaned_Population!C$2:C$3200,"No Match")</f>
        <v>524251</v>
      </c>
      <c r="K3155" t="str">
        <f t="shared" si="49"/>
        <v>Sufficient Access</v>
      </c>
    </row>
    <row r="3156" spans="1:11">
      <c r="A3156" t="str">
        <v>NORTHBROOK BEHAVIORAL HEALTH HOSPITAL</v>
      </c>
      <c r="B3156" t="str">
        <v>BLACKWOOD</v>
      </c>
      <c r="C3156" t="str">
        <v>NJ</v>
      </c>
      <c r="D3156" t="str">
        <v>CAMDEN</v>
      </c>
      <c r="E3156" t="str">
        <v>Psychiatric</v>
      </c>
      <c r="F3156" t="str">
        <v>Proprietary</v>
      </c>
      <c r="G3156" t="str">
        <v>No</v>
      </c>
      <c r="H3156" s="8">
        <v>0</v>
      </c>
      <c r="I3156" t="str">
        <f>_xlfn.XLOOKUP(C3156,State_Ref!B:B,State_Ref!A:A,"No Match")</f>
        <v>New Jersey</v>
      </c>
      <c r="J3156" cm="1">
        <f t="array" ref="J3156">_xlfn.XLOOKUP(I3156&amp;PROPER(D3156),Cleaned_Population!B$2:B$3200&amp;Cleaned_Population!A$2:A$3200,Cleaned_Population!C$2:C$3200,"No Match")</f>
        <v>535799</v>
      </c>
      <c r="K3156" t="str">
        <f t="shared" si="49"/>
        <v>Sufficient Access</v>
      </c>
    </row>
    <row r="3157" spans="1:11">
      <c r="A3157" t="str">
        <v>RAMAPO RIDGE BEHAVIORAL HEALTH HOSPITAL</v>
      </c>
      <c r="B3157" t="str">
        <v>WYCKOFF</v>
      </c>
      <c r="C3157" t="str">
        <v>NJ</v>
      </c>
      <c r="D3157" t="str">
        <v>BERGEN</v>
      </c>
      <c r="E3157" t="str">
        <v>Psychiatric</v>
      </c>
      <c r="F3157" t="str">
        <v>Voluntary non-profit - Private</v>
      </c>
      <c r="G3157" t="str">
        <v>No</v>
      </c>
      <c r="H3157" s="8">
        <v>0</v>
      </c>
      <c r="I3157" t="str">
        <f>_xlfn.XLOOKUP(C3157,State_Ref!B:B,State_Ref!A:A,"No Match")</f>
        <v>New Jersey</v>
      </c>
      <c r="J3157" cm="1">
        <f t="array" ref="J3157">_xlfn.XLOOKUP(I3157&amp;PROPER(D3157),Cleaned_Population!B$2:B$3200&amp;Cleaned_Population!A$2:A$3200,Cleaned_Population!C$2:C$3200,"No Match")</f>
        <v>977026</v>
      </c>
      <c r="K3157" t="str">
        <f t="shared" si="49"/>
        <v>Sufficient Access</v>
      </c>
    </row>
    <row r="3158" spans="1:11">
      <c r="A3158" t="str">
        <v>ESSEX COUNTY HOSPITAL CENTER</v>
      </c>
      <c r="B3158" t="str">
        <v>CEDAR GROVE</v>
      </c>
      <c r="C3158" t="str">
        <v>NJ</v>
      </c>
      <c r="D3158" t="str">
        <v>ESSEX</v>
      </c>
      <c r="E3158" t="str">
        <v>Psychiatric</v>
      </c>
      <c r="F3158" t="str">
        <v>Government - Local</v>
      </c>
      <c r="G3158" t="str">
        <v>No</v>
      </c>
      <c r="H3158" s="8">
        <v>0</v>
      </c>
      <c r="I3158" t="str">
        <f>_xlfn.XLOOKUP(C3158,State_Ref!B:B,State_Ref!A:A,"No Match")</f>
        <v>New Jersey</v>
      </c>
      <c r="J3158" cm="1">
        <f t="array" ref="J3158">_xlfn.XLOOKUP(I3158&amp;PROPER(D3158),Cleaned_Population!B$2:B$3200&amp;Cleaned_Population!A$2:A$3200,Cleaned_Population!C$2:C$3200,"No Match")</f>
        <v>896379</v>
      </c>
      <c r="K3158" t="str">
        <f t="shared" si="49"/>
        <v>Sufficient Access</v>
      </c>
    </row>
    <row r="3159" spans="1:11">
      <c r="A3159" t="str">
        <v>HAMPTON BEHAVIORAL HEALTH CENTER</v>
      </c>
      <c r="B3159" t="str">
        <v>WESTAMPTON</v>
      </c>
      <c r="C3159" t="str">
        <v>NJ</v>
      </c>
      <c r="D3159" t="str">
        <v>BURLINGTON</v>
      </c>
      <c r="E3159" t="str">
        <v>Psychiatric</v>
      </c>
      <c r="F3159" t="str">
        <v>Proprietary</v>
      </c>
      <c r="G3159" t="str">
        <v>No</v>
      </c>
      <c r="H3159" s="8">
        <v>0</v>
      </c>
      <c r="I3159" t="str">
        <f>_xlfn.XLOOKUP(C3159,State_Ref!B:B,State_Ref!A:A,"No Match")</f>
        <v>New Jersey</v>
      </c>
      <c r="J3159" cm="1">
        <f t="array" ref="J3159">_xlfn.XLOOKUP(I3159&amp;PROPER(D3159),Cleaned_Population!B$2:B$3200&amp;Cleaned_Population!A$2:A$3200,Cleaned_Population!C$2:C$3200,"No Match")</f>
        <v>481439</v>
      </c>
      <c r="K3159" t="str">
        <f t="shared" si="49"/>
        <v>Sufficient Access</v>
      </c>
    </row>
    <row r="3160" spans="1:11">
      <c r="A3160" t="str">
        <v>SAINT BARNABAS BEHAVIORAL HEALTH CENTER</v>
      </c>
      <c r="B3160" t="str">
        <v>TOMS RIVER</v>
      </c>
      <c r="C3160" t="str">
        <v>NJ</v>
      </c>
      <c r="D3160" t="str">
        <v>OCEAN</v>
      </c>
      <c r="E3160" t="str">
        <v>Psychiatric</v>
      </c>
      <c r="F3160" t="str">
        <v>Voluntary non-profit - Private</v>
      </c>
      <c r="G3160" t="str">
        <v>No</v>
      </c>
      <c r="H3160" s="8">
        <v>0</v>
      </c>
      <c r="I3160" t="str">
        <f>_xlfn.XLOOKUP(C3160,State_Ref!B:B,State_Ref!A:A,"No Match")</f>
        <v>New Jersey</v>
      </c>
      <c r="J3160" cm="1">
        <f t="array" ref="J3160">_xlfn.XLOOKUP(I3160&amp;PROPER(D3160),Cleaned_Population!B$2:B$3200&amp;Cleaned_Population!A$2:A$3200,Cleaned_Population!C$2:C$3200,"No Match")</f>
        <v>673746</v>
      </c>
      <c r="K3160" t="str">
        <f t="shared" si="49"/>
        <v>Sufficient Access</v>
      </c>
    </row>
    <row r="3161" spans="1:11">
      <c r="A3161" t="str">
        <v>ASPEN HILLS HEALTHCARE CENTER</v>
      </c>
      <c r="B3161" t="str">
        <v>PEMBERTON</v>
      </c>
      <c r="C3161" t="str">
        <v>NJ</v>
      </c>
      <c r="D3161" t="str">
        <v>BURLINGTON</v>
      </c>
      <c r="E3161" t="str">
        <v>Psychiatric</v>
      </c>
      <c r="F3161" t="str">
        <v>Proprietary</v>
      </c>
      <c r="G3161" t="str">
        <v>No</v>
      </c>
      <c r="H3161" s="8">
        <v>0</v>
      </c>
      <c r="I3161" t="str">
        <f>_xlfn.XLOOKUP(C3161,State_Ref!B:B,State_Ref!A:A,"No Match")</f>
        <v>New Jersey</v>
      </c>
      <c r="J3161" cm="1">
        <f t="array" ref="J3161">_xlfn.XLOOKUP(I3161&amp;PROPER(D3161),Cleaned_Population!B$2:B$3200&amp;Cleaned_Population!A$2:A$3200,Cleaned_Population!C$2:C$3200,"No Match")</f>
        <v>481439</v>
      </c>
      <c r="K3161" t="str">
        <f t="shared" si="49"/>
        <v>Sufficient Access</v>
      </c>
    </row>
    <row r="3162" spans="1:11">
      <c r="A3162" t="str">
        <v>HUDSON COUNTY MEADOWVIEW PSYCHIATRIC H</v>
      </c>
      <c r="B3162" t="str">
        <v>SECAUCUS</v>
      </c>
      <c r="C3162" t="str">
        <v>NJ</v>
      </c>
      <c r="D3162" t="str">
        <v>HUDSON</v>
      </c>
      <c r="E3162" t="str">
        <v>Psychiatric</v>
      </c>
      <c r="F3162" t="str">
        <v>Government - Local</v>
      </c>
      <c r="G3162" t="str">
        <v>No</v>
      </c>
      <c r="H3162" s="8">
        <v>0</v>
      </c>
      <c r="I3162" t="str">
        <f>_xlfn.XLOOKUP(C3162,State_Ref!B:B,State_Ref!A:A,"No Match")</f>
        <v>New Jersey</v>
      </c>
      <c r="J3162" cm="1">
        <f t="array" ref="J3162">_xlfn.XLOOKUP(I3162&amp;PROPER(D3162),Cleaned_Population!B$2:B$3200&amp;Cleaned_Population!A$2:A$3200,Cleaned_Population!C$2:C$3200,"No Match")</f>
        <v>735033</v>
      </c>
      <c r="K3162" t="str">
        <f t="shared" si="49"/>
        <v>Sufficient Access</v>
      </c>
    </row>
    <row r="3163" spans="1:11">
      <c r="A3163" t="str">
        <v>MOUNTAINVIEW BEHAVIORAL HOSPITAL</v>
      </c>
      <c r="B3163" t="str">
        <v>BERKELEY HEIGHTS</v>
      </c>
      <c r="C3163" t="str">
        <v>NJ</v>
      </c>
      <c r="D3163" t="str">
        <v>UNION</v>
      </c>
      <c r="E3163" t="str">
        <v>Psychiatric</v>
      </c>
      <c r="F3163" t="str">
        <v>Proprietary</v>
      </c>
      <c r="G3163" t="str">
        <v>No</v>
      </c>
      <c r="H3163" s="8">
        <v>0</v>
      </c>
      <c r="I3163" t="str">
        <f>_xlfn.XLOOKUP(C3163,State_Ref!B:B,State_Ref!A:A,"No Match")</f>
        <v>New Jersey</v>
      </c>
      <c r="J3163" cm="1">
        <f t="array" ref="J3163">_xlfn.XLOOKUP(I3163&amp;PROPER(D3163),Cleaned_Population!B$2:B$3200&amp;Cleaned_Population!A$2:A$3200,Cleaned_Population!C$2:C$3200,"No Match")</f>
        <v>601863</v>
      </c>
      <c r="K3163" t="str">
        <f t="shared" si="49"/>
        <v>Sufficient Access</v>
      </c>
    </row>
    <row r="3164" spans="1:11">
      <c r="A3164" t="str">
        <v>UNM HOSPITAL</v>
      </c>
      <c r="B3164" t="str">
        <v>ALBUQUERQUE</v>
      </c>
      <c r="C3164" t="str">
        <v>NM</v>
      </c>
      <c r="D3164" t="str">
        <v>BERNALILLO</v>
      </c>
      <c r="E3164" t="str">
        <v>Acute Care Hospitals</v>
      </c>
      <c r="F3164" t="str">
        <v>Government - State</v>
      </c>
      <c r="G3164" t="str">
        <v>Yes</v>
      </c>
      <c r="H3164" s="8">
        <v>2</v>
      </c>
      <c r="I3164" t="str">
        <f>_xlfn.XLOOKUP(C3164,State_Ref!B:B,State_Ref!A:A,"No Match")</f>
        <v>New Mexico</v>
      </c>
      <c r="J3164" cm="1">
        <f t="array" ref="J3164">_xlfn.XLOOKUP(I3164&amp;PROPER(D3164),Cleaned_Population!B$2:B$3200&amp;Cleaned_Population!A$2:A$3200,Cleaned_Population!C$2:C$3200,"No Match")</f>
        <v>667601</v>
      </c>
      <c r="K3164" t="str">
        <f t="shared" si="49"/>
        <v>Sufficient Access</v>
      </c>
    </row>
    <row r="3165" spans="1:11">
      <c r="A3165" t="str">
        <v>CHRISTUS ST VINCENT REGIONAL MEDICAL CENTER</v>
      </c>
      <c r="B3165" t="str">
        <v>SANTA FE</v>
      </c>
      <c r="C3165" t="str">
        <v>NM</v>
      </c>
      <c r="D3165" t="str">
        <v>SANTA FE</v>
      </c>
      <c r="E3165" t="str">
        <v>Acute Care Hospitals</v>
      </c>
      <c r="F3165" t="str">
        <v>Voluntary non-profit - Private</v>
      </c>
      <c r="G3165" t="str">
        <v>Yes</v>
      </c>
      <c r="H3165" s="8">
        <v>4</v>
      </c>
      <c r="I3165" t="str">
        <f>_xlfn.XLOOKUP(C3165,State_Ref!B:B,State_Ref!A:A,"No Match")</f>
        <v>New Mexico</v>
      </c>
      <c r="J3165" cm="1">
        <f t="array" ref="J3165">_xlfn.XLOOKUP(I3165&amp;PROPER(D3165),Cleaned_Population!B$2:B$3200&amp;Cleaned_Population!A$2:A$3200,Cleaned_Population!C$2:C$3200,"No Match")</f>
        <v>156907</v>
      </c>
      <c r="K3165" t="str">
        <f t="shared" si="49"/>
        <v>Sufficient Access</v>
      </c>
    </row>
    <row r="3166" spans="1:11">
      <c r="A3166" t="str">
        <v>CHRISTUS SOUTHERN NEW MEXICO</v>
      </c>
      <c r="B3166" t="str">
        <v>ALAMOGORDO</v>
      </c>
      <c r="C3166" t="str">
        <v>NM</v>
      </c>
      <c r="D3166" t="str">
        <v>OTERO</v>
      </c>
      <c r="E3166" t="str">
        <v>Acute Care Hospitals</v>
      </c>
      <c r="F3166" t="str">
        <v>Voluntary non-profit - Private</v>
      </c>
      <c r="G3166" t="str">
        <v>Yes</v>
      </c>
      <c r="H3166" s="8">
        <v>3</v>
      </c>
      <c r="I3166" t="str">
        <f>_xlfn.XLOOKUP(C3166,State_Ref!B:B,State_Ref!A:A,"No Match")</f>
        <v>New Mexico</v>
      </c>
      <c r="J3166" cm="1">
        <f t="array" ref="J3166">_xlfn.XLOOKUP(I3166&amp;PROPER(D3166),Cleaned_Population!B$2:B$3200&amp;Cleaned_Population!A$2:A$3200,Cleaned_Population!C$2:C$3200,"No Match")</f>
        <v>70368</v>
      </c>
      <c r="K3166" t="str">
        <f t="shared" si="49"/>
        <v>Hospital Desert</v>
      </c>
    </row>
    <row r="3167" spans="1:11">
      <c r="A3167" t="str">
        <v>SAN JUAN REGIONAL MEDICAL CENTER INC</v>
      </c>
      <c r="B3167" t="str">
        <v>FARMINGTON</v>
      </c>
      <c r="C3167" t="str">
        <v>NM</v>
      </c>
      <c r="D3167" t="str">
        <v>SAN JUAN</v>
      </c>
      <c r="E3167" t="str">
        <v>Acute Care Hospitals</v>
      </c>
      <c r="F3167" t="str">
        <v>Voluntary non-profit - Private</v>
      </c>
      <c r="G3167" t="str">
        <v>Yes</v>
      </c>
      <c r="H3167" s="8">
        <v>2</v>
      </c>
      <c r="I3167" t="str">
        <f>_xlfn.XLOOKUP(C3167,State_Ref!B:B,State_Ref!A:A,"No Match")</f>
        <v>New Mexico</v>
      </c>
      <c r="J3167" cm="1">
        <f t="array" ref="J3167">_xlfn.XLOOKUP(I3167&amp;PROPER(D3167),Cleaned_Population!B$2:B$3200&amp;Cleaned_Population!A$2:A$3200,Cleaned_Population!C$2:C$3200,"No Match")</f>
        <v>120340</v>
      </c>
      <c r="K3167" t="str">
        <f t="shared" si="49"/>
        <v>Sufficient Access</v>
      </c>
    </row>
    <row r="3168" spans="1:11">
      <c r="A3168" t="str">
        <v>EASTERN NEW MEXICO MEDICAL CENTER</v>
      </c>
      <c r="B3168" t="str">
        <v>ROSWELL</v>
      </c>
      <c r="C3168" t="str">
        <v>NM</v>
      </c>
      <c r="D3168" t="str">
        <v>CHAVES</v>
      </c>
      <c r="E3168" t="str">
        <v>Acute Care Hospitals</v>
      </c>
      <c r="F3168" t="str">
        <v>Proprietary</v>
      </c>
      <c r="G3168" t="str">
        <v>Yes</v>
      </c>
      <c r="H3168" s="8">
        <v>1</v>
      </c>
      <c r="I3168" t="str">
        <f>_xlfn.XLOOKUP(C3168,State_Ref!B:B,State_Ref!A:A,"No Match")</f>
        <v>New Mexico</v>
      </c>
      <c r="J3168" cm="1">
        <f t="array" ref="J3168">_xlfn.XLOOKUP(I3168&amp;PROPER(D3168),Cleaned_Population!B$2:B$3200&amp;Cleaned_Population!A$2:A$3200,Cleaned_Population!C$2:C$3200,"No Match")</f>
        <v>63364</v>
      </c>
      <c r="K3168" t="str">
        <f t="shared" si="49"/>
        <v>Sufficient Access</v>
      </c>
    </row>
    <row r="3169" spans="1:11">
      <c r="A3169" t="str">
        <v>LOVELACE MEDICAL CENTER</v>
      </c>
      <c r="B3169" t="str">
        <v>ALBUQUERQUE</v>
      </c>
      <c r="C3169" t="str">
        <v>NM</v>
      </c>
      <c r="D3169" t="str">
        <v>BERNALILLO</v>
      </c>
      <c r="E3169" t="str">
        <v>Acute Care Hospitals</v>
      </c>
      <c r="F3169" t="str">
        <v>Proprietary</v>
      </c>
      <c r="G3169" t="str">
        <v>Yes</v>
      </c>
      <c r="H3169" s="8">
        <v>2</v>
      </c>
      <c r="I3169" t="str">
        <f>_xlfn.XLOOKUP(C3169,State_Ref!B:B,State_Ref!A:A,"No Match")</f>
        <v>New Mexico</v>
      </c>
      <c r="J3169" cm="1">
        <f t="array" ref="J3169">_xlfn.XLOOKUP(I3169&amp;PROPER(D3169),Cleaned_Population!B$2:B$3200&amp;Cleaned_Population!A$2:A$3200,Cleaned_Population!C$2:C$3200,"No Match")</f>
        <v>667601</v>
      </c>
      <c r="K3169" t="str">
        <f t="shared" si="49"/>
        <v>Sufficient Access</v>
      </c>
    </row>
    <row r="3170" spans="1:11">
      <c r="A3170" t="str">
        <v>PRESBYTERIAN ESPANOLA HOSPITAL</v>
      </c>
      <c r="B3170" t="str">
        <v>ESPANOLA</v>
      </c>
      <c r="C3170" t="str">
        <v>NM</v>
      </c>
      <c r="D3170" t="str">
        <v>RIO ARRIBA</v>
      </c>
      <c r="E3170" t="str">
        <v>Acute Care Hospitals</v>
      </c>
      <c r="F3170" t="str">
        <v>Voluntary non-profit - Private</v>
      </c>
      <c r="G3170" t="str">
        <v>Yes</v>
      </c>
      <c r="H3170" s="8">
        <v>0</v>
      </c>
      <c r="I3170" t="str">
        <f>_xlfn.XLOOKUP(C3170,State_Ref!B:B,State_Ref!A:A,"No Match")</f>
        <v>New Mexico</v>
      </c>
      <c r="J3170" cm="1">
        <f t="array" ref="J3170">_xlfn.XLOOKUP(I3170&amp;PROPER(D3170),Cleaned_Population!B$2:B$3200&amp;Cleaned_Population!A$2:A$3200,Cleaned_Population!C$2:C$3200,"No Match")</f>
        <v>39832</v>
      </c>
      <c r="K3170" t="str">
        <f t="shared" si="49"/>
        <v>Sufficient Access</v>
      </c>
    </row>
    <row r="3171" spans="1:11">
      <c r="A3171" t="str">
        <v>LOVELACE WOMEN'S HOSPITAL</v>
      </c>
      <c r="B3171" t="str">
        <v>ALBUQUERQUE</v>
      </c>
      <c r="C3171" t="str">
        <v>NM</v>
      </c>
      <c r="D3171" t="str">
        <v>BERNALILLO</v>
      </c>
      <c r="E3171" t="str">
        <v>Acute Care Hospitals</v>
      </c>
      <c r="F3171" t="str">
        <v>Proprietary</v>
      </c>
      <c r="G3171" t="str">
        <v>Yes</v>
      </c>
      <c r="H3171" s="8">
        <v>4</v>
      </c>
      <c r="I3171" t="str">
        <f>_xlfn.XLOOKUP(C3171,State_Ref!B:B,State_Ref!A:A,"No Match")</f>
        <v>New Mexico</v>
      </c>
      <c r="J3171" cm="1">
        <f t="array" ref="J3171">_xlfn.XLOOKUP(I3171&amp;PROPER(D3171),Cleaned_Population!B$2:B$3200&amp;Cleaned_Population!A$2:A$3200,Cleaned_Population!C$2:C$3200,"No Match")</f>
        <v>667601</v>
      </c>
      <c r="K3171" t="str">
        <f t="shared" si="49"/>
        <v>Sufficient Access</v>
      </c>
    </row>
    <row r="3172" spans="1:11">
      <c r="A3172" t="str">
        <v>MEMORIAL MEDICAL CENTER</v>
      </c>
      <c r="B3172" t="str">
        <v>LAS CRUCES</v>
      </c>
      <c r="C3172" t="str">
        <v>NM</v>
      </c>
      <c r="D3172" t="str">
        <v>DONA ANA</v>
      </c>
      <c r="E3172" t="str">
        <v>Acute Care Hospitals</v>
      </c>
      <c r="F3172" t="str">
        <v>Proprietary</v>
      </c>
      <c r="G3172" t="str">
        <v>Yes</v>
      </c>
      <c r="H3172" s="8">
        <v>2</v>
      </c>
      <c r="I3172" t="str">
        <f>_xlfn.XLOOKUP(C3172,State_Ref!B:B,State_Ref!A:A,"No Match")</f>
        <v>New Mexico</v>
      </c>
      <c r="J3172" t="str" cm="1">
        <f t="array" ref="J3172">_xlfn.XLOOKUP(I3172&amp;PROPER(D3172),Cleaned_Population!B$2:B$3200&amp;Cleaned_Population!A$2:A$3200,Cleaned_Population!C$2:C$3200,"No Match")</f>
        <v>No Match</v>
      </c>
      <c r="K3172" t="str">
        <f t="shared" si="49"/>
        <v>Sufficient Access</v>
      </c>
    </row>
    <row r="3173" spans="1:11">
      <c r="A3173" t="str">
        <v>PRESBYTERIAN HOSPITAL</v>
      </c>
      <c r="B3173" t="str">
        <v>ALBUQUERQUE</v>
      </c>
      <c r="C3173" t="str">
        <v>NM</v>
      </c>
      <c r="D3173" t="str">
        <v>BERNALILLO</v>
      </c>
      <c r="E3173" t="str">
        <v>Acute Care Hospitals</v>
      </c>
      <c r="F3173" t="str">
        <v>Voluntary non-profit - Private</v>
      </c>
      <c r="G3173" t="str">
        <v>Yes</v>
      </c>
      <c r="H3173" s="8">
        <v>2</v>
      </c>
      <c r="I3173" t="str">
        <f>_xlfn.XLOOKUP(C3173,State_Ref!B:B,State_Ref!A:A,"No Match")</f>
        <v>New Mexico</v>
      </c>
      <c r="J3173" cm="1">
        <f t="array" ref="J3173">_xlfn.XLOOKUP(I3173&amp;PROPER(D3173),Cleaned_Population!B$2:B$3200&amp;Cleaned_Population!A$2:A$3200,Cleaned_Population!C$2:C$3200,"No Match")</f>
        <v>667601</v>
      </c>
      <c r="K3173" t="str">
        <f t="shared" si="49"/>
        <v>Sufficient Access</v>
      </c>
    </row>
    <row r="3174" spans="1:11">
      <c r="A3174" t="str">
        <v>PLAINS REGIONAL MEDICAL CENTER</v>
      </c>
      <c r="B3174" t="str">
        <v>CLOVIS</v>
      </c>
      <c r="C3174" t="str">
        <v>NM</v>
      </c>
      <c r="D3174" t="str">
        <v>CURRY</v>
      </c>
      <c r="E3174" t="str">
        <v>Acute Care Hospitals</v>
      </c>
      <c r="F3174" t="str">
        <v>Voluntary non-profit - Private</v>
      </c>
      <c r="G3174" t="str">
        <v>Yes</v>
      </c>
      <c r="H3174" s="8">
        <v>2</v>
      </c>
      <c r="I3174" t="str">
        <f>_xlfn.XLOOKUP(C3174,State_Ref!B:B,State_Ref!A:A,"No Match")</f>
        <v>New Mexico</v>
      </c>
      <c r="J3174" cm="1">
        <f t="array" ref="J3174">_xlfn.XLOOKUP(I3174&amp;PROPER(D3174),Cleaned_Population!B$2:B$3200&amp;Cleaned_Population!A$2:A$3200,Cleaned_Population!C$2:C$3200,"No Match")</f>
        <v>46655</v>
      </c>
      <c r="K3174" t="str">
        <f t="shared" si="49"/>
        <v>Sufficient Access</v>
      </c>
    </row>
    <row r="3175" spans="1:11">
      <c r="A3175" t="str">
        <v>ARTESIA GENERAL HOSPITAL</v>
      </c>
      <c r="B3175" t="str">
        <v>ARTESIA</v>
      </c>
      <c r="C3175" t="str">
        <v>NM</v>
      </c>
      <c r="D3175" t="str">
        <v>EDDY</v>
      </c>
      <c r="E3175" t="str">
        <v>Acute Care Hospitals</v>
      </c>
      <c r="F3175" t="str">
        <v>Voluntary non-profit - Private</v>
      </c>
      <c r="G3175" t="str">
        <v>Yes</v>
      </c>
      <c r="H3175" s="8">
        <v>0</v>
      </c>
      <c r="I3175" t="str">
        <f>_xlfn.XLOOKUP(C3175,State_Ref!B:B,State_Ref!A:A,"No Match")</f>
        <v>New Mexico</v>
      </c>
      <c r="J3175" cm="1">
        <f t="array" ref="J3175">_xlfn.XLOOKUP(I3175&amp;PROPER(D3175),Cleaned_Population!B$2:B$3200&amp;Cleaned_Population!A$2:A$3200,Cleaned_Population!C$2:C$3200,"No Match")</f>
        <v>62509</v>
      </c>
      <c r="K3175" t="str">
        <f t="shared" si="49"/>
        <v>Sufficient Access</v>
      </c>
    </row>
    <row r="3176" spans="1:11">
      <c r="A3176" t="str">
        <v>LOS ALAMOS MEDICAL CENTER</v>
      </c>
      <c r="B3176" t="str">
        <v>LOS ALAMOS</v>
      </c>
      <c r="C3176" t="str">
        <v>NM</v>
      </c>
      <c r="D3176" t="str">
        <v>LOS ALAMOS</v>
      </c>
      <c r="E3176" t="str">
        <v>Acute Care Hospitals</v>
      </c>
      <c r="F3176" t="str">
        <v>Proprietary</v>
      </c>
      <c r="G3176" t="str">
        <v>Yes</v>
      </c>
      <c r="H3176" s="8">
        <v>0</v>
      </c>
      <c r="I3176" t="str">
        <f>_xlfn.XLOOKUP(C3176,State_Ref!B:B,State_Ref!A:A,"No Match")</f>
        <v>New Mexico</v>
      </c>
      <c r="J3176" cm="1">
        <f t="array" ref="J3176">_xlfn.XLOOKUP(I3176&amp;PROPER(D3176),Cleaned_Population!B$2:B$3200&amp;Cleaned_Population!A$2:A$3200,Cleaned_Population!C$2:C$3200,"No Match")</f>
        <v>19407</v>
      </c>
      <c r="K3176" t="str">
        <f t="shared" si="49"/>
        <v>Sufficient Access</v>
      </c>
    </row>
    <row r="3177" spans="1:11">
      <c r="A3177" t="str">
        <v>SANTA FE PHS INDIAN HOSPITAL</v>
      </c>
      <c r="B3177" t="str">
        <v>SANTA FE</v>
      </c>
      <c r="C3177" t="str">
        <v>NM</v>
      </c>
      <c r="D3177" t="str">
        <v>SANTA FE</v>
      </c>
      <c r="E3177" t="str">
        <v>Acute Care Hospitals</v>
      </c>
      <c r="F3177" t="str">
        <v>Government - Federal</v>
      </c>
      <c r="G3177" t="str">
        <v>No</v>
      </c>
      <c r="H3177" s="8">
        <v>0</v>
      </c>
      <c r="I3177" t="str">
        <f>_xlfn.XLOOKUP(C3177,State_Ref!B:B,State_Ref!A:A,"No Match")</f>
        <v>New Mexico</v>
      </c>
      <c r="J3177" cm="1">
        <f t="array" ref="J3177">_xlfn.XLOOKUP(I3177&amp;PROPER(D3177),Cleaned_Population!B$2:B$3200&amp;Cleaned_Population!A$2:A$3200,Cleaned_Population!C$2:C$3200,"No Match")</f>
        <v>156907</v>
      </c>
      <c r="K3177" t="str">
        <f t="shared" si="49"/>
        <v>Sufficient Access</v>
      </c>
    </row>
    <row r="3178" spans="1:11">
      <c r="A3178" t="str">
        <v>NORTHERN NAVAJO MEDICAL CENTER</v>
      </c>
      <c r="B3178" t="str">
        <v>SHIPROCK</v>
      </c>
      <c r="C3178" t="str">
        <v>NM</v>
      </c>
      <c r="D3178" t="str">
        <v>SAN JUAN</v>
      </c>
      <c r="E3178" t="str">
        <v>Acute Care Hospitals</v>
      </c>
      <c r="F3178" t="str">
        <v>Government - Federal</v>
      </c>
      <c r="G3178" t="str">
        <v>Yes</v>
      </c>
      <c r="H3178" s="8">
        <v>3</v>
      </c>
      <c r="I3178" t="str">
        <f>_xlfn.XLOOKUP(C3178,State_Ref!B:B,State_Ref!A:A,"No Match")</f>
        <v>New Mexico</v>
      </c>
      <c r="J3178" cm="1">
        <f t="array" ref="J3178">_xlfn.XLOOKUP(I3178&amp;PROPER(D3178),Cleaned_Population!B$2:B$3200&amp;Cleaned_Population!A$2:A$3200,Cleaned_Population!C$2:C$3200,"No Match")</f>
        <v>120340</v>
      </c>
      <c r="K3178" t="str">
        <f t="shared" si="49"/>
        <v>Sufficient Access</v>
      </c>
    </row>
    <row r="3179" spans="1:11">
      <c r="A3179" t="str">
        <v>VA NEW MEXICO HEALTHCARE SYSTEM</v>
      </c>
      <c r="B3179" t="str">
        <v>ALBUQUERQUE</v>
      </c>
      <c r="C3179" t="str">
        <v>NM</v>
      </c>
      <c r="D3179" t="str">
        <v>BERNALILLO</v>
      </c>
      <c r="E3179" t="str">
        <v>Acute Care - Veterans Administration</v>
      </c>
      <c r="F3179" t="str">
        <v>Veterans Health Administration</v>
      </c>
      <c r="G3179" t="str">
        <v>Yes</v>
      </c>
      <c r="H3179" s="8">
        <v>3</v>
      </c>
      <c r="I3179" t="str">
        <f>_xlfn.XLOOKUP(C3179,State_Ref!B:B,State_Ref!A:A,"No Match")</f>
        <v>New Mexico</v>
      </c>
      <c r="J3179" cm="1">
        <f t="array" ref="J3179">_xlfn.XLOOKUP(I3179&amp;PROPER(D3179),Cleaned_Population!B$2:B$3200&amp;Cleaned_Population!A$2:A$3200,Cleaned_Population!C$2:C$3200,"No Match")</f>
        <v>667601</v>
      </c>
      <c r="K3179" t="str">
        <f t="shared" si="49"/>
        <v>Sufficient Access</v>
      </c>
    </row>
    <row r="3180" spans="1:11">
      <c r="A3180" t="str">
        <v>ZUNI COMPREHENSIVE COMMUNITY HEALTH CENTER</v>
      </c>
      <c r="B3180" t="str">
        <v>ZUNI</v>
      </c>
      <c r="C3180" t="str">
        <v>NM</v>
      </c>
      <c r="D3180" t="str">
        <v>MCKINLEY</v>
      </c>
      <c r="E3180" t="str">
        <v>Acute Care Hospitals</v>
      </c>
      <c r="F3180" t="str">
        <v>Government - Federal</v>
      </c>
      <c r="G3180" t="str">
        <v>No</v>
      </c>
      <c r="H3180" s="8">
        <v>0</v>
      </c>
      <c r="I3180" t="str">
        <f>_xlfn.XLOOKUP(C3180,State_Ref!B:B,State_Ref!A:A,"No Match")</f>
        <v>New Mexico</v>
      </c>
      <c r="J3180" cm="1">
        <f t="array" ref="J3180">_xlfn.XLOOKUP(I3180&amp;PROPER(D3180),Cleaned_Population!B$2:B$3200&amp;Cleaned_Population!A$2:A$3200,Cleaned_Population!C$2:C$3200,"No Match")</f>
        <v>68119</v>
      </c>
      <c r="K3180" t="str">
        <f t="shared" si="49"/>
        <v>Sufficient Access</v>
      </c>
    </row>
    <row r="3181" spans="1:11">
      <c r="A3181" t="str">
        <v>GALLUP INDIAN MEDICAL CENTER</v>
      </c>
      <c r="B3181" t="str">
        <v>GALLUP</v>
      </c>
      <c r="C3181" t="str">
        <v>NM</v>
      </c>
      <c r="D3181" t="str">
        <v>MCKINLEY</v>
      </c>
      <c r="E3181" t="str">
        <v>Acute Care Hospitals</v>
      </c>
      <c r="F3181" t="str">
        <v>Government - Federal</v>
      </c>
      <c r="G3181" t="str">
        <v>Yes</v>
      </c>
      <c r="H3181" s="8">
        <v>2</v>
      </c>
      <c r="I3181" t="str">
        <f>_xlfn.XLOOKUP(C3181,State_Ref!B:B,State_Ref!A:A,"No Match")</f>
        <v>New Mexico</v>
      </c>
      <c r="J3181" cm="1">
        <f t="array" ref="J3181">_xlfn.XLOOKUP(I3181&amp;PROPER(D3181),Cleaned_Population!B$2:B$3200&amp;Cleaned_Population!A$2:A$3200,Cleaned_Population!C$2:C$3200,"No Match")</f>
        <v>68119</v>
      </c>
      <c r="K3181" t="str">
        <f t="shared" si="49"/>
        <v>Sufficient Access</v>
      </c>
    </row>
    <row r="3182" spans="1:11">
      <c r="A3182" t="str">
        <v>CROWNPOINT HEALTHCARE FACILITY</v>
      </c>
      <c r="B3182" t="str">
        <v>CROWNPOINT</v>
      </c>
      <c r="C3182" t="str">
        <v>NM</v>
      </c>
      <c r="D3182" t="str">
        <v>MCKINLEY</v>
      </c>
      <c r="E3182" t="str">
        <v>Acute Care Hospitals</v>
      </c>
      <c r="F3182" t="str">
        <v>Government - Federal</v>
      </c>
      <c r="G3182" t="str">
        <v>Yes</v>
      </c>
      <c r="H3182" s="8">
        <v>0</v>
      </c>
      <c r="I3182" t="str">
        <f>_xlfn.XLOOKUP(C3182,State_Ref!B:B,State_Ref!A:A,"No Match")</f>
        <v>New Mexico</v>
      </c>
      <c r="J3182" cm="1">
        <f t="array" ref="J3182">_xlfn.XLOOKUP(I3182&amp;PROPER(D3182),Cleaned_Population!B$2:B$3200&amp;Cleaned_Population!A$2:A$3200,Cleaned_Population!C$2:C$3200,"No Match")</f>
        <v>68119</v>
      </c>
      <c r="K3182" t="str">
        <f t="shared" si="49"/>
        <v>Sufficient Access</v>
      </c>
    </row>
    <row r="3183" spans="1:11">
      <c r="A3183" t="str">
        <v>CARLSBAD MEDICAL CENTER</v>
      </c>
      <c r="B3183" t="str">
        <v>CARLSBAD</v>
      </c>
      <c r="C3183" t="str">
        <v>NM</v>
      </c>
      <c r="D3183" t="str">
        <v>EDDY</v>
      </c>
      <c r="E3183" t="str">
        <v>Acute Care Hospitals</v>
      </c>
      <c r="F3183" t="str">
        <v>Voluntary non-profit - Other</v>
      </c>
      <c r="G3183" t="str">
        <v>Yes</v>
      </c>
      <c r="H3183" s="8">
        <v>1</v>
      </c>
      <c r="I3183" t="str">
        <f>_xlfn.XLOOKUP(C3183,State_Ref!B:B,State_Ref!A:A,"No Match")</f>
        <v>New Mexico</v>
      </c>
      <c r="J3183" cm="1">
        <f t="array" ref="J3183">_xlfn.XLOOKUP(I3183&amp;PROPER(D3183),Cleaned_Population!B$2:B$3200&amp;Cleaned_Population!A$2:A$3200,Cleaned_Population!C$2:C$3200,"No Match")</f>
        <v>62509</v>
      </c>
      <c r="K3183" t="str">
        <f t="shared" si="49"/>
        <v>Sufficient Access</v>
      </c>
    </row>
    <row r="3184" spans="1:11">
      <c r="A3184" t="str">
        <v>COVENANT HEALTH HOBBS HOSPITAL</v>
      </c>
      <c r="B3184" t="str">
        <v>HOBBS</v>
      </c>
      <c r="C3184" t="str">
        <v>NM</v>
      </c>
      <c r="D3184" t="str">
        <v>LEA</v>
      </c>
      <c r="E3184" t="str">
        <v>Acute Care Hospitals</v>
      </c>
      <c r="F3184" t="str">
        <v>Voluntary non-profit - Private</v>
      </c>
      <c r="G3184" t="str">
        <v>Yes</v>
      </c>
      <c r="H3184" s="8">
        <v>3</v>
      </c>
      <c r="I3184" t="str">
        <f>_xlfn.XLOOKUP(C3184,State_Ref!B:B,State_Ref!A:A,"No Match")</f>
        <v>New Mexico</v>
      </c>
      <c r="J3184" cm="1">
        <f t="array" ref="J3184">_xlfn.XLOOKUP(I3184&amp;PROPER(D3184),Cleaned_Population!B$2:B$3200&amp;Cleaned_Population!A$2:A$3200,Cleaned_Population!C$2:C$3200,"No Match")</f>
        <v>74749</v>
      </c>
      <c r="K3184" t="str">
        <f t="shared" si="49"/>
        <v>Sufficient Access</v>
      </c>
    </row>
    <row r="3185" spans="1:11">
      <c r="A3185" t="str">
        <v>LOVELACE WESTSIDE HOSPITAL</v>
      </c>
      <c r="B3185" t="str">
        <v>ALBUQUERQUE</v>
      </c>
      <c r="C3185" t="str">
        <v>NM</v>
      </c>
      <c r="D3185" t="str">
        <v>BERNALILLO</v>
      </c>
      <c r="E3185" t="str">
        <v>Acute Care Hospitals</v>
      </c>
      <c r="F3185" t="str">
        <v>Proprietary</v>
      </c>
      <c r="G3185" t="str">
        <v>Yes</v>
      </c>
      <c r="H3185" s="8">
        <v>4</v>
      </c>
      <c r="I3185" t="str">
        <f>_xlfn.XLOOKUP(C3185,State_Ref!B:B,State_Ref!A:A,"No Match")</f>
        <v>New Mexico</v>
      </c>
      <c r="J3185" cm="1">
        <f t="array" ref="J3185">_xlfn.XLOOKUP(I3185&amp;PROPER(D3185),Cleaned_Population!B$2:B$3200&amp;Cleaned_Population!A$2:A$3200,Cleaned_Population!C$2:C$3200,"No Match")</f>
        <v>667601</v>
      </c>
      <c r="K3185" t="str">
        <f t="shared" si="49"/>
        <v>Sufficient Access</v>
      </c>
    </row>
    <row r="3186" spans="1:11">
      <c r="A3186" t="str">
        <v>ROOSEVELT GENERAL HOSPITAL</v>
      </c>
      <c r="B3186" t="str">
        <v>PORTALES</v>
      </c>
      <c r="C3186" t="str">
        <v>NM</v>
      </c>
      <c r="D3186" t="str">
        <v>ROOSEVELT</v>
      </c>
      <c r="E3186" t="str">
        <v>Acute Care Hospitals</v>
      </c>
      <c r="F3186" t="str">
        <v>Government - Hospital District or Authority</v>
      </c>
      <c r="G3186" t="str">
        <v>Yes</v>
      </c>
      <c r="H3186" s="8">
        <v>0</v>
      </c>
      <c r="I3186" t="str">
        <f>_xlfn.XLOOKUP(C3186,State_Ref!B:B,State_Ref!A:A,"No Match")</f>
        <v>New Mexico</v>
      </c>
      <c r="J3186" cm="1">
        <f t="array" ref="J3186">_xlfn.XLOOKUP(I3186&amp;PROPER(D3186),Cleaned_Population!B$2:B$3200&amp;Cleaned_Population!A$2:A$3200,Cleaned_Population!C$2:C$3200,"No Match")</f>
        <v>18615</v>
      </c>
      <c r="K3186" t="str">
        <f t="shared" si="49"/>
        <v>Sufficient Access</v>
      </c>
    </row>
    <row r="3187" spans="1:11">
      <c r="A3187" t="str">
        <v>MOUNTAIN VIEW REGIONAL MEDICAL CENTER</v>
      </c>
      <c r="B3187" t="str">
        <v>LAS CRUCES</v>
      </c>
      <c r="C3187" t="str">
        <v>NM</v>
      </c>
      <c r="D3187" t="str">
        <v>DONA ANA</v>
      </c>
      <c r="E3187" t="str">
        <v>Acute Care Hospitals</v>
      </c>
      <c r="F3187" t="str">
        <v>Proprietary</v>
      </c>
      <c r="G3187" t="str">
        <v>Yes</v>
      </c>
      <c r="H3187" s="8">
        <v>2</v>
      </c>
      <c r="I3187" t="str">
        <f>_xlfn.XLOOKUP(C3187,State_Ref!B:B,State_Ref!A:A,"No Match")</f>
        <v>New Mexico</v>
      </c>
      <c r="J3187" t="str" cm="1">
        <f t="array" ref="J3187">_xlfn.XLOOKUP(I3187&amp;PROPER(D3187),Cleaned_Population!B$2:B$3200&amp;Cleaned_Population!A$2:A$3200,Cleaned_Population!C$2:C$3200,"No Match")</f>
        <v>No Match</v>
      </c>
      <c r="K3187" t="str">
        <f t="shared" si="49"/>
        <v>Sufficient Access</v>
      </c>
    </row>
    <row r="3188" spans="1:11">
      <c r="A3188" t="str">
        <v>LOVELACE REGIONAL HOSPITAL - ROSWELL</v>
      </c>
      <c r="B3188" t="str">
        <v>ROSWELL</v>
      </c>
      <c r="C3188" t="str">
        <v>NM</v>
      </c>
      <c r="D3188" t="str">
        <v>CHAVES</v>
      </c>
      <c r="E3188" t="str">
        <v>Acute Care Hospitals</v>
      </c>
      <c r="F3188" t="str">
        <v>Proprietary</v>
      </c>
      <c r="G3188" t="str">
        <v>Yes</v>
      </c>
      <c r="H3188" s="8">
        <v>2</v>
      </c>
      <c r="I3188" t="str">
        <f>_xlfn.XLOOKUP(C3188,State_Ref!B:B,State_Ref!A:A,"No Match")</f>
        <v>New Mexico</v>
      </c>
      <c r="J3188" cm="1">
        <f t="array" ref="J3188">_xlfn.XLOOKUP(I3188&amp;PROPER(D3188),Cleaned_Population!B$2:B$3200&amp;Cleaned_Population!A$2:A$3200,Cleaned_Population!C$2:C$3200,"No Match")</f>
        <v>63364</v>
      </c>
      <c r="K3188" t="str">
        <f t="shared" si="49"/>
        <v>Sufficient Access</v>
      </c>
    </row>
    <row r="3189" spans="1:11">
      <c r="A3189" t="str">
        <v>PRESBYTERIAN SANTA FE MEDICAL CENTER</v>
      </c>
      <c r="B3189" t="str">
        <v>SANTA FE</v>
      </c>
      <c r="C3189" t="str">
        <v>NM</v>
      </c>
      <c r="D3189" t="str">
        <v>SANTA FE</v>
      </c>
      <c r="E3189" t="str">
        <v>Acute Care Hospitals</v>
      </c>
      <c r="F3189" t="str">
        <v>Voluntary non-profit - Private</v>
      </c>
      <c r="G3189" t="str">
        <v>Yes</v>
      </c>
      <c r="H3189" s="8">
        <v>5</v>
      </c>
      <c r="I3189" t="str">
        <f>_xlfn.XLOOKUP(C3189,State_Ref!B:B,State_Ref!A:A,"No Match")</f>
        <v>New Mexico</v>
      </c>
      <c r="J3189" cm="1">
        <f t="array" ref="J3189">_xlfn.XLOOKUP(I3189&amp;PROPER(D3189),Cleaned_Population!B$2:B$3200&amp;Cleaned_Population!A$2:A$3200,Cleaned_Population!C$2:C$3200,"No Match")</f>
        <v>156907</v>
      </c>
      <c r="K3189" t="str">
        <f t="shared" si="49"/>
        <v>Sufficient Access</v>
      </c>
    </row>
    <row r="3190" spans="1:11">
      <c r="A3190" t="str">
        <v>THREE CROSSES REGIONAL HOSPITAL LLC</v>
      </c>
      <c r="B3190" t="str">
        <v>LAS CRUCES</v>
      </c>
      <c r="C3190" t="str">
        <v>NM</v>
      </c>
      <c r="D3190" t="str">
        <v>DONA ANA</v>
      </c>
      <c r="E3190" t="str">
        <v>Acute Care Hospitals</v>
      </c>
      <c r="F3190" t="str">
        <v>Proprietary</v>
      </c>
      <c r="G3190" t="str">
        <v>Yes</v>
      </c>
      <c r="H3190" s="8">
        <v>3</v>
      </c>
      <c r="I3190" t="str">
        <f>_xlfn.XLOOKUP(C3190,State_Ref!B:B,State_Ref!A:A,"No Match")</f>
        <v>New Mexico</v>
      </c>
      <c r="J3190" t="str" cm="1">
        <f t="array" ref="J3190">_xlfn.XLOOKUP(I3190&amp;PROPER(D3190),Cleaned_Population!B$2:B$3200&amp;Cleaned_Population!A$2:A$3200,Cleaned_Population!C$2:C$3200,"No Match")</f>
        <v>No Match</v>
      </c>
      <c r="K3190" t="str">
        <f t="shared" si="49"/>
        <v>Sufficient Access</v>
      </c>
    </row>
    <row r="3191" spans="1:11">
      <c r="A3191" t="str">
        <v>GUADALUPE COUNTY HOSPITAL</v>
      </c>
      <c r="B3191" t="str">
        <v>SANTA ROSA</v>
      </c>
      <c r="C3191" t="str">
        <v>NM</v>
      </c>
      <c r="D3191" t="str">
        <v>GUADALUPE</v>
      </c>
      <c r="E3191" t="str">
        <v>Rural Emergency Hospital</v>
      </c>
      <c r="F3191" t="str">
        <v>Government - Local</v>
      </c>
      <c r="G3191" t="str">
        <v>Yes</v>
      </c>
      <c r="H3191" s="8">
        <v>0</v>
      </c>
      <c r="I3191" t="str">
        <f>_xlfn.XLOOKUP(C3191,State_Ref!B:B,State_Ref!A:A,"No Match")</f>
        <v>New Mexico</v>
      </c>
      <c r="J3191" cm="1">
        <f t="array" ref="J3191">_xlfn.XLOOKUP(I3191&amp;PROPER(D3191),Cleaned_Population!B$2:B$3200&amp;Cleaned_Population!A$2:A$3200,Cleaned_Population!C$2:C$3200,"No Match")</f>
        <v>4343</v>
      </c>
      <c r="K3191" t="str">
        <f t="shared" si="49"/>
        <v>Sufficient Access</v>
      </c>
    </row>
    <row r="3192" spans="1:11">
      <c r="A3192" t="str">
        <v>SIERRA VISTA HOSPITAL</v>
      </c>
      <c r="B3192" t="str">
        <v>T OR C</v>
      </c>
      <c r="C3192" t="str">
        <v>NM</v>
      </c>
      <c r="D3192" t="str">
        <v>SIERRA</v>
      </c>
      <c r="E3192" t="str">
        <v>Critical Access Hospitals</v>
      </c>
      <c r="F3192" t="str">
        <v>Government - Local</v>
      </c>
      <c r="G3192" t="str">
        <v>No</v>
      </c>
      <c r="H3192" s="8">
        <v>0</v>
      </c>
      <c r="I3192" t="str">
        <f>_xlfn.XLOOKUP(C3192,State_Ref!B:B,State_Ref!A:A,"No Match")</f>
        <v>New Mexico</v>
      </c>
      <c r="J3192" cm="1">
        <f t="array" ref="J3192">_xlfn.XLOOKUP(I3192&amp;PROPER(D3192),Cleaned_Population!B$2:B$3200&amp;Cleaned_Population!A$2:A$3200,Cleaned_Population!C$2:C$3200,"No Match")</f>
        <v>11395</v>
      </c>
      <c r="K3192" t="str">
        <f t="shared" si="49"/>
        <v>Sufficient Access</v>
      </c>
    </row>
    <row r="3193" spans="1:11">
      <c r="A3193" t="str">
        <v>SOCORRO GENERAL HOSPITAL</v>
      </c>
      <c r="B3193" t="str">
        <v>SOCORRO</v>
      </c>
      <c r="C3193" t="str">
        <v>NM</v>
      </c>
      <c r="D3193" t="str">
        <v>SOCORRO</v>
      </c>
      <c r="E3193" t="str">
        <v>Critical Access Hospitals</v>
      </c>
      <c r="F3193" t="str">
        <v>Voluntary non-profit - Private</v>
      </c>
      <c r="G3193" t="str">
        <v>Yes</v>
      </c>
      <c r="H3193" s="8">
        <v>0</v>
      </c>
      <c r="I3193" t="str">
        <f>_xlfn.XLOOKUP(C3193,State_Ref!B:B,State_Ref!A:A,"No Match")</f>
        <v>New Mexico</v>
      </c>
      <c r="J3193" cm="1">
        <f t="array" ref="J3193">_xlfn.XLOOKUP(I3193&amp;PROPER(D3193),Cleaned_Population!B$2:B$3200&amp;Cleaned_Population!A$2:A$3200,Cleaned_Population!C$2:C$3200,"No Match")</f>
        <v>15838</v>
      </c>
      <c r="K3193" t="str">
        <f t="shared" si="49"/>
        <v>Sufficient Access</v>
      </c>
    </row>
    <row r="3194" spans="1:11">
      <c r="A3194" t="str">
        <v>DR DAN C TRIGG MEMORIAL HOSPITAL</v>
      </c>
      <c r="B3194" t="str">
        <v>TUCUMCARI</v>
      </c>
      <c r="C3194" t="str">
        <v>NM</v>
      </c>
      <c r="D3194" t="str">
        <v>QUAY</v>
      </c>
      <c r="E3194" t="str">
        <v>Critical Access Hospitals</v>
      </c>
      <c r="F3194" t="str">
        <v>Voluntary non-profit - Private</v>
      </c>
      <c r="G3194" t="str">
        <v>Yes</v>
      </c>
      <c r="H3194" s="8">
        <v>0</v>
      </c>
      <c r="I3194" t="str">
        <f>_xlfn.XLOOKUP(C3194,State_Ref!B:B,State_Ref!A:A,"No Match")</f>
        <v>New Mexico</v>
      </c>
      <c r="J3194" cm="1">
        <f t="array" ref="J3194">_xlfn.XLOOKUP(I3194&amp;PROPER(D3194),Cleaned_Population!B$2:B$3200&amp;Cleaned_Population!A$2:A$3200,Cleaned_Population!C$2:C$3200,"No Match")</f>
        <v>8454</v>
      </c>
      <c r="K3194" t="str">
        <f t="shared" si="49"/>
        <v>Sufficient Access</v>
      </c>
    </row>
    <row r="3195" spans="1:11">
      <c r="A3195" t="str">
        <v>UNION COUNTY GENERAL HOSPITAL</v>
      </c>
      <c r="B3195" t="str">
        <v>CLAYTON</v>
      </c>
      <c r="C3195" t="str">
        <v>NM</v>
      </c>
      <c r="D3195" t="str">
        <v>UNION</v>
      </c>
      <c r="E3195" t="str">
        <v>Critical Access Hospitals</v>
      </c>
      <c r="F3195" t="str">
        <v>Government - Local</v>
      </c>
      <c r="G3195" t="str">
        <v>Yes</v>
      </c>
      <c r="H3195" s="8">
        <v>0</v>
      </c>
      <c r="I3195" t="str">
        <f>_xlfn.XLOOKUP(C3195,State_Ref!B:B,State_Ref!A:A,"No Match")</f>
        <v>New Mexico</v>
      </c>
      <c r="J3195" cm="1">
        <f t="array" ref="J3195">_xlfn.XLOOKUP(I3195&amp;PROPER(D3195),Cleaned_Population!B$2:B$3200&amp;Cleaned_Population!A$2:A$3200,Cleaned_Population!C$2:C$3200,"No Match")</f>
        <v>3844</v>
      </c>
      <c r="K3195" t="str">
        <f t="shared" si="49"/>
        <v>Sufficient Access</v>
      </c>
    </row>
    <row r="3196" spans="1:11">
      <c r="A3196" t="str">
        <v>NOR-LEA HOSPITAL DISTRICT</v>
      </c>
      <c r="B3196" t="str">
        <v>LOVINGTON</v>
      </c>
      <c r="C3196" t="str">
        <v>NM</v>
      </c>
      <c r="D3196" t="str">
        <v>LEA</v>
      </c>
      <c r="E3196" t="str">
        <v>Critical Access Hospitals</v>
      </c>
      <c r="F3196" t="str">
        <v>Government - Hospital District or Authority</v>
      </c>
      <c r="G3196" t="str">
        <v>Yes</v>
      </c>
      <c r="H3196" s="8">
        <v>0</v>
      </c>
      <c r="I3196" t="str">
        <f>_xlfn.XLOOKUP(C3196,State_Ref!B:B,State_Ref!A:A,"No Match")</f>
        <v>New Mexico</v>
      </c>
      <c r="J3196" cm="1">
        <f t="array" ref="J3196">_xlfn.XLOOKUP(I3196&amp;PROPER(D3196),Cleaned_Population!B$2:B$3200&amp;Cleaned_Population!A$2:A$3200,Cleaned_Population!C$2:C$3200,"No Match")</f>
        <v>74749</v>
      </c>
      <c r="K3196" t="str">
        <f t="shared" si="49"/>
        <v>Sufficient Access</v>
      </c>
    </row>
    <row r="3197" spans="1:11">
      <c r="A3197" t="str">
        <v>LINCOLN COUNTY MEDICAL CENTER</v>
      </c>
      <c r="B3197" t="str">
        <v>RUIDOSO</v>
      </c>
      <c r="C3197" t="str">
        <v>NM</v>
      </c>
      <c r="D3197" t="str">
        <v>LINCOLN</v>
      </c>
      <c r="E3197" t="str">
        <v>Critical Access Hospitals</v>
      </c>
      <c r="F3197" t="str">
        <v>Voluntary non-profit - Private</v>
      </c>
      <c r="G3197" t="str">
        <v>Yes</v>
      </c>
      <c r="H3197" s="8">
        <v>2</v>
      </c>
      <c r="I3197" t="str">
        <f>_xlfn.XLOOKUP(C3197,State_Ref!B:B,State_Ref!A:A,"No Match")</f>
        <v>New Mexico</v>
      </c>
      <c r="J3197" cm="1">
        <f t="array" ref="J3197">_xlfn.XLOOKUP(I3197&amp;PROPER(D3197),Cleaned_Population!B$2:B$3200&amp;Cleaned_Population!A$2:A$3200,Cleaned_Population!C$2:C$3200,"No Match")</f>
        <v>19844</v>
      </c>
      <c r="K3197" t="str">
        <f t="shared" si="49"/>
        <v>Sufficient Access</v>
      </c>
    </row>
    <row r="3198" spans="1:11">
      <c r="A3198" t="str">
        <v>MINERS' COLFAX MEDICAL CENTER</v>
      </c>
      <c r="B3198" t="str">
        <v>RATON</v>
      </c>
      <c r="C3198" t="str">
        <v>NM</v>
      </c>
      <c r="D3198" t="str">
        <v>COLFAX</v>
      </c>
      <c r="E3198" t="str">
        <v>Critical Access Hospitals</v>
      </c>
      <c r="F3198" t="str">
        <v>Government - State</v>
      </c>
      <c r="G3198" t="str">
        <v>Yes</v>
      </c>
      <c r="H3198" s="8">
        <v>0</v>
      </c>
      <c r="I3198" t="str">
        <f>_xlfn.XLOOKUP(C3198,State_Ref!B:B,State_Ref!A:A,"No Match")</f>
        <v>New Mexico</v>
      </c>
      <c r="J3198" cm="1">
        <f t="array" ref="J3198">_xlfn.XLOOKUP(I3198&amp;PROPER(D3198),Cleaned_Population!B$2:B$3200&amp;Cleaned_Population!A$2:A$3200,Cleaned_Population!C$2:C$3200,"No Match")</f>
        <v>12184</v>
      </c>
      <c r="K3198" t="str">
        <f t="shared" si="49"/>
        <v>Sufficient Access</v>
      </c>
    </row>
    <row r="3199" spans="1:11">
      <c r="A3199" t="str">
        <v>CIBOLA GENERAL HOSPITAL</v>
      </c>
      <c r="B3199" t="str">
        <v>GRANTS</v>
      </c>
      <c r="C3199" t="str">
        <v>NM</v>
      </c>
      <c r="D3199" t="str">
        <v>CIBOLA</v>
      </c>
      <c r="E3199" t="str">
        <v>Critical Access Hospitals</v>
      </c>
      <c r="F3199" t="str">
        <v>Voluntary non-profit - Private</v>
      </c>
      <c r="G3199" t="str">
        <v>Yes</v>
      </c>
      <c r="H3199" s="8">
        <v>0</v>
      </c>
      <c r="I3199" t="str">
        <f>_xlfn.XLOOKUP(C3199,State_Ref!B:B,State_Ref!A:A,"No Match")</f>
        <v>New Mexico</v>
      </c>
      <c r="J3199" cm="1">
        <f t="array" ref="J3199">_xlfn.XLOOKUP(I3199&amp;PROPER(D3199),Cleaned_Population!B$2:B$3200&amp;Cleaned_Population!A$2:A$3200,Cleaned_Population!C$2:C$3200,"No Match")</f>
        <v>26807</v>
      </c>
      <c r="K3199" t="str">
        <f t="shared" si="49"/>
        <v>Sufficient Access</v>
      </c>
    </row>
    <row r="3200" spans="1:11">
      <c r="A3200" t="str">
        <v>MIMBRES VALLEY MEDICAL CENTER</v>
      </c>
      <c r="B3200" t="str">
        <v>DEMING</v>
      </c>
      <c r="C3200" t="str">
        <v>NM</v>
      </c>
      <c r="D3200" t="str">
        <v>LUNA</v>
      </c>
      <c r="E3200" t="str">
        <v>Critical Access Hospitals</v>
      </c>
      <c r="F3200" t="str">
        <v>Proprietary</v>
      </c>
      <c r="G3200" t="str">
        <v>Yes</v>
      </c>
      <c r="H3200" s="8">
        <v>0</v>
      </c>
      <c r="I3200" t="str">
        <f>_xlfn.XLOOKUP(C3200,State_Ref!B:B,State_Ref!A:A,"No Match")</f>
        <v>New Mexico</v>
      </c>
      <c r="J3200" cm="1">
        <f t="array" ref="J3200">_xlfn.XLOOKUP(I3200&amp;PROPER(D3200),Cleaned_Population!B$2:B$3200&amp;Cleaned_Population!A$2:A$3200,Cleaned_Population!C$2:C$3200,"No Match")</f>
        <v>25407</v>
      </c>
      <c r="K3200" t="str">
        <f t="shared" si="49"/>
        <v>Sufficient Access</v>
      </c>
    </row>
    <row r="3201" spans="1:11">
      <c r="A3201" t="str">
        <v>HOLY CROSS HOSPITAL A DIV OF TAOS HEALTH SYSTEMS</v>
      </c>
      <c r="B3201" t="str">
        <v>TAOS</v>
      </c>
      <c r="C3201" t="str">
        <v>NM</v>
      </c>
      <c r="D3201" t="str">
        <v>TAOS</v>
      </c>
      <c r="E3201" t="str">
        <v>Critical Access Hospitals</v>
      </c>
      <c r="F3201" t="str">
        <v>Voluntary non-profit - Private</v>
      </c>
      <c r="G3201" t="str">
        <v>Yes</v>
      </c>
      <c r="H3201" s="8">
        <v>1</v>
      </c>
      <c r="I3201" t="str">
        <f>_xlfn.XLOOKUP(C3201,State_Ref!B:B,State_Ref!A:A,"No Match")</f>
        <v>New Mexico</v>
      </c>
      <c r="J3201" cm="1">
        <f t="array" ref="J3201">_xlfn.XLOOKUP(I3201&amp;PROPER(D3201),Cleaned_Population!B$2:B$3200&amp;Cleaned_Population!A$2:A$3200,Cleaned_Population!C$2:C$3200,"No Match")</f>
        <v>34564</v>
      </c>
      <c r="K3201" t="str">
        <f t="shared" si="49"/>
        <v>Sufficient Access</v>
      </c>
    </row>
    <row r="3202" spans="1:11">
      <c r="A3202" t="str">
        <v>GILA REGIONAL MEDICAL CENTER</v>
      </c>
      <c r="B3202" t="str">
        <v>SILVER CITY</v>
      </c>
      <c r="C3202" t="str">
        <v>NM</v>
      </c>
      <c r="D3202" t="str">
        <v>GRANT</v>
      </c>
      <c r="E3202" t="str">
        <v>Critical Access Hospitals</v>
      </c>
      <c r="F3202" t="str">
        <v>Government - Local</v>
      </c>
      <c r="G3202" t="str">
        <v>Yes</v>
      </c>
      <c r="H3202" s="8">
        <v>2</v>
      </c>
      <c r="I3202" t="str">
        <f>_xlfn.XLOOKUP(C3202,State_Ref!B:B,State_Ref!A:A,"No Match")</f>
        <v>New Mexico</v>
      </c>
      <c r="J3202" cm="1">
        <f t="array" ref="J3202">_xlfn.XLOOKUP(I3202&amp;PROPER(D3202),Cleaned_Population!B$2:B$3200&amp;Cleaned_Population!A$2:A$3200,Cleaned_Population!C$2:C$3200,"No Match")</f>
        <v>27252</v>
      </c>
      <c r="K3202" t="str">
        <f t="shared" si="49"/>
        <v>Sufficient Access</v>
      </c>
    </row>
    <row r="3203" spans="1:11">
      <c r="A3203" t="str">
        <v>ALTA VISTA REGIONAL HOSPITAL</v>
      </c>
      <c r="B3203" t="str">
        <v>LAS VEGAS</v>
      </c>
      <c r="C3203" t="str">
        <v>NM</v>
      </c>
      <c r="D3203" t="str">
        <v>SAN MIGUEL</v>
      </c>
      <c r="E3203" t="str">
        <v>Critical Access Hospitals</v>
      </c>
      <c r="F3203" t="str">
        <v>Proprietary</v>
      </c>
      <c r="G3203" t="str">
        <v>Yes</v>
      </c>
      <c r="H3203" s="8">
        <v>0</v>
      </c>
      <c r="I3203" t="str">
        <f>_xlfn.XLOOKUP(C3203,State_Ref!B:B,State_Ref!A:A,"No Match")</f>
        <v>New Mexico</v>
      </c>
      <c r="J3203" cm="1">
        <f t="array" ref="J3203">_xlfn.XLOOKUP(I3203&amp;PROPER(D3203),Cleaned_Population!B$2:B$3200&amp;Cleaned_Population!A$2:A$3200,Cleaned_Population!C$2:C$3200,"No Match")</f>
        <v>26260</v>
      </c>
      <c r="K3203" t="str">
        <f t="shared" ref="K3203:K3266" si="50">IF(AND(J3203&gt;50000,COUNTIFS(D:D,D3203,C:C,C3203)&lt;=1),"Hospital Desert","Sufficient Access")</f>
        <v>Sufficient Access</v>
      </c>
    </row>
    <row r="3204" spans="1:11">
      <c r="A3204" t="str">
        <v>REHOBOTH MCKINLEY CHRISTIAN HEALTH CARE SERVICES</v>
      </c>
      <c r="B3204" t="str">
        <v>GALLUP</v>
      </c>
      <c r="C3204" t="str">
        <v>NM</v>
      </c>
      <c r="D3204" t="str">
        <v>MCKINLEY</v>
      </c>
      <c r="E3204" t="str">
        <v>Critical Access Hospitals</v>
      </c>
      <c r="F3204" t="str">
        <v>Voluntary non-profit - Private</v>
      </c>
      <c r="G3204" t="str">
        <v>Yes</v>
      </c>
      <c r="H3204" s="8">
        <v>0</v>
      </c>
      <c r="I3204" t="str">
        <f>_xlfn.XLOOKUP(C3204,State_Ref!B:B,State_Ref!A:A,"No Match")</f>
        <v>New Mexico</v>
      </c>
      <c r="J3204" cm="1">
        <f t="array" ref="J3204">_xlfn.XLOOKUP(I3204&amp;PROPER(D3204),Cleaned_Population!B$2:B$3200&amp;Cleaned_Population!A$2:A$3200,Cleaned_Population!C$2:C$3200,"No Match")</f>
        <v>68119</v>
      </c>
      <c r="K3204" t="str">
        <f t="shared" si="50"/>
        <v>Sufficient Access</v>
      </c>
    </row>
    <row r="3205" spans="1:11">
      <c r="A3205" t="str">
        <v>BHC MESILLA VALLEY HOSPITAL, LLC</v>
      </c>
      <c r="B3205" t="str">
        <v>LAS CRUCES</v>
      </c>
      <c r="C3205" t="str">
        <v>NM</v>
      </c>
      <c r="D3205" t="str">
        <v>DONA ANA</v>
      </c>
      <c r="E3205" t="str">
        <v>Psychiatric</v>
      </c>
      <c r="F3205" t="str">
        <v>Proprietary</v>
      </c>
      <c r="G3205" t="str">
        <v>No</v>
      </c>
      <c r="H3205" s="8">
        <v>0</v>
      </c>
      <c r="I3205" t="str">
        <f>_xlfn.XLOOKUP(C3205,State_Ref!B:B,State_Ref!A:A,"No Match")</f>
        <v>New Mexico</v>
      </c>
      <c r="J3205" t="str" cm="1">
        <f t="array" ref="J3205">_xlfn.XLOOKUP(I3205&amp;PROPER(D3205),Cleaned_Population!B$2:B$3200&amp;Cleaned_Population!A$2:A$3200,Cleaned_Population!C$2:C$3200,"No Match")</f>
        <v>No Match</v>
      </c>
      <c r="K3205" t="str">
        <f t="shared" si="50"/>
        <v>Sufficient Access</v>
      </c>
    </row>
    <row r="3206" spans="1:11">
      <c r="A3206" t="str">
        <v>PEAK BEHAVIORAL HEALTH SERVICES, LLC</v>
      </c>
      <c r="B3206" t="str">
        <v>SANTA TERESA</v>
      </c>
      <c r="C3206" t="str">
        <v>NM</v>
      </c>
      <c r="D3206" t="str">
        <v>DONA ANA</v>
      </c>
      <c r="E3206" t="str">
        <v>Psychiatric</v>
      </c>
      <c r="F3206" t="str">
        <v>Proprietary</v>
      </c>
      <c r="G3206" t="str">
        <v>No</v>
      </c>
      <c r="H3206" s="8">
        <v>0</v>
      </c>
      <c r="I3206" t="str">
        <f>_xlfn.XLOOKUP(C3206,State_Ref!B:B,State_Ref!A:A,"No Match")</f>
        <v>New Mexico</v>
      </c>
      <c r="J3206" t="str" cm="1">
        <f t="array" ref="J3206">_xlfn.XLOOKUP(I3206&amp;PROPER(D3206),Cleaned_Population!B$2:B$3200&amp;Cleaned_Population!A$2:A$3200,Cleaned_Population!C$2:C$3200,"No Match")</f>
        <v>No Match</v>
      </c>
      <c r="K3206" t="str">
        <f t="shared" si="50"/>
        <v>Sufficient Access</v>
      </c>
    </row>
    <row r="3207" spans="1:11">
      <c r="A3207" t="str">
        <v>HAVEN BEHAVIORAL HOSPITAL OF ALBUQUERQUE</v>
      </c>
      <c r="B3207" t="str">
        <v>ALBUQUERQUE</v>
      </c>
      <c r="C3207" t="str">
        <v>NM</v>
      </c>
      <c r="D3207" t="str">
        <v>BERNALILLO</v>
      </c>
      <c r="E3207" t="str">
        <v>Psychiatric</v>
      </c>
      <c r="F3207" t="str">
        <v>Proprietary</v>
      </c>
      <c r="G3207" t="str">
        <v>No</v>
      </c>
      <c r="H3207" s="8">
        <v>0</v>
      </c>
      <c r="I3207" t="str">
        <f>_xlfn.XLOOKUP(C3207,State_Ref!B:B,State_Ref!A:A,"No Match")</f>
        <v>New Mexico</v>
      </c>
      <c r="J3207" cm="1">
        <f t="array" ref="J3207">_xlfn.XLOOKUP(I3207&amp;PROPER(D3207),Cleaned_Population!B$2:B$3200&amp;Cleaned_Population!A$2:A$3200,Cleaned_Population!C$2:C$3200,"No Match")</f>
        <v>667601</v>
      </c>
      <c r="K3207" t="str">
        <f t="shared" si="50"/>
        <v>Sufficient Access</v>
      </c>
    </row>
    <row r="3208" spans="1:11">
      <c r="A3208" t="str">
        <v>CENTRAL DESERT BEHAVIORAL HEALTH HOSPITAL</v>
      </c>
      <c r="B3208" t="str">
        <v>ALBUQUERQUE</v>
      </c>
      <c r="C3208" t="str">
        <v>NM</v>
      </c>
      <c r="D3208" t="str">
        <v>BERNALILLO</v>
      </c>
      <c r="E3208" t="str">
        <v>Psychiatric</v>
      </c>
      <c r="F3208" t="str">
        <v>Proprietary</v>
      </c>
      <c r="G3208" t="str">
        <v>No</v>
      </c>
      <c r="H3208" s="8">
        <v>0</v>
      </c>
      <c r="I3208" t="str">
        <f>_xlfn.XLOOKUP(C3208,State_Ref!B:B,State_Ref!A:A,"No Match")</f>
        <v>New Mexico</v>
      </c>
      <c r="J3208" cm="1">
        <f t="array" ref="J3208">_xlfn.XLOOKUP(I3208&amp;PROPER(D3208),Cleaned_Population!B$2:B$3200&amp;Cleaned_Population!A$2:A$3200,Cleaned_Population!C$2:C$3200,"No Match")</f>
        <v>667601</v>
      </c>
      <c r="K3208" t="str">
        <f t="shared" si="50"/>
        <v>Sufficient Access</v>
      </c>
    </row>
    <row r="3209" spans="1:11">
      <c r="A3209" t="str">
        <v>KALEIDA HEALTH</v>
      </c>
      <c r="B3209" t="str">
        <v>BUFFALO</v>
      </c>
      <c r="C3209" t="str">
        <v>NY</v>
      </c>
      <c r="D3209" t="str">
        <v>ERIE</v>
      </c>
      <c r="E3209" t="str">
        <v>Acute Care Hospitals</v>
      </c>
      <c r="F3209" t="str">
        <v>Voluntary non-profit - Private</v>
      </c>
      <c r="G3209" t="str">
        <v>Yes</v>
      </c>
      <c r="H3209" s="8">
        <v>3</v>
      </c>
      <c r="I3209" t="str">
        <f>_xlfn.XLOOKUP(C3209,State_Ref!B:B,State_Ref!A:A,"No Match")</f>
        <v>New York</v>
      </c>
      <c r="J3209" cm="1">
        <f t="array" ref="J3209">_xlfn.XLOOKUP(I3209&amp;PROPER(D3209),Cleaned_Population!B$2:B$3200&amp;Cleaned_Population!A$2:A$3200,Cleaned_Population!C$2:C$3200,"No Match")</f>
        <v>946741</v>
      </c>
      <c r="K3209" t="str">
        <f t="shared" si="50"/>
        <v>Sufficient Access</v>
      </c>
    </row>
    <row r="3210" spans="1:11">
      <c r="A3210" t="str">
        <v>ST JOSEPH'S MEDICAL CENTER</v>
      </c>
      <c r="B3210" t="str">
        <v>YONKERS</v>
      </c>
      <c r="C3210" t="str">
        <v>NY</v>
      </c>
      <c r="D3210" t="str">
        <v>WESTCHESTER</v>
      </c>
      <c r="E3210" t="str">
        <v>Acute Care Hospitals</v>
      </c>
      <c r="F3210" t="str">
        <v>Voluntary non-profit - Private</v>
      </c>
      <c r="G3210" t="str">
        <v>Yes</v>
      </c>
      <c r="H3210" s="8">
        <v>1</v>
      </c>
      <c r="I3210" t="str">
        <f>_xlfn.XLOOKUP(C3210,State_Ref!B:B,State_Ref!A:A,"No Match")</f>
        <v>New York</v>
      </c>
      <c r="J3210" cm="1">
        <f t="array" ref="J3210">_xlfn.XLOOKUP(I3210&amp;PROPER(D3210),Cleaned_Population!B$2:B$3200&amp;Cleaned_Population!A$2:A$3200,Cleaned_Population!C$2:C$3200,"No Match")</f>
        <v>1015743</v>
      </c>
      <c r="K3210" t="str">
        <f t="shared" si="50"/>
        <v>Sufficient Access</v>
      </c>
    </row>
    <row r="3211" spans="1:11">
      <c r="A3211" t="str">
        <v>BRONXCARE HOSPITAL CENTER</v>
      </c>
      <c r="B3211" t="str">
        <v>BRONX</v>
      </c>
      <c r="C3211" t="str">
        <v>NY</v>
      </c>
      <c r="D3211" t="str">
        <v>BRONX</v>
      </c>
      <c r="E3211" t="str">
        <v>Acute Care Hospitals</v>
      </c>
      <c r="F3211" t="str">
        <v>Voluntary non-profit - Private</v>
      </c>
      <c r="G3211" t="str">
        <v>Yes</v>
      </c>
      <c r="H3211" s="8">
        <v>1</v>
      </c>
      <c r="I3211" t="str">
        <f>_xlfn.XLOOKUP(C3211,State_Ref!B:B,State_Ref!A:A,"No Match")</f>
        <v>New York</v>
      </c>
      <c r="J3211" cm="1">
        <f t="array" ref="J3211">_xlfn.XLOOKUP(I3211&amp;PROPER(D3211),Cleaned_Population!B$2:B$3200&amp;Cleaned_Population!A$2:A$3200,Cleaned_Population!C$2:C$3200,"No Match")</f>
        <v>1406332</v>
      </c>
      <c r="K3211" t="str">
        <f t="shared" si="50"/>
        <v>Sufficient Access</v>
      </c>
    </row>
    <row r="3212" spans="1:11">
      <c r="A3212" t="str">
        <v>OUR LADY OF LOURDES MEMORIAL HOSPITAL, INC</v>
      </c>
      <c r="B3212" t="str">
        <v>BINGHAMTON</v>
      </c>
      <c r="C3212" t="str">
        <v>NY</v>
      </c>
      <c r="D3212" t="str">
        <v>BROOME</v>
      </c>
      <c r="E3212" t="str">
        <v>Acute Care Hospitals</v>
      </c>
      <c r="F3212" t="str">
        <v>Voluntary non-profit - Private</v>
      </c>
      <c r="G3212" t="str">
        <v>Yes</v>
      </c>
      <c r="H3212" s="8">
        <v>3</v>
      </c>
      <c r="I3212" t="str">
        <f>_xlfn.XLOOKUP(C3212,State_Ref!B:B,State_Ref!A:A,"No Match")</f>
        <v>New York</v>
      </c>
      <c r="J3212" cm="1">
        <f t="array" ref="J3212">_xlfn.XLOOKUP(I3212&amp;PROPER(D3212),Cleaned_Population!B$2:B$3200&amp;Cleaned_Population!A$2:A$3200,Cleaned_Population!C$2:C$3200,"No Match")</f>
        <v>195736</v>
      </c>
      <c r="K3212" t="str">
        <f t="shared" si="50"/>
        <v>Sufficient Access</v>
      </c>
    </row>
    <row r="3213" spans="1:11">
      <c r="A3213" t="str">
        <v>ALBANY MEDICAL CENTER HOSPITAL</v>
      </c>
      <c r="B3213" t="str">
        <v>ALBANY</v>
      </c>
      <c r="C3213" t="str">
        <v>NY</v>
      </c>
      <c r="D3213" t="str">
        <v>ALBANY</v>
      </c>
      <c r="E3213" t="str">
        <v>Acute Care Hospitals</v>
      </c>
      <c r="F3213" t="str">
        <v>Voluntary non-profit - Private</v>
      </c>
      <c r="G3213" t="str">
        <v>Yes</v>
      </c>
      <c r="H3213" s="8">
        <v>1</v>
      </c>
      <c r="I3213" t="str">
        <f>_xlfn.XLOOKUP(C3213,State_Ref!B:B,State_Ref!A:A,"No Match")</f>
        <v>New York</v>
      </c>
      <c r="J3213" cm="1">
        <f t="array" ref="J3213">_xlfn.XLOOKUP(I3213&amp;PROPER(D3213),Cleaned_Population!B$2:B$3200&amp;Cleaned_Population!A$2:A$3200,Cleaned_Population!C$2:C$3200,"No Match")</f>
        <v>321225</v>
      </c>
      <c r="K3213" t="str">
        <f t="shared" si="50"/>
        <v>Sufficient Access</v>
      </c>
    </row>
    <row r="3214" spans="1:11">
      <c r="A3214" t="str">
        <v>JAMAICA HOSPITAL MEDICAL CENTER</v>
      </c>
      <c r="B3214" t="str">
        <v>JAMAICA</v>
      </c>
      <c r="C3214" t="str">
        <v>NY</v>
      </c>
      <c r="D3214" t="str">
        <v>QUEENS</v>
      </c>
      <c r="E3214" t="str">
        <v>Acute Care Hospitals</v>
      </c>
      <c r="F3214" t="str">
        <v>Voluntary non-profit - Private</v>
      </c>
      <c r="G3214" t="str">
        <v>Yes</v>
      </c>
      <c r="H3214" s="8">
        <v>1</v>
      </c>
      <c r="I3214" t="str">
        <f>_xlfn.XLOOKUP(C3214,State_Ref!B:B,State_Ref!A:A,"No Match")</f>
        <v>New York</v>
      </c>
      <c r="J3214" cm="1">
        <f t="array" ref="J3214">_xlfn.XLOOKUP(I3214&amp;PROPER(D3214),Cleaned_Population!B$2:B$3200&amp;Cleaned_Population!A$2:A$3200,Cleaned_Population!C$2:C$3200,"No Match")</f>
        <v>2358182</v>
      </c>
      <c r="K3214" t="str">
        <f t="shared" si="50"/>
        <v>Sufficient Access</v>
      </c>
    </row>
    <row r="3215" spans="1:11">
      <c r="A3215" t="str">
        <v>NEW YORK COMMUNITY HOSPITAL OF BROOKLYN, INC.</v>
      </c>
      <c r="B3215" t="str">
        <v>BROOKLYN</v>
      </c>
      <c r="C3215" t="str">
        <v>NY</v>
      </c>
      <c r="D3215" t="str">
        <v>KINGS</v>
      </c>
      <c r="E3215" t="str">
        <v>Acute Care Hospitals</v>
      </c>
      <c r="F3215" t="str">
        <v>Voluntary non-profit - Private</v>
      </c>
      <c r="G3215" t="str">
        <v>Yes</v>
      </c>
      <c r="H3215" s="8">
        <v>1</v>
      </c>
      <c r="I3215" t="str">
        <f>_xlfn.XLOOKUP(C3215,State_Ref!B:B,State_Ref!A:A,"No Match")</f>
        <v>New York</v>
      </c>
      <c r="J3215" cm="1">
        <f t="array" ref="J3215">_xlfn.XLOOKUP(I3215&amp;PROPER(D3215),Cleaned_Population!B$2:B$3200&amp;Cleaned_Population!A$2:A$3200,Cleaned_Population!C$2:C$3200,"No Match")</f>
        <v>2653963</v>
      </c>
      <c r="K3215" t="str">
        <f t="shared" si="50"/>
        <v>Sufficient Access</v>
      </c>
    </row>
    <row r="3216" spans="1:11">
      <c r="A3216" t="str">
        <v>VASSAR BROTHERS MEDICAL CENTER</v>
      </c>
      <c r="B3216" t="str">
        <v>POUGHKEEPSIE</v>
      </c>
      <c r="C3216" t="str">
        <v>NY</v>
      </c>
      <c r="D3216" t="str">
        <v>DUTCHESS</v>
      </c>
      <c r="E3216" t="str">
        <v>Acute Care Hospitals</v>
      </c>
      <c r="F3216" t="str">
        <v>Voluntary non-profit - Private</v>
      </c>
      <c r="G3216" t="str">
        <v>Yes</v>
      </c>
      <c r="H3216" s="8">
        <v>3</v>
      </c>
      <c r="I3216" t="str">
        <f>_xlfn.XLOOKUP(C3216,State_Ref!B:B,State_Ref!A:A,"No Match")</f>
        <v>New York</v>
      </c>
      <c r="J3216" cm="1">
        <f t="array" ref="J3216">_xlfn.XLOOKUP(I3216&amp;PROPER(D3216),Cleaned_Population!B$2:B$3200&amp;Cleaned_Population!A$2:A$3200,Cleaned_Population!C$2:C$3200,"No Match")</f>
        <v>300708</v>
      </c>
      <c r="K3216" t="str">
        <f t="shared" si="50"/>
        <v>Sufficient Access</v>
      </c>
    </row>
    <row r="3217" spans="1:11">
      <c r="A3217" t="str">
        <v>MOUNT SINAI HOSPITAL</v>
      </c>
      <c r="B3217" t="str">
        <v>NEW YORK</v>
      </c>
      <c r="C3217" t="str">
        <v>NY</v>
      </c>
      <c r="D3217" t="str">
        <v>NEW YORK</v>
      </c>
      <c r="E3217" t="str">
        <v>Acute Care Hospitals</v>
      </c>
      <c r="F3217" t="str">
        <v>Voluntary non-profit - Private</v>
      </c>
      <c r="G3217" t="str">
        <v>Yes</v>
      </c>
      <c r="H3217" s="8">
        <v>4</v>
      </c>
      <c r="I3217" t="str">
        <f>_xlfn.XLOOKUP(C3217,State_Ref!B:B,State_Ref!A:A,"No Match")</f>
        <v>New York</v>
      </c>
      <c r="J3217" cm="1">
        <f t="array" ref="J3217">_xlfn.XLOOKUP(I3217&amp;PROPER(D3217),Cleaned_Population!B$2:B$3200&amp;Cleaned_Population!A$2:A$3200,Cleaned_Population!C$2:C$3200,"No Match")</f>
        <v>1664862</v>
      </c>
      <c r="K3217" t="str">
        <f t="shared" si="50"/>
        <v>Sufficient Access</v>
      </c>
    </row>
    <row r="3218" spans="1:11">
      <c r="A3218" t="str">
        <v>NASSAU UNIVERSITY MEDICAL CENTER</v>
      </c>
      <c r="B3218" t="str">
        <v>EAST MEADOW</v>
      </c>
      <c r="C3218" t="str">
        <v>NY</v>
      </c>
      <c r="D3218" t="str">
        <v>NASSAU</v>
      </c>
      <c r="E3218" t="str">
        <v>Acute Care Hospitals</v>
      </c>
      <c r="F3218" t="str">
        <v>Government - State</v>
      </c>
      <c r="G3218" t="str">
        <v>Yes</v>
      </c>
      <c r="H3218" s="8">
        <v>1</v>
      </c>
      <c r="I3218" t="str">
        <f>_xlfn.XLOOKUP(C3218,State_Ref!B:B,State_Ref!A:A,"No Match")</f>
        <v>New York</v>
      </c>
      <c r="J3218" cm="1">
        <f t="array" ref="J3218">_xlfn.XLOOKUP(I3218&amp;PROPER(D3218),Cleaned_Population!B$2:B$3200&amp;Cleaned_Population!A$2:A$3200,Cleaned_Population!C$2:C$3200,"No Match")</f>
        <v>1398939</v>
      </c>
      <c r="K3218" t="str">
        <f t="shared" si="50"/>
        <v>Sufficient Access</v>
      </c>
    </row>
    <row r="3219" spans="1:11">
      <c r="A3219" t="str">
        <v>RICHMOND UNIVERSITY MEDICAL CENTER</v>
      </c>
      <c r="B3219" t="str">
        <v>STATEN ISLAND</v>
      </c>
      <c r="C3219" t="str">
        <v>NY</v>
      </c>
      <c r="D3219" t="str">
        <v>RICHMOND</v>
      </c>
      <c r="E3219" t="str">
        <v>Acute Care Hospitals</v>
      </c>
      <c r="F3219" t="str">
        <v>Voluntary non-profit - Private</v>
      </c>
      <c r="G3219" t="str">
        <v>Yes</v>
      </c>
      <c r="H3219" s="8">
        <v>1</v>
      </c>
      <c r="I3219" t="str">
        <f>_xlfn.XLOOKUP(C3219,State_Ref!B:B,State_Ref!A:A,"No Match")</f>
        <v>New York</v>
      </c>
      <c r="J3219" cm="1">
        <f t="array" ref="J3219">_xlfn.XLOOKUP(I3219&amp;PROPER(D3219),Cleaned_Population!B$2:B$3200&amp;Cleaned_Population!A$2:A$3200,Cleaned_Population!C$2:C$3200,"No Match")</f>
        <v>501290</v>
      </c>
      <c r="K3219" t="str">
        <f t="shared" si="50"/>
        <v>Sufficient Access</v>
      </c>
    </row>
    <row r="3220" spans="1:11">
      <c r="A3220" t="str">
        <v>NEWARK-WAYNE COMMUNITY HOSPITAL</v>
      </c>
      <c r="B3220" t="str">
        <v>NEWARK</v>
      </c>
      <c r="C3220" t="str">
        <v>NY</v>
      </c>
      <c r="D3220" t="str">
        <v>WAYNE</v>
      </c>
      <c r="E3220" t="str">
        <v>Acute Care Hospitals</v>
      </c>
      <c r="F3220" t="str">
        <v>Voluntary non-profit - Private</v>
      </c>
      <c r="G3220" t="str">
        <v>Yes</v>
      </c>
      <c r="H3220" s="8">
        <v>2</v>
      </c>
      <c r="I3220" t="str">
        <f>_xlfn.XLOOKUP(C3220,State_Ref!B:B,State_Ref!A:A,"No Match")</f>
        <v>New York</v>
      </c>
      <c r="J3220" cm="1">
        <f t="array" ref="J3220">_xlfn.XLOOKUP(I3220&amp;PROPER(D3220),Cleaned_Population!B$2:B$3200&amp;Cleaned_Population!A$2:A$3200,Cleaned_Population!C$2:C$3200,"No Match")</f>
        <v>91250</v>
      </c>
      <c r="K3220" t="str">
        <f t="shared" si="50"/>
        <v>Hospital Desert</v>
      </c>
    </row>
    <row r="3221" spans="1:11">
      <c r="A3221" t="str">
        <v>CHENANGO MEMORIAL HOSPITAL</v>
      </c>
      <c r="B3221" t="str">
        <v>NORWICH</v>
      </c>
      <c r="C3221" t="str">
        <v>NY</v>
      </c>
      <c r="D3221" t="str">
        <v>CHENANGO</v>
      </c>
      <c r="E3221" t="str">
        <v>Acute Care Hospitals</v>
      </c>
      <c r="F3221" t="str">
        <v>Voluntary non-profit - Private</v>
      </c>
      <c r="G3221" t="str">
        <v>Yes</v>
      </c>
      <c r="H3221" s="8">
        <v>2</v>
      </c>
      <c r="I3221" t="str">
        <f>_xlfn.XLOOKUP(C3221,State_Ref!B:B,State_Ref!A:A,"No Match")</f>
        <v>New York</v>
      </c>
      <c r="J3221" cm="1">
        <f t="array" ref="J3221">_xlfn.XLOOKUP(I3221&amp;PROPER(D3221),Cleaned_Population!B$2:B$3200&amp;Cleaned_Population!A$2:A$3200,Cleaned_Population!C$2:C$3200,"No Match")</f>
        <v>45715</v>
      </c>
      <c r="K3221" t="str">
        <f t="shared" si="50"/>
        <v>Sufficient Access</v>
      </c>
    </row>
    <row r="3222" spans="1:11">
      <c r="A3222" t="str">
        <v>NS/LIJ HS SOUTHSIDE HOSPITAL</v>
      </c>
      <c r="B3222" t="str">
        <v>BAY SHORE</v>
      </c>
      <c r="C3222" t="str">
        <v>NY</v>
      </c>
      <c r="D3222" t="str">
        <v>SUFFOLK</v>
      </c>
      <c r="E3222" t="str">
        <v>Acute Care Hospitals</v>
      </c>
      <c r="F3222" t="str">
        <v>Voluntary non-profit - Private</v>
      </c>
      <c r="G3222" t="str">
        <v>Yes</v>
      </c>
      <c r="H3222" s="8">
        <v>3</v>
      </c>
      <c r="I3222" t="str">
        <f>_xlfn.XLOOKUP(C3222,State_Ref!B:B,State_Ref!A:A,"No Match")</f>
        <v>New York</v>
      </c>
      <c r="J3222" cm="1">
        <f t="array" ref="J3222">_xlfn.XLOOKUP(I3222&amp;PROPER(D3222),Cleaned_Population!B$2:B$3200&amp;Cleaned_Population!A$2:A$3200,Cleaned_Population!C$2:C$3200,"No Match")</f>
        <v>1546090</v>
      </c>
      <c r="K3222" t="str">
        <f t="shared" si="50"/>
        <v>Sufficient Access</v>
      </c>
    </row>
    <row r="3223" spans="1:11">
      <c r="A3223" t="str">
        <v>WYNN HOSPITAL</v>
      </c>
      <c r="B3223" t="str">
        <v>UTICA</v>
      </c>
      <c r="C3223" t="str">
        <v>NY</v>
      </c>
      <c r="D3223" t="str">
        <v>ONEIDA</v>
      </c>
      <c r="E3223" t="str">
        <v>Acute Care Hospitals</v>
      </c>
      <c r="F3223" t="str">
        <v>Voluntary non-profit - Private</v>
      </c>
      <c r="G3223" t="str">
        <v>Yes</v>
      </c>
      <c r="H3223" s="8">
        <v>1</v>
      </c>
      <c r="I3223" t="str">
        <f>_xlfn.XLOOKUP(C3223,State_Ref!B:B,State_Ref!A:A,"No Match")</f>
        <v>New York</v>
      </c>
      <c r="J3223" cm="1">
        <f t="array" ref="J3223">_xlfn.XLOOKUP(I3223&amp;PROPER(D3223),Cleaned_Population!B$2:B$3200&amp;Cleaned_Population!A$2:A$3200,Cleaned_Population!C$2:C$3200,"No Match")</f>
        <v>226392</v>
      </c>
      <c r="K3223" t="str">
        <f t="shared" si="50"/>
        <v>Sufficient Access</v>
      </c>
    </row>
    <row r="3224" spans="1:11">
      <c r="A3224" t="str">
        <v>NS/LIJ HS HUNTINGTON HOSPITAL</v>
      </c>
      <c r="B3224" t="str">
        <v>HUNTINGTON</v>
      </c>
      <c r="C3224" t="str">
        <v>NY</v>
      </c>
      <c r="D3224" t="str">
        <v>SUFFOLK</v>
      </c>
      <c r="E3224" t="str">
        <v>Acute Care Hospitals</v>
      </c>
      <c r="F3224" t="str">
        <v>Voluntary non-profit - Private</v>
      </c>
      <c r="G3224" t="str">
        <v>Yes</v>
      </c>
      <c r="H3224" s="8">
        <v>5</v>
      </c>
      <c r="I3224" t="str">
        <f>_xlfn.XLOOKUP(C3224,State_Ref!B:B,State_Ref!A:A,"No Match")</f>
        <v>New York</v>
      </c>
      <c r="J3224" cm="1">
        <f t="array" ref="J3224">_xlfn.XLOOKUP(I3224&amp;PROPER(D3224),Cleaned_Population!B$2:B$3200&amp;Cleaned_Population!A$2:A$3200,Cleaned_Population!C$2:C$3200,"No Match")</f>
        <v>1546090</v>
      </c>
      <c r="K3224" t="str">
        <f t="shared" si="50"/>
        <v>Sufficient Access</v>
      </c>
    </row>
    <row r="3225" spans="1:11">
      <c r="A3225" t="str">
        <v>MOUNT SINAI WEST</v>
      </c>
      <c r="B3225" t="str">
        <v>NEW YORK</v>
      </c>
      <c r="C3225" t="str">
        <v>NY</v>
      </c>
      <c r="D3225" t="str">
        <v>NEW YORK</v>
      </c>
      <c r="E3225" t="str">
        <v>Acute Care Hospitals</v>
      </c>
      <c r="F3225" t="str">
        <v>Voluntary non-profit - Church</v>
      </c>
      <c r="G3225" t="str">
        <v>Yes</v>
      </c>
      <c r="H3225" s="8">
        <v>4</v>
      </c>
      <c r="I3225" t="str">
        <f>_xlfn.XLOOKUP(C3225,State_Ref!B:B,State_Ref!A:A,"No Match")</f>
        <v>New York</v>
      </c>
      <c r="J3225" cm="1">
        <f t="array" ref="J3225">_xlfn.XLOOKUP(I3225&amp;PROPER(D3225),Cleaned_Population!B$2:B$3200&amp;Cleaned_Population!A$2:A$3200,Cleaned_Population!C$2:C$3200,"No Match")</f>
        <v>1664862</v>
      </c>
      <c r="K3225" t="str">
        <f t="shared" si="50"/>
        <v>Sufficient Access</v>
      </c>
    </row>
    <row r="3226" spans="1:11">
      <c r="A3226" t="str">
        <v>ST MARY'S HEALTHCARE</v>
      </c>
      <c r="B3226" t="str">
        <v>AMSTERDAM</v>
      </c>
      <c r="C3226" t="str">
        <v>NY</v>
      </c>
      <c r="D3226" t="str">
        <v>MONTGOMERY</v>
      </c>
      <c r="E3226" t="str">
        <v>Acute Care Hospitals</v>
      </c>
      <c r="F3226" t="str">
        <v>Voluntary non-profit - Private</v>
      </c>
      <c r="G3226" t="str">
        <v>Yes</v>
      </c>
      <c r="H3226" s="8">
        <v>3</v>
      </c>
      <c r="I3226" t="str">
        <f>_xlfn.XLOOKUP(C3226,State_Ref!B:B,State_Ref!A:A,"No Match")</f>
        <v>New York</v>
      </c>
      <c r="J3226" cm="1">
        <f t="array" ref="J3226">_xlfn.XLOOKUP(I3226&amp;PROPER(D3226),Cleaned_Population!B$2:B$3200&amp;Cleaned_Population!A$2:A$3200,Cleaned_Population!C$2:C$3200,"No Match")</f>
        <v>50046</v>
      </c>
      <c r="K3226" t="str">
        <f t="shared" si="50"/>
        <v>Hospital Desert</v>
      </c>
    </row>
    <row r="3227" spans="1:11">
      <c r="A3227" t="str">
        <v>NORTHERN DUTCHESS HOSPITAL</v>
      </c>
      <c r="B3227" t="str">
        <v>RHINEBECK</v>
      </c>
      <c r="C3227" t="str">
        <v>NY</v>
      </c>
      <c r="D3227" t="str">
        <v>DUTCHESS</v>
      </c>
      <c r="E3227" t="str">
        <v>Acute Care Hospitals</v>
      </c>
      <c r="F3227" t="str">
        <v>Voluntary non-profit - Private</v>
      </c>
      <c r="G3227" t="str">
        <v>Yes</v>
      </c>
      <c r="H3227" s="8">
        <v>4</v>
      </c>
      <c r="I3227" t="str">
        <f>_xlfn.XLOOKUP(C3227,State_Ref!B:B,State_Ref!A:A,"No Match")</f>
        <v>New York</v>
      </c>
      <c r="J3227" cm="1">
        <f t="array" ref="J3227">_xlfn.XLOOKUP(I3227&amp;PROPER(D3227),Cleaned_Population!B$2:B$3200&amp;Cleaned_Population!A$2:A$3200,Cleaned_Population!C$2:C$3200,"No Match")</f>
        <v>300708</v>
      </c>
      <c r="K3227" t="str">
        <f t="shared" si="50"/>
        <v>Sufficient Access</v>
      </c>
    </row>
    <row r="3228" spans="1:11">
      <c r="A3228" t="str">
        <v>NEW YORK-PRESBYTERIAN/QUEENS</v>
      </c>
      <c r="B3228" t="str">
        <v>FLUSHING</v>
      </c>
      <c r="C3228" t="str">
        <v>NY</v>
      </c>
      <c r="D3228" t="str">
        <v>QUEENS</v>
      </c>
      <c r="E3228" t="str">
        <v>Acute Care Hospitals</v>
      </c>
      <c r="F3228" t="str">
        <v>Voluntary non-profit - Private</v>
      </c>
      <c r="G3228" t="str">
        <v>Yes</v>
      </c>
      <c r="H3228" s="8">
        <v>5</v>
      </c>
      <c r="I3228" t="str">
        <f>_xlfn.XLOOKUP(C3228,State_Ref!B:B,State_Ref!A:A,"No Match")</f>
        <v>New York</v>
      </c>
      <c r="J3228" cm="1">
        <f t="array" ref="J3228">_xlfn.XLOOKUP(I3228&amp;PROPER(D3228),Cleaned_Population!B$2:B$3200&amp;Cleaned_Population!A$2:A$3200,Cleaned_Population!C$2:C$3200,"No Match")</f>
        <v>2358182</v>
      </c>
      <c r="K3228" t="str">
        <f t="shared" si="50"/>
        <v>Sufficient Access</v>
      </c>
    </row>
    <row r="3229" spans="1:11">
      <c r="A3229" t="str">
        <v>BROOKLYN HOSPITAL CENTER - DOWNTOWN CAMPUS</v>
      </c>
      <c r="B3229" t="str">
        <v>BROOKLYN</v>
      </c>
      <c r="C3229" t="str">
        <v>NY</v>
      </c>
      <c r="D3229" t="str">
        <v>KINGS</v>
      </c>
      <c r="E3229" t="str">
        <v>Acute Care Hospitals</v>
      </c>
      <c r="F3229" t="str">
        <v>Voluntary non-profit - Other</v>
      </c>
      <c r="G3229" t="str">
        <v>Yes</v>
      </c>
      <c r="H3229" s="8">
        <v>2</v>
      </c>
      <c r="I3229" t="str">
        <f>_xlfn.XLOOKUP(C3229,State_Ref!B:B,State_Ref!A:A,"No Match")</f>
        <v>New York</v>
      </c>
      <c r="J3229" cm="1">
        <f t="array" ref="J3229">_xlfn.XLOOKUP(I3229&amp;PROPER(D3229),Cleaned_Population!B$2:B$3200&amp;Cleaned_Population!A$2:A$3200,Cleaned_Population!C$2:C$3200,"No Match")</f>
        <v>2653963</v>
      </c>
      <c r="K3229" t="str">
        <f t="shared" si="50"/>
        <v>Sufficient Access</v>
      </c>
    </row>
    <row r="3230" spans="1:11">
      <c r="A3230" t="str">
        <v>ST PETER'S HOSPITAL</v>
      </c>
      <c r="B3230" t="str">
        <v>ALBANY</v>
      </c>
      <c r="C3230" t="str">
        <v>NY</v>
      </c>
      <c r="D3230" t="str">
        <v>ALBANY</v>
      </c>
      <c r="E3230" t="str">
        <v>Acute Care Hospitals</v>
      </c>
      <c r="F3230" t="str">
        <v>Voluntary non-profit - Private</v>
      </c>
      <c r="G3230" t="str">
        <v>Yes</v>
      </c>
      <c r="H3230" s="8">
        <v>2</v>
      </c>
      <c r="I3230" t="str">
        <f>_xlfn.XLOOKUP(C3230,State_Ref!B:B,State_Ref!A:A,"No Match")</f>
        <v>New York</v>
      </c>
      <c r="J3230" cm="1">
        <f t="array" ref="J3230">_xlfn.XLOOKUP(I3230&amp;PROPER(D3230),Cleaned_Population!B$2:B$3200&amp;Cleaned_Population!A$2:A$3200,Cleaned_Population!C$2:C$3200,"No Match")</f>
        <v>321225</v>
      </c>
      <c r="K3230" t="str">
        <f t="shared" si="50"/>
        <v>Sufficient Access</v>
      </c>
    </row>
    <row r="3231" spans="1:11">
      <c r="A3231" t="str">
        <v>GENEVA GENERAL HOSPITAL</v>
      </c>
      <c r="B3231" t="str">
        <v>GENEVA</v>
      </c>
      <c r="C3231" t="str">
        <v>NY</v>
      </c>
      <c r="D3231" t="str">
        <v>ONTARIO</v>
      </c>
      <c r="E3231" t="str">
        <v>Acute Care Hospitals</v>
      </c>
      <c r="F3231" t="str">
        <v>Voluntary non-profit - Other</v>
      </c>
      <c r="G3231" t="str">
        <v>Yes</v>
      </c>
      <c r="H3231" s="8">
        <v>2</v>
      </c>
      <c r="I3231" t="str">
        <f>_xlfn.XLOOKUP(C3231,State_Ref!B:B,State_Ref!A:A,"No Match")</f>
        <v>New York</v>
      </c>
      <c r="J3231" cm="1">
        <f t="array" ref="J3231">_xlfn.XLOOKUP(I3231&amp;PROPER(D3231),Cleaned_Population!B$2:B$3200&amp;Cleaned_Population!A$2:A$3200,Cleaned_Population!C$2:C$3200,"No Match")</f>
        <v>113130</v>
      </c>
      <c r="K3231" t="str">
        <f t="shared" si="50"/>
        <v>Sufficient Access</v>
      </c>
    </row>
    <row r="3232" spans="1:11">
      <c r="A3232" t="str">
        <v>MONTEFIORE MEDICAL CENTER</v>
      </c>
      <c r="B3232" t="str">
        <v>BRONX</v>
      </c>
      <c r="C3232" t="str">
        <v>NY</v>
      </c>
      <c r="D3232" t="str">
        <v>BRONX</v>
      </c>
      <c r="E3232" t="str">
        <v>Acute Care Hospitals</v>
      </c>
      <c r="F3232" t="str">
        <v>Voluntary non-profit - Private</v>
      </c>
      <c r="G3232" t="str">
        <v>Yes</v>
      </c>
      <c r="H3232" s="8">
        <v>3</v>
      </c>
      <c r="I3232" t="str">
        <f>_xlfn.XLOOKUP(C3232,State_Ref!B:B,State_Ref!A:A,"No Match")</f>
        <v>New York</v>
      </c>
      <c r="J3232" cm="1">
        <f t="array" ref="J3232">_xlfn.XLOOKUP(I3232&amp;PROPER(D3232),Cleaned_Population!B$2:B$3200&amp;Cleaned_Population!A$2:A$3200,Cleaned_Population!C$2:C$3200,"No Match")</f>
        <v>1406332</v>
      </c>
      <c r="K3232" t="str">
        <f t="shared" si="50"/>
        <v>Sufficient Access</v>
      </c>
    </row>
    <row r="3233" spans="1:11">
      <c r="A3233" t="str">
        <v>CARTHAGE AREA HOSPITAL, INC</v>
      </c>
      <c r="B3233" t="str">
        <v>CARTHAGE</v>
      </c>
      <c r="C3233" t="str">
        <v>NY</v>
      </c>
      <c r="D3233" t="str">
        <v>JEFFERSON</v>
      </c>
      <c r="E3233" t="str">
        <v>Acute Care Hospitals</v>
      </c>
      <c r="F3233" t="str">
        <v>Voluntary non-profit - Private</v>
      </c>
      <c r="G3233" t="str">
        <v>Yes</v>
      </c>
      <c r="H3233" s="8">
        <v>0</v>
      </c>
      <c r="I3233" t="str">
        <f>_xlfn.XLOOKUP(C3233,State_Ref!B:B,State_Ref!A:A,"No Match")</f>
        <v>New York</v>
      </c>
      <c r="J3233" cm="1">
        <f t="array" ref="J3233">_xlfn.XLOOKUP(I3233&amp;PROPER(D3233),Cleaned_Population!B$2:B$3200&amp;Cleaned_Population!A$2:A$3200,Cleaned_Population!C$2:C$3200,"No Match")</f>
        <v>111540</v>
      </c>
      <c r="K3233" t="str">
        <f t="shared" si="50"/>
        <v>Sufficient Access</v>
      </c>
    </row>
    <row r="3234" spans="1:11">
      <c r="A3234" t="str">
        <v>NIAGARA FALLS MEMORIAL MEDICAL CENTER</v>
      </c>
      <c r="B3234" t="str">
        <v>NIAGARA FALLS</v>
      </c>
      <c r="C3234" t="str">
        <v>NY</v>
      </c>
      <c r="D3234" t="str">
        <v>NIAGARA</v>
      </c>
      <c r="E3234" t="str">
        <v>Acute Care Hospitals</v>
      </c>
      <c r="F3234" t="str">
        <v>Voluntary non-profit - Private</v>
      </c>
      <c r="G3234" t="str">
        <v>Yes</v>
      </c>
      <c r="H3234" s="8">
        <v>1</v>
      </c>
      <c r="I3234" t="str">
        <f>_xlfn.XLOOKUP(C3234,State_Ref!B:B,State_Ref!A:A,"No Match")</f>
        <v>New York</v>
      </c>
      <c r="J3234" cm="1">
        <f t="array" ref="J3234">_xlfn.XLOOKUP(I3234&amp;PROPER(D3234),Cleaned_Population!B$2:B$3200&amp;Cleaned_Population!A$2:A$3200,Cleaned_Population!C$2:C$3200,"No Match")</f>
        <v>208912</v>
      </c>
      <c r="K3234" t="str">
        <f t="shared" si="50"/>
        <v>Sufficient Access</v>
      </c>
    </row>
    <row r="3235" spans="1:11">
      <c r="A3235" t="str">
        <v>UNITED MEMORIAL MEDICAL CENTER</v>
      </c>
      <c r="B3235" t="str">
        <v>BATAVIA</v>
      </c>
      <c r="C3235" t="str">
        <v>NY</v>
      </c>
      <c r="D3235" t="str">
        <v>GENESEE</v>
      </c>
      <c r="E3235" t="str">
        <v>Acute Care Hospitals</v>
      </c>
      <c r="F3235" t="str">
        <v>Voluntary non-profit - Private</v>
      </c>
      <c r="G3235" t="str">
        <v>Yes</v>
      </c>
      <c r="H3235" s="8">
        <v>2</v>
      </c>
      <c r="I3235" t="str">
        <f>_xlfn.XLOOKUP(C3235,State_Ref!B:B,State_Ref!A:A,"No Match")</f>
        <v>New York</v>
      </c>
      <c r="J3235" cm="1">
        <f t="array" ref="J3235">_xlfn.XLOOKUP(I3235&amp;PROPER(D3235),Cleaned_Population!B$2:B$3200&amp;Cleaned_Population!A$2:A$3200,Cleaned_Population!C$2:C$3200,"No Match")</f>
        <v>58416</v>
      </c>
      <c r="K3235" t="str">
        <f t="shared" si="50"/>
        <v>Hospital Desert</v>
      </c>
    </row>
    <row r="3236" spans="1:11">
      <c r="A3236" t="str">
        <v>F F THOMPSON HOSPITAL</v>
      </c>
      <c r="B3236" t="str">
        <v>CANANDAIGUA</v>
      </c>
      <c r="C3236" t="str">
        <v>NY</v>
      </c>
      <c r="D3236" t="str">
        <v>ONTARIO</v>
      </c>
      <c r="E3236" t="str">
        <v>Acute Care Hospitals</v>
      </c>
      <c r="F3236" t="str">
        <v>Voluntary non-profit - Private</v>
      </c>
      <c r="G3236" t="str">
        <v>Yes</v>
      </c>
      <c r="H3236" s="8">
        <v>2</v>
      </c>
      <c r="I3236" t="str">
        <f>_xlfn.XLOOKUP(C3236,State_Ref!B:B,State_Ref!A:A,"No Match")</f>
        <v>New York</v>
      </c>
      <c r="J3236" cm="1">
        <f t="array" ref="J3236">_xlfn.XLOOKUP(I3236&amp;PROPER(D3236),Cleaned_Population!B$2:B$3200&amp;Cleaned_Population!A$2:A$3200,Cleaned_Population!C$2:C$3200,"No Match")</f>
        <v>113130</v>
      </c>
      <c r="K3236" t="str">
        <f t="shared" si="50"/>
        <v>Sufficient Access</v>
      </c>
    </row>
    <row r="3237" spans="1:11">
      <c r="A3237" t="str">
        <v>SISTERS OF CHARITY HOSPITAL</v>
      </c>
      <c r="B3237" t="str">
        <v>BUFFALO</v>
      </c>
      <c r="C3237" t="str">
        <v>NY</v>
      </c>
      <c r="D3237" t="str">
        <v>ERIE</v>
      </c>
      <c r="E3237" t="str">
        <v>Acute Care Hospitals</v>
      </c>
      <c r="F3237" t="str">
        <v>Voluntary non-profit - Private</v>
      </c>
      <c r="G3237" t="str">
        <v>Yes</v>
      </c>
      <c r="H3237" s="8">
        <v>3</v>
      </c>
      <c r="I3237" t="str">
        <f>_xlfn.XLOOKUP(C3237,State_Ref!B:B,State_Ref!A:A,"No Match")</f>
        <v>New York</v>
      </c>
      <c r="J3237" cm="1">
        <f t="array" ref="J3237">_xlfn.XLOOKUP(I3237&amp;PROPER(D3237),Cleaned_Population!B$2:B$3200&amp;Cleaned_Population!A$2:A$3200,Cleaned_Population!C$2:C$3200,"No Match")</f>
        <v>946741</v>
      </c>
      <c r="K3237" t="str">
        <f t="shared" si="50"/>
        <v>Sufficient Access</v>
      </c>
    </row>
    <row r="3238" spans="1:11">
      <c r="A3238" t="str">
        <v>ADIRONDACK MEDICAL CENTER - SARANAC LAKE</v>
      </c>
      <c r="B3238" t="str">
        <v>SARANAC LAKE</v>
      </c>
      <c r="C3238" t="str">
        <v>NY</v>
      </c>
      <c r="D3238" t="str">
        <v>FRANKLIN</v>
      </c>
      <c r="E3238" t="str">
        <v>Acute Care Hospitals</v>
      </c>
      <c r="F3238" t="str">
        <v>Voluntary non-profit - Other</v>
      </c>
      <c r="G3238" t="str">
        <v>Yes</v>
      </c>
      <c r="H3238" s="8">
        <v>4</v>
      </c>
      <c r="I3238" t="str">
        <f>_xlfn.XLOOKUP(C3238,State_Ref!B:B,State_Ref!A:A,"No Match")</f>
        <v>New York</v>
      </c>
      <c r="J3238" cm="1">
        <f t="array" ref="J3238">_xlfn.XLOOKUP(I3238&amp;PROPER(D3238),Cleaned_Population!B$2:B$3200&amp;Cleaned_Population!A$2:A$3200,Cleaned_Population!C$2:C$3200,"No Match")</f>
        <v>46500</v>
      </c>
      <c r="K3238" t="str">
        <f t="shared" si="50"/>
        <v>Sufficient Access</v>
      </c>
    </row>
    <row r="3239" spans="1:11">
      <c r="A3239" t="str">
        <v>LINCOLN MEDICAL &amp; MENTAL HEALTH CENTER</v>
      </c>
      <c r="B3239" t="str">
        <v>BRONX</v>
      </c>
      <c r="C3239" t="str">
        <v>NY</v>
      </c>
      <c r="D3239" t="str">
        <v>BRONX</v>
      </c>
      <c r="E3239" t="str">
        <v>Acute Care Hospitals</v>
      </c>
      <c r="F3239" t="str">
        <v>Government - Local</v>
      </c>
      <c r="G3239" t="str">
        <v>Yes</v>
      </c>
      <c r="H3239" s="8">
        <v>2</v>
      </c>
      <c r="I3239" t="str">
        <f>_xlfn.XLOOKUP(C3239,State_Ref!B:B,State_Ref!A:A,"No Match")</f>
        <v>New York</v>
      </c>
      <c r="J3239" cm="1">
        <f t="array" ref="J3239">_xlfn.XLOOKUP(I3239&amp;PROPER(D3239),Cleaned_Population!B$2:B$3200&amp;Cleaned_Population!A$2:A$3200,Cleaned_Population!C$2:C$3200,"No Match")</f>
        <v>1406332</v>
      </c>
      <c r="K3239" t="str">
        <f t="shared" si="50"/>
        <v>Sufficient Access</v>
      </c>
    </row>
    <row r="3240" spans="1:11">
      <c r="A3240" t="str">
        <v>AURELIA OSBORN FOX MEMORIAL HOSPITAL</v>
      </c>
      <c r="B3240" t="str">
        <v>ONEONTA</v>
      </c>
      <c r="C3240" t="str">
        <v>NY</v>
      </c>
      <c r="D3240" t="str">
        <v>OTSEGO</v>
      </c>
      <c r="E3240" t="str">
        <v>Acute Care Hospitals</v>
      </c>
      <c r="F3240" t="str">
        <v>Voluntary non-profit - Private</v>
      </c>
      <c r="G3240" t="str">
        <v>Yes</v>
      </c>
      <c r="H3240" s="8">
        <v>3</v>
      </c>
      <c r="I3240" t="str">
        <f>_xlfn.XLOOKUP(C3240,State_Ref!B:B,State_Ref!A:A,"No Match")</f>
        <v>New York</v>
      </c>
      <c r="J3240" cm="1">
        <f t="array" ref="J3240">_xlfn.XLOOKUP(I3240&amp;PROPER(D3240),Cleaned_Population!B$2:B$3200&amp;Cleaned_Population!A$2:A$3200,Cleaned_Population!C$2:C$3200,"No Match")</f>
        <v>60589</v>
      </c>
      <c r="K3240" t="str">
        <f t="shared" si="50"/>
        <v>Sufficient Access</v>
      </c>
    </row>
    <row r="3241" spans="1:11">
      <c r="A3241" t="str">
        <v>MONTEFIORE MOUNT VERNON HOSPITAL</v>
      </c>
      <c r="B3241" t="str">
        <v>MOUNT VERNON</v>
      </c>
      <c r="C3241" t="str">
        <v>NY</v>
      </c>
      <c r="D3241" t="str">
        <v>WESTCHESTER</v>
      </c>
      <c r="E3241" t="str">
        <v>Acute Care Hospitals</v>
      </c>
      <c r="F3241" t="str">
        <v>Voluntary non-profit - Private</v>
      </c>
      <c r="G3241" t="str">
        <v>Yes</v>
      </c>
      <c r="H3241" s="8">
        <v>3</v>
      </c>
      <c r="I3241" t="str">
        <f>_xlfn.XLOOKUP(C3241,State_Ref!B:B,State_Ref!A:A,"No Match")</f>
        <v>New York</v>
      </c>
      <c r="J3241" cm="1">
        <f t="array" ref="J3241">_xlfn.XLOOKUP(I3241&amp;PROPER(D3241),Cleaned_Population!B$2:B$3200&amp;Cleaned_Population!A$2:A$3200,Cleaned_Population!C$2:C$3200,"No Match")</f>
        <v>1015743</v>
      </c>
      <c r="K3241" t="str">
        <f t="shared" si="50"/>
        <v>Sufficient Access</v>
      </c>
    </row>
    <row r="3242" spans="1:11">
      <c r="A3242" t="str">
        <v>ARNOT OGDEN MEDICAL CENTER</v>
      </c>
      <c r="B3242" t="str">
        <v>ELMIRA</v>
      </c>
      <c r="C3242" t="str">
        <v>NY</v>
      </c>
      <c r="D3242" t="str">
        <v>CHEMUNG</v>
      </c>
      <c r="E3242" t="str">
        <v>Acute Care Hospitals</v>
      </c>
      <c r="F3242" t="str">
        <v>Voluntary non-profit - Private</v>
      </c>
      <c r="G3242" t="str">
        <v>Yes</v>
      </c>
      <c r="H3242" s="8">
        <v>2</v>
      </c>
      <c r="I3242" t="str">
        <f>_xlfn.XLOOKUP(C3242,State_Ref!B:B,State_Ref!A:A,"No Match")</f>
        <v>New York</v>
      </c>
      <c r="J3242" cm="1">
        <f t="array" ref="J3242">_xlfn.XLOOKUP(I3242&amp;PROPER(D3242),Cleaned_Population!B$2:B$3200&amp;Cleaned_Population!A$2:A$3200,Cleaned_Population!C$2:C$3200,"No Match")</f>
        <v>80415</v>
      </c>
      <c r="K3242" t="str">
        <f t="shared" si="50"/>
        <v>Sufficient Access</v>
      </c>
    </row>
    <row r="3243" spans="1:11">
      <c r="A3243" t="str">
        <v>COLUMBIA MEMORIAL HOSPITAL</v>
      </c>
      <c r="B3243" t="str">
        <v>HUDSON</v>
      </c>
      <c r="C3243" t="str">
        <v>NY</v>
      </c>
      <c r="D3243" t="str">
        <v>COLUMBIA</v>
      </c>
      <c r="E3243" t="str">
        <v>Acute Care Hospitals</v>
      </c>
      <c r="F3243" t="str">
        <v>Voluntary non-profit - Private</v>
      </c>
      <c r="G3243" t="str">
        <v>Yes</v>
      </c>
      <c r="H3243" s="8">
        <v>1</v>
      </c>
      <c r="I3243" t="str">
        <f>_xlfn.XLOOKUP(C3243,State_Ref!B:B,State_Ref!A:A,"No Match")</f>
        <v>New York</v>
      </c>
      <c r="J3243" cm="1">
        <f t="array" ref="J3243">_xlfn.XLOOKUP(I3243&amp;PROPER(D3243),Cleaned_Population!B$2:B$3200&amp;Cleaned_Population!A$2:A$3200,Cleaned_Population!C$2:C$3200,"No Match")</f>
        <v>60168</v>
      </c>
      <c r="K3243" t="str">
        <f t="shared" si="50"/>
        <v>Hospital Desert</v>
      </c>
    </row>
    <row r="3244" spans="1:11">
      <c r="A3244" t="str">
        <v>JONES MEMORIAL HOSPITAL</v>
      </c>
      <c r="B3244" t="str">
        <v>WELLSVILLE</v>
      </c>
      <c r="C3244" t="str">
        <v>NY</v>
      </c>
      <c r="D3244" t="str">
        <v>ALLEGANY</v>
      </c>
      <c r="E3244" t="str">
        <v>Acute Care Hospitals</v>
      </c>
      <c r="F3244" t="str">
        <v>Voluntary non-profit - Private</v>
      </c>
      <c r="G3244" t="str">
        <v>Yes</v>
      </c>
      <c r="H3244" s="8">
        <v>4</v>
      </c>
      <c r="I3244" t="str">
        <f>_xlfn.XLOOKUP(C3244,State_Ref!B:B,State_Ref!A:A,"No Match")</f>
        <v>New York</v>
      </c>
      <c r="J3244" cm="1">
        <f t="array" ref="J3244">_xlfn.XLOOKUP(I3244&amp;PROPER(D3244),Cleaned_Population!B$2:B$3200&amp;Cleaned_Population!A$2:A$3200,Cleaned_Population!C$2:C$3200,"No Match")</f>
        <v>46800</v>
      </c>
      <c r="K3244" t="str">
        <f t="shared" si="50"/>
        <v>Sufficient Access</v>
      </c>
    </row>
    <row r="3245" spans="1:11">
      <c r="A3245" t="str">
        <v>ALBANY VA MEDICAL CENTER</v>
      </c>
      <c r="B3245" t="str">
        <v>ALBANY</v>
      </c>
      <c r="C3245" t="str">
        <v>NY</v>
      </c>
      <c r="D3245" t="str">
        <v>ALBANY</v>
      </c>
      <c r="E3245" t="str">
        <v>Acute Care - Veterans Administration</v>
      </c>
      <c r="F3245" t="str">
        <v>Veterans Health Administration</v>
      </c>
      <c r="G3245" t="str">
        <v>Yes</v>
      </c>
      <c r="H3245" s="8">
        <v>2</v>
      </c>
      <c r="I3245" t="str">
        <f>_xlfn.XLOOKUP(C3245,State_Ref!B:B,State_Ref!A:A,"No Match")</f>
        <v>New York</v>
      </c>
      <c r="J3245" cm="1">
        <f t="array" ref="J3245">_xlfn.XLOOKUP(I3245&amp;PROPER(D3245),Cleaned_Population!B$2:B$3200&amp;Cleaned_Population!A$2:A$3200,Cleaned_Population!C$2:C$3200,"No Match")</f>
        <v>321225</v>
      </c>
      <c r="K3245" t="str">
        <f t="shared" si="50"/>
        <v>Sufficient Access</v>
      </c>
    </row>
    <row r="3246" spans="1:11">
      <c r="A3246" t="str">
        <v>NY EYE AND EAR INFIRMARY OF MOUNT SINAI</v>
      </c>
      <c r="B3246" t="str">
        <v>NEW YORK</v>
      </c>
      <c r="C3246" t="str">
        <v>NY</v>
      </c>
      <c r="D3246" t="str">
        <v>NEW YORK</v>
      </c>
      <c r="E3246" t="str">
        <v>Acute Care Hospitals</v>
      </c>
      <c r="F3246" t="str">
        <v>Voluntary non-profit - Private</v>
      </c>
      <c r="G3246" t="str">
        <v>No</v>
      </c>
      <c r="H3246" s="8">
        <v>0</v>
      </c>
      <c r="I3246" t="str">
        <f>_xlfn.XLOOKUP(C3246,State_Ref!B:B,State_Ref!A:A,"No Match")</f>
        <v>New York</v>
      </c>
      <c r="J3246" cm="1">
        <f t="array" ref="J3246">_xlfn.XLOOKUP(I3246&amp;PROPER(D3246),Cleaned_Population!B$2:B$3200&amp;Cleaned_Population!A$2:A$3200,Cleaned_Population!C$2:C$3200,"No Match")</f>
        <v>1664862</v>
      </c>
      <c r="K3246" t="str">
        <f t="shared" si="50"/>
        <v>Sufficient Access</v>
      </c>
    </row>
    <row r="3247" spans="1:11">
      <c r="A3247" t="str">
        <v>NEW YORK-PRESBYTERIAN HOSPITAL</v>
      </c>
      <c r="B3247" t="str">
        <v>NEW YORK</v>
      </c>
      <c r="C3247" t="str">
        <v>NY</v>
      </c>
      <c r="D3247" t="str">
        <v>NEW YORK</v>
      </c>
      <c r="E3247" t="str">
        <v>Acute Care Hospitals</v>
      </c>
      <c r="F3247" t="str">
        <v>Voluntary non-profit - Private</v>
      </c>
      <c r="G3247" t="str">
        <v>Yes</v>
      </c>
      <c r="H3247" s="8">
        <v>5</v>
      </c>
      <c r="I3247" t="str">
        <f>_xlfn.XLOOKUP(C3247,State_Ref!B:B,State_Ref!A:A,"No Match")</f>
        <v>New York</v>
      </c>
      <c r="J3247" cm="1">
        <f t="array" ref="J3247">_xlfn.XLOOKUP(I3247&amp;PROPER(D3247),Cleaned_Population!B$2:B$3200&amp;Cleaned_Population!A$2:A$3200,Cleaned_Population!C$2:C$3200,"No Match")</f>
        <v>1664862</v>
      </c>
      <c r="K3247" t="str">
        <f t="shared" si="50"/>
        <v>Sufficient Access</v>
      </c>
    </row>
    <row r="3248" spans="1:11">
      <c r="A3248" t="str">
        <v>KENMORE MERCY HOSPITAL</v>
      </c>
      <c r="B3248" t="str">
        <v>KENMORE</v>
      </c>
      <c r="C3248" t="str">
        <v>NY</v>
      </c>
      <c r="D3248" t="str">
        <v>ERIE</v>
      </c>
      <c r="E3248" t="str">
        <v>Acute Care Hospitals</v>
      </c>
      <c r="F3248" t="str">
        <v>Voluntary non-profit - Private</v>
      </c>
      <c r="G3248" t="str">
        <v>Yes</v>
      </c>
      <c r="H3248" s="8">
        <v>3</v>
      </c>
      <c r="I3248" t="str">
        <f>_xlfn.XLOOKUP(C3248,State_Ref!B:B,State_Ref!A:A,"No Match")</f>
        <v>New York</v>
      </c>
      <c r="J3248" cm="1">
        <f t="array" ref="J3248">_xlfn.XLOOKUP(I3248&amp;PROPER(D3248),Cleaned_Population!B$2:B$3200&amp;Cleaned_Population!A$2:A$3200,Cleaned_Population!C$2:C$3200,"No Match")</f>
        <v>946741</v>
      </c>
      <c r="K3248" t="str">
        <f t="shared" si="50"/>
        <v>Sufficient Access</v>
      </c>
    </row>
    <row r="3249" spans="1:11">
      <c r="A3249" t="str">
        <v>OLEAN GENERAL HOSPITAL</v>
      </c>
      <c r="B3249" t="str">
        <v>OLEAN</v>
      </c>
      <c r="C3249" t="str">
        <v>NY</v>
      </c>
      <c r="D3249" t="str">
        <v>CATTARAUGUS</v>
      </c>
      <c r="E3249" t="str">
        <v>Acute Care Hospitals</v>
      </c>
      <c r="F3249" t="str">
        <v>Proprietary</v>
      </c>
      <c r="G3249" t="str">
        <v>Yes</v>
      </c>
      <c r="H3249" s="8">
        <v>1</v>
      </c>
      <c r="I3249" t="str">
        <f>_xlfn.XLOOKUP(C3249,State_Ref!B:B,State_Ref!A:A,"No Match")</f>
        <v>New York</v>
      </c>
      <c r="J3249" cm="1">
        <f t="array" ref="J3249">_xlfn.XLOOKUP(I3249&amp;PROPER(D3249),Cleaned_Population!B$2:B$3200&amp;Cleaned_Population!A$2:A$3200,Cleaned_Population!C$2:C$3200,"No Match")</f>
        <v>75390</v>
      </c>
      <c r="K3249" t="str">
        <f t="shared" si="50"/>
        <v>Hospital Desert</v>
      </c>
    </row>
    <row r="3250" spans="1:11">
      <c r="A3250" t="str">
        <v>NYACK HOSPITAL</v>
      </c>
      <c r="B3250" t="str">
        <v>NYACK</v>
      </c>
      <c r="C3250" t="str">
        <v>NY</v>
      </c>
      <c r="D3250" t="str">
        <v>ROCKLAND</v>
      </c>
      <c r="E3250" t="str">
        <v>Acute Care Hospitals</v>
      </c>
      <c r="F3250" t="str">
        <v>Voluntary non-profit - Private</v>
      </c>
      <c r="G3250" t="str">
        <v>Yes</v>
      </c>
      <c r="H3250" s="8">
        <v>2</v>
      </c>
      <c r="I3250" t="str">
        <f>_xlfn.XLOOKUP(C3250,State_Ref!B:B,State_Ref!A:A,"No Match")</f>
        <v>New York</v>
      </c>
      <c r="J3250" cm="1">
        <f t="array" ref="J3250">_xlfn.XLOOKUP(I3250&amp;PROPER(D3250),Cleaned_Population!B$2:B$3200&amp;Cleaned_Population!A$2:A$3200,Cleaned_Population!C$2:C$3200,"No Match")</f>
        <v>357397</v>
      </c>
      <c r="K3250" t="str">
        <f t="shared" si="50"/>
        <v>Sufficient Access</v>
      </c>
    </row>
    <row r="3251" spans="1:11">
      <c r="A3251" t="str">
        <v>NORTH SHORE UNIVERSITY HOSPITAL</v>
      </c>
      <c r="B3251" t="str">
        <v>MANHASSET</v>
      </c>
      <c r="C3251" t="str">
        <v>NY</v>
      </c>
      <c r="D3251" t="str">
        <v>NASSAU</v>
      </c>
      <c r="E3251" t="str">
        <v>Acute Care Hospitals</v>
      </c>
      <c r="F3251" t="str">
        <v>Voluntary non-profit - Private</v>
      </c>
      <c r="G3251" t="str">
        <v>Yes</v>
      </c>
      <c r="H3251" s="8">
        <v>5</v>
      </c>
      <c r="I3251" t="str">
        <f>_xlfn.XLOOKUP(C3251,State_Ref!B:B,State_Ref!A:A,"No Match")</f>
        <v>New York</v>
      </c>
      <c r="J3251" cm="1">
        <f t="array" ref="J3251">_xlfn.XLOOKUP(I3251&amp;PROPER(D3251),Cleaned_Population!B$2:B$3200&amp;Cleaned_Population!A$2:A$3200,Cleaned_Population!C$2:C$3200,"No Match")</f>
        <v>1398939</v>
      </c>
      <c r="K3251" t="str">
        <f t="shared" si="50"/>
        <v>Sufficient Access</v>
      </c>
    </row>
    <row r="3252" spans="1:11">
      <c r="A3252" t="str">
        <v>PECONIC BAY MEDICAL CENTER</v>
      </c>
      <c r="B3252" t="str">
        <v>RIVERHEAD</v>
      </c>
      <c r="C3252" t="str">
        <v>NY</v>
      </c>
      <c r="D3252" t="str">
        <v>SUFFOLK</v>
      </c>
      <c r="E3252" t="str">
        <v>Acute Care Hospitals</v>
      </c>
      <c r="F3252" t="str">
        <v>Voluntary non-profit - Other</v>
      </c>
      <c r="G3252" t="str">
        <v>Yes</v>
      </c>
      <c r="H3252" s="8">
        <v>2</v>
      </c>
      <c r="I3252" t="str">
        <f>_xlfn.XLOOKUP(C3252,State_Ref!B:B,State_Ref!A:A,"No Match")</f>
        <v>New York</v>
      </c>
      <c r="J3252" cm="1">
        <f t="array" ref="J3252">_xlfn.XLOOKUP(I3252&amp;PROPER(D3252),Cleaned_Population!B$2:B$3200&amp;Cleaned_Population!A$2:A$3200,Cleaned_Population!C$2:C$3200,"No Match")</f>
        <v>1546090</v>
      </c>
      <c r="K3252" t="str">
        <f t="shared" si="50"/>
        <v>Sufficient Access</v>
      </c>
    </row>
    <row r="3253" spans="1:11">
      <c r="A3253" t="str">
        <v>BERTRAND CHAFFEE HOSPITAL</v>
      </c>
      <c r="B3253" t="str">
        <v>SPRINGVILLE</v>
      </c>
      <c r="C3253" t="str">
        <v>NY</v>
      </c>
      <c r="D3253" t="str">
        <v>ERIE</v>
      </c>
      <c r="E3253" t="str">
        <v>Acute Care Hospitals</v>
      </c>
      <c r="F3253" t="str">
        <v>Voluntary non-profit - Private</v>
      </c>
      <c r="G3253" t="str">
        <v>Yes</v>
      </c>
      <c r="H3253" s="8">
        <v>0</v>
      </c>
      <c r="I3253" t="str">
        <f>_xlfn.XLOOKUP(C3253,State_Ref!B:B,State_Ref!A:A,"No Match")</f>
        <v>New York</v>
      </c>
      <c r="J3253" cm="1">
        <f t="array" ref="J3253">_xlfn.XLOOKUP(I3253&amp;PROPER(D3253),Cleaned_Population!B$2:B$3200&amp;Cleaned_Population!A$2:A$3200,Cleaned_Population!C$2:C$3200,"No Match")</f>
        <v>946741</v>
      </c>
      <c r="K3253" t="str">
        <f t="shared" si="50"/>
        <v>Sufficient Access</v>
      </c>
    </row>
    <row r="3254" spans="1:11">
      <c r="A3254" t="str">
        <v>ONEIDA HEALTH HOSPITAL</v>
      </c>
      <c r="B3254" t="str">
        <v>ONEIDA</v>
      </c>
      <c r="C3254" t="str">
        <v>NY</v>
      </c>
      <c r="D3254" t="str">
        <v>MADISON</v>
      </c>
      <c r="E3254" t="str">
        <v>Acute Care Hospitals</v>
      </c>
      <c r="F3254" t="str">
        <v>Voluntary non-profit - Private</v>
      </c>
      <c r="G3254" t="str">
        <v>Yes</v>
      </c>
      <c r="H3254" s="8">
        <v>2</v>
      </c>
      <c r="I3254" t="str">
        <f>_xlfn.XLOOKUP(C3254,State_Ref!B:B,State_Ref!A:A,"No Match")</f>
        <v>New York</v>
      </c>
      <c r="J3254" cm="1">
        <f t="array" ref="J3254">_xlfn.XLOOKUP(I3254&amp;PROPER(D3254),Cleaned_Population!B$2:B$3200&amp;Cleaned_Population!A$2:A$3200,Cleaned_Population!C$2:C$3200,"No Match")</f>
        <v>67120</v>
      </c>
      <c r="K3254" t="str">
        <f t="shared" si="50"/>
        <v>Sufficient Access</v>
      </c>
    </row>
    <row r="3255" spans="1:11">
      <c r="A3255" t="str">
        <v>LENOX HILL HOSPITAL</v>
      </c>
      <c r="B3255" t="str">
        <v>NEW YORK</v>
      </c>
      <c r="C3255" t="str">
        <v>NY</v>
      </c>
      <c r="D3255" t="str">
        <v>NEW YORK</v>
      </c>
      <c r="E3255" t="str">
        <v>Acute Care Hospitals</v>
      </c>
      <c r="F3255" t="str">
        <v>Voluntary non-profit - Private</v>
      </c>
      <c r="G3255" t="str">
        <v>Yes</v>
      </c>
      <c r="H3255" s="8">
        <v>5</v>
      </c>
      <c r="I3255" t="str">
        <f>_xlfn.XLOOKUP(C3255,State_Ref!B:B,State_Ref!A:A,"No Match")</f>
        <v>New York</v>
      </c>
      <c r="J3255" cm="1">
        <f t="array" ref="J3255">_xlfn.XLOOKUP(I3255&amp;PROPER(D3255),Cleaned_Population!B$2:B$3200&amp;Cleaned_Population!A$2:A$3200,Cleaned_Population!C$2:C$3200,"No Match")</f>
        <v>1664862</v>
      </c>
      <c r="K3255" t="str">
        <f t="shared" si="50"/>
        <v>Sufficient Access</v>
      </c>
    </row>
    <row r="3256" spans="1:11">
      <c r="A3256" t="str">
        <v>BATH VA MEDICAL CENTER</v>
      </c>
      <c r="B3256" t="str">
        <v>BATH</v>
      </c>
      <c r="C3256" t="str">
        <v>NY</v>
      </c>
      <c r="D3256" t="str">
        <v>STEUBEN</v>
      </c>
      <c r="E3256" t="str">
        <v>Acute Care - Veterans Administration</v>
      </c>
      <c r="F3256" t="str">
        <v>Veterans Health Administration</v>
      </c>
      <c r="G3256" t="str">
        <v>No</v>
      </c>
      <c r="H3256" s="8">
        <v>0</v>
      </c>
      <c r="I3256" t="str">
        <f>_xlfn.XLOOKUP(C3256,State_Ref!B:B,State_Ref!A:A,"No Match")</f>
        <v>New York</v>
      </c>
      <c r="J3256" cm="1">
        <f t="array" ref="J3256">_xlfn.XLOOKUP(I3256&amp;PROPER(D3256),Cleaned_Population!B$2:B$3200&amp;Cleaned_Population!A$2:A$3200,Cleaned_Population!C$2:C$3200,"No Match")</f>
        <v>91855</v>
      </c>
      <c r="K3256" t="str">
        <f t="shared" si="50"/>
        <v>Sufficient Access</v>
      </c>
    </row>
    <row r="3257" spans="1:11">
      <c r="A3257" t="str">
        <v>ROCHESTER GENERAL HOSPITAL</v>
      </c>
      <c r="B3257" t="str">
        <v>ROCHESTER</v>
      </c>
      <c r="C3257" t="str">
        <v>NY</v>
      </c>
      <c r="D3257" t="str">
        <v>MONROE</v>
      </c>
      <c r="E3257" t="str">
        <v>Acute Care Hospitals</v>
      </c>
      <c r="F3257" t="str">
        <v>Voluntary non-profit - Private</v>
      </c>
      <c r="G3257" t="str">
        <v>Yes</v>
      </c>
      <c r="H3257" s="8">
        <v>2</v>
      </c>
      <c r="I3257" t="str">
        <f>_xlfn.XLOOKUP(C3257,State_Ref!B:B,State_Ref!A:A,"No Match")</f>
        <v>New York</v>
      </c>
      <c r="J3257" cm="1">
        <f t="array" ref="J3257">_xlfn.XLOOKUP(I3257&amp;PROPER(D3257),Cleaned_Population!B$2:B$3200&amp;Cleaned_Population!A$2:A$3200,Cleaned_Population!C$2:C$3200,"No Match")</f>
        <v>750506</v>
      </c>
      <c r="K3257" t="str">
        <f t="shared" si="50"/>
        <v>Sufficient Access</v>
      </c>
    </row>
    <row r="3258" spans="1:11">
      <c r="A3258" t="str">
        <v>GARNET HEALTH MEDICAL CENTER</v>
      </c>
      <c r="B3258" t="str">
        <v>MIDDLETOWN</v>
      </c>
      <c r="C3258" t="str">
        <v>NY</v>
      </c>
      <c r="D3258" t="str">
        <v>ORANGE</v>
      </c>
      <c r="E3258" t="str">
        <v>Acute Care Hospitals</v>
      </c>
      <c r="F3258" t="str">
        <v>Voluntary non-profit - Private</v>
      </c>
      <c r="G3258" t="str">
        <v>Yes</v>
      </c>
      <c r="H3258" s="8">
        <v>4</v>
      </c>
      <c r="I3258" t="str">
        <f>_xlfn.XLOOKUP(C3258,State_Ref!B:B,State_Ref!A:A,"No Match")</f>
        <v>New York</v>
      </c>
      <c r="J3258" cm="1">
        <f t="array" ref="J3258">_xlfn.XLOOKUP(I3258&amp;PROPER(D3258),Cleaned_Population!B$2:B$3200&amp;Cleaned_Population!A$2:A$3200,Cleaned_Population!C$2:C$3200,"No Match")</f>
        <v>417669</v>
      </c>
      <c r="K3258" t="str">
        <f t="shared" si="50"/>
        <v>Sufficient Access</v>
      </c>
    </row>
    <row r="3259" spans="1:11">
      <c r="A3259" t="str">
        <v>JACOBI MEDICAL CENTER</v>
      </c>
      <c r="B3259" t="str">
        <v>BRONX</v>
      </c>
      <c r="C3259" t="str">
        <v>NY</v>
      </c>
      <c r="D3259" t="str">
        <v>BRONX</v>
      </c>
      <c r="E3259" t="str">
        <v>Acute Care Hospitals</v>
      </c>
      <c r="F3259" t="str">
        <v>Government - Local</v>
      </c>
      <c r="G3259" t="str">
        <v>Yes</v>
      </c>
      <c r="H3259" s="8">
        <v>2</v>
      </c>
      <c r="I3259" t="str">
        <f>_xlfn.XLOOKUP(C3259,State_Ref!B:B,State_Ref!A:A,"No Match")</f>
        <v>New York</v>
      </c>
      <c r="J3259" cm="1">
        <f t="array" ref="J3259">_xlfn.XLOOKUP(I3259&amp;PROPER(D3259),Cleaned_Population!B$2:B$3200&amp;Cleaned_Population!A$2:A$3200,Cleaned_Population!C$2:C$3200,"No Match")</f>
        <v>1406332</v>
      </c>
      <c r="K3259" t="str">
        <f t="shared" si="50"/>
        <v>Sufficient Access</v>
      </c>
    </row>
    <row r="3260" spans="1:11">
      <c r="A3260" t="str">
        <v>ELMHURST HOSPITAL CENTER</v>
      </c>
      <c r="B3260" t="str">
        <v>ELMHURST</v>
      </c>
      <c r="C3260" t="str">
        <v>NY</v>
      </c>
      <c r="D3260" t="str">
        <v>QUEENS</v>
      </c>
      <c r="E3260" t="str">
        <v>Acute Care Hospitals</v>
      </c>
      <c r="F3260" t="str">
        <v>Government - Local</v>
      </c>
      <c r="G3260" t="str">
        <v>Yes</v>
      </c>
      <c r="H3260" s="8">
        <v>2</v>
      </c>
      <c r="I3260" t="str">
        <f>_xlfn.XLOOKUP(C3260,State_Ref!B:B,State_Ref!A:A,"No Match")</f>
        <v>New York</v>
      </c>
      <c r="J3260" cm="1">
        <f t="array" ref="J3260">_xlfn.XLOOKUP(I3260&amp;PROPER(D3260),Cleaned_Population!B$2:B$3200&amp;Cleaned_Population!A$2:A$3200,Cleaned_Population!C$2:C$3200,"No Match")</f>
        <v>2358182</v>
      </c>
      <c r="K3260" t="str">
        <f t="shared" si="50"/>
        <v>Sufficient Access</v>
      </c>
    </row>
    <row r="3261" spans="1:11">
      <c r="A3261" t="str">
        <v>UPSTATE NEW YORK VA HEALTHCARE SYSTEM (WESTERN NY VA HEALTHCARE SYSTEM)</v>
      </c>
      <c r="B3261" t="str">
        <v>BUFFALO</v>
      </c>
      <c r="C3261" t="str">
        <v>NY</v>
      </c>
      <c r="D3261" t="str">
        <v>ERIE</v>
      </c>
      <c r="E3261" t="str">
        <v>Acute Care - Veterans Administration</v>
      </c>
      <c r="F3261" t="str">
        <v>Veterans Health Administration</v>
      </c>
      <c r="G3261" t="str">
        <v>Yes</v>
      </c>
      <c r="H3261" s="8">
        <v>5</v>
      </c>
      <c r="I3261" t="str">
        <f>_xlfn.XLOOKUP(C3261,State_Ref!B:B,State_Ref!A:A,"No Match")</f>
        <v>New York</v>
      </c>
      <c r="J3261" cm="1">
        <f t="array" ref="J3261">_xlfn.XLOOKUP(I3261&amp;PROPER(D3261),Cleaned_Population!B$2:B$3200&amp;Cleaned_Population!A$2:A$3200,Cleaned_Population!C$2:C$3200,"No Match")</f>
        <v>946741</v>
      </c>
      <c r="K3261" t="str">
        <f t="shared" si="50"/>
        <v>Sufficient Access</v>
      </c>
    </row>
    <row r="3262" spans="1:11">
      <c r="A3262" t="str">
        <v>BON SECOURS COMMUNITY HOSPITAL</v>
      </c>
      <c r="B3262" t="str">
        <v>PORT JERVIS</v>
      </c>
      <c r="C3262" t="str">
        <v>NY</v>
      </c>
      <c r="D3262" t="str">
        <v>ORANGE</v>
      </c>
      <c r="E3262" t="str">
        <v>Acute Care Hospitals</v>
      </c>
      <c r="F3262" t="str">
        <v>Voluntary non-profit - Private</v>
      </c>
      <c r="G3262" t="str">
        <v>Yes</v>
      </c>
      <c r="H3262" s="8">
        <v>2</v>
      </c>
      <c r="I3262" t="str">
        <f>_xlfn.XLOOKUP(C3262,State_Ref!B:B,State_Ref!A:A,"No Match")</f>
        <v>New York</v>
      </c>
      <c r="J3262" cm="1">
        <f t="array" ref="J3262">_xlfn.XLOOKUP(I3262&amp;PROPER(D3262),Cleaned_Population!B$2:B$3200&amp;Cleaned_Population!A$2:A$3200,Cleaned_Population!C$2:C$3200,"No Match")</f>
        <v>417669</v>
      </c>
      <c r="K3262" t="str">
        <f t="shared" si="50"/>
        <v>Sufficient Access</v>
      </c>
    </row>
    <row r="3263" spans="1:11">
      <c r="A3263" t="str">
        <v>BASSETT HEALTHCARE</v>
      </c>
      <c r="B3263" t="str">
        <v>COOPERSTOWN</v>
      </c>
      <c r="C3263" t="str">
        <v>NY</v>
      </c>
      <c r="D3263" t="str">
        <v>OTSEGO</v>
      </c>
      <c r="E3263" t="str">
        <v>Acute Care Hospitals</v>
      </c>
      <c r="F3263" t="str">
        <v>Voluntary non-profit - Private</v>
      </c>
      <c r="G3263" t="str">
        <v>Yes</v>
      </c>
      <c r="H3263" s="8">
        <v>2</v>
      </c>
      <c r="I3263" t="str">
        <f>_xlfn.XLOOKUP(C3263,State_Ref!B:B,State_Ref!A:A,"No Match")</f>
        <v>New York</v>
      </c>
      <c r="J3263" cm="1">
        <f t="array" ref="J3263">_xlfn.XLOOKUP(I3263&amp;PROPER(D3263),Cleaned_Population!B$2:B$3200&amp;Cleaned_Population!A$2:A$3200,Cleaned_Population!C$2:C$3200,"No Match")</f>
        <v>60589</v>
      </c>
      <c r="K3263" t="str">
        <f t="shared" si="50"/>
        <v>Sufficient Access</v>
      </c>
    </row>
    <row r="3264" spans="1:11">
      <c r="A3264" t="str">
        <v>ST JOSEPH'S HOSPITAL HEALTH CENTER</v>
      </c>
      <c r="B3264" t="str">
        <v>SYRACUSE</v>
      </c>
      <c r="C3264" t="str">
        <v>NY</v>
      </c>
      <c r="D3264" t="str">
        <v>ONONDAGA</v>
      </c>
      <c r="E3264" t="str">
        <v>Acute Care Hospitals</v>
      </c>
      <c r="F3264" t="str">
        <v>Voluntary non-profit - Church</v>
      </c>
      <c r="G3264" t="str">
        <v>Yes</v>
      </c>
      <c r="H3264" s="8">
        <v>2</v>
      </c>
      <c r="I3264" t="str">
        <f>_xlfn.XLOOKUP(C3264,State_Ref!B:B,State_Ref!A:A,"No Match")</f>
        <v>New York</v>
      </c>
      <c r="J3264" cm="1">
        <f t="array" ref="J3264">_xlfn.XLOOKUP(I3264&amp;PROPER(D3264),Cleaned_Population!B$2:B$3200&amp;Cleaned_Population!A$2:A$3200,Cleaned_Population!C$2:C$3200,"No Match")</f>
        <v>466584</v>
      </c>
      <c r="K3264" t="str">
        <f t="shared" si="50"/>
        <v>Sufficient Access</v>
      </c>
    </row>
    <row r="3265" spans="1:11">
      <c r="A3265" t="str">
        <v>LONG ISLAND COMMUNITY HOSPITAL</v>
      </c>
      <c r="B3265" t="str">
        <v>PATCHOGUE</v>
      </c>
      <c r="C3265" t="str">
        <v>NY</v>
      </c>
      <c r="D3265" t="str">
        <v>SUFFOLK</v>
      </c>
      <c r="E3265" t="str">
        <v>Acute Care Hospitals</v>
      </c>
      <c r="F3265" t="str">
        <v>Voluntary non-profit - Private</v>
      </c>
      <c r="G3265" t="str">
        <v>Yes</v>
      </c>
      <c r="H3265" s="8">
        <v>4</v>
      </c>
      <c r="I3265" t="str">
        <f>_xlfn.XLOOKUP(C3265,State_Ref!B:B,State_Ref!A:A,"No Match")</f>
        <v>New York</v>
      </c>
      <c r="J3265" cm="1">
        <f t="array" ref="J3265">_xlfn.XLOOKUP(I3265&amp;PROPER(D3265),Cleaned_Population!B$2:B$3200&amp;Cleaned_Population!A$2:A$3200,Cleaned_Population!C$2:C$3200,"No Match")</f>
        <v>1546090</v>
      </c>
      <c r="K3265" t="str">
        <f t="shared" si="50"/>
        <v>Sufficient Access</v>
      </c>
    </row>
    <row r="3266" spans="1:11">
      <c r="A3266" t="str">
        <v>ST JAMES HOSPITAL</v>
      </c>
      <c r="B3266" t="str">
        <v>HORNELL</v>
      </c>
      <c r="C3266" t="str">
        <v>NY</v>
      </c>
      <c r="D3266" t="str">
        <v>STEUBEN</v>
      </c>
      <c r="E3266" t="str">
        <v>Acute Care Hospitals</v>
      </c>
      <c r="F3266" t="str">
        <v>Voluntary non-profit - Private</v>
      </c>
      <c r="G3266" t="str">
        <v>Yes</v>
      </c>
      <c r="H3266" s="8">
        <v>3</v>
      </c>
      <c r="I3266" t="str">
        <f>_xlfn.XLOOKUP(C3266,State_Ref!B:B,State_Ref!A:A,"No Match")</f>
        <v>New York</v>
      </c>
      <c r="J3266" cm="1">
        <f t="array" ref="J3266">_xlfn.XLOOKUP(I3266&amp;PROPER(D3266),Cleaned_Population!B$2:B$3200&amp;Cleaned_Population!A$2:A$3200,Cleaned_Population!C$2:C$3200,"No Match")</f>
        <v>91855</v>
      </c>
      <c r="K3266" t="str">
        <f t="shared" si="50"/>
        <v>Sufficient Access</v>
      </c>
    </row>
    <row r="3267" spans="1:11">
      <c r="A3267" t="str">
        <v>ELLIS HOSPITAL</v>
      </c>
      <c r="B3267" t="str">
        <v>SCHENECTADY</v>
      </c>
      <c r="C3267" t="str">
        <v>NY</v>
      </c>
      <c r="D3267" t="str">
        <v>SCHENECTADY</v>
      </c>
      <c r="E3267" t="str">
        <v>Acute Care Hospitals</v>
      </c>
      <c r="F3267" t="str">
        <v>Voluntary non-profit - Private</v>
      </c>
      <c r="G3267" t="str">
        <v>Yes</v>
      </c>
      <c r="H3267" s="8">
        <v>3</v>
      </c>
      <c r="I3267" t="str">
        <f>_xlfn.XLOOKUP(C3267,State_Ref!B:B,State_Ref!A:A,"No Match")</f>
        <v>New York</v>
      </c>
      <c r="J3267" cm="1">
        <f t="array" ref="J3267">_xlfn.XLOOKUP(I3267&amp;PROPER(D3267),Cleaned_Population!B$2:B$3200&amp;Cleaned_Population!A$2:A$3200,Cleaned_Population!C$2:C$3200,"No Match")</f>
        <v>162581</v>
      </c>
      <c r="K3267" t="str">
        <f t="shared" ref="K3267:K3330" si="51">IF(AND(J3267&gt;50000,COUNTIFS(D:D,D3267,C:C,C3267)&lt;=1),"Hospital Desert","Sufficient Access")</f>
        <v>Sufficient Access</v>
      </c>
    </row>
    <row r="3268" spans="1:11">
      <c r="A3268" t="str">
        <v>SAMARITAN MEDICAL CENTER</v>
      </c>
      <c r="B3268" t="str">
        <v>WATERTOWN</v>
      </c>
      <c r="C3268" t="str">
        <v>NY</v>
      </c>
      <c r="D3268" t="str">
        <v>JEFFERSON</v>
      </c>
      <c r="E3268" t="str">
        <v>Acute Care Hospitals</v>
      </c>
      <c r="F3268" t="str">
        <v>Voluntary non-profit - Private</v>
      </c>
      <c r="G3268" t="str">
        <v>Yes</v>
      </c>
      <c r="H3268" s="8">
        <v>2</v>
      </c>
      <c r="I3268" t="str">
        <f>_xlfn.XLOOKUP(C3268,State_Ref!B:B,State_Ref!A:A,"No Match")</f>
        <v>New York</v>
      </c>
      <c r="J3268" cm="1">
        <f t="array" ref="J3268">_xlfn.XLOOKUP(I3268&amp;PROPER(D3268),Cleaned_Population!B$2:B$3200&amp;Cleaned_Population!A$2:A$3200,Cleaned_Population!C$2:C$3200,"No Match")</f>
        <v>111540</v>
      </c>
      <c r="K3268" t="str">
        <f t="shared" si="51"/>
        <v>Sufficient Access</v>
      </c>
    </row>
    <row r="3269" spans="1:11">
      <c r="A3269" t="str">
        <v>GOOD SAMARITAN HOSPITAL OF SUFFERN</v>
      </c>
      <c r="B3269" t="str">
        <v>SUFFERN</v>
      </c>
      <c r="C3269" t="str">
        <v>NY</v>
      </c>
      <c r="D3269" t="str">
        <v>ROCKLAND</v>
      </c>
      <c r="E3269" t="str">
        <v>Acute Care Hospitals</v>
      </c>
      <c r="F3269" t="str">
        <v>Voluntary non-profit - Private</v>
      </c>
      <c r="G3269" t="str">
        <v>Yes</v>
      </c>
      <c r="H3269" s="8">
        <v>3</v>
      </c>
      <c r="I3269" t="str">
        <f>_xlfn.XLOOKUP(C3269,State_Ref!B:B,State_Ref!A:A,"No Match")</f>
        <v>New York</v>
      </c>
      <c r="J3269" cm="1">
        <f t="array" ref="J3269">_xlfn.XLOOKUP(I3269&amp;PROPER(D3269),Cleaned_Population!B$2:B$3200&amp;Cleaned_Population!A$2:A$3200,Cleaned_Population!C$2:C$3200,"No Match")</f>
        <v>357397</v>
      </c>
      <c r="K3269" t="str">
        <f t="shared" si="51"/>
        <v>Sufficient Access</v>
      </c>
    </row>
    <row r="3270" spans="1:11">
      <c r="A3270" t="str">
        <v>VA HUDSON VALLEY HEALTHCARE SYSTEM</v>
      </c>
      <c r="B3270" t="str">
        <v>MONTROSE</v>
      </c>
      <c r="C3270" t="str">
        <v>NY</v>
      </c>
      <c r="D3270" t="str">
        <v>WESTCHESTER</v>
      </c>
      <c r="E3270" t="str">
        <v>Acute Care - Veterans Administration</v>
      </c>
      <c r="F3270" t="str">
        <v>Veterans Health Administration</v>
      </c>
      <c r="G3270" t="str">
        <v>No</v>
      </c>
      <c r="H3270" s="8">
        <v>5</v>
      </c>
      <c r="I3270" t="str">
        <f>_xlfn.XLOOKUP(C3270,State_Ref!B:B,State_Ref!A:A,"No Match")</f>
        <v>New York</v>
      </c>
      <c r="J3270" cm="1">
        <f t="array" ref="J3270">_xlfn.XLOOKUP(I3270&amp;PROPER(D3270),Cleaned_Population!B$2:B$3200&amp;Cleaned_Population!A$2:A$3200,Cleaned_Population!C$2:C$3200,"No Match")</f>
        <v>1015743</v>
      </c>
      <c r="K3270" t="str">
        <f t="shared" si="51"/>
        <v>Sufficient Access</v>
      </c>
    </row>
    <row r="3271" spans="1:11">
      <c r="A3271" t="str">
        <v>STATEN ISLAND UNIVERSITY HOSPITAL</v>
      </c>
      <c r="B3271" t="str">
        <v>STATEN ISLAND</v>
      </c>
      <c r="C3271" t="str">
        <v>NY</v>
      </c>
      <c r="D3271" t="str">
        <v>RICHMOND</v>
      </c>
      <c r="E3271" t="str">
        <v>Acute Care Hospitals</v>
      </c>
      <c r="F3271" t="str">
        <v>Voluntary non-profit - Private</v>
      </c>
      <c r="G3271" t="str">
        <v>Yes</v>
      </c>
      <c r="H3271" s="8">
        <v>3</v>
      </c>
      <c r="I3271" t="str">
        <f>_xlfn.XLOOKUP(C3271,State_Ref!B:B,State_Ref!A:A,"No Match")</f>
        <v>New York</v>
      </c>
      <c r="J3271" cm="1">
        <f t="array" ref="J3271">_xlfn.XLOOKUP(I3271&amp;PROPER(D3271),Cleaned_Population!B$2:B$3200&amp;Cleaned_Population!A$2:A$3200,Cleaned_Population!C$2:C$3200,"No Match")</f>
        <v>501290</v>
      </c>
      <c r="K3271" t="str">
        <f t="shared" si="51"/>
        <v>Sufficient Access</v>
      </c>
    </row>
    <row r="3272" spans="1:11">
      <c r="A3272" t="str">
        <v>NORTHERN WESTCHESTER HOSPITAL</v>
      </c>
      <c r="B3272" t="str">
        <v>MOUNT KISCO</v>
      </c>
      <c r="C3272" t="str">
        <v>NY</v>
      </c>
      <c r="D3272" t="str">
        <v>WESTCHESTER</v>
      </c>
      <c r="E3272" t="str">
        <v>Acute Care Hospitals</v>
      </c>
      <c r="F3272" t="str">
        <v>Voluntary non-profit - Private</v>
      </c>
      <c r="G3272" t="str">
        <v>Yes</v>
      </c>
      <c r="H3272" s="8">
        <v>5</v>
      </c>
      <c r="I3272" t="str">
        <f>_xlfn.XLOOKUP(C3272,State_Ref!B:B,State_Ref!A:A,"No Match")</f>
        <v>New York</v>
      </c>
      <c r="J3272" cm="1">
        <f t="array" ref="J3272">_xlfn.XLOOKUP(I3272&amp;PROPER(D3272),Cleaned_Population!B$2:B$3200&amp;Cleaned_Population!A$2:A$3200,Cleaned_Population!C$2:C$3200,"No Match")</f>
        <v>1015743</v>
      </c>
      <c r="K3272" t="str">
        <f t="shared" si="51"/>
        <v>Sufficient Access</v>
      </c>
    </row>
    <row r="3273" spans="1:11">
      <c r="A3273" t="str">
        <v>HIGHLAND HOSPITAL</v>
      </c>
      <c r="B3273" t="str">
        <v>ROCHESTER</v>
      </c>
      <c r="C3273" t="str">
        <v>NY</v>
      </c>
      <c r="D3273" t="str">
        <v>MONROE</v>
      </c>
      <c r="E3273" t="str">
        <v>Acute Care Hospitals</v>
      </c>
      <c r="F3273" t="str">
        <v>Voluntary non-profit - Private</v>
      </c>
      <c r="G3273" t="str">
        <v>Yes</v>
      </c>
      <c r="H3273" s="8">
        <v>3</v>
      </c>
      <c r="I3273" t="str">
        <f>_xlfn.XLOOKUP(C3273,State_Ref!B:B,State_Ref!A:A,"No Match")</f>
        <v>New York</v>
      </c>
      <c r="J3273" cm="1">
        <f t="array" ref="J3273">_xlfn.XLOOKUP(I3273&amp;PROPER(D3273),Cleaned_Population!B$2:B$3200&amp;Cleaned_Population!A$2:A$3200,Cleaned_Population!C$2:C$3200,"No Match")</f>
        <v>750506</v>
      </c>
      <c r="K3273" t="str">
        <f t="shared" si="51"/>
        <v>Sufficient Access</v>
      </c>
    </row>
    <row r="3274" spans="1:11">
      <c r="A3274" t="str">
        <v>WESTFIELD MEMORIAL HOSPITAL, INC</v>
      </c>
      <c r="B3274" t="str">
        <v>WESTFIELD</v>
      </c>
      <c r="C3274" t="str">
        <v>NY</v>
      </c>
      <c r="D3274" t="str">
        <v>CHAUTAUQUA</v>
      </c>
      <c r="E3274" t="str">
        <v>Acute Care Hospitals</v>
      </c>
      <c r="F3274" t="str">
        <v>Voluntary non-profit - Private</v>
      </c>
      <c r="G3274" t="str">
        <v>Yes</v>
      </c>
      <c r="H3274" s="8">
        <v>0</v>
      </c>
      <c r="I3274" t="str">
        <f>_xlfn.XLOOKUP(C3274,State_Ref!B:B,State_Ref!A:A,"No Match")</f>
        <v>New York</v>
      </c>
      <c r="J3274" cm="1">
        <f t="array" ref="J3274">_xlfn.XLOOKUP(I3274&amp;PROPER(D3274),Cleaned_Population!B$2:B$3200&amp;Cleaned_Population!A$2:A$3200,Cleaned_Population!C$2:C$3200,"No Match")</f>
        <v>124126</v>
      </c>
      <c r="K3274" t="str">
        <f t="shared" si="51"/>
        <v>Sufficient Access</v>
      </c>
    </row>
    <row r="3275" spans="1:11">
      <c r="A3275" t="str">
        <v>MOUNT SINAI BETH ISRAEL</v>
      </c>
      <c r="B3275" t="str">
        <v>NEW YORK</v>
      </c>
      <c r="C3275" t="str">
        <v>NY</v>
      </c>
      <c r="D3275" t="str">
        <v>NEW YORK</v>
      </c>
      <c r="E3275" t="str">
        <v>Acute Care Hospitals</v>
      </c>
      <c r="F3275" t="str">
        <v>Voluntary non-profit - Private</v>
      </c>
      <c r="G3275" t="str">
        <v>Yes</v>
      </c>
      <c r="H3275" s="8">
        <v>3</v>
      </c>
      <c r="I3275" t="str">
        <f>_xlfn.XLOOKUP(C3275,State_Ref!B:B,State_Ref!A:A,"No Match")</f>
        <v>New York</v>
      </c>
      <c r="J3275" cm="1">
        <f t="array" ref="J3275">_xlfn.XLOOKUP(I3275&amp;PROPER(D3275),Cleaned_Population!B$2:B$3200&amp;Cleaned_Population!A$2:A$3200,Cleaned_Population!C$2:C$3200,"No Match")</f>
        <v>1664862</v>
      </c>
      <c r="K3275" t="str">
        <f t="shared" si="51"/>
        <v>Sufficient Access</v>
      </c>
    </row>
    <row r="3276" spans="1:11">
      <c r="A3276" t="str">
        <v>BRONX VA MEDICAL CENTER</v>
      </c>
      <c r="B3276" t="str">
        <v>BRONX</v>
      </c>
      <c r="C3276" t="str">
        <v>NY</v>
      </c>
      <c r="D3276" t="str">
        <v>BRONX</v>
      </c>
      <c r="E3276" t="str">
        <v>Acute Care - Veterans Administration</v>
      </c>
      <c r="F3276" t="str">
        <v>Veterans Health Administration</v>
      </c>
      <c r="G3276" t="str">
        <v>Yes</v>
      </c>
      <c r="H3276" s="8">
        <v>4</v>
      </c>
      <c r="I3276" t="str">
        <f>_xlfn.XLOOKUP(C3276,State_Ref!B:B,State_Ref!A:A,"No Match")</f>
        <v>New York</v>
      </c>
      <c r="J3276" cm="1">
        <f t="array" ref="J3276">_xlfn.XLOOKUP(I3276&amp;PROPER(D3276),Cleaned_Population!B$2:B$3200&amp;Cleaned_Population!A$2:A$3200,Cleaned_Population!C$2:C$3200,"No Match")</f>
        <v>1406332</v>
      </c>
      <c r="K3276" t="str">
        <f t="shared" si="51"/>
        <v>Sufficient Access</v>
      </c>
    </row>
    <row r="3277" spans="1:11">
      <c r="A3277" t="str">
        <v>GUTHRIE CORTLAND REGIONAL MEDICAL CENTER</v>
      </c>
      <c r="B3277" t="str">
        <v>CORTLAND</v>
      </c>
      <c r="C3277" t="str">
        <v>NY</v>
      </c>
      <c r="D3277" t="str">
        <v>CORTLAND</v>
      </c>
      <c r="E3277" t="str">
        <v>Acute Care Hospitals</v>
      </c>
      <c r="F3277" t="str">
        <v>Voluntary non-profit - Private</v>
      </c>
      <c r="G3277" t="str">
        <v>Yes</v>
      </c>
      <c r="H3277" s="8">
        <v>3</v>
      </c>
      <c r="I3277" t="str">
        <f>_xlfn.XLOOKUP(C3277,State_Ref!B:B,State_Ref!A:A,"No Match")</f>
        <v>New York</v>
      </c>
      <c r="J3277" cm="1">
        <f t="array" ref="J3277">_xlfn.XLOOKUP(I3277&amp;PROPER(D3277),Cleaned_Population!B$2:B$3200&amp;Cleaned_Population!A$2:A$3200,Cleaned_Population!C$2:C$3200,"No Match")</f>
        <v>45850</v>
      </c>
      <c r="K3277" t="str">
        <f t="shared" si="51"/>
        <v>Sufficient Access</v>
      </c>
    </row>
    <row r="3278" spans="1:11">
      <c r="A3278" t="str">
        <v>VA NEW YORK HARBOR HEALTHCARE SYSTEM - NY DIV.</v>
      </c>
      <c r="B3278" t="str">
        <v>NEW YORK</v>
      </c>
      <c r="C3278" t="str">
        <v>NY</v>
      </c>
      <c r="D3278" t="str">
        <v>NEW YORK</v>
      </c>
      <c r="E3278" t="str">
        <v>Acute Care - Veterans Administration</v>
      </c>
      <c r="F3278" t="str">
        <v>Veterans Health Administration</v>
      </c>
      <c r="G3278" t="str">
        <v>Yes</v>
      </c>
      <c r="H3278" s="8">
        <v>3</v>
      </c>
      <c r="I3278" t="str">
        <f>_xlfn.XLOOKUP(C3278,State_Ref!B:B,State_Ref!A:A,"No Match")</f>
        <v>New York</v>
      </c>
      <c r="J3278" cm="1">
        <f t="array" ref="J3278">_xlfn.XLOOKUP(I3278&amp;PROPER(D3278),Cleaned_Population!B$2:B$3200&amp;Cleaned_Population!A$2:A$3200,Cleaned_Population!C$2:C$3200,"No Match")</f>
        <v>1664862</v>
      </c>
      <c r="K3278" t="str">
        <f t="shared" si="51"/>
        <v>Sufficient Access</v>
      </c>
    </row>
    <row r="3279" spans="1:11">
      <c r="A3279" t="str">
        <v>SAMARITAN HOSPITAL OF TROY, NEW YORK</v>
      </c>
      <c r="B3279" t="str">
        <v>TROY</v>
      </c>
      <c r="C3279" t="str">
        <v>NY</v>
      </c>
      <c r="D3279" t="str">
        <v>RENSSELAER</v>
      </c>
      <c r="E3279" t="str">
        <v>Acute Care Hospitals</v>
      </c>
      <c r="F3279" t="str">
        <v>Voluntary non-profit - Private</v>
      </c>
      <c r="G3279" t="str">
        <v>Yes</v>
      </c>
      <c r="H3279" s="8">
        <v>3</v>
      </c>
      <c r="I3279" t="str">
        <f>_xlfn.XLOOKUP(C3279,State_Ref!B:B,State_Ref!A:A,"No Match")</f>
        <v>New York</v>
      </c>
      <c r="J3279" cm="1">
        <f t="array" ref="J3279">_xlfn.XLOOKUP(I3279&amp;PROPER(D3279),Cleaned_Population!B$2:B$3200&amp;Cleaned_Population!A$2:A$3200,Cleaned_Population!C$2:C$3200,"No Match")</f>
        <v>160510</v>
      </c>
      <c r="K3279" t="str">
        <f t="shared" si="51"/>
        <v>Hospital Desert</v>
      </c>
    </row>
    <row r="3280" spans="1:11">
      <c r="A3280" t="str">
        <v>NORTHWELL HOSPITAL GLEN COVE</v>
      </c>
      <c r="B3280" t="str">
        <v>GLEN COVE</v>
      </c>
      <c r="C3280" t="str">
        <v>NY</v>
      </c>
      <c r="D3280" t="str">
        <v>NASSAU</v>
      </c>
      <c r="E3280" t="str">
        <v>Acute Care Hospitals</v>
      </c>
      <c r="F3280" t="str">
        <v>Voluntary non-profit - Private</v>
      </c>
      <c r="G3280" t="str">
        <v>Yes</v>
      </c>
      <c r="H3280" s="8">
        <v>5</v>
      </c>
      <c r="I3280" t="str">
        <f>_xlfn.XLOOKUP(C3280,State_Ref!B:B,State_Ref!A:A,"No Match")</f>
        <v>New York</v>
      </c>
      <c r="J3280" cm="1">
        <f t="array" ref="J3280">_xlfn.XLOOKUP(I3280&amp;PROPER(D3280),Cleaned_Population!B$2:B$3200&amp;Cleaned_Population!A$2:A$3200,Cleaned_Population!C$2:C$3200,"No Match")</f>
        <v>1398939</v>
      </c>
      <c r="K3280" t="str">
        <f t="shared" si="51"/>
        <v>Sufficient Access</v>
      </c>
    </row>
    <row r="3281" spans="1:11">
      <c r="A3281" t="str">
        <v>ST FRANCIS HOSPITAL - THE HEART CENTER</v>
      </c>
      <c r="B3281" t="str">
        <v>ROSLYN</v>
      </c>
      <c r="C3281" t="str">
        <v>NY</v>
      </c>
      <c r="D3281" t="str">
        <v>NASSAU</v>
      </c>
      <c r="E3281" t="str">
        <v>Acute Care Hospitals</v>
      </c>
      <c r="F3281" t="str">
        <v>Voluntary non-profit - Church</v>
      </c>
      <c r="G3281" t="str">
        <v>Yes</v>
      </c>
      <c r="H3281" s="8">
        <v>5</v>
      </c>
      <c r="I3281" t="str">
        <f>_xlfn.XLOOKUP(C3281,State_Ref!B:B,State_Ref!A:A,"No Match")</f>
        <v>New York</v>
      </c>
      <c r="J3281" cm="1">
        <f t="array" ref="J3281">_xlfn.XLOOKUP(I3281&amp;PROPER(D3281),Cleaned_Population!B$2:B$3200&amp;Cleaned_Population!A$2:A$3200,Cleaned_Population!C$2:C$3200,"No Match")</f>
        <v>1398939</v>
      </c>
      <c r="K3281" t="str">
        <f t="shared" si="51"/>
        <v>Sufficient Access</v>
      </c>
    </row>
    <row r="3282" spans="1:11">
      <c r="A3282" t="str">
        <v>MONTEFIORE NEW ROCHELLE HOSPITAL</v>
      </c>
      <c r="B3282" t="str">
        <v>NEW ROCHELLE</v>
      </c>
      <c r="C3282" t="str">
        <v>NY</v>
      </c>
      <c r="D3282" t="str">
        <v>WESTCHESTER</v>
      </c>
      <c r="E3282" t="str">
        <v>Acute Care Hospitals</v>
      </c>
      <c r="F3282" t="str">
        <v>Voluntary non-profit - Private</v>
      </c>
      <c r="G3282" t="str">
        <v>Yes</v>
      </c>
      <c r="H3282" s="8">
        <v>1</v>
      </c>
      <c r="I3282" t="str">
        <f>_xlfn.XLOOKUP(C3282,State_Ref!B:B,State_Ref!A:A,"No Match")</f>
        <v>New York</v>
      </c>
      <c r="J3282" cm="1">
        <f t="array" ref="J3282">_xlfn.XLOOKUP(I3282&amp;PROPER(D3282),Cleaned_Population!B$2:B$3200&amp;Cleaned_Population!A$2:A$3200,Cleaned_Population!C$2:C$3200,"No Match")</f>
        <v>1015743</v>
      </c>
      <c r="K3282" t="str">
        <f t="shared" si="51"/>
        <v>Sufficient Access</v>
      </c>
    </row>
    <row r="3283" spans="1:11">
      <c r="A3283" t="str">
        <v>JOHN T MATHER MEMORIAL HOSPITAL  OF PORT JEFFERSON</v>
      </c>
      <c r="B3283" t="str">
        <v>PORT JEFFERSON</v>
      </c>
      <c r="C3283" t="str">
        <v>NY</v>
      </c>
      <c r="D3283" t="str">
        <v>SUFFOLK</v>
      </c>
      <c r="E3283" t="str">
        <v>Acute Care Hospitals</v>
      </c>
      <c r="F3283" t="str">
        <v>Voluntary non-profit - Private</v>
      </c>
      <c r="G3283" t="str">
        <v>Yes</v>
      </c>
      <c r="H3283" s="8">
        <v>5</v>
      </c>
      <c r="I3283" t="str">
        <f>_xlfn.XLOOKUP(C3283,State_Ref!B:B,State_Ref!A:A,"No Match")</f>
        <v>New York</v>
      </c>
      <c r="J3283" cm="1">
        <f t="array" ref="J3283">_xlfn.XLOOKUP(I3283&amp;PROPER(D3283),Cleaned_Population!B$2:B$3200&amp;Cleaned_Population!A$2:A$3200,Cleaned_Population!C$2:C$3200,"No Match")</f>
        <v>1546090</v>
      </c>
      <c r="K3283" t="str">
        <f t="shared" si="51"/>
        <v>Sufficient Access</v>
      </c>
    </row>
    <row r="3284" spans="1:11">
      <c r="A3284" t="str">
        <v>MOUNT ST. MARY'S HOSPITAL &amp; HEALTH CENTER</v>
      </c>
      <c r="B3284" t="str">
        <v>LEWISTON</v>
      </c>
      <c r="C3284" t="str">
        <v>NY</v>
      </c>
      <c r="D3284" t="str">
        <v>NIAGARA</v>
      </c>
      <c r="E3284" t="str">
        <v>Acute Care Hospitals</v>
      </c>
      <c r="F3284" t="str">
        <v>Voluntary non-profit - Private</v>
      </c>
      <c r="G3284" t="str">
        <v>Yes</v>
      </c>
      <c r="H3284" s="8">
        <v>2</v>
      </c>
      <c r="I3284" t="str">
        <f>_xlfn.XLOOKUP(C3284,State_Ref!B:B,State_Ref!A:A,"No Match")</f>
        <v>New York</v>
      </c>
      <c r="J3284" cm="1">
        <f t="array" ref="J3284">_xlfn.XLOOKUP(I3284&amp;PROPER(D3284),Cleaned_Population!B$2:B$3200&amp;Cleaned_Population!A$2:A$3200,Cleaned_Population!C$2:C$3200,"No Match")</f>
        <v>208912</v>
      </c>
      <c r="K3284" t="str">
        <f t="shared" si="51"/>
        <v>Sufficient Access</v>
      </c>
    </row>
    <row r="3285" spans="1:11">
      <c r="A3285" t="str">
        <v>GLENS FALLS HOSPITAL</v>
      </c>
      <c r="B3285" t="str">
        <v>GLENS FALLS</v>
      </c>
      <c r="C3285" t="str">
        <v>NY</v>
      </c>
      <c r="D3285" t="str">
        <v>WARREN</v>
      </c>
      <c r="E3285" t="str">
        <v>Acute Care Hospitals</v>
      </c>
      <c r="F3285" t="str">
        <v>Voluntary non-profit - Private</v>
      </c>
      <c r="G3285" t="str">
        <v>Yes</v>
      </c>
      <c r="H3285" s="8">
        <v>3</v>
      </c>
      <c r="I3285" t="str">
        <f>_xlfn.XLOOKUP(C3285,State_Ref!B:B,State_Ref!A:A,"No Match")</f>
        <v>New York</v>
      </c>
      <c r="J3285" cm="1">
        <f t="array" ref="J3285">_xlfn.XLOOKUP(I3285&amp;PROPER(D3285),Cleaned_Population!B$2:B$3200&amp;Cleaned_Population!A$2:A$3200,Cleaned_Population!C$2:C$3200,"No Match")</f>
        <v>65020</v>
      </c>
      <c r="K3285" t="str">
        <f t="shared" si="51"/>
        <v>Hospital Desert</v>
      </c>
    </row>
    <row r="3286" spans="1:11">
      <c r="A3286" t="str">
        <v>FLUSHING HOSPITAL MEDICAL CENTER</v>
      </c>
      <c r="B3286" t="str">
        <v>FLUSHING</v>
      </c>
      <c r="C3286" t="str">
        <v>NY</v>
      </c>
      <c r="D3286" t="str">
        <v>QUEENS</v>
      </c>
      <c r="E3286" t="str">
        <v>Acute Care Hospitals</v>
      </c>
      <c r="F3286" t="str">
        <v>Voluntary non-profit - Private</v>
      </c>
      <c r="G3286" t="str">
        <v>Yes</v>
      </c>
      <c r="H3286" s="8">
        <v>2</v>
      </c>
      <c r="I3286" t="str">
        <f>_xlfn.XLOOKUP(C3286,State_Ref!B:B,State_Ref!A:A,"No Match")</f>
        <v>New York</v>
      </c>
      <c r="J3286" cm="1">
        <f t="array" ref="J3286">_xlfn.XLOOKUP(I3286&amp;PROPER(D3286),Cleaned_Population!B$2:B$3200&amp;Cleaned_Population!A$2:A$3200,Cleaned_Population!C$2:C$3200,"No Match")</f>
        <v>2358182</v>
      </c>
      <c r="K3286" t="str">
        <f t="shared" si="51"/>
        <v>Sufficient Access</v>
      </c>
    </row>
    <row r="3287" spans="1:11">
      <c r="A3287" t="str">
        <v>MAIMONIDES MEDICAL CENTER</v>
      </c>
      <c r="B3287" t="str">
        <v>BROOKLYN</v>
      </c>
      <c r="C3287" t="str">
        <v>NY</v>
      </c>
      <c r="D3287" t="str">
        <v>KINGS</v>
      </c>
      <c r="E3287" t="str">
        <v>Acute Care Hospitals</v>
      </c>
      <c r="F3287" t="str">
        <v>Voluntary non-profit - Private</v>
      </c>
      <c r="G3287" t="str">
        <v>Yes</v>
      </c>
      <c r="H3287" s="8">
        <v>2</v>
      </c>
      <c r="I3287" t="str">
        <f>_xlfn.XLOOKUP(C3287,State_Ref!B:B,State_Ref!A:A,"No Match")</f>
        <v>New York</v>
      </c>
      <c r="J3287" cm="1">
        <f t="array" ref="J3287">_xlfn.XLOOKUP(I3287&amp;PROPER(D3287),Cleaned_Population!B$2:B$3200&amp;Cleaned_Population!A$2:A$3200,Cleaned_Population!C$2:C$3200,"No Match")</f>
        <v>2653963</v>
      </c>
      <c r="K3287" t="str">
        <f t="shared" si="51"/>
        <v>Sufficient Access</v>
      </c>
    </row>
    <row r="3288" spans="1:11">
      <c r="A3288" t="str">
        <v>LONG ISLAND JEWISH MEDICAL CENTER</v>
      </c>
      <c r="B3288" t="str">
        <v>NEW HYDE PARK</v>
      </c>
      <c r="C3288" t="str">
        <v>NY</v>
      </c>
      <c r="D3288" t="str">
        <v>NASSAU</v>
      </c>
      <c r="E3288" t="str">
        <v>Acute Care Hospitals</v>
      </c>
      <c r="F3288" t="str">
        <v>Voluntary non-profit - Private</v>
      </c>
      <c r="G3288" t="str">
        <v>Yes</v>
      </c>
      <c r="H3288" s="8">
        <v>4</v>
      </c>
      <c r="I3288" t="str">
        <f>_xlfn.XLOOKUP(C3288,State_Ref!B:B,State_Ref!A:A,"No Match")</f>
        <v>New York</v>
      </c>
      <c r="J3288" cm="1">
        <f t="array" ref="J3288">_xlfn.XLOOKUP(I3288&amp;PROPER(D3288),Cleaned_Population!B$2:B$3200&amp;Cleaned_Population!A$2:A$3200,Cleaned_Population!C$2:C$3200,"No Match")</f>
        <v>1398939</v>
      </c>
      <c r="K3288" t="str">
        <f t="shared" si="51"/>
        <v>Sufficient Access</v>
      </c>
    </row>
    <row r="3289" spans="1:11">
      <c r="A3289" t="str">
        <v>SOUTH BROOKLYN HEALTH</v>
      </c>
      <c r="B3289" t="str">
        <v>BROOKLYN</v>
      </c>
      <c r="C3289" t="str">
        <v>NY</v>
      </c>
      <c r="D3289" t="str">
        <v>KINGS</v>
      </c>
      <c r="E3289" t="str">
        <v>Acute Care Hospitals</v>
      </c>
      <c r="F3289" t="str">
        <v>Voluntary non-profit - Other</v>
      </c>
      <c r="G3289" t="str">
        <v>Yes</v>
      </c>
      <c r="H3289" s="8">
        <v>2</v>
      </c>
      <c r="I3289" t="str">
        <f>_xlfn.XLOOKUP(C3289,State_Ref!B:B,State_Ref!A:A,"No Match")</f>
        <v>New York</v>
      </c>
      <c r="J3289" cm="1">
        <f t="array" ref="J3289">_xlfn.XLOOKUP(I3289&amp;PROPER(D3289),Cleaned_Population!B$2:B$3200&amp;Cleaned_Population!A$2:A$3200,Cleaned_Population!C$2:C$3200,"No Match")</f>
        <v>2653963</v>
      </c>
      <c r="K3289" t="str">
        <f t="shared" si="51"/>
        <v>Sufficient Access</v>
      </c>
    </row>
    <row r="3290" spans="1:11">
      <c r="A3290" t="str">
        <v>CANTON-POTSDAM HOSPITAL</v>
      </c>
      <c r="B3290" t="str">
        <v>POTSDAM</v>
      </c>
      <c r="C3290" t="str">
        <v>NY</v>
      </c>
      <c r="D3290" t="str">
        <v>ST. LAWRENCE</v>
      </c>
      <c r="E3290" t="str">
        <v>Acute Care Hospitals</v>
      </c>
      <c r="F3290" t="str">
        <v>Voluntary non-profit - Private</v>
      </c>
      <c r="G3290" t="str">
        <v>Yes</v>
      </c>
      <c r="H3290" s="8">
        <v>2</v>
      </c>
      <c r="I3290" t="str">
        <f>_xlfn.XLOOKUP(C3290,State_Ref!B:B,State_Ref!A:A,"No Match")</f>
        <v>New York</v>
      </c>
      <c r="J3290" t="str" cm="1">
        <f t="array" ref="J3290">_xlfn.XLOOKUP(I3290&amp;PROPER(D3290),Cleaned_Population!B$2:B$3200&amp;Cleaned_Population!A$2:A$3200,Cleaned_Population!C$2:C$3200,"No Match")</f>
        <v>No Match</v>
      </c>
      <c r="K3290" t="str">
        <f t="shared" si="51"/>
        <v>Sufficient Access</v>
      </c>
    </row>
    <row r="3291" spans="1:11">
      <c r="A3291" t="str">
        <v>MOUNT SINAI SOUTH NASSAU</v>
      </c>
      <c r="B3291" t="str">
        <v>OCEANSIDE</v>
      </c>
      <c r="C3291" t="str">
        <v>NY</v>
      </c>
      <c r="D3291" t="str">
        <v>NASSAU</v>
      </c>
      <c r="E3291" t="str">
        <v>Acute Care Hospitals</v>
      </c>
      <c r="F3291" t="str">
        <v>Voluntary non-profit - Private</v>
      </c>
      <c r="G3291" t="str">
        <v>Yes</v>
      </c>
      <c r="H3291" s="8">
        <v>3</v>
      </c>
      <c r="I3291" t="str">
        <f>_xlfn.XLOOKUP(C3291,State_Ref!B:B,State_Ref!A:A,"No Match")</f>
        <v>New York</v>
      </c>
      <c r="J3291" cm="1">
        <f t="array" ref="J3291">_xlfn.XLOOKUP(I3291&amp;PROPER(D3291),Cleaned_Population!B$2:B$3200&amp;Cleaned_Population!A$2:A$3200,Cleaned_Population!C$2:C$3200,"No Match")</f>
        <v>1398939</v>
      </c>
      <c r="K3291" t="str">
        <f t="shared" si="51"/>
        <v>Sufficient Access</v>
      </c>
    </row>
    <row r="3292" spans="1:11">
      <c r="A3292" t="str">
        <v>METROPOLITAN HOSPITAL CENTER</v>
      </c>
      <c r="B3292" t="str">
        <v>NEW YORK</v>
      </c>
      <c r="C3292" t="str">
        <v>NY</v>
      </c>
      <c r="D3292" t="str">
        <v>NEW YORK</v>
      </c>
      <c r="E3292" t="str">
        <v>Acute Care Hospitals</v>
      </c>
      <c r="F3292" t="str">
        <v>Government - Local</v>
      </c>
      <c r="G3292" t="str">
        <v>Yes</v>
      </c>
      <c r="H3292" s="8">
        <v>3</v>
      </c>
      <c r="I3292" t="str">
        <f>_xlfn.XLOOKUP(C3292,State_Ref!B:B,State_Ref!A:A,"No Match")</f>
        <v>New York</v>
      </c>
      <c r="J3292" cm="1">
        <f t="array" ref="J3292">_xlfn.XLOOKUP(I3292&amp;PROPER(D3292),Cleaned_Population!B$2:B$3200&amp;Cleaned_Population!A$2:A$3200,Cleaned_Population!C$2:C$3200,"No Match")</f>
        <v>1664862</v>
      </c>
      <c r="K3292" t="str">
        <f t="shared" si="51"/>
        <v>Sufficient Access</v>
      </c>
    </row>
    <row r="3293" spans="1:11">
      <c r="A3293" t="str">
        <v>NORTHPORT VA MEDICAL CENTER</v>
      </c>
      <c r="B3293" t="str">
        <v>NORTHPORT</v>
      </c>
      <c r="C3293" t="str">
        <v>NY</v>
      </c>
      <c r="D3293" t="str">
        <v>SUFFOLK</v>
      </c>
      <c r="E3293" t="str">
        <v>Acute Care - Veterans Administration</v>
      </c>
      <c r="F3293" t="str">
        <v>Veterans Health Administration</v>
      </c>
      <c r="G3293" t="str">
        <v>Yes</v>
      </c>
      <c r="H3293" s="8">
        <v>5</v>
      </c>
      <c r="I3293" t="str">
        <f>_xlfn.XLOOKUP(C3293,State_Ref!B:B,State_Ref!A:A,"No Match")</f>
        <v>New York</v>
      </c>
      <c r="J3293" cm="1">
        <f t="array" ref="J3293">_xlfn.XLOOKUP(I3293&amp;PROPER(D3293),Cleaned_Population!B$2:B$3200&amp;Cleaned_Population!A$2:A$3200,Cleaned_Population!C$2:C$3200,"No Match")</f>
        <v>1546090</v>
      </c>
      <c r="K3293" t="str">
        <f t="shared" si="51"/>
        <v>Sufficient Access</v>
      </c>
    </row>
    <row r="3294" spans="1:11">
      <c r="A3294" t="str">
        <v>KINGS COUNTY HOSPITAL CENTER</v>
      </c>
      <c r="B3294" t="str">
        <v>BROOKLYN</v>
      </c>
      <c r="C3294" t="str">
        <v>NY</v>
      </c>
      <c r="D3294" t="str">
        <v>KINGS</v>
      </c>
      <c r="E3294" t="str">
        <v>Acute Care Hospitals</v>
      </c>
      <c r="F3294" t="str">
        <v>Government - Local</v>
      </c>
      <c r="G3294" t="str">
        <v>Yes</v>
      </c>
      <c r="H3294" s="8">
        <v>1</v>
      </c>
      <c r="I3294" t="str">
        <f>_xlfn.XLOOKUP(C3294,State_Ref!B:B,State_Ref!A:A,"No Match")</f>
        <v>New York</v>
      </c>
      <c r="J3294" cm="1">
        <f t="array" ref="J3294">_xlfn.XLOOKUP(I3294&amp;PROPER(D3294),Cleaned_Population!B$2:B$3200&amp;Cleaned_Population!A$2:A$3200,Cleaned_Population!C$2:C$3200,"No Match")</f>
        <v>2653963</v>
      </c>
      <c r="K3294" t="str">
        <f t="shared" si="51"/>
        <v>Sufficient Access</v>
      </c>
    </row>
    <row r="3295" spans="1:11">
      <c r="A3295" t="str">
        <v>CROUSE HOSPITAL</v>
      </c>
      <c r="B3295" t="str">
        <v>SYRACUSE</v>
      </c>
      <c r="C3295" t="str">
        <v>NY</v>
      </c>
      <c r="D3295" t="str">
        <v>ONONDAGA</v>
      </c>
      <c r="E3295" t="str">
        <v>Acute Care Hospitals</v>
      </c>
      <c r="F3295" t="str">
        <v>Voluntary non-profit - Private</v>
      </c>
      <c r="G3295" t="str">
        <v>Yes</v>
      </c>
      <c r="H3295" s="8">
        <v>2</v>
      </c>
      <c r="I3295" t="str">
        <f>_xlfn.XLOOKUP(C3295,State_Ref!B:B,State_Ref!A:A,"No Match")</f>
        <v>New York</v>
      </c>
      <c r="J3295" cm="1">
        <f t="array" ref="J3295">_xlfn.XLOOKUP(I3295&amp;PROPER(D3295),Cleaned_Population!B$2:B$3200&amp;Cleaned_Population!A$2:A$3200,Cleaned_Population!C$2:C$3200,"No Match")</f>
        <v>466584</v>
      </c>
      <c r="K3295" t="str">
        <f t="shared" si="51"/>
        <v>Sufficient Access</v>
      </c>
    </row>
    <row r="3296" spans="1:11">
      <c r="A3296" t="str">
        <v>BELLEVUE HOSPITAL CENTER</v>
      </c>
      <c r="B3296" t="str">
        <v>NEW YORK</v>
      </c>
      <c r="C3296" t="str">
        <v>NY</v>
      </c>
      <c r="D3296" t="str">
        <v>NEW YORK</v>
      </c>
      <c r="E3296" t="str">
        <v>Acute Care Hospitals</v>
      </c>
      <c r="F3296" t="str">
        <v>Government - Local</v>
      </c>
      <c r="G3296" t="str">
        <v>Yes</v>
      </c>
      <c r="H3296" s="8">
        <v>2</v>
      </c>
      <c r="I3296" t="str">
        <f>_xlfn.XLOOKUP(C3296,State_Ref!B:B,State_Ref!A:A,"No Match")</f>
        <v>New York</v>
      </c>
      <c r="J3296" cm="1">
        <f t="array" ref="J3296">_xlfn.XLOOKUP(I3296&amp;PROPER(D3296),Cleaned_Population!B$2:B$3200&amp;Cleaned_Population!A$2:A$3200,Cleaned_Population!C$2:C$3200,"No Match")</f>
        <v>1664862</v>
      </c>
      <c r="K3296" t="str">
        <f t="shared" si="51"/>
        <v>Sufficient Access</v>
      </c>
    </row>
    <row r="3297" spans="1:11">
      <c r="A3297" t="str">
        <v>ST ANTHONY COMMUNITY HOSPITAL</v>
      </c>
      <c r="B3297" t="str">
        <v>WARWICK</v>
      </c>
      <c r="C3297" t="str">
        <v>NY</v>
      </c>
      <c r="D3297" t="str">
        <v>ORANGE</v>
      </c>
      <c r="E3297" t="str">
        <v>Acute Care Hospitals</v>
      </c>
      <c r="F3297" t="str">
        <v>Voluntary non-profit - Church</v>
      </c>
      <c r="G3297" t="str">
        <v>No</v>
      </c>
      <c r="H3297" s="8">
        <v>4</v>
      </c>
      <c r="I3297" t="str">
        <f>_xlfn.XLOOKUP(C3297,State_Ref!B:B,State_Ref!A:A,"No Match")</f>
        <v>New York</v>
      </c>
      <c r="J3297" cm="1">
        <f t="array" ref="J3297">_xlfn.XLOOKUP(I3297&amp;PROPER(D3297),Cleaned_Population!B$2:B$3200&amp;Cleaned_Population!A$2:A$3200,Cleaned_Population!C$2:C$3200,"No Match")</f>
        <v>417669</v>
      </c>
      <c r="K3297" t="str">
        <f t="shared" si="51"/>
        <v>Sufficient Access</v>
      </c>
    </row>
    <row r="3298" spans="1:11">
      <c r="A3298" t="str">
        <v>ST JOHN'S RIVERSIDE HOSPITAL</v>
      </c>
      <c r="B3298" t="str">
        <v>YONKERS</v>
      </c>
      <c r="C3298" t="str">
        <v>NY</v>
      </c>
      <c r="D3298" t="str">
        <v>WESTCHESTER</v>
      </c>
      <c r="E3298" t="str">
        <v>Acute Care Hospitals</v>
      </c>
      <c r="F3298" t="str">
        <v>Voluntary non-profit - Private</v>
      </c>
      <c r="G3298" t="str">
        <v>Yes</v>
      </c>
      <c r="H3298" s="8">
        <v>3</v>
      </c>
      <c r="I3298" t="str">
        <f>_xlfn.XLOOKUP(C3298,State_Ref!B:B,State_Ref!A:A,"No Match")</f>
        <v>New York</v>
      </c>
      <c r="J3298" cm="1">
        <f t="array" ref="J3298">_xlfn.XLOOKUP(I3298&amp;PROPER(D3298),Cleaned_Population!B$2:B$3200&amp;Cleaned_Population!A$2:A$3200,Cleaned_Population!C$2:C$3200,"No Match")</f>
        <v>1015743</v>
      </c>
      <c r="K3298" t="str">
        <f t="shared" si="51"/>
        <v>Sufficient Access</v>
      </c>
    </row>
    <row r="3299" spans="1:11">
      <c r="A3299" t="str">
        <v>VA NEW YORK HARBOR HEALTHCARE SYSTEM - BROOKLYN</v>
      </c>
      <c r="B3299" t="str">
        <v>BROOKLYN</v>
      </c>
      <c r="C3299" t="str">
        <v>NY</v>
      </c>
      <c r="D3299" t="str">
        <v>KINGS</v>
      </c>
      <c r="E3299" t="str">
        <v>Acute Care - Veterans Administration</v>
      </c>
      <c r="F3299" t="str">
        <v>Veterans Health Administration</v>
      </c>
      <c r="G3299" t="str">
        <v>Yes</v>
      </c>
      <c r="H3299" s="8">
        <v>4</v>
      </c>
      <c r="I3299" t="str">
        <f>_xlfn.XLOOKUP(C3299,State_Ref!B:B,State_Ref!A:A,"No Match")</f>
        <v>New York</v>
      </c>
      <c r="J3299" cm="1">
        <f t="array" ref="J3299">_xlfn.XLOOKUP(I3299&amp;PROPER(D3299),Cleaned_Population!B$2:B$3200&amp;Cleaned_Population!A$2:A$3200,Cleaned_Population!C$2:C$3200,"No Match")</f>
        <v>2653963</v>
      </c>
      <c r="K3299" t="str">
        <f t="shared" si="51"/>
        <v>Sufficient Access</v>
      </c>
    </row>
    <row r="3300" spans="1:11">
      <c r="A3300" t="str">
        <v>NYU LANGONE HOSPITALS</v>
      </c>
      <c r="B3300" t="str">
        <v>NEW YORK</v>
      </c>
      <c r="C3300" t="str">
        <v>NY</v>
      </c>
      <c r="D3300" t="str">
        <v>NEW YORK</v>
      </c>
      <c r="E3300" t="str">
        <v>Acute Care Hospitals</v>
      </c>
      <c r="F3300" t="str">
        <v>Voluntary non-profit - Private</v>
      </c>
      <c r="G3300" t="str">
        <v>Yes</v>
      </c>
      <c r="H3300" s="8">
        <v>5</v>
      </c>
      <c r="I3300" t="str">
        <f>_xlfn.XLOOKUP(C3300,State_Ref!B:B,State_Ref!A:A,"No Match")</f>
        <v>New York</v>
      </c>
      <c r="J3300" cm="1">
        <f t="array" ref="J3300">_xlfn.XLOOKUP(I3300&amp;PROPER(D3300),Cleaned_Population!B$2:B$3200&amp;Cleaned_Population!A$2:A$3200,Cleaned_Population!C$2:C$3200,"No Match")</f>
        <v>1664862</v>
      </c>
      <c r="K3300" t="str">
        <f t="shared" si="51"/>
        <v>Sufficient Access</v>
      </c>
    </row>
    <row r="3301" spans="1:11">
      <c r="A3301" t="str">
        <v>ROME MEMORIAL HOSPITAL, INC</v>
      </c>
      <c r="B3301" t="str">
        <v>ROME</v>
      </c>
      <c r="C3301" t="str">
        <v>NY</v>
      </c>
      <c r="D3301" t="str">
        <v>ONEIDA</v>
      </c>
      <c r="E3301" t="str">
        <v>Acute Care Hospitals</v>
      </c>
      <c r="F3301" t="str">
        <v>Voluntary non-profit - Private</v>
      </c>
      <c r="G3301" t="str">
        <v>Yes</v>
      </c>
      <c r="H3301" s="8">
        <v>2</v>
      </c>
      <c r="I3301" t="str">
        <f>_xlfn.XLOOKUP(C3301,State_Ref!B:B,State_Ref!A:A,"No Match")</f>
        <v>New York</v>
      </c>
      <c r="J3301" cm="1">
        <f t="array" ref="J3301">_xlfn.XLOOKUP(I3301&amp;PROPER(D3301),Cleaned_Population!B$2:B$3200&amp;Cleaned_Population!A$2:A$3200,Cleaned_Population!C$2:C$3200,"No Match")</f>
        <v>226392</v>
      </c>
      <c r="K3301" t="str">
        <f t="shared" si="51"/>
        <v>Sufficient Access</v>
      </c>
    </row>
    <row r="3302" spans="1:11">
      <c r="A3302" t="str">
        <v>OSWEGO HOSPITAL</v>
      </c>
      <c r="B3302" t="str">
        <v>OSWEGO</v>
      </c>
      <c r="C3302" t="str">
        <v>NY</v>
      </c>
      <c r="D3302" t="str">
        <v>OSWEGO</v>
      </c>
      <c r="E3302" t="str">
        <v>Acute Care Hospitals</v>
      </c>
      <c r="F3302" t="str">
        <v>Voluntary non-profit - Private</v>
      </c>
      <c r="G3302" t="str">
        <v>Yes</v>
      </c>
      <c r="H3302" s="8">
        <v>3</v>
      </c>
      <c r="I3302" t="str">
        <f>_xlfn.XLOOKUP(C3302,State_Ref!B:B,State_Ref!A:A,"No Match")</f>
        <v>New York</v>
      </c>
      <c r="J3302" cm="1">
        <f t="array" ref="J3302">_xlfn.XLOOKUP(I3302&amp;PROPER(D3302),Cleaned_Population!B$2:B$3200&amp;Cleaned_Population!A$2:A$3200,Cleaned_Population!C$2:C$3200,"No Match")</f>
        <v>118569</v>
      </c>
      <c r="K3302" t="str">
        <f t="shared" si="51"/>
        <v>Hospital Desert</v>
      </c>
    </row>
    <row r="3303" spans="1:11">
      <c r="A3303" t="str">
        <v>ERIE COUNTY MEDICAL CENTER</v>
      </c>
      <c r="B3303" t="str">
        <v>BUFFALO</v>
      </c>
      <c r="C3303" t="str">
        <v>NY</v>
      </c>
      <c r="D3303" t="str">
        <v>ERIE</v>
      </c>
      <c r="E3303" t="str">
        <v>Acute Care Hospitals</v>
      </c>
      <c r="F3303" t="str">
        <v>Voluntary non-profit - Other</v>
      </c>
      <c r="G3303" t="str">
        <v>Yes</v>
      </c>
      <c r="H3303" s="8">
        <v>2</v>
      </c>
      <c r="I3303" t="str">
        <f>_xlfn.XLOOKUP(C3303,State_Ref!B:B,State_Ref!A:A,"No Match")</f>
        <v>New York</v>
      </c>
      <c r="J3303" cm="1">
        <f t="array" ref="J3303">_xlfn.XLOOKUP(I3303&amp;PROPER(D3303),Cleaned_Population!B$2:B$3200&amp;Cleaned_Population!A$2:A$3200,Cleaned_Population!C$2:C$3200,"No Match")</f>
        <v>946741</v>
      </c>
      <c r="K3303" t="str">
        <f t="shared" si="51"/>
        <v>Sufficient Access</v>
      </c>
    </row>
    <row r="3304" spans="1:11">
      <c r="A3304" t="str">
        <v>WYCKOFF HEIGHTS MEDICAL CENTER</v>
      </c>
      <c r="B3304" t="str">
        <v>BROOKLYN</v>
      </c>
      <c r="C3304" t="str">
        <v>NY</v>
      </c>
      <c r="D3304" t="str">
        <v>KINGS</v>
      </c>
      <c r="E3304" t="str">
        <v>Acute Care Hospitals</v>
      </c>
      <c r="F3304" t="str">
        <v>Voluntary non-profit - Private</v>
      </c>
      <c r="G3304" t="str">
        <v>Yes</v>
      </c>
      <c r="H3304" s="8">
        <v>2</v>
      </c>
      <c r="I3304" t="str">
        <f>_xlfn.XLOOKUP(C3304,State_Ref!B:B,State_Ref!A:A,"No Match")</f>
        <v>New York</v>
      </c>
      <c r="J3304" cm="1">
        <f t="array" ref="J3304">_xlfn.XLOOKUP(I3304&amp;PROPER(D3304),Cleaned_Population!B$2:B$3200&amp;Cleaned_Population!A$2:A$3200,Cleaned_Population!C$2:C$3200,"No Match")</f>
        <v>2653963</v>
      </c>
      <c r="K3304" t="str">
        <f t="shared" si="51"/>
        <v>Sufficient Access</v>
      </c>
    </row>
    <row r="3305" spans="1:11">
      <c r="A3305" t="str">
        <v>SARATOGA HOSPITAL</v>
      </c>
      <c r="B3305" t="str">
        <v>SARATOGA SPRINGS</v>
      </c>
      <c r="C3305" t="str">
        <v>NY</v>
      </c>
      <c r="D3305" t="str">
        <v>SARATOGA</v>
      </c>
      <c r="E3305" t="str">
        <v>Acute Care Hospitals</v>
      </c>
      <c r="F3305" t="str">
        <v>Voluntary non-profit - Private</v>
      </c>
      <c r="G3305" t="str">
        <v>Yes</v>
      </c>
      <c r="H3305" s="8">
        <v>3</v>
      </c>
      <c r="I3305" t="str">
        <f>_xlfn.XLOOKUP(C3305,State_Ref!B:B,State_Ref!A:A,"No Match")</f>
        <v>New York</v>
      </c>
      <c r="J3305" cm="1">
        <f t="array" ref="J3305">_xlfn.XLOOKUP(I3305&amp;PROPER(D3305),Cleaned_Population!B$2:B$3200&amp;Cleaned_Population!A$2:A$3200,Cleaned_Population!C$2:C$3200,"No Match")</f>
        <v>241343</v>
      </c>
      <c r="K3305" t="str">
        <f t="shared" si="51"/>
        <v>Sufficient Access</v>
      </c>
    </row>
    <row r="3306" spans="1:11">
      <c r="A3306" t="str">
        <v>HEALTHALLIANCE HOSPITAL MARYS AVENUE CAMPUS</v>
      </c>
      <c r="B3306" t="str">
        <v>KINGSTON</v>
      </c>
      <c r="C3306" t="str">
        <v>NY</v>
      </c>
      <c r="D3306" t="str">
        <v>ULSTER</v>
      </c>
      <c r="E3306" t="str">
        <v>Acute Care Hospitals</v>
      </c>
      <c r="F3306" t="str">
        <v>Voluntary non-profit - Private</v>
      </c>
      <c r="G3306" t="str">
        <v>Yes</v>
      </c>
      <c r="H3306" s="8">
        <v>1</v>
      </c>
      <c r="I3306" t="str">
        <f>_xlfn.XLOOKUP(C3306,State_Ref!B:B,State_Ref!A:A,"No Match")</f>
        <v>New York</v>
      </c>
      <c r="J3306" cm="1">
        <f t="array" ref="J3306">_xlfn.XLOOKUP(I3306&amp;PROPER(D3306),Cleaned_Population!B$2:B$3200&amp;Cleaned_Population!A$2:A$3200,Cleaned_Population!C$2:C$3200,"No Match")</f>
        <v>183330</v>
      </c>
      <c r="K3306" t="str">
        <f t="shared" si="51"/>
        <v>Sufficient Access</v>
      </c>
    </row>
    <row r="3307" spans="1:11">
      <c r="A3307" t="str">
        <v>UNITY HOSPITAL</v>
      </c>
      <c r="B3307" t="str">
        <v>ROCHESTER</v>
      </c>
      <c r="C3307" t="str">
        <v>NY</v>
      </c>
      <c r="D3307" t="str">
        <v>MONROE</v>
      </c>
      <c r="E3307" t="str">
        <v>Acute Care Hospitals</v>
      </c>
      <c r="F3307" t="str">
        <v>Voluntary non-profit - Private</v>
      </c>
      <c r="G3307" t="str">
        <v>Yes</v>
      </c>
      <c r="H3307" s="8">
        <v>2</v>
      </c>
      <c r="I3307" t="str">
        <f>_xlfn.XLOOKUP(C3307,State_Ref!B:B,State_Ref!A:A,"No Match")</f>
        <v>New York</v>
      </c>
      <c r="J3307" cm="1">
        <f t="array" ref="J3307">_xlfn.XLOOKUP(I3307&amp;PROPER(D3307),Cleaned_Population!B$2:B$3200&amp;Cleaned_Population!A$2:A$3200,Cleaned_Population!C$2:C$3200,"No Match")</f>
        <v>750506</v>
      </c>
      <c r="K3307" t="str">
        <f t="shared" si="51"/>
        <v>Sufficient Access</v>
      </c>
    </row>
    <row r="3308" spans="1:11">
      <c r="A3308" t="str">
        <v>BROOKS-TLC HOSPITAL SYSTEM, INC</v>
      </c>
      <c r="B3308" t="str">
        <v>DUNKIRK</v>
      </c>
      <c r="C3308" t="str">
        <v>NY</v>
      </c>
      <c r="D3308" t="str">
        <v>CHAUTAUQUA</v>
      </c>
      <c r="E3308" t="str">
        <v>Acute Care Hospitals</v>
      </c>
      <c r="F3308" t="str">
        <v>Voluntary non-profit - Private</v>
      </c>
      <c r="G3308" t="str">
        <v>Yes</v>
      </c>
      <c r="H3308" s="8">
        <v>1</v>
      </c>
      <c r="I3308" t="str">
        <f>_xlfn.XLOOKUP(C3308,State_Ref!B:B,State_Ref!A:A,"No Match")</f>
        <v>New York</v>
      </c>
      <c r="J3308" cm="1">
        <f t="array" ref="J3308">_xlfn.XLOOKUP(I3308&amp;PROPER(D3308),Cleaned_Population!B$2:B$3200&amp;Cleaned_Population!A$2:A$3200,Cleaned_Population!C$2:C$3200,"No Match")</f>
        <v>124126</v>
      </c>
      <c r="K3308" t="str">
        <f t="shared" si="51"/>
        <v>Sufficient Access</v>
      </c>
    </row>
    <row r="3309" spans="1:11">
      <c r="A3309" t="str">
        <v>QUEENS HOSPITAL CENTER</v>
      </c>
      <c r="B3309" t="str">
        <v>JAMAICA</v>
      </c>
      <c r="C3309" t="str">
        <v>NY</v>
      </c>
      <c r="D3309" t="str">
        <v>QUEENS</v>
      </c>
      <c r="E3309" t="str">
        <v>Acute Care Hospitals</v>
      </c>
      <c r="F3309" t="str">
        <v>Voluntary non-profit - Other</v>
      </c>
      <c r="G3309" t="str">
        <v>Yes</v>
      </c>
      <c r="H3309" s="8">
        <v>2</v>
      </c>
      <c r="I3309" t="str">
        <f>_xlfn.XLOOKUP(C3309,State_Ref!B:B,State_Ref!A:A,"No Match")</f>
        <v>New York</v>
      </c>
      <c r="J3309" cm="1">
        <f t="array" ref="J3309">_xlfn.XLOOKUP(I3309&amp;PROPER(D3309),Cleaned_Population!B$2:B$3200&amp;Cleaned_Population!A$2:A$3200,Cleaned_Population!C$2:C$3200,"No Match")</f>
        <v>2358182</v>
      </c>
      <c r="K3309" t="str">
        <f t="shared" si="51"/>
        <v>Sufficient Access</v>
      </c>
    </row>
    <row r="3310" spans="1:11">
      <c r="A3310" t="str">
        <v>BROOKDALE HOSPITAL MEDICAL CENTER</v>
      </c>
      <c r="B3310" t="str">
        <v>BROOKLYN</v>
      </c>
      <c r="C3310" t="str">
        <v>NY</v>
      </c>
      <c r="D3310" t="str">
        <v>KINGS</v>
      </c>
      <c r="E3310" t="str">
        <v>Acute Care Hospitals</v>
      </c>
      <c r="F3310" t="str">
        <v>Voluntary non-profit - Private</v>
      </c>
      <c r="G3310" t="str">
        <v>Yes</v>
      </c>
      <c r="H3310" s="8">
        <v>1</v>
      </c>
      <c r="I3310" t="str">
        <f>_xlfn.XLOOKUP(C3310,State_Ref!B:B,State_Ref!A:A,"No Match")</f>
        <v>New York</v>
      </c>
      <c r="J3310" cm="1">
        <f t="array" ref="J3310">_xlfn.XLOOKUP(I3310&amp;PROPER(D3310),Cleaned_Population!B$2:B$3200&amp;Cleaned_Population!A$2:A$3200,Cleaned_Population!C$2:C$3200,"No Match")</f>
        <v>2653963</v>
      </c>
      <c r="K3310" t="str">
        <f t="shared" si="51"/>
        <v>Sufficient Access</v>
      </c>
    </row>
    <row r="3311" spans="1:11">
      <c r="A3311" t="str">
        <v>WESTCHESTER MEDICAL CENTER</v>
      </c>
      <c r="B3311" t="str">
        <v>VALHALLA</v>
      </c>
      <c r="C3311" t="str">
        <v>NY</v>
      </c>
      <c r="D3311" t="str">
        <v>WESTCHESTER</v>
      </c>
      <c r="E3311" t="str">
        <v>Acute Care Hospitals</v>
      </c>
      <c r="F3311" t="str">
        <v>Voluntary non-profit - Other</v>
      </c>
      <c r="G3311" t="str">
        <v>Yes</v>
      </c>
      <c r="H3311" s="8">
        <v>2</v>
      </c>
      <c r="I3311" t="str">
        <f>_xlfn.XLOOKUP(C3311,State_Ref!B:B,State_Ref!A:A,"No Match")</f>
        <v>New York</v>
      </c>
      <c r="J3311" cm="1">
        <f t="array" ref="J3311">_xlfn.XLOOKUP(I3311&amp;PROPER(D3311),Cleaned_Population!B$2:B$3200&amp;Cleaned_Population!A$2:A$3200,Cleaned_Population!C$2:C$3200,"No Match")</f>
        <v>1015743</v>
      </c>
      <c r="K3311" t="str">
        <f t="shared" si="51"/>
        <v>Sufficient Access</v>
      </c>
    </row>
    <row r="3312" spans="1:11">
      <c r="A3312" t="str">
        <v>AUBURN  COMMUNITY  HOSPITAL</v>
      </c>
      <c r="B3312" t="str">
        <v>AUBURN</v>
      </c>
      <c r="C3312" t="str">
        <v>NY</v>
      </c>
      <c r="D3312" t="str">
        <v>CAYUGA</v>
      </c>
      <c r="E3312" t="str">
        <v>Acute Care Hospitals</v>
      </c>
      <c r="F3312" t="str">
        <v>Voluntary non-profit - Private</v>
      </c>
      <c r="G3312" t="str">
        <v>Yes</v>
      </c>
      <c r="H3312" s="8">
        <v>2</v>
      </c>
      <c r="I3312" t="str">
        <f>_xlfn.XLOOKUP(C3312,State_Ref!B:B,State_Ref!A:A,"No Match")</f>
        <v>New York</v>
      </c>
      <c r="J3312" cm="1">
        <f t="array" ref="J3312">_xlfn.XLOOKUP(I3312&amp;PROPER(D3312),Cleaned_Population!B$2:B$3200&amp;Cleaned_Population!A$2:A$3200,Cleaned_Population!C$2:C$3200,"No Match")</f>
        <v>74365</v>
      </c>
      <c r="K3312" t="str">
        <f t="shared" si="51"/>
        <v>Hospital Desert</v>
      </c>
    </row>
    <row r="3313" spans="1:11">
      <c r="A3313" t="str">
        <v>NICHOLAS H NOYES MEMORIAL HOSPITAL</v>
      </c>
      <c r="B3313" t="str">
        <v>DANSVILLE</v>
      </c>
      <c r="C3313" t="str">
        <v>NY</v>
      </c>
      <c r="D3313" t="str">
        <v>LIVINGSTON</v>
      </c>
      <c r="E3313" t="str">
        <v>Acute Care Hospitals</v>
      </c>
      <c r="F3313" t="str">
        <v>Voluntary non-profit - Private</v>
      </c>
      <c r="G3313" t="str">
        <v>Yes</v>
      </c>
      <c r="H3313" s="8">
        <v>3</v>
      </c>
      <c r="I3313" t="str">
        <f>_xlfn.XLOOKUP(C3313,State_Ref!B:B,State_Ref!A:A,"No Match")</f>
        <v>New York</v>
      </c>
      <c r="J3313" cm="1">
        <f t="array" ref="J3313">_xlfn.XLOOKUP(I3313&amp;PROPER(D3313),Cleaned_Population!B$2:B$3200&amp;Cleaned_Population!A$2:A$3200,Cleaned_Population!C$2:C$3200,"No Match")</f>
        <v>61438</v>
      </c>
      <c r="K3313" t="str">
        <f t="shared" si="51"/>
        <v>Hospital Desert</v>
      </c>
    </row>
    <row r="3314" spans="1:11">
      <c r="A3314" t="str">
        <v>UPMC CHAUTAUQUA AT WCA</v>
      </c>
      <c r="B3314" t="str">
        <v>JAMESTOWN</v>
      </c>
      <c r="C3314" t="str">
        <v>NY</v>
      </c>
      <c r="D3314" t="str">
        <v>CHAUTAUQUA</v>
      </c>
      <c r="E3314" t="str">
        <v>Acute Care Hospitals</v>
      </c>
      <c r="F3314" t="str">
        <v>Voluntary non-profit - Private</v>
      </c>
      <c r="G3314" t="str">
        <v>Yes</v>
      </c>
      <c r="H3314" s="8">
        <v>2</v>
      </c>
      <c r="I3314" t="str">
        <f>_xlfn.XLOOKUP(C3314,State_Ref!B:B,State_Ref!A:A,"No Match")</f>
        <v>New York</v>
      </c>
      <c r="J3314" cm="1">
        <f t="array" ref="J3314">_xlfn.XLOOKUP(I3314&amp;PROPER(D3314),Cleaned_Population!B$2:B$3200&amp;Cleaned_Population!A$2:A$3200,Cleaned_Population!C$2:C$3200,"No Match")</f>
        <v>124126</v>
      </c>
      <c r="K3314" t="str">
        <f t="shared" si="51"/>
        <v>Sufficient Access</v>
      </c>
    </row>
    <row r="3315" spans="1:11">
      <c r="A3315" t="str">
        <v>HARLEM HOSPITAL CENTER</v>
      </c>
      <c r="B3315" t="str">
        <v>NEW YORK</v>
      </c>
      <c r="C3315" t="str">
        <v>NY</v>
      </c>
      <c r="D3315" t="str">
        <v>NEW YORK</v>
      </c>
      <c r="E3315" t="str">
        <v>Acute Care Hospitals</v>
      </c>
      <c r="F3315" t="str">
        <v>Voluntary non-profit - Other</v>
      </c>
      <c r="G3315" t="str">
        <v>Yes</v>
      </c>
      <c r="H3315" s="8">
        <v>2</v>
      </c>
      <c r="I3315" t="str">
        <f>_xlfn.XLOOKUP(C3315,State_Ref!B:B,State_Ref!A:A,"No Match")</f>
        <v>New York</v>
      </c>
      <c r="J3315" cm="1">
        <f t="array" ref="J3315">_xlfn.XLOOKUP(I3315&amp;PROPER(D3315),Cleaned_Population!B$2:B$3200&amp;Cleaned_Population!A$2:A$3200,Cleaned_Population!C$2:C$3200,"No Match")</f>
        <v>1664862</v>
      </c>
      <c r="K3315" t="str">
        <f t="shared" si="51"/>
        <v>Sufficient Access</v>
      </c>
    </row>
    <row r="3316" spans="1:11">
      <c r="A3316" t="str">
        <v>UNIVERSITY HOSPITAL S U N Y HEALTH SCIENCE CENTER</v>
      </c>
      <c r="B3316" t="str">
        <v>SYRACUSE</v>
      </c>
      <c r="C3316" t="str">
        <v>NY</v>
      </c>
      <c r="D3316" t="str">
        <v>ONONDAGA</v>
      </c>
      <c r="E3316" t="str">
        <v>Acute Care Hospitals</v>
      </c>
      <c r="F3316" t="str">
        <v>Government - State</v>
      </c>
      <c r="G3316" t="str">
        <v>Yes</v>
      </c>
      <c r="H3316" s="8">
        <v>3</v>
      </c>
      <c r="I3316" t="str">
        <f>_xlfn.XLOOKUP(C3316,State_Ref!B:B,State_Ref!A:A,"No Match")</f>
        <v>New York</v>
      </c>
      <c r="J3316" cm="1">
        <f t="array" ref="J3316">_xlfn.XLOOKUP(I3316&amp;PROPER(D3316),Cleaned_Population!B$2:B$3200&amp;Cleaned_Population!A$2:A$3200,Cleaned_Population!C$2:C$3200,"No Match")</f>
        <v>466584</v>
      </c>
      <c r="K3316" t="str">
        <f t="shared" si="51"/>
        <v>Sufficient Access</v>
      </c>
    </row>
    <row r="3317" spans="1:11">
      <c r="A3317" t="str">
        <v>ST CHARLES HOSPITAL</v>
      </c>
      <c r="B3317" t="str">
        <v>PORT JEFFERSON</v>
      </c>
      <c r="C3317" t="str">
        <v>NY</v>
      </c>
      <c r="D3317" t="str">
        <v>SUFFOLK</v>
      </c>
      <c r="E3317" t="str">
        <v>Acute Care Hospitals</v>
      </c>
      <c r="F3317" t="str">
        <v>Voluntary non-profit - Church</v>
      </c>
      <c r="G3317" t="str">
        <v>Yes</v>
      </c>
      <c r="H3317" s="8">
        <v>5</v>
      </c>
      <c r="I3317" t="str">
        <f>_xlfn.XLOOKUP(C3317,State_Ref!B:B,State_Ref!A:A,"No Match")</f>
        <v>New York</v>
      </c>
      <c r="J3317" cm="1">
        <f t="array" ref="J3317">_xlfn.XLOOKUP(I3317&amp;PROPER(D3317),Cleaned_Population!B$2:B$3200&amp;Cleaned_Population!A$2:A$3200,Cleaned_Population!C$2:C$3200,"No Match")</f>
        <v>1546090</v>
      </c>
      <c r="K3317" t="str">
        <f t="shared" si="51"/>
        <v>Sufficient Access</v>
      </c>
    </row>
    <row r="3318" spans="1:11">
      <c r="A3318" t="str">
        <v>SYRACUSE VA MEDICAL CENTER</v>
      </c>
      <c r="B3318" t="str">
        <v>SYRACUSE</v>
      </c>
      <c r="C3318" t="str">
        <v>NY</v>
      </c>
      <c r="D3318" t="str">
        <v>ONONDAGA</v>
      </c>
      <c r="E3318" t="str">
        <v>Acute Care - Veterans Administration</v>
      </c>
      <c r="F3318" t="str">
        <v>Veterans Health Administration</v>
      </c>
      <c r="G3318" t="str">
        <v>Yes</v>
      </c>
      <c r="H3318" s="8">
        <v>3</v>
      </c>
      <c r="I3318" t="str">
        <f>_xlfn.XLOOKUP(C3318,State_Ref!B:B,State_Ref!A:A,"No Match")</f>
        <v>New York</v>
      </c>
      <c r="J3318" cm="1">
        <f t="array" ref="J3318">_xlfn.XLOOKUP(I3318&amp;PROPER(D3318),Cleaned_Population!B$2:B$3200&amp;Cleaned_Population!A$2:A$3200,Cleaned_Population!C$2:C$3200,"No Match")</f>
        <v>466584</v>
      </c>
      <c r="K3318" t="str">
        <f t="shared" si="51"/>
        <v>Sufficient Access</v>
      </c>
    </row>
    <row r="3319" spans="1:11">
      <c r="A3319" t="str">
        <v>THE UNIVERSITY OF VERMONT HEALTH NETWORK  - CHAMPL</v>
      </c>
      <c r="B3319" t="str">
        <v>PLATTSBURGH</v>
      </c>
      <c r="C3319" t="str">
        <v>NY</v>
      </c>
      <c r="D3319" t="str">
        <v>CLINTON</v>
      </c>
      <c r="E3319" t="str">
        <v>Acute Care Hospitals</v>
      </c>
      <c r="F3319" t="str">
        <v>Voluntary non-profit - Private</v>
      </c>
      <c r="G3319" t="str">
        <v>Yes</v>
      </c>
      <c r="H3319" s="8">
        <v>2</v>
      </c>
      <c r="I3319" t="str">
        <f>_xlfn.XLOOKUP(C3319,State_Ref!B:B,State_Ref!A:A,"No Match")</f>
        <v>New York</v>
      </c>
      <c r="J3319" cm="1">
        <f t="array" ref="J3319">_xlfn.XLOOKUP(I3319&amp;PROPER(D3319),Cleaned_Population!B$2:B$3200&amp;Cleaned_Population!A$2:A$3200,Cleaned_Population!C$2:C$3200,"No Match")</f>
        <v>78138</v>
      </c>
      <c r="K3319" t="str">
        <f t="shared" si="51"/>
        <v>Hospital Desert</v>
      </c>
    </row>
    <row r="3320" spans="1:11">
      <c r="A3320" t="str">
        <v>MERCY MEDICAL CENTER</v>
      </c>
      <c r="B3320" t="str">
        <v>ROCKVILLE CENTRE</v>
      </c>
      <c r="C3320" t="str">
        <v>NY</v>
      </c>
      <c r="D3320" t="str">
        <v>NASSAU</v>
      </c>
      <c r="E3320" t="str">
        <v>Acute Care Hospitals</v>
      </c>
      <c r="F3320" t="str">
        <v>Voluntary non-profit - Church</v>
      </c>
      <c r="G3320" t="str">
        <v>Yes</v>
      </c>
      <c r="H3320" s="8">
        <v>5</v>
      </c>
      <c r="I3320" t="str">
        <f>_xlfn.XLOOKUP(C3320,State_Ref!B:B,State_Ref!A:A,"No Match")</f>
        <v>New York</v>
      </c>
      <c r="J3320" cm="1">
        <f t="array" ref="J3320">_xlfn.XLOOKUP(I3320&amp;PROPER(D3320),Cleaned_Population!B$2:B$3200&amp;Cleaned_Population!A$2:A$3200,Cleaned_Population!C$2:C$3200,"No Match")</f>
        <v>1398939</v>
      </c>
      <c r="K3320" t="str">
        <f t="shared" si="51"/>
        <v>Sufficient Access</v>
      </c>
    </row>
    <row r="3321" spans="1:11">
      <c r="A3321" t="str">
        <v>Keller ACH (West Point)</v>
      </c>
      <c r="B3321" t="str">
        <v>West Point</v>
      </c>
      <c r="C3321" t="str">
        <v>NY</v>
      </c>
      <c r="D3321" t="str">
        <v>ORANGE</v>
      </c>
      <c r="E3321" t="str">
        <v>Acute Care - Department of Defense</v>
      </c>
      <c r="F3321" t="str">
        <v>Department of Defense</v>
      </c>
      <c r="G3321" t="str">
        <v>Yes</v>
      </c>
      <c r="H3321" s="8">
        <v>0</v>
      </c>
      <c r="I3321" t="str">
        <f>_xlfn.XLOOKUP(C3321,State_Ref!B:B,State_Ref!A:A,"No Match")</f>
        <v>New York</v>
      </c>
      <c r="J3321" cm="1">
        <f t="array" ref="J3321">_xlfn.XLOOKUP(I3321&amp;PROPER(D3321),Cleaned_Population!B$2:B$3200&amp;Cleaned_Population!A$2:A$3200,Cleaned_Population!C$2:C$3200,"No Match")</f>
        <v>417669</v>
      </c>
      <c r="K3321" t="str">
        <f t="shared" si="51"/>
        <v>Sufficient Access</v>
      </c>
    </row>
    <row r="3322" spans="1:11">
      <c r="A3322" t="str">
        <v>PHELPS HOSPITAL</v>
      </c>
      <c r="B3322" t="str">
        <v>SLEEPY HOLLOW</v>
      </c>
      <c r="C3322" t="str">
        <v>NY</v>
      </c>
      <c r="D3322" t="str">
        <v>WESTCHESTER</v>
      </c>
      <c r="E3322" t="str">
        <v>Acute Care Hospitals</v>
      </c>
      <c r="F3322" t="str">
        <v>Voluntary non-profit - Private</v>
      </c>
      <c r="G3322" t="str">
        <v>Yes</v>
      </c>
      <c r="H3322" s="8">
        <v>4</v>
      </c>
      <c r="I3322" t="str">
        <f>_xlfn.XLOOKUP(C3322,State_Ref!B:B,State_Ref!A:A,"No Match")</f>
        <v>New York</v>
      </c>
      <c r="J3322" cm="1">
        <f t="array" ref="J3322">_xlfn.XLOOKUP(I3322&amp;PROPER(D3322),Cleaned_Population!B$2:B$3200&amp;Cleaned_Population!A$2:A$3200,Cleaned_Population!C$2:C$3200,"No Match")</f>
        <v>1015743</v>
      </c>
      <c r="K3322" t="str">
        <f t="shared" si="51"/>
        <v>Sufficient Access</v>
      </c>
    </row>
    <row r="3323" spans="1:11">
      <c r="A3323" t="str">
        <v>MONTEFIORE ST LUKE'S CORNWALL</v>
      </c>
      <c r="B3323" t="str">
        <v>NEWBURGH</v>
      </c>
      <c r="C3323" t="str">
        <v>NY</v>
      </c>
      <c r="D3323" t="str">
        <v>ORANGE</v>
      </c>
      <c r="E3323" t="str">
        <v>Acute Care Hospitals</v>
      </c>
      <c r="F3323" t="str">
        <v>Voluntary non-profit - Private</v>
      </c>
      <c r="G3323" t="str">
        <v>Yes</v>
      </c>
      <c r="H3323" s="8">
        <v>2</v>
      </c>
      <c r="I3323" t="str">
        <f>_xlfn.XLOOKUP(C3323,State_Ref!B:B,State_Ref!A:A,"No Match")</f>
        <v>New York</v>
      </c>
      <c r="J3323" cm="1">
        <f t="array" ref="J3323">_xlfn.XLOOKUP(I3323&amp;PROPER(D3323),Cleaned_Population!B$2:B$3200&amp;Cleaned_Population!A$2:A$3200,Cleaned_Population!C$2:C$3200,"No Match")</f>
        <v>417669</v>
      </c>
      <c r="K3323" t="str">
        <f t="shared" si="51"/>
        <v>Sufficient Access</v>
      </c>
    </row>
    <row r="3324" spans="1:11">
      <c r="A3324" t="str">
        <v>CLIFTON SPRINGS HOSPITAL AND CLINIC</v>
      </c>
      <c r="B3324" t="str">
        <v>CLIFTON SPRINGS</v>
      </c>
      <c r="C3324" t="str">
        <v>NY</v>
      </c>
      <c r="D3324" t="str">
        <v>ONTARIO</v>
      </c>
      <c r="E3324" t="str">
        <v>Acute Care Hospitals</v>
      </c>
      <c r="F3324" t="str">
        <v>Voluntary non-profit - Private</v>
      </c>
      <c r="G3324" t="str">
        <v>Yes</v>
      </c>
      <c r="H3324" s="8">
        <v>2</v>
      </c>
      <c r="I3324" t="str">
        <f>_xlfn.XLOOKUP(C3324,State_Ref!B:B,State_Ref!A:A,"No Match")</f>
        <v>New York</v>
      </c>
      <c r="J3324" cm="1">
        <f t="array" ref="J3324">_xlfn.XLOOKUP(I3324&amp;PROPER(D3324),Cleaned_Population!B$2:B$3200&amp;Cleaned_Population!A$2:A$3200,Cleaned_Population!C$2:C$3200,"No Match")</f>
        <v>113130</v>
      </c>
      <c r="K3324" t="str">
        <f t="shared" si="51"/>
        <v>Sufficient Access</v>
      </c>
    </row>
    <row r="3325" spans="1:11">
      <c r="A3325" t="str">
        <v>HUDSON VALLEY HOSPITAL CENTER</v>
      </c>
      <c r="B3325" t="str">
        <v>CORTLANDT MANOR</v>
      </c>
      <c r="C3325" t="str">
        <v>NY</v>
      </c>
      <c r="D3325" t="str">
        <v>WESTCHESTER</v>
      </c>
      <c r="E3325" t="str">
        <v>Acute Care Hospitals</v>
      </c>
      <c r="F3325" t="str">
        <v>Voluntary non-profit - Private</v>
      </c>
      <c r="G3325" t="str">
        <v>Yes</v>
      </c>
      <c r="H3325" s="8">
        <v>5</v>
      </c>
      <c r="I3325" t="str">
        <f>_xlfn.XLOOKUP(C3325,State_Ref!B:B,State_Ref!A:A,"No Match")</f>
        <v>New York</v>
      </c>
      <c r="J3325" cm="1">
        <f t="array" ref="J3325">_xlfn.XLOOKUP(I3325&amp;PROPER(D3325),Cleaned_Population!B$2:B$3200&amp;Cleaned_Population!A$2:A$3200,Cleaned_Population!C$2:C$3200,"No Match")</f>
        <v>1015743</v>
      </c>
      <c r="K3325" t="str">
        <f t="shared" si="51"/>
        <v>Sufficient Access</v>
      </c>
    </row>
    <row r="3326" spans="1:11">
      <c r="A3326" t="str">
        <v>HOSPITAL FOR SPECIAL SURGERY</v>
      </c>
      <c r="B3326" t="str">
        <v>NEW YORK</v>
      </c>
      <c r="C3326" t="str">
        <v>NY</v>
      </c>
      <c r="D3326" t="str">
        <v>NEW YORK</v>
      </c>
      <c r="E3326" t="str">
        <v>Acute Care Hospitals</v>
      </c>
      <c r="F3326" t="str">
        <v>Voluntary non-profit - Private</v>
      </c>
      <c r="G3326" t="str">
        <v>No</v>
      </c>
      <c r="H3326" s="8">
        <v>5</v>
      </c>
      <c r="I3326" t="str">
        <f>_xlfn.XLOOKUP(C3326,State_Ref!B:B,State_Ref!A:A,"No Match")</f>
        <v>New York</v>
      </c>
      <c r="J3326" cm="1">
        <f t="array" ref="J3326">_xlfn.XLOOKUP(I3326&amp;PROPER(D3326),Cleaned_Population!B$2:B$3200&amp;Cleaned_Population!A$2:A$3200,Cleaned_Population!C$2:C$3200,"No Match")</f>
        <v>1664862</v>
      </c>
      <c r="K3326" t="str">
        <f t="shared" si="51"/>
        <v>Sufficient Access</v>
      </c>
    </row>
    <row r="3327" spans="1:11">
      <c r="A3327" t="str">
        <v>PUTNAM HOSPITAL CENTER</v>
      </c>
      <c r="B3327" t="str">
        <v>CARMEL</v>
      </c>
      <c r="C3327" t="str">
        <v>NY</v>
      </c>
      <c r="D3327" t="str">
        <v>PUTNAM</v>
      </c>
      <c r="E3327" t="str">
        <v>Acute Care Hospitals</v>
      </c>
      <c r="F3327" t="str">
        <v>Voluntary non-profit - Private</v>
      </c>
      <c r="G3327" t="str">
        <v>Yes</v>
      </c>
      <c r="H3327" s="8">
        <v>3</v>
      </c>
      <c r="I3327" t="str">
        <f>_xlfn.XLOOKUP(C3327,State_Ref!B:B,State_Ref!A:A,"No Match")</f>
        <v>New York</v>
      </c>
      <c r="J3327" cm="1">
        <f t="array" ref="J3327">_xlfn.XLOOKUP(I3327&amp;PROPER(D3327),Cleaned_Population!B$2:B$3200&amp;Cleaned_Population!A$2:A$3200,Cleaned_Population!C$2:C$3200,"No Match")</f>
        <v>99028</v>
      </c>
      <c r="K3327" t="str">
        <f t="shared" si="51"/>
        <v>Hospital Desert</v>
      </c>
    </row>
    <row r="3328" spans="1:11">
      <c r="A3328" t="str">
        <v>NATHAN LITTAUER HOSPITAL</v>
      </c>
      <c r="B3328" t="str">
        <v>GLOVERSVILLE</v>
      </c>
      <c r="C3328" t="str">
        <v>NY</v>
      </c>
      <c r="D3328" t="str">
        <v>FULTON</v>
      </c>
      <c r="E3328" t="str">
        <v>Acute Care Hospitals</v>
      </c>
      <c r="F3328" t="str">
        <v>Voluntary non-profit - Private</v>
      </c>
      <c r="G3328" t="str">
        <v>Yes</v>
      </c>
      <c r="H3328" s="8">
        <v>2</v>
      </c>
      <c r="I3328" t="str">
        <f>_xlfn.XLOOKUP(C3328,State_Ref!B:B,State_Ref!A:A,"No Match")</f>
        <v>New York</v>
      </c>
      <c r="J3328" cm="1">
        <f t="array" ref="J3328">_xlfn.XLOOKUP(I3328&amp;PROPER(D3328),Cleaned_Population!B$2:B$3200&amp;Cleaned_Population!A$2:A$3200,Cleaned_Population!C$2:C$3200,"No Match")</f>
        <v>52216</v>
      </c>
      <c r="K3328" t="str">
        <f t="shared" si="51"/>
        <v>Hospital Desert</v>
      </c>
    </row>
    <row r="3329" spans="1:11">
      <c r="A3329" t="str">
        <v>CORNING HOSPITAL</v>
      </c>
      <c r="B3329" t="str">
        <v>CORNING</v>
      </c>
      <c r="C3329" t="str">
        <v>NY</v>
      </c>
      <c r="D3329" t="str">
        <v>STEUBEN</v>
      </c>
      <c r="E3329" t="str">
        <v>Acute Care Hospitals</v>
      </c>
      <c r="F3329" t="str">
        <v>Voluntary non-profit - Private</v>
      </c>
      <c r="G3329" t="str">
        <v>Yes</v>
      </c>
      <c r="H3329" s="8">
        <v>3</v>
      </c>
      <c r="I3329" t="str">
        <f>_xlfn.XLOOKUP(C3329,State_Ref!B:B,State_Ref!A:A,"No Match")</f>
        <v>New York</v>
      </c>
      <c r="J3329" cm="1">
        <f t="array" ref="J3329">_xlfn.XLOOKUP(I3329&amp;PROPER(D3329),Cleaned_Population!B$2:B$3200&amp;Cleaned_Population!A$2:A$3200,Cleaned_Population!C$2:C$3200,"No Match")</f>
        <v>91855</v>
      </c>
      <c r="K3329" t="str">
        <f t="shared" si="51"/>
        <v>Sufficient Access</v>
      </c>
    </row>
    <row r="3330" spans="1:11">
      <c r="A3330" t="str">
        <v>MERCY HOSPITAL OF BUFFALO</v>
      </c>
      <c r="B3330" t="str">
        <v>BUFFALO</v>
      </c>
      <c r="C3330" t="str">
        <v>NY</v>
      </c>
      <c r="D3330" t="str">
        <v>ERIE</v>
      </c>
      <c r="E3330" t="str">
        <v>Acute Care Hospitals</v>
      </c>
      <c r="F3330" t="str">
        <v>Voluntary non-profit - Private</v>
      </c>
      <c r="G3330" t="str">
        <v>Yes</v>
      </c>
      <c r="H3330" s="8">
        <v>2</v>
      </c>
      <c r="I3330" t="str">
        <f>_xlfn.XLOOKUP(C3330,State_Ref!B:B,State_Ref!A:A,"No Match")</f>
        <v>New York</v>
      </c>
      <c r="J3330" cm="1">
        <f t="array" ref="J3330">_xlfn.XLOOKUP(I3330&amp;PROPER(D3330),Cleaned_Population!B$2:B$3200&amp;Cleaned_Population!A$2:A$3200,Cleaned_Population!C$2:C$3200,"No Match")</f>
        <v>946741</v>
      </c>
      <c r="K3330" t="str">
        <f t="shared" si="51"/>
        <v>Sufficient Access</v>
      </c>
    </row>
    <row r="3331" spans="1:11">
      <c r="A3331" t="str">
        <v>STRONG MEMORIAL HOSPITAL</v>
      </c>
      <c r="B3331" t="str">
        <v>ROCHESTER</v>
      </c>
      <c r="C3331" t="str">
        <v>NY</v>
      </c>
      <c r="D3331" t="str">
        <v>MONROE</v>
      </c>
      <c r="E3331" t="str">
        <v>Acute Care Hospitals</v>
      </c>
      <c r="F3331" t="str">
        <v>Voluntary non-profit - Private</v>
      </c>
      <c r="G3331" t="str">
        <v>Yes</v>
      </c>
      <c r="H3331" s="8">
        <v>3</v>
      </c>
      <c r="I3331" t="str">
        <f>_xlfn.XLOOKUP(C3331,State_Ref!B:B,State_Ref!A:A,"No Match")</f>
        <v>New York</v>
      </c>
      <c r="J3331" cm="1">
        <f t="array" ref="J3331">_xlfn.XLOOKUP(I3331&amp;PROPER(D3331),Cleaned_Population!B$2:B$3200&amp;Cleaned_Population!A$2:A$3200,Cleaned_Population!C$2:C$3200,"No Match")</f>
        <v>750506</v>
      </c>
      <c r="K3331" t="str">
        <f t="shared" ref="K3331:K3394" si="52">IF(AND(J3331&gt;50000,COUNTIFS(D:D,D3331,C:C,C3331)&lt;=1),"Hospital Desert","Sufficient Access")</f>
        <v>Sufficient Access</v>
      </c>
    </row>
    <row r="3332" spans="1:11">
      <c r="A3332" t="str">
        <v>GOOD SAMARITAN HOSPITAL MEDICAL CENTER</v>
      </c>
      <c r="B3332" t="str">
        <v>WEST ISLIP</v>
      </c>
      <c r="C3332" t="str">
        <v>NY</v>
      </c>
      <c r="D3332" t="str">
        <v>SUFFOLK</v>
      </c>
      <c r="E3332" t="str">
        <v>Acute Care Hospitals</v>
      </c>
      <c r="F3332" t="str">
        <v>Voluntary non-profit - Private</v>
      </c>
      <c r="G3332" t="str">
        <v>Yes</v>
      </c>
      <c r="H3332" s="8">
        <v>3</v>
      </c>
      <c r="I3332" t="str">
        <f>_xlfn.XLOOKUP(C3332,State_Ref!B:B,State_Ref!A:A,"No Match")</f>
        <v>New York</v>
      </c>
      <c r="J3332" cm="1">
        <f t="array" ref="J3332">_xlfn.XLOOKUP(I3332&amp;PROPER(D3332),Cleaned_Population!B$2:B$3200&amp;Cleaned_Population!A$2:A$3200,Cleaned_Population!C$2:C$3200,"No Match")</f>
        <v>1546090</v>
      </c>
      <c r="K3332" t="str">
        <f t="shared" si="52"/>
        <v>Sufficient Access</v>
      </c>
    </row>
    <row r="3333" spans="1:11">
      <c r="A3333" t="str">
        <v>WHITE PLAINS HOSPITAL CENTER</v>
      </c>
      <c r="B3333" t="str">
        <v>WHITE PLAINS</v>
      </c>
      <c r="C3333" t="str">
        <v>NY</v>
      </c>
      <c r="D3333" t="str">
        <v>WESTCHESTER</v>
      </c>
      <c r="E3333" t="str">
        <v>Acute Care Hospitals</v>
      </c>
      <c r="F3333" t="str">
        <v>Voluntary non-profit - Private</v>
      </c>
      <c r="G3333" t="str">
        <v>Yes</v>
      </c>
      <c r="H3333" s="8">
        <v>5</v>
      </c>
      <c r="I3333" t="str">
        <f>_xlfn.XLOOKUP(C3333,State_Ref!B:B,State_Ref!A:A,"No Match")</f>
        <v>New York</v>
      </c>
      <c r="J3333" cm="1">
        <f t="array" ref="J3333">_xlfn.XLOOKUP(I3333&amp;PROPER(D3333),Cleaned_Population!B$2:B$3200&amp;Cleaned_Population!A$2:A$3200,Cleaned_Population!C$2:C$3200,"No Match")</f>
        <v>1015743</v>
      </c>
      <c r="K3333" t="str">
        <f t="shared" si="52"/>
        <v>Sufficient Access</v>
      </c>
    </row>
    <row r="3334" spans="1:11">
      <c r="A3334" t="str">
        <v>CAYUGA MEDICAL CENTER AT ITHACA</v>
      </c>
      <c r="B3334" t="str">
        <v>ITHACA</v>
      </c>
      <c r="C3334" t="str">
        <v>NY</v>
      </c>
      <c r="D3334" t="str">
        <v>TOMPKINS</v>
      </c>
      <c r="E3334" t="str">
        <v>Acute Care Hospitals</v>
      </c>
      <c r="F3334" t="str">
        <v>Voluntary non-profit - Private</v>
      </c>
      <c r="G3334" t="str">
        <v>Yes</v>
      </c>
      <c r="H3334" s="8">
        <v>3</v>
      </c>
      <c r="I3334" t="str">
        <f>_xlfn.XLOOKUP(C3334,State_Ref!B:B,State_Ref!A:A,"No Match")</f>
        <v>New York</v>
      </c>
      <c r="J3334" cm="1">
        <f t="array" ref="J3334">_xlfn.XLOOKUP(I3334&amp;PROPER(D3334),Cleaned_Population!B$2:B$3200&amp;Cleaned_Population!A$2:A$3200,Cleaned_Population!C$2:C$3200,"No Match")</f>
        <v>104047</v>
      </c>
      <c r="K3334" t="str">
        <f t="shared" si="52"/>
        <v>Hospital Desert</v>
      </c>
    </row>
    <row r="3335" spans="1:11">
      <c r="A3335" t="str">
        <v>PLAINVIEW HOSPITAL</v>
      </c>
      <c r="B3335" t="str">
        <v>PLAINVIEW</v>
      </c>
      <c r="C3335" t="str">
        <v>NY</v>
      </c>
      <c r="D3335" t="str">
        <v>NASSAU</v>
      </c>
      <c r="E3335" t="str">
        <v>Acute Care Hospitals</v>
      </c>
      <c r="F3335" t="str">
        <v>Voluntary non-profit - Private</v>
      </c>
      <c r="G3335" t="str">
        <v>Yes</v>
      </c>
      <c r="H3335" s="8">
        <v>4</v>
      </c>
      <c r="I3335" t="str">
        <f>_xlfn.XLOOKUP(C3335,State_Ref!B:B,State_Ref!A:A,"No Match")</f>
        <v>New York</v>
      </c>
      <c r="J3335" cm="1">
        <f t="array" ref="J3335">_xlfn.XLOOKUP(I3335&amp;PROPER(D3335),Cleaned_Population!B$2:B$3200&amp;Cleaned_Population!A$2:A$3200,Cleaned_Population!C$2:C$3200,"No Match")</f>
        <v>1398939</v>
      </c>
      <c r="K3335" t="str">
        <f t="shared" si="52"/>
        <v>Sufficient Access</v>
      </c>
    </row>
    <row r="3336" spans="1:11">
      <c r="A3336" t="str">
        <v>CHSLI ST JOSEPH HOSPITAL</v>
      </c>
      <c r="B3336" t="str">
        <v>BETHPAGE</v>
      </c>
      <c r="C3336" t="str">
        <v>NY</v>
      </c>
      <c r="D3336" t="str">
        <v>NASSAU</v>
      </c>
      <c r="E3336" t="str">
        <v>Acute Care Hospitals</v>
      </c>
      <c r="F3336" t="str">
        <v>Voluntary non-profit - Private</v>
      </c>
      <c r="G3336" t="str">
        <v>Yes</v>
      </c>
      <c r="H3336" s="8">
        <v>3</v>
      </c>
      <c r="I3336" t="str">
        <f>_xlfn.XLOOKUP(C3336,State_Ref!B:B,State_Ref!A:A,"No Match")</f>
        <v>New York</v>
      </c>
      <c r="J3336" cm="1">
        <f t="array" ref="J3336">_xlfn.XLOOKUP(I3336&amp;PROPER(D3336),Cleaned_Population!B$2:B$3200&amp;Cleaned_Population!A$2:A$3200,Cleaned_Population!C$2:C$3200,"No Match")</f>
        <v>1398939</v>
      </c>
      <c r="K3336" t="str">
        <f t="shared" si="52"/>
        <v>Sufficient Access</v>
      </c>
    </row>
    <row r="3337" spans="1:11">
      <c r="A3337" t="str">
        <v>SUNY/DOWNSTATE UNIVERSITY HOSPITAL OF BROOKLYN</v>
      </c>
      <c r="B3337" t="str">
        <v>BROOKLYN</v>
      </c>
      <c r="C3337" t="str">
        <v>NY</v>
      </c>
      <c r="D3337" t="str">
        <v>KINGS</v>
      </c>
      <c r="E3337" t="str">
        <v>Acute Care Hospitals</v>
      </c>
      <c r="F3337" t="str">
        <v>Government - State</v>
      </c>
      <c r="G3337" t="str">
        <v>Yes</v>
      </c>
      <c r="H3337" s="8">
        <v>1</v>
      </c>
      <c r="I3337" t="str">
        <f>_xlfn.XLOOKUP(C3337,State_Ref!B:B,State_Ref!A:A,"No Match")</f>
        <v>New York</v>
      </c>
      <c r="J3337" cm="1">
        <f t="array" ref="J3337">_xlfn.XLOOKUP(I3337&amp;PROPER(D3337),Cleaned_Population!B$2:B$3200&amp;Cleaned_Population!A$2:A$3200,Cleaned_Population!C$2:C$3200,"No Match")</f>
        <v>2653963</v>
      </c>
      <c r="K3337" t="str">
        <f t="shared" si="52"/>
        <v>Sufficient Access</v>
      </c>
    </row>
    <row r="3338" spans="1:11">
      <c r="A3338" t="str">
        <v>GARNET HEALTH  MEDICAL CENTER CATSKILLS</v>
      </c>
      <c r="B3338" t="str">
        <v>HARRIS</v>
      </c>
      <c r="C3338" t="str">
        <v>NY</v>
      </c>
      <c r="D3338" t="str">
        <v>SULLIVAN</v>
      </c>
      <c r="E3338" t="str">
        <v>Acute Care Hospitals</v>
      </c>
      <c r="F3338" t="str">
        <v>Voluntary non-profit - Private</v>
      </c>
      <c r="G3338" t="str">
        <v>Yes</v>
      </c>
      <c r="H3338" s="8">
        <v>2</v>
      </c>
      <c r="I3338" t="str">
        <f>_xlfn.XLOOKUP(C3338,State_Ref!B:B,State_Ref!A:A,"No Match")</f>
        <v>New York</v>
      </c>
      <c r="J3338" cm="1">
        <f t="array" ref="J3338">_xlfn.XLOOKUP(I3338&amp;PROPER(D3338),Cleaned_Population!B$2:B$3200&amp;Cleaned_Population!A$2:A$3200,Cleaned_Population!C$2:C$3200,"No Match")</f>
        <v>80586</v>
      </c>
      <c r="K3338" t="str">
        <f t="shared" si="52"/>
        <v>Sufficient Access</v>
      </c>
    </row>
    <row r="3339" spans="1:11">
      <c r="A3339" t="str">
        <v>SUNY/STONY BROOK UNIVERSITY HOSPITAL</v>
      </c>
      <c r="B3339" t="str">
        <v>STONY BROOK</v>
      </c>
      <c r="C3339" t="str">
        <v>NY</v>
      </c>
      <c r="D3339" t="str">
        <v>SUFFOLK</v>
      </c>
      <c r="E3339" t="str">
        <v>Acute Care Hospitals</v>
      </c>
      <c r="F3339" t="str">
        <v>Government - State</v>
      </c>
      <c r="G3339" t="str">
        <v>Yes</v>
      </c>
      <c r="H3339" s="8">
        <v>5</v>
      </c>
      <c r="I3339" t="str">
        <f>_xlfn.XLOOKUP(C3339,State_Ref!B:B,State_Ref!A:A,"No Match")</f>
        <v>New York</v>
      </c>
      <c r="J3339" cm="1">
        <f t="array" ref="J3339">_xlfn.XLOOKUP(I3339&amp;PROPER(D3339),Cleaned_Population!B$2:B$3200&amp;Cleaned_Population!A$2:A$3200,Cleaned_Population!C$2:C$3200,"No Match")</f>
        <v>1546090</v>
      </c>
      <c r="K3339" t="str">
        <f t="shared" si="52"/>
        <v>Sufficient Access</v>
      </c>
    </row>
    <row r="3340" spans="1:11">
      <c r="A3340" t="str">
        <v>UNITED HEALTH SERVICES HOSPITALS, INC</v>
      </c>
      <c r="B3340" t="str">
        <v>BINGHAMTON</v>
      </c>
      <c r="C3340" t="str">
        <v>NY</v>
      </c>
      <c r="D3340" t="str">
        <v>BROOME</v>
      </c>
      <c r="E3340" t="str">
        <v>Acute Care Hospitals</v>
      </c>
      <c r="F3340" t="str">
        <v>Voluntary non-profit - Private</v>
      </c>
      <c r="G3340" t="str">
        <v>Yes</v>
      </c>
      <c r="H3340" s="8">
        <v>2</v>
      </c>
      <c r="I3340" t="str">
        <f>_xlfn.XLOOKUP(C3340,State_Ref!B:B,State_Ref!A:A,"No Match")</f>
        <v>New York</v>
      </c>
      <c r="J3340" cm="1">
        <f t="array" ref="J3340">_xlfn.XLOOKUP(I3340&amp;PROPER(D3340),Cleaned_Population!B$2:B$3200&amp;Cleaned_Population!A$2:A$3200,Cleaned_Population!C$2:C$3200,"No Match")</f>
        <v>195736</v>
      </c>
      <c r="K3340" t="str">
        <f t="shared" si="52"/>
        <v>Sufficient Access</v>
      </c>
    </row>
    <row r="3341" spans="1:11">
      <c r="A3341" t="str">
        <v>ST JOHN'S EPISCOPAL HOSPITAL AT SOUTH SHORE</v>
      </c>
      <c r="B3341" t="str">
        <v>FAR ROCKAWAY</v>
      </c>
      <c r="C3341" t="str">
        <v>NY</v>
      </c>
      <c r="D3341" t="str">
        <v>QUEENS</v>
      </c>
      <c r="E3341" t="str">
        <v>Acute Care Hospitals</v>
      </c>
      <c r="F3341" t="str">
        <v>Voluntary non-profit - Private</v>
      </c>
      <c r="G3341" t="str">
        <v>Yes</v>
      </c>
      <c r="H3341" s="8">
        <v>1</v>
      </c>
      <c r="I3341" t="str">
        <f>_xlfn.XLOOKUP(C3341,State_Ref!B:B,State_Ref!A:A,"No Match")</f>
        <v>New York</v>
      </c>
      <c r="J3341" cm="1">
        <f t="array" ref="J3341">_xlfn.XLOOKUP(I3341&amp;PROPER(D3341),Cleaned_Population!B$2:B$3200&amp;Cleaned_Population!A$2:A$3200,Cleaned_Population!C$2:C$3200,"No Match")</f>
        <v>2358182</v>
      </c>
      <c r="K3341" t="str">
        <f t="shared" si="52"/>
        <v>Sufficient Access</v>
      </c>
    </row>
    <row r="3342" spans="1:11">
      <c r="A3342" t="str">
        <v>WOODHULL MEDICAL &amp; MENTAL HEALTH CENTER</v>
      </c>
      <c r="B3342" t="str">
        <v>BROOKLYN</v>
      </c>
      <c r="C3342" t="str">
        <v>NY</v>
      </c>
      <c r="D3342" t="str">
        <v>KINGS</v>
      </c>
      <c r="E3342" t="str">
        <v>Acute Care Hospitals</v>
      </c>
      <c r="F3342" t="str">
        <v>Government - Local</v>
      </c>
      <c r="G3342" t="str">
        <v>Yes</v>
      </c>
      <c r="H3342" s="8">
        <v>2</v>
      </c>
      <c r="I3342" t="str">
        <f>_xlfn.XLOOKUP(C3342,State_Ref!B:B,State_Ref!A:A,"No Match")</f>
        <v>New York</v>
      </c>
      <c r="J3342" cm="1">
        <f t="array" ref="J3342">_xlfn.XLOOKUP(I3342&amp;PROPER(D3342),Cleaned_Population!B$2:B$3200&amp;Cleaned_Population!A$2:A$3200,Cleaned_Population!C$2:C$3200,"No Match")</f>
        <v>2653963</v>
      </c>
      <c r="K3342" t="str">
        <f t="shared" si="52"/>
        <v>Sufficient Access</v>
      </c>
    </row>
    <row r="3343" spans="1:11">
      <c r="A3343" t="str">
        <v>ST BARNABAS HOSPITAL</v>
      </c>
      <c r="B3343" t="str">
        <v>BRONX</v>
      </c>
      <c r="C3343" t="str">
        <v>NY</v>
      </c>
      <c r="D3343" t="str">
        <v>BRONX</v>
      </c>
      <c r="E3343" t="str">
        <v>Acute Care Hospitals</v>
      </c>
      <c r="F3343" t="str">
        <v>Voluntary non-profit - Private</v>
      </c>
      <c r="G3343" t="str">
        <v>Yes</v>
      </c>
      <c r="H3343" s="8">
        <v>1</v>
      </c>
      <c r="I3343" t="str">
        <f>_xlfn.XLOOKUP(C3343,State_Ref!B:B,State_Ref!A:A,"No Match")</f>
        <v>New York</v>
      </c>
      <c r="J3343" cm="1">
        <f t="array" ref="J3343">_xlfn.XLOOKUP(I3343&amp;PROPER(D3343),Cleaned_Population!B$2:B$3200&amp;Cleaned_Population!A$2:A$3200,Cleaned_Population!C$2:C$3200,"No Match")</f>
        <v>1406332</v>
      </c>
      <c r="K3343" t="str">
        <f t="shared" si="52"/>
        <v>Sufficient Access</v>
      </c>
    </row>
    <row r="3344" spans="1:11">
      <c r="A3344" t="str">
        <v>ST CATHERINE OF SIENA HOSPITAL</v>
      </c>
      <c r="B3344" t="str">
        <v>SMITHTOWN</v>
      </c>
      <c r="C3344" t="str">
        <v>NY</v>
      </c>
      <c r="D3344" t="str">
        <v>SUFFOLK</v>
      </c>
      <c r="E3344" t="str">
        <v>Acute Care Hospitals</v>
      </c>
      <c r="F3344" t="str">
        <v>Voluntary non-profit - Church</v>
      </c>
      <c r="G3344" t="str">
        <v>Yes</v>
      </c>
      <c r="H3344" s="8">
        <v>5</v>
      </c>
      <c r="I3344" t="str">
        <f>_xlfn.XLOOKUP(C3344,State_Ref!B:B,State_Ref!A:A,"No Match")</f>
        <v>New York</v>
      </c>
      <c r="J3344" cm="1">
        <f t="array" ref="J3344">_xlfn.XLOOKUP(I3344&amp;PROPER(D3344),Cleaned_Population!B$2:B$3200&amp;Cleaned_Population!A$2:A$3200,Cleaned_Population!C$2:C$3200,"No Match")</f>
        <v>1546090</v>
      </c>
      <c r="K3344" t="str">
        <f t="shared" si="52"/>
        <v>Sufficient Access</v>
      </c>
    </row>
    <row r="3345" spans="1:11">
      <c r="A3345" t="str">
        <v>HELEN HAYES HOSPITAL</v>
      </c>
      <c r="B3345" t="str">
        <v>WEST HAVERSTRAW</v>
      </c>
      <c r="C3345" t="str">
        <v>NY</v>
      </c>
      <c r="D3345" t="str">
        <v>ROCKLAND</v>
      </c>
      <c r="E3345" t="str">
        <v>Acute Care Hospitals</v>
      </c>
      <c r="F3345" t="str">
        <v>Government - State</v>
      </c>
      <c r="G3345" t="str">
        <v>No</v>
      </c>
      <c r="H3345" s="8">
        <v>0</v>
      </c>
      <c r="I3345" t="str">
        <f>_xlfn.XLOOKUP(C3345,State_Ref!B:B,State_Ref!A:A,"No Match")</f>
        <v>New York</v>
      </c>
      <c r="J3345" cm="1">
        <f t="array" ref="J3345">_xlfn.XLOOKUP(I3345&amp;PROPER(D3345),Cleaned_Population!B$2:B$3200&amp;Cleaned_Population!A$2:A$3200,Cleaned_Population!C$2:C$3200,"No Match")</f>
        <v>357397</v>
      </c>
      <c r="K3345" t="str">
        <f t="shared" si="52"/>
        <v>Sufficient Access</v>
      </c>
    </row>
    <row r="3346" spans="1:11">
      <c r="A3346" t="str">
        <v>SUNNYVIEW HOSPITAL AND REHABILITATION CENTER</v>
      </c>
      <c r="B3346" t="str">
        <v>SCHENECTADY</v>
      </c>
      <c r="C3346" t="str">
        <v>NY</v>
      </c>
      <c r="D3346" t="str">
        <v>SCHENECTADY</v>
      </c>
      <c r="E3346" t="str">
        <v>Acute Care Hospitals</v>
      </c>
      <c r="F3346" t="str">
        <v>Voluntary non-profit - Private</v>
      </c>
      <c r="G3346" t="str">
        <v>No</v>
      </c>
      <c r="H3346" s="8">
        <v>0</v>
      </c>
      <c r="I3346" t="str">
        <f>_xlfn.XLOOKUP(C3346,State_Ref!B:B,State_Ref!A:A,"No Match")</f>
        <v>New York</v>
      </c>
      <c r="J3346" cm="1">
        <f t="array" ref="J3346">_xlfn.XLOOKUP(I3346&amp;PROPER(D3346),Cleaned_Population!B$2:B$3200&amp;Cleaned_Population!A$2:A$3200,Cleaned_Population!C$2:C$3200,"No Match")</f>
        <v>162581</v>
      </c>
      <c r="K3346" t="str">
        <f t="shared" si="52"/>
        <v>Sufficient Access</v>
      </c>
    </row>
    <row r="3347" spans="1:11">
      <c r="A3347" t="str">
        <v>UNITY SPECIALTY HOSPITAL</v>
      </c>
      <c r="B3347" t="str">
        <v>ROCHESTER</v>
      </c>
      <c r="C3347" t="str">
        <v>NY</v>
      </c>
      <c r="D3347" t="str">
        <v>MONROE</v>
      </c>
      <c r="E3347" t="str">
        <v>Acute Care Hospitals</v>
      </c>
      <c r="F3347" t="str">
        <v>Voluntary non-profit - Private</v>
      </c>
      <c r="G3347" t="str">
        <v>No</v>
      </c>
      <c r="H3347" s="8">
        <v>0</v>
      </c>
      <c r="I3347" t="str">
        <f>_xlfn.XLOOKUP(C3347,State_Ref!B:B,State_Ref!A:A,"No Match")</f>
        <v>New York</v>
      </c>
      <c r="J3347" cm="1">
        <f t="array" ref="J3347">_xlfn.XLOOKUP(I3347&amp;PROPER(D3347),Cleaned_Population!B$2:B$3200&amp;Cleaned_Population!A$2:A$3200,Cleaned_Population!C$2:C$3200,"No Match")</f>
        <v>750506</v>
      </c>
      <c r="K3347" t="str">
        <f t="shared" si="52"/>
        <v>Sufficient Access</v>
      </c>
    </row>
    <row r="3348" spans="1:11">
      <c r="A3348" t="str">
        <v>CLIFTON-FINE HOSPITAL</v>
      </c>
      <c r="B3348" t="str">
        <v>STAR LAKE</v>
      </c>
      <c r="C3348" t="str">
        <v>NY</v>
      </c>
      <c r="D3348" t="str">
        <v>ST. LAWRENCE</v>
      </c>
      <c r="E3348" t="str">
        <v>Rural Emergency Hospital</v>
      </c>
      <c r="F3348" t="str">
        <v>Voluntary non-profit - Other</v>
      </c>
      <c r="G3348" t="str">
        <v>Yes</v>
      </c>
      <c r="H3348" s="8">
        <v>0</v>
      </c>
      <c r="I3348" t="str">
        <f>_xlfn.XLOOKUP(C3348,State_Ref!B:B,State_Ref!A:A,"No Match")</f>
        <v>New York</v>
      </c>
      <c r="J3348" t="str" cm="1">
        <f t="array" ref="J3348">_xlfn.XLOOKUP(I3348&amp;PROPER(D3348),Cleaned_Population!B$2:B$3200&amp;Cleaned_Population!A$2:A$3200,Cleaned_Population!C$2:C$3200,"No Match")</f>
        <v>No Match</v>
      </c>
      <c r="K3348" t="str">
        <f t="shared" si="52"/>
        <v>Sufficient Access</v>
      </c>
    </row>
    <row r="3349" spans="1:11">
      <c r="A3349" t="str">
        <v>IRA DAVENPORT MEMORIAL HOSPITAL</v>
      </c>
      <c r="B3349" t="str">
        <v>BATH</v>
      </c>
      <c r="C3349" t="str">
        <v>NY</v>
      </c>
      <c r="D3349" t="str">
        <v>STEUBEN</v>
      </c>
      <c r="E3349" t="str">
        <v>Rural Emergency Hospital</v>
      </c>
      <c r="F3349" t="str">
        <v>Voluntary non-profit - Private</v>
      </c>
      <c r="G3349" t="str">
        <v>Yes</v>
      </c>
      <c r="H3349" s="8">
        <v>0</v>
      </c>
      <c r="I3349" t="str">
        <f>_xlfn.XLOOKUP(C3349,State_Ref!B:B,State_Ref!A:A,"No Match")</f>
        <v>New York</v>
      </c>
      <c r="J3349" cm="1">
        <f t="array" ref="J3349">_xlfn.XLOOKUP(I3349&amp;PROPER(D3349),Cleaned_Population!B$2:B$3200&amp;Cleaned_Population!A$2:A$3200,Cleaned_Population!C$2:C$3200,"No Match")</f>
        <v>91855</v>
      </c>
      <c r="K3349" t="str">
        <f t="shared" si="52"/>
        <v>Sufficient Access</v>
      </c>
    </row>
    <row r="3350" spans="1:11">
      <c r="A3350" t="str">
        <v>CUBA MEMORIAL HOSPITAL, INC</v>
      </c>
      <c r="B3350" t="str">
        <v>CUBA</v>
      </c>
      <c r="C3350" t="str">
        <v>NY</v>
      </c>
      <c r="D3350" t="str">
        <v>ALLEGANY</v>
      </c>
      <c r="E3350" t="str">
        <v>Critical Access Hospitals</v>
      </c>
      <c r="F3350" t="str">
        <v>Voluntary non-profit - Private</v>
      </c>
      <c r="G3350" t="str">
        <v>No</v>
      </c>
      <c r="H3350" s="8">
        <v>0</v>
      </c>
      <c r="I3350" t="str">
        <f>_xlfn.XLOOKUP(C3350,State_Ref!B:B,State_Ref!A:A,"No Match")</f>
        <v>New York</v>
      </c>
      <c r="J3350" cm="1">
        <f t="array" ref="J3350">_xlfn.XLOOKUP(I3350&amp;PROPER(D3350),Cleaned_Population!B$2:B$3200&amp;Cleaned_Population!A$2:A$3200,Cleaned_Population!C$2:C$3200,"No Match")</f>
        <v>46800</v>
      </c>
      <c r="K3350" t="str">
        <f t="shared" si="52"/>
        <v>Sufficient Access</v>
      </c>
    </row>
    <row r="3351" spans="1:11">
      <c r="A3351" t="str">
        <v>ELIZABETHTOWN COMMUNITY HOSPITAL</v>
      </c>
      <c r="B3351" t="str">
        <v>ELIZABETHTOWN</v>
      </c>
      <c r="C3351" t="str">
        <v>NY</v>
      </c>
      <c r="D3351" t="str">
        <v>ESSEX</v>
      </c>
      <c r="E3351" t="str">
        <v>Critical Access Hospitals</v>
      </c>
      <c r="F3351" t="str">
        <v>Voluntary non-profit - Private</v>
      </c>
      <c r="G3351" t="str">
        <v>Yes</v>
      </c>
      <c r="H3351" s="8">
        <v>4</v>
      </c>
      <c r="I3351" t="str">
        <f>_xlfn.XLOOKUP(C3351,State_Ref!B:B,State_Ref!A:A,"No Match")</f>
        <v>New York</v>
      </c>
      <c r="J3351" cm="1">
        <f t="array" ref="J3351">_xlfn.XLOOKUP(I3351&amp;PROPER(D3351),Cleaned_Population!B$2:B$3200&amp;Cleaned_Population!A$2:A$3200,Cleaned_Population!C$2:C$3200,"No Match")</f>
        <v>36438</v>
      </c>
      <c r="K3351" t="str">
        <f t="shared" si="52"/>
        <v>Sufficient Access</v>
      </c>
    </row>
    <row r="3352" spans="1:11">
      <c r="A3352" t="str">
        <v>GARNET HEALTH MEDICAL CENTER CATSKILLS</v>
      </c>
      <c r="B3352" t="str">
        <v>CALLICOON</v>
      </c>
      <c r="C3352" t="str">
        <v>NY</v>
      </c>
      <c r="D3352" t="str">
        <v>SULLIVAN</v>
      </c>
      <c r="E3352" t="str">
        <v>Critical Access Hospitals</v>
      </c>
      <c r="F3352" t="str">
        <v>Voluntary non-profit - Private</v>
      </c>
      <c r="G3352" t="str">
        <v>Yes</v>
      </c>
      <c r="H3352" s="8">
        <v>0</v>
      </c>
      <c r="I3352" t="str">
        <f>_xlfn.XLOOKUP(C3352,State_Ref!B:B,State_Ref!A:A,"No Match")</f>
        <v>New York</v>
      </c>
      <c r="J3352" cm="1">
        <f t="array" ref="J3352">_xlfn.XLOOKUP(I3352&amp;PROPER(D3352),Cleaned_Population!B$2:B$3200&amp;Cleaned_Population!A$2:A$3200,Cleaned_Population!C$2:C$3200,"No Match")</f>
        <v>80586</v>
      </c>
      <c r="K3352" t="str">
        <f t="shared" si="52"/>
        <v>Sufficient Access</v>
      </c>
    </row>
    <row r="3353" spans="1:11">
      <c r="A3353" t="str">
        <v>MARGARETVILLE MEMORIAL HOSPITAL</v>
      </c>
      <c r="B3353" t="str">
        <v>MARGARETVILLE</v>
      </c>
      <c r="C3353" t="str">
        <v>NY</v>
      </c>
      <c r="D3353" t="str">
        <v>DELAWARE</v>
      </c>
      <c r="E3353" t="str">
        <v>Critical Access Hospitals</v>
      </c>
      <c r="F3353" t="str">
        <v>Voluntary non-profit - Private</v>
      </c>
      <c r="G3353" t="str">
        <v>Yes</v>
      </c>
      <c r="H3353" s="8">
        <v>0</v>
      </c>
      <c r="I3353" t="str">
        <f>_xlfn.XLOOKUP(C3353,State_Ref!B:B,State_Ref!A:A,"No Match")</f>
        <v>New York</v>
      </c>
      <c r="J3353" cm="1">
        <f t="array" ref="J3353">_xlfn.XLOOKUP(I3353&amp;PROPER(D3353),Cleaned_Population!B$2:B$3200&amp;Cleaned_Population!A$2:A$3200,Cleaned_Population!C$2:C$3200,"No Match")</f>
        <v>44305</v>
      </c>
      <c r="K3353" t="str">
        <f t="shared" si="52"/>
        <v>Sufficient Access</v>
      </c>
    </row>
    <row r="3354" spans="1:11">
      <c r="A3354" t="str">
        <v>O'CONNOR HOSPITAL</v>
      </c>
      <c r="B3354" t="str">
        <v>DELHI</v>
      </c>
      <c r="C3354" t="str">
        <v>NY</v>
      </c>
      <c r="D3354" t="str">
        <v>DELAWARE</v>
      </c>
      <c r="E3354" t="str">
        <v>Critical Access Hospitals</v>
      </c>
      <c r="F3354" t="str">
        <v>Voluntary non-profit - Private</v>
      </c>
      <c r="G3354" t="str">
        <v>Yes</v>
      </c>
      <c r="H3354" s="8">
        <v>0</v>
      </c>
      <c r="I3354" t="str">
        <f>_xlfn.XLOOKUP(C3354,State_Ref!B:B,State_Ref!A:A,"No Match")</f>
        <v>New York</v>
      </c>
      <c r="J3354" cm="1">
        <f t="array" ref="J3354">_xlfn.XLOOKUP(I3354&amp;PROPER(D3354),Cleaned_Population!B$2:B$3200&amp;Cleaned_Population!A$2:A$3200,Cleaned_Population!C$2:C$3200,"No Match")</f>
        <v>44305</v>
      </c>
      <c r="K3354" t="str">
        <f t="shared" si="52"/>
        <v>Sufficient Access</v>
      </c>
    </row>
    <row r="3355" spans="1:11">
      <c r="A3355" t="str">
        <v>RIVER HOSPITAL CLINICS</v>
      </c>
      <c r="B3355" t="str">
        <v>ALEXANDRIA BAY</v>
      </c>
      <c r="C3355" t="str">
        <v>NY</v>
      </c>
      <c r="D3355" t="str">
        <v>JEFFERSON</v>
      </c>
      <c r="E3355" t="str">
        <v>Critical Access Hospitals</v>
      </c>
      <c r="F3355" t="str">
        <v>Voluntary non-profit - Private</v>
      </c>
      <c r="G3355" t="str">
        <v>Yes</v>
      </c>
      <c r="H3355" s="8">
        <v>0</v>
      </c>
      <c r="I3355" t="str">
        <f>_xlfn.XLOOKUP(C3355,State_Ref!B:B,State_Ref!A:A,"No Match")</f>
        <v>New York</v>
      </c>
      <c r="J3355" cm="1">
        <f t="array" ref="J3355">_xlfn.XLOOKUP(I3355&amp;PROPER(D3355),Cleaned_Population!B$2:B$3200&amp;Cleaned_Population!A$2:A$3200,Cleaned_Population!C$2:C$3200,"No Match")</f>
        <v>111540</v>
      </c>
      <c r="K3355" t="str">
        <f t="shared" si="52"/>
        <v>Sufficient Access</v>
      </c>
    </row>
    <row r="3356" spans="1:11">
      <c r="A3356" t="str">
        <v>ELLENVILLE REGIONAL HOSPITAL</v>
      </c>
      <c r="B3356" t="str">
        <v>ELLENVILLE</v>
      </c>
      <c r="C3356" t="str">
        <v>NY</v>
      </c>
      <c r="D3356" t="str">
        <v>ULSTER</v>
      </c>
      <c r="E3356" t="str">
        <v>Critical Access Hospitals</v>
      </c>
      <c r="F3356" t="str">
        <v>Voluntary non-profit - Private</v>
      </c>
      <c r="G3356" t="str">
        <v>Yes</v>
      </c>
      <c r="H3356" s="8">
        <v>0</v>
      </c>
      <c r="I3356" t="str">
        <f>_xlfn.XLOOKUP(C3356,State_Ref!B:B,State_Ref!A:A,"No Match")</f>
        <v>New York</v>
      </c>
      <c r="J3356" cm="1">
        <f t="array" ref="J3356">_xlfn.XLOOKUP(I3356&amp;PROPER(D3356),Cleaned_Population!B$2:B$3200&amp;Cleaned_Population!A$2:A$3200,Cleaned_Population!C$2:C$3200,"No Match")</f>
        <v>183330</v>
      </c>
      <c r="K3356" t="str">
        <f t="shared" si="52"/>
        <v>Sufficient Access</v>
      </c>
    </row>
    <row r="3357" spans="1:11">
      <c r="A3357" t="str">
        <v>LITTLE FALLS HOSPITAL</v>
      </c>
      <c r="B3357" t="str">
        <v>LITTLE FALLS</v>
      </c>
      <c r="C3357" t="str">
        <v>NY</v>
      </c>
      <c r="D3357" t="str">
        <v>HERKIMER</v>
      </c>
      <c r="E3357" t="str">
        <v>Critical Access Hospitals</v>
      </c>
      <c r="F3357" t="str">
        <v>Voluntary non-profit - Private</v>
      </c>
      <c r="G3357" t="str">
        <v>Yes</v>
      </c>
      <c r="H3357" s="8">
        <v>2</v>
      </c>
      <c r="I3357" t="str">
        <f>_xlfn.XLOOKUP(C3357,State_Ref!B:B,State_Ref!A:A,"No Match")</f>
        <v>New York</v>
      </c>
      <c r="J3357" cm="1">
        <f t="array" ref="J3357">_xlfn.XLOOKUP(I3357&amp;PROPER(D3357),Cleaned_Population!B$2:B$3200&amp;Cleaned_Population!A$2:A$3200,Cleaned_Population!C$2:C$3200,"No Match")</f>
        <v>59219</v>
      </c>
      <c r="K3357" t="str">
        <f t="shared" si="52"/>
        <v>Hospital Desert</v>
      </c>
    </row>
    <row r="3358" spans="1:11">
      <c r="A3358" t="str">
        <v>DELAWARE VALLEY HOSPITAL, INC</v>
      </c>
      <c r="B3358" t="str">
        <v>WALTON</v>
      </c>
      <c r="C3358" t="str">
        <v>NY</v>
      </c>
      <c r="D3358" t="str">
        <v>DELAWARE</v>
      </c>
      <c r="E3358" t="str">
        <v>Critical Access Hospitals</v>
      </c>
      <c r="F3358" t="str">
        <v>Voluntary non-profit - Private</v>
      </c>
      <c r="G3358" t="str">
        <v>Yes</v>
      </c>
      <c r="H3358" s="8">
        <v>1</v>
      </c>
      <c r="I3358" t="str">
        <f>_xlfn.XLOOKUP(C3358,State_Ref!B:B,State_Ref!A:A,"No Match")</f>
        <v>New York</v>
      </c>
      <c r="J3358" cm="1">
        <f t="array" ref="J3358">_xlfn.XLOOKUP(I3358&amp;PROPER(D3358),Cleaned_Population!B$2:B$3200&amp;Cleaned_Population!A$2:A$3200,Cleaned_Population!C$2:C$3200,"No Match")</f>
        <v>44305</v>
      </c>
      <c r="K3358" t="str">
        <f t="shared" si="52"/>
        <v>Sufficient Access</v>
      </c>
    </row>
    <row r="3359" spans="1:11">
      <c r="A3359" t="str">
        <v>SCHUYLER HOSPITAL</v>
      </c>
      <c r="B3359" t="str">
        <v>MONTOUR FALLS</v>
      </c>
      <c r="C3359" t="str">
        <v>NY</v>
      </c>
      <c r="D3359" t="str">
        <v>SCHUYLER</v>
      </c>
      <c r="E3359" t="str">
        <v>Critical Access Hospitals</v>
      </c>
      <c r="F3359" t="str">
        <v>Voluntary non-profit - Private</v>
      </c>
      <c r="G3359" t="str">
        <v>Yes</v>
      </c>
      <c r="H3359" s="8">
        <v>0</v>
      </c>
      <c r="I3359" t="str">
        <f>_xlfn.XLOOKUP(C3359,State_Ref!B:B,State_Ref!A:A,"No Match")</f>
        <v>New York</v>
      </c>
      <c r="J3359" cm="1">
        <f t="array" ref="J3359">_xlfn.XLOOKUP(I3359&amp;PROPER(D3359),Cleaned_Population!B$2:B$3200&amp;Cleaned_Population!A$2:A$3200,Cleaned_Population!C$2:C$3200,"No Match")</f>
        <v>16924</v>
      </c>
      <c r="K3359" t="str">
        <f t="shared" si="52"/>
        <v>Sufficient Access</v>
      </c>
    </row>
    <row r="3360" spans="1:11">
      <c r="A3360" t="str">
        <v>SOLDIERS AND SAILORS MEMORIAL HOSPITAL OF YATES</v>
      </c>
      <c r="B3360" t="str">
        <v>PENN YAN</v>
      </c>
      <c r="C3360" t="str">
        <v>NY</v>
      </c>
      <c r="D3360" t="str">
        <v>YATES</v>
      </c>
      <c r="E3360" t="str">
        <v>Critical Access Hospitals</v>
      </c>
      <c r="F3360" t="str">
        <v>Voluntary non-profit - Private</v>
      </c>
      <c r="G3360" t="str">
        <v>Yes</v>
      </c>
      <c r="H3360" s="8">
        <v>0</v>
      </c>
      <c r="I3360" t="str">
        <f>_xlfn.XLOOKUP(C3360,State_Ref!B:B,State_Ref!A:A,"No Match")</f>
        <v>New York</v>
      </c>
      <c r="J3360" cm="1">
        <f t="array" ref="J3360">_xlfn.XLOOKUP(I3360&amp;PROPER(D3360),Cleaned_Population!B$2:B$3200&amp;Cleaned_Population!A$2:A$3200,Cleaned_Population!C$2:C$3200,"No Match")</f>
        <v>24547</v>
      </c>
      <c r="K3360" t="str">
        <f t="shared" si="52"/>
        <v>Sufficient Access</v>
      </c>
    </row>
    <row r="3361" spans="1:11">
      <c r="A3361" t="str">
        <v>GOUVERNEUR HOSPITAL</v>
      </c>
      <c r="B3361" t="str">
        <v>GOUVERNEUR</v>
      </c>
      <c r="C3361" t="str">
        <v>NY</v>
      </c>
      <c r="D3361" t="str">
        <v>ST. LAWRENCE</v>
      </c>
      <c r="E3361" t="str">
        <v>Critical Access Hospitals</v>
      </c>
      <c r="F3361" t="str">
        <v>Voluntary non-profit - Private</v>
      </c>
      <c r="G3361" t="str">
        <v>Yes</v>
      </c>
      <c r="H3361" s="8">
        <v>0</v>
      </c>
      <c r="I3361" t="str">
        <f>_xlfn.XLOOKUP(C3361,State_Ref!B:B,State_Ref!A:A,"No Match")</f>
        <v>New York</v>
      </c>
      <c r="J3361" t="str" cm="1">
        <f t="array" ref="J3361">_xlfn.XLOOKUP(I3361&amp;PROPER(D3361),Cleaned_Population!B$2:B$3200&amp;Cleaned_Population!A$2:A$3200,Cleaned_Population!C$2:C$3200,"No Match")</f>
        <v>No Match</v>
      </c>
      <c r="K3361" t="str">
        <f t="shared" si="52"/>
        <v>Sufficient Access</v>
      </c>
    </row>
    <row r="3362" spans="1:11">
      <c r="A3362" t="str">
        <v>COMMUNITY MEMORIAL HOSPITAL, INC</v>
      </c>
      <c r="B3362" t="str">
        <v>HAMILTON</v>
      </c>
      <c r="C3362" t="str">
        <v>NY</v>
      </c>
      <c r="D3362" t="str">
        <v>MADISON</v>
      </c>
      <c r="E3362" t="str">
        <v>Critical Access Hospitals</v>
      </c>
      <c r="F3362" t="str">
        <v>Voluntary non-profit - Private</v>
      </c>
      <c r="G3362" t="str">
        <v>Yes</v>
      </c>
      <c r="H3362" s="8">
        <v>4</v>
      </c>
      <c r="I3362" t="str">
        <f>_xlfn.XLOOKUP(C3362,State_Ref!B:B,State_Ref!A:A,"No Match")</f>
        <v>New York</v>
      </c>
      <c r="J3362" cm="1">
        <f t="array" ref="J3362">_xlfn.XLOOKUP(I3362&amp;PROPER(D3362),Cleaned_Population!B$2:B$3200&amp;Cleaned_Population!A$2:A$3200,Cleaned_Population!C$2:C$3200,"No Match")</f>
        <v>67120</v>
      </c>
      <c r="K3362" t="str">
        <f t="shared" si="52"/>
        <v>Sufficient Access</v>
      </c>
    </row>
    <row r="3363" spans="1:11">
      <c r="A3363" t="str">
        <v>LEWIS COUNTY GENERAL HOSPITAL</v>
      </c>
      <c r="B3363" t="str">
        <v>LOWVILLE</v>
      </c>
      <c r="C3363" t="str">
        <v>NY</v>
      </c>
      <c r="D3363" t="str">
        <v>LEWIS</v>
      </c>
      <c r="E3363" t="str">
        <v>Critical Access Hospitals</v>
      </c>
      <c r="F3363" t="str">
        <v>Government - Local</v>
      </c>
      <c r="G3363" t="str">
        <v>Yes</v>
      </c>
      <c r="H3363" s="8">
        <v>0</v>
      </c>
      <c r="I3363" t="str">
        <f>_xlfn.XLOOKUP(C3363,State_Ref!B:B,State_Ref!A:A,"No Match")</f>
        <v>New York</v>
      </c>
      <c r="J3363" cm="1">
        <f t="array" ref="J3363">_xlfn.XLOOKUP(I3363&amp;PROPER(D3363),Cleaned_Population!B$2:B$3200&amp;Cleaned_Population!A$2:A$3200,Cleaned_Population!C$2:C$3200,"No Match")</f>
        <v>26479</v>
      </c>
      <c r="K3363" t="str">
        <f t="shared" si="52"/>
        <v>Sufficient Access</v>
      </c>
    </row>
    <row r="3364" spans="1:11">
      <c r="A3364" t="str">
        <v>CARTHAGE AREA HOSPITAL, INC</v>
      </c>
      <c r="B3364" t="str">
        <v>CARTHAGE</v>
      </c>
      <c r="C3364" t="str">
        <v>NY</v>
      </c>
      <c r="D3364" t="str">
        <v>JEFFERSON</v>
      </c>
      <c r="E3364" t="str">
        <v>Critical Access Hospitals</v>
      </c>
      <c r="F3364" t="str">
        <v>Voluntary non-profit - Private</v>
      </c>
      <c r="G3364" t="str">
        <v>Yes</v>
      </c>
      <c r="H3364" s="8">
        <v>0</v>
      </c>
      <c r="I3364" t="str">
        <f>_xlfn.XLOOKUP(C3364,State_Ref!B:B,State_Ref!A:A,"No Match")</f>
        <v>New York</v>
      </c>
      <c r="J3364" cm="1">
        <f t="array" ref="J3364">_xlfn.XLOOKUP(I3364&amp;PROPER(D3364),Cleaned_Population!B$2:B$3200&amp;Cleaned_Population!A$2:A$3200,Cleaned_Population!C$2:C$3200,"No Match")</f>
        <v>111540</v>
      </c>
      <c r="K3364" t="str">
        <f t="shared" si="52"/>
        <v>Sufficient Access</v>
      </c>
    </row>
    <row r="3365" spans="1:11">
      <c r="A3365" t="str">
        <v>MEDINA MEMORIAL HOSPITAL</v>
      </c>
      <c r="B3365" t="str">
        <v>MEDINA</v>
      </c>
      <c r="C3365" t="str">
        <v>NY</v>
      </c>
      <c r="D3365" t="str">
        <v>ORLEANS</v>
      </c>
      <c r="E3365" t="str">
        <v>Critical Access Hospitals</v>
      </c>
      <c r="F3365" t="str">
        <v>Voluntary non-profit - Private</v>
      </c>
      <c r="G3365" t="str">
        <v>Yes</v>
      </c>
      <c r="H3365" s="8">
        <v>0</v>
      </c>
      <c r="I3365" t="str">
        <f>_xlfn.XLOOKUP(C3365,State_Ref!B:B,State_Ref!A:A,"No Match")</f>
        <v>New York</v>
      </c>
      <c r="J3365" cm="1">
        <f t="array" ref="J3365">_xlfn.XLOOKUP(I3365&amp;PROPER(D3365),Cleaned_Population!B$2:B$3200&amp;Cleaned_Population!A$2:A$3200,Cleaned_Population!C$2:C$3200,"No Match")</f>
        <v>39825</v>
      </c>
      <c r="K3365" t="str">
        <f t="shared" si="52"/>
        <v>Sufficient Access</v>
      </c>
    </row>
    <row r="3366" spans="1:11">
      <c r="A3366" t="str">
        <v>COBLESKILL REGIONAL HOSPITAL</v>
      </c>
      <c r="B3366" t="str">
        <v>COBLESKILL</v>
      </c>
      <c r="C3366" t="str">
        <v>NY</v>
      </c>
      <c r="D3366" t="str">
        <v>SCHOHARIE</v>
      </c>
      <c r="E3366" t="str">
        <v>Critical Access Hospitals</v>
      </c>
      <c r="F3366" t="str">
        <v>Voluntary non-profit - Private</v>
      </c>
      <c r="G3366" t="str">
        <v>Yes</v>
      </c>
      <c r="H3366" s="8">
        <v>4</v>
      </c>
      <c r="I3366" t="str">
        <f>_xlfn.XLOOKUP(C3366,State_Ref!B:B,State_Ref!A:A,"No Match")</f>
        <v>New York</v>
      </c>
      <c r="J3366" cm="1">
        <f t="array" ref="J3366">_xlfn.XLOOKUP(I3366&amp;PROPER(D3366),Cleaned_Population!B$2:B$3200&amp;Cleaned_Population!A$2:A$3200,Cleaned_Population!C$2:C$3200,"No Match")</f>
        <v>30176</v>
      </c>
      <c r="K3366" t="str">
        <f t="shared" si="52"/>
        <v>Sufficient Access</v>
      </c>
    </row>
    <row r="3367" spans="1:11">
      <c r="A3367" t="str">
        <v>THE UNIVERSITY OF VERMONT HEALTH NETWORK-ALICE HY</v>
      </c>
      <c r="B3367" t="str">
        <v>MALONE</v>
      </c>
      <c r="C3367" t="str">
        <v>NY</v>
      </c>
      <c r="D3367" t="str">
        <v>FRANKLIN</v>
      </c>
      <c r="E3367" t="str">
        <v>Critical Access Hospitals</v>
      </c>
      <c r="F3367" t="str">
        <v>Voluntary non-profit - Private</v>
      </c>
      <c r="G3367" t="str">
        <v>Yes</v>
      </c>
      <c r="H3367" s="8">
        <v>1</v>
      </c>
      <c r="I3367" t="str">
        <f>_xlfn.XLOOKUP(C3367,State_Ref!B:B,State_Ref!A:A,"No Match")</f>
        <v>New York</v>
      </c>
      <c r="J3367" cm="1">
        <f t="array" ref="J3367">_xlfn.XLOOKUP(I3367&amp;PROPER(D3367),Cleaned_Population!B$2:B$3200&amp;Cleaned_Population!A$2:A$3200,Cleaned_Population!C$2:C$3200,"No Match")</f>
        <v>46500</v>
      </c>
      <c r="K3367" t="str">
        <f t="shared" si="52"/>
        <v>Sufficient Access</v>
      </c>
    </row>
    <row r="3368" spans="1:11">
      <c r="A3368" t="str">
        <v>SLHS MASSENA, INC</v>
      </c>
      <c r="B3368" t="str">
        <v>MASSENA</v>
      </c>
      <c r="C3368" t="str">
        <v>NY</v>
      </c>
      <c r="D3368" t="str">
        <v>ST. LAWRENCE</v>
      </c>
      <c r="E3368" t="str">
        <v>Critical Access Hospitals</v>
      </c>
      <c r="F3368" t="str">
        <v>Voluntary non-profit - Private</v>
      </c>
      <c r="G3368" t="str">
        <v>Yes</v>
      </c>
      <c r="H3368" s="8">
        <v>0</v>
      </c>
      <c r="I3368" t="str">
        <f>_xlfn.XLOOKUP(C3368,State_Ref!B:B,State_Ref!A:A,"No Match")</f>
        <v>New York</v>
      </c>
      <c r="J3368" t="str" cm="1">
        <f t="array" ref="J3368">_xlfn.XLOOKUP(I3368&amp;PROPER(D3368),Cleaned_Population!B$2:B$3200&amp;Cleaned_Population!A$2:A$3200,Cleaned_Population!C$2:C$3200,"No Match")</f>
        <v>No Match</v>
      </c>
      <c r="K3368" t="str">
        <f t="shared" si="52"/>
        <v>Sufficient Access</v>
      </c>
    </row>
    <row r="3369" spans="1:11">
      <c r="A3369" t="str">
        <v>WYOMING COUNTY</v>
      </c>
      <c r="B3369" t="str">
        <v>WARSAW</v>
      </c>
      <c r="C3369" t="str">
        <v>NY</v>
      </c>
      <c r="D3369" t="str">
        <v>WYOMING</v>
      </c>
      <c r="E3369" t="str">
        <v>Critical Access Hospitals</v>
      </c>
      <c r="F3369" t="str">
        <v>Government - Local</v>
      </c>
      <c r="G3369" t="str">
        <v>Yes</v>
      </c>
      <c r="H3369" s="8">
        <v>0</v>
      </c>
      <c r="I3369" t="str">
        <f>_xlfn.XLOOKUP(C3369,State_Ref!B:B,State_Ref!A:A,"No Match")</f>
        <v>New York</v>
      </c>
      <c r="J3369" cm="1">
        <f t="array" ref="J3369">_xlfn.XLOOKUP(I3369&amp;PROPER(D3369),Cleaned_Population!B$2:B$3200&amp;Cleaned_Population!A$2:A$3200,Cleaned_Population!C$2:C$3200,"No Match")</f>
        <v>39741</v>
      </c>
      <c r="K3369" t="str">
        <f t="shared" si="52"/>
        <v>Sufficient Access</v>
      </c>
    </row>
    <row r="3370" spans="1:11">
      <c r="A3370" t="str">
        <v>BLYTHEDALE CHILDREN'S HOSPITAL</v>
      </c>
      <c r="B3370" t="str">
        <v>VALHALLA</v>
      </c>
      <c r="C3370" t="str">
        <v>NY</v>
      </c>
      <c r="D3370" t="str">
        <v>WESTCHESTER</v>
      </c>
      <c r="E3370" t="str">
        <v>Childrens</v>
      </c>
      <c r="F3370" t="str">
        <v>Voluntary non-profit - Private</v>
      </c>
      <c r="G3370" t="str">
        <v>No</v>
      </c>
      <c r="H3370" s="8">
        <v>0</v>
      </c>
      <c r="I3370" t="str">
        <f>_xlfn.XLOOKUP(C3370,State_Ref!B:B,State_Ref!A:A,"No Match")</f>
        <v>New York</v>
      </c>
      <c r="J3370" cm="1">
        <f t="array" ref="J3370">_xlfn.XLOOKUP(I3370&amp;PROPER(D3370),Cleaned_Population!B$2:B$3200&amp;Cleaned_Population!A$2:A$3200,Cleaned_Population!C$2:C$3200,"No Match")</f>
        <v>1015743</v>
      </c>
      <c r="K3370" t="str">
        <f t="shared" si="52"/>
        <v>Sufficient Access</v>
      </c>
    </row>
    <row r="3371" spans="1:11">
      <c r="A3371" t="str">
        <v>HUTCHINGS PSYCHIATRIC CTR</v>
      </c>
      <c r="B3371" t="str">
        <v>SYRACUSE</v>
      </c>
      <c r="C3371" t="str">
        <v>NY</v>
      </c>
      <c r="D3371" t="str">
        <v>ONONDAGA</v>
      </c>
      <c r="E3371" t="str">
        <v>Psychiatric</v>
      </c>
      <c r="F3371" t="str">
        <v>Government - State</v>
      </c>
      <c r="G3371" t="str">
        <v>Yes</v>
      </c>
      <c r="H3371" s="8">
        <v>0</v>
      </c>
      <c r="I3371" t="str">
        <f>_xlfn.XLOOKUP(C3371,State_Ref!B:B,State_Ref!A:A,"No Match")</f>
        <v>New York</v>
      </c>
      <c r="J3371" cm="1">
        <f t="array" ref="J3371">_xlfn.XLOOKUP(I3371&amp;PROPER(D3371),Cleaned_Population!B$2:B$3200&amp;Cleaned_Population!A$2:A$3200,Cleaned_Population!C$2:C$3200,"No Match")</f>
        <v>466584</v>
      </c>
      <c r="K3371" t="str">
        <f t="shared" si="52"/>
        <v>Sufficient Access</v>
      </c>
    </row>
    <row r="3372" spans="1:11">
      <c r="A3372" t="str">
        <v>FOUR WINDS</v>
      </c>
      <c r="B3372" t="str">
        <v>KATONAH</v>
      </c>
      <c r="C3372" t="str">
        <v>NY</v>
      </c>
      <c r="D3372" t="str">
        <v>WESTCHESTER</v>
      </c>
      <c r="E3372" t="str">
        <v>Psychiatric</v>
      </c>
      <c r="F3372" t="str">
        <v>Proprietary</v>
      </c>
      <c r="G3372" t="str">
        <v>No</v>
      </c>
      <c r="H3372" s="8">
        <v>0</v>
      </c>
      <c r="I3372" t="str">
        <f>_xlfn.XLOOKUP(C3372,State_Ref!B:B,State_Ref!A:A,"No Match")</f>
        <v>New York</v>
      </c>
      <c r="J3372" cm="1">
        <f t="array" ref="J3372">_xlfn.XLOOKUP(I3372&amp;PROPER(D3372),Cleaned_Population!B$2:B$3200&amp;Cleaned_Population!A$2:A$3200,Cleaned_Population!C$2:C$3200,"No Match")</f>
        <v>1015743</v>
      </c>
      <c r="K3372" t="str">
        <f t="shared" si="52"/>
        <v>Sufficient Access</v>
      </c>
    </row>
    <row r="3373" spans="1:11">
      <c r="A3373" t="str">
        <v>ST LAWRENCE PSYCHIATRIC CENTER</v>
      </c>
      <c r="B3373" t="str">
        <v>OGDENSBURG</v>
      </c>
      <c r="C3373" t="str">
        <v>NY</v>
      </c>
      <c r="D3373" t="str">
        <v>ST. LAWRENCE</v>
      </c>
      <c r="E3373" t="str">
        <v>Psychiatric</v>
      </c>
      <c r="F3373" t="str">
        <v>Government - State</v>
      </c>
      <c r="G3373" t="str">
        <v>No</v>
      </c>
      <c r="H3373" s="8">
        <v>0</v>
      </c>
      <c r="I3373" t="str">
        <f>_xlfn.XLOOKUP(C3373,State_Ref!B:B,State_Ref!A:A,"No Match")</f>
        <v>New York</v>
      </c>
      <c r="J3373" t="str" cm="1">
        <f t="array" ref="J3373">_xlfn.XLOOKUP(I3373&amp;PROPER(D3373),Cleaned_Population!B$2:B$3200&amp;Cleaned_Population!A$2:A$3200,Cleaned_Population!C$2:C$3200,"No Match")</f>
        <v>No Match</v>
      </c>
      <c r="K3373" t="str">
        <f t="shared" si="52"/>
        <v>Sufficient Access</v>
      </c>
    </row>
    <row r="3374" spans="1:11">
      <c r="A3374" t="str">
        <v>CREEDMOOR PSYCHIATRIC CENTER</v>
      </c>
      <c r="B3374" t="str">
        <v>QUEENS VILLAGE</v>
      </c>
      <c r="C3374" t="str">
        <v>NY</v>
      </c>
      <c r="D3374" t="str">
        <v>QUEENS</v>
      </c>
      <c r="E3374" t="str">
        <v>Psychiatric</v>
      </c>
      <c r="F3374" t="str">
        <v>Government - State</v>
      </c>
      <c r="G3374" t="str">
        <v>No</v>
      </c>
      <c r="H3374" s="8">
        <v>0</v>
      </c>
      <c r="I3374" t="str">
        <f>_xlfn.XLOOKUP(C3374,State_Ref!B:B,State_Ref!A:A,"No Match")</f>
        <v>New York</v>
      </c>
      <c r="J3374" cm="1">
        <f t="array" ref="J3374">_xlfn.XLOOKUP(I3374&amp;PROPER(D3374),Cleaned_Population!B$2:B$3200&amp;Cleaned_Population!A$2:A$3200,Cleaned_Population!C$2:C$3200,"No Match")</f>
        <v>2358182</v>
      </c>
      <c r="K3374" t="str">
        <f t="shared" si="52"/>
        <v>Sufficient Access</v>
      </c>
    </row>
    <row r="3375" spans="1:11">
      <c r="A3375" t="str">
        <v>NEW YORK STATE PSYCHIATRIC INSTITUTE</v>
      </c>
      <c r="B3375" t="str">
        <v>NEW YORK</v>
      </c>
      <c r="C3375" t="str">
        <v>NY</v>
      </c>
      <c r="D3375" t="str">
        <v>NEW YORK</v>
      </c>
      <c r="E3375" t="str">
        <v>Psychiatric</v>
      </c>
      <c r="F3375" t="str">
        <v>Government - State</v>
      </c>
      <c r="G3375" t="str">
        <v>No</v>
      </c>
      <c r="H3375" s="8">
        <v>0</v>
      </c>
      <c r="I3375" t="str">
        <f>_xlfn.XLOOKUP(C3375,State_Ref!B:B,State_Ref!A:A,"No Match")</f>
        <v>New York</v>
      </c>
      <c r="J3375" cm="1">
        <f t="array" ref="J3375">_xlfn.XLOOKUP(I3375&amp;PROPER(D3375),Cleaned_Population!B$2:B$3200&amp;Cleaned_Population!A$2:A$3200,Cleaned_Population!C$2:C$3200,"No Match")</f>
        <v>1664862</v>
      </c>
      <c r="K3375" t="str">
        <f t="shared" si="52"/>
        <v>Sufficient Access</v>
      </c>
    </row>
    <row r="3376" spans="1:11">
      <c r="A3376" t="str">
        <v>GREATER BINGHAMTON HEALTH CENTER</v>
      </c>
      <c r="B3376" t="str">
        <v>BINGHAMTON</v>
      </c>
      <c r="C3376" t="str">
        <v>NY</v>
      </c>
      <c r="D3376" t="str">
        <v>BROOME</v>
      </c>
      <c r="E3376" t="str">
        <v>Psychiatric</v>
      </c>
      <c r="F3376" t="str">
        <v>Government - State</v>
      </c>
      <c r="G3376" t="str">
        <v>Yes</v>
      </c>
      <c r="H3376" s="8">
        <v>0</v>
      </c>
      <c r="I3376" t="str">
        <f>_xlfn.XLOOKUP(C3376,State_Ref!B:B,State_Ref!A:A,"No Match")</f>
        <v>New York</v>
      </c>
      <c r="J3376" cm="1">
        <f t="array" ref="J3376">_xlfn.XLOOKUP(I3376&amp;PROPER(D3376),Cleaned_Population!B$2:B$3200&amp;Cleaned_Population!A$2:A$3200,Cleaned_Population!C$2:C$3200,"No Match")</f>
        <v>195736</v>
      </c>
      <c r="K3376" t="str">
        <f t="shared" si="52"/>
        <v>Sufficient Access</v>
      </c>
    </row>
    <row r="3377" spans="1:11">
      <c r="A3377" t="str">
        <v>PILGRIM PSYCHIATRIC CENTER</v>
      </c>
      <c r="B3377" t="str">
        <v>WEST BRENTWOOD</v>
      </c>
      <c r="C3377" t="str">
        <v>NY</v>
      </c>
      <c r="D3377" t="str">
        <v>SUFFOLK</v>
      </c>
      <c r="E3377" t="str">
        <v>Psychiatric</v>
      </c>
      <c r="F3377" t="str">
        <v>Government - State</v>
      </c>
      <c r="G3377" t="str">
        <v>No</v>
      </c>
      <c r="H3377" s="8">
        <v>0</v>
      </c>
      <c r="I3377" t="str">
        <f>_xlfn.XLOOKUP(C3377,State_Ref!B:B,State_Ref!A:A,"No Match")</f>
        <v>New York</v>
      </c>
      <c r="J3377" cm="1">
        <f t="array" ref="J3377">_xlfn.XLOOKUP(I3377&amp;PROPER(D3377),Cleaned_Population!B$2:B$3200&amp;Cleaned_Population!A$2:A$3200,Cleaned_Population!C$2:C$3200,"No Match")</f>
        <v>1546090</v>
      </c>
      <c r="K3377" t="str">
        <f t="shared" si="52"/>
        <v>Sufficient Access</v>
      </c>
    </row>
    <row r="3378" spans="1:11">
      <c r="A3378" t="str">
        <v>ROCKLAND PSYCH CTR</v>
      </c>
      <c r="B3378" t="str">
        <v>ORANGEBURG</v>
      </c>
      <c r="C3378" t="str">
        <v>NY</v>
      </c>
      <c r="D3378" t="str">
        <v>ROCKLAND</v>
      </c>
      <c r="E3378" t="str">
        <v>Psychiatric</v>
      </c>
      <c r="F3378" t="str">
        <v>Government - State</v>
      </c>
      <c r="G3378" t="str">
        <v>No</v>
      </c>
      <c r="H3378" s="8">
        <v>0</v>
      </c>
      <c r="I3378" t="str">
        <f>_xlfn.XLOOKUP(C3378,State_Ref!B:B,State_Ref!A:A,"No Match")</f>
        <v>New York</v>
      </c>
      <c r="J3378" cm="1">
        <f t="array" ref="J3378">_xlfn.XLOOKUP(I3378&amp;PROPER(D3378),Cleaned_Population!B$2:B$3200&amp;Cleaned_Population!A$2:A$3200,Cleaned_Population!C$2:C$3200,"No Match")</f>
        <v>357397</v>
      </c>
      <c r="K3378" t="str">
        <f t="shared" si="52"/>
        <v>Sufficient Access</v>
      </c>
    </row>
    <row r="3379" spans="1:11">
      <c r="A3379" t="str">
        <v>ROCHESTER PSYCHIATRIC CENTER</v>
      </c>
      <c r="B3379" t="str">
        <v>ROCHESTER</v>
      </c>
      <c r="C3379" t="str">
        <v>NY</v>
      </c>
      <c r="D3379" t="str">
        <v>MONROE</v>
      </c>
      <c r="E3379" t="str">
        <v>Psychiatric</v>
      </c>
      <c r="F3379" t="str">
        <v>Government - State</v>
      </c>
      <c r="G3379" t="str">
        <v>Yes</v>
      </c>
      <c r="H3379" s="8">
        <v>0</v>
      </c>
      <c r="I3379" t="str">
        <f>_xlfn.XLOOKUP(C3379,State_Ref!B:B,State_Ref!A:A,"No Match")</f>
        <v>New York</v>
      </c>
      <c r="J3379" cm="1">
        <f t="array" ref="J3379">_xlfn.XLOOKUP(I3379&amp;PROPER(D3379),Cleaned_Population!B$2:B$3200&amp;Cleaned_Population!A$2:A$3200,Cleaned_Population!C$2:C$3200,"No Match")</f>
        <v>750506</v>
      </c>
      <c r="K3379" t="str">
        <f t="shared" si="52"/>
        <v>Sufficient Access</v>
      </c>
    </row>
    <row r="3380" spans="1:11">
      <c r="A3380" t="str">
        <v>MOHAWK VALLEY PSYCHIATRIC CENTER</v>
      </c>
      <c r="B3380" t="str">
        <v>UTICA</v>
      </c>
      <c r="C3380" t="str">
        <v>NY</v>
      </c>
      <c r="D3380" t="str">
        <v>ONEIDA</v>
      </c>
      <c r="E3380" t="str">
        <v>Psychiatric</v>
      </c>
      <c r="F3380" t="str">
        <v>Government - State</v>
      </c>
      <c r="G3380" t="str">
        <v>Yes</v>
      </c>
      <c r="H3380" s="8">
        <v>0</v>
      </c>
      <c r="I3380" t="str">
        <f>_xlfn.XLOOKUP(C3380,State_Ref!B:B,State_Ref!A:A,"No Match")</f>
        <v>New York</v>
      </c>
      <c r="J3380" cm="1">
        <f t="array" ref="J3380">_xlfn.XLOOKUP(I3380&amp;PROPER(D3380),Cleaned_Population!B$2:B$3200&amp;Cleaned_Population!A$2:A$3200,Cleaned_Population!C$2:C$3200,"No Match")</f>
        <v>226392</v>
      </c>
      <c r="K3380" t="str">
        <f t="shared" si="52"/>
        <v>Sufficient Access</v>
      </c>
    </row>
    <row r="3381" spans="1:11">
      <c r="A3381" t="str">
        <v>BRYLIN HOSP</v>
      </c>
      <c r="B3381" t="str">
        <v>BUFFALO</v>
      </c>
      <c r="C3381" t="str">
        <v>NY</v>
      </c>
      <c r="D3381" t="str">
        <v>ERIE</v>
      </c>
      <c r="E3381" t="str">
        <v>Psychiatric</v>
      </c>
      <c r="F3381" t="str">
        <v>Proprietary</v>
      </c>
      <c r="G3381" t="str">
        <v>No</v>
      </c>
      <c r="H3381" s="8">
        <v>0</v>
      </c>
      <c r="I3381" t="str">
        <f>_xlfn.XLOOKUP(C3381,State_Ref!B:B,State_Ref!A:A,"No Match")</f>
        <v>New York</v>
      </c>
      <c r="J3381" cm="1">
        <f t="array" ref="J3381">_xlfn.XLOOKUP(I3381&amp;PROPER(D3381),Cleaned_Population!B$2:B$3200&amp;Cleaned_Population!A$2:A$3200,Cleaned_Population!C$2:C$3200,"No Match")</f>
        <v>946741</v>
      </c>
      <c r="K3381" t="str">
        <f t="shared" si="52"/>
        <v>Sufficient Access</v>
      </c>
    </row>
    <row r="3382" spans="1:11">
      <c r="A3382" t="str">
        <v>BRUNSWICK HOSPITAL CENTER, INC.</v>
      </c>
      <c r="B3382" t="str">
        <v>AMITYVILLE</v>
      </c>
      <c r="C3382" t="str">
        <v>NY</v>
      </c>
      <c r="D3382" t="str">
        <v>SUFFOLK</v>
      </c>
      <c r="E3382" t="str">
        <v>Psychiatric</v>
      </c>
      <c r="F3382" t="str">
        <v>Proprietary</v>
      </c>
      <c r="G3382" t="str">
        <v>No</v>
      </c>
      <c r="H3382" s="8">
        <v>0</v>
      </c>
      <c r="I3382" t="str">
        <f>_xlfn.XLOOKUP(C3382,State_Ref!B:B,State_Ref!A:A,"No Match")</f>
        <v>New York</v>
      </c>
      <c r="J3382" cm="1">
        <f t="array" ref="J3382">_xlfn.XLOOKUP(I3382&amp;PROPER(D3382),Cleaned_Population!B$2:B$3200&amp;Cleaned_Population!A$2:A$3200,Cleaned_Population!C$2:C$3200,"No Match")</f>
        <v>1546090</v>
      </c>
      <c r="K3382" t="str">
        <f t="shared" si="52"/>
        <v>Sufficient Access</v>
      </c>
    </row>
    <row r="3383" spans="1:11">
      <c r="A3383" t="str">
        <v>SOUTH OAKS HOSP</v>
      </c>
      <c r="B3383" t="str">
        <v>AMITYVILLE</v>
      </c>
      <c r="C3383" t="str">
        <v>NY</v>
      </c>
      <c r="D3383" t="str">
        <v>SUFFOLK</v>
      </c>
      <c r="E3383" t="str">
        <v>Psychiatric</v>
      </c>
      <c r="F3383" t="str">
        <v>Voluntary non-profit - Private</v>
      </c>
      <c r="G3383" t="str">
        <v>No</v>
      </c>
      <c r="H3383" s="8">
        <v>0</v>
      </c>
      <c r="I3383" t="str">
        <f>_xlfn.XLOOKUP(C3383,State_Ref!B:B,State_Ref!A:A,"No Match")</f>
        <v>New York</v>
      </c>
      <c r="J3383" cm="1">
        <f t="array" ref="J3383">_xlfn.XLOOKUP(I3383&amp;PROPER(D3383),Cleaned_Population!B$2:B$3200&amp;Cleaned_Population!A$2:A$3200,Cleaned_Population!C$2:C$3200,"No Match")</f>
        <v>1546090</v>
      </c>
      <c r="K3383" t="str">
        <f t="shared" si="52"/>
        <v>Sufficient Access</v>
      </c>
    </row>
    <row r="3384" spans="1:11">
      <c r="A3384" t="str">
        <v>SOUTH BEACH PSYCHIATRIC CENTER</v>
      </c>
      <c r="B3384" t="str">
        <v>STATEN ISLAND</v>
      </c>
      <c r="C3384" t="str">
        <v>NY</v>
      </c>
      <c r="D3384" t="str">
        <v>RICHMOND</v>
      </c>
      <c r="E3384" t="str">
        <v>Psychiatric</v>
      </c>
      <c r="F3384" t="str">
        <v>Government - State</v>
      </c>
      <c r="G3384" t="str">
        <v>No</v>
      </c>
      <c r="H3384" s="8">
        <v>0</v>
      </c>
      <c r="I3384" t="str">
        <f>_xlfn.XLOOKUP(C3384,State_Ref!B:B,State_Ref!A:A,"No Match")</f>
        <v>New York</v>
      </c>
      <c r="J3384" cm="1">
        <f t="array" ref="J3384">_xlfn.XLOOKUP(I3384&amp;PROPER(D3384),Cleaned_Population!B$2:B$3200&amp;Cleaned_Population!A$2:A$3200,Cleaned_Population!C$2:C$3200,"No Match")</f>
        <v>501290</v>
      </c>
      <c r="K3384" t="str">
        <f t="shared" si="52"/>
        <v>Sufficient Access</v>
      </c>
    </row>
    <row r="3385" spans="1:11">
      <c r="A3385" t="str">
        <v>ELMIRA PSYCH CENTER</v>
      </c>
      <c r="B3385" t="str">
        <v>ELMIRA</v>
      </c>
      <c r="C3385" t="str">
        <v>NY</v>
      </c>
      <c r="D3385" t="str">
        <v>CHEMUNG</v>
      </c>
      <c r="E3385" t="str">
        <v>Psychiatric</v>
      </c>
      <c r="F3385" t="str">
        <v>Government - State</v>
      </c>
      <c r="G3385" t="str">
        <v>No</v>
      </c>
      <c r="H3385" s="8">
        <v>0</v>
      </c>
      <c r="I3385" t="str">
        <f>_xlfn.XLOOKUP(C3385,State_Ref!B:B,State_Ref!A:A,"No Match")</f>
        <v>New York</v>
      </c>
      <c r="J3385" cm="1">
        <f t="array" ref="J3385">_xlfn.XLOOKUP(I3385&amp;PROPER(D3385),Cleaned_Population!B$2:B$3200&amp;Cleaned_Population!A$2:A$3200,Cleaned_Population!C$2:C$3200,"No Match")</f>
        <v>80415</v>
      </c>
      <c r="K3385" t="str">
        <f t="shared" si="52"/>
        <v>Sufficient Access</v>
      </c>
    </row>
    <row r="3386" spans="1:11">
      <c r="A3386" t="str">
        <v>CAPITAL DISTRICT PSYCH CENTER</v>
      </c>
      <c r="B3386" t="str">
        <v>ALBANY</v>
      </c>
      <c r="C3386" t="str">
        <v>NY</v>
      </c>
      <c r="D3386" t="str">
        <v>ALBANY</v>
      </c>
      <c r="E3386" t="str">
        <v>Psychiatric</v>
      </c>
      <c r="F3386" t="str">
        <v>Government - State</v>
      </c>
      <c r="G3386" t="str">
        <v>No</v>
      </c>
      <c r="H3386" s="8">
        <v>0</v>
      </c>
      <c r="I3386" t="str">
        <f>_xlfn.XLOOKUP(C3386,State_Ref!B:B,State_Ref!A:A,"No Match")</f>
        <v>New York</v>
      </c>
      <c r="J3386" cm="1">
        <f t="array" ref="J3386">_xlfn.XLOOKUP(I3386&amp;PROPER(D3386),Cleaned_Population!B$2:B$3200&amp;Cleaned_Population!A$2:A$3200,Cleaned_Population!C$2:C$3200,"No Match")</f>
        <v>321225</v>
      </c>
      <c r="K3386" t="str">
        <f t="shared" si="52"/>
        <v>Sufficient Access</v>
      </c>
    </row>
    <row r="3387" spans="1:11">
      <c r="A3387" t="str">
        <v>GRACIE SQUARE HOSP</v>
      </c>
      <c r="B3387" t="str">
        <v>NEW YORK</v>
      </c>
      <c r="C3387" t="str">
        <v>NY</v>
      </c>
      <c r="D3387" t="str">
        <v>NEW YORK</v>
      </c>
      <c r="E3387" t="str">
        <v>Psychiatric</v>
      </c>
      <c r="F3387" t="str">
        <v>Voluntary non-profit - Private</v>
      </c>
      <c r="G3387" t="str">
        <v>No</v>
      </c>
      <c r="H3387" s="8">
        <v>0</v>
      </c>
      <c r="I3387" t="str">
        <f>_xlfn.XLOOKUP(C3387,State_Ref!B:B,State_Ref!A:A,"No Match")</f>
        <v>New York</v>
      </c>
      <c r="J3387" cm="1">
        <f t="array" ref="J3387">_xlfn.XLOOKUP(I3387&amp;PROPER(D3387),Cleaned_Population!B$2:B$3200&amp;Cleaned_Population!A$2:A$3200,Cleaned_Population!C$2:C$3200,"No Match")</f>
        <v>1664862</v>
      </c>
      <c r="K3387" t="str">
        <f t="shared" si="52"/>
        <v>Sufficient Access</v>
      </c>
    </row>
    <row r="3388" spans="1:11">
      <c r="A3388" t="str">
        <v>FOUR WINDS OF SARATOGA</v>
      </c>
      <c r="B3388" t="str">
        <v>SARATOGA SPRINGS</v>
      </c>
      <c r="C3388" t="str">
        <v>NY</v>
      </c>
      <c r="D3388" t="str">
        <v>SARATOGA</v>
      </c>
      <c r="E3388" t="str">
        <v>Psychiatric</v>
      </c>
      <c r="F3388" t="str">
        <v>Proprietary</v>
      </c>
      <c r="G3388" t="str">
        <v>Yes</v>
      </c>
      <c r="H3388" s="8">
        <v>0</v>
      </c>
      <c r="I3388" t="str">
        <f>_xlfn.XLOOKUP(C3388,State_Ref!B:B,State_Ref!A:A,"No Match")</f>
        <v>New York</v>
      </c>
      <c r="J3388" cm="1">
        <f t="array" ref="J3388">_xlfn.XLOOKUP(I3388&amp;PROPER(D3388),Cleaned_Population!B$2:B$3200&amp;Cleaned_Population!A$2:A$3200,Cleaned_Population!C$2:C$3200,"No Match")</f>
        <v>241343</v>
      </c>
      <c r="K3388" t="str">
        <f t="shared" si="52"/>
        <v>Sufficient Access</v>
      </c>
    </row>
    <row r="3389" spans="1:11">
      <c r="A3389" t="str">
        <v>BUFFALO PSYCHIATRIC CENTER</v>
      </c>
      <c r="B3389" t="str">
        <v>BUFFALO</v>
      </c>
      <c r="C3389" t="str">
        <v>NY</v>
      </c>
      <c r="D3389" t="str">
        <v>ERIE</v>
      </c>
      <c r="E3389" t="str">
        <v>Psychiatric</v>
      </c>
      <c r="F3389" t="str">
        <v>Government - State</v>
      </c>
      <c r="G3389" t="str">
        <v>No</v>
      </c>
      <c r="H3389" s="8">
        <v>0</v>
      </c>
      <c r="I3389" t="str">
        <f>_xlfn.XLOOKUP(C3389,State_Ref!B:B,State_Ref!A:A,"No Match")</f>
        <v>New York</v>
      </c>
      <c r="J3389" cm="1">
        <f t="array" ref="J3389">_xlfn.XLOOKUP(I3389&amp;PROPER(D3389),Cleaned_Population!B$2:B$3200&amp;Cleaned_Population!A$2:A$3200,Cleaned_Population!C$2:C$3200,"No Match")</f>
        <v>946741</v>
      </c>
      <c r="K3389" t="str">
        <f t="shared" si="52"/>
        <v>Sufficient Access</v>
      </c>
    </row>
    <row r="3390" spans="1:11">
      <c r="A3390" t="str">
        <v>BRONX PSYCHIATRIC CENTER</v>
      </c>
      <c r="B3390" t="str">
        <v>BRONX</v>
      </c>
      <c r="C3390" t="str">
        <v>NY</v>
      </c>
      <c r="D3390" t="str">
        <v>BRONX</v>
      </c>
      <c r="E3390" t="str">
        <v>Psychiatric</v>
      </c>
      <c r="F3390" t="str">
        <v>Government - State</v>
      </c>
      <c r="G3390" t="str">
        <v>No</v>
      </c>
      <c r="H3390" s="8">
        <v>0</v>
      </c>
      <c r="I3390" t="str">
        <f>_xlfn.XLOOKUP(C3390,State_Ref!B:B,State_Ref!A:A,"No Match")</f>
        <v>New York</v>
      </c>
      <c r="J3390" cm="1">
        <f t="array" ref="J3390">_xlfn.XLOOKUP(I3390&amp;PROPER(D3390),Cleaned_Population!B$2:B$3200&amp;Cleaned_Population!A$2:A$3200,Cleaned_Population!C$2:C$3200,"No Match")</f>
        <v>1406332</v>
      </c>
      <c r="K3390" t="str">
        <f t="shared" si="52"/>
        <v>Sufficient Access</v>
      </c>
    </row>
    <row r="3391" spans="1:11">
      <c r="A3391" t="str">
        <v>MANHATTAN PSYCHIATRIC CENTER</v>
      </c>
      <c r="B3391" t="str">
        <v>NEW YORK</v>
      </c>
      <c r="C3391" t="str">
        <v>NY</v>
      </c>
      <c r="D3391" t="str">
        <v>NEW YORK</v>
      </c>
      <c r="E3391" t="str">
        <v>Psychiatric</v>
      </c>
      <c r="F3391" t="str">
        <v>Government - State</v>
      </c>
      <c r="G3391" t="str">
        <v>No</v>
      </c>
      <c r="H3391" s="8">
        <v>0</v>
      </c>
      <c r="I3391" t="str">
        <f>_xlfn.XLOOKUP(C3391,State_Ref!B:B,State_Ref!A:A,"No Match")</f>
        <v>New York</v>
      </c>
      <c r="J3391" cm="1">
        <f t="array" ref="J3391">_xlfn.XLOOKUP(I3391&amp;PROPER(D3391),Cleaned_Population!B$2:B$3200&amp;Cleaned_Population!A$2:A$3200,Cleaned_Population!C$2:C$3200,"No Match")</f>
        <v>1664862</v>
      </c>
      <c r="K3391" t="str">
        <f t="shared" si="52"/>
        <v>Sufficient Access</v>
      </c>
    </row>
    <row r="3392" spans="1:11">
      <c r="A3392" t="str">
        <v>KIRBY FORENSIC PSYCHIATRIC CENTER</v>
      </c>
      <c r="B3392" t="str">
        <v>NEW YORK</v>
      </c>
      <c r="C3392" t="str">
        <v>NY</v>
      </c>
      <c r="D3392" t="str">
        <v>NEW YORK</v>
      </c>
      <c r="E3392" t="str">
        <v>Psychiatric</v>
      </c>
      <c r="F3392" t="str">
        <v>Government - State</v>
      </c>
      <c r="G3392" t="str">
        <v>No</v>
      </c>
      <c r="H3392" s="8">
        <v>0</v>
      </c>
      <c r="I3392" t="str">
        <f>_xlfn.XLOOKUP(C3392,State_Ref!B:B,State_Ref!A:A,"No Match")</f>
        <v>New York</v>
      </c>
      <c r="J3392" cm="1">
        <f t="array" ref="J3392">_xlfn.XLOOKUP(I3392&amp;PROPER(D3392),Cleaned_Population!B$2:B$3200&amp;Cleaned_Population!A$2:A$3200,Cleaned_Population!C$2:C$3200,"No Match")</f>
        <v>1664862</v>
      </c>
      <c r="K3392" t="str">
        <f t="shared" si="52"/>
        <v>Sufficient Access</v>
      </c>
    </row>
    <row r="3393" spans="1:11">
      <c r="A3393" t="str">
        <v>MID HUDSON FORENSIC PSYCHIATRIC CTR</v>
      </c>
      <c r="B3393" t="str">
        <v>NEW HAMPTON</v>
      </c>
      <c r="C3393" t="str">
        <v>NY</v>
      </c>
      <c r="D3393" t="str">
        <v>ORANGE</v>
      </c>
      <c r="E3393" t="str">
        <v>Psychiatric</v>
      </c>
      <c r="F3393" t="str">
        <v>Government - State</v>
      </c>
      <c r="G3393" t="str">
        <v>No</v>
      </c>
      <c r="H3393" s="8">
        <v>0</v>
      </c>
      <c r="I3393" t="str">
        <f>_xlfn.XLOOKUP(C3393,State_Ref!B:B,State_Ref!A:A,"No Match")</f>
        <v>New York</v>
      </c>
      <c r="J3393" cm="1">
        <f t="array" ref="J3393">_xlfn.XLOOKUP(I3393&amp;PROPER(D3393),Cleaned_Population!B$2:B$3200&amp;Cleaned_Population!A$2:A$3200,Cleaned_Population!C$2:C$3200,"No Match")</f>
        <v>417669</v>
      </c>
      <c r="K3393" t="str">
        <f t="shared" si="52"/>
        <v>Sufficient Access</v>
      </c>
    </row>
    <row r="3394" spans="1:11">
      <c r="A3394" t="str">
        <v>KINGSBORO PSYCHIATRIC HOSPITAL</v>
      </c>
      <c r="B3394" t="str">
        <v>BROOKLYN</v>
      </c>
      <c r="C3394" t="str">
        <v>NY</v>
      </c>
      <c r="D3394" t="str">
        <v>KINGS</v>
      </c>
      <c r="E3394" t="str">
        <v>Psychiatric</v>
      </c>
      <c r="F3394" t="str">
        <v>Government - State</v>
      </c>
      <c r="G3394" t="str">
        <v>No</v>
      </c>
      <c r="H3394" s="8">
        <v>0</v>
      </c>
      <c r="I3394" t="str">
        <f>_xlfn.XLOOKUP(C3394,State_Ref!B:B,State_Ref!A:A,"No Match")</f>
        <v>New York</v>
      </c>
      <c r="J3394" cm="1">
        <f t="array" ref="J3394">_xlfn.XLOOKUP(I3394&amp;PROPER(D3394),Cleaned_Population!B$2:B$3200&amp;Cleaned_Population!A$2:A$3200,Cleaned_Population!C$2:C$3200,"No Match")</f>
        <v>2653963</v>
      </c>
      <c r="K3394" t="str">
        <f t="shared" si="52"/>
        <v>Sufficient Access</v>
      </c>
    </row>
    <row r="3395" spans="1:11">
      <c r="A3395" t="str">
        <v>SAGAMORE CHILDRENS PSYCHIATRIC CENTER</v>
      </c>
      <c r="B3395" t="str">
        <v>DIX HILLS</v>
      </c>
      <c r="C3395" t="str">
        <v>NY</v>
      </c>
      <c r="D3395" t="str">
        <v>SUFFOLK</v>
      </c>
      <c r="E3395" t="str">
        <v>Psychiatric</v>
      </c>
      <c r="F3395" t="str">
        <v>Government - State</v>
      </c>
      <c r="G3395" t="str">
        <v>No</v>
      </c>
      <c r="H3395" s="8">
        <v>0</v>
      </c>
      <c r="I3395" t="str">
        <f>_xlfn.XLOOKUP(C3395,State_Ref!B:B,State_Ref!A:A,"No Match")</f>
        <v>New York</v>
      </c>
      <c r="J3395" cm="1">
        <f t="array" ref="J3395">_xlfn.XLOOKUP(I3395&amp;PROPER(D3395),Cleaned_Population!B$2:B$3200&amp;Cleaned_Population!A$2:A$3200,Cleaned_Population!C$2:C$3200,"No Match")</f>
        <v>1546090</v>
      </c>
      <c r="K3395" t="str">
        <f t="shared" ref="K3395:K3458" si="53">IF(AND(J3395&gt;50000,COUNTIFS(D:D,D3395,C:C,C3395)&lt;=1),"Hospital Desert","Sufficient Access")</f>
        <v>Sufficient Access</v>
      </c>
    </row>
    <row r="3396" spans="1:11">
      <c r="A3396" t="str">
        <v>WESTERN NY CHILDRENS PSYCHIATRIC CENTER</v>
      </c>
      <c r="B3396" t="str">
        <v>WEST SENECA</v>
      </c>
      <c r="C3396" t="str">
        <v>NY</v>
      </c>
      <c r="D3396" t="str">
        <v>ERIE</v>
      </c>
      <c r="E3396" t="str">
        <v>Psychiatric</v>
      </c>
      <c r="F3396" t="str">
        <v>Government - State</v>
      </c>
      <c r="G3396" t="str">
        <v>Yes</v>
      </c>
      <c r="H3396" s="8">
        <v>0</v>
      </c>
      <c r="I3396" t="str">
        <f>_xlfn.XLOOKUP(C3396,State_Ref!B:B,State_Ref!A:A,"No Match")</f>
        <v>New York</v>
      </c>
      <c r="J3396" cm="1">
        <f t="array" ref="J3396">_xlfn.XLOOKUP(I3396&amp;PROPER(D3396),Cleaned_Population!B$2:B$3200&amp;Cleaned_Population!A$2:A$3200,Cleaned_Population!C$2:C$3200,"No Match")</f>
        <v>946741</v>
      </c>
      <c r="K3396" t="str">
        <f t="shared" si="53"/>
        <v>Sufficient Access</v>
      </c>
    </row>
    <row r="3397" spans="1:11">
      <c r="A3397" t="str">
        <v>Rockland Childrens Psychiatric Center</v>
      </c>
      <c r="B3397" t="str">
        <v>ORANGEBURG</v>
      </c>
      <c r="C3397" t="str">
        <v>NY</v>
      </c>
      <c r="D3397" t="str">
        <v>ROCKLAND</v>
      </c>
      <c r="E3397" t="str">
        <v>Psychiatric</v>
      </c>
      <c r="F3397" t="str">
        <v>Government - State</v>
      </c>
      <c r="G3397" t="str">
        <v>No</v>
      </c>
      <c r="H3397" s="8">
        <v>0</v>
      </c>
      <c r="I3397" t="str">
        <f>_xlfn.XLOOKUP(C3397,State_Ref!B:B,State_Ref!A:A,"No Match")</f>
        <v>New York</v>
      </c>
      <c r="J3397" cm="1">
        <f t="array" ref="J3397">_xlfn.XLOOKUP(I3397&amp;PROPER(D3397),Cleaned_Population!B$2:B$3200&amp;Cleaned_Population!A$2:A$3200,Cleaned_Population!C$2:C$3200,"No Match")</f>
        <v>357397</v>
      </c>
      <c r="K3397" t="str">
        <f t="shared" si="53"/>
        <v>Sufficient Access</v>
      </c>
    </row>
    <row r="3398" spans="1:11">
      <c r="A3398" t="str">
        <v>NEW YORK CITY CHILDRENS PSYCH CENTER</v>
      </c>
      <c r="B3398" t="str">
        <v>BELLEROSE</v>
      </c>
      <c r="C3398" t="str">
        <v>NY</v>
      </c>
      <c r="D3398" t="str">
        <v>QUEENS</v>
      </c>
      <c r="E3398" t="str">
        <v>Psychiatric</v>
      </c>
      <c r="F3398" t="str">
        <v>Government - State</v>
      </c>
      <c r="G3398" t="str">
        <v>No</v>
      </c>
      <c r="H3398" s="8">
        <v>0</v>
      </c>
      <c r="I3398" t="str">
        <f>_xlfn.XLOOKUP(C3398,State_Ref!B:B,State_Ref!A:A,"No Match")</f>
        <v>New York</v>
      </c>
      <c r="J3398" cm="1">
        <f t="array" ref="J3398">_xlfn.XLOOKUP(I3398&amp;PROPER(D3398),Cleaned_Population!B$2:B$3200&amp;Cleaned_Population!A$2:A$3200,Cleaned_Population!C$2:C$3200,"No Match")</f>
        <v>2358182</v>
      </c>
      <c r="K3398" t="str">
        <f t="shared" si="53"/>
        <v>Sufficient Access</v>
      </c>
    </row>
    <row r="3399" spans="1:11">
      <c r="A3399" t="str">
        <v>CLAXTON-HEPBURN MEDICAL CENTER</v>
      </c>
      <c r="B3399" t="str">
        <v>OGDENSBURG</v>
      </c>
      <c r="C3399" t="str">
        <v>NY</v>
      </c>
      <c r="D3399" t="str">
        <v>ST. LAWRENCE</v>
      </c>
      <c r="E3399" t="str">
        <v>Psychiatric</v>
      </c>
      <c r="F3399" t="str">
        <v>Voluntary non-profit - Private</v>
      </c>
      <c r="G3399" t="str">
        <v>No</v>
      </c>
      <c r="H3399" s="8">
        <v>0</v>
      </c>
      <c r="I3399" t="str">
        <f>_xlfn.XLOOKUP(C3399,State_Ref!B:B,State_Ref!A:A,"No Match")</f>
        <v>New York</v>
      </c>
      <c r="J3399" t="str" cm="1">
        <f t="array" ref="J3399">_xlfn.XLOOKUP(I3399&amp;PROPER(D3399),Cleaned_Population!B$2:B$3200&amp;Cleaned_Population!A$2:A$3200,Cleaned_Population!C$2:C$3200,"No Match")</f>
        <v>No Match</v>
      </c>
      <c r="K3399" t="str">
        <f t="shared" si="53"/>
        <v>Sufficient Access</v>
      </c>
    </row>
    <row r="3400" spans="1:11">
      <c r="A3400" t="str">
        <v>CAROLINAS MEDICAL CENTER-NORTHEAST</v>
      </c>
      <c r="B3400" t="str">
        <v>CONCORD</v>
      </c>
      <c r="C3400" t="str">
        <v>NC</v>
      </c>
      <c r="D3400" t="str">
        <v>CABARRUS</v>
      </c>
      <c r="E3400" t="str">
        <v>Acute Care Hospitals</v>
      </c>
      <c r="F3400" t="str">
        <v>Government - Hospital District or Authority</v>
      </c>
      <c r="G3400" t="str">
        <v>Yes</v>
      </c>
      <c r="H3400" s="8">
        <v>4</v>
      </c>
      <c r="I3400" t="str">
        <f>_xlfn.XLOOKUP(C3400,State_Ref!B:B,State_Ref!A:A,"No Match")</f>
        <v>North Carolina</v>
      </c>
      <c r="J3400" cm="1">
        <f t="array" ref="J3400">_xlfn.XLOOKUP(I3400&amp;PROPER(D3400),Cleaned_Population!B$2:B$3200&amp;Cleaned_Population!A$2:A$3200,Cleaned_Population!C$2:C$3200,"No Match")</f>
        <v>249725</v>
      </c>
      <c r="K3400" t="str">
        <f t="shared" si="53"/>
        <v>Hospital Desert</v>
      </c>
    </row>
    <row r="3401" spans="1:11">
      <c r="A3401" t="str">
        <v>MEMORIAL MISSION HOSPITAL AND ASHEVILLE SURGERY CE</v>
      </c>
      <c r="B3401" t="str">
        <v>ASHEVILLE</v>
      </c>
      <c r="C3401" t="str">
        <v>NC</v>
      </c>
      <c r="D3401" t="str">
        <v>BUNCOMBE</v>
      </c>
      <c r="E3401" t="str">
        <v>Acute Care Hospitals</v>
      </c>
      <c r="F3401" t="str">
        <v>Voluntary non-profit - Private</v>
      </c>
      <c r="G3401" t="str">
        <v>Yes</v>
      </c>
      <c r="H3401" s="8">
        <v>3</v>
      </c>
      <c r="I3401" t="str">
        <f>_xlfn.XLOOKUP(C3401,State_Ref!B:B,State_Ref!A:A,"No Match")</f>
        <v>North Carolina</v>
      </c>
      <c r="J3401" cm="1">
        <f t="array" ref="J3401">_xlfn.XLOOKUP(I3401&amp;PROPER(D3401),Cleaned_Population!B$2:B$3200&amp;Cleaned_Population!A$2:A$3200,Cleaned_Population!C$2:C$3200,"No Match")</f>
        <v>277417</v>
      </c>
      <c r="K3401" t="str">
        <f t="shared" si="53"/>
        <v>Sufficient Access</v>
      </c>
    </row>
    <row r="3402" spans="1:11">
      <c r="A3402" t="str">
        <v>NORTHERN REGIONAL HOSPITAL</v>
      </c>
      <c r="B3402" t="str">
        <v>MOUNT AIRY</v>
      </c>
      <c r="C3402" t="str">
        <v>NC</v>
      </c>
      <c r="D3402" t="str">
        <v>SURRY</v>
      </c>
      <c r="E3402" t="str">
        <v>Acute Care Hospitals</v>
      </c>
      <c r="F3402" t="str">
        <v>Government - Hospital District or Authority</v>
      </c>
      <c r="G3402" t="str">
        <v>Yes</v>
      </c>
      <c r="H3402" s="8">
        <v>4</v>
      </c>
      <c r="I3402" t="str">
        <f>_xlfn.XLOOKUP(C3402,State_Ref!B:B,State_Ref!A:A,"No Match")</f>
        <v>North Carolina</v>
      </c>
      <c r="J3402" cm="1">
        <f t="array" ref="J3402">_xlfn.XLOOKUP(I3402&amp;PROPER(D3402),Cleaned_Population!B$2:B$3200&amp;Cleaned_Population!A$2:A$3200,Cleaned_Population!C$2:C$3200,"No Match")</f>
        <v>72287</v>
      </c>
      <c r="K3402" t="str">
        <f t="shared" si="53"/>
        <v>Sufficient Access</v>
      </c>
    </row>
    <row r="3403" spans="1:11">
      <c r="A3403" t="str">
        <v>HIGH POINT REGIONAL HEALTH SYSTEM</v>
      </c>
      <c r="B3403" t="str">
        <v>HIGH POINT</v>
      </c>
      <c r="C3403" t="str">
        <v>NC</v>
      </c>
      <c r="D3403" t="str">
        <v>GUILFORD</v>
      </c>
      <c r="E3403" t="str">
        <v>Acute Care Hospitals</v>
      </c>
      <c r="F3403" t="str">
        <v>Voluntary non-profit - Private</v>
      </c>
      <c r="G3403" t="str">
        <v>Yes</v>
      </c>
      <c r="H3403" s="8">
        <v>2</v>
      </c>
      <c r="I3403" t="str">
        <f>_xlfn.XLOOKUP(C3403,State_Ref!B:B,State_Ref!A:A,"No Match")</f>
        <v>North Carolina</v>
      </c>
      <c r="J3403" cm="1">
        <f t="array" ref="J3403">_xlfn.XLOOKUP(I3403&amp;PROPER(D3403),Cleaned_Population!B$2:B$3200&amp;Cleaned_Population!A$2:A$3200,Cleaned_Population!C$2:C$3200,"No Match")</f>
        <v>562234</v>
      </c>
      <c r="K3403" t="str">
        <f t="shared" si="53"/>
        <v>Sufficient Access</v>
      </c>
    </row>
    <row r="3404" spans="1:11">
      <c r="A3404" t="str">
        <v>SCOTLAND MEMORIAL HOSPITAL</v>
      </c>
      <c r="B3404" t="str">
        <v>LAURINBURG</v>
      </c>
      <c r="C3404" t="str">
        <v>NC</v>
      </c>
      <c r="D3404" t="str">
        <v>SCOTLAND</v>
      </c>
      <c r="E3404" t="str">
        <v>Acute Care Hospitals</v>
      </c>
      <c r="F3404" t="str">
        <v>Voluntary non-profit - Private</v>
      </c>
      <c r="G3404" t="str">
        <v>Yes</v>
      </c>
      <c r="H3404" s="8">
        <v>3</v>
      </c>
      <c r="I3404" t="str">
        <f>_xlfn.XLOOKUP(C3404,State_Ref!B:B,State_Ref!A:A,"No Match")</f>
        <v>North Carolina</v>
      </c>
      <c r="J3404" cm="1">
        <f t="array" ref="J3404">_xlfn.XLOOKUP(I3404&amp;PROPER(D3404),Cleaned_Population!B$2:B$3200&amp;Cleaned_Population!A$2:A$3200,Cleaned_Population!C$2:C$3200,"No Match")</f>
        <v>33322</v>
      </c>
      <c r="K3404" t="str">
        <f t="shared" si="53"/>
        <v>Sufficient Access</v>
      </c>
    </row>
    <row r="3405" spans="1:11">
      <c r="A3405" t="str">
        <v>UNC HEALTH CARE WAYNE</v>
      </c>
      <c r="B3405" t="str">
        <v>GOLDSBORO</v>
      </c>
      <c r="C3405" t="str">
        <v>NC</v>
      </c>
      <c r="D3405" t="str">
        <v>WAYNE</v>
      </c>
      <c r="E3405" t="str">
        <v>Acute Care Hospitals</v>
      </c>
      <c r="F3405" t="str">
        <v>Voluntary non-profit - Private</v>
      </c>
      <c r="G3405" t="str">
        <v>Yes</v>
      </c>
      <c r="H3405" s="8">
        <v>3</v>
      </c>
      <c r="I3405" t="str">
        <f>_xlfn.XLOOKUP(C3405,State_Ref!B:B,State_Ref!A:A,"No Match")</f>
        <v>North Carolina</v>
      </c>
      <c r="J3405" cm="1">
        <f t="array" ref="J3405">_xlfn.XLOOKUP(I3405&amp;PROPER(D3405),Cleaned_Population!B$2:B$3200&amp;Cleaned_Population!A$2:A$3200,Cleaned_Population!C$2:C$3200,"No Match")</f>
        <v>122278</v>
      </c>
      <c r="K3405" t="str">
        <f t="shared" si="53"/>
        <v>Sufficient Access</v>
      </c>
    </row>
    <row r="3406" spans="1:11">
      <c r="A3406" t="str">
        <v>RUTHERFORD REGIONAL MEDICAL CENTER</v>
      </c>
      <c r="B3406" t="str">
        <v>RUTHERFORDTON</v>
      </c>
      <c r="C3406" t="str">
        <v>NC</v>
      </c>
      <c r="D3406" t="str">
        <v>RUTHERFORD</v>
      </c>
      <c r="E3406" t="str">
        <v>Acute Care Hospitals</v>
      </c>
      <c r="F3406" t="str">
        <v>Proprietary</v>
      </c>
      <c r="G3406" t="str">
        <v>Yes</v>
      </c>
      <c r="H3406" s="8">
        <v>2</v>
      </c>
      <c r="I3406" t="str">
        <f>_xlfn.XLOOKUP(C3406,State_Ref!B:B,State_Ref!A:A,"No Match")</f>
        <v>North Carolina</v>
      </c>
      <c r="J3406" cm="1">
        <f t="array" ref="J3406">_xlfn.XLOOKUP(I3406&amp;PROPER(D3406),Cleaned_Population!B$2:B$3200&amp;Cleaned_Population!A$2:A$3200,Cleaned_Population!C$2:C$3200,"No Match")</f>
        <v>65745</v>
      </c>
      <c r="K3406" t="str">
        <f t="shared" si="53"/>
        <v>Hospital Desert</v>
      </c>
    </row>
    <row r="3407" spans="1:11">
      <c r="A3407" t="str">
        <v>NOVANT HEALTH FORSYTH MEDICAL CENTER</v>
      </c>
      <c r="B3407" t="str">
        <v>WINSTON-SALEM</v>
      </c>
      <c r="C3407" t="str">
        <v>NC</v>
      </c>
      <c r="D3407" t="str">
        <v>FORSYTH</v>
      </c>
      <c r="E3407" t="str">
        <v>Acute Care Hospitals</v>
      </c>
      <c r="F3407" t="str">
        <v>Voluntary non-profit - Private</v>
      </c>
      <c r="G3407" t="str">
        <v>Yes</v>
      </c>
      <c r="H3407" s="8">
        <v>4</v>
      </c>
      <c r="I3407" t="str">
        <f>_xlfn.XLOOKUP(C3407,State_Ref!B:B,State_Ref!A:A,"No Match")</f>
        <v>North Carolina</v>
      </c>
      <c r="J3407" cm="1">
        <f t="array" ref="J3407">_xlfn.XLOOKUP(I3407&amp;PROPER(D3407),Cleaned_Population!B$2:B$3200&amp;Cleaned_Population!A$2:A$3200,Cleaned_Population!C$2:C$3200,"No Match")</f>
        <v>401718</v>
      </c>
      <c r="K3407" t="str">
        <f t="shared" si="53"/>
        <v>Sufficient Access</v>
      </c>
    </row>
    <row r="3408" spans="1:11">
      <c r="A3408" t="str">
        <v>NOVANT HEALTH ROWAN MEDICAL CENTER</v>
      </c>
      <c r="B3408" t="str">
        <v>SALISBURY</v>
      </c>
      <c r="C3408" t="str">
        <v>NC</v>
      </c>
      <c r="D3408" t="str">
        <v>ROWAN</v>
      </c>
      <c r="E3408" t="str">
        <v>Acute Care Hospitals</v>
      </c>
      <c r="F3408" t="str">
        <v>Voluntary non-profit - Private</v>
      </c>
      <c r="G3408" t="str">
        <v>Yes</v>
      </c>
      <c r="H3408" s="8">
        <v>4</v>
      </c>
      <c r="I3408" t="str">
        <f>_xlfn.XLOOKUP(C3408,State_Ref!B:B,State_Ref!A:A,"No Match")</f>
        <v>North Carolina</v>
      </c>
      <c r="J3408" cm="1">
        <f t="array" ref="J3408">_xlfn.XLOOKUP(I3408&amp;PROPER(D3408),Cleaned_Population!B$2:B$3200&amp;Cleaned_Population!A$2:A$3200,Cleaned_Population!C$2:C$3200,"No Match")</f>
        <v>155096</v>
      </c>
      <c r="K3408" t="str">
        <f t="shared" si="53"/>
        <v>Sufficient Access</v>
      </c>
    </row>
    <row r="3409" spans="1:11">
      <c r="A3409" t="str">
        <v>HARRIS REGIONAL HOSPITAL</v>
      </c>
      <c r="B3409" t="str">
        <v>SYLVA</v>
      </c>
      <c r="C3409" t="str">
        <v>NC</v>
      </c>
      <c r="D3409" t="str">
        <v>JACKSON</v>
      </c>
      <c r="E3409" t="str">
        <v>Acute Care Hospitals</v>
      </c>
      <c r="F3409" t="str">
        <v>Proprietary</v>
      </c>
      <c r="G3409" t="str">
        <v>Yes</v>
      </c>
      <c r="H3409" s="8">
        <v>3</v>
      </c>
      <c r="I3409" t="str">
        <f>_xlfn.XLOOKUP(C3409,State_Ref!B:B,State_Ref!A:A,"No Match")</f>
        <v>North Carolina</v>
      </c>
      <c r="J3409" cm="1">
        <f t="array" ref="J3409">_xlfn.XLOOKUP(I3409&amp;PROPER(D3409),Cleaned_Population!B$2:B$3200&amp;Cleaned_Population!A$2:A$3200,Cleaned_Population!C$2:C$3200,"No Match")</f>
        <v>45039</v>
      </c>
      <c r="K3409" t="str">
        <f t="shared" si="53"/>
        <v>Sufficient Access</v>
      </c>
    </row>
    <row r="3410" spans="1:11">
      <c r="A3410" t="str">
        <v>PARDEE HOSPITAL HENDERSON COUNTY</v>
      </c>
      <c r="B3410" t="str">
        <v>HENDERSONVILLE</v>
      </c>
      <c r="C3410" t="str">
        <v>NC</v>
      </c>
      <c r="D3410" t="str">
        <v>HENDERSON</v>
      </c>
      <c r="E3410" t="str">
        <v>Acute Care Hospitals</v>
      </c>
      <c r="F3410" t="str">
        <v>Government - Local</v>
      </c>
      <c r="G3410" t="str">
        <v>Yes</v>
      </c>
      <c r="H3410" s="8">
        <v>5</v>
      </c>
      <c r="I3410" t="str">
        <f>_xlfn.XLOOKUP(C3410,State_Ref!B:B,State_Ref!A:A,"No Match")</f>
        <v>North Carolina</v>
      </c>
      <c r="J3410" cm="1">
        <f t="array" ref="J3410">_xlfn.XLOOKUP(I3410&amp;PROPER(D3410),Cleaned_Population!B$2:B$3200&amp;Cleaned_Population!A$2:A$3200,Cleaned_Population!C$2:C$3200,"No Match")</f>
        <v>122375</v>
      </c>
      <c r="K3410" t="str">
        <f t="shared" si="53"/>
        <v>Sufficient Access</v>
      </c>
    </row>
    <row r="3411" spans="1:11">
      <c r="A3411" t="str">
        <v>CENTRAL CAROLINA HOSPITAL</v>
      </c>
      <c r="B3411" t="str">
        <v>SANFORD</v>
      </c>
      <c r="C3411" t="str">
        <v>NC</v>
      </c>
      <c r="D3411" t="str">
        <v>LEE</v>
      </c>
      <c r="E3411" t="str">
        <v>Acute Care Hospitals</v>
      </c>
      <c r="F3411" t="str">
        <v>Voluntary non-profit - Private</v>
      </c>
      <c r="G3411" t="str">
        <v>Yes</v>
      </c>
      <c r="H3411" s="8">
        <v>2</v>
      </c>
      <c r="I3411" t="str">
        <f>_xlfn.XLOOKUP(C3411,State_Ref!B:B,State_Ref!A:A,"No Match")</f>
        <v>North Carolina</v>
      </c>
      <c r="J3411" cm="1">
        <f t="array" ref="J3411">_xlfn.XLOOKUP(I3411&amp;PROPER(D3411),Cleaned_Population!B$2:B$3200&amp;Cleaned_Population!A$2:A$3200,Cleaned_Population!C$2:C$3200,"No Match")</f>
        <v>70258</v>
      </c>
      <c r="K3411" t="str">
        <f t="shared" si="53"/>
        <v>Hospital Desert</v>
      </c>
    </row>
    <row r="3412" spans="1:11">
      <c r="A3412" t="str">
        <v>ATRIUM HEALTH CLEVELAND</v>
      </c>
      <c r="B3412" t="str">
        <v>SHELBY</v>
      </c>
      <c r="C3412" t="str">
        <v>NC</v>
      </c>
      <c r="D3412" t="str">
        <v>CLEVELAND</v>
      </c>
      <c r="E3412" t="str">
        <v>Acute Care Hospitals</v>
      </c>
      <c r="F3412" t="str">
        <v>Government - Hospital District or Authority</v>
      </c>
      <c r="G3412" t="str">
        <v>Yes</v>
      </c>
      <c r="H3412" s="8">
        <v>3</v>
      </c>
      <c r="I3412" t="str">
        <f>_xlfn.XLOOKUP(C3412,State_Ref!B:B,State_Ref!A:A,"No Match")</f>
        <v>North Carolina</v>
      </c>
      <c r="J3412" cm="1">
        <f t="array" ref="J3412">_xlfn.XLOOKUP(I3412&amp;PROPER(D3412),Cleaned_Population!B$2:B$3200&amp;Cleaned_Population!A$2:A$3200,Cleaned_Population!C$2:C$3200,"No Match")</f>
        <v>103325</v>
      </c>
      <c r="K3412" t="str">
        <f t="shared" si="53"/>
        <v>Hospital Desert</v>
      </c>
    </row>
    <row r="3413" spans="1:11">
      <c r="A3413" t="str">
        <v>ADVENTHEALTH HENDERSONVILLE</v>
      </c>
      <c r="B3413" t="str">
        <v>HENDERSONVILLE</v>
      </c>
      <c r="C3413" t="str">
        <v>NC</v>
      </c>
      <c r="D3413" t="str">
        <v>HENDERSON</v>
      </c>
      <c r="E3413" t="str">
        <v>Acute Care Hospitals</v>
      </c>
      <c r="F3413" t="str">
        <v>Voluntary non-profit - Private</v>
      </c>
      <c r="G3413" t="str">
        <v>Yes</v>
      </c>
      <c r="H3413" s="8">
        <v>5</v>
      </c>
      <c r="I3413" t="str">
        <f>_xlfn.XLOOKUP(C3413,State_Ref!B:B,State_Ref!A:A,"No Match")</f>
        <v>North Carolina</v>
      </c>
      <c r="J3413" cm="1">
        <f t="array" ref="J3413">_xlfn.XLOOKUP(I3413&amp;PROPER(D3413),Cleaned_Population!B$2:B$3200&amp;Cleaned_Population!A$2:A$3200,Cleaned_Population!C$2:C$3200,"No Match")</f>
        <v>122375</v>
      </c>
      <c r="K3413" t="str">
        <f t="shared" si="53"/>
        <v>Sufficient Access</v>
      </c>
    </row>
    <row r="3414" spans="1:11">
      <c r="A3414" t="str">
        <v>SAMPSON REGIONAL MEDICAL CENTER</v>
      </c>
      <c r="B3414" t="str">
        <v>CLINTON</v>
      </c>
      <c r="C3414" t="str">
        <v>NC</v>
      </c>
      <c r="D3414" t="str">
        <v>SAMPSON</v>
      </c>
      <c r="E3414" t="str">
        <v>Acute Care Hospitals</v>
      </c>
      <c r="F3414" t="str">
        <v>Government - Local</v>
      </c>
      <c r="G3414" t="str">
        <v>Yes</v>
      </c>
      <c r="H3414" s="8">
        <v>2</v>
      </c>
      <c r="I3414" t="str">
        <f>_xlfn.XLOOKUP(C3414,State_Ref!B:B,State_Ref!A:A,"No Match")</f>
        <v>North Carolina</v>
      </c>
      <c r="J3414" cm="1">
        <f t="array" ref="J3414">_xlfn.XLOOKUP(I3414&amp;PROPER(D3414),Cleaned_Population!B$2:B$3200&amp;Cleaned_Population!A$2:A$3200,Cleaned_Population!C$2:C$3200,"No Match")</f>
        <v>61504</v>
      </c>
      <c r="K3414" t="str">
        <f t="shared" si="53"/>
        <v>Hospital Desert</v>
      </c>
    </row>
    <row r="3415" spans="1:11">
      <c r="A3415" t="str">
        <v>UNC LENOIR HEALTH CARE</v>
      </c>
      <c r="B3415" t="str">
        <v>KINSTON</v>
      </c>
      <c r="C3415" t="str">
        <v>NC</v>
      </c>
      <c r="D3415" t="str">
        <v>LENOIR</v>
      </c>
      <c r="E3415" t="str">
        <v>Acute Care Hospitals</v>
      </c>
      <c r="F3415" t="str">
        <v>Voluntary non-profit - Private</v>
      </c>
      <c r="G3415" t="str">
        <v>Yes</v>
      </c>
      <c r="H3415" s="8">
        <v>4</v>
      </c>
      <c r="I3415" t="str">
        <f>_xlfn.XLOOKUP(C3415,State_Ref!B:B,State_Ref!A:A,"No Match")</f>
        <v>North Carolina</v>
      </c>
      <c r="J3415" cm="1">
        <f t="array" ref="J3415">_xlfn.XLOOKUP(I3415&amp;PROPER(D3415),Cleaned_Population!B$2:B$3200&amp;Cleaned_Population!A$2:A$3200,Cleaned_Population!C$2:C$3200,"No Match")</f>
        <v>55837</v>
      </c>
      <c r="K3415" t="str">
        <f t="shared" si="53"/>
        <v>Hospital Desert</v>
      </c>
    </row>
    <row r="3416" spans="1:11">
      <c r="A3416" t="str">
        <v>CAPE FEAR VALLEY MEDICAL CENTER</v>
      </c>
      <c r="B3416" t="str">
        <v>FAYETTEVILLE</v>
      </c>
      <c r="C3416" t="str">
        <v>NC</v>
      </c>
      <c r="D3416" t="str">
        <v>CUMBERLAND</v>
      </c>
      <c r="E3416" t="str">
        <v>Acute Care Hospitals</v>
      </c>
      <c r="F3416" t="str">
        <v>Voluntary non-profit - Private</v>
      </c>
      <c r="G3416" t="str">
        <v>Yes</v>
      </c>
      <c r="H3416" s="8">
        <v>2</v>
      </c>
      <c r="I3416" t="str">
        <f>_xlfn.XLOOKUP(C3416,State_Ref!B:B,State_Ref!A:A,"No Match")</f>
        <v>North Carolina</v>
      </c>
      <c r="J3416" cm="1">
        <f t="array" ref="J3416">_xlfn.XLOOKUP(I3416&amp;PROPER(D3416),Cleaned_Population!B$2:B$3200&amp;Cleaned_Population!A$2:A$3200,Cleaned_Population!C$2:C$3200,"No Match")</f>
        <v>338473</v>
      </c>
      <c r="K3416" t="str">
        <f t="shared" si="53"/>
        <v>Sufficient Access</v>
      </c>
    </row>
    <row r="3417" spans="1:11">
      <c r="A3417" t="str">
        <v>DUKE UNIVERSITY HOSPITAL</v>
      </c>
      <c r="B3417" t="str">
        <v>DURHAM</v>
      </c>
      <c r="C3417" t="str">
        <v>NC</v>
      </c>
      <c r="D3417" t="str">
        <v>DURHAM</v>
      </c>
      <c r="E3417" t="str">
        <v>Acute Care Hospitals</v>
      </c>
      <c r="F3417" t="str">
        <v>Proprietary</v>
      </c>
      <c r="G3417" t="str">
        <v>Yes</v>
      </c>
      <c r="H3417" s="8">
        <v>5</v>
      </c>
      <c r="I3417" t="str">
        <f>_xlfn.XLOOKUP(C3417,State_Ref!B:B,State_Ref!A:A,"No Match")</f>
        <v>North Carolina</v>
      </c>
      <c r="J3417" cm="1">
        <f t="array" ref="J3417">_xlfn.XLOOKUP(I3417&amp;PROPER(D3417),Cleaned_Population!B$2:B$3200&amp;Cleaned_Population!A$2:A$3200,Cleaned_Population!C$2:C$3200,"No Match")</f>
        <v>347240</v>
      </c>
      <c r="K3417" t="str">
        <f t="shared" si="53"/>
        <v>Sufficient Access</v>
      </c>
    </row>
    <row r="3418" spans="1:11">
      <c r="A3418" t="str">
        <v>CAROMONT REGIONAL MEDICAL CENTER</v>
      </c>
      <c r="B3418" t="str">
        <v>GASTONIA</v>
      </c>
      <c r="C3418" t="str">
        <v>NC</v>
      </c>
      <c r="D3418" t="str">
        <v>GASTON</v>
      </c>
      <c r="E3418" t="str">
        <v>Acute Care Hospitals</v>
      </c>
      <c r="F3418" t="str">
        <v>Voluntary non-profit - Private</v>
      </c>
      <c r="G3418" t="str">
        <v>Yes</v>
      </c>
      <c r="H3418" s="8">
        <v>4</v>
      </c>
      <c r="I3418" t="str">
        <f>_xlfn.XLOOKUP(C3418,State_Ref!B:B,State_Ref!A:A,"No Match")</f>
        <v>North Carolina</v>
      </c>
      <c r="J3418" cm="1">
        <f t="array" ref="J3418">_xlfn.XLOOKUP(I3418&amp;PROPER(D3418),Cleaned_Population!B$2:B$3200&amp;Cleaned_Population!A$2:A$3200,Cleaned_Population!C$2:C$3200,"No Match")</f>
        <v>246558</v>
      </c>
      <c r="K3418" t="str">
        <f t="shared" si="53"/>
        <v>Hospital Desert</v>
      </c>
    </row>
    <row r="3419" spans="1:11">
      <c r="A3419" t="str">
        <v>IREDELL MEMORIAL HOSPITAL INC</v>
      </c>
      <c r="B3419" t="str">
        <v>STATESVILLE</v>
      </c>
      <c r="C3419" t="str">
        <v>NC</v>
      </c>
      <c r="D3419" t="str">
        <v>IREDELL</v>
      </c>
      <c r="E3419" t="str">
        <v>Acute Care Hospitals</v>
      </c>
      <c r="F3419" t="str">
        <v>Voluntary non-profit - Private</v>
      </c>
      <c r="G3419" t="str">
        <v>Yes</v>
      </c>
      <c r="H3419" s="8">
        <v>3</v>
      </c>
      <c r="I3419" t="str">
        <f>_xlfn.XLOOKUP(C3419,State_Ref!B:B,State_Ref!A:A,"No Match")</f>
        <v>North Carolina</v>
      </c>
      <c r="J3419" cm="1">
        <f t="array" ref="J3419">_xlfn.XLOOKUP(I3419&amp;PROPER(D3419),Cleaned_Population!B$2:B$3200&amp;Cleaned_Population!A$2:A$3200,Cleaned_Population!C$2:C$3200,"No Match")</f>
        <v>211798</v>
      </c>
      <c r="K3419" t="str">
        <f t="shared" si="53"/>
        <v>Sufficient Access</v>
      </c>
    </row>
    <row r="3420" spans="1:11">
      <c r="A3420" t="str">
        <v>ECU HEALTH MEDICAL CENTER</v>
      </c>
      <c r="B3420" t="str">
        <v>GREENVILLE</v>
      </c>
      <c r="C3420" t="str">
        <v>NC</v>
      </c>
      <c r="D3420" t="str">
        <v>PITT</v>
      </c>
      <c r="E3420" t="str">
        <v>Acute Care Hospitals</v>
      </c>
      <c r="F3420" t="str">
        <v>Voluntary non-profit - Private</v>
      </c>
      <c r="G3420" t="str">
        <v>Yes</v>
      </c>
      <c r="H3420" s="8">
        <v>2</v>
      </c>
      <c r="I3420" t="str">
        <f>_xlfn.XLOOKUP(C3420,State_Ref!B:B,State_Ref!A:A,"No Match")</f>
        <v>North Carolina</v>
      </c>
      <c r="J3420" cm="1">
        <f t="array" ref="J3420">_xlfn.XLOOKUP(I3420&amp;PROPER(D3420),Cleaned_Population!B$2:B$3200&amp;Cleaned_Population!A$2:A$3200,Cleaned_Population!C$2:C$3200,"No Match")</f>
        <v>182936</v>
      </c>
      <c r="K3420" t="str">
        <f t="shared" si="53"/>
        <v>Sufficient Access</v>
      </c>
    </row>
    <row r="3421" spans="1:11">
      <c r="A3421" t="str">
        <v>CALDWELL MEMORIAL HOSPITAL</v>
      </c>
      <c r="B3421" t="str">
        <v>LENOIR</v>
      </c>
      <c r="C3421" t="str">
        <v>NC</v>
      </c>
      <c r="D3421" t="str">
        <v>CALDWELL</v>
      </c>
      <c r="E3421" t="str">
        <v>Acute Care Hospitals</v>
      </c>
      <c r="F3421" t="str">
        <v>Voluntary non-profit - Other</v>
      </c>
      <c r="G3421" t="str">
        <v>Yes</v>
      </c>
      <c r="H3421" s="8">
        <v>3</v>
      </c>
      <c r="I3421" t="str">
        <f>_xlfn.XLOOKUP(C3421,State_Ref!B:B,State_Ref!A:A,"No Match")</f>
        <v>North Carolina</v>
      </c>
      <c r="J3421" cm="1">
        <f t="array" ref="J3421">_xlfn.XLOOKUP(I3421&amp;PROPER(D3421),Cleaned_Population!B$2:B$3200&amp;Cleaned_Population!A$2:A$3200,Cleaned_Population!C$2:C$3200,"No Match")</f>
        <v>81105</v>
      </c>
      <c r="K3421" t="str">
        <f t="shared" si="53"/>
        <v>Hospital Desert</v>
      </c>
    </row>
    <row r="3422" spans="1:11">
      <c r="A3422" t="str">
        <v>ONSLOW MEMORIAL HOSPITAL</v>
      </c>
      <c r="B3422" t="str">
        <v>JACKSONVILLE</v>
      </c>
      <c r="C3422" t="str">
        <v>NC</v>
      </c>
      <c r="D3422" t="str">
        <v>ONSLOW</v>
      </c>
      <c r="E3422" t="str">
        <v>Acute Care Hospitals</v>
      </c>
      <c r="F3422" t="str">
        <v>Government - Hospital District or Authority</v>
      </c>
      <c r="G3422" t="str">
        <v>Yes</v>
      </c>
      <c r="H3422" s="8">
        <v>1</v>
      </c>
      <c r="I3422" t="str">
        <f>_xlfn.XLOOKUP(C3422,State_Ref!B:B,State_Ref!A:A,"No Match")</f>
        <v>North Carolina</v>
      </c>
      <c r="J3422" cm="1">
        <f t="array" ref="J3422">_xlfn.XLOOKUP(I3422&amp;PROPER(D3422),Cleaned_Population!B$2:B$3200&amp;Cleaned_Population!A$2:A$3200,Cleaned_Population!C$2:C$3200,"No Match")</f>
        <v>217175</v>
      </c>
      <c r="K3422" t="str">
        <f t="shared" si="53"/>
        <v>Sufficient Access</v>
      </c>
    </row>
    <row r="3423" spans="1:11">
      <c r="A3423" t="str">
        <v>NORTH CAROLINA BAPTIST HOSPITAL</v>
      </c>
      <c r="B3423" t="str">
        <v>WINSTON-SALEM</v>
      </c>
      <c r="C3423" t="str">
        <v>NC</v>
      </c>
      <c r="D3423" t="str">
        <v>FORSYTH</v>
      </c>
      <c r="E3423" t="str">
        <v>Acute Care Hospitals</v>
      </c>
      <c r="F3423" t="str">
        <v>Voluntary non-profit - Private</v>
      </c>
      <c r="G3423" t="str">
        <v>Yes</v>
      </c>
      <c r="H3423" s="8">
        <v>4</v>
      </c>
      <c r="I3423" t="str">
        <f>_xlfn.XLOOKUP(C3423,State_Ref!B:B,State_Ref!A:A,"No Match")</f>
        <v>North Carolina</v>
      </c>
      <c r="J3423" cm="1">
        <f t="array" ref="J3423">_xlfn.XLOOKUP(I3423&amp;PROPER(D3423),Cleaned_Population!B$2:B$3200&amp;Cleaned_Population!A$2:A$3200,Cleaned_Population!C$2:C$3200,"No Match")</f>
        <v>401718</v>
      </c>
      <c r="K3423" t="str">
        <f t="shared" si="53"/>
        <v>Sufficient Access</v>
      </c>
    </row>
    <row r="3424" spans="1:11">
      <c r="A3424" t="str">
        <v>NORTH CAROLINA SPECIALTY HOSPITAL</v>
      </c>
      <c r="B3424" t="str">
        <v>DURHAM</v>
      </c>
      <c r="C3424" t="str">
        <v>NC</v>
      </c>
      <c r="D3424" t="str">
        <v>DURHAM</v>
      </c>
      <c r="E3424" t="str">
        <v>Acute Care Hospitals</v>
      </c>
      <c r="F3424" t="str">
        <v>Proprietary</v>
      </c>
      <c r="G3424" t="str">
        <v>No</v>
      </c>
      <c r="H3424" s="8">
        <v>0</v>
      </c>
      <c r="I3424" t="str">
        <f>_xlfn.XLOOKUP(C3424,State_Ref!B:B,State_Ref!A:A,"No Match")</f>
        <v>North Carolina</v>
      </c>
      <c r="J3424" cm="1">
        <f t="array" ref="J3424">_xlfn.XLOOKUP(I3424&amp;PROPER(D3424),Cleaned_Population!B$2:B$3200&amp;Cleaned_Population!A$2:A$3200,Cleaned_Population!C$2:C$3200,"No Match")</f>
        <v>347240</v>
      </c>
      <c r="K3424" t="str">
        <f t="shared" si="53"/>
        <v>Sufficient Access</v>
      </c>
    </row>
    <row r="3425" spans="1:11">
      <c r="A3425" t="str">
        <v>SOUTHEASTERN REGIONAL MEDICAL CENTER</v>
      </c>
      <c r="B3425" t="str">
        <v>LUMBERTON</v>
      </c>
      <c r="C3425" t="str">
        <v>NC</v>
      </c>
      <c r="D3425" t="str">
        <v>ROBESON</v>
      </c>
      <c r="E3425" t="str">
        <v>Acute Care Hospitals</v>
      </c>
      <c r="F3425" t="str">
        <v>Voluntary non-profit - Private</v>
      </c>
      <c r="G3425" t="str">
        <v>Yes</v>
      </c>
      <c r="H3425" s="8">
        <v>2</v>
      </c>
      <c r="I3425" t="str">
        <f>_xlfn.XLOOKUP(C3425,State_Ref!B:B,State_Ref!A:A,"No Match")</f>
        <v>North Carolina</v>
      </c>
      <c r="J3425" cm="1">
        <f t="array" ref="J3425">_xlfn.XLOOKUP(I3425&amp;PROPER(D3425),Cleaned_Population!B$2:B$3200&amp;Cleaned_Population!A$2:A$3200,Cleaned_Population!C$2:C$3200,"No Match")</f>
        <v>119941</v>
      </c>
      <c r="K3425" t="str">
        <f t="shared" si="53"/>
        <v>Hospital Desert</v>
      </c>
    </row>
    <row r="3426" spans="1:11">
      <c r="A3426" t="str">
        <v>WATAUGA MEDICAL CENTER</v>
      </c>
      <c r="B3426" t="str">
        <v>BOONE</v>
      </c>
      <c r="C3426" t="str">
        <v>NC</v>
      </c>
      <c r="D3426" t="str">
        <v>WATAUGA</v>
      </c>
      <c r="E3426" t="str">
        <v>Acute Care Hospitals</v>
      </c>
      <c r="F3426" t="str">
        <v>Government - Local</v>
      </c>
      <c r="G3426" t="str">
        <v>Yes</v>
      </c>
      <c r="H3426" s="8">
        <v>3</v>
      </c>
      <c r="I3426" t="str">
        <f>_xlfn.XLOOKUP(C3426,State_Ref!B:B,State_Ref!A:A,"No Match")</f>
        <v>North Carolina</v>
      </c>
      <c r="J3426" cm="1">
        <f t="array" ref="J3426">_xlfn.XLOOKUP(I3426&amp;PROPER(D3426),Cleaned_Population!B$2:B$3200&amp;Cleaned_Population!A$2:A$3200,Cleaned_Population!C$2:C$3200,"No Match")</f>
        <v>54786</v>
      </c>
      <c r="K3426" t="str">
        <f t="shared" si="53"/>
        <v>Hospital Desert</v>
      </c>
    </row>
    <row r="3427" spans="1:11">
      <c r="A3427" t="str">
        <v>NOVANT HEALTH PRESBYTERIAN MEDICAL CENTER</v>
      </c>
      <c r="B3427" t="str">
        <v>CHARLOTTE</v>
      </c>
      <c r="C3427" t="str">
        <v>NC</v>
      </c>
      <c r="D3427" t="str">
        <v>MECKLENBURG</v>
      </c>
      <c r="E3427" t="str">
        <v>Acute Care Hospitals</v>
      </c>
      <c r="F3427" t="str">
        <v>Voluntary non-profit - Private</v>
      </c>
      <c r="G3427" t="str">
        <v>Yes</v>
      </c>
      <c r="H3427" s="8">
        <v>5</v>
      </c>
      <c r="I3427" t="str">
        <f>_xlfn.XLOOKUP(C3427,State_Ref!B:B,State_Ref!A:A,"No Match")</f>
        <v>North Carolina</v>
      </c>
      <c r="J3427" cm="1">
        <f t="array" ref="J3427">_xlfn.XLOOKUP(I3427&amp;PROPER(D3427),Cleaned_Population!B$2:B$3200&amp;Cleaned_Population!A$2:A$3200,Cleaned_Population!C$2:C$3200,"No Match")</f>
        <v>1233383</v>
      </c>
      <c r="K3427" t="str">
        <f t="shared" si="53"/>
        <v>Sufficient Access</v>
      </c>
    </row>
    <row r="3428" spans="1:11">
      <c r="A3428" t="str">
        <v>UNC ROCKINGHAM</v>
      </c>
      <c r="B3428" t="str">
        <v>EDEN</v>
      </c>
      <c r="C3428" t="str">
        <v>NC</v>
      </c>
      <c r="D3428" t="str">
        <v>ROCKINGHAM</v>
      </c>
      <c r="E3428" t="str">
        <v>Acute Care Hospitals</v>
      </c>
      <c r="F3428" t="str">
        <v>Voluntary non-profit - Private</v>
      </c>
      <c r="G3428" t="str">
        <v>Yes</v>
      </c>
      <c r="H3428" s="8">
        <v>4</v>
      </c>
      <c r="I3428" t="str">
        <f>_xlfn.XLOOKUP(C3428,State_Ref!B:B,State_Ref!A:A,"No Match")</f>
        <v>North Carolina</v>
      </c>
      <c r="J3428" cm="1">
        <f t="array" ref="J3428">_xlfn.XLOOKUP(I3428&amp;PROPER(D3428),Cleaned_Population!B$2:B$3200&amp;Cleaned_Population!A$2:A$3200,Cleaned_Population!C$2:C$3200,"No Match")</f>
        <v>94195</v>
      </c>
      <c r="K3428" t="str">
        <f t="shared" si="53"/>
        <v>Hospital Desert</v>
      </c>
    </row>
    <row r="3429" spans="1:11">
      <c r="A3429" t="str">
        <v>UNC HOSPITALS</v>
      </c>
      <c r="B3429" t="str">
        <v>CHAPEL HILL</v>
      </c>
      <c r="C3429" t="str">
        <v>NC</v>
      </c>
      <c r="D3429" t="str">
        <v>ORANGE</v>
      </c>
      <c r="E3429" t="str">
        <v>Acute Care Hospitals</v>
      </c>
      <c r="F3429" t="str">
        <v>Government - State</v>
      </c>
      <c r="G3429" t="str">
        <v>Yes</v>
      </c>
      <c r="H3429" s="8">
        <v>5</v>
      </c>
      <c r="I3429" t="str">
        <f>_xlfn.XLOOKUP(C3429,State_Ref!B:B,State_Ref!A:A,"No Match")</f>
        <v>North Carolina</v>
      </c>
      <c r="J3429" cm="1">
        <f t="array" ref="J3429">_xlfn.XLOOKUP(I3429&amp;PROPER(D3429),Cleaned_Population!B$2:B$3200&amp;Cleaned_Population!A$2:A$3200,Cleaned_Population!C$2:C$3200,"No Match")</f>
        <v>152498</v>
      </c>
      <c r="K3429" t="str">
        <f t="shared" si="53"/>
        <v>Hospital Desert</v>
      </c>
    </row>
    <row r="3430" spans="1:11">
      <c r="A3430" t="str">
        <v>WILKES REGIONAL MEDICAL CENTER</v>
      </c>
      <c r="B3430" t="str">
        <v>NORTH WILKESBORO</v>
      </c>
      <c r="C3430" t="str">
        <v>NC</v>
      </c>
      <c r="D3430" t="str">
        <v>WILKES</v>
      </c>
      <c r="E3430" t="str">
        <v>Acute Care Hospitals</v>
      </c>
      <c r="F3430" t="str">
        <v>Government - Local</v>
      </c>
      <c r="G3430" t="str">
        <v>Yes</v>
      </c>
      <c r="H3430" s="8">
        <v>3</v>
      </c>
      <c r="I3430" t="str">
        <f>_xlfn.XLOOKUP(C3430,State_Ref!B:B,State_Ref!A:A,"No Match")</f>
        <v>North Carolina</v>
      </c>
      <c r="J3430" cm="1">
        <f t="array" ref="J3430">_xlfn.XLOOKUP(I3430&amp;PROPER(D3430),Cleaned_Population!B$2:B$3200&amp;Cleaned_Population!A$2:A$3200,Cleaned_Population!C$2:C$3200,"No Match")</f>
        <v>66233</v>
      </c>
      <c r="K3430" t="str">
        <f t="shared" si="53"/>
        <v>Hospital Desert</v>
      </c>
    </row>
    <row r="3431" spans="1:11">
      <c r="A3431" t="str">
        <v>COLUMBUS REGIONAL HEALTHCARE SYSTEM</v>
      </c>
      <c r="B3431" t="str">
        <v>WHITEVILLE</v>
      </c>
      <c r="C3431" t="str">
        <v>NC</v>
      </c>
      <c r="D3431" t="str">
        <v>COLUMBUS</v>
      </c>
      <c r="E3431" t="str">
        <v>Acute Care Hospitals</v>
      </c>
      <c r="F3431" t="str">
        <v>Voluntary non-profit - Other</v>
      </c>
      <c r="G3431" t="str">
        <v>Yes</v>
      </c>
      <c r="H3431" s="8">
        <v>1</v>
      </c>
      <c r="I3431" t="str">
        <f>_xlfn.XLOOKUP(C3431,State_Ref!B:B,State_Ref!A:A,"No Match")</f>
        <v>North Carolina</v>
      </c>
      <c r="J3431" cm="1">
        <f t="array" ref="J3431">_xlfn.XLOOKUP(I3431&amp;PROPER(D3431),Cleaned_Population!B$2:B$3200&amp;Cleaned_Population!A$2:A$3200,Cleaned_Population!C$2:C$3200,"No Match")</f>
        <v>50487</v>
      </c>
      <c r="K3431" t="str">
        <f t="shared" si="53"/>
        <v>Hospital Desert</v>
      </c>
    </row>
    <row r="3432" spans="1:11">
      <c r="A3432" t="str">
        <v>WAKEMED, RALEIGH CAMPUS</v>
      </c>
      <c r="B3432" t="str">
        <v>RALEIGH</v>
      </c>
      <c r="C3432" t="str">
        <v>NC</v>
      </c>
      <c r="D3432" t="str">
        <v>WAKE</v>
      </c>
      <c r="E3432" t="str">
        <v>Acute Care Hospitals</v>
      </c>
      <c r="F3432" t="str">
        <v>Voluntary non-profit - Private</v>
      </c>
      <c r="G3432" t="str">
        <v>Yes</v>
      </c>
      <c r="H3432" s="8">
        <v>4</v>
      </c>
      <c r="I3432" t="str">
        <f>_xlfn.XLOOKUP(C3432,State_Ref!B:B,State_Ref!A:A,"No Match")</f>
        <v>North Carolina</v>
      </c>
      <c r="J3432" cm="1">
        <f t="array" ref="J3432">_xlfn.XLOOKUP(I3432&amp;PROPER(D3432),Cleaned_Population!B$2:B$3200&amp;Cleaned_Population!A$2:A$3200,Cleaned_Population!C$2:C$3200,"No Match")</f>
        <v>1257235</v>
      </c>
      <c r="K3432" t="str">
        <f t="shared" si="53"/>
        <v>Sufficient Access</v>
      </c>
    </row>
    <row r="3433" spans="1:11">
      <c r="A3433" t="str">
        <v>ALAMANCE REGIONAL MEDICAL CENTER</v>
      </c>
      <c r="B3433" t="str">
        <v>BURLINGTON</v>
      </c>
      <c r="C3433" t="str">
        <v>NC</v>
      </c>
      <c r="D3433" t="str">
        <v>ALAMANCE</v>
      </c>
      <c r="E3433" t="str">
        <v>Acute Care Hospitals</v>
      </c>
      <c r="F3433" t="str">
        <v>Voluntary non-profit - Private</v>
      </c>
      <c r="G3433" t="str">
        <v>Yes</v>
      </c>
      <c r="H3433" s="8">
        <v>3</v>
      </c>
      <c r="I3433" t="str">
        <f>_xlfn.XLOOKUP(C3433,State_Ref!B:B,State_Ref!A:A,"No Match")</f>
        <v>North Carolina</v>
      </c>
      <c r="J3433" cm="1">
        <f t="array" ref="J3433">_xlfn.XLOOKUP(I3433&amp;PROPER(D3433),Cleaned_Population!B$2:B$3200&amp;Cleaned_Population!A$2:A$3200,Cleaned_Population!C$2:C$3200,"No Match")</f>
        <v>186177</v>
      </c>
      <c r="K3433" t="str">
        <f t="shared" si="53"/>
        <v>Hospital Desert</v>
      </c>
    </row>
    <row r="3434" spans="1:11">
      <c r="A3434" t="str">
        <v>BETSY JOHNSON REGIONAL HOSPITAL</v>
      </c>
      <c r="B3434" t="str">
        <v>DUNN</v>
      </c>
      <c r="C3434" t="str">
        <v>NC</v>
      </c>
      <c r="D3434" t="str">
        <v>HARNETT</v>
      </c>
      <c r="E3434" t="str">
        <v>Acute Care Hospitals</v>
      </c>
      <c r="F3434" t="str">
        <v>Voluntary non-profit - Private</v>
      </c>
      <c r="G3434" t="str">
        <v>Yes</v>
      </c>
      <c r="H3434" s="8">
        <v>3</v>
      </c>
      <c r="I3434" t="str">
        <f>_xlfn.XLOOKUP(C3434,State_Ref!B:B,State_Ref!A:A,"No Match")</f>
        <v>North Carolina</v>
      </c>
      <c r="J3434" cm="1">
        <f t="array" ref="J3434">_xlfn.XLOOKUP(I3434&amp;PROPER(D3434),Cleaned_Population!B$2:B$3200&amp;Cleaned_Population!A$2:A$3200,Cleaned_Population!C$2:C$3200,"No Match")</f>
        <v>150137</v>
      </c>
      <c r="K3434" t="str">
        <f t="shared" si="53"/>
        <v>Sufficient Access</v>
      </c>
    </row>
    <row r="3435" spans="1:11">
      <c r="A3435" t="str">
        <v>BLUE RIDGE HEALTHCARE HOSPITALS, INC</v>
      </c>
      <c r="B3435" t="str">
        <v>MORGANTON</v>
      </c>
      <c r="C3435" t="str">
        <v>NC</v>
      </c>
      <c r="D3435" t="str">
        <v>BURKE</v>
      </c>
      <c r="E3435" t="str">
        <v>Acute Care Hospitals</v>
      </c>
      <c r="F3435" t="str">
        <v>Proprietary</v>
      </c>
      <c r="G3435" t="str">
        <v>Yes</v>
      </c>
      <c r="H3435" s="8">
        <v>4</v>
      </c>
      <c r="I3435" t="str">
        <f>_xlfn.XLOOKUP(C3435,State_Ref!B:B,State_Ref!A:A,"No Match")</f>
        <v>North Carolina</v>
      </c>
      <c r="J3435" cm="1">
        <f t="array" ref="J3435">_xlfn.XLOOKUP(I3435&amp;PROPER(D3435),Cleaned_Population!B$2:B$3200&amp;Cleaned_Population!A$2:A$3200,Cleaned_Population!C$2:C$3200,"No Match")</f>
        <v>88655</v>
      </c>
      <c r="K3435" t="str">
        <f t="shared" si="53"/>
        <v>Sufficient Access</v>
      </c>
    </row>
    <row r="3436" spans="1:11">
      <c r="A3436" t="str">
        <v>ATRIUM HEALTH ANSON</v>
      </c>
      <c r="B3436" t="str">
        <v>WADESBORO</v>
      </c>
      <c r="C3436" t="str">
        <v>NC</v>
      </c>
      <c r="D3436" t="str">
        <v>ANSON</v>
      </c>
      <c r="E3436" t="str">
        <v>Acute Care Hospitals</v>
      </c>
      <c r="F3436" t="str">
        <v>Government - Hospital District or Authority</v>
      </c>
      <c r="G3436" t="str">
        <v>Yes</v>
      </c>
      <c r="H3436" s="8">
        <v>0</v>
      </c>
      <c r="I3436" t="str">
        <f>_xlfn.XLOOKUP(C3436,State_Ref!B:B,State_Ref!A:A,"No Match")</f>
        <v>North Carolina</v>
      </c>
      <c r="J3436" cm="1">
        <f t="array" ref="J3436">_xlfn.XLOOKUP(I3436&amp;PROPER(D3436),Cleaned_Population!B$2:B$3200&amp;Cleaned_Population!A$2:A$3200,Cleaned_Population!C$2:C$3200,"No Match")</f>
        <v>21758</v>
      </c>
      <c r="K3436" t="str">
        <f t="shared" si="53"/>
        <v>Sufficient Access</v>
      </c>
    </row>
    <row r="3437" spans="1:11">
      <c r="A3437" t="str">
        <v>NOVANT HEALTH THOMASVILLE MEDICAL CENTER</v>
      </c>
      <c r="B3437" t="str">
        <v>THOMASVILLE</v>
      </c>
      <c r="C3437" t="str">
        <v>NC</v>
      </c>
      <c r="D3437" t="str">
        <v>DAVIDSON</v>
      </c>
      <c r="E3437" t="str">
        <v>Acute Care Hospitals</v>
      </c>
      <c r="F3437" t="str">
        <v>Voluntary non-profit - Private</v>
      </c>
      <c r="G3437" t="str">
        <v>Yes</v>
      </c>
      <c r="H3437" s="8">
        <v>3</v>
      </c>
      <c r="I3437" t="str">
        <f>_xlfn.XLOOKUP(C3437,State_Ref!B:B,State_Ref!A:A,"No Match")</f>
        <v>North Carolina</v>
      </c>
      <c r="J3437" cm="1">
        <f t="array" ref="J3437">_xlfn.XLOOKUP(I3437&amp;PROPER(D3437),Cleaned_Population!B$2:B$3200&amp;Cleaned_Population!A$2:A$3200,Cleaned_Population!C$2:C$3200,"No Match")</f>
        <v>180182</v>
      </c>
      <c r="K3437" t="str">
        <f t="shared" si="53"/>
        <v>Sufficient Access</v>
      </c>
    </row>
    <row r="3438" spans="1:11">
      <c r="A3438" t="str">
        <v>THE MCDOWELL HOSPITAL</v>
      </c>
      <c r="B3438" t="str">
        <v>MARION</v>
      </c>
      <c r="C3438" t="str">
        <v>NC</v>
      </c>
      <c r="D3438" t="str">
        <v>MC DOWELL</v>
      </c>
      <c r="E3438" t="str">
        <v>Acute Care Hospitals</v>
      </c>
      <c r="F3438" t="str">
        <v>Voluntary non-profit - Private</v>
      </c>
      <c r="G3438" t="str">
        <v>Yes</v>
      </c>
      <c r="H3438" s="8">
        <v>3</v>
      </c>
      <c r="I3438" t="str">
        <f>_xlfn.XLOOKUP(C3438,State_Ref!B:B,State_Ref!A:A,"No Match")</f>
        <v>North Carolina</v>
      </c>
      <c r="J3438" t="str" cm="1">
        <f t="array" ref="J3438">_xlfn.XLOOKUP(I3438&amp;PROPER(D3438),Cleaned_Population!B$2:B$3200&amp;Cleaned_Population!A$2:A$3200,Cleaned_Population!C$2:C$3200,"No Match")</f>
        <v>No Match</v>
      </c>
      <c r="K3438" t="str">
        <f t="shared" si="53"/>
        <v>Hospital Desert</v>
      </c>
    </row>
    <row r="3439" spans="1:11">
      <c r="A3439" t="str">
        <v>JOHNSTON HEALTH</v>
      </c>
      <c r="B3439" t="str">
        <v>SMITHFIELD</v>
      </c>
      <c r="C3439" t="str">
        <v>NC</v>
      </c>
      <c r="D3439" t="str">
        <v>JOHNSTON</v>
      </c>
      <c r="E3439" t="str">
        <v>Acute Care Hospitals</v>
      </c>
      <c r="F3439" t="str">
        <v>Government - Hospital District or Authority</v>
      </c>
      <c r="G3439" t="str">
        <v>Yes</v>
      </c>
      <c r="H3439" s="8">
        <v>4</v>
      </c>
      <c r="I3439" t="str">
        <f>_xlfn.XLOOKUP(C3439,State_Ref!B:B,State_Ref!A:A,"No Match")</f>
        <v>North Carolina</v>
      </c>
      <c r="J3439" cm="1">
        <f t="array" ref="J3439">_xlfn.XLOOKUP(I3439&amp;PROPER(D3439),Cleaned_Population!B$2:B$3200&amp;Cleaned_Population!A$2:A$3200,Cleaned_Population!C$2:C$3200,"No Match")</f>
        <v>256448</v>
      </c>
      <c r="K3439" t="str">
        <f t="shared" si="53"/>
        <v>Hospital Desert</v>
      </c>
    </row>
    <row r="3440" spans="1:11">
      <c r="A3440" t="str">
        <v>MOSES H. CONE MEMORIAL HOSPITAL, THE</v>
      </c>
      <c r="B3440" t="str">
        <v>GREENSBORO</v>
      </c>
      <c r="C3440" t="str">
        <v>NC</v>
      </c>
      <c r="D3440" t="str">
        <v>GUILFORD</v>
      </c>
      <c r="E3440" t="str">
        <v>Acute Care Hospitals</v>
      </c>
      <c r="F3440" t="str">
        <v>Voluntary non-profit - Private</v>
      </c>
      <c r="G3440" t="str">
        <v>Yes</v>
      </c>
      <c r="H3440" s="8">
        <v>3</v>
      </c>
      <c r="I3440" t="str">
        <f>_xlfn.XLOOKUP(C3440,State_Ref!B:B,State_Ref!A:A,"No Match")</f>
        <v>North Carolina</v>
      </c>
      <c r="J3440" cm="1">
        <f t="array" ref="J3440">_xlfn.XLOOKUP(I3440&amp;PROPER(D3440),Cleaned_Population!B$2:B$3200&amp;Cleaned_Population!A$2:A$3200,Cleaned_Population!C$2:C$3200,"No Match")</f>
        <v>562234</v>
      </c>
      <c r="K3440" t="str">
        <f t="shared" si="53"/>
        <v>Sufficient Access</v>
      </c>
    </row>
    <row r="3441" spans="1:11">
      <c r="A3441" t="str">
        <v>LEXINGTON MEMORIAL HOSPITAL INC</v>
      </c>
      <c r="B3441" t="str">
        <v>LEXINGTON</v>
      </c>
      <c r="C3441" t="str">
        <v>NC</v>
      </c>
      <c r="D3441" t="str">
        <v>DAVIDSON</v>
      </c>
      <c r="E3441" t="str">
        <v>Acute Care Hospitals</v>
      </c>
      <c r="F3441" t="str">
        <v>Voluntary non-profit - Private</v>
      </c>
      <c r="G3441" t="str">
        <v>Yes</v>
      </c>
      <c r="H3441" s="8">
        <v>2</v>
      </c>
      <c r="I3441" t="str">
        <f>_xlfn.XLOOKUP(C3441,State_Ref!B:B,State_Ref!A:A,"No Match")</f>
        <v>North Carolina</v>
      </c>
      <c r="J3441" cm="1">
        <f t="array" ref="J3441">_xlfn.XLOOKUP(I3441&amp;PROPER(D3441),Cleaned_Population!B$2:B$3200&amp;Cleaned_Population!A$2:A$3200,Cleaned_Population!C$2:C$3200,"No Match")</f>
        <v>180182</v>
      </c>
      <c r="K3441" t="str">
        <f t="shared" si="53"/>
        <v>Sufficient Access</v>
      </c>
    </row>
    <row r="3442" spans="1:11">
      <c r="A3442" t="str">
        <v>HUGH CHATHAM MEMORIAL HOSPITAL</v>
      </c>
      <c r="B3442" t="str">
        <v>ELKIN</v>
      </c>
      <c r="C3442" t="str">
        <v>NC</v>
      </c>
      <c r="D3442" t="str">
        <v>SURRY</v>
      </c>
      <c r="E3442" t="str">
        <v>Acute Care Hospitals</v>
      </c>
      <c r="F3442" t="str">
        <v>Voluntary non-profit - Private</v>
      </c>
      <c r="G3442" t="str">
        <v>Yes</v>
      </c>
      <c r="H3442" s="8">
        <v>3</v>
      </c>
      <c r="I3442" t="str">
        <f>_xlfn.XLOOKUP(C3442,State_Ref!B:B,State_Ref!A:A,"No Match")</f>
        <v>North Carolina</v>
      </c>
      <c r="J3442" cm="1">
        <f t="array" ref="J3442">_xlfn.XLOOKUP(I3442&amp;PROPER(D3442),Cleaned_Population!B$2:B$3200&amp;Cleaned_Population!A$2:A$3200,Cleaned_Population!C$2:C$3200,"No Match")</f>
        <v>72287</v>
      </c>
      <c r="K3442" t="str">
        <f t="shared" si="53"/>
        <v>Sufficient Access</v>
      </c>
    </row>
    <row r="3443" spans="1:11">
      <c r="A3443" t="str">
        <v>ATRIUM HEALTH PINEVILLE</v>
      </c>
      <c r="B3443" t="str">
        <v>CHARLOTTE</v>
      </c>
      <c r="C3443" t="str">
        <v>NC</v>
      </c>
      <c r="D3443" t="str">
        <v>MECKLENBURG</v>
      </c>
      <c r="E3443" t="str">
        <v>Acute Care Hospitals</v>
      </c>
      <c r="F3443" t="str">
        <v>Government - Hospital District or Authority</v>
      </c>
      <c r="G3443" t="str">
        <v>Yes</v>
      </c>
      <c r="H3443" s="8">
        <v>3</v>
      </c>
      <c r="I3443" t="str">
        <f>_xlfn.XLOOKUP(C3443,State_Ref!B:B,State_Ref!A:A,"No Match")</f>
        <v>North Carolina</v>
      </c>
      <c r="J3443" cm="1">
        <f t="array" ref="J3443">_xlfn.XLOOKUP(I3443&amp;PROPER(D3443),Cleaned_Population!B$2:B$3200&amp;Cleaned_Population!A$2:A$3200,Cleaned_Population!C$2:C$3200,"No Match")</f>
        <v>1233383</v>
      </c>
      <c r="K3443" t="str">
        <f t="shared" si="53"/>
        <v>Sufficient Access</v>
      </c>
    </row>
    <row r="3444" spans="1:11">
      <c r="A3444" t="str">
        <v>VIDANT ROANOKE CHOWAN HOSPITAL</v>
      </c>
      <c r="B3444" t="str">
        <v>AHOSKIE</v>
      </c>
      <c r="C3444" t="str">
        <v>NC</v>
      </c>
      <c r="D3444" t="str">
        <v>HERTFORD</v>
      </c>
      <c r="E3444" t="str">
        <v>Acute Care Hospitals</v>
      </c>
      <c r="F3444" t="str">
        <v>Voluntary non-profit - Private</v>
      </c>
      <c r="G3444" t="str">
        <v>Yes</v>
      </c>
      <c r="H3444" s="8">
        <v>2</v>
      </c>
      <c r="I3444" t="str">
        <f>_xlfn.XLOOKUP(C3444,State_Ref!B:B,State_Ref!A:A,"No Match")</f>
        <v>North Carolina</v>
      </c>
      <c r="J3444" cm="1">
        <f t="array" ref="J3444">_xlfn.XLOOKUP(I3444&amp;PROPER(D3444),Cleaned_Population!B$2:B$3200&amp;Cleaned_Population!A$2:A$3200,Cleaned_Population!C$2:C$3200,"No Match")</f>
        <v>19015</v>
      </c>
      <c r="K3444" t="str">
        <f t="shared" si="53"/>
        <v>Sufficient Access</v>
      </c>
    </row>
    <row r="3445" spans="1:11">
      <c r="A3445" t="str">
        <v>VIDANT EDGECOMBE HOSPITAL</v>
      </c>
      <c r="B3445" t="str">
        <v>TARBORO</v>
      </c>
      <c r="C3445" t="str">
        <v>NC</v>
      </c>
      <c r="D3445" t="str">
        <v>EDGECOMBE</v>
      </c>
      <c r="E3445" t="str">
        <v>Acute Care Hospitals</v>
      </c>
      <c r="F3445" t="str">
        <v>Government - Local</v>
      </c>
      <c r="G3445" t="str">
        <v>Yes</v>
      </c>
      <c r="H3445" s="8">
        <v>3</v>
      </c>
      <c r="I3445" t="str">
        <f>_xlfn.XLOOKUP(C3445,State_Ref!B:B,State_Ref!A:A,"No Match")</f>
        <v>North Carolina</v>
      </c>
      <c r="J3445" cm="1">
        <f t="array" ref="J3445">_xlfn.XLOOKUP(I3445&amp;PROPER(D3445),Cleaned_Population!B$2:B$3200&amp;Cleaned_Population!A$2:A$3200,Cleaned_Population!C$2:C$3200,"No Match")</f>
        <v>49121</v>
      </c>
      <c r="K3445" t="str">
        <f t="shared" si="53"/>
        <v>Sufficient Access</v>
      </c>
    </row>
    <row r="3446" spans="1:11">
      <c r="A3446" t="str">
        <v>SENTARA ALBEMARLE MEDICAL CENTER</v>
      </c>
      <c r="B3446" t="str">
        <v>ELIZABETH CITY</v>
      </c>
      <c r="C3446" t="str">
        <v>NC</v>
      </c>
      <c r="D3446" t="str">
        <v>PASQUOTANK</v>
      </c>
      <c r="E3446" t="str">
        <v>Acute Care Hospitals</v>
      </c>
      <c r="F3446" t="str">
        <v>Government - Hospital District or Authority</v>
      </c>
      <c r="G3446" t="str">
        <v>Yes</v>
      </c>
      <c r="H3446" s="8">
        <v>3</v>
      </c>
      <c r="I3446" t="str">
        <f>_xlfn.XLOOKUP(C3446,State_Ref!B:B,State_Ref!A:A,"No Match")</f>
        <v>North Carolina</v>
      </c>
      <c r="J3446" cm="1">
        <f t="array" ref="J3446">_xlfn.XLOOKUP(I3446&amp;PROPER(D3446),Cleaned_Population!B$2:B$3200&amp;Cleaned_Population!A$2:A$3200,Cleaned_Population!C$2:C$3200,"No Match")</f>
        <v>42201</v>
      </c>
      <c r="K3446" t="str">
        <f t="shared" si="53"/>
        <v>Sufficient Access</v>
      </c>
    </row>
    <row r="3447" spans="1:11">
      <c r="A3447" t="str">
        <v>CAROLINAS MEDICAL CENTER/BEHAV HEALTH</v>
      </c>
      <c r="B3447" t="str">
        <v>CHARLOTTE</v>
      </c>
      <c r="C3447" t="str">
        <v>NC</v>
      </c>
      <c r="D3447" t="str">
        <v>MECKLENBURG</v>
      </c>
      <c r="E3447" t="str">
        <v>Acute Care Hospitals</v>
      </c>
      <c r="F3447" t="str">
        <v>Government - Hospital District or Authority</v>
      </c>
      <c r="G3447" t="str">
        <v>Yes</v>
      </c>
      <c r="H3447" s="8">
        <v>4</v>
      </c>
      <c r="I3447" t="str">
        <f>_xlfn.XLOOKUP(C3447,State_Ref!B:B,State_Ref!A:A,"No Match")</f>
        <v>North Carolina</v>
      </c>
      <c r="J3447" cm="1">
        <f t="array" ref="J3447">_xlfn.XLOOKUP(I3447&amp;PROPER(D3447),Cleaned_Population!B$2:B$3200&amp;Cleaned_Population!A$2:A$3200,Cleaned_Population!C$2:C$3200,"No Match")</f>
        <v>1233383</v>
      </c>
      <c r="K3447" t="str">
        <f t="shared" si="53"/>
        <v>Sufficient Access</v>
      </c>
    </row>
    <row r="3448" spans="1:11">
      <c r="A3448" t="str">
        <v>REX HOSPITAL</v>
      </c>
      <c r="B3448" t="str">
        <v>RALEIGH</v>
      </c>
      <c r="C3448" t="str">
        <v>NC</v>
      </c>
      <c r="D3448" t="str">
        <v>WAKE</v>
      </c>
      <c r="E3448" t="str">
        <v>Acute Care Hospitals</v>
      </c>
      <c r="F3448" t="str">
        <v>Government - State</v>
      </c>
      <c r="G3448" t="str">
        <v>Yes</v>
      </c>
      <c r="H3448" s="8">
        <v>5</v>
      </c>
      <c r="I3448" t="str">
        <f>_xlfn.XLOOKUP(C3448,State_Ref!B:B,State_Ref!A:A,"No Match")</f>
        <v>North Carolina</v>
      </c>
      <c r="J3448" cm="1">
        <f t="array" ref="J3448">_xlfn.XLOOKUP(I3448&amp;PROPER(D3448),Cleaned_Population!B$2:B$3200&amp;Cleaned_Population!A$2:A$3200,Cleaned_Population!C$2:C$3200,"No Match")</f>
        <v>1257235</v>
      </c>
      <c r="K3448" t="str">
        <f t="shared" si="53"/>
        <v>Sufficient Access</v>
      </c>
    </row>
    <row r="3449" spans="1:11">
      <c r="A3449" t="str">
        <v>FIRSTHEALTH MOORE REGIONAL HOSPITAL</v>
      </c>
      <c r="B3449" t="str">
        <v>PINEHURST</v>
      </c>
      <c r="C3449" t="str">
        <v>NC</v>
      </c>
      <c r="D3449" t="str">
        <v>MOORE</v>
      </c>
      <c r="E3449" t="str">
        <v>Acute Care Hospitals</v>
      </c>
      <c r="F3449" t="str">
        <v>Voluntary non-profit - Private</v>
      </c>
      <c r="G3449" t="str">
        <v>Yes</v>
      </c>
      <c r="H3449" s="8">
        <v>4</v>
      </c>
      <c r="I3449" t="str">
        <f>_xlfn.XLOOKUP(C3449,State_Ref!B:B,State_Ref!A:A,"No Match")</f>
        <v>North Carolina</v>
      </c>
      <c r="J3449" cm="1">
        <f t="array" ref="J3449">_xlfn.XLOOKUP(I3449&amp;PROPER(D3449),Cleaned_Population!B$2:B$3200&amp;Cleaned_Population!A$2:A$3200,Cleaned_Population!C$2:C$3200,"No Match")</f>
        <v>110619</v>
      </c>
      <c r="K3449" t="str">
        <f t="shared" si="53"/>
        <v>Hospital Desert</v>
      </c>
    </row>
    <row r="3450" spans="1:11">
      <c r="A3450" t="str">
        <v>FRYE REGIONAL MEDICAL CENTER</v>
      </c>
      <c r="B3450" t="str">
        <v>HICKORY</v>
      </c>
      <c r="C3450" t="str">
        <v>NC</v>
      </c>
      <c r="D3450" t="str">
        <v>CATAWBA</v>
      </c>
      <c r="E3450" t="str">
        <v>Acute Care Hospitals</v>
      </c>
      <c r="F3450" t="str">
        <v>Proprietary</v>
      </c>
      <c r="G3450" t="str">
        <v>Yes</v>
      </c>
      <c r="H3450" s="8">
        <v>2</v>
      </c>
      <c r="I3450" t="str">
        <f>_xlfn.XLOOKUP(C3450,State_Ref!B:B,State_Ref!A:A,"No Match")</f>
        <v>North Carolina</v>
      </c>
      <c r="J3450" cm="1">
        <f t="array" ref="J3450">_xlfn.XLOOKUP(I3450&amp;PROPER(D3450),Cleaned_Population!B$2:B$3200&amp;Cleaned_Population!A$2:A$3200,Cleaned_Population!C$2:C$3200,"No Match")</f>
        <v>170172</v>
      </c>
      <c r="K3450" t="str">
        <f t="shared" si="53"/>
        <v>Sufficient Access</v>
      </c>
    </row>
    <row r="3451" spans="1:11">
      <c r="A3451" t="str">
        <v>STANLY REGIONAL MEDICAL CENTER</v>
      </c>
      <c r="B3451" t="str">
        <v>ALBEMARLE</v>
      </c>
      <c r="C3451" t="str">
        <v>NC</v>
      </c>
      <c r="D3451" t="str">
        <v>STANLY</v>
      </c>
      <c r="E3451" t="str">
        <v>Acute Care Hospitals</v>
      </c>
      <c r="F3451" t="str">
        <v>Voluntary non-profit - Private</v>
      </c>
      <c r="G3451" t="str">
        <v>Yes</v>
      </c>
      <c r="H3451" s="8">
        <v>3</v>
      </c>
      <c r="I3451" t="str">
        <f>_xlfn.XLOOKUP(C3451,State_Ref!B:B,State_Ref!A:A,"No Match")</f>
        <v>North Carolina</v>
      </c>
      <c r="J3451" cm="1">
        <f t="array" ref="J3451">_xlfn.XLOOKUP(I3451&amp;PROPER(D3451),Cleaned_Population!B$2:B$3200&amp;Cleaned_Population!A$2:A$3200,Cleaned_Population!C$2:C$3200,"No Match")</f>
        <v>68830</v>
      </c>
      <c r="K3451" t="str">
        <f t="shared" si="53"/>
        <v>Hospital Desert</v>
      </c>
    </row>
    <row r="3452" spans="1:11">
      <c r="A3452" t="str">
        <v>NMC Camp Lejeune</v>
      </c>
      <c r="B3452" t="str">
        <v>Camp Lejeune</v>
      </c>
      <c r="C3452" t="str">
        <v>NC</v>
      </c>
      <c r="D3452" t="str">
        <v>ONSLOW</v>
      </c>
      <c r="E3452" t="str">
        <v>Acute Care - Department of Defense</v>
      </c>
      <c r="F3452" t="str">
        <v>Department of Defense</v>
      </c>
      <c r="G3452" t="str">
        <v>Yes</v>
      </c>
      <c r="H3452" s="8">
        <v>0</v>
      </c>
      <c r="I3452" t="str">
        <f>_xlfn.XLOOKUP(C3452,State_Ref!B:B,State_Ref!A:A,"No Match")</f>
        <v>North Carolina</v>
      </c>
      <c r="J3452" cm="1">
        <f t="array" ref="J3452">_xlfn.XLOOKUP(I3452&amp;PROPER(D3452),Cleaned_Population!B$2:B$3200&amp;Cleaned_Population!A$2:A$3200,Cleaned_Population!C$2:C$3200,"No Match")</f>
        <v>217175</v>
      </c>
      <c r="K3452" t="str">
        <f t="shared" si="53"/>
        <v>Sufficient Access</v>
      </c>
    </row>
    <row r="3453" spans="1:11">
      <c r="A3453" t="str">
        <v>VIDANT DUPLIN HOSPITAL</v>
      </c>
      <c r="B3453" t="str">
        <v>KENANSVILLE</v>
      </c>
      <c r="C3453" t="str">
        <v>NC</v>
      </c>
      <c r="D3453" t="str">
        <v>DUPLIN</v>
      </c>
      <c r="E3453" t="str">
        <v>Acute Care Hospitals</v>
      </c>
      <c r="F3453" t="str">
        <v>Government - Local</v>
      </c>
      <c r="G3453" t="str">
        <v>Yes</v>
      </c>
      <c r="H3453" s="8">
        <v>3</v>
      </c>
      <c r="I3453" t="str">
        <f>_xlfn.XLOOKUP(C3453,State_Ref!B:B,State_Ref!A:A,"No Match")</f>
        <v>North Carolina</v>
      </c>
      <c r="J3453" cm="1">
        <f t="array" ref="J3453">_xlfn.XLOOKUP(I3453&amp;PROPER(D3453),Cleaned_Population!B$2:B$3200&amp;Cleaned_Population!A$2:A$3200,Cleaned_Population!C$2:C$3200,"No Match")</f>
        <v>51571</v>
      </c>
      <c r="K3453" t="str">
        <f t="shared" si="53"/>
        <v>Hospital Desert</v>
      </c>
    </row>
    <row r="3454" spans="1:11">
      <c r="A3454" t="str">
        <v>RANDOLPH HOSPITAL</v>
      </c>
      <c r="B3454" t="str">
        <v>ASHEBORO</v>
      </c>
      <c r="C3454" t="str">
        <v>NC</v>
      </c>
      <c r="D3454" t="str">
        <v>RANDOLPH</v>
      </c>
      <c r="E3454" t="str">
        <v>Acute Care Hospitals</v>
      </c>
      <c r="F3454" t="str">
        <v>Voluntary non-profit - Private</v>
      </c>
      <c r="G3454" t="str">
        <v>Yes</v>
      </c>
      <c r="H3454" s="8">
        <v>4</v>
      </c>
      <c r="I3454" t="str">
        <f>_xlfn.XLOOKUP(C3454,State_Ref!B:B,State_Ref!A:A,"No Match")</f>
        <v>North Carolina</v>
      </c>
      <c r="J3454" cm="1">
        <f t="array" ref="J3454">_xlfn.XLOOKUP(I3454&amp;PROPER(D3454),Cleaned_Population!B$2:B$3200&amp;Cleaned_Population!A$2:A$3200,Cleaned_Population!C$2:C$3200,"No Match")</f>
        <v>149516</v>
      </c>
      <c r="K3454" t="str">
        <f t="shared" si="53"/>
        <v>Hospital Desert</v>
      </c>
    </row>
    <row r="3455" spans="1:11">
      <c r="A3455" t="str">
        <v>WILSON MEDICAL CENTER</v>
      </c>
      <c r="B3455" t="str">
        <v>WILSON</v>
      </c>
      <c r="C3455" t="str">
        <v>NC</v>
      </c>
      <c r="D3455" t="str">
        <v>WILSON</v>
      </c>
      <c r="E3455" t="str">
        <v>Acute Care Hospitals</v>
      </c>
      <c r="F3455" t="str">
        <v>Voluntary non-profit - Private</v>
      </c>
      <c r="G3455" t="str">
        <v>Yes</v>
      </c>
      <c r="H3455" s="8">
        <v>1</v>
      </c>
      <c r="I3455" t="str">
        <f>_xlfn.XLOOKUP(C3455,State_Ref!B:B,State_Ref!A:A,"No Match")</f>
        <v>North Carolina</v>
      </c>
      <c r="J3455" cm="1">
        <f t="array" ref="J3455">_xlfn.XLOOKUP(I3455&amp;PROPER(D3455),Cleaned_Population!B$2:B$3200&amp;Cleaned_Population!A$2:A$3200,Cleaned_Population!C$2:C$3200,"No Match")</f>
        <v>81150</v>
      </c>
      <c r="K3455" t="str">
        <f t="shared" si="53"/>
        <v>Hospital Desert</v>
      </c>
    </row>
    <row r="3456" spans="1:11">
      <c r="A3456" t="str">
        <v>GRANVILLE HEALTH SYSTEMS</v>
      </c>
      <c r="B3456" t="str">
        <v>OXFORD</v>
      </c>
      <c r="C3456" t="str">
        <v>NC</v>
      </c>
      <c r="D3456" t="str">
        <v>GRANVILLE</v>
      </c>
      <c r="E3456" t="str">
        <v>Acute Care Hospitals</v>
      </c>
      <c r="F3456" t="str">
        <v>Government - Local</v>
      </c>
      <c r="G3456" t="str">
        <v>Yes</v>
      </c>
      <c r="H3456" s="8">
        <v>2</v>
      </c>
      <c r="I3456" t="str">
        <f>_xlfn.XLOOKUP(C3456,State_Ref!B:B,State_Ref!A:A,"No Match")</f>
        <v>North Carolina</v>
      </c>
      <c r="J3456" cm="1">
        <f t="array" ref="J3456">_xlfn.XLOOKUP(I3456&amp;PROPER(D3456),Cleaned_Population!B$2:B$3200&amp;Cleaned_Population!A$2:A$3200,Cleaned_Population!C$2:C$3200,"No Match")</f>
        <v>61421</v>
      </c>
      <c r="K3456" t="str">
        <f t="shared" si="53"/>
        <v>Sufficient Access</v>
      </c>
    </row>
    <row r="3457" spans="1:11">
      <c r="A3457" t="str">
        <v>DUKE HEALTH LAKE NORMAN HOSPITAL</v>
      </c>
      <c r="B3457" t="str">
        <v>MOORESVILLE</v>
      </c>
      <c r="C3457" t="str">
        <v>NC</v>
      </c>
      <c r="D3457" t="str">
        <v>IREDELL</v>
      </c>
      <c r="E3457" t="str">
        <v>Acute Care Hospitals</v>
      </c>
      <c r="F3457" t="str">
        <v>Proprietary</v>
      </c>
      <c r="G3457" t="str">
        <v>Yes</v>
      </c>
      <c r="H3457" s="8">
        <v>1</v>
      </c>
      <c r="I3457" t="str">
        <f>_xlfn.XLOOKUP(C3457,State_Ref!B:B,State_Ref!A:A,"No Match")</f>
        <v>North Carolina</v>
      </c>
      <c r="J3457" cm="1">
        <f t="array" ref="J3457">_xlfn.XLOOKUP(I3457&amp;PROPER(D3457),Cleaned_Population!B$2:B$3200&amp;Cleaned_Population!A$2:A$3200,Cleaned_Population!C$2:C$3200,"No Match")</f>
        <v>211798</v>
      </c>
      <c r="K3457" t="str">
        <f t="shared" si="53"/>
        <v>Sufficient Access</v>
      </c>
    </row>
    <row r="3458" spans="1:11">
      <c r="A3458" t="str">
        <v>DURHAM VA MEDICAL CENTER</v>
      </c>
      <c r="B3458" t="str">
        <v>DURHAM</v>
      </c>
      <c r="C3458" t="str">
        <v>NC</v>
      </c>
      <c r="D3458" t="str">
        <v>DURHAM</v>
      </c>
      <c r="E3458" t="str">
        <v>Acute Care - Veterans Administration</v>
      </c>
      <c r="F3458" t="str">
        <v>Veterans Health Administration</v>
      </c>
      <c r="G3458" t="str">
        <v>Yes</v>
      </c>
      <c r="H3458" s="8">
        <v>4</v>
      </c>
      <c r="I3458" t="str">
        <f>_xlfn.XLOOKUP(C3458,State_Ref!B:B,State_Ref!A:A,"No Match")</f>
        <v>North Carolina</v>
      </c>
      <c r="J3458" cm="1">
        <f t="array" ref="J3458">_xlfn.XLOOKUP(I3458&amp;PROPER(D3458),Cleaned_Population!B$2:B$3200&amp;Cleaned_Population!A$2:A$3200,Cleaned_Population!C$2:C$3200,"No Match")</f>
        <v>347240</v>
      </c>
      <c r="K3458" t="str">
        <f t="shared" si="53"/>
        <v>Sufficient Access</v>
      </c>
    </row>
    <row r="3459" spans="1:11">
      <c r="A3459" t="str">
        <v>ATRIUM HEALTH UNION</v>
      </c>
      <c r="B3459" t="str">
        <v>MONROE</v>
      </c>
      <c r="C3459" t="str">
        <v>NC</v>
      </c>
      <c r="D3459" t="str">
        <v>UNION</v>
      </c>
      <c r="E3459" t="str">
        <v>Acute Care Hospitals</v>
      </c>
      <c r="F3459" t="str">
        <v>Government - Hospital District or Authority</v>
      </c>
      <c r="G3459" t="str">
        <v>Yes</v>
      </c>
      <c r="H3459" s="8">
        <v>4</v>
      </c>
      <c r="I3459" t="str">
        <f>_xlfn.XLOOKUP(C3459,State_Ref!B:B,State_Ref!A:A,"No Match")</f>
        <v>North Carolina</v>
      </c>
      <c r="J3459" cm="1">
        <f t="array" ref="J3459">_xlfn.XLOOKUP(I3459&amp;PROPER(D3459),Cleaned_Population!B$2:B$3200&amp;Cleaned_Population!A$2:A$3200,Cleaned_Population!C$2:C$3200,"No Match")</f>
        <v>267674</v>
      </c>
      <c r="K3459" t="str">
        <f t="shared" ref="K3459:K3522" si="54">IF(AND(J3459&gt;50000,COUNTIFS(D:D,D3459,C:C,C3459)&lt;=1),"Hospital Desert","Sufficient Access")</f>
        <v>Hospital Desert</v>
      </c>
    </row>
    <row r="3460" spans="1:11">
      <c r="A3460" t="str">
        <v>CAROLINA EAST MEDICAL CENTER</v>
      </c>
      <c r="B3460" t="str">
        <v>NEW BERN</v>
      </c>
      <c r="C3460" t="str">
        <v>NC</v>
      </c>
      <c r="D3460" t="str">
        <v>CRAVEN</v>
      </c>
      <c r="E3460" t="str">
        <v>Acute Care Hospitals</v>
      </c>
      <c r="F3460" t="str">
        <v>Government - Hospital District or Authority</v>
      </c>
      <c r="G3460" t="str">
        <v>Yes</v>
      </c>
      <c r="H3460" s="8">
        <v>4</v>
      </c>
      <c r="I3460" t="str">
        <f>_xlfn.XLOOKUP(C3460,State_Ref!B:B,State_Ref!A:A,"No Match")</f>
        <v>North Carolina</v>
      </c>
      <c r="J3460" cm="1">
        <f t="array" ref="J3460">_xlfn.XLOOKUP(I3460&amp;PROPER(D3460),Cleaned_Population!B$2:B$3200&amp;Cleaned_Population!A$2:A$3200,Cleaned_Population!C$2:C$3200,"No Match")</f>
        <v>105025</v>
      </c>
      <c r="K3460" t="str">
        <f t="shared" si="54"/>
        <v>Hospital Desert</v>
      </c>
    </row>
    <row r="3461" spans="1:11">
      <c r="A3461" t="str">
        <v>MARIA PARHAM MEDICAL CENTER</v>
      </c>
      <c r="B3461" t="str">
        <v>HENDERSON</v>
      </c>
      <c r="C3461" t="str">
        <v>NC</v>
      </c>
      <c r="D3461" t="str">
        <v>VANCE</v>
      </c>
      <c r="E3461" t="str">
        <v>Acute Care Hospitals</v>
      </c>
      <c r="F3461" t="str">
        <v>Proprietary</v>
      </c>
      <c r="G3461" t="str">
        <v>Yes</v>
      </c>
      <c r="H3461" s="8">
        <v>2</v>
      </c>
      <c r="I3461" t="str">
        <f>_xlfn.XLOOKUP(C3461,State_Ref!B:B,State_Ref!A:A,"No Match")</f>
        <v>North Carolina</v>
      </c>
      <c r="J3461" cm="1">
        <f t="array" ref="J3461">_xlfn.XLOOKUP(I3461&amp;PROPER(D3461),Cleaned_Population!B$2:B$3200&amp;Cleaned_Population!A$2:A$3200,Cleaned_Population!C$2:C$3200,"No Match")</f>
        <v>42638</v>
      </c>
      <c r="K3461" t="str">
        <f t="shared" si="54"/>
        <v>Sufficient Access</v>
      </c>
    </row>
    <row r="3462" spans="1:11">
      <c r="A3462" t="str">
        <v>FAYETTEVILLE NC VA MEDICAL CENTER</v>
      </c>
      <c r="B3462" t="str">
        <v>FAYETTEVILLE</v>
      </c>
      <c r="C3462" t="str">
        <v>NC</v>
      </c>
      <c r="D3462" t="str">
        <v>CUMBERLAND</v>
      </c>
      <c r="E3462" t="str">
        <v>Acute Care - Veterans Administration</v>
      </c>
      <c r="F3462" t="str">
        <v>Veterans Health Administration</v>
      </c>
      <c r="G3462" t="str">
        <v>No</v>
      </c>
      <c r="H3462" s="8">
        <v>5</v>
      </c>
      <c r="I3462" t="str">
        <f>_xlfn.XLOOKUP(C3462,State_Ref!B:B,State_Ref!A:A,"No Match")</f>
        <v>North Carolina</v>
      </c>
      <c r="J3462" cm="1">
        <f t="array" ref="J3462">_xlfn.XLOOKUP(I3462&amp;PROPER(D3462),Cleaned_Population!B$2:B$3200&amp;Cleaned_Population!A$2:A$3200,Cleaned_Population!C$2:C$3200,"No Match")</f>
        <v>338473</v>
      </c>
      <c r="K3462" t="str">
        <f t="shared" si="54"/>
        <v>Sufficient Access</v>
      </c>
    </row>
    <row r="3463" spans="1:11">
      <c r="A3463" t="str">
        <v>NOVANT HEALTH NEW HANOVER REGIONAL MEDICAL CENTER</v>
      </c>
      <c r="B3463" t="str">
        <v>WILMINGTON</v>
      </c>
      <c r="C3463" t="str">
        <v>NC</v>
      </c>
      <c r="D3463" t="str">
        <v>NEW HANOVER</v>
      </c>
      <c r="E3463" t="str">
        <v>Acute Care Hospitals</v>
      </c>
      <c r="F3463" t="str">
        <v>Government - Local</v>
      </c>
      <c r="G3463" t="str">
        <v>Yes</v>
      </c>
      <c r="H3463" s="8">
        <v>3</v>
      </c>
      <c r="I3463" t="str">
        <f>_xlfn.XLOOKUP(C3463,State_Ref!B:B,State_Ref!A:A,"No Match")</f>
        <v>North Carolina</v>
      </c>
      <c r="J3463" cm="1">
        <f t="array" ref="J3463">_xlfn.XLOOKUP(I3463&amp;PROPER(D3463),Cleaned_Population!B$2:B$3200&amp;Cleaned_Population!A$2:A$3200,Cleaned_Population!C$2:C$3200,"No Match")</f>
        <v>245959</v>
      </c>
      <c r="K3463" t="str">
        <f t="shared" si="54"/>
        <v>Sufficient Access</v>
      </c>
    </row>
    <row r="3464" spans="1:11">
      <c r="A3464" t="str">
        <v>CARTERET GENERAL HOSPITAL</v>
      </c>
      <c r="B3464" t="str">
        <v>MOREHEAD CITY</v>
      </c>
      <c r="C3464" t="str">
        <v>NC</v>
      </c>
      <c r="D3464" t="str">
        <v>CARTERET</v>
      </c>
      <c r="E3464" t="str">
        <v>Acute Care Hospitals</v>
      </c>
      <c r="F3464" t="str">
        <v>Proprietary</v>
      </c>
      <c r="G3464" t="str">
        <v>Yes</v>
      </c>
      <c r="H3464" s="8">
        <v>2</v>
      </c>
      <c r="I3464" t="str">
        <f>_xlfn.XLOOKUP(C3464,State_Ref!B:B,State_Ref!A:A,"No Match")</f>
        <v>North Carolina</v>
      </c>
      <c r="J3464" cm="1">
        <f t="array" ref="J3464">_xlfn.XLOOKUP(I3464&amp;PROPER(D3464),Cleaned_Population!B$2:B$3200&amp;Cleaned_Population!A$2:A$3200,Cleaned_Population!C$2:C$3200,"No Match")</f>
        <v>70469</v>
      </c>
      <c r="K3464" t="str">
        <f t="shared" si="54"/>
        <v>Hospital Desert</v>
      </c>
    </row>
    <row r="3465" spans="1:11">
      <c r="A3465" t="str">
        <v>CATAWBA VALLEY MEDICAL CENTER</v>
      </c>
      <c r="B3465" t="str">
        <v>HICKORY</v>
      </c>
      <c r="C3465" t="str">
        <v>NC</v>
      </c>
      <c r="D3465" t="str">
        <v>CATAWBA</v>
      </c>
      <c r="E3465" t="str">
        <v>Acute Care Hospitals</v>
      </c>
      <c r="F3465" t="str">
        <v>Voluntary non-profit - Other</v>
      </c>
      <c r="G3465" t="str">
        <v>Yes</v>
      </c>
      <c r="H3465" s="8">
        <v>2</v>
      </c>
      <c r="I3465" t="str">
        <f>_xlfn.XLOOKUP(C3465,State_Ref!B:B,State_Ref!A:A,"No Match")</f>
        <v>North Carolina</v>
      </c>
      <c r="J3465" cm="1">
        <f t="array" ref="J3465">_xlfn.XLOOKUP(I3465&amp;PROPER(D3465),Cleaned_Population!B$2:B$3200&amp;Cleaned_Population!A$2:A$3200,Cleaned_Population!C$2:C$3200,"No Match")</f>
        <v>170172</v>
      </c>
      <c r="K3465" t="str">
        <f t="shared" si="54"/>
        <v>Sufficient Access</v>
      </c>
    </row>
    <row r="3466" spans="1:11">
      <c r="A3466" t="str">
        <v>ATRIUM HEALTH LINCOLN</v>
      </c>
      <c r="B3466" t="str">
        <v>LINCOLNTON</v>
      </c>
      <c r="C3466" t="str">
        <v>NC</v>
      </c>
      <c r="D3466" t="str">
        <v>LINCOLN</v>
      </c>
      <c r="E3466" t="str">
        <v>Acute Care Hospitals</v>
      </c>
      <c r="F3466" t="str">
        <v>Government - Hospital District or Authority</v>
      </c>
      <c r="G3466" t="str">
        <v>Yes</v>
      </c>
      <c r="H3466" s="8">
        <v>3</v>
      </c>
      <c r="I3466" t="str">
        <f>_xlfn.XLOOKUP(C3466,State_Ref!B:B,State_Ref!A:A,"No Match")</f>
        <v>North Carolina</v>
      </c>
      <c r="J3466" cm="1">
        <f t="array" ref="J3466">_xlfn.XLOOKUP(I3466&amp;PROPER(D3466),Cleaned_Population!B$2:B$3200&amp;Cleaned_Population!A$2:A$3200,Cleaned_Population!C$2:C$3200,"No Match")</f>
        <v>98654</v>
      </c>
      <c r="K3466" t="str">
        <f t="shared" si="54"/>
        <v>Hospital Desert</v>
      </c>
    </row>
    <row r="3467" spans="1:11">
      <c r="A3467" t="str">
        <v>UNC HEALTH NASH</v>
      </c>
      <c r="B3467" t="str">
        <v>ROCKY MOUNT</v>
      </c>
      <c r="C3467" t="str">
        <v>NC</v>
      </c>
      <c r="D3467" t="str">
        <v>NASH</v>
      </c>
      <c r="E3467" t="str">
        <v>Acute Care Hospitals</v>
      </c>
      <c r="F3467" t="str">
        <v>Government - Hospital District or Authority</v>
      </c>
      <c r="G3467" t="str">
        <v>Yes</v>
      </c>
      <c r="H3467" s="8">
        <v>4</v>
      </c>
      <c r="I3467" t="str">
        <f>_xlfn.XLOOKUP(C3467,State_Ref!B:B,State_Ref!A:A,"No Match")</f>
        <v>North Carolina</v>
      </c>
      <c r="J3467" cm="1">
        <f t="array" ref="J3467">_xlfn.XLOOKUP(I3467&amp;PROPER(D3467),Cleaned_Population!B$2:B$3200&amp;Cleaned_Population!A$2:A$3200,Cleaned_Population!C$2:C$3200,"No Match")</f>
        <v>99365</v>
      </c>
      <c r="K3467" t="str">
        <f t="shared" si="54"/>
        <v>Hospital Desert</v>
      </c>
    </row>
    <row r="3468" spans="1:11">
      <c r="A3468" t="str">
        <v>NOVANT HEALTH MEDICAL PARK HOSPITAL</v>
      </c>
      <c r="B3468" t="str">
        <v>WINSTON-SALEM</v>
      </c>
      <c r="C3468" t="str">
        <v>NC</v>
      </c>
      <c r="D3468" t="str">
        <v>FORSYTH</v>
      </c>
      <c r="E3468" t="str">
        <v>Acute Care Hospitals</v>
      </c>
      <c r="F3468" t="str">
        <v>Voluntary non-profit - Other</v>
      </c>
      <c r="G3468" t="str">
        <v>No</v>
      </c>
      <c r="H3468" s="8">
        <v>5</v>
      </c>
      <c r="I3468" t="str">
        <f>_xlfn.XLOOKUP(C3468,State_Ref!B:B,State_Ref!A:A,"No Match")</f>
        <v>North Carolina</v>
      </c>
      <c r="J3468" cm="1">
        <f t="array" ref="J3468">_xlfn.XLOOKUP(I3468&amp;PROPER(D3468),Cleaned_Population!B$2:B$3200&amp;Cleaned_Population!A$2:A$3200,Cleaned_Population!C$2:C$3200,"No Match")</f>
        <v>401718</v>
      </c>
      <c r="K3468" t="str">
        <f t="shared" si="54"/>
        <v>Sufficient Access</v>
      </c>
    </row>
    <row r="3469" spans="1:11">
      <c r="A3469" t="str">
        <v>Womack AMC (FT Bragg)</v>
      </c>
      <c r="B3469" t="str">
        <v>Fort Bragg</v>
      </c>
      <c r="C3469" t="str">
        <v>NC</v>
      </c>
      <c r="D3469" t="str">
        <v>CUMBERLAND</v>
      </c>
      <c r="E3469" t="str">
        <v>Acute Care - Department of Defense</v>
      </c>
      <c r="F3469" t="str">
        <v>Department of Defense</v>
      </c>
      <c r="G3469" t="str">
        <v>Yes</v>
      </c>
      <c r="H3469" s="8">
        <v>0</v>
      </c>
      <c r="I3469" t="str">
        <f>_xlfn.XLOOKUP(C3469,State_Ref!B:B,State_Ref!A:A,"No Match")</f>
        <v>North Carolina</v>
      </c>
      <c r="J3469" cm="1">
        <f t="array" ref="J3469">_xlfn.XLOOKUP(I3469&amp;PROPER(D3469),Cleaned_Population!B$2:B$3200&amp;Cleaned_Population!A$2:A$3200,Cleaned_Population!C$2:C$3200,"No Match")</f>
        <v>338473</v>
      </c>
      <c r="K3469" t="str">
        <f t="shared" si="54"/>
        <v>Sufficient Access</v>
      </c>
    </row>
    <row r="3470" spans="1:11">
      <c r="A3470" t="str">
        <v>ECU HEALTH NORTH HOSPITAL</v>
      </c>
      <c r="B3470" t="str">
        <v>ROANOKE RAPIDS</v>
      </c>
      <c r="C3470" t="str">
        <v>NC</v>
      </c>
      <c r="D3470" t="str">
        <v>HALIFAX</v>
      </c>
      <c r="E3470" t="str">
        <v>Acute Care Hospitals</v>
      </c>
      <c r="F3470" t="str">
        <v>Voluntary non-profit - Private</v>
      </c>
      <c r="G3470" t="str">
        <v>Yes</v>
      </c>
      <c r="H3470" s="8">
        <v>2</v>
      </c>
      <c r="I3470" t="str">
        <f>_xlfn.XLOOKUP(C3470,State_Ref!B:B,State_Ref!A:A,"No Match")</f>
        <v>North Carolina</v>
      </c>
      <c r="J3470" cm="1">
        <f t="array" ref="J3470">_xlfn.XLOOKUP(I3470&amp;PROPER(D3470),Cleaned_Population!B$2:B$3200&amp;Cleaned_Population!A$2:A$3200,Cleaned_Population!C$2:C$3200,"No Match")</f>
        <v>46534</v>
      </c>
      <c r="K3470" t="str">
        <f t="shared" si="54"/>
        <v>Sufficient Access</v>
      </c>
    </row>
    <row r="3471" spans="1:11">
      <c r="A3471" t="str">
        <v>DUKE REGIONAL HOSPITAL</v>
      </c>
      <c r="B3471" t="str">
        <v>DURHAM</v>
      </c>
      <c r="C3471" t="str">
        <v>NC</v>
      </c>
      <c r="D3471" t="str">
        <v>DURHAM</v>
      </c>
      <c r="E3471" t="str">
        <v>Acute Care Hospitals</v>
      </c>
      <c r="F3471" t="str">
        <v>Government - Local</v>
      </c>
      <c r="G3471" t="str">
        <v>Yes</v>
      </c>
      <c r="H3471" s="8">
        <v>5</v>
      </c>
      <c r="I3471" t="str">
        <f>_xlfn.XLOOKUP(C3471,State_Ref!B:B,State_Ref!A:A,"No Match")</f>
        <v>North Carolina</v>
      </c>
      <c r="J3471" cm="1">
        <f t="array" ref="J3471">_xlfn.XLOOKUP(I3471&amp;PROPER(D3471),Cleaned_Population!B$2:B$3200&amp;Cleaned_Population!A$2:A$3200,Cleaned_Population!C$2:C$3200,"No Match")</f>
        <v>347240</v>
      </c>
      <c r="K3471" t="str">
        <f t="shared" si="54"/>
        <v>Sufficient Access</v>
      </c>
    </row>
    <row r="3472" spans="1:11">
      <c r="A3472" t="str">
        <v>CHEROKEE INDIAN HOSPITAL AUTHORITY</v>
      </c>
      <c r="B3472" t="str">
        <v>CHEROKEE</v>
      </c>
      <c r="C3472" t="str">
        <v>NC</v>
      </c>
      <c r="D3472" t="str">
        <v>SWAIN</v>
      </c>
      <c r="E3472" t="str">
        <v>Acute Care Hospitals</v>
      </c>
      <c r="F3472" t="str">
        <v>Government - Federal</v>
      </c>
      <c r="G3472" t="str">
        <v>Yes</v>
      </c>
      <c r="H3472" s="8">
        <v>0</v>
      </c>
      <c r="I3472" t="str">
        <f>_xlfn.XLOOKUP(C3472,State_Ref!B:B,State_Ref!A:A,"No Match")</f>
        <v>North Carolina</v>
      </c>
      <c r="J3472" cm="1">
        <f t="array" ref="J3472">_xlfn.XLOOKUP(I3472&amp;PROPER(D3472),Cleaned_Population!B$2:B$3200&amp;Cleaned_Population!A$2:A$3200,Cleaned_Population!C$2:C$3200,"No Match")</f>
        <v>14024</v>
      </c>
      <c r="K3472" t="str">
        <f t="shared" si="54"/>
        <v>Sufficient Access</v>
      </c>
    </row>
    <row r="3473" spans="1:11">
      <c r="A3473" t="str">
        <v>NOVANT HEALTH BRUNSWICK MEDICAL CENTER</v>
      </c>
      <c r="B3473" t="str">
        <v>SUPPLY</v>
      </c>
      <c r="C3473" t="str">
        <v>NC</v>
      </c>
      <c r="D3473" t="str">
        <v>BRUNSWICK</v>
      </c>
      <c r="E3473" t="str">
        <v>Acute Care Hospitals</v>
      </c>
      <c r="F3473" t="str">
        <v>Voluntary non-profit - Other</v>
      </c>
      <c r="G3473" t="str">
        <v>Yes</v>
      </c>
      <c r="H3473" s="8">
        <v>4</v>
      </c>
      <c r="I3473" t="str">
        <f>_xlfn.XLOOKUP(C3473,State_Ref!B:B,State_Ref!A:A,"No Match")</f>
        <v>North Carolina</v>
      </c>
      <c r="J3473" cm="1">
        <f t="array" ref="J3473">_xlfn.XLOOKUP(I3473&amp;PROPER(D3473),Cleaned_Population!B$2:B$3200&amp;Cleaned_Population!A$2:A$3200,Cleaned_Population!C$2:C$3200,"No Match")</f>
        <v>174702</v>
      </c>
      <c r="K3473" t="str">
        <f t="shared" si="54"/>
        <v>Sufficient Access</v>
      </c>
    </row>
    <row r="3474" spans="1:11">
      <c r="A3474" t="str">
        <v>PERSON MEMORIAL HOSPITAL</v>
      </c>
      <c r="B3474" t="str">
        <v>ROXBORO</v>
      </c>
      <c r="C3474" t="str">
        <v>NC</v>
      </c>
      <c r="D3474" t="str">
        <v>PERSON</v>
      </c>
      <c r="E3474" t="str">
        <v>Acute Care Hospitals</v>
      </c>
      <c r="F3474" t="str">
        <v>Proprietary</v>
      </c>
      <c r="G3474" t="str">
        <v>Yes</v>
      </c>
      <c r="H3474" s="8">
        <v>3</v>
      </c>
      <c r="I3474" t="str">
        <f>_xlfn.XLOOKUP(C3474,State_Ref!B:B,State_Ref!A:A,"No Match")</f>
        <v>North Carolina</v>
      </c>
      <c r="J3474" cm="1">
        <f t="array" ref="J3474">_xlfn.XLOOKUP(I3474&amp;PROPER(D3474),Cleaned_Population!B$2:B$3200&amp;Cleaned_Population!A$2:A$3200,Cleaned_Population!C$2:C$3200,"No Match")</f>
        <v>40636</v>
      </c>
      <c r="K3474" t="str">
        <f t="shared" si="54"/>
        <v>Sufficient Access</v>
      </c>
    </row>
    <row r="3475" spans="1:11">
      <c r="A3475" t="str">
        <v>ATRIUM HEALTH UNIVERSITY CITY</v>
      </c>
      <c r="B3475" t="str">
        <v>CHARLOTTE</v>
      </c>
      <c r="C3475" t="str">
        <v>NC</v>
      </c>
      <c r="D3475" t="str">
        <v>MECKLENBURG</v>
      </c>
      <c r="E3475" t="str">
        <v>Acute Care Hospitals</v>
      </c>
      <c r="F3475" t="str">
        <v>Government - Hospital District or Authority</v>
      </c>
      <c r="G3475" t="str">
        <v>Yes</v>
      </c>
      <c r="H3475" s="8">
        <v>3</v>
      </c>
      <c r="I3475" t="str">
        <f>_xlfn.XLOOKUP(C3475,State_Ref!B:B,State_Ref!A:A,"No Match")</f>
        <v>North Carolina</v>
      </c>
      <c r="J3475" cm="1">
        <f t="array" ref="J3475">_xlfn.XLOOKUP(I3475&amp;PROPER(D3475),Cleaned_Population!B$2:B$3200&amp;Cleaned_Population!A$2:A$3200,Cleaned_Population!C$2:C$3200,"No Match")</f>
        <v>1233383</v>
      </c>
      <c r="K3475" t="str">
        <f t="shared" si="54"/>
        <v>Sufficient Access</v>
      </c>
    </row>
    <row r="3476" spans="1:11">
      <c r="A3476" t="str">
        <v>WILMINGTON TREATMENT CENTER</v>
      </c>
      <c r="B3476" t="str">
        <v>WILMINGTON</v>
      </c>
      <c r="C3476" t="str">
        <v>NC</v>
      </c>
      <c r="D3476" t="str">
        <v>NEW HANOVER</v>
      </c>
      <c r="E3476" t="str">
        <v>Acute Care Hospitals</v>
      </c>
      <c r="F3476" t="str">
        <v>Voluntary non-profit - Private</v>
      </c>
      <c r="G3476" t="str">
        <v>No</v>
      </c>
      <c r="H3476" s="8">
        <v>0</v>
      </c>
      <c r="I3476" t="str">
        <f>_xlfn.XLOOKUP(C3476,State_Ref!B:B,State_Ref!A:A,"No Match")</f>
        <v>North Carolina</v>
      </c>
      <c r="J3476" cm="1">
        <f t="array" ref="J3476">_xlfn.XLOOKUP(I3476&amp;PROPER(D3476),Cleaned_Population!B$2:B$3200&amp;Cleaned_Population!A$2:A$3200,Cleaned_Population!C$2:C$3200,"No Match")</f>
        <v>245959</v>
      </c>
      <c r="K3476" t="str">
        <f t="shared" si="54"/>
        <v>Sufficient Access</v>
      </c>
    </row>
    <row r="3477" spans="1:11">
      <c r="A3477" t="str">
        <v>NOVANT HEALTH MATTHEWS MEDICAL CENTER</v>
      </c>
      <c r="B3477" t="str">
        <v>MATTHEWS</v>
      </c>
      <c r="C3477" t="str">
        <v>NC</v>
      </c>
      <c r="D3477" t="str">
        <v>MECKLENBURG</v>
      </c>
      <c r="E3477" t="str">
        <v>Acute Care Hospitals</v>
      </c>
      <c r="F3477" t="str">
        <v>Voluntary non-profit - Other</v>
      </c>
      <c r="G3477" t="str">
        <v>Yes</v>
      </c>
      <c r="H3477" s="8">
        <v>5</v>
      </c>
      <c r="I3477" t="str">
        <f>_xlfn.XLOOKUP(C3477,State_Ref!B:B,State_Ref!A:A,"No Match")</f>
        <v>North Carolina</v>
      </c>
      <c r="J3477" cm="1">
        <f t="array" ref="J3477">_xlfn.XLOOKUP(I3477&amp;PROPER(D3477),Cleaned_Population!B$2:B$3200&amp;Cleaned_Population!A$2:A$3200,Cleaned_Population!C$2:C$3200,"No Match")</f>
        <v>1233383</v>
      </c>
      <c r="K3477" t="str">
        <f t="shared" si="54"/>
        <v>Sufficient Access</v>
      </c>
    </row>
    <row r="3478" spans="1:11">
      <c r="A3478" t="str">
        <v>WAKEMED, CARY HOSPITAL</v>
      </c>
      <c r="B3478" t="str">
        <v>CARY</v>
      </c>
      <c r="C3478" t="str">
        <v>NC</v>
      </c>
      <c r="D3478" t="str">
        <v>WAKE</v>
      </c>
      <c r="E3478" t="str">
        <v>Acute Care Hospitals</v>
      </c>
      <c r="F3478" t="str">
        <v>Voluntary non-profit - Private</v>
      </c>
      <c r="G3478" t="str">
        <v>Yes</v>
      </c>
      <c r="H3478" s="8">
        <v>5</v>
      </c>
      <c r="I3478" t="str">
        <f>_xlfn.XLOOKUP(C3478,State_Ref!B:B,State_Ref!A:A,"No Match")</f>
        <v>North Carolina</v>
      </c>
      <c r="J3478" cm="1">
        <f t="array" ref="J3478">_xlfn.XLOOKUP(I3478&amp;PROPER(D3478),Cleaned_Population!B$2:B$3200&amp;Cleaned_Population!A$2:A$3200,Cleaned_Population!C$2:C$3200,"No Match")</f>
        <v>1257235</v>
      </c>
      <c r="K3478" t="str">
        <f t="shared" si="54"/>
        <v>Sufficient Access</v>
      </c>
    </row>
    <row r="3479" spans="1:11">
      <c r="A3479" t="str">
        <v>W.G. (BILL) HEFNER SALISBURY VA MEDICAL CENTER (SALSBURY)</v>
      </c>
      <c r="B3479" t="str">
        <v>SALISBURY</v>
      </c>
      <c r="C3479" t="str">
        <v>NC</v>
      </c>
      <c r="D3479" t="str">
        <v>ROWAN</v>
      </c>
      <c r="E3479" t="str">
        <v>Acute Care - Veterans Administration</v>
      </c>
      <c r="F3479" t="str">
        <v>Veterans Health Administration</v>
      </c>
      <c r="G3479" t="str">
        <v>Yes</v>
      </c>
      <c r="H3479" s="8">
        <v>4</v>
      </c>
      <c r="I3479" t="str">
        <f>_xlfn.XLOOKUP(C3479,State_Ref!B:B,State_Ref!A:A,"No Match")</f>
        <v>North Carolina</v>
      </c>
      <c r="J3479" cm="1">
        <f t="array" ref="J3479">_xlfn.XLOOKUP(I3479&amp;PROPER(D3479),Cleaned_Population!B$2:B$3200&amp;Cleaned_Population!A$2:A$3200,Cleaned_Population!C$2:C$3200,"No Match")</f>
        <v>155096</v>
      </c>
      <c r="K3479" t="str">
        <f t="shared" si="54"/>
        <v>Sufficient Access</v>
      </c>
    </row>
    <row r="3480" spans="1:11">
      <c r="A3480" t="str">
        <v>NOVANT HEALTH HUNTERSVILLE MEDICAL CENTER</v>
      </c>
      <c r="B3480" t="str">
        <v>HUNTERSVILLE</v>
      </c>
      <c r="C3480" t="str">
        <v>NC</v>
      </c>
      <c r="D3480" t="str">
        <v>MECKLENBURG</v>
      </c>
      <c r="E3480" t="str">
        <v>Acute Care Hospitals</v>
      </c>
      <c r="F3480" t="str">
        <v>Voluntary non-profit - Private</v>
      </c>
      <c r="G3480" t="str">
        <v>Yes</v>
      </c>
      <c r="H3480" s="8">
        <v>4</v>
      </c>
      <c r="I3480" t="str">
        <f>_xlfn.XLOOKUP(C3480,State_Ref!B:B,State_Ref!A:A,"No Match")</f>
        <v>North Carolina</v>
      </c>
      <c r="J3480" cm="1">
        <f t="array" ref="J3480">_xlfn.XLOOKUP(I3480&amp;PROPER(D3480),Cleaned_Population!B$2:B$3200&amp;Cleaned_Population!A$2:A$3200,Cleaned_Population!C$2:C$3200,"No Match")</f>
        <v>1233383</v>
      </c>
      <c r="K3480" t="str">
        <f t="shared" si="54"/>
        <v>Sufficient Access</v>
      </c>
    </row>
    <row r="3481" spans="1:11">
      <c r="A3481" t="str">
        <v>HAYWOOD REGIONAL MEDICAL CENTER</v>
      </c>
      <c r="B3481" t="str">
        <v>CLYDE</v>
      </c>
      <c r="C3481" t="str">
        <v>NC</v>
      </c>
      <c r="D3481" t="str">
        <v>HAYWOOD</v>
      </c>
      <c r="E3481" t="str">
        <v>Acute Care Hospitals</v>
      </c>
      <c r="F3481" t="str">
        <v>Government - Hospital District or Authority</v>
      </c>
      <c r="G3481" t="str">
        <v>Yes</v>
      </c>
      <c r="H3481" s="8">
        <v>3</v>
      </c>
      <c r="I3481" t="str">
        <f>_xlfn.XLOOKUP(C3481,State_Ref!B:B,State_Ref!A:A,"No Match")</f>
        <v>North Carolina</v>
      </c>
      <c r="J3481" cm="1">
        <f t="array" ref="J3481">_xlfn.XLOOKUP(I3481&amp;PROPER(D3481),Cleaned_Population!B$2:B$3200&amp;Cleaned_Population!A$2:A$3200,Cleaned_Population!C$2:C$3200,"No Match")</f>
        <v>63369</v>
      </c>
      <c r="K3481" t="str">
        <f t="shared" si="54"/>
        <v>Hospital Desert</v>
      </c>
    </row>
    <row r="3482" spans="1:11">
      <c r="A3482" t="str">
        <v>CAPE FEAR VALLEY HOKE HOSPITAL</v>
      </c>
      <c r="B3482" t="str">
        <v>RAEFORD</v>
      </c>
      <c r="C3482" t="str">
        <v>NC</v>
      </c>
      <c r="D3482" t="str">
        <v>HOKE</v>
      </c>
      <c r="E3482" t="str">
        <v>Acute Care Hospitals</v>
      </c>
      <c r="F3482" t="str">
        <v>Voluntary non-profit - Private</v>
      </c>
      <c r="G3482" t="str">
        <v>Yes</v>
      </c>
      <c r="H3482" s="8">
        <v>4</v>
      </c>
      <c r="I3482" t="str">
        <f>_xlfn.XLOOKUP(C3482,State_Ref!B:B,State_Ref!A:A,"No Match")</f>
        <v>North Carolina</v>
      </c>
      <c r="J3482" cm="1">
        <f t="array" ref="J3482">_xlfn.XLOOKUP(I3482&amp;PROPER(D3482),Cleaned_Population!B$2:B$3200&amp;Cleaned_Population!A$2:A$3200,Cleaned_Population!C$2:C$3200,"No Match")</f>
        <v>56939</v>
      </c>
      <c r="K3482" t="str">
        <f t="shared" si="54"/>
        <v>Hospital Desert</v>
      </c>
    </row>
    <row r="3483" spans="1:11">
      <c r="A3483" t="str">
        <v>NOVANT HEALTH MINT HILL MEDICAL CENTER</v>
      </c>
      <c r="B3483" t="str">
        <v>CHARLOTTE</v>
      </c>
      <c r="C3483" t="str">
        <v>NC</v>
      </c>
      <c r="D3483" t="str">
        <v>MECKLENBURG</v>
      </c>
      <c r="E3483" t="str">
        <v>Acute Care Hospitals</v>
      </c>
      <c r="F3483" t="str">
        <v>Voluntary non-profit - Private</v>
      </c>
      <c r="G3483" t="str">
        <v>Yes</v>
      </c>
      <c r="H3483" s="8">
        <v>5</v>
      </c>
      <c r="I3483" t="str">
        <f>_xlfn.XLOOKUP(C3483,State_Ref!B:B,State_Ref!A:A,"No Match")</f>
        <v>North Carolina</v>
      </c>
      <c r="J3483" cm="1">
        <f t="array" ref="J3483">_xlfn.XLOOKUP(I3483&amp;PROPER(D3483),Cleaned_Population!B$2:B$3200&amp;Cleaned_Population!A$2:A$3200,Cleaned_Population!C$2:C$3200,"No Match")</f>
        <v>1233383</v>
      </c>
      <c r="K3483" t="str">
        <f t="shared" si="54"/>
        <v>Sufficient Access</v>
      </c>
    </row>
    <row r="3484" spans="1:11">
      <c r="A3484" t="str">
        <v>NOVANT HEALTH BALLANTYNE MEDICAL CENTER</v>
      </c>
      <c r="B3484" t="str">
        <v>CHARLOTTE</v>
      </c>
      <c r="C3484" t="str">
        <v>NC</v>
      </c>
      <c r="D3484" t="str">
        <v>MECKLENBURG</v>
      </c>
      <c r="E3484" t="str">
        <v>Acute Care Hospitals</v>
      </c>
      <c r="F3484" t="str">
        <v>Voluntary non-profit - Private</v>
      </c>
      <c r="G3484" t="str">
        <v>Yes</v>
      </c>
      <c r="H3484" s="8">
        <v>0</v>
      </c>
      <c r="I3484" t="str">
        <f>_xlfn.XLOOKUP(C3484,State_Ref!B:B,State_Ref!A:A,"No Match")</f>
        <v>North Carolina</v>
      </c>
      <c r="J3484" cm="1">
        <f t="array" ref="J3484">_xlfn.XLOOKUP(I3484&amp;PROPER(D3484),Cleaned_Population!B$2:B$3200&amp;Cleaned_Population!A$2:A$3200,Cleaned_Population!C$2:C$3200,"No Match")</f>
        <v>1233383</v>
      </c>
      <c r="K3484" t="str">
        <f t="shared" si="54"/>
        <v>Sufficient Access</v>
      </c>
    </row>
    <row r="3485" spans="1:11">
      <c r="A3485" t="str">
        <v>ASHEVILLE-OTEEN VA MEDICAL CENTER</v>
      </c>
      <c r="B3485" t="str">
        <v>ASHEVILLE</v>
      </c>
      <c r="C3485" t="str">
        <v>NC</v>
      </c>
      <c r="D3485" t="str">
        <v>BUNCOMBE</v>
      </c>
      <c r="E3485" t="str">
        <v>Acute Care - Veterans Administration</v>
      </c>
      <c r="F3485" t="str">
        <v>Veterans Health Administration</v>
      </c>
      <c r="G3485" t="str">
        <v>Yes</v>
      </c>
      <c r="H3485" s="8">
        <v>4</v>
      </c>
      <c r="I3485" t="str">
        <f>_xlfn.XLOOKUP(C3485,State_Ref!B:B,State_Ref!A:A,"No Match")</f>
        <v>North Carolina</v>
      </c>
      <c r="J3485" cm="1">
        <f t="array" ref="J3485">_xlfn.XLOOKUP(I3485&amp;PROPER(D3485),Cleaned_Population!B$2:B$3200&amp;Cleaned_Population!A$2:A$3200,Cleaned_Population!C$2:C$3200,"No Match")</f>
        <v>277417</v>
      </c>
      <c r="K3485" t="str">
        <f t="shared" si="54"/>
        <v>Sufficient Access</v>
      </c>
    </row>
    <row r="3486" spans="1:11">
      <c r="A3486" t="str">
        <v>FIRSTHEALTH MONTGOMERY MEMORIAL HOSP</v>
      </c>
      <c r="B3486" t="str">
        <v>TROY</v>
      </c>
      <c r="C3486" t="str">
        <v>NC</v>
      </c>
      <c r="D3486" t="str">
        <v>MONTGOMERY</v>
      </c>
      <c r="E3486" t="str">
        <v>Critical Access Hospitals</v>
      </c>
      <c r="F3486" t="str">
        <v>Voluntary non-profit - Private</v>
      </c>
      <c r="G3486" t="str">
        <v>Yes</v>
      </c>
      <c r="H3486" s="8">
        <v>0</v>
      </c>
      <c r="I3486" t="str">
        <f>_xlfn.XLOOKUP(C3486,State_Ref!B:B,State_Ref!A:A,"No Match")</f>
        <v>North Carolina</v>
      </c>
      <c r="J3486" cm="1">
        <f t="array" ref="J3486">_xlfn.XLOOKUP(I3486&amp;PROPER(D3486),Cleaned_Population!B$2:B$3200&amp;Cleaned_Population!A$2:A$3200,Cleaned_Population!C$2:C$3200,"No Match")</f>
        <v>26403</v>
      </c>
      <c r="K3486" t="str">
        <f t="shared" si="54"/>
        <v>Sufficient Access</v>
      </c>
    </row>
    <row r="3487" spans="1:11">
      <c r="A3487" t="str">
        <v>ECU HEALTH BERTIE HOSPITAL</v>
      </c>
      <c r="B3487" t="str">
        <v>WINDSOR</v>
      </c>
      <c r="C3487" t="str">
        <v>NC</v>
      </c>
      <c r="D3487" t="str">
        <v>BERTIE</v>
      </c>
      <c r="E3487" t="str">
        <v>Critical Access Hospitals</v>
      </c>
      <c r="F3487" t="str">
        <v>Voluntary non-profit - Private</v>
      </c>
      <c r="G3487" t="str">
        <v>Yes</v>
      </c>
      <c r="H3487" s="8">
        <v>4</v>
      </c>
      <c r="I3487" t="str">
        <f>_xlfn.XLOOKUP(C3487,State_Ref!B:B,State_Ref!A:A,"No Match")</f>
        <v>North Carolina</v>
      </c>
      <c r="J3487" cm="1">
        <f t="array" ref="J3487">_xlfn.XLOOKUP(I3487&amp;PROPER(D3487),Cleaned_Population!B$2:B$3200&amp;Cleaned_Population!A$2:A$3200,Cleaned_Population!C$2:C$3200,"No Match")</f>
        <v>17086</v>
      </c>
      <c r="K3487" t="str">
        <f t="shared" si="54"/>
        <v>Sufficient Access</v>
      </c>
    </row>
    <row r="3488" spans="1:11">
      <c r="A3488" t="str">
        <v>DLP SWAIN COUNTY HOSPITAL LLC</v>
      </c>
      <c r="B3488" t="str">
        <v>BRYSON CITY</v>
      </c>
      <c r="C3488" t="str">
        <v>NC</v>
      </c>
      <c r="D3488" t="str">
        <v>SWAIN</v>
      </c>
      <c r="E3488" t="str">
        <v>Critical Access Hospitals</v>
      </c>
      <c r="F3488" t="str">
        <v>Voluntary non-profit - Private</v>
      </c>
      <c r="G3488" t="str">
        <v>Yes</v>
      </c>
      <c r="H3488" s="8">
        <v>0</v>
      </c>
      <c r="I3488" t="str">
        <f>_xlfn.XLOOKUP(C3488,State_Ref!B:B,State_Ref!A:A,"No Match")</f>
        <v>North Carolina</v>
      </c>
      <c r="J3488" cm="1">
        <f t="array" ref="J3488">_xlfn.XLOOKUP(I3488&amp;PROPER(D3488),Cleaned_Population!B$2:B$3200&amp;Cleaned_Population!A$2:A$3200,Cleaned_Population!C$2:C$3200,"No Match")</f>
        <v>14024</v>
      </c>
      <c r="K3488" t="str">
        <f t="shared" si="54"/>
        <v>Sufficient Access</v>
      </c>
    </row>
    <row r="3489" spans="1:11">
      <c r="A3489" t="str">
        <v>PENDER MEMORIAL HOSPITAL</v>
      </c>
      <c r="B3489" t="str">
        <v>BURGAW</v>
      </c>
      <c r="C3489" t="str">
        <v>NC</v>
      </c>
      <c r="D3489" t="str">
        <v>PENDER</v>
      </c>
      <c r="E3489" t="str">
        <v>Critical Access Hospitals</v>
      </c>
      <c r="F3489" t="str">
        <v>Government - Local</v>
      </c>
      <c r="G3489" t="str">
        <v>Yes</v>
      </c>
      <c r="H3489" s="8">
        <v>0</v>
      </c>
      <c r="I3489" t="str">
        <f>_xlfn.XLOOKUP(C3489,State_Ref!B:B,State_Ref!A:A,"No Match")</f>
        <v>North Carolina</v>
      </c>
      <c r="J3489" cm="1">
        <f t="array" ref="J3489">_xlfn.XLOOKUP(I3489&amp;PROPER(D3489),Cleaned_Population!B$2:B$3200&amp;Cleaned_Population!A$2:A$3200,Cleaned_Population!C$2:C$3200,"No Match")</f>
        <v>72111</v>
      </c>
      <c r="K3489" t="str">
        <f t="shared" si="54"/>
        <v>Hospital Desert</v>
      </c>
    </row>
    <row r="3490" spans="1:11">
      <c r="A3490" t="str">
        <v>CHATHAM HOSPITAL INC</v>
      </c>
      <c r="B3490" t="str">
        <v>SILER CITY</v>
      </c>
      <c r="C3490" t="str">
        <v>NC</v>
      </c>
      <c r="D3490" t="str">
        <v>CHATHAM</v>
      </c>
      <c r="E3490" t="str">
        <v>Critical Access Hospitals</v>
      </c>
      <c r="F3490" t="str">
        <v>Voluntary non-profit - Private</v>
      </c>
      <c r="G3490" t="str">
        <v>Yes</v>
      </c>
      <c r="H3490" s="8">
        <v>4</v>
      </c>
      <c r="I3490" t="str">
        <f>_xlfn.XLOOKUP(C3490,State_Ref!B:B,State_Ref!A:A,"No Match")</f>
        <v>North Carolina</v>
      </c>
      <c r="J3490" cm="1">
        <f t="array" ref="J3490">_xlfn.XLOOKUP(I3490&amp;PROPER(D3490),Cleaned_Population!B$2:B$3200&amp;Cleaned_Population!A$2:A$3200,Cleaned_Population!C$2:C$3200,"No Match")</f>
        <v>85111</v>
      </c>
      <c r="K3490" t="str">
        <f t="shared" si="54"/>
        <v>Hospital Desert</v>
      </c>
    </row>
    <row r="3491" spans="1:11">
      <c r="A3491" t="str">
        <v>WASHINGTON COUNTY HOSP INC</v>
      </c>
      <c r="B3491" t="str">
        <v>PLYMOUTH</v>
      </c>
      <c r="C3491" t="str">
        <v>NC</v>
      </c>
      <c r="D3491" t="str">
        <v>WASHINGTON</v>
      </c>
      <c r="E3491" t="str">
        <v>Critical Access Hospitals</v>
      </c>
      <c r="F3491" t="str">
        <v>Proprietary</v>
      </c>
      <c r="G3491" t="str">
        <v>Yes</v>
      </c>
      <c r="H3491" s="8">
        <v>0</v>
      </c>
      <c r="I3491" t="str">
        <f>_xlfn.XLOOKUP(C3491,State_Ref!B:B,State_Ref!A:A,"No Match")</f>
        <v>North Carolina</v>
      </c>
      <c r="J3491" cm="1">
        <f t="array" ref="J3491">_xlfn.XLOOKUP(I3491&amp;PROPER(D3491),Cleaned_Population!B$2:B$3200&amp;Cleaned_Population!A$2:A$3200,Cleaned_Population!C$2:C$3200,"No Match")</f>
        <v>10638</v>
      </c>
      <c r="K3491" t="str">
        <f t="shared" si="54"/>
        <v>Sufficient Access</v>
      </c>
    </row>
    <row r="3492" spans="1:11">
      <c r="A3492" t="str">
        <v>CAPE FEAR VALLEY-BLADEN COUNTY HOSPITAL</v>
      </c>
      <c r="B3492" t="str">
        <v>ELIZABETHTOWN</v>
      </c>
      <c r="C3492" t="str">
        <v>NC</v>
      </c>
      <c r="D3492" t="str">
        <v>BLADEN</v>
      </c>
      <c r="E3492" t="str">
        <v>Critical Access Hospitals</v>
      </c>
      <c r="F3492" t="str">
        <v>Voluntary non-profit - Private</v>
      </c>
      <c r="G3492" t="str">
        <v>Yes</v>
      </c>
      <c r="H3492" s="8">
        <v>0</v>
      </c>
      <c r="I3492" t="str">
        <f>_xlfn.XLOOKUP(C3492,State_Ref!B:B,State_Ref!A:A,"No Match")</f>
        <v>North Carolina</v>
      </c>
      <c r="J3492" cm="1">
        <f t="array" ref="J3492">_xlfn.XLOOKUP(I3492&amp;PROPER(D3492),Cleaned_Population!B$2:B$3200&amp;Cleaned_Population!A$2:A$3200,Cleaned_Population!C$2:C$3200,"No Match")</f>
        <v>30007</v>
      </c>
      <c r="K3492" t="str">
        <f t="shared" si="54"/>
        <v>Sufficient Access</v>
      </c>
    </row>
    <row r="3493" spans="1:11">
      <c r="A3493" t="str">
        <v>HIGHLANDS CASHIERS HOSPITAL</v>
      </c>
      <c r="B3493" t="str">
        <v>HIGHLANDS</v>
      </c>
      <c r="C3493" t="str">
        <v>NC</v>
      </c>
      <c r="D3493" t="str">
        <v>MACON</v>
      </c>
      <c r="E3493" t="str">
        <v>Critical Access Hospitals</v>
      </c>
      <c r="F3493" t="str">
        <v>Voluntary non-profit - Private</v>
      </c>
      <c r="G3493" t="str">
        <v>Yes</v>
      </c>
      <c r="H3493" s="8">
        <v>0</v>
      </c>
      <c r="I3493" t="str">
        <f>_xlfn.XLOOKUP(C3493,State_Ref!B:B,State_Ref!A:A,"No Match")</f>
        <v>North Carolina</v>
      </c>
      <c r="J3493" cm="1">
        <f t="array" ref="J3493">_xlfn.XLOOKUP(I3493&amp;PROPER(D3493),Cleaned_Population!B$2:B$3200&amp;Cleaned_Population!A$2:A$3200,Cleaned_Population!C$2:C$3200,"No Match")</f>
        <v>39232</v>
      </c>
      <c r="K3493" t="str">
        <f t="shared" si="54"/>
        <v>Sufficient Access</v>
      </c>
    </row>
    <row r="3494" spans="1:11">
      <c r="A3494" t="str">
        <v>LIFEBRITE COMMUNITY HOSPITAL OF STOKES</v>
      </c>
      <c r="B3494" t="str">
        <v>DANBURY</v>
      </c>
      <c r="C3494" t="str">
        <v>NC</v>
      </c>
      <c r="D3494" t="str">
        <v>STOKES</v>
      </c>
      <c r="E3494" t="str">
        <v>Critical Access Hospitals</v>
      </c>
      <c r="F3494" t="str">
        <v>Proprietary</v>
      </c>
      <c r="G3494" t="str">
        <v>Yes</v>
      </c>
      <c r="H3494" s="8">
        <v>0</v>
      </c>
      <c r="I3494" t="str">
        <f>_xlfn.XLOOKUP(C3494,State_Ref!B:B,State_Ref!A:A,"No Match")</f>
        <v>North Carolina</v>
      </c>
      <c r="J3494" cm="1">
        <f t="array" ref="J3494">_xlfn.XLOOKUP(I3494&amp;PROPER(D3494),Cleaned_Population!B$2:B$3200&amp;Cleaned_Population!A$2:A$3200,Cleaned_Population!C$2:C$3200,"No Match")</f>
        <v>46126</v>
      </c>
      <c r="K3494" t="str">
        <f t="shared" si="54"/>
        <v>Sufficient Access</v>
      </c>
    </row>
    <row r="3495" spans="1:11">
      <c r="A3495" t="str">
        <v>VIDANT CHOWAN HOSPITAL</v>
      </c>
      <c r="B3495" t="str">
        <v>EDENTON</v>
      </c>
      <c r="C3495" t="str">
        <v>NC</v>
      </c>
      <c r="D3495" t="str">
        <v>CHOWAN</v>
      </c>
      <c r="E3495" t="str">
        <v>Critical Access Hospitals</v>
      </c>
      <c r="F3495" t="str">
        <v>Government - Local</v>
      </c>
      <c r="G3495" t="str">
        <v>Yes</v>
      </c>
      <c r="H3495" s="8">
        <v>3</v>
      </c>
      <c r="I3495" t="str">
        <f>_xlfn.XLOOKUP(C3495,State_Ref!B:B,State_Ref!A:A,"No Match")</f>
        <v>North Carolina</v>
      </c>
      <c r="J3495" cm="1">
        <f t="array" ref="J3495">_xlfn.XLOOKUP(I3495&amp;PROPER(D3495),Cleaned_Population!B$2:B$3200&amp;Cleaned_Population!A$2:A$3200,Cleaned_Population!C$2:C$3200,"No Match")</f>
        <v>14082</v>
      </c>
      <c r="K3495" t="str">
        <f t="shared" si="54"/>
        <v>Sufficient Access</v>
      </c>
    </row>
    <row r="3496" spans="1:11">
      <c r="A3496" t="str">
        <v>TRANSYLVANIA REGIONAL HOSPITAL, INC</v>
      </c>
      <c r="B3496" t="str">
        <v>BREVARD</v>
      </c>
      <c r="C3496" t="str">
        <v>NC</v>
      </c>
      <c r="D3496" t="str">
        <v>TRANSYLVANIA</v>
      </c>
      <c r="E3496" t="str">
        <v>Critical Access Hospitals</v>
      </c>
      <c r="F3496" t="str">
        <v>Voluntary non-profit - Private</v>
      </c>
      <c r="G3496" t="str">
        <v>Yes</v>
      </c>
      <c r="H3496" s="8">
        <v>2</v>
      </c>
      <c r="I3496" t="str">
        <f>_xlfn.XLOOKUP(C3496,State_Ref!B:B,State_Ref!A:A,"No Match")</f>
        <v>North Carolina</v>
      </c>
      <c r="J3496" cm="1">
        <f t="array" ref="J3496">_xlfn.XLOOKUP(I3496&amp;PROPER(D3496),Cleaned_Population!B$2:B$3200&amp;Cleaned_Population!A$2:A$3200,Cleaned_Population!C$2:C$3200,"No Match")</f>
        <v>34211</v>
      </c>
      <c r="K3496" t="str">
        <f t="shared" si="54"/>
        <v>Sufficient Access</v>
      </c>
    </row>
    <row r="3497" spans="1:11">
      <c r="A3497" t="str">
        <v>ALLEGHANY  MEMORIAL HOSPITAL</v>
      </c>
      <c r="B3497" t="str">
        <v>SPARTA</v>
      </c>
      <c r="C3497" t="str">
        <v>NC</v>
      </c>
      <c r="D3497" t="str">
        <v>ALLEGHANY</v>
      </c>
      <c r="E3497" t="str">
        <v>Critical Access Hospitals</v>
      </c>
      <c r="F3497" t="str">
        <v>Voluntary non-profit - Private</v>
      </c>
      <c r="G3497" t="str">
        <v>Yes</v>
      </c>
      <c r="H3497" s="8">
        <v>0</v>
      </c>
      <c r="I3497" t="str">
        <f>_xlfn.XLOOKUP(C3497,State_Ref!B:B,State_Ref!A:A,"No Match")</f>
        <v>North Carolina</v>
      </c>
      <c r="J3497" cm="1">
        <f t="array" ref="J3497">_xlfn.XLOOKUP(I3497&amp;PROPER(D3497),Cleaned_Population!B$2:B$3200&amp;Cleaned_Population!A$2:A$3200,Cleaned_Population!C$2:C$3200,"No Match")</f>
        <v>11479</v>
      </c>
      <c r="K3497" t="str">
        <f t="shared" si="54"/>
        <v>Sufficient Access</v>
      </c>
    </row>
    <row r="3498" spans="1:11">
      <c r="A3498" t="str">
        <v>ADVENT HEALTH POLK</v>
      </c>
      <c r="B3498" t="str">
        <v>COLUMBUS</v>
      </c>
      <c r="C3498" t="str">
        <v>NC</v>
      </c>
      <c r="D3498" t="str">
        <v>POLK</v>
      </c>
      <c r="E3498" t="str">
        <v>Critical Access Hospitals</v>
      </c>
      <c r="F3498" t="str">
        <v>Voluntary non-profit - Private</v>
      </c>
      <c r="G3498" t="str">
        <v>Yes</v>
      </c>
      <c r="H3498" s="8">
        <v>4</v>
      </c>
      <c r="I3498" t="str">
        <f>_xlfn.XLOOKUP(C3498,State_Ref!B:B,State_Ref!A:A,"No Match")</f>
        <v>North Carolina</v>
      </c>
      <c r="J3498" cm="1">
        <f t="array" ref="J3498">_xlfn.XLOOKUP(I3498&amp;PROPER(D3498),Cleaned_Population!B$2:B$3200&amp;Cleaned_Population!A$2:A$3200,Cleaned_Population!C$2:C$3200,"No Match")</f>
        <v>20533</v>
      </c>
      <c r="K3498" t="str">
        <f t="shared" si="54"/>
        <v>Sufficient Access</v>
      </c>
    </row>
    <row r="3499" spans="1:11">
      <c r="A3499" t="str">
        <v>CHARLES A CANNON JR MEMORIAL HOSPITAL</v>
      </c>
      <c r="B3499" t="str">
        <v>LINVILLE</v>
      </c>
      <c r="C3499" t="str">
        <v>NC</v>
      </c>
      <c r="D3499" t="str">
        <v>AVERY</v>
      </c>
      <c r="E3499" t="str">
        <v>Critical Access Hospitals</v>
      </c>
      <c r="F3499" t="str">
        <v>Voluntary non-profit - Private</v>
      </c>
      <c r="G3499" t="str">
        <v>Yes</v>
      </c>
      <c r="H3499" s="8">
        <v>0</v>
      </c>
      <c r="I3499" t="str">
        <f>_xlfn.XLOOKUP(C3499,State_Ref!B:B,State_Ref!A:A,"No Match")</f>
        <v>North Carolina</v>
      </c>
      <c r="J3499" cm="1">
        <f t="array" ref="J3499">_xlfn.XLOOKUP(I3499&amp;PROPER(D3499),Cleaned_Population!B$2:B$3200&amp;Cleaned_Population!A$2:A$3200,Cleaned_Population!C$2:C$3200,"No Match")</f>
        <v>18110</v>
      </c>
      <c r="K3499" t="str">
        <f t="shared" si="54"/>
        <v>Sufficient Access</v>
      </c>
    </row>
    <row r="3500" spans="1:11">
      <c r="A3500" t="str">
        <v>THE OUTER BANKS HOSPITAL, INC</v>
      </c>
      <c r="B3500" t="str">
        <v>NAGS HEAD</v>
      </c>
      <c r="C3500" t="str">
        <v>NC</v>
      </c>
      <c r="D3500" t="str">
        <v>DARE</v>
      </c>
      <c r="E3500" t="str">
        <v>Critical Access Hospitals</v>
      </c>
      <c r="F3500" t="str">
        <v>Voluntary non-profit - Private</v>
      </c>
      <c r="G3500" t="str">
        <v>Yes</v>
      </c>
      <c r="H3500" s="8">
        <v>4</v>
      </c>
      <c r="I3500" t="str">
        <f>_xlfn.XLOOKUP(C3500,State_Ref!B:B,State_Ref!A:A,"No Match")</f>
        <v>North Carolina</v>
      </c>
      <c r="J3500" cm="1">
        <f t="array" ref="J3500">_xlfn.XLOOKUP(I3500&amp;PROPER(D3500),Cleaned_Population!B$2:B$3200&amp;Cleaned_Population!A$2:A$3200,Cleaned_Population!C$2:C$3200,"No Match")</f>
        <v>38245</v>
      </c>
      <c r="K3500" t="str">
        <f t="shared" si="54"/>
        <v>Sufficient Access</v>
      </c>
    </row>
    <row r="3501" spans="1:11">
      <c r="A3501" t="str">
        <v>ASHE MEMORIAL HOSPITAL</v>
      </c>
      <c r="B3501" t="str">
        <v>JEFFERSON</v>
      </c>
      <c r="C3501" t="str">
        <v>NC</v>
      </c>
      <c r="D3501" t="str">
        <v>ASHE</v>
      </c>
      <c r="E3501" t="str">
        <v>Critical Access Hospitals</v>
      </c>
      <c r="F3501" t="str">
        <v>Voluntary non-profit - Private</v>
      </c>
      <c r="G3501" t="str">
        <v>Yes</v>
      </c>
      <c r="H3501" s="8">
        <v>3</v>
      </c>
      <c r="I3501" t="str">
        <f>_xlfn.XLOOKUP(C3501,State_Ref!B:B,State_Ref!A:A,"No Match")</f>
        <v>North Carolina</v>
      </c>
      <c r="J3501" cm="1">
        <f t="array" ref="J3501">_xlfn.XLOOKUP(I3501&amp;PROPER(D3501),Cleaned_Population!B$2:B$3200&amp;Cleaned_Population!A$2:A$3200,Cleaned_Population!C$2:C$3200,"No Match")</f>
        <v>27514</v>
      </c>
      <c r="K3501" t="str">
        <f t="shared" si="54"/>
        <v>Sufficient Access</v>
      </c>
    </row>
    <row r="3502" spans="1:11">
      <c r="A3502" t="str">
        <v>ANGEL MEDICAL CENTER</v>
      </c>
      <c r="B3502" t="str">
        <v>FRANKLIN</v>
      </c>
      <c r="C3502" t="str">
        <v>NC</v>
      </c>
      <c r="D3502" t="str">
        <v>MACON</v>
      </c>
      <c r="E3502" t="str">
        <v>Critical Access Hospitals</v>
      </c>
      <c r="F3502" t="str">
        <v>Voluntary non-profit - Private</v>
      </c>
      <c r="G3502" t="str">
        <v>Yes</v>
      </c>
      <c r="H3502" s="8">
        <v>2</v>
      </c>
      <c r="I3502" t="str">
        <f>_xlfn.XLOOKUP(C3502,State_Ref!B:B,State_Ref!A:A,"No Match")</f>
        <v>North Carolina</v>
      </c>
      <c r="J3502" cm="1">
        <f t="array" ref="J3502">_xlfn.XLOOKUP(I3502&amp;PROPER(D3502),Cleaned_Population!B$2:B$3200&amp;Cleaned_Population!A$2:A$3200,Cleaned_Population!C$2:C$3200,"No Match")</f>
        <v>39232</v>
      </c>
      <c r="K3502" t="str">
        <f t="shared" si="54"/>
        <v>Sufficient Access</v>
      </c>
    </row>
    <row r="3503" spans="1:11">
      <c r="A3503" t="str">
        <v>J ARTHUR DOSHER MEMORIAL HOSPITAL</v>
      </c>
      <c r="B3503" t="str">
        <v>SOUTHPORT</v>
      </c>
      <c r="C3503" t="str">
        <v>NC</v>
      </c>
      <c r="D3503" t="str">
        <v>BRUNSWICK</v>
      </c>
      <c r="E3503" t="str">
        <v>Critical Access Hospitals</v>
      </c>
      <c r="F3503" t="str">
        <v>Voluntary non-profit - Other</v>
      </c>
      <c r="G3503" t="str">
        <v>Yes</v>
      </c>
      <c r="H3503" s="8">
        <v>3</v>
      </c>
      <c r="I3503" t="str">
        <f>_xlfn.XLOOKUP(C3503,State_Ref!B:B,State_Ref!A:A,"No Match")</f>
        <v>North Carolina</v>
      </c>
      <c r="J3503" cm="1">
        <f t="array" ref="J3503">_xlfn.XLOOKUP(I3503&amp;PROPER(D3503),Cleaned_Population!B$2:B$3200&amp;Cleaned_Population!A$2:A$3200,Cleaned_Population!C$2:C$3200,"No Match")</f>
        <v>174702</v>
      </c>
      <c r="K3503" t="str">
        <f t="shared" si="54"/>
        <v>Sufficient Access</v>
      </c>
    </row>
    <row r="3504" spans="1:11">
      <c r="A3504" t="str">
        <v>ERLANGER MURPHY MEDICAL CENTER</v>
      </c>
      <c r="B3504" t="str">
        <v>MURPHY</v>
      </c>
      <c r="C3504" t="str">
        <v>NC</v>
      </c>
      <c r="D3504" t="str">
        <v>CHEROKEE</v>
      </c>
      <c r="E3504" t="str">
        <v>Critical Access Hospitals</v>
      </c>
      <c r="F3504" t="str">
        <v>Voluntary non-profit - Private</v>
      </c>
      <c r="G3504" t="str">
        <v>Yes</v>
      </c>
      <c r="H3504" s="8">
        <v>4</v>
      </c>
      <c r="I3504" t="str">
        <f>_xlfn.XLOOKUP(C3504,State_Ref!B:B,State_Ref!A:A,"No Match")</f>
        <v>North Carolina</v>
      </c>
      <c r="J3504" cm="1">
        <f t="array" ref="J3504">_xlfn.XLOOKUP(I3504&amp;PROPER(D3504),Cleaned_Population!B$2:B$3200&amp;Cleaned_Population!A$2:A$3200,Cleaned_Population!C$2:C$3200,"No Match")</f>
        <v>30830</v>
      </c>
      <c r="K3504" t="str">
        <f t="shared" si="54"/>
        <v>Sufficient Access</v>
      </c>
    </row>
    <row r="3505" spans="1:11">
      <c r="A3505" t="str">
        <v>BLUE RIDGE REGIONAL HOSPITAL</v>
      </c>
      <c r="B3505" t="str">
        <v>SPRUCE PINE</v>
      </c>
      <c r="C3505" t="str">
        <v>NC</v>
      </c>
      <c r="D3505" t="str">
        <v>MITCHELL</v>
      </c>
      <c r="E3505" t="str">
        <v>Critical Access Hospitals</v>
      </c>
      <c r="F3505" t="str">
        <v>Voluntary non-profit - Private</v>
      </c>
      <c r="G3505" t="str">
        <v>Yes</v>
      </c>
      <c r="H3505" s="8">
        <v>3</v>
      </c>
      <c r="I3505" t="str">
        <f>_xlfn.XLOOKUP(C3505,State_Ref!B:B,State_Ref!A:A,"No Match")</f>
        <v>North Carolina</v>
      </c>
      <c r="J3505" cm="1">
        <f t="array" ref="J3505">_xlfn.XLOOKUP(I3505&amp;PROPER(D3505),Cleaned_Population!B$2:B$3200&amp;Cleaned_Population!A$2:A$3200,Cleaned_Population!C$2:C$3200,"No Match")</f>
        <v>15062</v>
      </c>
      <c r="K3505" t="str">
        <f t="shared" si="54"/>
        <v>Sufficient Access</v>
      </c>
    </row>
    <row r="3506" spans="1:11">
      <c r="A3506" t="str">
        <v>CENTRAL REGIONAL HOSPITAL</v>
      </c>
      <c r="B3506" t="str">
        <v>BUTNER</v>
      </c>
      <c r="C3506" t="str">
        <v>NC</v>
      </c>
      <c r="D3506" t="str">
        <v>GRANVILLE</v>
      </c>
      <c r="E3506" t="str">
        <v>Psychiatric</v>
      </c>
      <c r="F3506" t="str">
        <v>Voluntary non-profit - Church</v>
      </c>
      <c r="G3506" t="str">
        <v>Yes</v>
      </c>
      <c r="H3506" s="8">
        <v>0</v>
      </c>
      <c r="I3506" t="str">
        <f>_xlfn.XLOOKUP(C3506,State_Ref!B:B,State_Ref!A:A,"No Match")</f>
        <v>North Carolina</v>
      </c>
      <c r="J3506" cm="1">
        <f t="array" ref="J3506">_xlfn.XLOOKUP(I3506&amp;PROPER(D3506),Cleaned_Population!B$2:B$3200&amp;Cleaned_Population!A$2:A$3200,Cleaned_Population!C$2:C$3200,"No Match")</f>
        <v>61421</v>
      </c>
      <c r="K3506" t="str">
        <f t="shared" si="54"/>
        <v>Sufficient Access</v>
      </c>
    </row>
    <row r="3507" spans="1:11">
      <c r="A3507" t="str">
        <v>OLD VINEYARD YOUTH SERVICES</v>
      </c>
      <c r="B3507" t="str">
        <v>WINSTON SALEM</v>
      </c>
      <c r="C3507" t="str">
        <v>NC</v>
      </c>
      <c r="D3507" t="str">
        <v>FORSYTH</v>
      </c>
      <c r="E3507" t="str">
        <v>Psychiatric</v>
      </c>
      <c r="F3507" t="str">
        <v>Proprietary</v>
      </c>
      <c r="G3507" t="str">
        <v>No</v>
      </c>
      <c r="H3507" s="8">
        <v>0</v>
      </c>
      <c r="I3507" t="str">
        <f>_xlfn.XLOOKUP(C3507,State_Ref!B:B,State_Ref!A:A,"No Match")</f>
        <v>North Carolina</v>
      </c>
      <c r="J3507" cm="1">
        <f t="array" ref="J3507">_xlfn.XLOOKUP(I3507&amp;PROPER(D3507),Cleaned_Population!B$2:B$3200&amp;Cleaned_Population!A$2:A$3200,Cleaned_Population!C$2:C$3200,"No Match")</f>
        <v>401718</v>
      </c>
      <c r="K3507" t="str">
        <f t="shared" si="54"/>
        <v>Sufficient Access</v>
      </c>
    </row>
    <row r="3508" spans="1:11">
      <c r="A3508" t="str">
        <v>HOLLY HILL MENTAL HEALTH SERVICES</v>
      </c>
      <c r="B3508" t="str">
        <v>RALEIGH</v>
      </c>
      <c r="C3508" t="str">
        <v>NC</v>
      </c>
      <c r="D3508" t="str">
        <v>WAKE</v>
      </c>
      <c r="E3508" t="str">
        <v>Psychiatric</v>
      </c>
      <c r="F3508" t="str">
        <v>Proprietary</v>
      </c>
      <c r="G3508" t="str">
        <v>No</v>
      </c>
      <c r="H3508" s="8">
        <v>0</v>
      </c>
      <c r="I3508" t="str">
        <f>_xlfn.XLOOKUP(C3508,State_Ref!B:B,State_Ref!A:A,"No Match")</f>
        <v>North Carolina</v>
      </c>
      <c r="J3508" cm="1">
        <f t="array" ref="J3508">_xlfn.XLOOKUP(I3508&amp;PROPER(D3508),Cleaned_Population!B$2:B$3200&amp;Cleaned_Population!A$2:A$3200,Cleaned_Population!C$2:C$3200,"No Match")</f>
        <v>1257235</v>
      </c>
      <c r="K3508" t="str">
        <f t="shared" si="54"/>
        <v>Sufficient Access</v>
      </c>
    </row>
    <row r="3509" spans="1:11">
      <c r="A3509" t="str">
        <v>BRYNN MARR HOSP</v>
      </c>
      <c r="B3509" t="str">
        <v>JACKSONVILLE</v>
      </c>
      <c r="C3509" t="str">
        <v>NC</v>
      </c>
      <c r="D3509" t="str">
        <v>ONSLOW</v>
      </c>
      <c r="E3509" t="str">
        <v>Psychiatric</v>
      </c>
      <c r="F3509" t="str">
        <v>Government - Federal</v>
      </c>
      <c r="G3509" t="str">
        <v>Yes</v>
      </c>
      <c r="H3509" s="8">
        <v>0</v>
      </c>
      <c r="I3509" t="str">
        <f>_xlfn.XLOOKUP(C3509,State_Ref!B:B,State_Ref!A:A,"No Match")</f>
        <v>North Carolina</v>
      </c>
      <c r="J3509" cm="1">
        <f t="array" ref="J3509">_xlfn.XLOOKUP(I3509&amp;PROPER(D3509),Cleaned_Population!B$2:B$3200&amp;Cleaned_Population!A$2:A$3200,Cleaned_Population!C$2:C$3200,"No Match")</f>
        <v>217175</v>
      </c>
      <c r="K3509" t="str">
        <f t="shared" si="54"/>
        <v>Sufficient Access</v>
      </c>
    </row>
    <row r="3510" spans="1:11">
      <c r="A3510" t="str">
        <v>JULIAN F KEITH ALCOHOL &amp; DRUG ABUSE TX</v>
      </c>
      <c r="B3510" t="str">
        <v>BLACK MOUNTAIN</v>
      </c>
      <c r="C3510" t="str">
        <v>NC</v>
      </c>
      <c r="D3510" t="str">
        <v>BUNCOMBE</v>
      </c>
      <c r="E3510" t="str">
        <v>Psychiatric</v>
      </c>
      <c r="F3510" t="str">
        <v>Government - State</v>
      </c>
      <c r="G3510" t="str">
        <v>No</v>
      </c>
      <c r="H3510" s="8">
        <v>0</v>
      </c>
      <c r="I3510" t="str">
        <f>_xlfn.XLOOKUP(C3510,State_Ref!B:B,State_Ref!A:A,"No Match")</f>
        <v>North Carolina</v>
      </c>
      <c r="J3510" cm="1">
        <f t="array" ref="J3510">_xlfn.XLOOKUP(I3510&amp;PROPER(D3510),Cleaned_Population!B$2:B$3200&amp;Cleaned_Population!A$2:A$3200,Cleaned_Population!C$2:C$3200,"No Match")</f>
        <v>277417</v>
      </c>
      <c r="K3510" t="str">
        <f t="shared" si="54"/>
        <v>Sufficient Access</v>
      </c>
    </row>
    <row r="3511" spans="1:11">
      <c r="A3511" t="str">
        <v>BROUGHTON HOSPITAL</v>
      </c>
      <c r="B3511" t="str">
        <v>MORGANTON</v>
      </c>
      <c r="C3511" t="str">
        <v>NC</v>
      </c>
      <c r="D3511" t="str">
        <v>BURKE</v>
      </c>
      <c r="E3511" t="str">
        <v>Psychiatric</v>
      </c>
      <c r="F3511" t="str">
        <v>Government - State</v>
      </c>
      <c r="G3511" t="str">
        <v>No</v>
      </c>
      <c r="H3511" s="8">
        <v>0</v>
      </c>
      <c r="I3511" t="str">
        <f>_xlfn.XLOOKUP(C3511,State_Ref!B:B,State_Ref!A:A,"No Match")</f>
        <v>North Carolina</v>
      </c>
      <c r="J3511" cm="1">
        <f t="array" ref="J3511">_xlfn.XLOOKUP(I3511&amp;PROPER(D3511),Cleaned_Population!B$2:B$3200&amp;Cleaned_Population!A$2:A$3200,Cleaned_Population!C$2:C$3200,"No Match")</f>
        <v>88655</v>
      </c>
      <c r="K3511" t="str">
        <f t="shared" si="54"/>
        <v>Sufficient Access</v>
      </c>
    </row>
    <row r="3512" spans="1:11">
      <c r="A3512" t="str">
        <v>CHERRY HOSPITAL</v>
      </c>
      <c r="B3512" t="str">
        <v>GOLDSBORO</v>
      </c>
      <c r="C3512" t="str">
        <v>NC</v>
      </c>
      <c r="D3512" t="str">
        <v>WAYNE</v>
      </c>
      <c r="E3512" t="str">
        <v>Psychiatric</v>
      </c>
      <c r="F3512" t="str">
        <v>Government - State</v>
      </c>
      <c r="G3512" t="str">
        <v>No</v>
      </c>
      <c r="H3512" s="8">
        <v>0</v>
      </c>
      <c r="I3512" t="str">
        <f>_xlfn.XLOOKUP(C3512,State_Ref!B:B,State_Ref!A:A,"No Match")</f>
        <v>North Carolina</v>
      </c>
      <c r="J3512" cm="1">
        <f t="array" ref="J3512">_xlfn.XLOOKUP(I3512&amp;PROPER(D3512),Cleaned_Population!B$2:B$3200&amp;Cleaned_Population!A$2:A$3200,Cleaned_Population!C$2:C$3200,"No Match")</f>
        <v>122278</v>
      </c>
      <c r="K3512" t="str">
        <f t="shared" si="54"/>
        <v>Sufficient Access</v>
      </c>
    </row>
    <row r="3513" spans="1:11">
      <c r="A3513" t="str">
        <v>GOOD HOPE HOSPITAL, INC</v>
      </c>
      <c r="B3513" t="str">
        <v>ERWIN</v>
      </c>
      <c r="C3513" t="str">
        <v>NC</v>
      </c>
      <c r="D3513" t="str">
        <v>HARNETT</v>
      </c>
      <c r="E3513" t="str">
        <v>Psychiatric</v>
      </c>
      <c r="F3513" t="str">
        <v>Voluntary non-profit - Private</v>
      </c>
      <c r="G3513" t="str">
        <v>No</v>
      </c>
      <c r="H3513" s="8">
        <v>0</v>
      </c>
      <c r="I3513" t="str">
        <f>_xlfn.XLOOKUP(C3513,State_Ref!B:B,State_Ref!A:A,"No Match")</f>
        <v>North Carolina</v>
      </c>
      <c r="J3513" cm="1">
        <f t="array" ref="J3513">_xlfn.XLOOKUP(I3513&amp;PROPER(D3513),Cleaned_Population!B$2:B$3200&amp;Cleaned_Population!A$2:A$3200,Cleaned_Population!C$2:C$3200,"No Match")</f>
        <v>150137</v>
      </c>
      <c r="K3513" t="str">
        <f t="shared" si="54"/>
        <v>Sufficient Access</v>
      </c>
    </row>
    <row r="3514" spans="1:11">
      <c r="A3514" t="str">
        <v>STRATEGIC BEHAVIORAL CENTER-LELAND</v>
      </c>
      <c r="B3514" t="str">
        <v>LELAND</v>
      </c>
      <c r="C3514" t="str">
        <v>NC</v>
      </c>
      <c r="D3514" t="str">
        <v>BRUNSWICK</v>
      </c>
      <c r="E3514" t="str">
        <v>Psychiatric</v>
      </c>
      <c r="F3514" t="str">
        <v>Proprietary</v>
      </c>
      <c r="G3514" t="str">
        <v>No</v>
      </c>
      <c r="H3514" s="8">
        <v>0</v>
      </c>
      <c r="I3514" t="str">
        <f>_xlfn.XLOOKUP(C3514,State_Ref!B:B,State_Ref!A:A,"No Match")</f>
        <v>North Carolina</v>
      </c>
      <c r="J3514" cm="1">
        <f t="array" ref="J3514">_xlfn.XLOOKUP(I3514&amp;PROPER(D3514),Cleaned_Population!B$2:B$3200&amp;Cleaned_Population!A$2:A$3200,Cleaned_Population!C$2:C$3200,"No Match")</f>
        <v>174702</v>
      </c>
      <c r="K3514" t="str">
        <f t="shared" si="54"/>
        <v>Sufficient Access</v>
      </c>
    </row>
    <row r="3515" spans="1:11">
      <c r="A3515" t="str">
        <v>TRIANGLE SPRINGS</v>
      </c>
      <c r="B3515" t="str">
        <v>RALEIGH</v>
      </c>
      <c r="C3515" t="str">
        <v>NC</v>
      </c>
      <c r="D3515" t="str">
        <v>WAKE</v>
      </c>
      <c r="E3515" t="str">
        <v>Psychiatric</v>
      </c>
      <c r="F3515" t="str">
        <v>Proprietary</v>
      </c>
      <c r="G3515" t="str">
        <v>No</v>
      </c>
      <c r="H3515" s="8">
        <v>0</v>
      </c>
      <c r="I3515" t="str">
        <f>_xlfn.XLOOKUP(C3515,State_Ref!B:B,State_Ref!A:A,"No Match")</f>
        <v>North Carolina</v>
      </c>
      <c r="J3515" cm="1">
        <f t="array" ref="J3515">_xlfn.XLOOKUP(I3515&amp;PROPER(D3515),Cleaned_Population!B$2:B$3200&amp;Cleaned_Population!A$2:A$3200,Cleaned_Population!C$2:C$3200,"No Match")</f>
        <v>1257235</v>
      </c>
      <c r="K3515" t="str">
        <f t="shared" si="54"/>
        <v>Sufficient Access</v>
      </c>
    </row>
    <row r="3516" spans="1:11">
      <c r="A3516" t="str">
        <v>WALTER B JONES CENTER LAKESIDE PSYCHIATRIC HOSPITA</v>
      </c>
      <c r="B3516" t="str">
        <v>GREENVILLE</v>
      </c>
      <c r="C3516" t="str">
        <v>NC</v>
      </c>
      <c r="D3516" t="str">
        <v>PITT</v>
      </c>
      <c r="E3516" t="str">
        <v>Psychiatric</v>
      </c>
      <c r="F3516" t="str">
        <v>Government - State</v>
      </c>
      <c r="G3516" t="str">
        <v>No</v>
      </c>
      <c r="H3516" s="8">
        <v>0</v>
      </c>
      <c r="I3516" t="str">
        <f>_xlfn.XLOOKUP(C3516,State_Ref!B:B,State_Ref!A:A,"No Match")</f>
        <v>North Carolina</v>
      </c>
      <c r="J3516" cm="1">
        <f t="array" ref="J3516">_xlfn.XLOOKUP(I3516&amp;PROPER(D3516),Cleaned_Population!B$2:B$3200&amp;Cleaned_Population!A$2:A$3200,Cleaned_Population!C$2:C$3200,"No Match")</f>
        <v>182936</v>
      </c>
      <c r="K3516" t="str">
        <f t="shared" si="54"/>
        <v>Sufficient Access</v>
      </c>
    </row>
    <row r="3517" spans="1:11">
      <c r="A3517" t="str">
        <v>APPALACHIAN REGIONAL BEHAVIORAL HEALTHCARE</v>
      </c>
      <c r="B3517" t="str">
        <v>LINVILLE</v>
      </c>
      <c r="C3517" t="str">
        <v>NC</v>
      </c>
      <c r="D3517" t="str">
        <v>AVERY</v>
      </c>
      <c r="E3517" t="str">
        <v>Psychiatric</v>
      </c>
      <c r="F3517" t="str">
        <v>Voluntary non-profit - Private</v>
      </c>
      <c r="G3517" t="str">
        <v>No</v>
      </c>
      <c r="H3517" s="8">
        <v>0</v>
      </c>
      <c r="I3517" t="str">
        <f>_xlfn.XLOOKUP(C3517,State_Ref!B:B,State_Ref!A:A,"No Match")</f>
        <v>North Carolina</v>
      </c>
      <c r="J3517" cm="1">
        <f t="array" ref="J3517">_xlfn.XLOOKUP(I3517&amp;PROPER(D3517),Cleaned_Population!B$2:B$3200&amp;Cleaned_Population!A$2:A$3200,Cleaned_Population!C$2:C$3200,"No Match")</f>
        <v>18110</v>
      </c>
      <c r="K3517" t="str">
        <f t="shared" si="54"/>
        <v>Sufficient Access</v>
      </c>
    </row>
    <row r="3518" spans="1:11">
      <c r="A3518" t="str">
        <v>RALEIGH OAKS BEHAVIORAL HEALTH</v>
      </c>
      <c r="B3518" t="str">
        <v>GARNER</v>
      </c>
      <c r="C3518" t="str">
        <v>NC</v>
      </c>
      <c r="D3518" t="str">
        <v>WAKE</v>
      </c>
      <c r="E3518" t="str">
        <v>Psychiatric</v>
      </c>
      <c r="F3518" t="str">
        <v>Proprietary</v>
      </c>
      <c r="G3518" t="str">
        <v>No</v>
      </c>
      <c r="H3518" s="8">
        <v>0</v>
      </c>
      <c r="I3518" t="str">
        <f>_xlfn.XLOOKUP(C3518,State_Ref!B:B,State_Ref!A:A,"No Match")</f>
        <v>North Carolina</v>
      </c>
      <c r="J3518" cm="1">
        <f t="array" ref="J3518">_xlfn.XLOOKUP(I3518&amp;PROPER(D3518),Cleaned_Population!B$2:B$3200&amp;Cleaned_Population!A$2:A$3200,Cleaned_Population!C$2:C$3200,"No Match")</f>
        <v>1257235</v>
      </c>
      <c r="K3518" t="str">
        <f t="shared" si="54"/>
        <v>Sufficient Access</v>
      </c>
    </row>
    <row r="3519" spans="1:11">
      <c r="A3519" t="str">
        <v>IREDELL DAVIS BEHAVIORAL HEALTH HOSPITAL</v>
      </c>
      <c r="B3519" t="str">
        <v>STATESVILLE</v>
      </c>
      <c r="C3519" t="str">
        <v>NC</v>
      </c>
      <c r="D3519" t="str">
        <v>IREDELL</v>
      </c>
      <c r="E3519" t="str">
        <v>Psychiatric</v>
      </c>
      <c r="F3519" t="str">
        <v>Proprietary</v>
      </c>
      <c r="G3519" t="str">
        <v>Yes</v>
      </c>
      <c r="H3519" s="8">
        <v>0</v>
      </c>
      <c r="I3519" t="str">
        <f>_xlfn.XLOOKUP(C3519,State_Ref!B:B,State_Ref!A:A,"No Match")</f>
        <v>North Carolina</v>
      </c>
      <c r="J3519" cm="1">
        <f t="array" ref="J3519">_xlfn.XLOOKUP(I3519&amp;PROPER(D3519),Cleaned_Population!B$2:B$3200&amp;Cleaned_Population!A$2:A$3200,Cleaned_Population!C$2:C$3200,"No Match")</f>
        <v>211798</v>
      </c>
      <c r="K3519" t="str">
        <f t="shared" si="54"/>
        <v>Sufficient Access</v>
      </c>
    </row>
    <row r="3520" spans="1:11">
      <c r="A3520" t="str">
        <v>CHI ST ALEXIUS HEALTH</v>
      </c>
      <c r="B3520" t="str">
        <v>BISMARCK</v>
      </c>
      <c r="C3520" t="str">
        <v>ND</v>
      </c>
      <c r="D3520" t="str">
        <v>BURLEIGH</v>
      </c>
      <c r="E3520" t="str">
        <v>Acute Care Hospitals</v>
      </c>
      <c r="F3520" t="str">
        <v>Voluntary non-profit - Church</v>
      </c>
      <c r="G3520" t="str">
        <v>Yes</v>
      </c>
      <c r="H3520" s="8">
        <v>4</v>
      </c>
      <c r="I3520" t="str">
        <f>_xlfn.XLOOKUP(C3520,State_Ref!B:B,State_Ref!A:A,"No Match")</f>
        <v>North Dakota</v>
      </c>
      <c r="J3520" cm="1">
        <f t="array" ref="J3520">_xlfn.XLOOKUP(I3520&amp;PROPER(D3520),Cleaned_Population!B$2:B$3200&amp;Cleaned_Population!A$2:A$3200,Cleaned_Population!C$2:C$3200,"No Match")</f>
        <v>103251</v>
      </c>
      <c r="K3520" t="str">
        <f t="shared" si="54"/>
        <v>Sufficient Access</v>
      </c>
    </row>
    <row r="3521" spans="1:11">
      <c r="A3521" t="str">
        <v>TRINITY HOSPITALS</v>
      </c>
      <c r="B3521" t="str">
        <v>MINOT</v>
      </c>
      <c r="C3521" t="str">
        <v>ND</v>
      </c>
      <c r="D3521" t="str">
        <v>WARD</v>
      </c>
      <c r="E3521" t="str">
        <v>Acute Care Hospitals</v>
      </c>
      <c r="F3521" t="str">
        <v>Voluntary non-profit - Private</v>
      </c>
      <c r="G3521" t="str">
        <v>Yes</v>
      </c>
      <c r="H3521" s="8">
        <v>3</v>
      </c>
      <c r="I3521" t="str">
        <f>_xlfn.XLOOKUP(C3521,State_Ref!B:B,State_Ref!A:A,"No Match")</f>
        <v>North Dakota</v>
      </c>
      <c r="J3521" cm="1">
        <f t="array" ref="J3521">_xlfn.XLOOKUP(I3521&amp;PROPER(D3521),Cleaned_Population!B$2:B$3200&amp;Cleaned_Population!A$2:A$3200,Cleaned_Population!C$2:C$3200,"No Match")</f>
        <v>68233</v>
      </c>
      <c r="K3521" t="str">
        <f t="shared" si="54"/>
        <v>Sufficient Access</v>
      </c>
    </row>
    <row r="3522" spans="1:11">
      <c r="A3522" t="str">
        <v>SANFORD MEDICAL CENTER FARGO</v>
      </c>
      <c r="B3522" t="str">
        <v>FARGO</v>
      </c>
      <c r="C3522" t="str">
        <v>ND</v>
      </c>
      <c r="D3522" t="str">
        <v>CASS</v>
      </c>
      <c r="E3522" t="str">
        <v>Acute Care Hospitals</v>
      </c>
      <c r="F3522" t="str">
        <v>Voluntary non-profit - Private</v>
      </c>
      <c r="G3522" t="str">
        <v>Yes</v>
      </c>
      <c r="H3522" s="8">
        <v>4</v>
      </c>
      <c r="I3522" t="str">
        <f>_xlfn.XLOOKUP(C3522,State_Ref!B:B,State_Ref!A:A,"No Match")</f>
        <v>North Dakota</v>
      </c>
      <c r="J3522" cm="1">
        <f t="array" ref="J3522">_xlfn.XLOOKUP(I3522&amp;PROPER(D3522),Cleaned_Population!B$2:B$3200&amp;Cleaned_Population!A$2:A$3200,Cleaned_Population!C$2:C$3200,"No Match")</f>
        <v>201794</v>
      </c>
      <c r="K3522" t="str">
        <f t="shared" si="54"/>
        <v>Sufficient Access</v>
      </c>
    </row>
    <row r="3523" spans="1:11">
      <c r="A3523" t="str">
        <v>SANFORD MEDICAL CENTER BISMARCK</v>
      </c>
      <c r="B3523" t="str">
        <v>BISMARCK</v>
      </c>
      <c r="C3523" t="str">
        <v>ND</v>
      </c>
      <c r="D3523" t="str">
        <v>BURLEIGH</v>
      </c>
      <c r="E3523" t="str">
        <v>Acute Care Hospitals</v>
      </c>
      <c r="F3523" t="str">
        <v>Voluntary non-profit - Private</v>
      </c>
      <c r="G3523" t="str">
        <v>Yes</v>
      </c>
      <c r="H3523" s="8">
        <v>4</v>
      </c>
      <c r="I3523" t="str">
        <f>_xlfn.XLOOKUP(C3523,State_Ref!B:B,State_Ref!A:A,"No Match")</f>
        <v>North Dakota</v>
      </c>
      <c r="J3523" cm="1">
        <f t="array" ref="J3523">_xlfn.XLOOKUP(I3523&amp;PROPER(D3523),Cleaned_Population!B$2:B$3200&amp;Cleaned_Population!A$2:A$3200,Cleaned_Population!C$2:C$3200,"No Match")</f>
        <v>103251</v>
      </c>
      <c r="K3523" t="str">
        <f t="shared" ref="K3523:K3586" si="55">IF(AND(J3523&gt;50000,COUNTIFS(D:D,D3523,C:C,C3523)&lt;=1),"Hospital Desert","Sufficient Access")</f>
        <v>Sufficient Access</v>
      </c>
    </row>
    <row r="3524" spans="1:11">
      <c r="A3524" t="str">
        <v>ALTRU HOSPITAL</v>
      </c>
      <c r="B3524" t="str">
        <v>GRAND FORKS</v>
      </c>
      <c r="C3524" t="str">
        <v>ND</v>
      </c>
      <c r="D3524" t="str">
        <v>GRAND FORKS</v>
      </c>
      <c r="E3524" t="str">
        <v>Acute Care Hospitals</v>
      </c>
      <c r="F3524" t="str">
        <v>Government - Local</v>
      </c>
      <c r="G3524" t="str">
        <v>Yes</v>
      </c>
      <c r="H3524" s="8">
        <v>3</v>
      </c>
      <c r="I3524" t="str">
        <f>_xlfn.XLOOKUP(C3524,State_Ref!B:B,State_Ref!A:A,"No Match")</f>
        <v>North Dakota</v>
      </c>
      <c r="J3524" cm="1">
        <f t="array" ref="J3524">_xlfn.XLOOKUP(I3524&amp;PROPER(D3524),Cleaned_Population!B$2:B$3200&amp;Cleaned_Population!A$2:A$3200,Cleaned_Population!C$2:C$3200,"No Match")</f>
        <v>74501</v>
      </c>
      <c r="K3524" t="str">
        <f t="shared" si="55"/>
        <v>Sufficient Access</v>
      </c>
    </row>
    <row r="3525" spans="1:11">
      <c r="A3525" t="str">
        <v>FARGO VA MEDICAL CENTER</v>
      </c>
      <c r="B3525" t="str">
        <v>FARGO</v>
      </c>
      <c r="C3525" t="str">
        <v>ND</v>
      </c>
      <c r="D3525" t="str">
        <v>CASS</v>
      </c>
      <c r="E3525" t="str">
        <v>Acute Care - Veterans Administration</v>
      </c>
      <c r="F3525" t="str">
        <v>Veterans Health Administration</v>
      </c>
      <c r="G3525" t="str">
        <v>Yes</v>
      </c>
      <c r="H3525" s="8">
        <v>5</v>
      </c>
      <c r="I3525" t="str">
        <f>_xlfn.XLOOKUP(C3525,State_Ref!B:B,State_Ref!A:A,"No Match")</f>
        <v>North Dakota</v>
      </c>
      <c r="J3525" cm="1">
        <f t="array" ref="J3525">_xlfn.XLOOKUP(I3525&amp;PROPER(D3525),Cleaned_Population!B$2:B$3200&amp;Cleaned_Population!A$2:A$3200,Cleaned_Population!C$2:C$3200,"No Match")</f>
        <v>201794</v>
      </c>
      <c r="K3525" t="str">
        <f t="shared" si="55"/>
        <v>Sufficient Access</v>
      </c>
    </row>
    <row r="3526" spans="1:11">
      <c r="A3526" t="str">
        <v>P H S INDIAN HOSP AT BELCOURT-QUENTIN N BURDICK</v>
      </c>
      <c r="B3526" t="str">
        <v>BELCOURT</v>
      </c>
      <c r="C3526" t="str">
        <v>ND</v>
      </c>
      <c r="D3526" t="str">
        <v>ROLETTE</v>
      </c>
      <c r="E3526" t="str">
        <v>Acute Care Hospitals</v>
      </c>
      <c r="F3526" t="str">
        <v>Government - Federal</v>
      </c>
      <c r="G3526" t="str">
        <v>Yes</v>
      </c>
      <c r="H3526" s="8">
        <v>3</v>
      </c>
      <c r="I3526" t="str">
        <f>_xlfn.XLOOKUP(C3526,State_Ref!B:B,State_Ref!A:A,"No Match")</f>
        <v>North Dakota</v>
      </c>
      <c r="J3526" cm="1">
        <f t="array" ref="J3526">_xlfn.XLOOKUP(I3526&amp;PROPER(D3526),Cleaned_Population!B$2:B$3200&amp;Cleaned_Population!A$2:A$3200,Cleaned_Population!C$2:C$3200,"No Match")</f>
        <v>11688</v>
      </c>
      <c r="K3526" t="str">
        <f t="shared" si="55"/>
        <v>Sufficient Access</v>
      </c>
    </row>
    <row r="3527" spans="1:11">
      <c r="A3527" t="str">
        <v>ESSENTIA HEALTH</v>
      </c>
      <c r="B3527" t="str">
        <v>FARGO</v>
      </c>
      <c r="C3527" t="str">
        <v>ND</v>
      </c>
      <c r="D3527" t="str">
        <v>CASS</v>
      </c>
      <c r="E3527" t="str">
        <v>Acute Care Hospitals</v>
      </c>
      <c r="F3527" t="str">
        <v>Voluntary non-profit - Private</v>
      </c>
      <c r="G3527" t="str">
        <v>Yes</v>
      </c>
      <c r="H3527" s="8">
        <v>3</v>
      </c>
      <c r="I3527" t="str">
        <f>_xlfn.XLOOKUP(C3527,State_Ref!B:B,State_Ref!A:A,"No Match")</f>
        <v>North Dakota</v>
      </c>
      <c r="J3527" cm="1">
        <f t="array" ref="J3527">_xlfn.XLOOKUP(I3527&amp;PROPER(D3527),Cleaned_Population!B$2:B$3200&amp;Cleaned_Population!A$2:A$3200,Cleaned_Population!C$2:C$3200,"No Match")</f>
        <v>201794</v>
      </c>
      <c r="K3527" t="str">
        <f t="shared" si="55"/>
        <v>Sufficient Access</v>
      </c>
    </row>
    <row r="3528" spans="1:11">
      <c r="A3528" t="str">
        <v>TIOGA MEDICAL CENTER</v>
      </c>
      <c r="B3528" t="str">
        <v>TIOGA</v>
      </c>
      <c r="C3528" t="str">
        <v>ND</v>
      </c>
      <c r="D3528" t="str">
        <v>WILLIAMS</v>
      </c>
      <c r="E3528" t="str">
        <v>Critical Access Hospitals</v>
      </c>
      <c r="F3528" t="str">
        <v>Voluntary non-profit - Private</v>
      </c>
      <c r="G3528" t="str">
        <v>Yes</v>
      </c>
      <c r="H3528" s="8">
        <v>0</v>
      </c>
      <c r="I3528" t="str">
        <f>_xlfn.XLOOKUP(C3528,State_Ref!B:B,State_Ref!A:A,"No Match")</f>
        <v>North Dakota</v>
      </c>
      <c r="J3528" cm="1">
        <f t="array" ref="J3528">_xlfn.XLOOKUP(I3528&amp;PROPER(D3528),Cleaned_Population!B$2:B$3200&amp;Cleaned_Population!A$2:A$3200,Cleaned_Population!C$2:C$3200,"No Match")</f>
        <v>41767</v>
      </c>
      <c r="K3528" t="str">
        <f t="shared" si="55"/>
        <v>Sufficient Access</v>
      </c>
    </row>
    <row r="3529" spans="1:11">
      <c r="A3529" t="str">
        <v>MOUNTRAIL COUNTY MEDICAL CENTER INC</v>
      </c>
      <c r="B3529" t="str">
        <v>STANLEY</v>
      </c>
      <c r="C3529" t="str">
        <v>ND</v>
      </c>
      <c r="D3529" t="str">
        <v>MOUNTRAIL</v>
      </c>
      <c r="E3529" t="str">
        <v>Critical Access Hospitals</v>
      </c>
      <c r="F3529" t="str">
        <v>Voluntary non-profit - Private</v>
      </c>
      <c r="G3529" t="str">
        <v>Yes</v>
      </c>
      <c r="H3529" s="8">
        <v>0</v>
      </c>
      <c r="I3529" t="str">
        <f>_xlfn.XLOOKUP(C3529,State_Ref!B:B,State_Ref!A:A,"No Match")</f>
        <v>North Dakota</v>
      </c>
      <c r="J3529" cm="1">
        <f t="array" ref="J3529">_xlfn.XLOOKUP(I3529&amp;PROPER(D3529),Cleaned_Population!B$2:B$3200&amp;Cleaned_Population!A$2:A$3200,Cleaned_Population!C$2:C$3200,"No Match")</f>
        <v>9395</v>
      </c>
      <c r="K3529" t="str">
        <f t="shared" si="55"/>
        <v>Sufficient Access</v>
      </c>
    </row>
    <row r="3530" spans="1:11">
      <c r="A3530" t="str">
        <v>MCKENZIE COUNTY HEALTHCARE SYSTEMS INC</v>
      </c>
      <c r="B3530" t="str">
        <v>WATFORD CITY</v>
      </c>
      <c r="C3530" t="str">
        <v>ND</v>
      </c>
      <c r="D3530" t="str">
        <v>MCKENZIE</v>
      </c>
      <c r="E3530" t="str">
        <v>Critical Access Hospitals</v>
      </c>
      <c r="F3530" t="str">
        <v>Voluntary non-profit - Private</v>
      </c>
      <c r="G3530" t="str">
        <v>Yes</v>
      </c>
      <c r="H3530" s="8">
        <v>0</v>
      </c>
      <c r="I3530" t="str">
        <f>_xlfn.XLOOKUP(C3530,State_Ref!B:B,State_Ref!A:A,"No Match")</f>
        <v>North Dakota</v>
      </c>
      <c r="J3530" cm="1">
        <f t="array" ref="J3530">_xlfn.XLOOKUP(I3530&amp;PROPER(D3530),Cleaned_Population!B$2:B$3200&amp;Cleaned_Population!A$2:A$3200,Cleaned_Population!C$2:C$3200,"No Match")</f>
        <v>15192</v>
      </c>
      <c r="K3530" t="str">
        <f t="shared" si="55"/>
        <v>Sufficient Access</v>
      </c>
    </row>
    <row r="3531" spans="1:11">
      <c r="A3531" t="str">
        <v>GARRISON MEMORIAL HOSPITAL</v>
      </c>
      <c r="B3531" t="str">
        <v>GARRISON</v>
      </c>
      <c r="C3531" t="str">
        <v>ND</v>
      </c>
      <c r="D3531" t="str">
        <v>MCLEAN</v>
      </c>
      <c r="E3531" t="str">
        <v>Critical Access Hospitals</v>
      </c>
      <c r="F3531" t="str">
        <v>Voluntary non-profit - Church</v>
      </c>
      <c r="G3531" t="str">
        <v>Yes</v>
      </c>
      <c r="H3531" s="8">
        <v>0</v>
      </c>
      <c r="I3531" t="str">
        <f>_xlfn.XLOOKUP(C3531,State_Ref!B:B,State_Ref!A:A,"No Match")</f>
        <v>North Dakota</v>
      </c>
      <c r="J3531" cm="1">
        <f t="array" ref="J3531">_xlfn.XLOOKUP(I3531&amp;PROPER(D3531),Cleaned_Population!B$2:B$3200&amp;Cleaned_Population!A$2:A$3200,Cleaned_Population!C$2:C$3200,"No Match")</f>
        <v>9740</v>
      </c>
      <c r="K3531" t="str">
        <f t="shared" si="55"/>
        <v>Sufficient Access</v>
      </c>
    </row>
    <row r="3532" spans="1:11">
      <c r="A3532" t="str">
        <v>CHI ST ALEXIUS HEALTH TURTLE LAKE</v>
      </c>
      <c r="B3532" t="str">
        <v>TURTLE LAKE</v>
      </c>
      <c r="C3532" t="str">
        <v>ND</v>
      </c>
      <c r="D3532" t="str">
        <v>MCLEAN</v>
      </c>
      <c r="E3532" t="str">
        <v>Critical Access Hospitals</v>
      </c>
      <c r="F3532" t="str">
        <v>Voluntary non-profit - Church</v>
      </c>
      <c r="G3532" t="str">
        <v>Yes</v>
      </c>
      <c r="H3532" s="8">
        <v>0</v>
      </c>
      <c r="I3532" t="str">
        <f>_xlfn.XLOOKUP(C3532,State_Ref!B:B,State_Ref!A:A,"No Match")</f>
        <v>North Dakota</v>
      </c>
      <c r="J3532" cm="1">
        <f t="array" ref="J3532">_xlfn.XLOOKUP(I3532&amp;PROPER(D3532),Cleaned_Population!B$2:B$3200&amp;Cleaned_Population!A$2:A$3200,Cleaned_Population!C$2:C$3200,"No Match")</f>
        <v>9740</v>
      </c>
      <c r="K3532" t="str">
        <f t="shared" si="55"/>
        <v>Sufficient Access</v>
      </c>
    </row>
    <row r="3533" spans="1:11">
      <c r="A3533" t="str">
        <v>TRINITY KENMARE COMMUNITY HOSPITAL</v>
      </c>
      <c r="B3533" t="str">
        <v>KENMARE</v>
      </c>
      <c r="C3533" t="str">
        <v>ND</v>
      </c>
      <c r="D3533" t="str">
        <v>WARD</v>
      </c>
      <c r="E3533" t="str">
        <v>Critical Access Hospitals</v>
      </c>
      <c r="F3533" t="str">
        <v>Voluntary non-profit - Private</v>
      </c>
      <c r="G3533" t="str">
        <v>Yes</v>
      </c>
      <c r="H3533" s="8">
        <v>0</v>
      </c>
      <c r="I3533" t="str">
        <f>_xlfn.XLOOKUP(C3533,State_Ref!B:B,State_Ref!A:A,"No Match")</f>
        <v>North Dakota</v>
      </c>
      <c r="J3533" cm="1">
        <f t="array" ref="J3533">_xlfn.XLOOKUP(I3533&amp;PROPER(D3533),Cleaned_Population!B$2:B$3200&amp;Cleaned_Population!A$2:A$3200,Cleaned_Population!C$2:C$3200,"No Match")</f>
        <v>68233</v>
      </c>
      <c r="K3533" t="str">
        <f t="shared" si="55"/>
        <v>Sufficient Access</v>
      </c>
    </row>
    <row r="3534" spans="1:11">
      <c r="A3534" t="str">
        <v>COOPERSTOWN MEDICAL CENTER</v>
      </c>
      <c r="B3534" t="str">
        <v>COOPERSTOWN</v>
      </c>
      <c r="C3534" t="str">
        <v>ND</v>
      </c>
      <c r="D3534" t="str">
        <v>GRIGGS</v>
      </c>
      <c r="E3534" t="str">
        <v>Critical Access Hospitals</v>
      </c>
      <c r="F3534" t="str">
        <v>Voluntary non-profit - Private</v>
      </c>
      <c r="G3534" t="str">
        <v>Yes</v>
      </c>
      <c r="H3534" s="8">
        <v>0</v>
      </c>
      <c r="I3534" t="str">
        <f>_xlfn.XLOOKUP(C3534,State_Ref!B:B,State_Ref!A:A,"No Match")</f>
        <v>North Dakota</v>
      </c>
      <c r="J3534" cm="1">
        <f t="array" ref="J3534">_xlfn.XLOOKUP(I3534&amp;PROPER(D3534),Cleaned_Population!B$2:B$3200&amp;Cleaned_Population!A$2:A$3200,Cleaned_Population!C$2:C$3200,"No Match")</f>
        <v>2239</v>
      </c>
      <c r="K3534" t="str">
        <f t="shared" si="55"/>
        <v>Sufficient Access</v>
      </c>
    </row>
    <row r="3535" spans="1:11">
      <c r="A3535" t="str">
        <v>ST ANDREW'S HOSPITAL</v>
      </c>
      <c r="B3535" t="str">
        <v>BOTTINEAU</v>
      </c>
      <c r="C3535" t="str">
        <v>ND</v>
      </c>
      <c r="D3535" t="str">
        <v>BOTTINEAU</v>
      </c>
      <c r="E3535" t="str">
        <v>Critical Access Hospitals</v>
      </c>
      <c r="F3535" t="str">
        <v>Voluntary non-profit - Church</v>
      </c>
      <c r="G3535" t="str">
        <v>Yes</v>
      </c>
      <c r="H3535" s="8">
        <v>0</v>
      </c>
      <c r="I3535" t="str">
        <f>_xlfn.XLOOKUP(C3535,State_Ref!B:B,State_Ref!A:A,"No Match")</f>
        <v>North Dakota</v>
      </c>
      <c r="J3535" cm="1">
        <f t="array" ref="J3535">_xlfn.XLOOKUP(I3535&amp;PROPER(D3535),Cleaned_Population!B$2:B$3200&amp;Cleaned_Population!A$2:A$3200,Cleaned_Population!C$2:C$3200,"No Match")</f>
        <v>6284</v>
      </c>
      <c r="K3535" t="str">
        <f t="shared" si="55"/>
        <v>Sufficient Access</v>
      </c>
    </row>
    <row r="3536" spans="1:11">
      <c r="A3536" t="str">
        <v>NELSON COUNTY HEALTH SYSTEM</v>
      </c>
      <c r="B3536" t="str">
        <v>MCVILLE</v>
      </c>
      <c r="C3536" t="str">
        <v>ND</v>
      </c>
      <c r="D3536" t="str">
        <v>NELSON</v>
      </c>
      <c r="E3536" t="str">
        <v>Critical Access Hospitals</v>
      </c>
      <c r="F3536" t="str">
        <v>Voluntary non-profit - Private</v>
      </c>
      <c r="G3536" t="str">
        <v>Yes</v>
      </c>
      <c r="H3536" s="8">
        <v>0</v>
      </c>
      <c r="I3536" t="str">
        <f>_xlfn.XLOOKUP(C3536,State_Ref!B:B,State_Ref!A:A,"No Match")</f>
        <v>North Dakota</v>
      </c>
      <c r="J3536" cm="1">
        <f t="array" ref="J3536">_xlfn.XLOOKUP(I3536&amp;PROPER(D3536),Cleaned_Population!B$2:B$3200&amp;Cleaned_Population!A$2:A$3200,Cleaned_Population!C$2:C$3200,"No Match")</f>
        <v>2963</v>
      </c>
      <c r="K3536" t="str">
        <f t="shared" si="55"/>
        <v>Sufficient Access</v>
      </c>
    </row>
    <row r="3537" spans="1:11">
      <c r="A3537" t="str">
        <v>SANFORD MAYVILLE</v>
      </c>
      <c r="B3537" t="str">
        <v>MAYVILLE</v>
      </c>
      <c r="C3537" t="str">
        <v>ND</v>
      </c>
      <c r="D3537" t="str">
        <v>TRAILL</v>
      </c>
      <c r="E3537" t="str">
        <v>Critical Access Hospitals</v>
      </c>
      <c r="F3537" t="str">
        <v>Voluntary non-profit - Private</v>
      </c>
      <c r="G3537" t="str">
        <v>Yes</v>
      </c>
      <c r="H3537" s="8">
        <v>0</v>
      </c>
      <c r="I3537" t="str">
        <f>_xlfn.XLOOKUP(C3537,State_Ref!B:B,State_Ref!A:A,"No Match")</f>
        <v>North Dakota</v>
      </c>
      <c r="J3537" cm="1">
        <f t="array" ref="J3537">_xlfn.XLOOKUP(I3537&amp;PROPER(D3537),Cleaned_Population!B$2:B$3200&amp;Cleaned_Population!A$2:A$3200,Cleaned_Population!C$2:C$3200,"No Match")</f>
        <v>7920</v>
      </c>
      <c r="K3537" t="str">
        <f t="shared" si="55"/>
        <v>Sufficient Access</v>
      </c>
    </row>
    <row r="3538" spans="1:11">
      <c r="A3538" t="str">
        <v>SAKAKAWEA MEDICAL CENTER - CAH</v>
      </c>
      <c r="B3538" t="str">
        <v>HAZEN</v>
      </c>
      <c r="C3538" t="str">
        <v>ND</v>
      </c>
      <c r="D3538" t="str">
        <v>MERCER</v>
      </c>
      <c r="E3538" t="str">
        <v>Critical Access Hospitals</v>
      </c>
      <c r="F3538" t="str">
        <v>Voluntary non-profit - Private</v>
      </c>
      <c r="G3538" t="str">
        <v>Yes</v>
      </c>
      <c r="H3538" s="8">
        <v>0</v>
      </c>
      <c r="I3538" t="str">
        <f>_xlfn.XLOOKUP(C3538,State_Ref!B:B,State_Ref!A:A,"No Match")</f>
        <v>North Dakota</v>
      </c>
      <c r="J3538" cm="1">
        <f t="array" ref="J3538">_xlfn.XLOOKUP(I3538&amp;PROPER(D3538),Cleaned_Population!B$2:B$3200&amp;Cleaned_Population!A$2:A$3200,Cleaned_Population!C$2:C$3200,"No Match")</f>
        <v>8441</v>
      </c>
      <c r="K3538" t="str">
        <f t="shared" si="55"/>
        <v>Sufficient Access</v>
      </c>
    </row>
    <row r="3539" spans="1:11">
      <c r="A3539" t="str">
        <v>LISBON AREA HEALTH SERVICES</v>
      </c>
      <c r="B3539" t="str">
        <v>LISBON</v>
      </c>
      <c r="C3539" t="str">
        <v>ND</v>
      </c>
      <c r="D3539" t="str">
        <v>RANSOM</v>
      </c>
      <c r="E3539" t="str">
        <v>Critical Access Hospitals</v>
      </c>
      <c r="F3539" t="str">
        <v>Voluntary non-profit - Private</v>
      </c>
      <c r="G3539" t="str">
        <v>Yes</v>
      </c>
      <c r="H3539" s="8">
        <v>0</v>
      </c>
      <c r="I3539" t="str">
        <f>_xlfn.XLOOKUP(C3539,State_Ref!B:B,State_Ref!A:A,"No Match")</f>
        <v>North Dakota</v>
      </c>
      <c r="J3539" cm="1">
        <f t="array" ref="J3539">_xlfn.XLOOKUP(I3539&amp;PROPER(D3539),Cleaned_Population!B$2:B$3200&amp;Cleaned_Population!A$2:A$3200,Cleaned_Population!C$2:C$3200,"No Match")</f>
        <v>5617</v>
      </c>
      <c r="K3539" t="str">
        <f t="shared" si="55"/>
        <v>Sufficient Access</v>
      </c>
    </row>
    <row r="3540" spans="1:11">
      <c r="A3540" t="str">
        <v>NORTHWOOD DEACONESS HEALTH CENTER</v>
      </c>
      <c r="B3540" t="str">
        <v>NORTHWOOD</v>
      </c>
      <c r="C3540" t="str">
        <v>ND</v>
      </c>
      <c r="D3540" t="str">
        <v>GRAND FORKS</v>
      </c>
      <c r="E3540" t="str">
        <v>Critical Access Hospitals</v>
      </c>
      <c r="F3540" t="str">
        <v>Voluntary non-profit - Church</v>
      </c>
      <c r="G3540" t="str">
        <v>Yes</v>
      </c>
      <c r="H3540" s="8">
        <v>0</v>
      </c>
      <c r="I3540" t="str">
        <f>_xlfn.XLOOKUP(C3540,State_Ref!B:B,State_Ref!A:A,"No Match")</f>
        <v>North Dakota</v>
      </c>
      <c r="J3540" cm="1">
        <f t="array" ref="J3540">_xlfn.XLOOKUP(I3540&amp;PROPER(D3540),Cleaned_Population!B$2:B$3200&amp;Cleaned_Population!A$2:A$3200,Cleaned_Population!C$2:C$3200,"No Match")</f>
        <v>74501</v>
      </c>
      <c r="K3540" t="str">
        <f t="shared" si="55"/>
        <v>Sufficient Access</v>
      </c>
    </row>
    <row r="3541" spans="1:11">
      <c r="A3541" t="str">
        <v>SOUTHWEST HEALTHCARE SERVICES</v>
      </c>
      <c r="B3541" t="str">
        <v>BOWMAN</v>
      </c>
      <c r="C3541" t="str">
        <v>ND</v>
      </c>
      <c r="D3541" t="str">
        <v>BOWMAN</v>
      </c>
      <c r="E3541" t="str">
        <v>Critical Access Hospitals</v>
      </c>
      <c r="F3541" t="str">
        <v>Voluntary non-profit - Private</v>
      </c>
      <c r="G3541" t="str">
        <v>Yes</v>
      </c>
      <c r="H3541" s="8">
        <v>0</v>
      </c>
      <c r="I3541" t="str">
        <f>_xlfn.XLOOKUP(C3541,State_Ref!B:B,State_Ref!A:A,"No Match")</f>
        <v>North Dakota</v>
      </c>
      <c r="J3541" cm="1">
        <f t="array" ref="J3541">_xlfn.XLOOKUP(I3541&amp;PROPER(D3541),Cleaned_Population!B$2:B$3200&amp;Cleaned_Population!A$2:A$3200,Cleaned_Population!C$2:C$3200,"No Match")</f>
        <v>2762</v>
      </c>
      <c r="K3541" t="str">
        <f t="shared" si="55"/>
        <v>Sufficient Access</v>
      </c>
    </row>
    <row r="3542" spans="1:11">
      <c r="A3542" t="str">
        <v>JACOBSON MEMORIAL HOSPITAL CARE CENTER</v>
      </c>
      <c r="B3542" t="str">
        <v>ELGIN</v>
      </c>
      <c r="C3542" t="str">
        <v>ND</v>
      </c>
      <c r="D3542" t="str">
        <v>GRANT</v>
      </c>
      <c r="E3542" t="str">
        <v>Critical Access Hospitals</v>
      </c>
      <c r="F3542" t="str">
        <v>Voluntary non-profit - Private</v>
      </c>
      <c r="G3542" t="str">
        <v>Yes</v>
      </c>
      <c r="H3542" s="8">
        <v>0</v>
      </c>
      <c r="I3542" t="str">
        <f>_xlfn.XLOOKUP(C3542,State_Ref!B:B,State_Ref!A:A,"No Match")</f>
        <v>North Dakota</v>
      </c>
      <c r="J3542" cm="1">
        <f t="array" ref="J3542">_xlfn.XLOOKUP(I3542&amp;PROPER(D3542),Cleaned_Population!B$2:B$3200&amp;Cleaned_Population!A$2:A$3200,Cleaned_Population!C$2:C$3200,"No Match")</f>
        <v>2206</v>
      </c>
      <c r="K3542" t="str">
        <f t="shared" si="55"/>
        <v>Sufficient Access</v>
      </c>
    </row>
    <row r="3543" spans="1:11">
      <c r="A3543" t="str">
        <v>CHI OAKES HOSPITAL</v>
      </c>
      <c r="B3543" t="str">
        <v>OAKES</v>
      </c>
      <c r="C3543" t="str">
        <v>ND</v>
      </c>
      <c r="D3543" t="str">
        <v>DICKEY</v>
      </c>
      <c r="E3543" t="str">
        <v>Critical Access Hospitals</v>
      </c>
      <c r="F3543" t="str">
        <v>Voluntary non-profit - Church</v>
      </c>
      <c r="G3543" t="str">
        <v>Yes</v>
      </c>
      <c r="H3543" s="8">
        <v>0</v>
      </c>
      <c r="I3543" t="str">
        <f>_xlfn.XLOOKUP(C3543,State_Ref!B:B,State_Ref!A:A,"No Match")</f>
        <v>North Dakota</v>
      </c>
      <c r="J3543" cm="1">
        <f t="array" ref="J3543">_xlfn.XLOOKUP(I3543&amp;PROPER(D3543),Cleaned_Population!B$2:B$3200&amp;Cleaned_Population!A$2:A$3200,Cleaned_Population!C$2:C$3200,"No Match")</f>
        <v>4895</v>
      </c>
      <c r="K3543" t="str">
        <f t="shared" si="55"/>
        <v>Sufficient Access</v>
      </c>
    </row>
    <row r="3544" spans="1:11">
      <c r="A3544" t="str">
        <v>PRESENTATION MEDICAL CENTER</v>
      </c>
      <c r="B3544" t="str">
        <v>ROLLA</v>
      </c>
      <c r="C3544" t="str">
        <v>ND</v>
      </c>
      <c r="D3544" t="str">
        <v>ROLETTE</v>
      </c>
      <c r="E3544" t="str">
        <v>Critical Access Hospitals</v>
      </c>
      <c r="F3544" t="str">
        <v>Voluntary non-profit - Private</v>
      </c>
      <c r="G3544" t="str">
        <v>Yes</v>
      </c>
      <c r="H3544" s="8">
        <v>0</v>
      </c>
      <c r="I3544" t="str">
        <f>_xlfn.XLOOKUP(C3544,State_Ref!B:B,State_Ref!A:A,"No Match")</f>
        <v>North Dakota</v>
      </c>
      <c r="J3544" cm="1">
        <f t="array" ref="J3544">_xlfn.XLOOKUP(I3544&amp;PROPER(D3544),Cleaned_Population!B$2:B$3200&amp;Cleaned_Population!A$2:A$3200,Cleaned_Population!C$2:C$3200,"No Match")</f>
        <v>11688</v>
      </c>
      <c r="K3544" t="str">
        <f t="shared" si="55"/>
        <v>Sufficient Access</v>
      </c>
    </row>
    <row r="3545" spans="1:11">
      <c r="A3545" t="str">
        <v>CARRINGTON HEALTH CENTER</v>
      </c>
      <c r="B3545" t="str">
        <v>CARRINGTON</v>
      </c>
      <c r="C3545" t="str">
        <v>ND</v>
      </c>
      <c r="D3545" t="str">
        <v>FOSTER</v>
      </c>
      <c r="E3545" t="str">
        <v>Critical Access Hospitals</v>
      </c>
      <c r="F3545" t="str">
        <v>Voluntary non-profit - Private</v>
      </c>
      <c r="G3545" t="str">
        <v>Yes</v>
      </c>
      <c r="H3545" s="8">
        <v>0</v>
      </c>
      <c r="I3545" t="str">
        <f>_xlfn.XLOOKUP(C3545,State_Ref!B:B,State_Ref!A:A,"No Match")</f>
        <v>North Dakota</v>
      </c>
      <c r="J3545" cm="1">
        <f t="array" ref="J3545">_xlfn.XLOOKUP(I3545&amp;PROPER(D3545),Cleaned_Population!B$2:B$3200&amp;Cleaned_Population!A$2:A$3200,Cleaned_Population!C$2:C$3200,"No Match")</f>
        <v>3212</v>
      </c>
      <c r="K3545" t="str">
        <f t="shared" si="55"/>
        <v>Sufficient Access</v>
      </c>
    </row>
    <row r="3546" spans="1:11">
      <c r="A3546" t="str">
        <v>PEMBINA COUNTY MEMORIAL HOSPITAL</v>
      </c>
      <c r="B3546" t="str">
        <v>CAVALIER</v>
      </c>
      <c r="C3546" t="str">
        <v>ND</v>
      </c>
      <c r="D3546" t="str">
        <v>PEMBINA</v>
      </c>
      <c r="E3546" t="str">
        <v>Critical Access Hospitals</v>
      </c>
      <c r="F3546" t="str">
        <v>Voluntary non-profit - Private</v>
      </c>
      <c r="G3546" t="str">
        <v>Yes</v>
      </c>
      <c r="H3546" s="8">
        <v>0</v>
      </c>
      <c r="I3546" t="str">
        <f>_xlfn.XLOOKUP(C3546,State_Ref!B:B,State_Ref!A:A,"No Match")</f>
        <v>North Dakota</v>
      </c>
      <c r="J3546" cm="1">
        <f t="array" ref="J3546">_xlfn.XLOOKUP(I3546&amp;PROPER(D3546),Cleaned_Population!B$2:B$3200&amp;Cleaned_Population!A$2:A$3200,Cleaned_Population!C$2:C$3200,"No Match")</f>
        <v>6568</v>
      </c>
      <c r="K3546" t="str">
        <f t="shared" si="55"/>
        <v>Sufficient Access</v>
      </c>
    </row>
    <row r="3547" spans="1:11">
      <c r="A3547" t="str">
        <v>UNITY MEDICAL CENTER</v>
      </c>
      <c r="B3547" t="str">
        <v>GRAFTON</v>
      </c>
      <c r="C3547" t="str">
        <v>ND</v>
      </c>
      <c r="D3547" t="str">
        <v>WALSH</v>
      </c>
      <c r="E3547" t="str">
        <v>Critical Access Hospitals</v>
      </c>
      <c r="F3547" t="str">
        <v>Voluntary non-profit - Private</v>
      </c>
      <c r="G3547" t="str">
        <v>Yes</v>
      </c>
      <c r="H3547" s="8">
        <v>0</v>
      </c>
      <c r="I3547" t="str">
        <f>_xlfn.XLOOKUP(C3547,State_Ref!B:B,State_Ref!A:A,"No Match")</f>
        <v>North Dakota</v>
      </c>
      <c r="J3547" cm="1">
        <f t="array" ref="J3547">_xlfn.XLOOKUP(I3547&amp;PROPER(D3547),Cleaned_Population!B$2:B$3200&amp;Cleaned_Population!A$2:A$3200,Cleaned_Population!C$2:C$3200,"No Match")</f>
        <v>10179</v>
      </c>
      <c r="K3547" t="str">
        <f t="shared" si="55"/>
        <v>Sufficient Access</v>
      </c>
    </row>
    <row r="3548" spans="1:11">
      <c r="A3548" t="str">
        <v>SOUTH CENTRAL HEALTH</v>
      </c>
      <c r="B3548" t="str">
        <v>WISHEK</v>
      </c>
      <c r="C3548" t="str">
        <v>ND</v>
      </c>
      <c r="D3548" t="str">
        <v>MCINTOSH</v>
      </c>
      <c r="E3548" t="str">
        <v>Critical Access Hospitals</v>
      </c>
      <c r="F3548" t="str">
        <v>Government - Local</v>
      </c>
      <c r="G3548" t="str">
        <v>Yes</v>
      </c>
      <c r="H3548" s="8">
        <v>0</v>
      </c>
      <c r="I3548" t="str">
        <f>_xlfn.XLOOKUP(C3548,State_Ref!B:B,State_Ref!A:A,"No Match")</f>
        <v>North Dakota</v>
      </c>
      <c r="J3548" cm="1">
        <f t="array" ref="J3548">_xlfn.XLOOKUP(I3548&amp;PROPER(D3548),Cleaned_Population!B$2:B$3200&amp;Cleaned_Population!A$2:A$3200,Cleaned_Population!C$2:C$3200,"No Match")</f>
        <v>2451</v>
      </c>
      <c r="K3548" t="str">
        <f t="shared" si="55"/>
        <v>Sufficient Access</v>
      </c>
    </row>
    <row r="3549" spans="1:11">
      <c r="A3549" t="str">
        <v>ASHLEY MEDICAL CENTER</v>
      </c>
      <c r="B3549" t="str">
        <v>ASHLEY</v>
      </c>
      <c r="C3549" t="str">
        <v>ND</v>
      </c>
      <c r="D3549" t="str">
        <v>MCINTOSH</v>
      </c>
      <c r="E3549" t="str">
        <v>Critical Access Hospitals</v>
      </c>
      <c r="F3549" t="str">
        <v>Voluntary non-profit - Private</v>
      </c>
      <c r="G3549" t="str">
        <v>Yes</v>
      </c>
      <c r="H3549" s="8">
        <v>0</v>
      </c>
      <c r="I3549" t="str">
        <f>_xlfn.XLOOKUP(C3549,State_Ref!B:B,State_Ref!A:A,"No Match")</f>
        <v>North Dakota</v>
      </c>
      <c r="J3549" cm="1">
        <f t="array" ref="J3549">_xlfn.XLOOKUP(I3549&amp;PROPER(D3549),Cleaned_Population!B$2:B$3200&amp;Cleaned_Population!A$2:A$3200,Cleaned_Population!C$2:C$3200,"No Match")</f>
        <v>2451</v>
      </c>
      <c r="K3549" t="str">
        <f t="shared" si="55"/>
        <v>Sufficient Access</v>
      </c>
    </row>
    <row r="3550" spans="1:11">
      <c r="A3550" t="str">
        <v>CAVALIER COUNTY MEMORIAL HOSPITAL ASSOCIATION</v>
      </c>
      <c r="B3550" t="str">
        <v>LANGDON</v>
      </c>
      <c r="C3550" t="str">
        <v>ND</v>
      </c>
      <c r="D3550" t="str">
        <v>CAVALIER</v>
      </c>
      <c r="E3550" t="str">
        <v>Critical Access Hospitals</v>
      </c>
      <c r="F3550" t="str">
        <v>Voluntary non-profit - Private</v>
      </c>
      <c r="G3550" t="str">
        <v>Yes</v>
      </c>
      <c r="H3550" s="8">
        <v>0</v>
      </c>
      <c r="I3550" t="str">
        <f>_xlfn.XLOOKUP(C3550,State_Ref!B:B,State_Ref!A:A,"No Match")</f>
        <v>North Dakota</v>
      </c>
      <c r="J3550" cm="1">
        <f t="array" ref="J3550">_xlfn.XLOOKUP(I3550&amp;PROPER(D3550),Cleaned_Population!B$2:B$3200&amp;Cleaned_Population!A$2:A$3200,Cleaned_Population!C$2:C$3200,"No Match")</f>
        <v>3497</v>
      </c>
      <c r="K3550" t="str">
        <f t="shared" si="55"/>
        <v>Sufficient Access</v>
      </c>
    </row>
    <row r="3551" spans="1:11">
      <c r="A3551" t="str">
        <v>CHI MERCY HEALTH</v>
      </c>
      <c r="B3551" t="str">
        <v>VALLEY CITY</v>
      </c>
      <c r="C3551" t="str">
        <v>ND</v>
      </c>
      <c r="D3551" t="str">
        <v>BARNES</v>
      </c>
      <c r="E3551" t="str">
        <v>Critical Access Hospitals</v>
      </c>
      <c r="F3551" t="str">
        <v>Voluntary non-profit - Church</v>
      </c>
      <c r="G3551" t="str">
        <v>Yes</v>
      </c>
      <c r="H3551" s="8">
        <v>5</v>
      </c>
      <c r="I3551" t="str">
        <f>_xlfn.XLOOKUP(C3551,State_Ref!B:B,State_Ref!A:A,"No Match")</f>
        <v>North Dakota</v>
      </c>
      <c r="J3551" cm="1">
        <f t="array" ref="J3551">_xlfn.XLOOKUP(I3551&amp;PROPER(D3551),Cleaned_Population!B$2:B$3200&amp;Cleaned_Population!A$2:A$3200,Cleaned_Population!C$2:C$3200,"No Match")</f>
        <v>10573</v>
      </c>
      <c r="K3551" t="str">
        <f t="shared" si="55"/>
        <v>Sufficient Access</v>
      </c>
    </row>
    <row r="3552" spans="1:11">
      <c r="A3552" t="str">
        <v>ST LUKE'S HOSPITAL</v>
      </c>
      <c r="B3552" t="str">
        <v>CROSBY</v>
      </c>
      <c r="C3552" t="str">
        <v>ND</v>
      </c>
      <c r="D3552" t="str">
        <v>DIVIDE</v>
      </c>
      <c r="E3552" t="str">
        <v>Critical Access Hospitals</v>
      </c>
      <c r="F3552" t="str">
        <v>Voluntary non-profit - Private</v>
      </c>
      <c r="G3552" t="str">
        <v>Yes</v>
      </c>
      <c r="H3552" s="8">
        <v>0</v>
      </c>
      <c r="I3552" t="str">
        <f>_xlfn.XLOOKUP(C3552,State_Ref!B:B,State_Ref!A:A,"No Match")</f>
        <v>North Dakota</v>
      </c>
      <c r="J3552" cm="1">
        <f t="array" ref="J3552">_xlfn.XLOOKUP(I3552&amp;PROPER(D3552),Cleaned_Population!B$2:B$3200&amp;Cleaned_Population!A$2:A$3200,Cleaned_Population!C$2:C$3200,"No Match")</f>
        <v>2110</v>
      </c>
      <c r="K3552" t="str">
        <f t="shared" si="55"/>
        <v>Sufficient Access</v>
      </c>
    </row>
    <row r="3553" spans="1:11">
      <c r="A3553" t="str">
        <v>FIRST CARE HEALTH CENTER</v>
      </c>
      <c r="B3553" t="str">
        <v>PARK RIVER</v>
      </c>
      <c r="C3553" t="str">
        <v>ND</v>
      </c>
      <c r="D3553" t="str">
        <v>WALSH</v>
      </c>
      <c r="E3553" t="str">
        <v>Critical Access Hospitals</v>
      </c>
      <c r="F3553" t="str">
        <v>Voluntary non-profit - Private</v>
      </c>
      <c r="G3553" t="str">
        <v>Yes</v>
      </c>
      <c r="H3553" s="8">
        <v>0</v>
      </c>
      <c r="I3553" t="str">
        <f>_xlfn.XLOOKUP(C3553,State_Ref!B:B,State_Ref!A:A,"No Match")</f>
        <v>North Dakota</v>
      </c>
      <c r="J3553" cm="1">
        <f t="array" ref="J3553">_xlfn.XLOOKUP(I3553&amp;PROPER(D3553),Cleaned_Population!B$2:B$3200&amp;Cleaned_Population!A$2:A$3200,Cleaned_Population!C$2:C$3200,"No Match")</f>
        <v>10179</v>
      </c>
      <c r="K3553" t="str">
        <f t="shared" si="55"/>
        <v>Sufficient Access</v>
      </c>
    </row>
    <row r="3554" spans="1:11">
      <c r="A3554" t="str">
        <v>SMP HEALTH ST ALOISIUS</v>
      </c>
      <c r="B3554" t="str">
        <v>HARVEY</v>
      </c>
      <c r="C3554" t="str">
        <v>ND</v>
      </c>
      <c r="D3554" t="str">
        <v>WELLS</v>
      </c>
      <c r="E3554" t="str">
        <v>Critical Access Hospitals</v>
      </c>
      <c r="F3554" t="str">
        <v>Voluntary non-profit - Private</v>
      </c>
      <c r="G3554" t="str">
        <v>Yes</v>
      </c>
      <c r="H3554" s="8">
        <v>1</v>
      </c>
      <c r="I3554" t="str">
        <f>_xlfn.XLOOKUP(C3554,State_Ref!B:B,State_Ref!A:A,"No Match")</f>
        <v>North Dakota</v>
      </c>
      <c r="J3554" cm="1">
        <f t="array" ref="J3554">_xlfn.XLOOKUP(I3554&amp;PROPER(D3554),Cleaned_Population!B$2:B$3200&amp;Cleaned_Population!A$2:A$3200,Cleaned_Population!C$2:C$3200,"No Match")</f>
        <v>3729</v>
      </c>
      <c r="K3554" t="str">
        <f t="shared" si="55"/>
        <v>Sufficient Access</v>
      </c>
    </row>
    <row r="3555" spans="1:11">
      <c r="A3555" t="str">
        <v>LINTON HOSPITAL - CAH</v>
      </c>
      <c r="B3555" t="str">
        <v>LINTON</v>
      </c>
      <c r="C3555" t="str">
        <v>ND</v>
      </c>
      <c r="D3555" t="str">
        <v>EMMONS</v>
      </c>
      <c r="E3555" t="str">
        <v>Critical Access Hospitals</v>
      </c>
      <c r="F3555" t="str">
        <v>Voluntary non-profit - Private</v>
      </c>
      <c r="G3555" t="str">
        <v>Yes</v>
      </c>
      <c r="H3555" s="8">
        <v>0</v>
      </c>
      <c r="I3555" t="str">
        <f>_xlfn.XLOOKUP(C3555,State_Ref!B:B,State_Ref!A:A,"No Match")</f>
        <v>North Dakota</v>
      </c>
      <c r="J3555" cm="1">
        <f t="array" ref="J3555">_xlfn.XLOOKUP(I3555&amp;PROPER(D3555),Cleaned_Population!B$2:B$3200&amp;Cleaned_Population!A$2:A$3200,Cleaned_Population!C$2:C$3200,"No Match")</f>
        <v>3215</v>
      </c>
      <c r="K3555" t="str">
        <f t="shared" si="55"/>
        <v>Sufficient Access</v>
      </c>
    </row>
    <row r="3556" spans="1:11">
      <c r="A3556" t="str">
        <v>SANFORD HILLSBORO</v>
      </c>
      <c r="B3556" t="str">
        <v>HILLSBORO</v>
      </c>
      <c r="C3556" t="str">
        <v>ND</v>
      </c>
      <c r="D3556" t="str">
        <v>TRAILL</v>
      </c>
      <c r="E3556" t="str">
        <v>Critical Access Hospitals</v>
      </c>
      <c r="F3556" t="str">
        <v>Voluntary non-profit - Private</v>
      </c>
      <c r="G3556" t="str">
        <v>Yes</v>
      </c>
      <c r="H3556" s="8">
        <v>0</v>
      </c>
      <c r="I3556" t="str">
        <f>_xlfn.XLOOKUP(C3556,State_Ref!B:B,State_Ref!A:A,"No Match")</f>
        <v>North Dakota</v>
      </c>
      <c r="J3556" cm="1">
        <f t="array" ref="J3556">_xlfn.XLOOKUP(I3556&amp;PROPER(D3556),Cleaned_Population!B$2:B$3200&amp;Cleaned_Population!A$2:A$3200,Cleaned_Population!C$2:C$3200,"No Match")</f>
        <v>7920</v>
      </c>
      <c r="K3556" t="str">
        <f t="shared" si="55"/>
        <v>Sufficient Access</v>
      </c>
    </row>
    <row r="3557" spans="1:11">
      <c r="A3557" t="str">
        <v>WEST RIVER REGIONAL MEDICAL CENTER</v>
      </c>
      <c r="B3557" t="str">
        <v>HETTINGER</v>
      </c>
      <c r="C3557" t="str">
        <v>ND</v>
      </c>
      <c r="D3557" t="str">
        <v>ADAMS</v>
      </c>
      <c r="E3557" t="str">
        <v>Critical Access Hospitals</v>
      </c>
      <c r="F3557" t="str">
        <v>Voluntary non-profit - Private</v>
      </c>
      <c r="G3557" t="str">
        <v>Yes</v>
      </c>
      <c r="H3557" s="8">
        <v>4</v>
      </c>
      <c r="I3557" t="str">
        <f>_xlfn.XLOOKUP(C3557,State_Ref!B:B,State_Ref!A:A,"No Match")</f>
        <v>North Dakota</v>
      </c>
      <c r="J3557" cm="1">
        <f t="array" ref="J3557">_xlfn.XLOOKUP(I3557&amp;PROPER(D3557),Cleaned_Population!B$2:B$3200&amp;Cleaned_Population!A$2:A$3200,Cleaned_Population!C$2:C$3200,"No Match")</f>
        <v>2275</v>
      </c>
      <c r="K3557" t="str">
        <f t="shared" si="55"/>
        <v>Sufficient Access</v>
      </c>
    </row>
    <row r="3558" spans="1:11">
      <c r="A3558" t="str">
        <v>TOWNER COUNTY MEDICAL CENTER</v>
      </c>
      <c r="B3558" t="str">
        <v>CANDO</v>
      </c>
      <c r="C3558" t="str">
        <v>ND</v>
      </c>
      <c r="D3558" t="str">
        <v>TOWNER</v>
      </c>
      <c r="E3558" t="str">
        <v>Critical Access Hospitals</v>
      </c>
      <c r="F3558" t="str">
        <v>Voluntary non-profit - Private</v>
      </c>
      <c r="G3558" t="str">
        <v>Yes</v>
      </c>
      <c r="H3558" s="8">
        <v>0</v>
      </c>
      <c r="I3558" t="str">
        <f>_xlfn.XLOOKUP(C3558,State_Ref!B:B,State_Ref!A:A,"No Match")</f>
        <v>North Dakota</v>
      </c>
      <c r="J3558" cm="1">
        <f t="array" ref="J3558">_xlfn.XLOOKUP(I3558&amp;PROPER(D3558),Cleaned_Population!B$2:B$3200&amp;Cleaned_Population!A$2:A$3200,Cleaned_Population!C$2:C$3200,"No Match")</f>
        <v>2040</v>
      </c>
      <c r="K3558" t="str">
        <f t="shared" si="55"/>
        <v>Sufficient Access</v>
      </c>
    </row>
    <row r="3559" spans="1:11">
      <c r="A3559" t="str">
        <v>HEART OF AMERICA MEDICAL CENTER</v>
      </c>
      <c r="B3559" t="str">
        <v>RUGBY</v>
      </c>
      <c r="C3559" t="str">
        <v>ND</v>
      </c>
      <c r="D3559" t="str">
        <v>PIERCE</v>
      </c>
      <c r="E3559" t="str">
        <v>Critical Access Hospitals</v>
      </c>
      <c r="F3559" t="str">
        <v>Voluntary non-profit - Private</v>
      </c>
      <c r="G3559" t="str">
        <v>Yes</v>
      </c>
      <c r="H3559" s="8">
        <v>2</v>
      </c>
      <c r="I3559" t="str">
        <f>_xlfn.XLOOKUP(C3559,State_Ref!B:B,State_Ref!A:A,"No Match")</f>
        <v>North Dakota</v>
      </c>
      <c r="J3559" cm="1">
        <f t="array" ref="J3559">_xlfn.XLOOKUP(I3559&amp;PROPER(D3559),Cleaned_Population!B$2:B$3200&amp;Cleaned_Population!A$2:A$3200,Cleaned_Population!C$2:C$3200,"No Match")</f>
        <v>3838</v>
      </c>
      <c r="K3559" t="str">
        <f t="shared" si="55"/>
        <v>Sufficient Access</v>
      </c>
    </row>
    <row r="3560" spans="1:11">
      <c r="A3560" t="str">
        <v>CHI ST ALEXIUS HEALTH DEVILS LAKE</v>
      </c>
      <c r="B3560" t="str">
        <v>DEVILS LAKE</v>
      </c>
      <c r="C3560" t="str">
        <v>ND</v>
      </c>
      <c r="D3560" t="str">
        <v>RAMSEY</v>
      </c>
      <c r="E3560" t="str">
        <v>Critical Access Hospitals</v>
      </c>
      <c r="F3560" t="str">
        <v>Voluntary non-profit - Private</v>
      </c>
      <c r="G3560" t="str">
        <v>Yes</v>
      </c>
      <c r="H3560" s="8">
        <v>2</v>
      </c>
      <c r="I3560" t="str">
        <f>_xlfn.XLOOKUP(C3560,State_Ref!B:B,State_Ref!A:A,"No Match")</f>
        <v>North Dakota</v>
      </c>
      <c r="J3560" cm="1">
        <f t="array" ref="J3560">_xlfn.XLOOKUP(I3560&amp;PROPER(D3560),Cleaned_Population!B$2:B$3200&amp;Cleaned_Population!A$2:A$3200,Cleaned_Population!C$2:C$3200,"No Match")</f>
        <v>11530</v>
      </c>
      <c r="K3560" t="str">
        <f t="shared" si="55"/>
        <v>Sufficient Access</v>
      </c>
    </row>
    <row r="3561" spans="1:11">
      <c r="A3561" t="str">
        <v>CHI ST ALEXIUS HEALTH WILLISTON</v>
      </c>
      <c r="B3561" t="str">
        <v>WILLISTON</v>
      </c>
      <c r="C3561" t="str">
        <v>ND</v>
      </c>
      <c r="D3561" t="str">
        <v>WILLIAMS</v>
      </c>
      <c r="E3561" t="str">
        <v>Critical Access Hospitals</v>
      </c>
      <c r="F3561" t="str">
        <v>Voluntary non-profit - Church</v>
      </c>
      <c r="G3561" t="str">
        <v>Yes</v>
      </c>
      <c r="H3561" s="8">
        <v>3</v>
      </c>
      <c r="I3561" t="str">
        <f>_xlfn.XLOOKUP(C3561,State_Ref!B:B,State_Ref!A:A,"No Match")</f>
        <v>North Dakota</v>
      </c>
      <c r="J3561" cm="1">
        <f t="array" ref="J3561">_xlfn.XLOOKUP(I3561&amp;PROPER(D3561),Cleaned_Population!B$2:B$3200&amp;Cleaned_Population!A$2:A$3200,Cleaned_Population!C$2:C$3200,"No Match")</f>
        <v>41767</v>
      </c>
      <c r="K3561" t="str">
        <f t="shared" si="55"/>
        <v>Sufficient Access</v>
      </c>
    </row>
    <row r="3562" spans="1:11">
      <c r="A3562" t="str">
        <v>JAMESTOWN REGIONAL MEDICAL CENTER</v>
      </c>
      <c r="B3562" t="str">
        <v>JAMESTOWN</v>
      </c>
      <c r="C3562" t="str">
        <v>ND</v>
      </c>
      <c r="D3562" t="str">
        <v>STUTSMAN</v>
      </c>
      <c r="E3562" t="str">
        <v>Critical Access Hospitals</v>
      </c>
      <c r="F3562" t="str">
        <v>Voluntary non-profit - Private</v>
      </c>
      <c r="G3562" t="str">
        <v>Yes</v>
      </c>
      <c r="H3562" s="8">
        <v>4</v>
      </c>
      <c r="I3562" t="str">
        <f>_xlfn.XLOOKUP(C3562,State_Ref!B:B,State_Ref!A:A,"No Match")</f>
        <v>North Dakota</v>
      </c>
      <c r="J3562" cm="1">
        <f t="array" ref="J3562">_xlfn.XLOOKUP(I3562&amp;PROPER(D3562),Cleaned_Population!B$2:B$3200&amp;Cleaned_Population!A$2:A$3200,Cleaned_Population!C$2:C$3200,"No Match")</f>
        <v>21414</v>
      </c>
      <c r="K3562" t="str">
        <f t="shared" si="55"/>
        <v>Sufficient Access</v>
      </c>
    </row>
    <row r="3563" spans="1:11">
      <c r="A3563" t="str">
        <v>CHI ST ALEXIUS HEALTH DICKINSON</v>
      </c>
      <c r="B3563" t="str">
        <v>DICKINSON</v>
      </c>
      <c r="C3563" t="str">
        <v>ND</v>
      </c>
      <c r="D3563" t="str">
        <v>STARK</v>
      </c>
      <c r="E3563" t="str">
        <v>Critical Access Hospitals</v>
      </c>
      <c r="F3563" t="str">
        <v>Voluntary non-profit - Church</v>
      </c>
      <c r="G3563" t="str">
        <v>Yes</v>
      </c>
      <c r="H3563" s="8">
        <v>2</v>
      </c>
      <c r="I3563" t="str">
        <f>_xlfn.XLOOKUP(C3563,State_Ref!B:B,State_Ref!A:A,"No Match")</f>
        <v>North Dakota</v>
      </c>
      <c r="J3563" cm="1">
        <f t="array" ref="J3563">_xlfn.XLOOKUP(I3563&amp;PROPER(D3563),Cleaned_Population!B$2:B$3200&amp;Cleaned_Population!A$2:A$3200,Cleaned_Population!C$2:C$3200,"No Match")</f>
        <v>34013</v>
      </c>
      <c r="K3563" t="str">
        <f t="shared" si="55"/>
        <v>Sufficient Access</v>
      </c>
    </row>
    <row r="3564" spans="1:11">
      <c r="A3564" t="str">
        <v>STANDING ROCK SERVICE UNIT</v>
      </c>
      <c r="B3564" t="str">
        <v>FORT YATES,</v>
      </c>
      <c r="C3564" t="str">
        <v>ND</v>
      </c>
      <c r="D3564" t="str">
        <v>SIOUX</v>
      </c>
      <c r="E3564" t="str">
        <v>Critical Access Hospitals</v>
      </c>
      <c r="F3564" t="str">
        <v>Government - Federal</v>
      </c>
      <c r="G3564" t="str">
        <v>Yes</v>
      </c>
      <c r="H3564" s="8">
        <v>0</v>
      </c>
      <c r="I3564" t="str">
        <f>_xlfn.XLOOKUP(C3564,State_Ref!B:B,State_Ref!A:A,"No Match")</f>
        <v>North Dakota</v>
      </c>
      <c r="J3564" cm="1">
        <f t="array" ref="J3564">_xlfn.XLOOKUP(I3564&amp;PROPER(D3564),Cleaned_Population!B$2:B$3200&amp;Cleaned_Population!A$2:A$3200,Cleaned_Population!C$2:C$3200,"No Match")</f>
        <v>3667</v>
      </c>
      <c r="K3564" t="str">
        <f t="shared" si="55"/>
        <v>Sufficient Access</v>
      </c>
    </row>
    <row r="3565" spans="1:11">
      <c r="A3565" t="str">
        <v>NORTH DAKOTA STATE HOSPITAL</v>
      </c>
      <c r="B3565" t="str">
        <v>JAMESTOWN</v>
      </c>
      <c r="C3565" t="str">
        <v>ND</v>
      </c>
      <c r="D3565" t="str">
        <v>STUTSMAN</v>
      </c>
      <c r="E3565" t="str">
        <v>Psychiatric</v>
      </c>
      <c r="F3565" t="str">
        <v>Government - State</v>
      </c>
      <c r="G3565" t="str">
        <v>No</v>
      </c>
      <c r="H3565" s="8">
        <v>0</v>
      </c>
      <c r="I3565" t="str">
        <f>_xlfn.XLOOKUP(C3565,State_Ref!B:B,State_Ref!A:A,"No Match")</f>
        <v>North Dakota</v>
      </c>
      <c r="J3565" cm="1">
        <f t="array" ref="J3565">_xlfn.XLOOKUP(I3565&amp;PROPER(D3565),Cleaned_Population!B$2:B$3200&amp;Cleaned_Population!A$2:A$3200,Cleaned_Population!C$2:C$3200,"No Match")</f>
        <v>21414</v>
      </c>
      <c r="K3565" t="str">
        <f t="shared" si="55"/>
        <v>Sufficient Access</v>
      </c>
    </row>
    <row r="3566" spans="1:11">
      <c r="A3566" t="str">
        <v>PRAIRIE ST JOHN'S</v>
      </c>
      <c r="B3566" t="str">
        <v>FARGO</v>
      </c>
      <c r="C3566" t="str">
        <v>ND</v>
      </c>
      <c r="D3566" t="str">
        <v>CASS</v>
      </c>
      <c r="E3566" t="str">
        <v>Psychiatric</v>
      </c>
      <c r="F3566" t="str">
        <v>Proprietary</v>
      </c>
      <c r="G3566" t="str">
        <v>No</v>
      </c>
      <c r="H3566" s="8">
        <v>0</v>
      </c>
      <c r="I3566" t="str">
        <f>_xlfn.XLOOKUP(C3566,State_Ref!B:B,State_Ref!A:A,"No Match")</f>
        <v>North Dakota</v>
      </c>
      <c r="J3566" cm="1">
        <f t="array" ref="J3566">_xlfn.XLOOKUP(I3566&amp;PROPER(D3566),Cleaned_Population!B$2:B$3200&amp;Cleaned_Population!A$2:A$3200,Cleaned_Population!C$2:C$3200,"No Match")</f>
        <v>201794</v>
      </c>
      <c r="K3566" t="str">
        <f t="shared" si="55"/>
        <v>Sufficient Access</v>
      </c>
    </row>
    <row r="3567" spans="1:11">
      <c r="A3567" t="str">
        <v>MERCY HEALTH-ANDERSON HOSPITAL</v>
      </c>
      <c r="B3567" t="str">
        <v>CINCINNATI</v>
      </c>
      <c r="C3567" t="str">
        <v>OH</v>
      </c>
      <c r="D3567" t="str">
        <v>HAMILTON</v>
      </c>
      <c r="E3567" t="str">
        <v>Acute Care Hospitals</v>
      </c>
      <c r="F3567" t="str">
        <v>Voluntary non-profit - Private</v>
      </c>
      <c r="G3567" t="str">
        <v>Yes</v>
      </c>
      <c r="H3567" s="8">
        <v>4</v>
      </c>
      <c r="I3567" t="str">
        <f>_xlfn.XLOOKUP(C3567,State_Ref!B:B,State_Ref!A:A,"No Match")</f>
        <v>Ohio</v>
      </c>
      <c r="J3567" cm="1">
        <f t="array" ref="J3567">_xlfn.XLOOKUP(I3567&amp;PROPER(D3567),Cleaned_Population!B$2:B$3200&amp;Cleaned_Population!A$2:A$3200,Cleaned_Population!C$2:C$3200,"No Match")</f>
        <v>838418</v>
      </c>
      <c r="K3567" t="str">
        <f t="shared" si="55"/>
        <v>Sufficient Access</v>
      </c>
    </row>
    <row r="3568" spans="1:11">
      <c r="A3568" t="str">
        <v>UNIVERSITY HOSPITALS SAMARITAN MEDICAL CENTER</v>
      </c>
      <c r="B3568" t="str">
        <v>ASHLAND</v>
      </c>
      <c r="C3568" t="str">
        <v>OH</v>
      </c>
      <c r="D3568" t="str">
        <v>ASHLAND</v>
      </c>
      <c r="E3568" t="str">
        <v>Acute Care Hospitals</v>
      </c>
      <c r="F3568" t="str">
        <v>Voluntary non-profit - Other</v>
      </c>
      <c r="G3568" t="str">
        <v>No</v>
      </c>
      <c r="H3568" s="8">
        <v>4</v>
      </c>
      <c r="I3568" t="str">
        <f>_xlfn.XLOOKUP(C3568,State_Ref!B:B,State_Ref!A:A,"No Match")</f>
        <v>Ohio</v>
      </c>
      <c r="J3568" cm="1">
        <f t="array" ref="J3568">_xlfn.XLOOKUP(I3568&amp;PROPER(D3568),Cleaned_Population!B$2:B$3200&amp;Cleaned_Population!A$2:A$3200,Cleaned_Population!C$2:C$3200,"No Match")</f>
        <v>52523</v>
      </c>
      <c r="K3568" t="str">
        <f t="shared" si="55"/>
        <v>Hospital Desert</v>
      </c>
    </row>
    <row r="3569" spans="1:11">
      <c r="A3569" t="str">
        <v>UNIVERSITY OF CINCINNATI MEDICAL CENTER, LLC</v>
      </c>
      <c r="B3569" t="str">
        <v>CINCINNATI</v>
      </c>
      <c r="C3569" t="str">
        <v>OH</v>
      </c>
      <c r="D3569" t="str">
        <v>HAMILTON</v>
      </c>
      <c r="E3569" t="str">
        <v>Acute Care Hospitals</v>
      </c>
      <c r="F3569" t="str">
        <v>Voluntary non-profit - Private</v>
      </c>
      <c r="G3569" t="str">
        <v>Yes</v>
      </c>
      <c r="H3569" s="8">
        <v>3</v>
      </c>
      <c r="I3569" t="str">
        <f>_xlfn.XLOOKUP(C3569,State_Ref!B:B,State_Ref!A:A,"No Match")</f>
        <v>Ohio</v>
      </c>
      <c r="J3569" cm="1">
        <f t="array" ref="J3569">_xlfn.XLOOKUP(I3569&amp;PROPER(D3569),Cleaned_Population!B$2:B$3200&amp;Cleaned_Population!A$2:A$3200,Cleaned_Population!C$2:C$3200,"No Match")</f>
        <v>838418</v>
      </c>
      <c r="K3569" t="str">
        <f t="shared" si="55"/>
        <v>Sufficient Access</v>
      </c>
    </row>
    <row r="3570" spans="1:11">
      <c r="A3570" t="str">
        <v>RIVERSIDE METHODIST HOSPITAL</v>
      </c>
      <c r="B3570" t="str">
        <v>COLUMBUS</v>
      </c>
      <c r="C3570" t="str">
        <v>OH</v>
      </c>
      <c r="D3570" t="str">
        <v>FRANKLIN</v>
      </c>
      <c r="E3570" t="str">
        <v>Acute Care Hospitals</v>
      </c>
      <c r="F3570" t="str">
        <v>Voluntary non-profit - Private</v>
      </c>
      <c r="G3570" t="str">
        <v>Yes</v>
      </c>
      <c r="H3570" s="8">
        <v>4</v>
      </c>
      <c r="I3570" t="str">
        <f>_xlfn.XLOOKUP(C3570,State_Ref!B:B,State_Ref!A:A,"No Match")</f>
        <v>Ohio</v>
      </c>
      <c r="J3570" cm="1">
        <f t="array" ref="J3570">_xlfn.XLOOKUP(I3570&amp;PROPER(D3570),Cleaned_Population!B$2:B$3200&amp;Cleaned_Population!A$2:A$3200,Cleaned_Population!C$2:C$3200,"No Match")</f>
        <v>1361536</v>
      </c>
      <c r="K3570" t="str">
        <f t="shared" si="55"/>
        <v>Sufficient Access</v>
      </c>
    </row>
    <row r="3571" spans="1:11">
      <c r="A3571" t="str">
        <v>SOUTHERN OHIO MEDICAL CENTER</v>
      </c>
      <c r="B3571" t="str">
        <v>PORTSMOUTH</v>
      </c>
      <c r="C3571" t="str">
        <v>OH</v>
      </c>
      <c r="D3571" t="str">
        <v>SCIOTO</v>
      </c>
      <c r="E3571" t="str">
        <v>Acute Care Hospitals</v>
      </c>
      <c r="F3571" t="str">
        <v>Voluntary non-profit - Other</v>
      </c>
      <c r="G3571" t="str">
        <v>Yes</v>
      </c>
      <c r="H3571" s="8">
        <v>4</v>
      </c>
      <c r="I3571" t="str">
        <f>_xlfn.XLOOKUP(C3571,State_Ref!B:B,State_Ref!A:A,"No Match")</f>
        <v>Ohio</v>
      </c>
      <c r="J3571" cm="1">
        <f t="array" ref="J3571">_xlfn.XLOOKUP(I3571&amp;PROPER(D3571),Cleaned_Population!B$2:B$3200&amp;Cleaned_Population!A$2:A$3200,Cleaned_Population!C$2:C$3200,"No Match")</f>
        <v>71365</v>
      </c>
      <c r="K3571" t="str">
        <f t="shared" si="55"/>
        <v>Sufficient Access</v>
      </c>
    </row>
    <row r="3572" spans="1:11">
      <c r="A3572" t="str">
        <v>LIMA MEMORIAL HEALTH SYSTEM</v>
      </c>
      <c r="B3572" t="str">
        <v>LIMA</v>
      </c>
      <c r="C3572" t="str">
        <v>OH</v>
      </c>
      <c r="D3572" t="str">
        <v>ALLEN</v>
      </c>
      <c r="E3572" t="str">
        <v>Acute Care Hospitals</v>
      </c>
      <c r="F3572" t="str">
        <v>Voluntary non-profit - Other</v>
      </c>
      <c r="G3572" t="str">
        <v>Yes</v>
      </c>
      <c r="H3572" s="8">
        <v>3</v>
      </c>
      <c r="I3572" t="str">
        <f>_xlfn.XLOOKUP(C3572,State_Ref!B:B,State_Ref!A:A,"No Match")</f>
        <v>Ohio</v>
      </c>
      <c r="J3572" cm="1">
        <f t="array" ref="J3572">_xlfn.XLOOKUP(I3572&amp;PROPER(D3572),Cleaned_Population!B$2:B$3200&amp;Cleaned_Population!A$2:A$3200,Cleaned_Population!C$2:C$3200,"No Match")</f>
        <v>100881</v>
      </c>
      <c r="K3572" t="str">
        <f t="shared" si="55"/>
        <v>Sufficient Access</v>
      </c>
    </row>
    <row r="3573" spans="1:11">
      <c r="A3573" t="str">
        <v>UNION HOSPITAL</v>
      </c>
      <c r="B3573" t="str">
        <v>DOVER</v>
      </c>
      <c r="C3573" t="str">
        <v>OH</v>
      </c>
      <c r="D3573" t="str">
        <v>TUSCARAWAS</v>
      </c>
      <c r="E3573" t="str">
        <v>Acute Care Hospitals</v>
      </c>
      <c r="F3573" t="str">
        <v>Voluntary non-profit - Other</v>
      </c>
      <c r="G3573" t="str">
        <v>Yes</v>
      </c>
      <c r="H3573" s="8">
        <v>3</v>
      </c>
      <c r="I3573" t="str">
        <f>_xlfn.XLOOKUP(C3573,State_Ref!B:B,State_Ref!A:A,"No Match")</f>
        <v>Ohio</v>
      </c>
      <c r="J3573" cm="1">
        <f t="array" ref="J3573">_xlfn.XLOOKUP(I3573&amp;PROPER(D3573),Cleaned_Population!B$2:B$3200&amp;Cleaned_Population!A$2:A$3200,Cleaned_Population!C$2:C$3200,"No Match")</f>
        <v>92373</v>
      </c>
      <c r="K3573" t="str">
        <f t="shared" si="55"/>
        <v>Sufficient Access</v>
      </c>
    </row>
    <row r="3574" spans="1:11">
      <c r="A3574" t="str">
        <v>MARION GENERAL HOSPITAL</v>
      </c>
      <c r="B3574" t="str">
        <v>MARION</v>
      </c>
      <c r="C3574" t="str">
        <v>OH</v>
      </c>
      <c r="D3574" t="str">
        <v>MARION</v>
      </c>
      <c r="E3574" t="str">
        <v>Acute Care Hospitals</v>
      </c>
      <c r="F3574" t="str">
        <v>Voluntary non-profit - Private</v>
      </c>
      <c r="G3574" t="str">
        <v>Yes</v>
      </c>
      <c r="H3574" s="8">
        <v>4</v>
      </c>
      <c r="I3574" t="str">
        <f>_xlfn.XLOOKUP(C3574,State_Ref!B:B,State_Ref!A:A,"No Match")</f>
        <v>Ohio</v>
      </c>
      <c r="J3574" cm="1">
        <f t="array" ref="J3574">_xlfn.XLOOKUP(I3574&amp;PROPER(D3574),Cleaned_Population!B$2:B$3200&amp;Cleaned_Population!A$2:A$3200,Cleaned_Population!C$2:C$3200,"No Match")</f>
        <v>65115</v>
      </c>
      <c r="K3574" t="str">
        <f t="shared" si="55"/>
        <v>Hospital Desert</v>
      </c>
    </row>
    <row r="3575" spans="1:11">
      <c r="A3575" t="str">
        <v>MOUNT CARMEL ST ANN'S</v>
      </c>
      <c r="B3575" t="str">
        <v>WESTERVILLE</v>
      </c>
      <c r="C3575" t="str">
        <v>OH</v>
      </c>
      <c r="D3575" t="str">
        <v>FRANKLIN</v>
      </c>
      <c r="E3575" t="str">
        <v>Acute Care Hospitals</v>
      </c>
      <c r="F3575" t="str">
        <v>Voluntary non-profit - Private</v>
      </c>
      <c r="G3575" t="str">
        <v>Yes</v>
      </c>
      <c r="H3575" s="8">
        <v>3</v>
      </c>
      <c r="I3575" t="str">
        <f>_xlfn.XLOOKUP(C3575,State_Ref!B:B,State_Ref!A:A,"No Match")</f>
        <v>Ohio</v>
      </c>
      <c r="J3575" cm="1">
        <f t="array" ref="J3575">_xlfn.XLOOKUP(I3575&amp;PROPER(D3575),Cleaned_Population!B$2:B$3200&amp;Cleaned_Population!A$2:A$3200,Cleaned_Population!C$2:C$3200,"No Match")</f>
        <v>1361536</v>
      </c>
      <c r="K3575" t="str">
        <f t="shared" si="55"/>
        <v>Sufficient Access</v>
      </c>
    </row>
    <row r="3576" spans="1:11">
      <c r="A3576" t="str">
        <v>WILSON MEMORIAL HOSPITAL</v>
      </c>
      <c r="B3576" t="str">
        <v>SIDNEY</v>
      </c>
      <c r="C3576" t="str">
        <v>OH</v>
      </c>
      <c r="D3576" t="str">
        <v>SHELBY</v>
      </c>
      <c r="E3576" t="str">
        <v>Acute Care Hospitals</v>
      </c>
      <c r="F3576" t="str">
        <v>Voluntary non-profit - Private</v>
      </c>
      <c r="G3576" t="str">
        <v>Yes</v>
      </c>
      <c r="H3576" s="8">
        <v>2</v>
      </c>
      <c r="I3576" t="str">
        <f>_xlfn.XLOOKUP(C3576,State_Ref!B:B,State_Ref!A:A,"No Match")</f>
        <v>Ohio</v>
      </c>
      <c r="J3576" cm="1">
        <f t="array" ref="J3576">_xlfn.XLOOKUP(I3576&amp;PROPER(D3576),Cleaned_Population!B$2:B$3200&amp;Cleaned_Population!A$2:A$3200,Cleaned_Population!C$2:C$3200,"No Match")</f>
        <v>48065</v>
      </c>
      <c r="K3576" t="str">
        <f t="shared" si="55"/>
        <v>Sufficient Access</v>
      </c>
    </row>
    <row r="3577" spans="1:11">
      <c r="A3577" t="str">
        <v>OHIOHEALTH O'BLENESS HOSPITAL</v>
      </c>
      <c r="B3577" t="str">
        <v>ATHENS</v>
      </c>
      <c r="C3577" t="str">
        <v>OH</v>
      </c>
      <c r="D3577" t="str">
        <v>ATHENS</v>
      </c>
      <c r="E3577" t="str">
        <v>Acute Care Hospitals</v>
      </c>
      <c r="F3577" t="str">
        <v>Voluntary non-profit - Other</v>
      </c>
      <c r="G3577" t="str">
        <v>Yes</v>
      </c>
      <c r="H3577" s="8">
        <v>3</v>
      </c>
      <c r="I3577" t="str">
        <f>_xlfn.XLOOKUP(C3577,State_Ref!B:B,State_Ref!A:A,"No Match")</f>
        <v>Ohio</v>
      </c>
      <c r="J3577" cm="1">
        <f t="array" ref="J3577">_xlfn.XLOOKUP(I3577&amp;PROPER(D3577),Cleaned_Population!B$2:B$3200&amp;Cleaned_Population!A$2:A$3200,Cleaned_Population!C$2:C$3200,"No Match")</f>
        <v>63197</v>
      </c>
      <c r="K3577" t="str">
        <f t="shared" si="55"/>
        <v>Sufficient Access</v>
      </c>
    </row>
    <row r="3578" spans="1:11">
      <c r="A3578" t="str">
        <v>THE JEWISH HOSPITAL-MERCY HEALTH</v>
      </c>
      <c r="B3578" t="str">
        <v>CINCINNATI</v>
      </c>
      <c r="C3578" t="str">
        <v>OH</v>
      </c>
      <c r="D3578" t="str">
        <v>HAMILTON</v>
      </c>
      <c r="E3578" t="str">
        <v>Acute Care Hospitals</v>
      </c>
      <c r="F3578" t="str">
        <v>Voluntary non-profit - Private</v>
      </c>
      <c r="G3578" t="str">
        <v>Yes</v>
      </c>
      <c r="H3578" s="8">
        <v>4</v>
      </c>
      <c r="I3578" t="str">
        <f>_xlfn.XLOOKUP(C3578,State_Ref!B:B,State_Ref!A:A,"No Match")</f>
        <v>Ohio</v>
      </c>
      <c r="J3578" cm="1">
        <f t="array" ref="J3578">_xlfn.XLOOKUP(I3578&amp;PROPER(D3578),Cleaned_Population!B$2:B$3200&amp;Cleaned_Population!A$2:A$3200,Cleaned_Population!C$2:C$3200,"No Match")</f>
        <v>838418</v>
      </c>
      <c r="K3578" t="str">
        <f t="shared" si="55"/>
        <v>Sufficient Access</v>
      </c>
    </row>
    <row r="3579" spans="1:11">
      <c r="A3579" t="str">
        <v>GRANT MEDICAL CENTER</v>
      </c>
      <c r="B3579" t="str">
        <v>COLUMBUS</v>
      </c>
      <c r="C3579" t="str">
        <v>OH</v>
      </c>
      <c r="D3579" t="str">
        <v>FRANKLIN</v>
      </c>
      <c r="E3579" t="str">
        <v>Acute Care Hospitals</v>
      </c>
      <c r="F3579" t="str">
        <v>Voluntary non-profit - Church</v>
      </c>
      <c r="G3579" t="str">
        <v>Yes</v>
      </c>
      <c r="H3579" s="8">
        <v>2</v>
      </c>
      <c r="I3579" t="str">
        <f>_xlfn.XLOOKUP(C3579,State_Ref!B:B,State_Ref!A:A,"No Match")</f>
        <v>Ohio</v>
      </c>
      <c r="J3579" cm="1">
        <f t="array" ref="J3579">_xlfn.XLOOKUP(I3579&amp;PROPER(D3579),Cleaned_Population!B$2:B$3200&amp;Cleaned_Population!A$2:A$3200,Cleaned_Population!C$2:C$3200,"No Match")</f>
        <v>1361536</v>
      </c>
      <c r="K3579" t="str">
        <f t="shared" si="55"/>
        <v>Sufficient Access</v>
      </c>
    </row>
    <row r="3580" spans="1:11">
      <c r="A3580" t="str">
        <v>LOUIS STOKES CLEVELAND VA MEDICAL CENTER</v>
      </c>
      <c r="B3580" t="str">
        <v>CLEVELAND</v>
      </c>
      <c r="C3580" t="str">
        <v>OH</v>
      </c>
      <c r="D3580" t="str">
        <v>CUYAHOGA</v>
      </c>
      <c r="E3580" t="str">
        <v>Acute Care - Veterans Administration</v>
      </c>
      <c r="F3580" t="str">
        <v>Veterans Health Administration</v>
      </c>
      <c r="G3580" t="str">
        <v>Yes</v>
      </c>
      <c r="H3580" s="8">
        <v>4</v>
      </c>
      <c r="I3580" t="str">
        <f>_xlfn.XLOOKUP(C3580,State_Ref!B:B,State_Ref!A:A,"No Match")</f>
        <v>Ohio</v>
      </c>
      <c r="J3580" cm="1">
        <f t="array" ref="J3580">_xlfn.XLOOKUP(I3580&amp;PROPER(D3580),Cleaned_Population!B$2:B$3200&amp;Cleaned_Population!A$2:A$3200,Cleaned_Population!C$2:C$3200,"No Match")</f>
        <v>1232925</v>
      </c>
      <c r="K3580" t="str">
        <f t="shared" si="55"/>
        <v>Sufficient Access</v>
      </c>
    </row>
    <row r="3581" spans="1:11">
      <c r="A3581" t="str">
        <v>SUMMA HEALTH SYSTEM</v>
      </c>
      <c r="B3581" t="str">
        <v>AKRON</v>
      </c>
      <c r="C3581" t="str">
        <v>OH</v>
      </c>
      <c r="D3581" t="str">
        <v>SUMMIT</v>
      </c>
      <c r="E3581" t="str">
        <v>Acute Care Hospitals</v>
      </c>
      <c r="F3581" t="str">
        <v>Voluntary non-profit - Private</v>
      </c>
      <c r="G3581" t="str">
        <v>Yes</v>
      </c>
      <c r="H3581" s="8">
        <v>3</v>
      </c>
      <c r="I3581" t="str">
        <f>_xlfn.XLOOKUP(C3581,State_Ref!B:B,State_Ref!A:A,"No Match")</f>
        <v>Ohio</v>
      </c>
      <c r="J3581" cm="1">
        <f t="array" ref="J3581">_xlfn.XLOOKUP(I3581&amp;PROPER(D3581),Cleaned_Population!B$2:B$3200&amp;Cleaned_Population!A$2:A$3200,Cleaned_Population!C$2:C$3200,"No Match")</f>
        <v>538376</v>
      </c>
      <c r="K3581" t="str">
        <f t="shared" si="55"/>
        <v>Sufficient Access</v>
      </c>
    </row>
    <row r="3582" spans="1:11">
      <c r="A3582" t="str">
        <v>FIRELANDS REGIONAL MEDICAL CENTER</v>
      </c>
      <c r="B3582" t="str">
        <v>SANDUSKY</v>
      </c>
      <c r="C3582" t="str">
        <v>OH</v>
      </c>
      <c r="D3582" t="str">
        <v>ERIE</v>
      </c>
      <c r="E3582" t="str">
        <v>Acute Care Hospitals</v>
      </c>
      <c r="F3582" t="str">
        <v>Voluntary non-profit - Private</v>
      </c>
      <c r="G3582" t="str">
        <v>Yes</v>
      </c>
      <c r="H3582" s="8">
        <v>4</v>
      </c>
      <c r="I3582" t="str">
        <f>_xlfn.XLOOKUP(C3582,State_Ref!B:B,State_Ref!A:A,"No Match")</f>
        <v>Ohio</v>
      </c>
      <c r="J3582" cm="1">
        <f t="array" ref="J3582">_xlfn.XLOOKUP(I3582&amp;PROPER(D3582),Cleaned_Population!B$2:B$3200&amp;Cleaned_Population!A$2:A$3200,Cleaned_Population!C$2:C$3200,"No Match")</f>
        <v>73296</v>
      </c>
      <c r="K3582" t="str">
        <f t="shared" si="55"/>
        <v>Hospital Desert</v>
      </c>
    </row>
    <row r="3583" spans="1:11">
      <c r="A3583" t="str">
        <v>KETTERING HEALTH GREENE MEMORIAL</v>
      </c>
      <c r="B3583" t="str">
        <v>XENIA</v>
      </c>
      <c r="C3583" t="str">
        <v>OH</v>
      </c>
      <c r="D3583" t="str">
        <v>GREENE</v>
      </c>
      <c r="E3583" t="str">
        <v>Acute Care Hospitals</v>
      </c>
      <c r="F3583" t="str">
        <v>Voluntary non-profit - Private</v>
      </c>
      <c r="G3583" t="str">
        <v>Yes</v>
      </c>
      <c r="H3583" s="8">
        <v>5</v>
      </c>
      <c r="I3583" t="str">
        <f>_xlfn.XLOOKUP(C3583,State_Ref!B:B,State_Ref!A:A,"No Match")</f>
        <v>Ohio</v>
      </c>
      <c r="J3583" cm="1">
        <f t="array" ref="J3583">_xlfn.XLOOKUP(I3583&amp;PROPER(D3583),Cleaned_Population!B$2:B$3200&amp;Cleaned_Population!A$2:A$3200,Cleaned_Population!C$2:C$3200,"No Match")</f>
        <v>174322</v>
      </c>
      <c r="K3583" t="str">
        <f t="shared" si="55"/>
        <v>Sufficient Access</v>
      </c>
    </row>
    <row r="3584" spans="1:11">
      <c r="A3584" t="str">
        <v>AKRON GENERAL MEDICAL CENTER</v>
      </c>
      <c r="B3584" t="str">
        <v>AKRON</v>
      </c>
      <c r="C3584" t="str">
        <v>OH</v>
      </c>
      <c r="D3584" t="str">
        <v>SUMMIT</v>
      </c>
      <c r="E3584" t="str">
        <v>Acute Care Hospitals</v>
      </c>
      <c r="F3584" t="str">
        <v>Voluntary non-profit - Private</v>
      </c>
      <c r="G3584" t="str">
        <v>Yes</v>
      </c>
      <c r="H3584" s="8">
        <v>5</v>
      </c>
      <c r="I3584" t="str">
        <f>_xlfn.XLOOKUP(C3584,State_Ref!B:B,State_Ref!A:A,"No Match")</f>
        <v>Ohio</v>
      </c>
      <c r="J3584" cm="1">
        <f t="array" ref="J3584">_xlfn.XLOOKUP(I3584&amp;PROPER(D3584),Cleaned_Population!B$2:B$3200&amp;Cleaned_Population!A$2:A$3200,Cleaned_Population!C$2:C$3200,"No Match")</f>
        <v>538376</v>
      </c>
      <c r="K3584" t="str">
        <f t="shared" si="55"/>
        <v>Sufficient Access</v>
      </c>
    </row>
    <row r="3585" spans="1:11">
      <c r="A3585" t="str">
        <v>WOOD COUNTY HOSPITAL</v>
      </c>
      <c r="B3585" t="str">
        <v>BOWLING GREEN</v>
      </c>
      <c r="C3585" t="str">
        <v>OH</v>
      </c>
      <c r="D3585" t="str">
        <v>WOOD</v>
      </c>
      <c r="E3585" t="str">
        <v>Acute Care Hospitals</v>
      </c>
      <c r="F3585" t="str">
        <v>Voluntary non-profit - Private</v>
      </c>
      <c r="G3585" t="str">
        <v>Yes</v>
      </c>
      <c r="H3585" s="8">
        <v>4</v>
      </c>
      <c r="I3585" t="str">
        <f>_xlfn.XLOOKUP(C3585,State_Ref!B:B,State_Ref!A:A,"No Match")</f>
        <v>Ohio</v>
      </c>
      <c r="J3585" cm="1">
        <f t="array" ref="J3585">_xlfn.XLOOKUP(I3585&amp;PROPER(D3585),Cleaned_Population!B$2:B$3200&amp;Cleaned_Population!A$2:A$3200,Cleaned_Population!C$2:C$3200,"No Match")</f>
        <v>134176</v>
      </c>
      <c r="K3585" t="str">
        <f t="shared" si="55"/>
        <v>Hospital Desert</v>
      </c>
    </row>
    <row r="3586" spans="1:11">
      <c r="A3586" t="str">
        <v>GRAND LAKE HEALTH SYSTEM</v>
      </c>
      <c r="B3586" t="str">
        <v>SAINT MARYS</v>
      </c>
      <c r="C3586" t="str">
        <v>OH</v>
      </c>
      <c r="D3586" t="str">
        <v>AUGLAIZE</v>
      </c>
      <c r="E3586" t="str">
        <v>Acute Care Hospitals</v>
      </c>
      <c r="F3586" t="str">
        <v>Voluntary non-profit - Private</v>
      </c>
      <c r="G3586" t="str">
        <v>Yes</v>
      </c>
      <c r="H3586" s="8">
        <v>4</v>
      </c>
      <c r="I3586" t="str">
        <f>_xlfn.XLOOKUP(C3586,State_Ref!B:B,State_Ref!A:A,"No Match")</f>
        <v>Ohio</v>
      </c>
      <c r="J3586" cm="1">
        <f t="array" ref="J3586">_xlfn.XLOOKUP(I3586&amp;PROPER(D3586),Cleaned_Population!B$2:B$3200&amp;Cleaned_Population!A$2:A$3200,Cleaned_Population!C$2:C$3200,"No Match")</f>
        <v>45909</v>
      </c>
      <c r="K3586" t="str">
        <f t="shared" si="55"/>
        <v>Sufficient Access</v>
      </c>
    </row>
    <row r="3587" spans="1:11">
      <c r="A3587" t="str">
        <v>MOUNT CARMEL EAST &amp; WEST</v>
      </c>
      <c r="B3587" t="str">
        <v>COLUMBUS</v>
      </c>
      <c r="C3587" t="str">
        <v>OH</v>
      </c>
      <c r="D3587" t="str">
        <v>FRANKLIN</v>
      </c>
      <c r="E3587" t="str">
        <v>Acute Care Hospitals</v>
      </c>
      <c r="F3587" t="str">
        <v>Voluntary non-profit - Private</v>
      </c>
      <c r="G3587" t="str">
        <v>Yes</v>
      </c>
      <c r="H3587" s="8">
        <v>2</v>
      </c>
      <c r="I3587" t="str">
        <f>_xlfn.XLOOKUP(C3587,State_Ref!B:B,State_Ref!A:A,"No Match")</f>
        <v>Ohio</v>
      </c>
      <c r="J3587" cm="1">
        <f t="array" ref="J3587">_xlfn.XLOOKUP(I3587&amp;PROPER(D3587),Cleaned_Population!B$2:B$3200&amp;Cleaned_Population!A$2:A$3200,Cleaned_Population!C$2:C$3200,"No Match")</f>
        <v>1361536</v>
      </c>
      <c r="K3587" t="str">
        <f t="shared" ref="K3587:K3650" si="56">IF(AND(J3587&gt;50000,COUNTIFS(D:D,D3587,C:C,C3587)&lt;=1),"Hospital Desert","Sufficient Access")</f>
        <v>Sufficient Access</v>
      </c>
    </row>
    <row r="3588" spans="1:11">
      <c r="A3588" t="str">
        <v>WOOSTER COMMUNITY HOSPITAL</v>
      </c>
      <c r="B3588" t="str">
        <v>WOOSTER</v>
      </c>
      <c r="C3588" t="str">
        <v>OH</v>
      </c>
      <c r="D3588" t="str">
        <v>WAYNE</v>
      </c>
      <c r="E3588" t="str">
        <v>Acute Care Hospitals</v>
      </c>
      <c r="F3588" t="str">
        <v>Government - Local</v>
      </c>
      <c r="G3588" t="str">
        <v>Yes</v>
      </c>
      <c r="H3588" s="8">
        <v>4</v>
      </c>
      <c r="I3588" t="str">
        <f>_xlfn.XLOOKUP(C3588,State_Ref!B:B,State_Ref!A:A,"No Match")</f>
        <v>Ohio</v>
      </c>
      <c r="J3588" cm="1">
        <f t="array" ref="J3588">_xlfn.XLOOKUP(I3588&amp;PROPER(D3588),Cleaned_Population!B$2:B$3200&amp;Cleaned_Population!A$2:A$3200,Cleaned_Population!C$2:C$3200,"No Match")</f>
        <v>116758</v>
      </c>
      <c r="K3588" t="str">
        <f t="shared" si="56"/>
        <v>Sufficient Access</v>
      </c>
    </row>
    <row r="3589" spans="1:11">
      <c r="A3589" t="str">
        <v>GENESIS HOSPITAL</v>
      </c>
      <c r="B3589" t="str">
        <v>ZANESVILLE</v>
      </c>
      <c r="C3589" t="str">
        <v>OH</v>
      </c>
      <c r="D3589" t="str">
        <v>MUSKINGUM</v>
      </c>
      <c r="E3589" t="str">
        <v>Acute Care Hospitals</v>
      </c>
      <c r="F3589" t="str">
        <v>Voluntary non-profit - Private</v>
      </c>
      <c r="G3589" t="str">
        <v>Yes</v>
      </c>
      <c r="H3589" s="8">
        <v>5</v>
      </c>
      <c r="I3589" t="str">
        <f>_xlfn.XLOOKUP(C3589,State_Ref!B:B,State_Ref!A:A,"No Match")</f>
        <v>Ohio</v>
      </c>
      <c r="J3589" cm="1">
        <f t="array" ref="J3589">_xlfn.XLOOKUP(I3589&amp;PROPER(D3589),Cleaned_Population!B$2:B$3200&amp;Cleaned_Population!A$2:A$3200,Cleaned_Population!C$2:C$3200,"No Match")</f>
        <v>87014</v>
      </c>
      <c r="K3589" t="str">
        <f t="shared" si="56"/>
        <v>Hospital Desert</v>
      </c>
    </row>
    <row r="3590" spans="1:11">
      <c r="A3590" t="str">
        <v>CINCINNATI VA MEDICAL CENTER</v>
      </c>
      <c r="B3590" t="str">
        <v>CINCINNATI</v>
      </c>
      <c r="C3590" t="str">
        <v>OH</v>
      </c>
      <c r="D3590" t="str">
        <v>HAMILTON</v>
      </c>
      <c r="E3590" t="str">
        <v>Acute Care - Veterans Administration</v>
      </c>
      <c r="F3590" t="str">
        <v>Veterans Health Administration</v>
      </c>
      <c r="G3590" t="str">
        <v>Yes</v>
      </c>
      <c r="H3590" s="8">
        <v>4</v>
      </c>
      <c r="I3590" t="str">
        <f>_xlfn.XLOOKUP(C3590,State_Ref!B:B,State_Ref!A:A,"No Match")</f>
        <v>Ohio</v>
      </c>
      <c r="J3590" cm="1">
        <f t="array" ref="J3590">_xlfn.XLOOKUP(I3590&amp;PROPER(D3590),Cleaned_Population!B$2:B$3200&amp;Cleaned_Population!A$2:A$3200,Cleaned_Population!C$2:C$3200,"No Match")</f>
        <v>838418</v>
      </c>
      <c r="K3590" t="str">
        <f t="shared" si="56"/>
        <v>Sufficient Access</v>
      </c>
    </row>
    <row r="3591" spans="1:11">
      <c r="A3591" t="str">
        <v>KNOX COMMUNITY HOSPITAL</v>
      </c>
      <c r="B3591" t="str">
        <v>MOUNT VERNON</v>
      </c>
      <c r="C3591" t="str">
        <v>OH</v>
      </c>
      <c r="D3591" t="str">
        <v>KNOX</v>
      </c>
      <c r="E3591" t="str">
        <v>Acute Care Hospitals</v>
      </c>
      <c r="F3591" t="str">
        <v>Voluntary non-profit - Other</v>
      </c>
      <c r="G3591" t="str">
        <v>Yes</v>
      </c>
      <c r="H3591" s="8">
        <v>3</v>
      </c>
      <c r="I3591" t="str">
        <f>_xlfn.XLOOKUP(C3591,State_Ref!B:B,State_Ref!A:A,"No Match")</f>
        <v>Ohio</v>
      </c>
      <c r="J3591" cm="1">
        <f t="array" ref="J3591">_xlfn.XLOOKUP(I3591&amp;PROPER(D3591),Cleaned_Population!B$2:B$3200&amp;Cleaned_Population!A$2:A$3200,Cleaned_Population!C$2:C$3200,"No Match")</f>
        <v>64002</v>
      </c>
      <c r="K3591" t="str">
        <f t="shared" si="56"/>
        <v>Hospital Desert</v>
      </c>
    </row>
    <row r="3592" spans="1:11">
      <c r="A3592" t="str">
        <v>PARMA COMMUNITY GENERAL HOSPITAL</v>
      </c>
      <c r="B3592" t="str">
        <v>PARMA</v>
      </c>
      <c r="C3592" t="str">
        <v>OH</v>
      </c>
      <c r="D3592" t="str">
        <v>CUYAHOGA</v>
      </c>
      <c r="E3592" t="str">
        <v>Acute Care Hospitals</v>
      </c>
      <c r="F3592" t="str">
        <v>Voluntary non-profit - Private</v>
      </c>
      <c r="G3592" t="str">
        <v>No</v>
      </c>
      <c r="H3592" s="8">
        <v>4</v>
      </c>
      <c r="I3592" t="str">
        <f>_xlfn.XLOOKUP(C3592,State_Ref!B:B,State_Ref!A:A,"No Match")</f>
        <v>Ohio</v>
      </c>
      <c r="J3592" cm="1">
        <f t="array" ref="J3592">_xlfn.XLOOKUP(I3592&amp;PROPER(D3592),Cleaned_Population!B$2:B$3200&amp;Cleaned_Population!A$2:A$3200,Cleaned_Population!C$2:C$3200,"No Match")</f>
        <v>1232925</v>
      </c>
      <c r="K3592" t="str">
        <f t="shared" si="56"/>
        <v>Sufficient Access</v>
      </c>
    </row>
    <row r="3593" spans="1:11">
      <c r="A3593" t="str">
        <v>MCCULLOUGH-HYDE MEMORIAL HOSPITAL</v>
      </c>
      <c r="B3593" t="str">
        <v>OXFORD</v>
      </c>
      <c r="C3593" t="str">
        <v>OH</v>
      </c>
      <c r="D3593" t="str">
        <v>BUTLER</v>
      </c>
      <c r="E3593" t="str">
        <v>Acute Care Hospitals</v>
      </c>
      <c r="F3593" t="str">
        <v>Voluntary non-profit - Private</v>
      </c>
      <c r="G3593" t="str">
        <v>Yes</v>
      </c>
      <c r="H3593" s="8">
        <v>3</v>
      </c>
      <c r="I3593" t="str">
        <f>_xlfn.XLOOKUP(C3593,State_Ref!B:B,State_Ref!A:A,"No Match")</f>
        <v>Ohio</v>
      </c>
      <c r="J3593" cm="1">
        <f t="array" ref="J3593">_xlfn.XLOOKUP(I3593&amp;PROPER(D3593),Cleaned_Population!B$2:B$3200&amp;Cleaned_Population!A$2:A$3200,Cleaned_Population!C$2:C$3200,"No Match")</f>
        <v>400128</v>
      </c>
      <c r="K3593" t="str">
        <f t="shared" si="56"/>
        <v>Sufficient Access</v>
      </c>
    </row>
    <row r="3594" spans="1:11">
      <c r="A3594" t="str">
        <v>UNIVERSITY OF TOLEDO MEDICAL CENTER</v>
      </c>
      <c r="B3594" t="str">
        <v>TOLEDO</v>
      </c>
      <c r="C3594" t="str">
        <v>OH</v>
      </c>
      <c r="D3594" t="str">
        <v>LUCAS</v>
      </c>
      <c r="E3594" t="str">
        <v>Acute Care Hospitals</v>
      </c>
      <c r="F3594" t="str">
        <v>Government - State</v>
      </c>
      <c r="G3594" t="str">
        <v>Yes</v>
      </c>
      <c r="H3594" s="8">
        <v>3</v>
      </c>
      <c r="I3594" t="str">
        <f>_xlfn.XLOOKUP(C3594,State_Ref!B:B,State_Ref!A:A,"No Match")</f>
        <v>Ohio</v>
      </c>
      <c r="J3594" cm="1">
        <f t="array" ref="J3594">_xlfn.XLOOKUP(I3594&amp;PROPER(D3594),Cleaned_Population!B$2:B$3200&amp;Cleaned_Population!A$2:A$3200,Cleaned_Population!C$2:C$3200,"No Match")</f>
        <v>423347</v>
      </c>
      <c r="K3594" t="str">
        <f t="shared" si="56"/>
        <v>Sufficient Access</v>
      </c>
    </row>
    <row r="3595" spans="1:11">
      <c r="A3595" t="str">
        <v>MIAMI VALLEY HOSPITAL</v>
      </c>
      <c r="B3595" t="str">
        <v>DAYTON</v>
      </c>
      <c r="C3595" t="str">
        <v>OH</v>
      </c>
      <c r="D3595" t="str">
        <v>MONTGOMERY</v>
      </c>
      <c r="E3595" t="str">
        <v>Acute Care Hospitals</v>
      </c>
      <c r="F3595" t="str">
        <v>Voluntary non-profit - Private</v>
      </c>
      <c r="G3595" t="str">
        <v>Yes</v>
      </c>
      <c r="H3595" s="8">
        <v>3</v>
      </c>
      <c r="I3595" t="str">
        <f>_xlfn.XLOOKUP(C3595,State_Ref!B:B,State_Ref!A:A,"No Match")</f>
        <v>Ohio</v>
      </c>
      <c r="J3595" cm="1">
        <f t="array" ref="J3595">_xlfn.XLOOKUP(I3595&amp;PROPER(D3595),Cleaned_Population!B$2:B$3200&amp;Cleaned_Population!A$2:A$3200,Cleaned_Population!C$2:C$3200,"No Match")</f>
        <v>539598</v>
      </c>
      <c r="K3595" t="str">
        <f t="shared" si="56"/>
        <v>Sufficient Access</v>
      </c>
    </row>
    <row r="3596" spans="1:11">
      <c r="A3596" t="str">
        <v>HOLZER MEDICAL CENTER</v>
      </c>
      <c r="B3596" t="str">
        <v>GALLIPOLIS</v>
      </c>
      <c r="C3596" t="str">
        <v>OH</v>
      </c>
      <c r="D3596" t="str">
        <v>GALLIA</v>
      </c>
      <c r="E3596" t="str">
        <v>Acute Care Hospitals</v>
      </c>
      <c r="F3596" t="str">
        <v>Voluntary non-profit - Private</v>
      </c>
      <c r="G3596" t="str">
        <v>Yes</v>
      </c>
      <c r="H3596" s="8">
        <v>4</v>
      </c>
      <c r="I3596" t="str">
        <f>_xlfn.XLOOKUP(C3596,State_Ref!B:B,State_Ref!A:A,"No Match")</f>
        <v>Ohio</v>
      </c>
      <c r="J3596" cm="1">
        <f t="array" ref="J3596">_xlfn.XLOOKUP(I3596&amp;PROPER(D3596),Cleaned_Population!B$2:B$3200&amp;Cleaned_Population!A$2:A$3200,Cleaned_Population!C$2:C$3200,"No Match")</f>
        <v>29072</v>
      </c>
      <c r="K3596" t="str">
        <f t="shared" si="56"/>
        <v>Sufficient Access</v>
      </c>
    </row>
    <row r="3597" spans="1:11">
      <c r="A3597" t="str">
        <v>INSIGHT HOSPITAL AND MEDICAL CENTER TRUMBULL</v>
      </c>
      <c r="B3597" t="str">
        <v>WARREN</v>
      </c>
      <c r="C3597" t="str">
        <v>OH</v>
      </c>
      <c r="D3597" t="str">
        <v>TRUMBULL</v>
      </c>
      <c r="E3597" t="str">
        <v>Acute Care Hospitals</v>
      </c>
      <c r="F3597" t="str">
        <v>Proprietary</v>
      </c>
      <c r="G3597" t="str">
        <v>Yes</v>
      </c>
      <c r="H3597" s="8">
        <v>2</v>
      </c>
      <c r="I3597" t="str">
        <f>_xlfn.XLOOKUP(C3597,State_Ref!B:B,State_Ref!A:A,"No Match")</f>
        <v>Ohio</v>
      </c>
      <c r="J3597" cm="1">
        <f t="array" ref="J3597">_xlfn.XLOOKUP(I3597&amp;PROPER(D3597),Cleaned_Population!B$2:B$3200&amp;Cleaned_Population!A$2:A$3200,Cleaned_Population!C$2:C$3200,"No Match")</f>
        <v>198972</v>
      </c>
      <c r="K3597" t="str">
        <f t="shared" si="56"/>
        <v>Sufficient Access</v>
      </c>
    </row>
    <row r="3598" spans="1:11">
      <c r="A3598" t="str">
        <v>MERCY HEALTH - FAIRFIELD HOSPITAL</v>
      </c>
      <c r="B3598" t="str">
        <v>FAIRFIELD</v>
      </c>
      <c r="C3598" t="str">
        <v>OH</v>
      </c>
      <c r="D3598" t="str">
        <v>BUTLER</v>
      </c>
      <c r="E3598" t="str">
        <v>Acute Care Hospitals</v>
      </c>
      <c r="F3598" t="str">
        <v>Voluntary non-profit - Private</v>
      </c>
      <c r="G3598" t="str">
        <v>Yes</v>
      </c>
      <c r="H3598" s="8">
        <v>3</v>
      </c>
      <c r="I3598" t="str">
        <f>_xlfn.XLOOKUP(C3598,State_Ref!B:B,State_Ref!A:A,"No Match")</f>
        <v>Ohio</v>
      </c>
      <c r="J3598" cm="1">
        <f t="array" ref="J3598">_xlfn.XLOOKUP(I3598&amp;PROPER(D3598),Cleaned_Population!B$2:B$3200&amp;Cleaned_Population!A$2:A$3200,Cleaned_Population!C$2:C$3200,"No Match")</f>
        <v>400128</v>
      </c>
      <c r="K3598" t="str">
        <f t="shared" si="56"/>
        <v>Sufficient Access</v>
      </c>
    </row>
    <row r="3599" spans="1:11">
      <c r="A3599" t="str">
        <v>MERCER COUNTY JOINT TOWNSHIP COMMUNITY HOSPITAL</v>
      </c>
      <c r="B3599" t="str">
        <v>COLDWATER</v>
      </c>
      <c r="C3599" t="str">
        <v>OH</v>
      </c>
      <c r="D3599" t="str">
        <v>MERCER</v>
      </c>
      <c r="E3599" t="str">
        <v>Acute Care Hospitals</v>
      </c>
      <c r="F3599" t="str">
        <v>Government - Hospital District or Authority</v>
      </c>
      <c r="G3599" t="str">
        <v>No</v>
      </c>
      <c r="H3599" s="8">
        <v>3</v>
      </c>
      <c r="I3599" t="str">
        <f>_xlfn.XLOOKUP(C3599,State_Ref!B:B,State_Ref!A:A,"No Match")</f>
        <v>Ohio</v>
      </c>
      <c r="J3599" cm="1">
        <f t="array" ref="J3599">_xlfn.XLOOKUP(I3599&amp;PROPER(D3599),Cleaned_Population!B$2:B$3200&amp;Cleaned_Population!A$2:A$3200,Cleaned_Population!C$2:C$3200,"No Match")</f>
        <v>42737</v>
      </c>
      <c r="K3599" t="str">
        <f t="shared" si="56"/>
        <v>Sufficient Access</v>
      </c>
    </row>
    <row r="3600" spans="1:11">
      <c r="A3600" t="str">
        <v>METROHEALTH SYSTEM</v>
      </c>
      <c r="B3600" t="str">
        <v>CLEVELAND</v>
      </c>
      <c r="C3600" t="str">
        <v>OH</v>
      </c>
      <c r="D3600" t="str">
        <v>CUYAHOGA</v>
      </c>
      <c r="E3600" t="str">
        <v>Acute Care Hospitals</v>
      </c>
      <c r="F3600" t="str">
        <v>Voluntary non-profit - Other</v>
      </c>
      <c r="G3600" t="str">
        <v>Yes</v>
      </c>
      <c r="H3600" s="8">
        <v>3</v>
      </c>
      <c r="I3600" t="str">
        <f>_xlfn.XLOOKUP(C3600,State_Ref!B:B,State_Ref!A:A,"No Match")</f>
        <v>Ohio</v>
      </c>
      <c r="J3600" cm="1">
        <f t="array" ref="J3600">_xlfn.XLOOKUP(I3600&amp;PROPER(D3600),Cleaned_Population!B$2:B$3200&amp;Cleaned_Population!A$2:A$3200,Cleaned_Population!C$2:C$3200,"No Match")</f>
        <v>1232925</v>
      </c>
      <c r="K3600" t="str">
        <f t="shared" si="56"/>
        <v>Sufficient Access</v>
      </c>
    </row>
    <row r="3601" spans="1:11">
      <c r="A3601" t="str">
        <v>ST ELIZABETH YOUNGSTOWN HOSPITAL</v>
      </c>
      <c r="B3601" t="str">
        <v>YOUNGSTOWN</v>
      </c>
      <c r="C3601" t="str">
        <v>OH</v>
      </c>
      <c r="D3601" t="str">
        <v>MAHONING</v>
      </c>
      <c r="E3601" t="str">
        <v>Acute Care Hospitals</v>
      </c>
      <c r="F3601" t="str">
        <v>Voluntary non-profit - Church</v>
      </c>
      <c r="G3601" t="str">
        <v>Yes</v>
      </c>
      <c r="H3601" s="8">
        <v>3</v>
      </c>
      <c r="I3601" t="str">
        <f>_xlfn.XLOOKUP(C3601,State_Ref!B:B,State_Ref!A:A,"No Match")</f>
        <v>Ohio</v>
      </c>
      <c r="J3601" cm="1">
        <f t="array" ref="J3601">_xlfn.XLOOKUP(I3601&amp;PROPER(D3601),Cleaned_Population!B$2:B$3200&amp;Cleaned_Population!A$2:A$3200,Cleaned_Population!C$2:C$3200,"No Match")</f>
        <v>224706</v>
      </c>
      <c r="K3601" t="str">
        <f t="shared" si="56"/>
        <v>Sufficient Access</v>
      </c>
    </row>
    <row r="3602" spans="1:11">
      <c r="A3602" t="str">
        <v>FISHER-TITUS HOSPITAL</v>
      </c>
      <c r="B3602" t="str">
        <v>NORWALK</v>
      </c>
      <c r="C3602" t="str">
        <v>OH</v>
      </c>
      <c r="D3602" t="str">
        <v>HURON</v>
      </c>
      <c r="E3602" t="str">
        <v>Acute Care Hospitals</v>
      </c>
      <c r="F3602" t="str">
        <v>Voluntary non-profit - Private</v>
      </c>
      <c r="G3602" t="str">
        <v>Yes</v>
      </c>
      <c r="H3602" s="8">
        <v>4</v>
      </c>
      <c r="I3602" t="str">
        <f>_xlfn.XLOOKUP(C3602,State_Ref!B:B,State_Ref!A:A,"No Match")</f>
        <v>Ohio</v>
      </c>
      <c r="J3602" cm="1">
        <f t="array" ref="J3602">_xlfn.XLOOKUP(I3602&amp;PROPER(D3602),Cleaned_Population!B$2:B$3200&amp;Cleaned_Population!A$2:A$3200,Cleaned_Population!C$2:C$3200,"No Match")</f>
        <v>58250</v>
      </c>
      <c r="K3602" t="str">
        <f t="shared" si="56"/>
        <v>Sufficient Access</v>
      </c>
    </row>
    <row r="3603" spans="1:11">
      <c r="A3603" t="str">
        <v>MERCY HEALTH ST RITAS MEDICAL CENTER</v>
      </c>
      <c r="B3603" t="str">
        <v>LIMA</v>
      </c>
      <c r="C3603" t="str">
        <v>OH</v>
      </c>
      <c r="D3603" t="str">
        <v>ALLEN</v>
      </c>
      <c r="E3603" t="str">
        <v>Acute Care Hospitals</v>
      </c>
      <c r="F3603" t="str">
        <v>Voluntary non-profit - Private</v>
      </c>
      <c r="G3603" t="str">
        <v>Yes</v>
      </c>
      <c r="H3603" s="8">
        <v>4</v>
      </c>
      <c r="I3603" t="str">
        <f>_xlfn.XLOOKUP(C3603,State_Ref!B:B,State_Ref!A:A,"No Match")</f>
        <v>Ohio</v>
      </c>
      <c r="J3603" cm="1">
        <f t="array" ref="J3603">_xlfn.XLOOKUP(I3603&amp;PROPER(D3603),Cleaned_Population!B$2:B$3200&amp;Cleaned_Population!A$2:A$3200,Cleaned_Population!C$2:C$3200,"No Match")</f>
        <v>100881</v>
      </c>
      <c r="K3603" t="str">
        <f t="shared" si="56"/>
        <v>Sufficient Access</v>
      </c>
    </row>
    <row r="3604" spans="1:11">
      <c r="A3604" t="str">
        <v>PROMEDICA TOLEDO HOSPITAL</v>
      </c>
      <c r="B3604" t="str">
        <v>TOLEDO</v>
      </c>
      <c r="C3604" t="str">
        <v>OH</v>
      </c>
      <c r="D3604" t="str">
        <v>LUCAS</v>
      </c>
      <c r="E3604" t="str">
        <v>Acute Care Hospitals</v>
      </c>
      <c r="F3604" t="str">
        <v>Voluntary non-profit - Private</v>
      </c>
      <c r="G3604" t="str">
        <v>Yes</v>
      </c>
      <c r="H3604" s="8">
        <v>4</v>
      </c>
      <c r="I3604" t="str">
        <f>_xlfn.XLOOKUP(C3604,State_Ref!B:B,State_Ref!A:A,"No Match")</f>
        <v>Ohio</v>
      </c>
      <c r="J3604" cm="1">
        <f t="array" ref="J3604">_xlfn.XLOOKUP(I3604&amp;PROPER(D3604),Cleaned_Population!B$2:B$3200&amp;Cleaned_Population!A$2:A$3200,Cleaned_Population!C$2:C$3200,"No Match")</f>
        <v>423347</v>
      </c>
      <c r="K3604" t="str">
        <f t="shared" si="56"/>
        <v>Sufficient Access</v>
      </c>
    </row>
    <row r="3605" spans="1:11">
      <c r="A3605" t="str">
        <v>88th Medical Group (Wright-Patterson AFB)</v>
      </c>
      <c r="B3605" t="str">
        <v>Wright-Patterson AFB</v>
      </c>
      <c r="C3605" t="str">
        <v>OH</v>
      </c>
      <c r="D3605" t="str">
        <v>GREENE</v>
      </c>
      <c r="E3605" t="str">
        <v>Acute Care - Department of Defense</v>
      </c>
      <c r="F3605" t="str">
        <v>Department of Defense</v>
      </c>
      <c r="G3605" t="str">
        <v>Yes</v>
      </c>
      <c r="H3605" s="8">
        <v>0</v>
      </c>
      <c r="I3605" t="str">
        <f>_xlfn.XLOOKUP(C3605,State_Ref!B:B,State_Ref!A:A,"No Match")</f>
        <v>Ohio</v>
      </c>
      <c r="J3605" cm="1">
        <f t="array" ref="J3605">_xlfn.XLOOKUP(I3605&amp;PROPER(D3605),Cleaned_Population!B$2:B$3200&amp;Cleaned_Population!A$2:A$3200,Cleaned_Population!C$2:C$3200,"No Match")</f>
        <v>174322</v>
      </c>
      <c r="K3605" t="str">
        <f t="shared" si="56"/>
        <v>Sufficient Access</v>
      </c>
    </row>
    <row r="3606" spans="1:11">
      <c r="A3606" t="str">
        <v>MERCY MEDICAL CENTER</v>
      </c>
      <c r="B3606" t="str">
        <v>CANTON</v>
      </c>
      <c r="C3606" t="str">
        <v>OH</v>
      </c>
      <c r="D3606" t="str">
        <v>STARK</v>
      </c>
      <c r="E3606" t="str">
        <v>Acute Care Hospitals</v>
      </c>
      <c r="F3606" t="str">
        <v>Voluntary non-profit - Private</v>
      </c>
      <c r="G3606" t="str">
        <v>Yes</v>
      </c>
      <c r="H3606" s="8">
        <v>3</v>
      </c>
      <c r="I3606" t="str">
        <f>_xlfn.XLOOKUP(C3606,State_Ref!B:B,State_Ref!A:A,"No Match")</f>
        <v>Ohio</v>
      </c>
      <c r="J3606" cm="1">
        <f t="array" ref="J3606">_xlfn.XLOOKUP(I3606&amp;PROPER(D3606),Cleaned_Population!B$2:B$3200&amp;Cleaned_Population!A$2:A$3200,Cleaned_Population!C$2:C$3200,"No Match")</f>
        <v>373771</v>
      </c>
      <c r="K3606" t="str">
        <f t="shared" si="56"/>
        <v>Sufficient Access</v>
      </c>
    </row>
    <row r="3607" spans="1:11">
      <c r="A3607" t="str">
        <v>VAN WERT COUNTY HOSPITAL</v>
      </c>
      <c r="B3607" t="str">
        <v>VAN WERT</v>
      </c>
      <c r="C3607" t="str">
        <v>OH</v>
      </c>
      <c r="D3607" t="str">
        <v>VAN WERT</v>
      </c>
      <c r="E3607" t="str">
        <v>Acute Care Hospitals</v>
      </c>
      <c r="F3607" t="str">
        <v>Voluntary non-profit - Private</v>
      </c>
      <c r="G3607" t="str">
        <v>No</v>
      </c>
      <c r="H3607" s="8">
        <v>5</v>
      </c>
      <c r="I3607" t="str">
        <f>_xlfn.XLOOKUP(C3607,State_Ref!B:B,State_Ref!A:A,"No Match")</f>
        <v>Ohio</v>
      </c>
      <c r="J3607" cm="1">
        <f t="array" ref="J3607">_xlfn.XLOOKUP(I3607&amp;PROPER(D3607),Cleaned_Population!B$2:B$3200&amp;Cleaned_Population!A$2:A$3200,Cleaned_Population!C$2:C$3200,"No Match")</f>
        <v>29013</v>
      </c>
      <c r="K3607" t="str">
        <f t="shared" si="56"/>
        <v>Sufficient Access</v>
      </c>
    </row>
    <row r="3608" spans="1:11">
      <c r="A3608" t="str">
        <v>FAIRFIELD MEDICAL CENTER</v>
      </c>
      <c r="B3608" t="str">
        <v>LANCASTER</v>
      </c>
      <c r="C3608" t="str">
        <v>OH</v>
      </c>
      <c r="D3608" t="str">
        <v>FAIRFIELD</v>
      </c>
      <c r="E3608" t="str">
        <v>Acute Care Hospitals</v>
      </c>
      <c r="F3608" t="str">
        <v>Voluntary non-profit - Other</v>
      </c>
      <c r="G3608" t="str">
        <v>Yes</v>
      </c>
      <c r="H3608" s="8">
        <v>2</v>
      </c>
      <c r="I3608" t="str">
        <f>_xlfn.XLOOKUP(C3608,State_Ref!B:B,State_Ref!A:A,"No Match")</f>
        <v>Ohio</v>
      </c>
      <c r="J3608" cm="1">
        <f t="array" ref="J3608">_xlfn.XLOOKUP(I3608&amp;PROPER(D3608),Cleaned_Population!B$2:B$3200&amp;Cleaned_Population!A$2:A$3200,Cleaned_Population!C$2:C$3200,"No Match")</f>
        <v>169752</v>
      </c>
      <c r="K3608" t="str">
        <f t="shared" si="56"/>
        <v>Hospital Desert</v>
      </c>
    </row>
    <row r="3609" spans="1:11">
      <c r="A3609" t="str">
        <v>UH REGIONAL HOSPITALS</v>
      </c>
      <c r="B3609" t="str">
        <v>CHARDON</v>
      </c>
      <c r="C3609" t="str">
        <v>OH</v>
      </c>
      <c r="D3609" t="str">
        <v>GEAUGA</v>
      </c>
      <c r="E3609" t="str">
        <v>Acute Care Hospitals</v>
      </c>
      <c r="F3609" t="str">
        <v>Proprietary</v>
      </c>
      <c r="G3609" t="str">
        <v>Yes</v>
      </c>
      <c r="H3609" s="8">
        <v>4</v>
      </c>
      <c r="I3609" t="str">
        <f>_xlfn.XLOOKUP(C3609,State_Ref!B:B,State_Ref!A:A,"No Match")</f>
        <v>Ohio</v>
      </c>
      <c r="J3609" cm="1">
        <f t="array" ref="J3609">_xlfn.XLOOKUP(I3609&amp;PROPER(D3609),Cleaned_Population!B$2:B$3200&amp;Cleaned_Population!A$2:A$3200,Cleaned_Population!C$2:C$3200,"No Match")</f>
        <v>95676</v>
      </c>
      <c r="K3609" t="str">
        <f t="shared" si="56"/>
        <v>Hospital Desert</v>
      </c>
    </row>
    <row r="3610" spans="1:11">
      <c r="A3610" t="str">
        <v>ATRIUM MEDICAL CENTER</v>
      </c>
      <c r="B3610" t="str">
        <v>FRANKLIN</v>
      </c>
      <c r="C3610" t="str">
        <v>OH</v>
      </c>
      <c r="D3610" t="str">
        <v>WARREN</v>
      </c>
      <c r="E3610" t="str">
        <v>Acute Care Hospitals</v>
      </c>
      <c r="F3610" t="str">
        <v>Voluntary non-profit - Private</v>
      </c>
      <c r="G3610" t="str">
        <v>Yes</v>
      </c>
      <c r="H3610" s="8">
        <v>4</v>
      </c>
      <c r="I3610" t="str">
        <f>_xlfn.XLOOKUP(C3610,State_Ref!B:B,State_Ref!A:A,"No Match")</f>
        <v>Ohio</v>
      </c>
      <c r="J3610" cm="1">
        <f t="array" ref="J3610">_xlfn.XLOOKUP(I3610&amp;PROPER(D3610),Cleaned_Population!B$2:B$3200&amp;Cleaned_Population!A$2:A$3200,Cleaned_Population!C$2:C$3200,"No Match")</f>
        <v>257181</v>
      </c>
      <c r="K3610" t="str">
        <f t="shared" si="56"/>
        <v>Sufficient Access</v>
      </c>
    </row>
    <row r="3611" spans="1:11">
      <c r="A3611" t="str">
        <v>FAIRVIEW HOSPITAL</v>
      </c>
      <c r="B3611" t="str">
        <v>CLEVELAND</v>
      </c>
      <c r="C3611" t="str">
        <v>OH</v>
      </c>
      <c r="D3611" t="str">
        <v>CUYAHOGA</v>
      </c>
      <c r="E3611" t="str">
        <v>Acute Care Hospitals</v>
      </c>
      <c r="F3611" t="str">
        <v>Voluntary non-profit - Private</v>
      </c>
      <c r="G3611" t="str">
        <v>Yes</v>
      </c>
      <c r="H3611" s="8">
        <v>5</v>
      </c>
      <c r="I3611" t="str">
        <f>_xlfn.XLOOKUP(C3611,State_Ref!B:B,State_Ref!A:A,"No Match")</f>
        <v>Ohio</v>
      </c>
      <c r="J3611" cm="1">
        <f t="array" ref="J3611">_xlfn.XLOOKUP(I3611&amp;PROPER(D3611),Cleaned_Population!B$2:B$3200&amp;Cleaned_Population!A$2:A$3200,Cleaned_Population!C$2:C$3200,"No Match")</f>
        <v>1232925</v>
      </c>
      <c r="K3611" t="str">
        <f t="shared" si="56"/>
        <v>Sufficient Access</v>
      </c>
    </row>
    <row r="3612" spans="1:11">
      <c r="A3612" t="str">
        <v>UNIVERSITY HOSPITALS PORTAGE MEDICAL CENTER</v>
      </c>
      <c r="B3612" t="str">
        <v>RAVENNA</v>
      </c>
      <c r="C3612" t="str">
        <v>OH</v>
      </c>
      <c r="D3612" t="str">
        <v>PORTAGE</v>
      </c>
      <c r="E3612" t="str">
        <v>Acute Care Hospitals</v>
      </c>
      <c r="F3612" t="str">
        <v>Voluntary non-profit - Private</v>
      </c>
      <c r="G3612" t="str">
        <v>Yes</v>
      </c>
      <c r="H3612" s="8">
        <v>3</v>
      </c>
      <c r="I3612" t="str">
        <f>_xlfn.XLOOKUP(C3612,State_Ref!B:B,State_Ref!A:A,"No Match")</f>
        <v>Ohio</v>
      </c>
      <c r="J3612" cm="1">
        <f t="array" ref="J3612">_xlfn.XLOOKUP(I3612&amp;PROPER(D3612),Cleaned_Population!B$2:B$3200&amp;Cleaned_Population!A$2:A$3200,Cleaned_Population!C$2:C$3200,"No Match")</f>
        <v>163404</v>
      </c>
      <c r="K3612" t="str">
        <f t="shared" si="56"/>
        <v>Hospital Desert</v>
      </c>
    </row>
    <row r="3613" spans="1:11">
      <c r="A3613" t="str">
        <v>KETTERING HEALTH MAIN CAMPUS</v>
      </c>
      <c r="B3613" t="str">
        <v>KETTERING</v>
      </c>
      <c r="C3613" t="str">
        <v>OH</v>
      </c>
      <c r="D3613" t="str">
        <v>MONTGOMERY</v>
      </c>
      <c r="E3613" t="str">
        <v>Acute Care Hospitals</v>
      </c>
      <c r="F3613" t="str">
        <v>Voluntary non-profit - Church</v>
      </c>
      <c r="G3613" t="str">
        <v>Yes</v>
      </c>
      <c r="H3613" s="8">
        <v>3</v>
      </c>
      <c r="I3613" t="str">
        <f>_xlfn.XLOOKUP(C3613,State_Ref!B:B,State_Ref!A:A,"No Match")</f>
        <v>Ohio</v>
      </c>
      <c r="J3613" cm="1">
        <f t="array" ref="J3613">_xlfn.XLOOKUP(I3613&amp;PROPER(D3613),Cleaned_Population!B$2:B$3200&amp;Cleaned_Population!A$2:A$3200,Cleaned_Population!C$2:C$3200,"No Match")</f>
        <v>539598</v>
      </c>
      <c r="K3613" t="str">
        <f t="shared" si="56"/>
        <v>Sufficient Access</v>
      </c>
    </row>
    <row r="3614" spans="1:11">
      <c r="A3614" t="str">
        <v>DAYTON VA MEDICAL CENTER</v>
      </c>
      <c r="B3614" t="str">
        <v>DAYTON</v>
      </c>
      <c r="C3614" t="str">
        <v>OH</v>
      </c>
      <c r="D3614" t="str">
        <v>MONTGOMERY</v>
      </c>
      <c r="E3614" t="str">
        <v>Acute Care - Veterans Administration</v>
      </c>
      <c r="F3614" t="str">
        <v>Veterans Health Administration</v>
      </c>
      <c r="G3614" t="str">
        <v>Yes</v>
      </c>
      <c r="H3614" s="8">
        <v>5</v>
      </c>
      <c r="I3614" t="str">
        <f>_xlfn.XLOOKUP(C3614,State_Ref!B:B,State_Ref!A:A,"No Match")</f>
        <v>Ohio</v>
      </c>
      <c r="J3614" cm="1">
        <f t="array" ref="J3614">_xlfn.XLOOKUP(I3614&amp;PROPER(D3614),Cleaned_Population!B$2:B$3200&amp;Cleaned_Population!A$2:A$3200,Cleaned_Population!C$2:C$3200,"No Match")</f>
        <v>539598</v>
      </c>
      <c r="K3614" t="str">
        <f t="shared" si="56"/>
        <v>Sufficient Access</v>
      </c>
    </row>
    <row r="3615" spans="1:11">
      <c r="A3615" t="str">
        <v>EAST OHIO REGIONAL HOSPITAL</v>
      </c>
      <c r="B3615" t="str">
        <v>MARTINS FERRY</v>
      </c>
      <c r="C3615" t="str">
        <v>OH</v>
      </c>
      <c r="D3615" t="str">
        <v>BELMONT</v>
      </c>
      <c r="E3615" t="str">
        <v>Acute Care Hospitals</v>
      </c>
      <c r="F3615" t="str">
        <v>Voluntary non-profit - Other</v>
      </c>
      <c r="G3615" t="str">
        <v>No</v>
      </c>
      <c r="H3615" s="8">
        <v>2</v>
      </c>
      <c r="I3615" t="str">
        <f>_xlfn.XLOOKUP(C3615,State_Ref!B:B,State_Ref!A:A,"No Match")</f>
        <v>Ohio</v>
      </c>
      <c r="J3615" cm="1">
        <f t="array" ref="J3615">_xlfn.XLOOKUP(I3615&amp;PROPER(D3615),Cleaned_Population!B$2:B$3200&amp;Cleaned_Population!A$2:A$3200,Cleaned_Population!C$2:C$3200,"No Match")</f>
        <v>64434</v>
      </c>
      <c r="K3615" t="str">
        <f t="shared" si="56"/>
        <v>Sufficient Access</v>
      </c>
    </row>
    <row r="3616" spans="1:11">
      <c r="A3616" t="str">
        <v>EUCLID HOSPITAL</v>
      </c>
      <c r="B3616" t="str">
        <v>EUCLID</v>
      </c>
      <c r="C3616" t="str">
        <v>OH</v>
      </c>
      <c r="D3616" t="str">
        <v>CUYAHOGA</v>
      </c>
      <c r="E3616" t="str">
        <v>Acute Care Hospitals</v>
      </c>
      <c r="F3616" t="str">
        <v>Voluntary non-profit - Other</v>
      </c>
      <c r="G3616" t="str">
        <v>No</v>
      </c>
      <c r="H3616" s="8">
        <v>4</v>
      </c>
      <c r="I3616" t="str">
        <f>_xlfn.XLOOKUP(C3616,State_Ref!B:B,State_Ref!A:A,"No Match")</f>
        <v>Ohio</v>
      </c>
      <c r="J3616" cm="1">
        <f t="array" ref="J3616">_xlfn.XLOOKUP(I3616&amp;PROPER(D3616),Cleaned_Population!B$2:B$3200&amp;Cleaned_Population!A$2:A$3200,Cleaned_Population!C$2:C$3200,"No Match")</f>
        <v>1232925</v>
      </c>
      <c r="K3616" t="str">
        <f t="shared" si="56"/>
        <v>Sufficient Access</v>
      </c>
    </row>
    <row r="3617" spans="1:11">
      <c r="A3617" t="str">
        <v>AULTMAN HOSPITAL</v>
      </c>
      <c r="B3617" t="str">
        <v>CANTON</v>
      </c>
      <c r="C3617" t="str">
        <v>OH</v>
      </c>
      <c r="D3617" t="str">
        <v>STARK</v>
      </c>
      <c r="E3617" t="str">
        <v>Acute Care Hospitals</v>
      </c>
      <c r="F3617" t="str">
        <v>Voluntary non-profit - Other</v>
      </c>
      <c r="G3617" t="str">
        <v>Yes</v>
      </c>
      <c r="H3617" s="8">
        <v>4</v>
      </c>
      <c r="I3617" t="str">
        <f>_xlfn.XLOOKUP(C3617,State_Ref!B:B,State_Ref!A:A,"No Match")</f>
        <v>Ohio</v>
      </c>
      <c r="J3617" cm="1">
        <f t="array" ref="J3617">_xlfn.XLOOKUP(I3617&amp;PROPER(D3617),Cleaned_Population!B$2:B$3200&amp;Cleaned_Population!A$2:A$3200,Cleaned_Population!C$2:C$3200,"No Match")</f>
        <v>373771</v>
      </c>
      <c r="K3617" t="str">
        <f t="shared" si="56"/>
        <v>Sufficient Access</v>
      </c>
    </row>
    <row r="3618" spans="1:11">
      <c r="A3618" t="str">
        <v>OHIO STATE UNIVERSITY STATE HEALTH SYSTEM</v>
      </c>
      <c r="B3618" t="str">
        <v>COLUMBUS</v>
      </c>
      <c r="C3618" t="str">
        <v>OH</v>
      </c>
      <c r="D3618" t="str">
        <v>FRANKLIN</v>
      </c>
      <c r="E3618" t="str">
        <v>Acute Care Hospitals</v>
      </c>
      <c r="F3618" t="str">
        <v>Government - State</v>
      </c>
      <c r="G3618" t="str">
        <v>Yes</v>
      </c>
      <c r="H3618" s="8">
        <v>3</v>
      </c>
      <c r="I3618" t="str">
        <f>_xlfn.XLOOKUP(C3618,State_Ref!B:B,State_Ref!A:A,"No Match")</f>
        <v>Ohio</v>
      </c>
      <c r="J3618" cm="1">
        <f t="array" ref="J3618">_xlfn.XLOOKUP(I3618&amp;PROPER(D3618),Cleaned_Population!B$2:B$3200&amp;Cleaned_Population!A$2:A$3200,Cleaned_Population!C$2:C$3200,"No Match")</f>
        <v>1361536</v>
      </c>
      <c r="K3618" t="str">
        <f t="shared" si="56"/>
        <v>Sufficient Access</v>
      </c>
    </row>
    <row r="3619" spans="1:11">
      <c r="A3619" t="str">
        <v>SPRINGFIELD REGIONAL MEDICAL CENTER</v>
      </c>
      <c r="B3619" t="str">
        <v>SPRINGFIELD</v>
      </c>
      <c r="C3619" t="str">
        <v>OH</v>
      </c>
      <c r="D3619" t="str">
        <v>CLARK</v>
      </c>
      <c r="E3619" t="str">
        <v>Acute Care Hospitals</v>
      </c>
      <c r="F3619" t="str">
        <v>Voluntary non-profit - Private</v>
      </c>
      <c r="G3619" t="str">
        <v>Yes</v>
      </c>
      <c r="H3619" s="8">
        <v>4</v>
      </c>
      <c r="I3619" t="str">
        <f>_xlfn.XLOOKUP(C3619,State_Ref!B:B,State_Ref!A:A,"No Match")</f>
        <v>Ohio</v>
      </c>
      <c r="J3619" cm="1">
        <f t="array" ref="J3619">_xlfn.XLOOKUP(I3619&amp;PROPER(D3619),Cleaned_Population!B$2:B$3200&amp;Cleaned_Population!A$2:A$3200,Cleaned_Population!C$2:C$3200,"No Match")</f>
        <v>135340</v>
      </c>
      <c r="K3619" t="str">
        <f t="shared" si="56"/>
        <v>Sufficient Access</v>
      </c>
    </row>
    <row r="3620" spans="1:11">
      <c r="A3620" t="str">
        <v>LUTHERAN HOSPITAL</v>
      </c>
      <c r="B3620" t="str">
        <v>CLEVELAND</v>
      </c>
      <c r="C3620" t="str">
        <v>OH</v>
      </c>
      <c r="D3620" t="str">
        <v>CUYAHOGA</v>
      </c>
      <c r="E3620" t="str">
        <v>Acute Care Hospitals</v>
      </c>
      <c r="F3620" t="str">
        <v>Voluntary non-profit - Private</v>
      </c>
      <c r="G3620" t="str">
        <v>Yes</v>
      </c>
      <c r="H3620" s="8">
        <v>3</v>
      </c>
      <c r="I3620" t="str">
        <f>_xlfn.XLOOKUP(C3620,State_Ref!B:B,State_Ref!A:A,"No Match")</f>
        <v>Ohio</v>
      </c>
      <c r="J3620" cm="1">
        <f t="array" ref="J3620">_xlfn.XLOOKUP(I3620&amp;PROPER(D3620),Cleaned_Population!B$2:B$3200&amp;Cleaned_Population!A$2:A$3200,Cleaned_Population!C$2:C$3200,"No Match")</f>
        <v>1232925</v>
      </c>
      <c r="K3620" t="str">
        <f t="shared" si="56"/>
        <v>Sufficient Access</v>
      </c>
    </row>
    <row r="3621" spans="1:11">
      <c r="A3621" t="str">
        <v>MERCY HEALTH - TIFFIN HOSPITAL</v>
      </c>
      <c r="B3621" t="str">
        <v>TIFFIN</v>
      </c>
      <c r="C3621" t="str">
        <v>OH</v>
      </c>
      <c r="D3621" t="str">
        <v>SENECA</v>
      </c>
      <c r="E3621" t="str">
        <v>Acute Care Hospitals</v>
      </c>
      <c r="F3621" t="str">
        <v>Voluntary non-profit - Church</v>
      </c>
      <c r="G3621" t="str">
        <v>Yes</v>
      </c>
      <c r="H3621" s="8">
        <v>3</v>
      </c>
      <c r="I3621" t="str">
        <f>_xlfn.XLOOKUP(C3621,State_Ref!B:B,State_Ref!A:A,"No Match")</f>
        <v>Ohio</v>
      </c>
      <c r="J3621" cm="1">
        <f t="array" ref="J3621">_xlfn.XLOOKUP(I3621&amp;PROPER(D3621),Cleaned_Population!B$2:B$3200&amp;Cleaned_Population!A$2:A$3200,Cleaned_Population!C$2:C$3200,"No Match")</f>
        <v>54522</v>
      </c>
      <c r="K3621" t="str">
        <f t="shared" si="56"/>
        <v>Sufficient Access</v>
      </c>
    </row>
    <row r="3622" spans="1:11">
      <c r="A3622" t="str">
        <v>CHILLICOTHE VA MEDICAL CENTER</v>
      </c>
      <c r="B3622" t="str">
        <v>CHILLICOTHE</v>
      </c>
      <c r="C3622" t="str">
        <v>OH</v>
      </c>
      <c r="D3622" t="str">
        <v>ROSS</v>
      </c>
      <c r="E3622" t="str">
        <v>Acute Care - Veterans Administration</v>
      </c>
      <c r="F3622" t="str">
        <v>Veterans Health Administration</v>
      </c>
      <c r="G3622" t="str">
        <v>No</v>
      </c>
      <c r="H3622" s="8">
        <v>0</v>
      </c>
      <c r="I3622" t="str">
        <f>_xlfn.XLOOKUP(C3622,State_Ref!B:B,State_Ref!A:A,"No Match")</f>
        <v>Ohio</v>
      </c>
      <c r="J3622" cm="1">
        <f t="array" ref="J3622">_xlfn.XLOOKUP(I3622&amp;PROPER(D3622),Cleaned_Population!B$2:B$3200&amp;Cleaned_Population!A$2:A$3200,Cleaned_Population!C$2:C$3200,"No Match")</f>
        <v>76429</v>
      </c>
      <c r="K3622" t="str">
        <f t="shared" si="56"/>
        <v>Sufficient Access</v>
      </c>
    </row>
    <row r="3623" spans="1:11">
      <c r="A3623" t="str">
        <v>MEDINA HOSPITAL</v>
      </c>
      <c r="B3623" t="str">
        <v>MEDINA</v>
      </c>
      <c r="C3623" t="str">
        <v>OH</v>
      </c>
      <c r="D3623" t="str">
        <v>MEDINA</v>
      </c>
      <c r="E3623" t="str">
        <v>Acute Care Hospitals</v>
      </c>
      <c r="F3623" t="str">
        <v>Voluntary non-profit - Private</v>
      </c>
      <c r="G3623" t="str">
        <v>Yes</v>
      </c>
      <c r="H3623" s="8">
        <v>5</v>
      </c>
      <c r="I3623" t="str">
        <f>_xlfn.XLOOKUP(C3623,State_Ref!B:B,State_Ref!A:A,"No Match")</f>
        <v>Ohio</v>
      </c>
      <c r="J3623" cm="1">
        <f t="array" ref="J3623">_xlfn.XLOOKUP(I3623&amp;PROPER(D3623),Cleaned_Population!B$2:B$3200&amp;Cleaned_Population!A$2:A$3200,Cleaned_Population!C$2:C$3200,"No Match")</f>
        <v>185025</v>
      </c>
      <c r="K3623" t="str">
        <f t="shared" si="56"/>
        <v>Sufficient Access</v>
      </c>
    </row>
    <row r="3624" spans="1:11">
      <c r="A3624" t="str">
        <v>MEMORIAL HOSPITAL</v>
      </c>
      <c r="B3624" t="str">
        <v>MARYSVILLE</v>
      </c>
      <c r="C3624" t="str">
        <v>OH</v>
      </c>
      <c r="D3624" t="str">
        <v>UNION</v>
      </c>
      <c r="E3624" t="str">
        <v>Acute Care Hospitals</v>
      </c>
      <c r="F3624" t="str">
        <v>Government - Local</v>
      </c>
      <c r="G3624" t="str">
        <v>Yes</v>
      </c>
      <c r="H3624" s="8">
        <v>5</v>
      </c>
      <c r="I3624" t="str">
        <f>_xlfn.XLOOKUP(C3624,State_Ref!B:B,State_Ref!A:A,"No Match")</f>
        <v>Ohio</v>
      </c>
      <c r="J3624" cm="1">
        <f t="array" ref="J3624">_xlfn.XLOOKUP(I3624&amp;PROPER(D3624),Cleaned_Population!B$2:B$3200&amp;Cleaned_Population!A$2:A$3200,Cleaned_Population!C$2:C$3200,"No Match")</f>
        <v>73446</v>
      </c>
      <c r="K3624" t="str">
        <f t="shared" si="56"/>
        <v>Hospital Desert</v>
      </c>
    </row>
    <row r="3625" spans="1:11">
      <c r="A3625" t="str">
        <v>BLANCHARD VALLEY HOSPITAL</v>
      </c>
      <c r="B3625" t="str">
        <v>FINDLAY</v>
      </c>
      <c r="C3625" t="str">
        <v>OH</v>
      </c>
      <c r="D3625" t="str">
        <v>HANCOCK</v>
      </c>
      <c r="E3625" t="str">
        <v>Acute Care Hospitals</v>
      </c>
      <c r="F3625" t="str">
        <v>Voluntary non-profit - Other</v>
      </c>
      <c r="G3625" t="str">
        <v>No</v>
      </c>
      <c r="H3625" s="8">
        <v>3</v>
      </c>
      <c r="I3625" t="str">
        <f>_xlfn.XLOOKUP(C3625,State_Ref!B:B,State_Ref!A:A,"No Match")</f>
        <v>Ohio</v>
      </c>
      <c r="J3625" cm="1">
        <f t="array" ref="J3625">_xlfn.XLOOKUP(I3625&amp;PROPER(D3625),Cleaned_Population!B$2:B$3200&amp;Cleaned_Population!A$2:A$3200,Cleaned_Population!C$2:C$3200,"No Match")</f>
        <v>75034</v>
      </c>
      <c r="K3625" t="str">
        <f t="shared" si="56"/>
        <v>Hospital Desert</v>
      </c>
    </row>
    <row r="3626" spans="1:11">
      <c r="A3626" t="str">
        <v>EAST LIVERPOOL CITY HOSPITAL</v>
      </c>
      <c r="B3626" t="str">
        <v>EAST LIVERPOOL</v>
      </c>
      <c r="C3626" t="str">
        <v>OH</v>
      </c>
      <c r="D3626" t="str">
        <v>COLUMBIANA</v>
      </c>
      <c r="E3626" t="str">
        <v>Acute Care Hospitals</v>
      </c>
      <c r="F3626" t="str">
        <v>Voluntary non-profit - Private</v>
      </c>
      <c r="G3626" t="str">
        <v>Yes</v>
      </c>
      <c r="H3626" s="8">
        <v>3</v>
      </c>
      <c r="I3626" t="str">
        <f>_xlfn.XLOOKUP(C3626,State_Ref!B:B,State_Ref!A:A,"No Match")</f>
        <v>Ohio</v>
      </c>
      <c r="J3626" cm="1">
        <f t="array" ref="J3626">_xlfn.XLOOKUP(I3626&amp;PROPER(D3626),Cleaned_Population!B$2:B$3200&amp;Cleaned_Population!A$2:A$3200,Cleaned_Population!C$2:C$3200,"No Match")</f>
        <v>99377</v>
      </c>
      <c r="K3626" t="str">
        <f t="shared" si="56"/>
        <v>Sufficient Access</v>
      </c>
    </row>
    <row r="3627" spans="1:11">
      <c r="A3627" t="str">
        <v>LAKE HEALTH</v>
      </c>
      <c r="B3627" t="str">
        <v>CONCORD</v>
      </c>
      <c r="C3627" t="str">
        <v>OH</v>
      </c>
      <c r="D3627" t="str">
        <v>LAKE</v>
      </c>
      <c r="E3627" t="str">
        <v>Acute Care Hospitals</v>
      </c>
      <c r="F3627" t="str">
        <v>Voluntary non-profit - Private</v>
      </c>
      <c r="G3627" t="str">
        <v>Yes</v>
      </c>
      <c r="H3627" s="8">
        <v>3</v>
      </c>
      <c r="I3627" t="str">
        <f>_xlfn.XLOOKUP(C3627,State_Ref!B:B,State_Ref!A:A,"No Match")</f>
        <v>Ohio</v>
      </c>
      <c r="J3627" cm="1">
        <f t="array" ref="J3627">_xlfn.XLOOKUP(I3627&amp;PROPER(D3627),Cleaned_Population!B$2:B$3200&amp;Cleaned_Population!A$2:A$3200,Cleaned_Population!C$2:C$3200,"No Match")</f>
        <v>232217</v>
      </c>
      <c r="K3627" t="str">
        <f t="shared" si="56"/>
        <v>Sufficient Access</v>
      </c>
    </row>
    <row r="3628" spans="1:11">
      <c r="A3628" t="str">
        <v>BELLEVUE HOSPITAL</v>
      </c>
      <c r="B3628" t="str">
        <v>BELLEVUE</v>
      </c>
      <c r="C3628" t="str">
        <v>OH</v>
      </c>
      <c r="D3628" t="str">
        <v>SANDUSKY</v>
      </c>
      <c r="E3628" t="str">
        <v>Acute Care Hospitals</v>
      </c>
      <c r="F3628" t="str">
        <v>Voluntary non-profit - Other</v>
      </c>
      <c r="G3628" t="str">
        <v>No</v>
      </c>
      <c r="H3628" s="8">
        <v>4</v>
      </c>
      <c r="I3628" t="str">
        <f>_xlfn.XLOOKUP(C3628,State_Ref!B:B,State_Ref!A:A,"No Match")</f>
        <v>Ohio</v>
      </c>
      <c r="J3628" cm="1">
        <f t="array" ref="J3628">_xlfn.XLOOKUP(I3628&amp;PROPER(D3628),Cleaned_Population!B$2:B$3200&amp;Cleaned_Population!A$2:A$3200,Cleaned_Population!C$2:C$3200,"No Match")</f>
        <v>58655</v>
      </c>
      <c r="K3628" t="str">
        <f t="shared" si="56"/>
        <v>Sufficient Access</v>
      </c>
    </row>
    <row r="3629" spans="1:11">
      <c r="A3629" t="str">
        <v>COSHOCTON REGIONAL MEDICAL CENTER</v>
      </c>
      <c r="B3629" t="str">
        <v>COSHOCTON</v>
      </c>
      <c r="C3629" t="str">
        <v>OH</v>
      </c>
      <c r="D3629" t="str">
        <v>COSHOCTON</v>
      </c>
      <c r="E3629" t="str">
        <v>Acute Care Hospitals</v>
      </c>
      <c r="F3629" t="str">
        <v>Voluntary non-profit - Private</v>
      </c>
      <c r="G3629" t="str">
        <v>Yes</v>
      </c>
      <c r="H3629" s="8">
        <v>4</v>
      </c>
      <c r="I3629" t="str">
        <f>_xlfn.XLOOKUP(C3629,State_Ref!B:B,State_Ref!A:A,"No Match")</f>
        <v>Ohio</v>
      </c>
      <c r="J3629" cm="1">
        <f t="array" ref="J3629">_xlfn.XLOOKUP(I3629&amp;PROPER(D3629),Cleaned_Population!B$2:B$3200&amp;Cleaned_Population!A$2:A$3200,Cleaned_Population!C$2:C$3200,"No Match")</f>
        <v>37188</v>
      </c>
      <c r="K3629" t="str">
        <f t="shared" si="56"/>
        <v>Sufficient Access</v>
      </c>
    </row>
    <row r="3630" spans="1:11">
      <c r="A3630" t="str">
        <v>MERCY ST VINCENT MEDICAL CENTER</v>
      </c>
      <c r="B3630" t="str">
        <v>TOLEDO</v>
      </c>
      <c r="C3630" t="str">
        <v>OH</v>
      </c>
      <c r="D3630" t="str">
        <v>LUCAS</v>
      </c>
      <c r="E3630" t="str">
        <v>Acute Care Hospitals</v>
      </c>
      <c r="F3630" t="str">
        <v>Voluntary non-profit - Church</v>
      </c>
      <c r="G3630" t="str">
        <v>Yes</v>
      </c>
      <c r="H3630" s="8">
        <v>3</v>
      </c>
      <c r="I3630" t="str">
        <f>_xlfn.XLOOKUP(C3630,State_Ref!B:B,State_Ref!A:A,"No Match")</f>
        <v>Ohio</v>
      </c>
      <c r="J3630" cm="1">
        <f t="array" ref="J3630">_xlfn.XLOOKUP(I3630&amp;PROPER(D3630),Cleaned_Population!B$2:B$3200&amp;Cleaned_Population!A$2:A$3200,Cleaned_Population!C$2:C$3200,"No Match")</f>
        <v>423347</v>
      </c>
      <c r="K3630" t="str">
        <f t="shared" si="56"/>
        <v>Sufficient Access</v>
      </c>
    </row>
    <row r="3631" spans="1:11">
      <c r="A3631" t="str">
        <v>OHIOHEALTH MANSFIELD HOSPITAL</v>
      </c>
      <c r="B3631" t="str">
        <v>MANSFIELD</v>
      </c>
      <c r="C3631" t="str">
        <v>OH</v>
      </c>
      <c r="D3631" t="str">
        <v>RICHLAND</v>
      </c>
      <c r="E3631" t="str">
        <v>Acute Care Hospitals</v>
      </c>
      <c r="F3631" t="str">
        <v>Voluntary non-profit - Private</v>
      </c>
      <c r="G3631" t="str">
        <v>Yes</v>
      </c>
      <c r="H3631" s="8">
        <v>3</v>
      </c>
      <c r="I3631" t="str">
        <f>_xlfn.XLOOKUP(C3631,State_Ref!B:B,State_Ref!A:A,"No Match")</f>
        <v>Ohio</v>
      </c>
      <c r="J3631" cm="1">
        <f t="array" ref="J3631">_xlfn.XLOOKUP(I3631&amp;PROPER(D3631),Cleaned_Population!B$2:B$3200&amp;Cleaned_Population!A$2:A$3200,Cleaned_Population!C$2:C$3200,"No Match")</f>
        <v>124893</v>
      </c>
      <c r="K3631" t="str">
        <f t="shared" si="56"/>
        <v>Sufficient Access</v>
      </c>
    </row>
    <row r="3632" spans="1:11">
      <c r="A3632" t="str">
        <v>COMMUNITY HOSPITALS AND WELLNESS CENTERS</v>
      </c>
      <c r="B3632" t="str">
        <v>BRYAN</v>
      </c>
      <c r="C3632" t="str">
        <v>OH</v>
      </c>
      <c r="D3632" t="str">
        <v>WILLIAMS</v>
      </c>
      <c r="E3632" t="str">
        <v>Acute Care Hospitals</v>
      </c>
      <c r="F3632" t="str">
        <v>Voluntary non-profit - Other</v>
      </c>
      <c r="G3632" t="str">
        <v>No</v>
      </c>
      <c r="H3632" s="8">
        <v>3</v>
      </c>
      <c r="I3632" t="str">
        <f>_xlfn.XLOOKUP(C3632,State_Ref!B:B,State_Ref!A:A,"No Match")</f>
        <v>Ohio</v>
      </c>
      <c r="J3632" cm="1">
        <f t="array" ref="J3632">_xlfn.XLOOKUP(I3632&amp;PROPER(D3632),Cleaned_Population!B$2:B$3200&amp;Cleaned_Population!A$2:A$3200,Cleaned_Population!C$2:C$3200,"No Match")</f>
        <v>36549</v>
      </c>
      <c r="K3632" t="str">
        <f t="shared" si="56"/>
        <v>Sufficient Access</v>
      </c>
    </row>
    <row r="3633" spans="1:11">
      <c r="A3633" t="str">
        <v>UH ST JOHN MEDICAL CENTER</v>
      </c>
      <c r="B3633" t="str">
        <v>WESTLAKE</v>
      </c>
      <c r="C3633" t="str">
        <v>OH</v>
      </c>
      <c r="D3633" t="str">
        <v>CUYAHOGA</v>
      </c>
      <c r="E3633" t="str">
        <v>Acute Care Hospitals</v>
      </c>
      <c r="F3633" t="str">
        <v>Voluntary non-profit - Private</v>
      </c>
      <c r="G3633" t="str">
        <v>Yes</v>
      </c>
      <c r="H3633" s="8">
        <v>4</v>
      </c>
      <c r="I3633" t="str">
        <f>_xlfn.XLOOKUP(C3633,State_Ref!B:B,State_Ref!A:A,"No Match")</f>
        <v>Ohio</v>
      </c>
      <c r="J3633" cm="1">
        <f t="array" ref="J3633">_xlfn.XLOOKUP(I3633&amp;PROPER(D3633),Cleaned_Population!B$2:B$3200&amp;Cleaned_Population!A$2:A$3200,Cleaned_Population!C$2:C$3200,"No Match")</f>
        <v>1232925</v>
      </c>
      <c r="K3633" t="str">
        <f t="shared" si="56"/>
        <v>Sufficient Access</v>
      </c>
    </row>
    <row r="3634" spans="1:11">
      <c r="A3634" t="str">
        <v>ASHTABULA COUNTY MEDICAL CENTER</v>
      </c>
      <c r="B3634" t="str">
        <v>ASHTABULA</v>
      </c>
      <c r="C3634" t="str">
        <v>OH</v>
      </c>
      <c r="D3634" t="str">
        <v>ASHTABULA</v>
      </c>
      <c r="E3634" t="str">
        <v>Acute Care Hospitals</v>
      </c>
      <c r="F3634" t="str">
        <v>Voluntary non-profit - Private</v>
      </c>
      <c r="G3634" t="str">
        <v>Yes</v>
      </c>
      <c r="H3634" s="8">
        <v>3</v>
      </c>
      <c r="I3634" t="str">
        <f>_xlfn.XLOOKUP(C3634,State_Ref!B:B,State_Ref!A:A,"No Match")</f>
        <v>Ohio</v>
      </c>
      <c r="J3634" cm="1">
        <f t="array" ref="J3634">_xlfn.XLOOKUP(I3634&amp;PROPER(D3634),Cleaned_Population!B$2:B$3200&amp;Cleaned_Population!A$2:A$3200,Cleaned_Population!C$2:C$3200,"No Match")</f>
        <v>96713</v>
      </c>
      <c r="K3634" t="str">
        <f t="shared" si="56"/>
        <v>Sufficient Access</v>
      </c>
    </row>
    <row r="3635" spans="1:11">
      <c r="A3635" t="str">
        <v>ALLIANCE COMMUNITY HOSPITAL</v>
      </c>
      <c r="B3635" t="str">
        <v>ALLIANCE</v>
      </c>
      <c r="C3635" t="str">
        <v>OH</v>
      </c>
      <c r="D3635" t="str">
        <v>STARK</v>
      </c>
      <c r="E3635" t="str">
        <v>Acute Care Hospitals</v>
      </c>
      <c r="F3635" t="str">
        <v>Voluntary non-profit - Private</v>
      </c>
      <c r="G3635" t="str">
        <v>Yes</v>
      </c>
      <c r="H3635" s="8">
        <v>4</v>
      </c>
      <c r="I3635" t="str">
        <f>_xlfn.XLOOKUP(C3635,State_Ref!B:B,State_Ref!A:A,"No Match")</f>
        <v>Ohio</v>
      </c>
      <c r="J3635" cm="1">
        <f t="array" ref="J3635">_xlfn.XLOOKUP(I3635&amp;PROPER(D3635),Cleaned_Population!B$2:B$3200&amp;Cleaned_Population!A$2:A$3200,Cleaned_Population!C$2:C$3200,"No Match")</f>
        <v>373771</v>
      </c>
      <c r="K3635" t="str">
        <f t="shared" si="56"/>
        <v>Sufficient Access</v>
      </c>
    </row>
    <row r="3636" spans="1:11">
      <c r="A3636" t="str">
        <v>FORT HAMILTON HUGHES MEMORIAL HOSPITAL</v>
      </c>
      <c r="B3636" t="str">
        <v>HAMILTON</v>
      </c>
      <c r="C3636" t="str">
        <v>OH</v>
      </c>
      <c r="D3636" t="str">
        <v>BUTLER</v>
      </c>
      <c r="E3636" t="str">
        <v>Acute Care Hospitals</v>
      </c>
      <c r="F3636" t="str">
        <v>Voluntary non-profit - Private</v>
      </c>
      <c r="G3636" t="str">
        <v>Yes</v>
      </c>
      <c r="H3636" s="8">
        <v>3</v>
      </c>
      <c r="I3636" t="str">
        <f>_xlfn.XLOOKUP(C3636,State_Ref!B:B,State_Ref!A:A,"No Match")</f>
        <v>Ohio</v>
      </c>
      <c r="J3636" cm="1">
        <f t="array" ref="J3636">_xlfn.XLOOKUP(I3636&amp;PROPER(D3636),Cleaned_Population!B$2:B$3200&amp;Cleaned_Population!A$2:A$3200,Cleaned_Population!C$2:C$3200,"No Match")</f>
        <v>400128</v>
      </c>
      <c r="K3636" t="str">
        <f t="shared" si="56"/>
        <v>Sufficient Access</v>
      </c>
    </row>
    <row r="3637" spans="1:11">
      <c r="A3637" t="str">
        <v>KETTERING HEALTH DAYTON</v>
      </c>
      <c r="B3637" t="str">
        <v>DAYTON</v>
      </c>
      <c r="C3637" t="str">
        <v>OH</v>
      </c>
      <c r="D3637" t="str">
        <v>MONTGOMERY</v>
      </c>
      <c r="E3637" t="str">
        <v>Acute Care Hospitals</v>
      </c>
      <c r="F3637" t="str">
        <v>Voluntary non-profit - Other</v>
      </c>
      <c r="G3637" t="str">
        <v>No</v>
      </c>
      <c r="H3637" s="8">
        <v>4</v>
      </c>
      <c r="I3637" t="str">
        <f>_xlfn.XLOOKUP(C3637,State_Ref!B:B,State_Ref!A:A,"No Match")</f>
        <v>Ohio</v>
      </c>
      <c r="J3637" cm="1">
        <f t="array" ref="J3637">_xlfn.XLOOKUP(I3637&amp;PROPER(D3637),Cleaned_Population!B$2:B$3200&amp;Cleaned_Population!A$2:A$3200,Cleaned_Population!C$2:C$3200,"No Match")</f>
        <v>539598</v>
      </c>
      <c r="K3637" t="str">
        <f t="shared" si="56"/>
        <v>Sufficient Access</v>
      </c>
    </row>
    <row r="3638" spans="1:11">
      <c r="A3638" t="str">
        <v>GOOD SAMARITAN HOSPITAL</v>
      </c>
      <c r="B3638" t="str">
        <v>CINCINNATI</v>
      </c>
      <c r="C3638" t="str">
        <v>OH</v>
      </c>
      <c r="D3638" t="str">
        <v>HAMILTON</v>
      </c>
      <c r="E3638" t="str">
        <v>Acute Care Hospitals</v>
      </c>
      <c r="F3638" t="str">
        <v>Voluntary non-profit - Private</v>
      </c>
      <c r="G3638" t="str">
        <v>Yes</v>
      </c>
      <c r="H3638" s="8">
        <v>4</v>
      </c>
      <c r="I3638" t="str">
        <f>_xlfn.XLOOKUP(C3638,State_Ref!B:B,State_Ref!A:A,"No Match")</f>
        <v>Ohio</v>
      </c>
      <c r="J3638" cm="1">
        <f t="array" ref="J3638">_xlfn.XLOOKUP(I3638&amp;PROPER(D3638),Cleaned_Population!B$2:B$3200&amp;Cleaned_Population!A$2:A$3200,Cleaned_Population!C$2:C$3200,"No Match")</f>
        <v>838418</v>
      </c>
      <c r="K3638" t="str">
        <f t="shared" si="56"/>
        <v>Sufficient Access</v>
      </c>
    </row>
    <row r="3639" spans="1:11">
      <c r="A3639" t="str">
        <v>UH CLEVELAND MEDICAL CENTER</v>
      </c>
      <c r="B3639" t="str">
        <v>CLEVELAND</v>
      </c>
      <c r="C3639" t="str">
        <v>OH</v>
      </c>
      <c r="D3639" t="str">
        <v>CUYAHOGA</v>
      </c>
      <c r="E3639" t="str">
        <v>Acute Care Hospitals</v>
      </c>
      <c r="F3639" t="str">
        <v>Voluntary non-profit - Private</v>
      </c>
      <c r="G3639" t="str">
        <v>Yes</v>
      </c>
      <c r="H3639" s="8">
        <v>3</v>
      </c>
      <c r="I3639" t="str">
        <f>_xlfn.XLOOKUP(C3639,State_Ref!B:B,State_Ref!A:A,"No Match")</f>
        <v>Ohio</v>
      </c>
      <c r="J3639" cm="1">
        <f t="array" ref="J3639">_xlfn.XLOOKUP(I3639&amp;PROPER(D3639),Cleaned_Population!B$2:B$3200&amp;Cleaned_Population!A$2:A$3200,Cleaned_Population!C$2:C$3200,"No Match")</f>
        <v>1232925</v>
      </c>
      <c r="K3639" t="str">
        <f t="shared" si="56"/>
        <v>Sufficient Access</v>
      </c>
    </row>
    <row r="3640" spans="1:11">
      <c r="A3640" t="str">
        <v>MARYMOUNT HOSPITAL</v>
      </c>
      <c r="B3640" t="str">
        <v>GARFIELD HEIGHTS</v>
      </c>
      <c r="C3640" t="str">
        <v>OH</v>
      </c>
      <c r="D3640" t="str">
        <v>CUYAHOGA</v>
      </c>
      <c r="E3640" t="str">
        <v>Acute Care Hospitals</v>
      </c>
      <c r="F3640" t="str">
        <v>Voluntary non-profit - Private</v>
      </c>
      <c r="G3640" t="str">
        <v>Yes</v>
      </c>
      <c r="H3640" s="8">
        <v>5</v>
      </c>
      <c r="I3640" t="str">
        <f>_xlfn.XLOOKUP(C3640,State_Ref!B:B,State_Ref!A:A,"No Match")</f>
        <v>Ohio</v>
      </c>
      <c r="J3640" cm="1">
        <f t="array" ref="J3640">_xlfn.XLOOKUP(I3640&amp;PROPER(D3640),Cleaned_Population!B$2:B$3200&amp;Cleaned_Population!A$2:A$3200,Cleaned_Population!C$2:C$3200,"No Match")</f>
        <v>1232925</v>
      </c>
      <c r="K3640" t="str">
        <f t="shared" si="56"/>
        <v>Sufficient Access</v>
      </c>
    </row>
    <row r="3641" spans="1:11">
      <c r="A3641" t="str">
        <v>SOUTH POINTE HOSPITAL</v>
      </c>
      <c r="B3641" t="str">
        <v>WARRENSVILLE HEIGHTS</v>
      </c>
      <c r="C3641" t="str">
        <v>OH</v>
      </c>
      <c r="D3641" t="str">
        <v>CUYAHOGA</v>
      </c>
      <c r="E3641" t="str">
        <v>Acute Care Hospitals</v>
      </c>
      <c r="F3641" t="str">
        <v>Voluntary non-profit - Other</v>
      </c>
      <c r="G3641" t="str">
        <v>No</v>
      </c>
      <c r="H3641" s="8">
        <v>5</v>
      </c>
      <c r="I3641" t="str">
        <f>_xlfn.XLOOKUP(C3641,State_Ref!B:B,State_Ref!A:A,"No Match")</f>
        <v>Ohio</v>
      </c>
      <c r="J3641" cm="1">
        <f t="array" ref="J3641">_xlfn.XLOOKUP(I3641&amp;PROPER(D3641),Cleaned_Population!B$2:B$3200&amp;Cleaned_Population!A$2:A$3200,Cleaned_Population!C$2:C$3200,"No Match")</f>
        <v>1232925</v>
      </c>
      <c r="K3641" t="str">
        <f t="shared" si="56"/>
        <v>Sufficient Access</v>
      </c>
    </row>
    <row r="3642" spans="1:11">
      <c r="A3642" t="str">
        <v>UNIVERSITY HOSPITALS - ELYRIA MEDICAL CENTER</v>
      </c>
      <c r="B3642" t="str">
        <v>ELYRIA</v>
      </c>
      <c r="C3642" t="str">
        <v>OH</v>
      </c>
      <c r="D3642" t="str">
        <v>LORAIN</v>
      </c>
      <c r="E3642" t="str">
        <v>Acute Care Hospitals</v>
      </c>
      <c r="F3642" t="str">
        <v>Voluntary non-profit - Private</v>
      </c>
      <c r="G3642" t="str">
        <v>No</v>
      </c>
      <c r="H3642" s="8">
        <v>4</v>
      </c>
      <c r="I3642" t="str">
        <f>_xlfn.XLOOKUP(C3642,State_Ref!B:B,State_Ref!A:A,"No Match")</f>
        <v>Ohio</v>
      </c>
      <c r="J3642" cm="1">
        <f t="array" ref="J3642">_xlfn.XLOOKUP(I3642&amp;PROPER(D3642),Cleaned_Population!B$2:B$3200&amp;Cleaned_Population!A$2:A$3200,Cleaned_Population!C$2:C$3200,"No Match")</f>
        <v>323219</v>
      </c>
      <c r="K3642" t="str">
        <f t="shared" si="56"/>
        <v>Sufficient Access</v>
      </c>
    </row>
    <row r="3643" spans="1:11">
      <c r="A3643" t="str">
        <v>MARIETTA MEMORIAL HOSPITAL</v>
      </c>
      <c r="B3643" t="str">
        <v>MARIETTA</v>
      </c>
      <c r="C3643" t="str">
        <v>OH</v>
      </c>
      <c r="D3643" t="str">
        <v>WASHINGTON</v>
      </c>
      <c r="E3643" t="str">
        <v>Acute Care Hospitals</v>
      </c>
      <c r="F3643" t="str">
        <v>Voluntary non-profit - Other</v>
      </c>
      <c r="G3643" t="str">
        <v>Yes</v>
      </c>
      <c r="H3643" s="8">
        <v>3</v>
      </c>
      <c r="I3643" t="str">
        <f>_xlfn.XLOOKUP(C3643,State_Ref!B:B,State_Ref!A:A,"No Match")</f>
        <v>Ohio</v>
      </c>
      <c r="J3643" cm="1">
        <f t="array" ref="J3643">_xlfn.XLOOKUP(I3643&amp;PROPER(D3643),Cleaned_Population!B$2:B$3200&amp;Cleaned_Population!A$2:A$3200,Cleaned_Population!C$2:C$3200,"No Match")</f>
        <v>58389</v>
      </c>
      <c r="K3643" t="str">
        <f t="shared" si="56"/>
        <v>Sufficient Access</v>
      </c>
    </row>
    <row r="3644" spans="1:11">
      <c r="A3644" t="str">
        <v>POMERENE HOSPITAL</v>
      </c>
      <c r="B3644" t="str">
        <v>MILLERSBURG</v>
      </c>
      <c r="C3644" t="str">
        <v>OH</v>
      </c>
      <c r="D3644" t="str">
        <v>HOLMES</v>
      </c>
      <c r="E3644" t="str">
        <v>Acute Care Hospitals</v>
      </c>
      <c r="F3644" t="str">
        <v>Voluntary non-profit - Private</v>
      </c>
      <c r="G3644" t="str">
        <v>Yes</v>
      </c>
      <c r="H3644" s="8">
        <v>3</v>
      </c>
      <c r="I3644" t="str">
        <f>_xlfn.XLOOKUP(C3644,State_Ref!B:B,State_Ref!A:A,"No Match")</f>
        <v>Ohio</v>
      </c>
      <c r="J3644" cm="1">
        <f t="array" ref="J3644">_xlfn.XLOOKUP(I3644&amp;PROPER(D3644),Cleaned_Population!B$2:B$3200&amp;Cleaned_Population!A$2:A$3200,Cleaned_Population!C$2:C$3200,"No Match")</f>
        <v>44970</v>
      </c>
      <c r="K3644" t="str">
        <f t="shared" si="56"/>
        <v>Sufficient Access</v>
      </c>
    </row>
    <row r="3645" spans="1:11">
      <c r="A3645" t="str">
        <v>SUMMA WESTERN RESERVE HOSPITAL</v>
      </c>
      <c r="B3645" t="str">
        <v>CUYAHOGA FALLS</v>
      </c>
      <c r="C3645" t="str">
        <v>OH</v>
      </c>
      <c r="D3645" t="str">
        <v>SUMMIT</v>
      </c>
      <c r="E3645" t="str">
        <v>Acute Care Hospitals</v>
      </c>
      <c r="F3645" t="str">
        <v>Voluntary non-profit - Other</v>
      </c>
      <c r="G3645" t="str">
        <v>Yes</v>
      </c>
      <c r="H3645" s="8">
        <v>3</v>
      </c>
      <c r="I3645" t="str">
        <f>_xlfn.XLOOKUP(C3645,State_Ref!B:B,State_Ref!A:A,"No Match")</f>
        <v>Ohio</v>
      </c>
      <c r="J3645" cm="1">
        <f t="array" ref="J3645">_xlfn.XLOOKUP(I3645&amp;PROPER(D3645),Cleaned_Population!B$2:B$3200&amp;Cleaned_Population!A$2:A$3200,Cleaned_Population!C$2:C$3200,"No Match")</f>
        <v>538376</v>
      </c>
      <c r="K3645" t="str">
        <f t="shared" si="56"/>
        <v>Sufficient Access</v>
      </c>
    </row>
    <row r="3646" spans="1:11">
      <c r="A3646" t="str">
        <v>DOCTORS HOSPITAL</v>
      </c>
      <c r="B3646" t="str">
        <v>COLUMBUS</v>
      </c>
      <c r="C3646" t="str">
        <v>OH</v>
      </c>
      <c r="D3646" t="str">
        <v>FRANKLIN</v>
      </c>
      <c r="E3646" t="str">
        <v>Acute Care Hospitals</v>
      </c>
      <c r="F3646" t="str">
        <v>Voluntary non-profit - Church</v>
      </c>
      <c r="G3646" t="str">
        <v>Yes</v>
      </c>
      <c r="H3646" s="8">
        <v>4</v>
      </c>
      <c r="I3646" t="str">
        <f>_xlfn.XLOOKUP(C3646,State_Ref!B:B,State_Ref!A:A,"No Match")</f>
        <v>Ohio</v>
      </c>
      <c r="J3646" cm="1">
        <f t="array" ref="J3646">_xlfn.XLOOKUP(I3646&amp;PROPER(D3646),Cleaned_Population!B$2:B$3200&amp;Cleaned_Population!A$2:A$3200,Cleaned_Population!C$2:C$3200,"No Match")</f>
        <v>1361536</v>
      </c>
      <c r="K3646" t="str">
        <f t="shared" si="56"/>
        <v>Sufficient Access</v>
      </c>
    </row>
    <row r="3647" spans="1:11">
      <c r="A3647" t="str">
        <v>SOUTHWEST GENERAL HEALTH CENTER</v>
      </c>
      <c r="B3647" t="str">
        <v>MIDDLEBURG HEIGHTS</v>
      </c>
      <c r="C3647" t="str">
        <v>OH</v>
      </c>
      <c r="D3647" t="str">
        <v>CUYAHOGA</v>
      </c>
      <c r="E3647" t="str">
        <v>Acute Care Hospitals</v>
      </c>
      <c r="F3647" t="str">
        <v>Voluntary non-profit - Private</v>
      </c>
      <c r="G3647" t="str">
        <v>Yes</v>
      </c>
      <c r="H3647" s="8">
        <v>4</v>
      </c>
      <c r="I3647" t="str">
        <f>_xlfn.XLOOKUP(C3647,State_Ref!B:B,State_Ref!A:A,"No Match")</f>
        <v>Ohio</v>
      </c>
      <c r="J3647" cm="1">
        <f t="array" ref="J3647">_xlfn.XLOOKUP(I3647&amp;PROPER(D3647),Cleaned_Population!B$2:B$3200&amp;Cleaned_Population!A$2:A$3200,Cleaned_Population!C$2:C$3200,"No Match")</f>
        <v>1232925</v>
      </c>
      <c r="K3647" t="str">
        <f t="shared" si="56"/>
        <v>Sufficient Access</v>
      </c>
    </row>
    <row r="3648" spans="1:11">
      <c r="A3648" t="str">
        <v>MEMORIAL HOSPITAL</v>
      </c>
      <c r="B3648" t="str">
        <v>FREMONT</v>
      </c>
      <c r="C3648" t="str">
        <v>OH</v>
      </c>
      <c r="D3648" t="str">
        <v>SANDUSKY</v>
      </c>
      <c r="E3648" t="str">
        <v>Acute Care Hospitals</v>
      </c>
      <c r="F3648" t="str">
        <v>Voluntary non-profit - Other</v>
      </c>
      <c r="G3648" t="str">
        <v>No</v>
      </c>
      <c r="H3648" s="8">
        <v>4</v>
      </c>
      <c r="I3648" t="str">
        <f>_xlfn.XLOOKUP(C3648,State_Ref!B:B,State_Ref!A:A,"No Match")</f>
        <v>Ohio</v>
      </c>
      <c r="J3648" cm="1">
        <f t="array" ref="J3648">_xlfn.XLOOKUP(I3648&amp;PROPER(D3648),Cleaned_Population!B$2:B$3200&amp;Cleaned_Population!A$2:A$3200,Cleaned_Population!C$2:C$3200,"No Match")</f>
        <v>58655</v>
      </c>
      <c r="K3648" t="str">
        <f t="shared" si="56"/>
        <v>Sufficient Access</v>
      </c>
    </row>
    <row r="3649" spans="1:11">
      <c r="A3649" t="str">
        <v>ADENA REGIONAL MEDICAL CENTER</v>
      </c>
      <c r="B3649" t="str">
        <v>CHILLICOTHE</v>
      </c>
      <c r="C3649" t="str">
        <v>OH</v>
      </c>
      <c r="D3649" t="str">
        <v>ROSS</v>
      </c>
      <c r="E3649" t="str">
        <v>Acute Care Hospitals</v>
      </c>
      <c r="F3649" t="str">
        <v>Voluntary non-profit - Private</v>
      </c>
      <c r="G3649" t="str">
        <v>Yes</v>
      </c>
      <c r="H3649" s="8">
        <v>3</v>
      </c>
      <c r="I3649" t="str">
        <f>_xlfn.XLOOKUP(C3649,State_Ref!B:B,State_Ref!A:A,"No Match")</f>
        <v>Ohio</v>
      </c>
      <c r="J3649" cm="1">
        <f t="array" ref="J3649">_xlfn.XLOOKUP(I3649&amp;PROPER(D3649),Cleaned_Population!B$2:B$3200&amp;Cleaned_Population!A$2:A$3200,Cleaned_Population!C$2:C$3200,"No Match")</f>
        <v>76429</v>
      </c>
      <c r="K3649" t="str">
        <f t="shared" si="56"/>
        <v>Sufficient Access</v>
      </c>
    </row>
    <row r="3650" spans="1:11">
      <c r="A3650" t="str">
        <v>MH ST JOSEPH WARREN HOSPITAL</v>
      </c>
      <c r="B3650" t="str">
        <v>WARREN</v>
      </c>
      <c r="C3650" t="str">
        <v>OH</v>
      </c>
      <c r="D3650" t="str">
        <v>TRUMBULL</v>
      </c>
      <c r="E3650" t="str">
        <v>Acute Care Hospitals</v>
      </c>
      <c r="F3650" t="str">
        <v>Voluntary non-profit - Private</v>
      </c>
      <c r="G3650" t="str">
        <v>Yes</v>
      </c>
      <c r="H3650" s="8">
        <v>3</v>
      </c>
      <c r="I3650" t="str">
        <f>_xlfn.XLOOKUP(C3650,State_Ref!B:B,State_Ref!A:A,"No Match")</f>
        <v>Ohio</v>
      </c>
      <c r="J3650" cm="1">
        <f t="array" ref="J3650">_xlfn.XLOOKUP(I3650&amp;PROPER(D3650),Cleaned_Population!B$2:B$3200&amp;Cleaned_Population!A$2:A$3200,Cleaned_Population!C$2:C$3200,"No Match")</f>
        <v>198972</v>
      </c>
      <c r="K3650" t="str">
        <f t="shared" si="56"/>
        <v>Sufficient Access</v>
      </c>
    </row>
    <row r="3651" spans="1:11">
      <c r="A3651" t="str">
        <v>CHRIST HOSPITAL</v>
      </c>
      <c r="B3651" t="str">
        <v>CINCINNATI</v>
      </c>
      <c r="C3651" t="str">
        <v>OH</v>
      </c>
      <c r="D3651" t="str">
        <v>HAMILTON</v>
      </c>
      <c r="E3651" t="str">
        <v>Acute Care Hospitals</v>
      </c>
      <c r="F3651" t="str">
        <v>Voluntary non-profit - Private</v>
      </c>
      <c r="G3651" t="str">
        <v>Yes</v>
      </c>
      <c r="H3651" s="8">
        <v>5</v>
      </c>
      <c r="I3651" t="str">
        <f>_xlfn.XLOOKUP(C3651,State_Ref!B:B,State_Ref!A:A,"No Match")</f>
        <v>Ohio</v>
      </c>
      <c r="J3651" cm="1">
        <f t="array" ref="J3651">_xlfn.XLOOKUP(I3651&amp;PROPER(D3651),Cleaned_Population!B$2:B$3200&amp;Cleaned_Population!A$2:A$3200,Cleaned_Population!C$2:C$3200,"No Match")</f>
        <v>838418</v>
      </c>
      <c r="K3651" t="str">
        <f t="shared" ref="K3651:K3714" si="57">IF(AND(J3651&gt;50000,COUNTIFS(D:D,D3651,C:C,C3651)&lt;=1),"Hospital Desert","Sufficient Access")</f>
        <v>Sufficient Access</v>
      </c>
    </row>
    <row r="3652" spans="1:11">
      <c r="A3652" t="str">
        <v>BERGER HOSPITAL</v>
      </c>
      <c r="B3652" t="str">
        <v>CIRCLEVILLE</v>
      </c>
      <c r="C3652" t="str">
        <v>OH</v>
      </c>
      <c r="D3652" t="str">
        <v>PICKAWAY</v>
      </c>
      <c r="E3652" t="str">
        <v>Acute Care Hospitals</v>
      </c>
      <c r="F3652" t="str">
        <v>Government - Local</v>
      </c>
      <c r="G3652" t="str">
        <v>Yes</v>
      </c>
      <c r="H3652" s="8">
        <v>3</v>
      </c>
      <c r="I3652" t="str">
        <f>_xlfn.XLOOKUP(C3652,State_Ref!B:B,State_Ref!A:A,"No Match")</f>
        <v>Ohio</v>
      </c>
      <c r="J3652" cm="1">
        <f t="array" ref="J3652">_xlfn.XLOOKUP(I3652&amp;PROPER(D3652),Cleaned_Population!B$2:B$3200&amp;Cleaned_Population!A$2:A$3200,Cleaned_Population!C$2:C$3200,"No Match")</f>
        <v>62978</v>
      </c>
      <c r="K3652" t="str">
        <f t="shared" si="57"/>
        <v>Hospital Desert</v>
      </c>
    </row>
    <row r="3653" spans="1:11">
      <c r="A3653" t="str">
        <v>MERCY REGIONAL MEDICAL CENTER</v>
      </c>
      <c r="B3653" t="str">
        <v>LORAIN</v>
      </c>
      <c r="C3653" t="str">
        <v>OH</v>
      </c>
      <c r="D3653" t="str">
        <v>LORAIN</v>
      </c>
      <c r="E3653" t="str">
        <v>Acute Care Hospitals</v>
      </c>
      <c r="F3653" t="str">
        <v>Voluntary non-profit - Private</v>
      </c>
      <c r="G3653" t="str">
        <v>Yes</v>
      </c>
      <c r="H3653" s="8">
        <v>2</v>
      </c>
      <c r="I3653" t="str">
        <f>_xlfn.XLOOKUP(C3653,State_Ref!B:B,State_Ref!A:A,"No Match")</f>
        <v>Ohio</v>
      </c>
      <c r="J3653" cm="1">
        <f t="array" ref="J3653">_xlfn.XLOOKUP(I3653&amp;PROPER(D3653),Cleaned_Population!B$2:B$3200&amp;Cleaned_Population!A$2:A$3200,Cleaned_Population!C$2:C$3200,"No Match")</f>
        <v>323219</v>
      </c>
      <c r="K3653" t="str">
        <f t="shared" si="57"/>
        <v>Sufficient Access</v>
      </c>
    </row>
    <row r="3654" spans="1:11">
      <c r="A3654" t="str">
        <v>UPPER VALLEY MEDICAL CENTER</v>
      </c>
      <c r="B3654" t="str">
        <v>TROY</v>
      </c>
      <c r="C3654" t="str">
        <v>OH</v>
      </c>
      <c r="D3654" t="str">
        <v>MIAMI</v>
      </c>
      <c r="E3654" t="str">
        <v>Acute Care Hospitals</v>
      </c>
      <c r="F3654" t="str">
        <v>Voluntary non-profit - Private</v>
      </c>
      <c r="G3654" t="str">
        <v>Yes</v>
      </c>
      <c r="H3654" s="8">
        <v>4</v>
      </c>
      <c r="I3654" t="str">
        <f>_xlfn.XLOOKUP(C3654,State_Ref!B:B,State_Ref!A:A,"No Match")</f>
        <v>Ohio</v>
      </c>
      <c r="J3654" cm="1">
        <f t="array" ref="J3654">_xlfn.XLOOKUP(I3654&amp;PROPER(D3654),Cleaned_Population!B$2:B$3200&amp;Cleaned_Population!A$2:A$3200,Cleaned_Population!C$2:C$3200,"No Match")</f>
        <v>112634</v>
      </c>
      <c r="K3654" t="str">
        <f t="shared" si="57"/>
        <v>Sufficient Access</v>
      </c>
    </row>
    <row r="3655" spans="1:11">
      <c r="A3655" t="str">
        <v>CLINTON MEMORIAL HOSPITAL</v>
      </c>
      <c r="B3655" t="str">
        <v>WILMINGTON</v>
      </c>
      <c r="C3655" t="str">
        <v>OH</v>
      </c>
      <c r="D3655" t="str">
        <v>CLINTON</v>
      </c>
      <c r="E3655" t="str">
        <v>Acute Care Hospitals</v>
      </c>
      <c r="F3655" t="str">
        <v>Government - Local</v>
      </c>
      <c r="G3655" t="str">
        <v>No</v>
      </c>
      <c r="H3655" s="8">
        <v>2</v>
      </c>
      <c r="I3655" t="str">
        <f>_xlfn.XLOOKUP(C3655,State_Ref!B:B,State_Ref!A:A,"No Match")</f>
        <v>Ohio</v>
      </c>
      <c r="J3655" cm="1">
        <f t="array" ref="J3655">_xlfn.XLOOKUP(I3655&amp;PROPER(D3655),Cleaned_Population!B$2:B$3200&amp;Cleaned_Population!A$2:A$3200,Cleaned_Population!C$2:C$3200,"No Match")</f>
        <v>42301</v>
      </c>
      <c r="K3655" t="str">
        <f t="shared" si="57"/>
        <v>Sufficient Access</v>
      </c>
    </row>
    <row r="3656" spans="1:11">
      <c r="A3656" t="str">
        <v>BETHESDA NORTH</v>
      </c>
      <c r="B3656" t="str">
        <v>CINCINNATI</v>
      </c>
      <c r="C3656" t="str">
        <v>OH</v>
      </c>
      <c r="D3656" t="str">
        <v>HAMILTON</v>
      </c>
      <c r="E3656" t="str">
        <v>Acute Care Hospitals</v>
      </c>
      <c r="F3656" t="str">
        <v>Voluntary non-profit - Church</v>
      </c>
      <c r="G3656" t="str">
        <v>Yes</v>
      </c>
      <c r="H3656" s="8">
        <v>3</v>
      </c>
      <c r="I3656" t="str">
        <f>_xlfn.XLOOKUP(C3656,State_Ref!B:B,State_Ref!A:A,"No Match")</f>
        <v>Ohio</v>
      </c>
      <c r="J3656" cm="1">
        <f t="array" ref="J3656">_xlfn.XLOOKUP(I3656&amp;PROPER(D3656),Cleaned_Population!B$2:B$3200&amp;Cleaned_Population!A$2:A$3200,Cleaned_Population!C$2:C$3200,"No Match")</f>
        <v>838418</v>
      </c>
      <c r="K3656" t="str">
        <f t="shared" si="57"/>
        <v>Sufficient Access</v>
      </c>
    </row>
    <row r="3657" spans="1:11">
      <c r="A3657" t="str">
        <v>CLEVELAND CLINIC</v>
      </c>
      <c r="B3657" t="str">
        <v>CLEVELAND</v>
      </c>
      <c r="C3657" t="str">
        <v>OH</v>
      </c>
      <c r="D3657" t="str">
        <v>CUYAHOGA</v>
      </c>
      <c r="E3657" t="str">
        <v>Acute Care Hospitals</v>
      </c>
      <c r="F3657" t="str">
        <v>Voluntary non-profit - Private</v>
      </c>
      <c r="G3657" t="str">
        <v>Yes</v>
      </c>
      <c r="H3657" s="8">
        <v>4</v>
      </c>
      <c r="I3657" t="str">
        <f>_xlfn.XLOOKUP(C3657,State_Ref!B:B,State_Ref!A:A,"No Match")</f>
        <v>Ohio</v>
      </c>
      <c r="J3657" cm="1">
        <f t="array" ref="J3657">_xlfn.XLOOKUP(I3657&amp;PROPER(D3657),Cleaned_Population!B$2:B$3200&amp;Cleaned_Population!A$2:A$3200,Cleaned_Population!C$2:C$3200,"No Match")</f>
        <v>1232925</v>
      </c>
      <c r="K3657" t="str">
        <f t="shared" si="57"/>
        <v>Sufficient Access</v>
      </c>
    </row>
    <row r="3658" spans="1:11">
      <c r="A3658" t="str">
        <v>SALEM REGIONAL MEDICAL CENTER</v>
      </c>
      <c r="B3658" t="str">
        <v>SALEM</v>
      </c>
      <c r="C3658" t="str">
        <v>OH</v>
      </c>
      <c r="D3658" t="str">
        <v>COLUMBIANA</v>
      </c>
      <c r="E3658" t="str">
        <v>Acute Care Hospitals</v>
      </c>
      <c r="F3658" t="str">
        <v>Voluntary non-profit - Private</v>
      </c>
      <c r="G3658" t="str">
        <v>Yes</v>
      </c>
      <c r="H3658" s="8">
        <v>3</v>
      </c>
      <c r="I3658" t="str">
        <f>_xlfn.XLOOKUP(C3658,State_Ref!B:B,State_Ref!A:A,"No Match")</f>
        <v>Ohio</v>
      </c>
      <c r="J3658" cm="1">
        <f t="array" ref="J3658">_xlfn.XLOOKUP(I3658&amp;PROPER(D3658),Cleaned_Population!B$2:B$3200&amp;Cleaned_Population!A$2:A$3200,Cleaned_Population!C$2:C$3200,"No Match")</f>
        <v>99377</v>
      </c>
      <c r="K3658" t="str">
        <f t="shared" si="57"/>
        <v>Sufficient Access</v>
      </c>
    </row>
    <row r="3659" spans="1:11">
      <c r="A3659" t="str">
        <v>MADISON HEALTH</v>
      </c>
      <c r="B3659" t="str">
        <v>LONDON</v>
      </c>
      <c r="C3659" t="str">
        <v>OH</v>
      </c>
      <c r="D3659" t="str">
        <v>MADISON</v>
      </c>
      <c r="E3659" t="str">
        <v>Acute Care Hospitals</v>
      </c>
      <c r="F3659" t="str">
        <v>Voluntary non-profit - Private</v>
      </c>
      <c r="G3659" t="str">
        <v>Yes</v>
      </c>
      <c r="H3659" s="8">
        <v>3</v>
      </c>
      <c r="I3659" t="str">
        <f>_xlfn.XLOOKUP(C3659,State_Ref!B:B,State_Ref!A:A,"No Match")</f>
        <v>Ohio</v>
      </c>
      <c r="J3659" cm="1">
        <f t="array" ref="J3659">_xlfn.XLOOKUP(I3659&amp;PROPER(D3659),Cleaned_Population!B$2:B$3200&amp;Cleaned_Population!A$2:A$3200,Cleaned_Population!C$2:C$3200,"No Match")</f>
        <v>46985</v>
      </c>
      <c r="K3659" t="str">
        <f t="shared" si="57"/>
        <v>Sufficient Access</v>
      </c>
    </row>
    <row r="3660" spans="1:11">
      <c r="A3660" t="str">
        <v>MARY RUTAN HOSPITAL</v>
      </c>
      <c r="B3660" t="str">
        <v>BELLEFONTAINE</v>
      </c>
      <c r="C3660" t="str">
        <v>OH</v>
      </c>
      <c r="D3660" t="str">
        <v>LOGAN</v>
      </c>
      <c r="E3660" t="str">
        <v>Acute Care Hospitals</v>
      </c>
      <c r="F3660" t="str">
        <v>Voluntary non-profit - Private</v>
      </c>
      <c r="G3660" t="str">
        <v>Yes</v>
      </c>
      <c r="H3660" s="8">
        <v>4</v>
      </c>
      <c r="I3660" t="str">
        <f>_xlfn.XLOOKUP(C3660,State_Ref!B:B,State_Ref!A:A,"No Match")</f>
        <v>Ohio</v>
      </c>
      <c r="J3660" cm="1">
        <f t="array" ref="J3660">_xlfn.XLOOKUP(I3660&amp;PROPER(D3660),Cleaned_Population!B$2:B$3200&amp;Cleaned_Population!A$2:A$3200,Cleaned_Population!C$2:C$3200,"No Match")</f>
        <v>46302</v>
      </c>
      <c r="K3660" t="str">
        <f t="shared" si="57"/>
        <v>Sufficient Access</v>
      </c>
    </row>
    <row r="3661" spans="1:11">
      <c r="A3661" t="str">
        <v>SOUTHEASTERN OHIO REGIONAL MEDICAL CENTER</v>
      </c>
      <c r="B3661" t="str">
        <v>CAMBRIDGE</v>
      </c>
      <c r="C3661" t="str">
        <v>OH</v>
      </c>
      <c r="D3661" t="str">
        <v>GUERNSEY</v>
      </c>
      <c r="E3661" t="str">
        <v>Acute Care Hospitals</v>
      </c>
      <c r="F3661" t="str">
        <v>Voluntary non-profit - Private</v>
      </c>
      <c r="G3661" t="str">
        <v>Yes</v>
      </c>
      <c r="H3661" s="8">
        <v>4</v>
      </c>
      <c r="I3661" t="str">
        <f>_xlfn.XLOOKUP(C3661,State_Ref!B:B,State_Ref!A:A,"No Match")</f>
        <v>Ohio</v>
      </c>
      <c r="J3661" cm="1">
        <f t="array" ref="J3661">_xlfn.XLOOKUP(I3661&amp;PROPER(D3661),Cleaned_Population!B$2:B$3200&amp;Cleaned_Population!A$2:A$3200,Cleaned_Population!C$2:C$3200,"No Match")</f>
        <v>38379</v>
      </c>
      <c r="K3661" t="str">
        <f t="shared" si="57"/>
        <v>Sufficient Access</v>
      </c>
    </row>
    <row r="3662" spans="1:11">
      <c r="A3662" t="str">
        <v>GRADY MEMORIAL HOSPITAL</v>
      </c>
      <c r="B3662" t="str">
        <v>DELAWARE</v>
      </c>
      <c r="C3662" t="str">
        <v>OH</v>
      </c>
      <c r="D3662" t="str">
        <v>DELAWARE</v>
      </c>
      <c r="E3662" t="str">
        <v>Acute Care Hospitals</v>
      </c>
      <c r="F3662" t="str">
        <v>Voluntary non-profit - Private</v>
      </c>
      <c r="G3662" t="str">
        <v>Yes</v>
      </c>
      <c r="H3662" s="8">
        <v>4</v>
      </c>
      <c r="I3662" t="str">
        <f>_xlfn.XLOOKUP(C3662,State_Ref!B:B,State_Ref!A:A,"No Match")</f>
        <v>Ohio</v>
      </c>
      <c r="J3662" cm="1">
        <f t="array" ref="J3662">_xlfn.XLOOKUP(I3662&amp;PROPER(D3662),Cleaned_Population!B$2:B$3200&amp;Cleaned_Population!A$2:A$3200,Cleaned_Population!C$2:C$3200,"No Match")</f>
        <v>242032</v>
      </c>
      <c r="K3662" t="str">
        <f t="shared" si="57"/>
        <v>Hospital Desert</v>
      </c>
    </row>
    <row r="3663" spans="1:11">
      <c r="A3663" t="str">
        <v>TRINITY MEDICAL CTR EAST &amp;TRINITY MEDICAL CTR WEST</v>
      </c>
      <c r="B3663" t="str">
        <v>STEUBENVILLE</v>
      </c>
      <c r="C3663" t="str">
        <v>OH</v>
      </c>
      <c r="D3663" t="str">
        <v>JEFFERSON</v>
      </c>
      <c r="E3663" t="str">
        <v>Acute Care Hospitals</v>
      </c>
      <c r="F3663" t="str">
        <v>Voluntary non-profit - Other</v>
      </c>
      <c r="G3663" t="str">
        <v>Yes</v>
      </c>
      <c r="H3663" s="8">
        <v>2</v>
      </c>
      <c r="I3663" t="str">
        <f>_xlfn.XLOOKUP(C3663,State_Ref!B:B,State_Ref!A:A,"No Match")</f>
        <v>Ohio</v>
      </c>
      <c r="J3663" cm="1">
        <f t="array" ref="J3663">_xlfn.XLOOKUP(I3663&amp;PROPER(D3663),Cleaned_Population!B$2:B$3200&amp;Cleaned_Population!A$2:A$3200,Cleaned_Population!C$2:C$3200,"No Match")</f>
        <v>63597</v>
      </c>
      <c r="K3663" t="str">
        <f t="shared" si="57"/>
        <v>Hospital Desert</v>
      </c>
    </row>
    <row r="3664" spans="1:11">
      <c r="A3664" t="str">
        <v>LICKING MEMORIAL HOSPITAL</v>
      </c>
      <c r="B3664" t="str">
        <v>NEWARK</v>
      </c>
      <c r="C3664" t="str">
        <v>OH</v>
      </c>
      <c r="D3664" t="str">
        <v>LICKING</v>
      </c>
      <c r="E3664" t="str">
        <v>Acute Care Hospitals</v>
      </c>
      <c r="F3664" t="str">
        <v>Voluntary non-profit - Private</v>
      </c>
      <c r="G3664" t="str">
        <v>Yes</v>
      </c>
      <c r="H3664" s="8">
        <v>2</v>
      </c>
      <c r="I3664" t="str">
        <f>_xlfn.XLOOKUP(C3664,State_Ref!B:B,State_Ref!A:A,"No Match")</f>
        <v>Ohio</v>
      </c>
      <c r="J3664" cm="1">
        <f t="array" ref="J3664">_xlfn.XLOOKUP(I3664&amp;PROPER(D3664),Cleaned_Population!B$2:B$3200&amp;Cleaned_Population!A$2:A$3200,Cleaned_Population!C$2:C$3200,"No Match")</f>
        <v>185564</v>
      </c>
      <c r="K3664" t="str">
        <f t="shared" si="57"/>
        <v>Hospital Desert</v>
      </c>
    </row>
    <row r="3665" spans="1:11">
      <c r="A3665" t="str">
        <v>HILLCREST HOSPITAL</v>
      </c>
      <c r="B3665" t="str">
        <v>MAYFIELD HEIGHTS</v>
      </c>
      <c r="C3665" t="str">
        <v>OH</v>
      </c>
      <c r="D3665" t="str">
        <v>CUYAHOGA</v>
      </c>
      <c r="E3665" t="str">
        <v>Acute Care Hospitals</v>
      </c>
      <c r="F3665" t="str">
        <v>Voluntary non-profit - Private</v>
      </c>
      <c r="G3665" t="str">
        <v>No</v>
      </c>
      <c r="H3665" s="8">
        <v>5</v>
      </c>
      <c r="I3665" t="str">
        <f>_xlfn.XLOOKUP(C3665,State_Ref!B:B,State_Ref!A:A,"No Match")</f>
        <v>Ohio</v>
      </c>
      <c r="J3665" cm="1">
        <f t="array" ref="J3665">_xlfn.XLOOKUP(I3665&amp;PROPER(D3665),Cleaned_Population!B$2:B$3200&amp;Cleaned_Population!A$2:A$3200,Cleaned_Population!C$2:C$3200,"No Match")</f>
        <v>1232925</v>
      </c>
      <c r="K3665" t="str">
        <f t="shared" si="57"/>
        <v>Sufficient Access</v>
      </c>
    </row>
    <row r="3666" spans="1:11">
      <c r="A3666" t="str">
        <v>MERCY HEALTH - WEST HOSPITAL</v>
      </c>
      <c r="B3666" t="str">
        <v>CINCINNATI</v>
      </c>
      <c r="C3666" t="str">
        <v>OH</v>
      </c>
      <c r="D3666" t="str">
        <v>HAMILTON</v>
      </c>
      <c r="E3666" t="str">
        <v>Acute Care Hospitals</v>
      </c>
      <c r="F3666" t="str">
        <v>Voluntary non-profit - Private</v>
      </c>
      <c r="G3666" t="str">
        <v>Yes</v>
      </c>
      <c r="H3666" s="8">
        <v>4</v>
      </c>
      <c r="I3666" t="str">
        <f>_xlfn.XLOOKUP(C3666,State_Ref!B:B,State_Ref!A:A,"No Match")</f>
        <v>Ohio</v>
      </c>
      <c r="J3666" cm="1">
        <f t="array" ref="J3666">_xlfn.XLOOKUP(I3666&amp;PROPER(D3666),Cleaned_Population!B$2:B$3200&amp;Cleaned_Population!A$2:A$3200,Cleaned_Population!C$2:C$3200,"No Match")</f>
        <v>838418</v>
      </c>
      <c r="K3666" t="str">
        <f t="shared" si="57"/>
        <v>Sufficient Access</v>
      </c>
    </row>
    <row r="3667" spans="1:11">
      <c r="A3667" t="str">
        <v>MERCY HEALTH - CLERMONT HOSPITAL</v>
      </c>
      <c r="B3667" t="str">
        <v>BATAVIA</v>
      </c>
      <c r="C3667" t="str">
        <v>OH</v>
      </c>
      <c r="D3667" t="str">
        <v>CLERMONT</v>
      </c>
      <c r="E3667" t="str">
        <v>Acute Care Hospitals</v>
      </c>
      <c r="F3667" t="str">
        <v>Voluntary non-profit - Church</v>
      </c>
      <c r="G3667" t="str">
        <v>Yes</v>
      </c>
      <c r="H3667" s="8">
        <v>4</v>
      </c>
      <c r="I3667" t="str">
        <f>_xlfn.XLOOKUP(C3667,State_Ref!B:B,State_Ref!A:A,"No Match")</f>
        <v>Ohio</v>
      </c>
      <c r="J3667" cm="1">
        <f t="array" ref="J3667">_xlfn.XLOOKUP(I3667&amp;PROPER(D3667),Cleaned_Population!B$2:B$3200&amp;Cleaned_Population!A$2:A$3200,Cleaned_Population!C$2:C$3200,"No Match")</f>
        <v>216977</v>
      </c>
      <c r="K3667" t="str">
        <f t="shared" si="57"/>
        <v>Hospital Desert</v>
      </c>
    </row>
    <row r="3668" spans="1:11">
      <c r="A3668" t="str">
        <v>KETTERING HEALTH MIAMISBURG</v>
      </c>
      <c r="B3668" t="str">
        <v>MIAMISBURG</v>
      </c>
      <c r="C3668" t="str">
        <v>OH</v>
      </c>
      <c r="D3668" t="str">
        <v>MONTGOMERY</v>
      </c>
      <c r="E3668" t="str">
        <v>Acute Care Hospitals</v>
      </c>
      <c r="F3668" t="str">
        <v>Voluntary non-profit - Church</v>
      </c>
      <c r="G3668" t="str">
        <v>Yes</v>
      </c>
      <c r="H3668" s="8">
        <v>4</v>
      </c>
      <c r="I3668" t="str">
        <f>_xlfn.XLOOKUP(C3668,State_Ref!B:B,State_Ref!A:A,"No Match")</f>
        <v>Ohio</v>
      </c>
      <c r="J3668" cm="1">
        <f t="array" ref="J3668">_xlfn.XLOOKUP(I3668&amp;PROPER(D3668),Cleaned_Population!B$2:B$3200&amp;Cleaned_Population!A$2:A$3200,Cleaned_Population!C$2:C$3200,"No Match")</f>
        <v>539598</v>
      </c>
      <c r="K3668" t="str">
        <f t="shared" si="57"/>
        <v>Sufficient Access</v>
      </c>
    </row>
    <row r="3669" spans="1:11">
      <c r="A3669" t="str">
        <v>GLENBEIGH HEALTH SOURCES</v>
      </c>
      <c r="B3669" t="str">
        <v>ROCK CREEK</v>
      </c>
      <c r="C3669" t="str">
        <v>OH</v>
      </c>
      <c r="D3669" t="str">
        <v>ASHTABULA</v>
      </c>
      <c r="E3669" t="str">
        <v>Acute Care Hospitals</v>
      </c>
      <c r="F3669" t="str">
        <v>Proprietary</v>
      </c>
      <c r="G3669" t="str">
        <v>No</v>
      </c>
      <c r="H3669" s="8">
        <v>0</v>
      </c>
      <c r="I3669" t="str">
        <f>_xlfn.XLOOKUP(C3669,State_Ref!B:B,State_Ref!A:A,"No Match")</f>
        <v>Ohio</v>
      </c>
      <c r="J3669" cm="1">
        <f t="array" ref="J3669">_xlfn.XLOOKUP(I3669&amp;PROPER(D3669),Cleaned_Population!B$2:B$3200&amp;Cleaned_Population!A$2:A$3200,Cleaned_Population!C$2:C$3200,"No Match")</f>
        <v>96713</v>
      </c>
      <c r="K3669" t="str">
        <f t="shared" si="57"/>
        <v>Sufficient Access</v>
      </c>
    </row>
    <row r="3670" spans="1:11">
      <c r="A3670" t="str">
        <v>BAY PARK COMMUNITY HOSPITAL</v>
      </c>
      <c r="B3670" t="str">
        <v>OREGON</v>
      </c>
      <c r="C3670" t="str">
        <v>OH</v>
      </c>
      <c r="D3670" t="str">
        <v>LUCAS</v>
      </c>
      <c r="E3670" t="str">
        <v>Acute Care Hospitals</v>
      </c>
      <c r="F3670" t="str">
        <v>Voluntary non-profit - Other</v>
      </c>
      <c r="G3670" t="str">
        <v>Yes</v>
      </c>
      <c r="H3670" s="8">
        <v>3</v>
      </c>
      <c r="I3670" t="str">
        <f>_xlfn.XLOOKUP(C3670,State_Ref!B:B,State_Ref!A:A,"No Match")</f>
        <v>Ohio</v>
      </c>
      <c r="J3670" cm="1">
        <f t="array" ref="J3670">_xlfn.XLOOKUP(I3670&amp;PROPER(D3670),Cleaned_Population!B$2:B$3200&amp;Cleaned_Population!A$2:A$3200,Cleaned_Population!C$2:C$3200,"No Match")</f>
        <v>423347</v>
      </c>
      <c r="K3670" t="str">
        <f t="shared" si="57"/>
        <v>Sufficient Access</v>
      </c>
    </row>
    <row r="3671" spans="1:11">
      <c r="A3671" t="str">
        <v>INSTITUTE FOR ORTHOPAEDIC SURGERY</v>
      </c>
      <c r="B3671" t="str">
        <v>LIMA</v>
      </c>
      <c r="C3671" t="str">
        <v>OH</v>
      </c>
      <c r="D3671" t="str">
        <v>ALLEN</v>
      </c>
      <c r="E3671" t="str">
        <v>Acute Care Hospitals</v>
      </c>
      <c r="F3671" t="str">
        <v>Proprietary</v>
      </c>
      <c r="G3671" t="str">
        <v>No</v>
      </c>
      <c r="H3671" s="8">
        <v>0</v>
      </c>
      <c r="I3671" t="str">
        <f>_xlfn.XLOOKUP(C3671,State_Ref!B:B,State_Ref!A:A,"No Match")</f>
        <v>Ohio</v>
      </c>
      <c r="J3671" cm="1">
        <f t="array" ref="J3671">_xlfn.XLOOKUP(I3671&amp;PROPER(D3671),Cleaned_Population!B$2:B$3200&amp;Cleaned_Population!A$2:A$3200,Cleaned_Population!C$2:C$3200,"No Match")</f>
        <v>100881</v>
      </c>
      <c r="K3671" t="str">
        <f t="shared" si="57"/>
        <v>Sufficient Access</v>
      </c>
    </row>
    <row r="3672" spans="1:11">
      <c r="A3672" t="str">
        <v>MOUNT CARMEL NEW ALBANY SURGICAL HOSPITAL</v>
      </c>
      <c r="B3672" t="str">
        <v>NEW ALBANY</v>
      </c>
      <c r="C3672" t="str">
        <v>OH</v>
      </c>
      <c r="D3672" t="str">
        <v>FRANKLIN</v>
      </c>
      <c r="E3672" t="str">
        <v>Acute Care Hospitals</v>
      </c>
      <c r="F3672" t="str">
        <v>Proprietary</v>
      </c>
      <c r="G3672" t="str">
        <v>No</v>
      </c>
      <c r="H3672" s="8">
        <v>0</v>
      </c>
      <c r="I3672" t="str">
        <f>_xlfn.XLOOKUP(C3672,State_Ref!B:B,State_Ref!A:A,"No Match")</f>
        <v>Ohio</v>
      </c>
      <c r="J3672" cm="1">
        <f t="array" ref="J3672">_xlfn.XLOOKUP(I3672&amp;PROPER(D3672),Cleaned_Population!B$2:B$3200&amp;Cleaned_Population!A$2:A$3200,Cleaned_Population!C$2:C$3200,"No Match")</f>
        <v>1361536</v>
      </c>
      <c r="K3672" t="str">
        <f t="shared" si="57"/>
        <v>Sufficient Access</v>
      </c>
    </row>
    <row r="3673" spans="1:11">
      <c r="A3673" t="str">
        <v>MERCY HEALTH - DEFIANCE HOSPITAL</v>
      </c>
      <c r="B3673" t="str">
        <v>DEFIANCE</v>
      </c>
      <c r="C3673" t="str">
        <v>OH</v>
      </c>
      <c r="D3673" t="str">
        <v>DEFIANCE</v>
      </c>
      <c r="E3673" t="str">
        <v>Acute Care Hospitals</v>
      </c>
      <c r="F3673" t="str">
        <v>Proprietary</v>
      </c>
      <c r="G3673" t="str">
        <v>Yes</v>
      </c>
      <c r="H3673" s="8">
        <v>4</v>
      </c>
      <c r="I3673" t="str">
        <f>_xlfn.XLOOKUP(C3673,State_Ref!B:B,State_Ref!A:A,"No Match")</f>
        <v>Ohio</v>
      </c>
      <c r="J3673" cm="1">
        <f t="array" ref="J3673">_xlfn.XLOOKUP(I3673&amp;PROPER(D3673),Cleaned_Population!B$2:B$3200&amp;Cleaned_Population!A$2:A$3200,Cleaned_Population!C$2:C$3200,"No Match")</f>
        <v>38292</v>
      </c>
      <c r="K3673" t="str">
        <f t="shared" si="57"/>
        <v>Sufficient Access</v>
      </c>
    </row>
    <row r="3674" spans="1:11">
      <c r="A3674" t="str">
        <v>HMHP ST ELIZABETH BOARDMAN HEALTH CENTER</v>
      </c>
      <c r="B3674" t="str">
        <v>BOARDMAN</v>
      </c>
      <c r="C3674" t="str">
        <v>OH</v>
      </c>
      <c r="D3674" t="str">
        <v>MAHONING</v>
      </c>
      <c r="E3674" t="str">
        <v>Acute Care Hospitals</v>
      </c>
      <c r="F3674" t="str">
        <v>Voluntary non-profit - Church</v>
      </c>
      <c r="G3674" t="str">
        <v>Yes</v>
      </c>
      <c r="H3674" s="8">
        <v>2</v>
      </c>
      <c r="I3674" t="str">
        <f>_xlfn.XLOOKUP(C3674,State_Ref!B:B,State_Ref!A:A,"No Match")</f>
        <v>Ohio</v>
      </c>
      <c r="J3674" cm="1">
        <f t="array" ref="J3674">_xlfn.XLOOKUP(I3674&amp;PROPER(D3674),Cleaned_Population!B$2:B$3200&amp;Cleaned_Population!A$2:A$3200,Cleaned_Population!C$2:C$3200,"No Match")</f>
        <v>224706</v>
      </c>
      <c r="K3674" t="str">
        <f t="shared" si="57"/>
        <v>Sufficient Access</v>
      </c>
    </row>
    <row r="3675" spans="1:11">
      <c r="A3675" t="str">
        <v>DUBLIN METHODIST HOSPITAL</v>
      </c>
      <c r="B3675" t="str">
        <v>DUBLIN</v>
      </c>
      <c r="C3675" t="str">
        <v>OH</v>
      </c>
      <c r="D3675" t="str">
        <v>FRANKLIN</v>
      </c>
      <c r="E3675" t="str">
        <v>Acute Care Hospitals</v>
      </c>
      <c r="F3675" t="str">
        <v>Voluntary non-profit - Private</v>
      </c>
      <c r="G3675" t="str">
        <v>Yes</v>
      </c>
      <c r="H3675" s="8">
        <v>4</v>
      </c>
      <c r="I3675" t="str">
        <f>_xlfn.XLOOKUP(C3675,State_Ref!B:B,State_Ref!A:A,"No Match")</f>
        <v>Ohio</v>
      </c>
      <c r="J3675" cm="1">
        <f t="array" ref="J3675">_xlfn.XLOOKUP(I3675&amp;PROPER(D3675),Cleaned_Population!B$2:B$3200&amp;Cleaned_Population!A$2:A$3200,Cleaned_Population!C$2:C$3200,"No Match")</f>
        <v>1361536</v>
      </c>
      <c r="K3675" t="str">
        <f t="shared" si="57"/>
        <v>Sufficient Access</v>
      </c>
    </row>
    <row r="3676" spans="1:11">
      <c r="A3676" t="str">
        <v>CRYSTAL CLINIC ORTHOPAEDIC CENTER</v>
      </c>
      <c r="B3676" t="str">
        <v>AKRON</v>
      </c>
      <c r="C3676" t="str">
        <v>OH</v>
      </c>
      <c r="D3676" t="str">
        <v>SUMMIT</v>
      </c>
      <c r="E3676" t="str">
        <v>Acute Care Hospitals</v>
      </c>
      <c r="F3676" t="str">
        <v>Proprietary</v>
      </c>
      <c r="G3676" t="str">
        <v>No</v>
      </c>
      <c r="H3676" s="8">
        <v>5</v>
      </c>
      <c r="I3676" t="str">
        <f>_xlfn.XLOOKUP(C3676,State_Ref!B:B,State_Ref!A:A,"No Match")</f>
        <v>Ohio</v>
      </c>
      <c r="J3676" cm="1">
        <f t="array" ref="J3676">_xlfn.XLOOKUP(I3676&amp;PROPER(D3676),Cleaned_Population!B$2:B$3200&amp;Cleaned_Population!A$2:A$3200,Cleaned_Population!C$2:C$3200,"No Match")</f>
        <v>538376</v>
      </c>
      <c r="K3676" t="str">
        <f t="shared" si="57"/>
        <v>Sufficient Access</v>
      </c>
    </row>
    <row r="3677" spans="1:11">
      <c r="A3677" t="str">
        <v>SURGICAL HOSPITAL AT SOUTHWOODS</v>
      </c>
      <c r="B3677" t="str">
        <v>YOUNGSTOWN</v>
      </c>
      <c r="C3677" t="str">
        <v>OH</v>
      </c>
      <c r="D3677" t="str">
        <v>MAHONING</v>
      </c>
      <c r="E3677" t="str">
        <v>Acute Care Hospitals</v>
      </c>
      <c r="F3677" t="str">
        <v>Proprietary</v>
      </c>
      <c r="G3677" t="str">
        <v>No</v>
      </c>
      <c r="H3677" s="8">
        <v>4</v>
      </c>
      <c r="I3677" t="str">
        <f>_xlfn.XLOOKUP(C3677,State_Ref!B:B,State_Ref!A:A,"No Match")</f>
        <v>Ohio</v>
      </c>
      <c r="J3677" cm="1">
        <f t="array" ref="J3677">_xlfn.XLOOKUP(I3677&amp;PROPER(D3677),Cleaned_Population!B$2:B$3200&amp;Cleaned_Population!A$2:A$3200,Cleaned_Population!C$2:C$3200,"No Match")</f>
        <v>224706</v>
      </c>
      <c r="K3677" t="str">
        <f t="shared" si="57"/>
        <v>Sufficient Access</v>
      </c>
    </row>
    <row r="3678" spans="1:11">
      <c r="A3678" t="str">
        <v>WEST CHESTER HOSPITAL</v>
      </c>
      <c r="B3678" t="str">
        <v>WEST CHESTER</v>
      </c>
      <c r="C3678" t="str">
        <v>OH</v>
      </c>
      <c r="D3678" t="str">
        <v>BUTLER</v>
      </c>
      <c r="E3678" t="str">
        <v>Acute Care Hospitals</v>
      </c>
      <c r="F3678" t="str">
        <v>Voluntary non-profit - Private</v>
      </c>
      <c r="G3678" t="str">
        <v>Yes</v>
      </c>
      <c r="H3678" s="8">
        <v>3</v>
      </c>
      <c r="I3678" t="str">
        <f>_xlfn.XLOOKUP(C3678,State_Ref!B:B,State_Ref!A:A,"No Match")</f>
        <v>Ohio</v>
      </c>
      <c r="J3678" cm="1">
        <f t="array" ref="J3678">_xlfn.XLOOKUP(I3678&amp;PROPER(D3678),Cleaned_Population!B$2:B$3200&amp;Cleaned_Population!A$2:A$3200,Cleaned_Population!C$2:C$3200,"No Match")</f>
        <v>400128</v>
      </c>
      <c r="K3678" t="str">
        <f t="shared" si="57"/>
        <v>Sufficient Access</v>
      </c>
    </row>
    <row r="3679" spans="1:11">
      <c r="A3679" t="str">
        <v>OHIO VALLEY SURGICAL HOSPITAL</v>
      </c>
      <c r="B3679" t="str">
        <v>SPRINGFIELD</v>
      </c>
      <c r="C3679" t="str">
        <v>OH</v>
      </c>
      <c r="D3679" t="str">
        <v>CLARK</v>
      </c>
      <c r="E3679" t="str">
        <v>Acute Care Hospitals</v>
      </c>
      <c r="F3679" t="str">
        <v>Voluntary non-profit - Private</v>
      </c>
      <c r="G3679" t="str">
        <v>No</v>
      </c>
      <c r="H3679" s="8">
        <v>0</v>
      </c>
      <c r="I3679" t="str">
        <f>_xlfn.XLOOKUP(C3679,State_Ref!B:B,State_Ref!A:A,"No Match")</f>
        <v>Ohio</v>
      </c>
      <c r="J3679" cm="1">
        <f t="array" ref="J3679">_xlfn.XLOOKUP(I3679&amp;PROPER(D3679),Cleaned_Population!B$2:B$3200&amp;Cleaned_Population!A$2:A$3200,Cleaned_Population!C$2:C$3200,"No Match")</f>
        <v>135340</v>
      </c>
      <c r="K3679" t="str">
        <f t="shared" si="57"/>
        <v>Sufficient Access</v>
      </c>
    </row>
    <row r="3680" spans="1:11">
      <c r="A3680" t="str">
        <v>DILEY RIDGE MEDICAL CENTER</v>
      </c>
      <c r="B3680" t="str">
        <v>CANAL WINCHESTER</v>
      </c>
      <c r="C3680" t="str">
        <v>OH</v>
      </c>
      <c r="D3680" t="str">
        <v>FRANKLIN</v>
      </c>
      <c r="E3680" t="str">
        <v>Acute Care Hospitals</v>
      </c>
      <c r="F3680" t="str">
        <v>Voluntary non-profit - Private</v>
      </c>
      <c r="G3680" t="str">
        <v>Yes</v>
      </c>
      <c r="H3680" s="8">
        <v>0</v>
      </c>
      <c r="I3680" t="str">
        <f>_xlfn.XLOOKUP(C3680,State_Ref!B:B,State_Ref!A:A,"No Match")</f>
        <v>Ohio</v>
      </c>
      <c r="J3680" cm="1">
        <f t="array" ref="J3680">_xlfn.XLOOKUP(I3680&amp;PROPER(D3680),Cleaned_Population!B$2:B$3200&amp;Cleaned_Population!A$2:A$3200,Cleaned_Population!C$2:C$3200,"No Match")</f>
        <v>1361536</v>
      </c>
      <c r="K3680" t="str">
        <f t="shared" si="57"/>
        <v>Sufficient Access</v>
      </c>
    </row>
    <row r="3681" spans="1:11">
      <c r="A3681" t="str">
        <v>UNIVERSITY HOSPITALS AHUJA MEDICAL CENTER</v>
      </c>
      <c r="B3681" t="str">
        <v>BEACHWOOD</v>
      </c>
      <c r="C3681" t="str">
        <v>OH</v>
      </c>
      <c r="D3681" t="str">
        <v>CUYAHOGA</v>
      </c>
      <c r="E3681" t="str">
        <v>Acute Care Hospitals</v>
      </c>
      <c r="F3681" t="str">
        <v>Voluntary non-profit - Private</v>
      </c>
      <c r="G3681" t="str">
        <v>Yes</v>
      </c>
      <c r="H3681" s="8">
        <v>3</v>
      </c>
      <c r="I3681" t="str">
        <f>_xlfn.XLOOKUP(C3681,State_Ref!B:B,State_Ref!A:A,"No Match")</f>
        <v>Ohio</v>
      </c>
      <c r="J3681" cm="1">
        <f t="array" ref="J3681">_xlfn.XLOOKUP(I3681&amp;PROPER(D3681),Cleaned_Population!B$2:B$3200&amp;Cleaned_Population!A$2:A$3200,Cleaned_Population!C$2:C$3200,"No Match")</f>
        <v>1232925</v>
      </c>
      <c r="K3681" t="str">
        <f t="shared" si="57"/>
        <v>Sufficient Access</v>
      </c>
    </row>
    <row r="3682" spans="1:11">
      <c r="A3682" t="str">
        <v>SOIN MEDICAL CENTER</v>
      </c>
      <c r="B3682" t="str">
        <v>BEAVER CREEK</v>
      </c>
      <c r="C3682" t="str">
        <v>OH</v>
      </c>
      <c r="D3682" t="str">
        <v>GREENE</v>
      </c>
      <c r="E3682" t="str">
        <v>Acute Care Hospitals</v>
      </c>
      <c r="F3682" t="str">
        <v>Voluntary non-profit - Private</v>
      </c>
      <c r="G3682" t="str">
        <v>Yes</v>
      </c>
      <c r="H3682" s="8">
        <v>4</v>
      </c>
      <c r="I3682" t="str">
        <f>_xlfn.XLOOKUP(C3682,State_Ref!B:B,State_Ref!A:A,"No Match")</f>
        <v>Ohio</v>
      </c>
      <c r="J3682" cm="1">
        <f t="array" ref="J3682">_xlfn.XLOOKUP(I3682&amp;PROPER(D3682),Cleaned_Population!B$2:B$3200&amp;Cleaned_Population!A$2:A$3200,Cleaned_Population!C$2:C$3200,"No Match")</f>
        <v>174322</v>
      </c>
      <c r="K3682" t="str">
        <f t="shared" si="57"/>
        <v>Sufficient Access</v>
      </c>
    </row>
    <row r="3683" spans="1:11">
      <c r="A3683" t="str">
        <v>KINGS DAUGHTERS MEDICAL CENTER OHIO</v>
      </c>
      <c r="B3683" t="str">
        <v>PORTSMOUTH</v>
      </c>
      <c r="C3683" t="str">
        <v>OH</v>
      </c>
      <c r="D3683" t="str">
        <v>SCIOTO</v>
      </c>
      <c r="E3683" t="str">
        <v>Acute Care Hospitals</v>
      </c>
      <c r="F3683" t="str">
        <v>Voluntary non-profit - Private</v>
      </c>
      <c r="G3683" t="str">
        <v>Yes</v>
      </c>
      <c r="H3683" s="8">
        <v>0</v>
      </c>
      <c r="I3683" t="str">
        <f>_xlfn.XLOOKUP(C3683,State_Ref!B:B,State_Ref!A:A,"No Match")</f>
        <v>Ohio</v>
      </c>
      <c r="J3683" cm="1">
        <f t="array" ref="J3683">_xlfn.XLOOKUP(I3683&amp;PROPER(D3683),Cleaned_Population!B$2:B$3200&amp;Cleaned_Population!A$2:A$3200,Cleaned_Population!C$2:C$3200,"No Match")</f>
        <v>71365</v>
      </c>
      <c r="K3683" t="str">
        <f t="shared" si="57"/>
        <v>Sufficient Access</v>
      </c>
    </row>
    <row r="3684" spans="1:11">
      <c r="A3684" t="str">
        <v>CLEVELAND CLINIC AVON HOSPITAL</v>
      </c>
      <c r="B3684" t="str">
        <v>AVON</v>
      </c>
      <c r="C3684" t="str">
        <v>OH</v>
      </c>
      <c r="D3684" t="str">
        <v>LORAIN</v>
      </c>
      <c r="E3684" t="str">
        <v>Acute Care Hospitals</v>
      </c>
      <c r="F3684" t="str">
        <v>Voluntary non-profit - Private</v>
      </c>
      <c r="G3684" t="str">
        <v>Yes</v>
      </c>
      <c r="H3684" s="8">
        <v>5</v>
      </c>
      <c r="I3684" t="str">
        <f>_xlfn.XLOOKUP(C3684,State_Ref!B:B,State_Ref!A:A,"No Match")</f>
        <v>Ohio</v>
      </c>
      <c r="J3684" cm="1">
        <f t="array" ref="J3684">_xlfn.XLOOKUP(I3684&amp;PROPER(D3684),Cleaned_Population!B$2:B$3200&amp;Cleaned_Population!A$2:A$3200,Cleaned_Population!C$2:C$3200,"No Match")</f>
        <v>323219</v>
      </c>
      <c r="K3684" t="str">
        <f t="shared" si="57"/>
        <v>Sufficient Access</v>
      </c>
    </row>
    <row r="3685" spans="1:11">
      <c r="A3685" t="str">
        <v>AVITA ONTARIO</v>
      </c>
      <c r="B3685" t="str">
        <v>ONTARIO</v>
      </c>
      <c r="C3685" t="str">
        <v>OH</v>
      </c>
      <c r="D3685" t="str">
        <v>RICHLAND</v>
      </c>
      <c r="E3685" t="str">
        <v>Acute Care Hospitals</v>
      </c>
      <c r="F3685" t="str">
        <v>Voluntary non-profit - Private</v>
      </c>
      <c r="G3685" t="str">
        <v>Yes</v>
      </c>
      <c r="H3685" s="8">
        <v>4</v>
      </c>
      <c r="I3685" t="str">
        <f>_xlfn.XLOOKUP(C3685,State_Ref!B:B,State_Ref!A:A,"No Match")</f>
        <v>Ohio</v>
      </c>
      <c r="J3685" cm="1">
        <f t="array" ref="J3685">_xlfn.XLOOKUP(I3685&amp;PROPER(D3685),Cleaned_Population!B$2:B$3200&amp;Cleaned_Population!A$2:A$3200,Cleaned_Population!C$2:C$3200,"No Match")</f>
        <v>124893</v>
      </c>
      <c r="K3685" t="str">
        <f t="shared" si="57"/>
        <v>Sufficient Access</v>
      </c>
    </row>
    <row r="3686" spans="1:11">
      <c r="A3686" t="str">
        <v>LAKE HEALTH BEACHWOOD MEDICAL CENTER</v>
      </c>
      <c r="B3686" t="str">
        <v>BEACHWOOD</v>
      </c>
      <c r="C3686" t="str">
        <v>OH</v>
      </c>
      <c r="D3686" t="str">
        <v>CUYAHOGA</v>
      </c>
      <c r="E3686" t="str">
        <v>Acute Care Hospitals</v>
      </c>
      <c r="F3686" t="str">
        <v>Proprietary</v>
      </c>
      <c r="G3686" t="str">
        <v>Yes</v>
      </c>
      <c r="H3686" s="8">
        <v>0</v>
      </c>
      <c r="I3686" t="str">
        <f>_xlfn.XLOOKUP(C3686,State_Ref!B:B,State_Ref!A:A,"No Match")</f>
        <v>Ohio</v>
      </c>
      <c r="J3686" cm="1">
        <f t="array" ref="J3686">_xlfn.XLOOKUP(I3686&amp;PROPER(D3686),Cleaned_Population!B$2:B$3200&amp;Cleaned_Population!A$2:A$3200,Cleaned_Population!C$2:C$3200,"No Match")</f>
        <v>1232925</v>
      </c>
      <c r="K3686" t="str">
        <f t="shared" si="57"/>
        <v>Sufficient Access</v>
      </c>
    </row>
    <row r="3687" spans="1:11">
      <c r="A3687" t="str">
        <v>KETTERING HEALTH TROY</v>
      </c>
      <c r="B3687" t="str">
        <v>TROY</v>
      </c>
      <c r="C3687" t="str">
        <v>OH</v>
      </c>
      <c r="D3687" t="str">
        <v>MIAMI</v>
      </c>
      <c r="E3687" t="str">
        <v>Acute Care Hospitals</v>
      </c>
      <c r="F3687" t="str">
        <v>Voluntary non-profit - Private</v>
      </c>
      <c r="G3687" t="str">
        <v>Yes</v>
      </c>
      <c r="H3687" s="8">
        <v>5</v>
      </c>
      <c r="I3687" t="str">
        <f>_xlfn.XLOOKUP(C3687,State_Ref!B:B,State_Ref!A:A,"No Match")</f>
        <v>Ohio</v>
      </c>
      <c r="J3687" cm="1">
        <f t="array" ref="J3687">_xlfn.XLOOKUP(I3687&amp;PROPER(D3687),Cleaned_Population!B$2:B$3200&amp;Cleaned_Population!A$2:A$3200,Cleaned_Population!C$2:C$3200,"No Match")</f>
        <v>112634</v>
      </c>
      <c r="K3687" t="str">
        <f t="shared" si="57"/>
        <v>Sufficient Access</v>
      </c>
    </row>
    <row r="3688" spans="1:11">
      <c r="A3688" t="str">
        <v>MERCY HEALTH KINGS MILLS HOSPITAL LLC</v>
      </c>
      <c r="B3688" t="str">
        <v>MASON</v>
      </c>
      <c r="C3688" t="str">
        <v>OH</v>
      </c>
      <c r="D3688" t="str">
        <v>WARREN</v>
      </c>
      <c r="E3688" t="str">
        <v>Acute Care Hospitals</v>
      </c>
      <c r="F3688" t="str">
        <v>Voluntary non-profit - Private</v>
      </c>
      <c r="G3688" t="str">
        <v>Yes</v>
      </c>
      <c r="H3688" s="8">
        <v>0</v>
      </c>
      <c r="I3688" t="str">
        <f>_xlfn.XLOOKUP(C3688,State_Ref!B:B,State_Ref!A:A,"No Match")</f>
        <v>Ohio</v>
      </c>
      <c r="J3688" cm="1">
        <f t="array" ref="J3688">_xlfn.XLOOKUP(I3688&amp;PROPER(D3688),Cleaned_Population!B$2:B$3200&amp;Cleaned_Population!A$2:A$3200,Cleaned_Population!C$2:C$3200,"No Match")</f>
        <v>257181</v>
      </c>
      <c r="K3688" t="str">
        <f t="shared" si="57"/>
        <v>Sufficient Access</v>
      </c>
    </row>
    <row r="3689" spans="1:11">
      <c r="A3689" t="str">
        <v>MOUNT CARMEL DUBLIN</v>
      </c>
      <c r="B3689" t="str">
        <v>DUBLIN</v>
      </c>
      <c r="C3689" t="str">
        <v>OH</v>
      </c>
      <c r="D3689" t="str">
        <v>FRANKLIN</v>
      </c>
      <c r="E3689" t="str">
        <v>Acute Care Hospitals</v>
      </c>
      <c r="F3689" t="str">
        <v>Voluntary non-profit - Church</v>
      </c>
      <c r="G3689" t="str">
        <v>Yes</v>
      </c>
      <c r="H3689" s="8">
        <v>0</v>
      </c>
      <c r="I3689" t="str">
        <f>_xlfn.XLOOKUP(C3689,State_Ref!B:B,State_Ref!A:A,"No Match")</f>
        <v>Ohio</v>
      </c>
      <c r="J3689" cm="1">
        <f t="array" ref="J3689">_xlfn.XLOOKUP(I3689&amp;PROPER(D3689),Cleaned_Population!B$2:B$3200&amp;Cleaned_Population!A$2:A$3200,Cleaned_Population!C$2:C$3200,"No Match")</f>
        <v>1361536</v>
      </c>
      <c r="K3689" t="str">
        <f t="shared" si="57"/>
        <v>Sufficient Access</v>
      </c>
    </row>
    <row r="3690" spans="1:11">
      <c r="A3690" t="str">
        <v>PAULDING COUNTY HOSPITAL</v>
      </c>
      <c r="B3690" t="str">
        <v>PAULDING</v>
      </c>
      <c r="C3690" t="str">
        <v>OH</v>
      </c>
      <c r="D3690" t="str">
        <v>PAULDING</v>
      </c>
      <c r="E3690" t="str">
        <v>Critical Access Hospitals</v>
      </c>
      <c r="F3690" t="str">
        <v>Government - Local</v>
      </c>
      <c r="G3690" t="str">
        <v>Yes</v>
      </c>
      <c r="H3690" s="8">
        <v>0</v>
      </c>
      <c r="I3690" t="str">
        <f>_xlfn.XLOOKUP(C3690,State_Ref!B:B,State_Ref!A:A,"No Match")</f>
        <v>Ohio</v>
      </c>
      <c r="J3690" cm="1">
        <f t="array" ref="J3690">_xlfn.XLOOKUP(I3690&amp;PROPER(D3690),Cleaned_Population!B$2:B$3200&amp;Cleaned_Population!A$2:A$3200,Cleaned_Population!C$2:C$3200,"No Match")</f>
        <v>18727</v>
      </c>
      <c r="K3690" t="str">
        <f t="shared" si="57"/>
        <v>Sufficient Access</v>
      </c>
    </row>
    <row r="3691" spans="1:11">
      <c r="A3691" t="str">
        <v>TWIN CITY MEDICAL CENTER</v>
      </c>
      <c r="B3691" t="str">
        <v>DENNISON</v>
      </c>
      <c r="C3691" t="str">
        <v>OH</v>
      </c>
      <c r="D3691" t="str">
        <v>TUSCARAWAS</v>
      </c>
      <c r="E3691" t="str">
        <v>Critical Access Hospitals</v>
      </c>
      <c r="F3691" t="str">
        <v>Voluntary non-profit - Church</v>
      </c>
      <c r="G3691" t="str">
        <v>Yes</v>
      </c>
      <c r="H3691" s="8">
        <v>0</v>
      </c>
      <c r="I3691" t="str">
        <f>_xlfn.XLOOKUP(C3691,State_Ref!B:B,State_Ref!A:A,"No Match")</f>
        <v>Ohio</v>
      </c>
      <c r="J3691" cm="1">
        <f t="array" ref="J3691">_xlfn.XLOOKUP(I3691&amp;PROPER(D3691),Cleaned_Population!B$2:B$3200&amp;Cleaned_Population!A$2:A$3200,Cleaned_Population!C$2:C$3200,"No Match")</f>
        <v>92373</v>
      </c>
      <c r="K3691" t="str">
        <f t="shared" si="57"/>
        <v>Sufficient Access</v>
      </c>
    </row>
    <row r="3692" spans="1:11">
      <c r="A3692" t="str">
        <v>LODI COMMUNITY HOSPITAL</v>
      </c>
      <c r="B3692" t="str">
        <v>LODI</v>
      </c>
      <c r="C3692" t="str">
        <v>OH</v>
      </c>
      <c r="D3692" t="str">
        <v>MEDINA</v>
      </c>
      <c r="E3692" t="str">
        <v>Critical Access Hospitals</v>
      </c>
      <c r="F3692" t="str">
        <v>Voluntary non-profit - Private</v>
      </c>
      <c r="G3692" t="str">
        <v>Yes</v>
      </c>
      <c r="H3692" s="8">
        <v>0</v>
      </c>
      <c r="I3692" t="str">
        <f>_xlfn.XLOOKUP(C3692,State_Ref!B:B,State_Ref!A:A,"No Match")</f>
        <v>Ohio</v>
      </c>
      <c r="J3692" cm="1">
        <f t="array" ref="J3692">_xlfn.XLOOKUP(I3692&amp;PROPER(D3692),Cleaned_Population!B$2:B$3200&amp;Cleaned_Population!A$2:A$3200,Cleaned_Population!C$2:C$3200,"No Match")</f>
        <v>185025</v>
      </c>
      <c r="K3692" t="str">
        <f t="shared" si="57"/>
        <v>Sufficient Access</v>
      </c>
    </row>
    <row r="3693" spans="1:11">
      <c r="A3693" t="str">
        <v>GREENFIELD AREA MEDICAL CENTER</v>
      </c>
      <c r="B3693" t="str">
        <v>GREENFIELD</v>
      </c>
      <c r="C3693" t="str">
        <v>OH</v>
      </c>
      <c r="D3693" t="str">
        <v>HIGHLAND</v>
      </c>
      <c r="E3693" t="str">
        <v>Critical Access Hospitals</v>
      </c>
      <c r="F3693" t="str">
        <v>Voluntary non-profit - Private</v>
      </c>
      <c r="G3693" t="str">
        <v>Yes</v>
      </c>
      <c r="H3693" s="8">
        <v>0</v>
      </c>
      <c r="I3693" t="str">
        <f>_xlfn.XLOOKUP(C3693,State_Ref!B:B,State_Ref!A:A,"No Match")</f>
        <v>Ohio</v>
      </c>
      <c r="J3693" cm="1">
        <f t="array" ref="J3693">_xlfn.XLOOKUP(I3693&amp;PROPER(D3693),Cleaned_Population!B$2:B$3200&amp;Cleaned_Population!A$2:A$3200,Cleaned_Population!C$2:C$3200,"No Match")</f>
        <v>43823</v>
      </c>
      <c r="K3693" t="str">
        <f t="shared" si="57"/>
        <v>Sufficient Access</v>
      </c>
    </row>
    <row r="3694" spans="1:11">
      <c r="A3694" t="str">
        <v>MERCY ALLEN HOSPITAL</v>
      </c>
      <c r="B3694" t="str">
        <v>OBERLIN</v>
      </c>
      <c r="C3694" t="str">
        <v>OH</v>
      </c>
      <c r="D3694" t="str">
        <v>LORAIN</v>
      </c>
      <c r="E3694" t="str">
        <v>Critical Access Hospitals</v>
      </c>
      <c r="F3694" t="str">
        <v>Voluntary non-profit - Private</v>
      </c>
      <c r="G3694" t="str">
        <v>Yes</v>
      </c>
      <c r="H3694" s="8">
        <v>5</v>
      </c>
      <c r="I3694" t="str">
        <f>_xlfn.XLOOKUP(C3694,State_Ref!B:B,State_Ref!A:A,"No Match")</f>
        <v>Ohio</v>
      </c>
      <c r="J3694" cm="1">
        <f t="array" ref="J3694">_xlfn.XLOOKUP(I3694&amp;PROPER(D3694),Cleaned_Population!B$2:B$3200&amp;Cleaned_Population!A$2:A$3200,Cleaned_Population!C$2:C$3200,"No Match")</f>
        <v>323219</v>
      </c>
      <c r="K3694" t="str">
        <f t="shared" si="57"/>
        <v>Sufficient Access</v>
      </c>
    </row>
    <row r="3695" spans="1:11">
      <c r="A3695" t="str">
        <v>UHHS MEMORIAL HOSPITAL OF GENEVA</v>
      </c>
      <c r="B3695" t="str">
        <v>GENEVA</v>
      </c>
      <c r="C3695" t="str">
        <v>OH</v>
      </c>
      <c r="D3695" t="str">
        <v>ASHTABULA</v>
      </c>
      <c r="E3695" t="str">
        <v>Critical Access Hospitals</v>
      </c>
      <c r="F3695" t="str">
        <v>Voluntary non-profit - Private</v>
      </c>
      <c r="G3695" t="str">
        <v>Yes</v>
      </c>
      <c r="H3695" s="8">
        <v>4</v>
      </c>
      <c r="I3695" t="str">
        <f>_xlfn.XLOOKUP(C3695,State_Ref!B:B,State_Ref!A:A,"No Match")</f>
        <v>Ohio</v>
      </c>
      <c r="J3695" cm="1">
        <f t="array" ref="J3695">_xlfn.XLOOKUP(I3695&amp;PROPER(D3695),Cleaned_Population!B$2:B$3200&amp;Cleaned_Population!A$2:A$3200,Cleaned_Population!C$2:C$3200,"No Match")</f>
        <v>96713</v>
      </c>
      <c r="K3695" t="str">
        <f t="shared" si="57"/>
        <v>Sufficient Access</v>
      </c>
    </row>
    <row r="3696" spans="1:11">
      <c r="A3696" t="str">
        <v>UNIVERSITY HOSPITALS CONNEAUT MEDICAL CENTER</v>
      </c>
      <c r="B3696" t="str">
        <v>CONNEAUT</v>
      </c>
      <c r="C3696" t="str">
        <v>OH</v>
      </c>
      <c r="D3696" t="str">
        <v>ASHTABULA</v>
      </c>
      <c r="E3696" t="str">
        <v>Critical Access Hospitals</v>
      </c>
      <c r="F3696" t="str">
        <v>Voluntary non-profit - Other</v>
      </c>
      <c r="G3696" t="str">
        <v>Yes</v>
      </c>
      <c r="H3696" s="8">
        <v>4</v>
      </c>
      <c r="I3696" t="str">
        <f>_xlfn.XLOOKUP(C3696,State_Ref!B:B,State_Ref!A:A,"No Match")</f>
        <v>Ohio</v>
      </c>
      <c r="J3696" cm="1">
        <f t="array" ref="J3696">_xlfn.XLOOKUP(I3696&amp;PROPER(D3696),Cleaned_Population!B$2:B$3200&amp;Cleaned_Population!A$2:A$3200,Cleaned_Population!C$2:C$3200,"No Match")</f>
        <v>96713</v>
      </c>
      <c r="K3696" t="str">
        <f t="shared" si="57"/>
        <v>Sufficient Access</v>
      </c>
    </row>
    <row r="3697" spans="1:11">
      <c r="A3697" t="str">
        <v>HENRY COUNTY HOSPITAL, INC</v>
      </c>
      <c r="B3697" t="str">
        <v>NAPOLEON</v>
      </c>
      <c r="C3697" t="str">
        <v>OH</v>
      </c>
      <c r="D3697" t="str">
        <v>HENRY</v>
      </c>
      <c r="E3697" t="str">
        <v>Critical Access Hospitals</v>
      </c>
      <c r="F3697" t="str">
        <v>Voluntary non-profit - Private</v>
      </c>
      <c r="G3697" t="str">
        <v>Yes</v>
      </c>
      <c r="H3697" s="8">
        <v>2</v>
      </c>
      <c r="I3697" t="str">
        <f>_xlfn.XLOOKUP(C3697,State_Ref!B:B,State_Ref!A:A,"No Match")</f>
        <v>Ohio</v>
      </c>
      <c r="J3697" cm="1">
        <f t="array" ref="J3697">_xlfn.XLOOKUP(I3697&amp;PROPER(D3697),Cleaned_Population!B$2:B$3200&amp;Cleaned_Population!A$2:A$3200,Cleaned_Population!C$2:C$3200,"No Match")</f>
        <v>27598</v>
      </c>
      <c r="K3697" t="str">
        <f t="shared" si="57"/>
        <v>Sufficient Access</v>
      </c>
    </row>
    <row r="3698" spans="1:11">
      <c r="A3698" t="str">
        <v>MERCY HEALTH - WILLARD HOSPITAL</v>
      </c>
      <c r="B3698" t="str">
        <v>WILLARD</v>
      </c>
      <c r="C3698" t="str">
        <v>OH</v>
      </c>
      <c r="D3698" t="str">
        <v>HURON</v>
      </c>
      <c r="E3698" t="str">
        <v>Critical Access Hospitals</v>
      </c>
      <c r="F3698" t="str">
        <v>Voluntary non-profit - Private</v>
      </c>
      <c r="G3698" t="str">
        <v>Yes</v>
      </c>
      <c r="H3698" s="8">
        <v>0</v>
      </c>
      <c r="I3698" t="str">
        <f>_xlfn.XLOOKUP(C3698,State_Ref!B:B,State_Ref!A:A,"No Match")</f>
        <v>Ohio</v>
      </c>
      <c r="J3698" cm="1">
        <f t="array" ref="J3698">_xlfn.XLOOKUP(I3698&amp;PROPER(D3698),Cleaned_Population!B$2:B$3200&amp;Cleaned_Population!A$2:A$3200,Cleaned_Population!C$2:C$3200,"No Match")</f>
        <v>58250</v>
      </c>
      <c r="K3698" t="str">
        <f t="shared" si="57"/>
        <v>Sufficient Access</v>
      </c>
    </row>
    <row r="3699" spans="1:11">
      <c r="A3699" t="str">
        <v>HARRISON COMMUNITY HOSPITAL</v>
      </c>
      <c r="B3699" t="str">
        <v>CADIZ</v>
      </c>
      <c r="C3699" t="str">
        <v>OH</v>
      </c>
      <c r="D3699" t="str">
        <v>HARRISON</v>
      </c>
      <c r="E3699" t="str">
        <v>Critical Access Hospitals</v>
      </c>
      <c r="F3699" t="str">
        <v>Voluntary non-profit - Private</v>
      </c>
      <c r="G3699" t="str">
        <v>Yes</v>
      </c>
      <c r="H3699" s="8">
        <v>0</v>
      </c>
      <c r="I3699" t="str">
        <f>_xlfn.XLOOKUP(C3699,State_Ref!B:B,State_Ref!A:A,"No Match")</f>
        <v>Ohio</v>
      </c>
      <c r="J3699" cm="1">
        <f t="array" ref="J3699">_xlfn.XLOOKUP(I3699&amp;PROPER(D3699),Cleaned_Population!B$2:B$3200&amp;Cleaned_Population!A$2:A$3200,Cleaned_Population!C$2:C$3200,"No Match")</f>
        <v>14070</v>
      </c>
      <c r="K3699" t="str">
        <f t="shared" si="57"/>
        <v>Sufficient Access</v>
      </c>
    </row>
    <row r="3700" spans="1:11">
      <c r="A3700" t="str">
        <v>MERCY HEALTH - URBANA HOSPITAL</v>
      </c>
      <c r="B3700" t="str">
        <v>URBANA</v>
      </c>
      <c r="C3700" t="str">
        <v>OH</v>
      </c>
      <c r="D3700" t="str">
        <v>CHAMPAIGN</v>
      </c>
      <c r="E3700" t="str">
        <v>Critical Access Hospitals</v>
      </c>
      <c r="F3700" t="str">
        <v>Voluntary non-profit - Private</v>
      </c>
      <c r="G3700" t="str">
        <v>Yes</v>
      </c>
      <c r="H3700" s="8">
        <v>4</v>
      </c>
      <c r="I3700" t="str">
        <f>_xlfn.XLOOKUP(C3700,State_Ref!B:B,State_Ref!A:A,"No Match")</f>
        <v>Ohio</v>
      </c>
      <c r="J3700" cm="1">
        <f t="array" ref="J3700">_xlfn.XLOOKUP(I3700&amp;PROPER(D3700),Cleaned_Population!B$2:B$3200&amp;Cleaned_Population!A$2:A$3200,Cleaned_Population!C$2:C$3200,"No Match")</f>
        <v>38820</v>
      </c>
      <c r="K3700" t="str">
        <f t="shared" si="57"/>
        <v>Sufficient Access</v>
      </c>
    </row>
    <row r="3701" spans="1:11">
      <c r="A3701" t="str">
        <v>OHIOHEALTH MORROW COUNTY HOSPITAL</v>
      </c>
      <c r="B3701" t="str">
        <v>MOUNT GILEAD</v>
      </c>
      <c r="C3701" t="str">
        <v>OH</v>
      </c>
      <c r="D3701" t="str">
        <v>MORROW</v>
      </c>
      <c r="E3701" t="str">
        <v>Critical Access Hospitals</v>
      </c>
      <c r="F3701" t="str">
        <v>Government - Local</v>
      </c>
      <c r="G3701" t="str">
        <v>Yes</v>
      </c>
      <c r="H3701" s="8">
        <v>0</v>
      </c>
      <c r="I3701" t="str">
        <f>_xlfn.XLOOKUP(C3701,State_Ref!B:B,State_Ref!A:A,"No Match")</f>
        <v>Ohio</v>
      </c>
      <c r="J3701" cm="1">
        <f t="array" ref="J3701">_xlfn.XLOOKUP(I3701&amp;PROPER(D3701),Cleaned_Population!B$2:B$3200&amp;Cleaned_Population!A$2:A$3200,Cleaned_Population!C$2:C$3200,"No Match")</f>
        <v>36305</v>
      </c>
      <c r="K3701" t="str">
        <f t="shared" si="57"/>
        <v>Sufficient Access</v>
      </c>
    </row>
    <row r="3702" spans="1:11">
      <c r="A3702" t="str">
        <v>MAGRUDER HOSPITAL</v>
      </c>
      <c r="B3702" t="str">
        <v>PORT CLINTON</v>
      </c>
      <c r="C3702" t="str">
        <v>OH</v>
      </c>
      <c r="D3702" t="str">
        <v>OTTAWA</v>
      </c>
      <c r="E3702" t="str">
        <v>Critical Access Hospitals</v>
      </c>
      <c r="F3702" t="str">
        <v>Voluntary non-profit - Private</v>
      </c>
      <c r="G3702" t="str">
        <v>Yes</v>
      </c>
      <c r="H3702" s="8">
        <v>3</v>
      </c>
      <c r="I3702" t="str">
        <f>_xlfn.XLOOKUP(C3702,State_Ref!B:B,State_Ref!A:A,"No Match")</f>
        <v>Ohio</v>
      </c>
      <c r="J3702" cm="1">
        <f t="array" ref="J3702">_xlfn.XLOOKUP(I3702&amp;PROPER(D3702),Cleaned_Population!B$2:B$3200&amp;Cleaned_Population!A$2:A$3200,Cleaned_Population!C$2:C$3200,"No Match")</f>
        <v>39481</v>
      </c>
      <c r="K3702" t="str">
        <f t="shared" si="57"/>
        <v>Sufficient Access</v>
      </c>
    </row>
    <row r="3703" spans="1:11">
      <c r="A3703" t="str">
        <v>HARDIN MEMORIAL HOSPITAL</v>
      </c>
      <c r="B3703" t="str">
        <v>KENTON</v>
      </c>
      <c r="C3703" t="str">
        <v>OH</v>
      </c>
      <c r="D3703" t="str">
        <v>HARDIN</v>
      </c>
      <c r="E3703" t="str">
        <v>Critical Access Hospitals</v>
      </c>
      <c r="F3703" t="str">
        <v>Voluntary non-profit - Private</v>
      </c>
      <c r="G3703" t="str">
        <v>Yes</v>
      </c>
      <c r="H3703" s="8">
        <v>0</v>
      </c>
      <c r="I3703" t="str">
        <f>_xlfn.XLOOKUP(C3703,State_Ref!B:B,State_Ref!A:A,"No Match")</f>
        <v>Ohio</v>
      </c>
      <c r="J3703" cm="1">
        <f t="array" ref="J3703">_xlfn.XLOOKUP(I3703&amp;PROPER(D3703),Cleaned_Population!B$2:B$3200&amp;Cleaned_Population!A$2:A$3200,Cleaned_Population!C$2:C$3200,"No Match")</f>
        <v>30072</v>
      </c>
      <c r="K3703" t="str">
        <f t="shared" si="57"/>
        <v>Sufficient Access</v>
      </c>
    </row>
    <row r="3704" spans="1:11">
      <c r="A3704" t="str">
        <v>BUCYRUS COMMUNITY HOSPITAL</v>
      </c>
      <c r="B3704" t="str">
        <v>BUCYRUS</v>
      </c>
      <c r="C3704" t="str">
        <v>OH</v>
      </c>
      <c r="D3704" t="str">
        <v>CRAWFORD</v>
      </c>
      <c r="E3704" t="str">
        <v>Critical Access Hospitals</v>
      </c>
      <c r="F3704" t="str">
        <v>Voluntary non-profit - Other</v>
      </c>
      <c r="G3704" t="str">
        <v>Yes</v>
      </c>
      <c r="H3704" s="8">
        <v>0</v>
      </c>
      <c r="I3704" t="str">
        <f>_xlfn.XLOOKUP(C3704,State_Ref!B:B,State_Ref!A:A,"No Match")</f>
        <v>Ohio</v>
      </c>
      <c r="J3704" cm="1">
        <f t="array" ref="J3704">_xlfn.XLOOKUP(I3704&amp;PROPER(D3704),Cleaned_Population!B$2:B$3200&amp;Cleaned_Population!A$2:A$3200,Cleaned_Population!C$2:C$3200,"No Match")</f>
        <v>41896</v>
      </c>
      <c r="K3704" t="str">
        <f t="shared" si="57"/>
        <v>Sufficient Access</v>
      </c>
    </row>
    <row r="3705" spans="1:11">
      <c r="A3705" t="str">
        <v>FOSTORIA COMMUNITY HOSPITAL</v>
      </c>
      <c r="B3705" t="str">
        <v>FOSTORIA</v>
      </c>
      <c r="C3705" t="str">
        <v>OH</v>
      </c>
      <c r="D3705" t="str">
        <v>SENECA</v>
      </c>
      <c r="E3705" t="str">
        <v>Critical Access Hospitals</v>
      </c>
      <c r="F3705" t="str">
        <v>Voluntary non-profit - Private</v>
      </c>
      <c r="G3705" t="str">
        <v>No</v>
      </c>
      <c r="H3705" s="8">
        <v>4</v>
      </c>
      <c r="I3705" t="str">
        <f>_xlfn.XLOOKUP(C3705,State_Ref!B:B,State_Ref!A:A,"No Match")</f>
        <v>Ohio</v>
      </c>
      <c r="J3705" cm="1">
        <f t="array" ref="J3705">_xlfn.XLOOKUP(I3705&amp;PROPER(D3705),Cleaned_Population!B$2:B$3200&amp;Cleaned_Population!A$2:A$3200,Cleaned_Population!C$2:C$3200,"No Match")</f>
        <v>54522</v>
      </c>
      <c r="K3705" t="str">
        <f t="shared" si="57"/>
        <v>Sufficient Access</v>
      </c>
    </row>
    <row r="3706" spans="1:11">
      <c r="A3706" t="str">
        <v>SELBY GENERAL HOSPITAL</v>
      </c>
      <c r="B3706" t="str">
        <v>MARIETTA</v>
      </c>
      <c r="C3706" t="str">
        <v>OH</v>
      </c>
      <c r="D3706" t="str">
        <v>WASHINGTON</v>
      </c>
      <c r="E3706" t="str">
        <v>Critical Access Hospitals</v>
      </c>
      <c r="F3706" t="str">
        <v>Voluntary non-profit - Private</v>
      </c>
      <c r="G3706" t="str">
        <v>Yes</v>
      </c>
      <c r="H3706" s="8">
        <v>0</v>
      </c>
      <c r="I3706" t="str">
        <f>_xlfn.XLOOKUP(C3706,State_Ref!B:B,State_Ref!A:A,"No Match")</f>
        <v>Ohio</v>
      </c>
      <c r="J3706" cm="1">
        <f t="array" ref="J3706">_xlfn.XLOOKUP(I3706&amp;PROPER(D3706),Cleaned_Population!B$2:B$3200&amp;Cleaned_Population!A$2:A$3200,Cleaned_Population!C$2:C$3200,"No Match")</f>
        <v>58389</v>
      </c>
      <c r="K3706" t="str">
        <f t="shared" si="57"/>
        <v>Sufficient Access</v>
      </c>
    </row>
    <row r="3707" spans="1:11">
      <c r="A3707" t="str">
        <v>HOLZER MEDICAL CENTER JACKSON</v>
      </c>
      <c r="B3707" t="str">
        <v>JACKSON</v>
      </c>
      <c r="C3707" t="str">
        <v>OH</v>
      </c>
      <c r="D3707" t="str">
        <v>JACKSON</v>
      </c>
      <c r="E3707" t="str">
        <v>Critical Access Hospitals</v>
      </c>
      <c r="F3707" t="str">
        <v>Voluntary non-profit - Private</v>
      </c>
      <c r="G3707" t="str">
        <v>Yes</v>
      </c>
      <c r="H3707" s="8">
        <v>3</v>
      </c>
      <c r="I3707" t="str">
        <f>_xlfn.XLOOKUP(C3707,State_Ref!B:B,State_Ref!A:A,"No Match")</f>
        <v>Ohio</v>
      </c>
      <c r="J3707" cm="1">
        <f t="array" ref="J3707">_xlfn.XLOOKUP(I3707&amp;PROPER(D3707),Cleaned_Population!B$2:B$3200&amp;Cleaned_Population!A$2:A$3200,Cleaned_Population!C$2:C$3200,"No Match")</f>
        <v>32817</v>
      </c>
      <c r="K3707" t="str">
        <f t="shared" si="57"/>
        <v>Sufficient Access</v>
      </c>
    </row>
    <row r="3708" spans="1:11">
      <c r="A3708" t="str">
        <v>BARNESVILLE HOSPITAL ASSOCIATION, INC</v>
      </c>
      <c r="B3708" t="str">
        <v>BARNESVILLE</v>
      </c>
      <c r="C3708" t="str">
        <v>OH</v>
      </c>
      <c r="D3708" t="str">
        <v>BELMONT</v>
      </c>
      <c r="E3708" t="str">
        <v>Critical Access Hospitals</v>
      </c>
      <c r="F3708" t="str">
        <v>Voluntary non-profit - Private</v>
      </c>
      <c r="G3708" t="str">
        <v>Yes</v>
      </c>
      <c r="H3708" s="8">
        <v>0</v>
      </c>
      <c r="I3708" t="str">
        <f>_xlfn.XLOOKUP(C3708,State_Ref!B:B,State_Ref!A:A,"No Match")</f>
        <v>Ohio</v>
      </c>
      <c r="J3708" cm="1">
        <f t="array" ref="J3708">_xlfn.XLOOKUP(I3708&amp;PROPER(D3708),Cleaned_Population!B$2:B$3200&amp;Cleaned_Population!A$2:A$3200,Cleaned_Population!C$2:C$3200,"No Match")</f>
        <v>64434</v>
      </c>
      <c r="K3708" t="str">
        <f t="shared" si="57"/>
        <v>Sufficient Access</v>
      </c>
    </row>
    <row r="3709" spans="1:11">
      <c r="A3709" t="str">
        <v>BLUFFTON HOSPITAL</v>
      </c>
      <c r="B3709" t="str">
        <v>BLUFFTON</v>
      </c>
      <c r="C3709" t="str">
        <v>OH</v>
      </c>
      <c r="D3709" t="str">
        <v>ALLEN</v>
      </c>
      <c r="E3709" t="str">
        <v>Critical Access Hospitals</v>
      </c>
      <c r="F3709" t="str">
        <v>Voluntary non-profit - Private</v>
      </c>
      <c r="G3709" t="str">
        <v>Yes</v>
      </c>
      <c r="H3709" s="8">
        <v>0</v>
      </c>
      <c r="I3709" t="str">
        <f>_xlfn.XLOOKUP(C3709,State_Ref!B:B,State_Ref!A:A,"No Match")</f>
        <v>Ohio</v>
      </c>
      <c r="J3709" cm="1">
        <f t="array" ref="J3709">_xlfn.XLOOKUP(I3709&amp;PROPER(D3709),Cleaned_Population!B$2:B$3200&amp;Cleaned_Population!A$2:A$3200,Cleaned_Population!C$2:C$3200,"No Match")</f>
        <v>100881</v>
      </c>
      <c r="K3709" t="str">
        <f t="shared" si="57"/>
        <v>Sufficient Access</v>
      </c>
    </row>
    <row r="3710" spans="1:11">
      <c r="A3710" t="str">
        <v>AULTMAN ORRVILLE HOSPITAL</v>
      </c>
      <c r="B3710" t="str">
        <v>ORRVILLE</v>
      </c>
      <c r="C3710" t="str">
        <v>OH</v>
      </c>
      <c r="D3710" t="str">
        <v>WAYNE</v>
      </c>
      <c r="E3710" t="str">
        <v>Critical Access Hospitals</v>
      </c>
      <c r="F3710" t="str">
        <v>Voluntary non-profit - Private</v>
      </c>
      <c r="G3710" t="str">
        <v>Yes</v>
      </c>
      <c r="H3710" s="8">
        <v>0</v>
      </c>
      <c r="I3710" t="str">
        <f>_xlfn.XLOOKUP(C3710,State_Ref!B:B,State_Ref!A:A,"No Match")</f>
        <v>Ohio</v>
      </c>
      <c r="J3710" cm="1">
        <f t="array" ref="J3710">_xlfn.XLOOKUP(I3710&amp;PROPER(D3710),Cleaned_Population!B$2:B$3200&amp;Cleaned_Population!A$2:A$3200,Cleaned_Population!C$2:C$3200,"No Match")</f>
        <v>116758</v>
      </c>
      <c r="K3710" t="str">
        <f t="shared" si="57"/>
        <v>Sufficient Access</v>
      </c>
    </row>
    <row r="3711" spans="1:11">
      <c r="A3711" t="str">
        <v>OHIOHEALTH SHELBY HOSPITAL</v>
      </c>
      <c r="B3711" t="str">
        <v>SHELBY</v>
      </c>
      <c r="C3711" t="str">
        <v>OH</v>
      </c>
      <c r="D3711" t="str">
        <v>RICHLAND</v>
      </c>
      <c r="E3711" t="str">
        <v>Critical Access Hospitals</v>
      </c>
      <c r="F3711" t="str">
        <v>Voluntary non-profit - Private</v>
      </c>
      <c r="G3711" t="str">
        <v>Yes</v>
      </c>
      <c r="H3711" s="8">
        <v>4</v>
      </c>
      <c r="I3711" t="str">
        <f>_xlfn.XLOOKUP(C3711,State_Ref!B:B,State_Ref!A:A,"No Match")</f>
        <v>Ohio</v>
      </c>
      <c r="J3711" cm="1">
        <f t="array" ref="J3711">_xlfn.XLOOKUP(I3711&amp;PROPER(D3711),Cleaned_Population!B$2:B$3200&amp;Cleaned_Population!A$2:A$3200,Cleaned_Population!C$2:C$3200,"No Match")</f>
        <v>124893</v>
      </c>
      <c r="K3711" t="str">
        <f t="shared" si="57"/>
        <v>Sufficient Access</v>
      </c>
    </row>
    <row r="3712" spans="1:11">
      <c r="A3712" t="str">
        <v>GALION COMMUNITY HOSPITAL</v>
      </c>
      <c r="B3712" t="str">
        <v>GALION</v>
      </c>
      <c r="C3712" t="str">
        <v>OH</v>
      </c>
      <c r="D3712" t="str">
        <v>CRAWFORD</v>
      </c>
      <c r="E3712" t="str">
        <v>Critical Access Hospitals</v>
      </c>
      <c r="F3712" t="str">
        <v>Voluntary non-profit - Church</v>
      </c>
      <c r="G3712" t="str">
        <v>No</v>
      </c>
      <c r="H3712" s="8">
        <v>3</v>
      </c>
      <c r="I3712" t="str">
        <f>_xlfn.XLOOKUP(C3712,State_Ref!B:B,State_Ref!A:A,"No Match")</f>
        <v>Ohio</v>
      </c>
      <c r="J3712" cm="1">
        <f t="array" ref="J3712">_xlfn.XLOOKUP(I3712&amp;PROPER(D3712),Cleaned_Population!B$2:B$3200&amp;Cleaned_Population!A$2:A$3200,Cleaned_Population!C$2:C$3200,"No Match")</f>
        <v>41896</v>
      </c>
      <c r="K3712" t="str">
        <f t="shared" si="57"/>
        <v>Sufficient Access</v>
      </c>
    </row>
    <row r="3713" spans="1:11">
      <c r="A3713" t="str">
        <v>ADAMS COUNTY REGIONAL MEDICAL CENTER</v>
      </c>
      <c r="B3713" t="str">
        <v>SEAMAN</v>
      </c>
      <c r="C3713" t="str">
        <v>OH</v>
      </c>
      <c r="D3713" t="str">
        <v>ADAMS</v>
      </c>
      <c r="E3713" t="str">
        <v>Critical Access Hospitals</v>
      </c>
      <c r="F3713" t="str">
        <v>Government - Local</v>
      </c>
      <c r="G3713" t="str">
        <v>Yes</v>
      </c>
      <c r="H3713" s="8">
        <v>3</v>
      </c>
      <c r="I3713" t="str">
        <f>_xlfn.XLOOKUP(C3713,State_Ref!B:B,State_Ref!A:A,"No Match")</f>
        <v>Ohio</v>
      </c>
      <c r="J3713" cm="1">
        <f t="array" ref="J3713">_xlfn.XLOOKUP(I3713&amp;PROPER(D3713),Cleaned_Population!B$2:B$3200&amp;Cleaned_Population!A$2:A$3200,Cleaned_Population!C$2:C$3200,"No Match")</f>
        <v>27865</v>
      </c>
      <c r="K3713" t="str">
        <f t="shared" si="57"/>
        <v>Sufficient Access</v>
      </c>
    </row>
    <row r="3714" spans="1:11">
      <c r="A3714" t="str">
        <v>COMMUNITY HOSPITALS AND WELLNESS CENTERS</v>
      </c>
      <c r="B3714" t="str">
        <v>MONTPELIER</v>
      </c>
      <c r="C3714" t="str">
        <v>OH</v>
      </c>
      <c r="D3714" t="str">
        <v>WILLIAMS</v>
      </c>
      <c r="E3714" t="str">
        <v>Critical Access Hospitals</v>
      </c>
      <c r="F3714" t="str">
        <v>Voluntary non-profit - Private</v>
      </c>
      <c r="G3714" t="str">
        <v>Yes</v>
      </c>
      <c r="H3714" s="8">
        <v>0</v>
      </c>
      <c r="I3714" t="str">
        <f>_xlfn.XLOOKUP(C3714,State_Ref!B:B,State_Ref!A:A,"No Match")</f>
        <v>Ohio</v>
      </c>
      <c r="J3714" cm="1">
        <f t="array" ref="J3714">_xlfn.XLOOKUP(I3714&amp;PROPER(D3714),Cleaned_Population!B$2:B$3200&amp;Cleaned_Population!A$2:A$3200,Cleaned_Population!C$2:C$3200,"No Match")</f>
        <v>36549</v>
      </c>
      <c r="K3714" t="str">
        <f t="shared" si="57"/>
        <v>Sufficient Access</v>
      </c>
    </row>
    <row r="3715" spans="1:11">
      <c r="A3715" t="str">
        <v>PROMEDICA DEFIANCE REGIONAL HOSPITAL</v>
      </c>
      <c r="B3715" t="str">
        <v>DEFIANCE</v>
      </c>
      <c r="C3715" t="str">
        <v>OH</v>
      </c>
      <c r="D3715" t="str">
        <v>DEFIANCE</v>
      </c>
      <c r="E3715" t="str">
        <v>Critical Access Hospitals</v>
      </c>
      <c r="F3715" t="str">
        <v>Voluntary non-profit - Private</v>
      </c>
      <c r="G3715" t="str">
        <v>Yes</v>
      </c>
      <c r="H3715" s="8">
        <v>5</v>
      </c>
      <c r="I3715" t="str">
        <f>_xlfn.XLOOKUP(C3715,State_Ref!B:B,State_Ref!A:A,"No Match")</f>
        <v>Ohio</v>
      </c>
      <c r="J3715" cm="1">
        <f t="array" ref="J3715">_xlfn.XLOOKUP(I3715&amp;PROPER(D3715),Cleaned_Population!B$2:B$3200&amp;Cleaned_Population!A$2:A$3200,Cleaned_Population!C$2:C$3200,"No Match")</f>
        <v>38292</v>
      </c>
      <c r="K3715" t="str">
        <f t="shared" ref="K3715:K3778" si="58">IF(AND(J3715&gt;50000,COUNTIFS(D:D,D3715,C:C,C3715)&lt;=1),"Hospital Desert","Sufficient Access")</f>
        <v>Sufficient Access</v>
      </c>
    </row>
    <row r="3716" spans="1:11">
      <c r="A3716" t="str">
        <v>WYANDOT MEMORIAL HOSPITAL</v>
      </c>
      <c r="B3716" t="str">
        <v>UPPER SANDUSKY</v>
      </c>
      <c r="C3716" t="str">
        <v>OH</v>
      </c>
      <c r="D3716" t="str">
        <v>WYANDOT</v>
      </c>
      <c r="E3716" t="str">
        <v>Critical Access Hospitals</v>
      </c>
      <c r="F3716" t="str">
        <v>Government - Hospital District or Authority</v>
      </c>
      <c r="G3716" t="str">
        <v>Yes</v>
      </c>
      <c r="H3716" s="8">
        <v>5</v>
      </c>
      <c r="I3716" t="str">
        <f>_xlfn.XLOOKUP(C3716,State_Ref!B:B,State_Ref!A:A,"No Match")</f>
        <v>Ohio</v>
      </c>
      <c r="J3716" cm="1">
        <f t="array" ref="J3716">_xlfn.XLOOKUP(I3716&amp;PROPER(D3716),Cleaned_Population!B$2:B$3200&amp;Cleaned_Population!A$2:A$3200,Cleaned_Population!C$2:C$3200,"No Match")</f>
        <v>21567</v>
      </c>
      <c r="K3716" t="str">
        <f t="shared" si="58"/>
        <v>Sufficient Access</v>
      </c>
    </row>
    <row r="3717" spans="1:11">
      <c r="A3717" t="str">
        <v>HOCKING VALLEY COMMUNITY HOSPITAL</v>
      </c>
      <c r="B3717" t="str">
        <v>LOGAN</v>
      </c>
      <c r="C3717" t="str">
        <v>OH</v>
      </c>
      <c r="D3717" t="str">
        <v>HOCKING</v>
      </c>
      <c r="E3717" t="str">
        <v>Critical Access Hospitals</v>
      </c>
      <c r="F3717" t="str">
        <v>Voluntary non-profit - Other</v>
      </c>
      <c r="G3717" t="str">
        <v>Yes</v>
      </c>
      <c r="H3717" s="8">
        <v>0</v>
      </c>
      <c r="I3717" t="str">
        <f>_xlfn.XLOOKUP(C3717,State_Ref!B:B,State_Ref!A:A,"No Match")</f>
        <v>Ohio</v>
      </c>
      <c r="J3717" cm="1">
        <f t="array" ref="J3717">_xlfn.XLOOKUP(I3717&amp;PROPER(D3717),Cleaned_Population!B$2:B$3200&amp;Cleaned_Population!A$2:A$3200,Cleaned_Population!C$2:C$3200,"No Match")</f>
        <v>27512</v>
      </c>
      <c r="K3717" t="str">
        <f t="shared" si="58"/>
        <v>Sufficient Access</v>
      </c>
    </row>
    <row r="3718" spans="1:11">
      <c r="A3718" t="str">
        <v>ADENA FAYETTE MEDICAL CENTER</v>
      </c>
      <c r="B3718" t="str">
        <v>WASHINGTON CH</v>
      </c>
      <c r="C3718" t="str">
        <v>OH</v>
      </c>
      <c r="D3718" t="str">
        <v>FAYETTE</v>
      </c>
      <c r="E3718" t="str">
        <v>Critical Access Hospitals</v>
      </c>
      <c r="F3718" t="str">
        <v>Government - Local</v>
      </c>
      <c r="G3718" t="str">
        <v>Yes</v>
      </c>
      <c r="H3718" s="8">
        <v>3</v>
      </c>
      <c r="I3718" t="str">
        <f>_xlfn.XLOOKUP(C3718,State_Ref!B:B,State_Ref!A:A,"No Match")</f>
        <v>Ohio</v>
      </c>
      <c r="J3718" cm="1">
        <f t="array" ref="J3718">_xlfn.XLOOKUP(I3718&amp;PROPER(D3718),Cleaned_Population!B$2:B$3200&amp;Cleaned_Population!A$2:A$3200,Cleaned_Population!C$2:C$3200,"No Match")</f>
        <v>28552</v>
      </c>
      <c r="K3718" t="str">
        <f t="shared" si="58"/>
        <v>Sufficient Access</v>
      </c>
    </row>
    <row r="3719" spans="1:11">
      <c r="A3719" t="str">
        <v>HIGHLAND DISTRICT HOSPITAL</v>
      </c>
      <c r="B3719" t="str">
        <v>HILLSBORO</v>
      </c>
      <c r="C3719" t="str">
        <v>OH</v>
      </c>
      <c r="D3719" t="str">
        <v>HIGHLAND</v>
      </c>
      <c r="E3719" t="str">
        <v>Critical Access Hospitals</v>
      </c>
      <c r="F3719" t="str">
        <v>Government - Hospital District or Authority</v>
      </c>
      <c r="G3719" t="str">
        <v>Yes</v>
      </c>
      <c r="H3719" s="8">
        <v>3</v>
      </c>
      <c r="I3719" t="str">
        <f>_xlfn.XLOOKUP(C3719,State_Ref!B:B,State_Ref!A:A,"No Match")</f>
        <v>Ohio</v>
      </c>
      <c r="J3719" cm="1">
        <f t="array" ref="J3719">_xlfn.XLOOKUP(I3719&amp;PROPER(D3719),Cleaned_Population!B$2:B$3200&amp;Cleaned_Population!A$2:A$3200,Cleaned_Population!C$2:C$3200,"No Match")</f>
        <v>43823</v>
      </c>
      <c r="K3719" t="str">
        <f t="shared" si="58"/>
        <v>Sufficient Access</v>
      </c>
    </row>
    <row r="3720" spans="1:11">
      <c r="A3720" t="str">
        <v>FULTON COUNTY HEALTH CENTER</v>
      </c>
      <c r="B3720" t="str">
        <v>WAUSEON</v>
      </c>
      <c r="C3720" t="str">
        <v>OH</v>
      </c>
      <c r="D3720" t="str">
        <v>FULTON</v>
      </c>
      <c r="E3720" t="str">
        <v>Critical Access Hospitals</v>
      </c>
      <c r="F3720" t="str">
        <v>Voluntary non-profit - Private</v>
      </c>
      <c r="G3720" t="str">
        <v>Yes</v>
      </c>
      <c r="H3720" s="8">
        <v>3</v>
      </c>
      <c r="I3720" t="str">
        <f>_xlfn.XLOOKUP(C3720,State_Ref!B:B,State_Ref!A:A,"No Match")</f>
        <v>Ohio</v>
      </c>
      <c r="J3720" cm="1">
        <f t="array" ref="J3720">_xlfn.XLOOKUP(I3720&amp;PROPER(D3720),Cleaned_Population!B$2:B$3200&amp;Cleaned_Population!A$2:A$3200,Cleaned_Population!C$2:C$3200,"No Match")</f>
        <v>41853</v>
      </c>
      <c r="K3720" t="str">
        <f t="shared" si="58"/>
        <v>Sufficient Access</v>
      </c>
    </row>
    <row r="3721" spans="1:11">
      <c r="A3721" t="str">
        <v>ADENA PIKE MEDICAL CENTER</v>
      </c>
      <c r="B3721" t="str">
        <v>WAVERLY</v>
      </c>
      <c r="C3721" t="str">
        <v>OH</v>
      </c>
      <c r="D3721" t="str">
        <v>PIKE</v>
      </c>
      <c r="E3721" t="str">
        <v>Critical Access Hospitals</v>
      </c>
      <c r="F3721" t="str">
        <v>Voluntary non-profit - Private</v>
      </c>
      <c r="G3721" t="str">
        <v>Yes</v>
      </c>
      <c r="H3721" s="8">
        <v>0</v>
      </c>
      <c r="I3721" t="str">
        <f>_xlfn.XLOOKUP(C3721,State_Ref!B:B,State_Ref!A:A,"No Match")</f>
        <v>Ohio</v>
      </c>
      <c r="J3721" cm="1">
        <f t="array" ref="J3721">_xlfn.XLOOKUP(I3721&amp;PROPER(D3721),Cleaned_Population!B$2:B$3200&amp;Cleaned_Population!A$2:A$3200,Cleaned_Population!C$2:C$3200,"No Match")</f>
        <v>27061</v>
      </c>
      <c r="K3721" t="str">
        <f t="shared" si="58"/>
        <v>Sufficient Access</v>
      </c>
    </row>
    <row r="3722" spans="1:11">
      <c r="A3722" t="str">
        <v>WAYNE HOSPITAL</v>
      </c>
      <c r="B3722" t="str">
        <v>GREENVILLE</v>
      </c>
      <c r="C3722" t="str">
        <v>OH</v>
      </c>
      <c r="D3722" t="str">
        <v>DARKE</v>
      </c>
      <c r="E3722" t="str">
        <v>Critical Access Hospitals</v>
      </c>
      <c r="F3722" t="str">
        <v>Voluntary non-profit - Private</v>
      </c>
      <c r="G3722" t="str">
        <v>Yes</v>
      </c>
      <c r="H3722" s="8">
        <v>0</v>
      </c>
      <c r="I3722" t="str">
        <f>_xlfn.XLOOKUP(C3722,State_Ref!B:B,State_Ref!A:A,"No Match")</f>
        <v>Ohio</v>
      </c>
      <c r="J3722" cm="1">
        <f t="array" ref="J3722">_xlfn.XLOOKUP(I3722&amp;PROPER(D3722),Cleaned_Population!B$2:B$3200&amp;Cleaned_Population!A$2:A$3200,Cleaned_Population!C$2:C$3200,"No Match")</f>
        <v>51520</v>
      </c>
      <c r="K3722" t="str">
        <f t="shared" si="58"/>
        <v>Hospital Desert</v>
      </c>
    </row>
    <row r="3723" spans="1:11">
      <c r="A3723" t="str">
        <v>CINCINNATI CHILDREN'S HOSPITAL MEDICAL CENTER</v>
      </c>
      <c r="B3723" t="str">
        <v>CINCINNATI</v>
      </c>
      <c r="C3723" t="str">
        <v>OH</v>
      </c>
      <c r="D3723" t="str">
        <v>HAMILTON</v>
      </c>
      <c r="E3723" t="str">
        <v>Childrens</v>
      </c>
      <c r="F3723" t="str">
        <v>Voluntary non-profit - Private</v>
      </c>
      <c r="G3723" t="str">
        <v>Yes</v>
      </c>
      <c r="H3723" s="8">
        <v>0</v>
      </c>
      <c r="I3723" t="str">
        <f>_xlfn.XLOOKUP(C3723,State_Ref!B:B,State_Ref!A:A,"No Match")</f>
        <v>Ohio</v>
      </c>
      <c r="J3723" cm="1">
        <f t="array" ref="J3723">_xlfn.XLOOKUP(I3723&amp;PROPER(D3723),Cleaned_Population!B$2:B$3200&amp;Cleaned_Population!A$2:A$3200,Cleaned_Population!C$2:C$3200,"No Match")</f>
        <v>838418</v>
      </c>
      <c r="K3723" t="str">
        <f t="shared" si="58"/>
        <v>Sufficient Access</v>
      </c>
    </row>
    <row r="3724" spans="1:11">
      <c r="A3724" t="str">
        <v>RAINBOW BABIES AND CHILDRENS HOSPITAL</v>
      </c>
      <c r="B3724" t="str">
        <v>CLEVELAND</v>
      </c>
      <c r="C3724" t="str">
        <v>OH</v>
      </c>
      <c r="D3724" t="str">
        <v>CUYAHOGA</v>
      </c>
      <c r="E3724" t="str">
        <v>Childrens</v>
      </c>
      <c r="F3724" t="str">
        <v>Voluntary non-profit - Other</v>
      </c>
      <c r="G3724" t="str">
        <v>No</v>
      </c>
      <c r="H3724" s="8">
        <v>0</v>
      </c>
      <c r="I3724" t="str">
        <f>_xlfn.XLOOKUP(C3724,State_Ref!B:B,State_Ref!A:A,"No Match")</f>
        <v>Ohio</v>
      </c>
      <c r="J3724" cm="1">
        <f t="array" ref="J3724">_xlfn.XLOOKUP(I3724&amp;PROPER(D3724),Cleaned_Population!B$2:B$3200&amp;Cleaned_Population!A$2:A$3200,Cleaned_Population!C$2:C$3200,"No Match")</f>
        <v>1232925</v>
      </c>
      <c r="K3724" t="str">
        <f t="shared" si="58"/>
        <v>Sufficient Access</v>
      </c>
    </row>
    <row r="3725" spans="1:11">
      <c r="A3725" t="str">
        <v>AKRON CHILDREN'S HOSPITAL</v>
      </c>
      <c r="B3725" t="str">
        <v>AKRON</v>
      </c>
      <c r="C3725" t="str">
        <v>OH</v>
      </c>
      <c r="D3725" t="str">
        <v>SUMMIT</v>
      </c>
      <c r="E3725" t="str">
        <v>Childrens</v>
      </c>
      <c r="F3725" t="str">
        <v>Voluntary non-profit - Private</v>
      </c>
      <c r="G3725" t="str">
        <v>No</v>
      </c>
      <c r="H3725" s="8">
        <v>0</v>
      </c>
      <c r="I3725" t="str">
        <f>_xlfn.XLOOKUP(C3725,State_Ref!B:B,State_Ref!A:A,"No Match")</f>
        <v>Ohio</v>
      </c>
      <c r="J3725" cm="1">
        <f t="array" ref="J3725">_xlfn.XLOOKUP(I3725&amp;PROPER(D3725),Cleaned_Population!B$2:B$3200&amp;Cleaned_Population!A$2:A$3200,Cleaned_Population!C$2:C$3200,"No Match")</f>
        <v>538376</v>
      </c>
      <c r="K3725" t="str">
        <f t="shared" si="58"/>
        <v>Sufficient Access</v>
      </c>
    </row>
    <row r="3726" spans="1:11">
      <c r="A3726" t="str">
        <v>CLEVELAND CLINIC CHILDREN'S HOSPITAL FOR REHAB</v>
      </c>
      <c r="B3726" t="str">
        <v>CLEVELAND</v>
      </c>
      <c r="C3726" t="str">
        <v>OH</v>
      </c>
      <c r="D3726" t="str">
        <v>CUYAHOGA</v>
      </c>
      <c r="E3726" t="str">
        <v>Childrens</v>
      </c>
      <c r="F3726" t="str">
        <v>Voluntary non-profit - Private</v>
      </c>
      <c r="G3726" t="str">
        <v>No</v>
      </c>
      <c r="H3726" s="8">
        <v>0</v>
      </c>
      <c r="I3726" t="str">
        <f>_xlfn.XLOOKUP(C3726,State_Ref!B:B,State_Ref!A:A,"No Match")</f>
        <v>Ohio</v>
      </c>
      <c r="J3726" cm="1">
        <f t="array" ref="J3726">_xlfn.XLOOKUP(I3726&amp;PROPER(D3726),Cleaned_Population!B$2:B$3200&amp;Cleaned_Population!A$2:A$3200,Cleaned_Population!C$2:C$3200,"No Match")</f>
        <v>1232925</v>
      </c>
      <c r="K3726" t="str">
        <f t="shared" si="58"/>
        <v>Sufficient Access</v>
      </c>
    </row>
    <row r="3727" spans="1:11">
      <c r="A3727" t="str">
        <v>NATIONWIDE CHILDREN'S HOSPITAL</v>
      </c>
      <c r="B3727" t="str">
        <v>COLUMBUS</v>
      </c>
      <c r="C3727" t="str">
        <v>OH</v>
      </c>
      <c r="D3727" t="str">
        <v>FRANKLIN</v>
      </c>
      <c r="E3727" t="str">
        <v>Childrens</v>
      </c>
      <c r="F3727" t="str">
        <v>Voluntary non-profit - Private</v>
      </c>
      <c r="G3727" t="str">
        <v>Yes</v>
      </c>
      <c r="H3727" s="8">
        <v>0</v>
      </c>
      <c r="I3727" t="str">
        <f>_xlfn.XLOOKUP(C3727,State_Ref!B:B,State_Ref!A:A,"No Match")</f>
        <v>Ohio</v>
      </c>
      <c r="J3727" cm="1">
        <f t="array" ref="J3727">_xlfn.XLOOKUP(I3727&amp;PROPER(D3727),Cleaned_Population!B$2:B$3200&amp;Cleaned_Population!A$2:A$3200,Cleaned_Population!C$2:C$3200,"No Match")</f>
        <v>1361536</v>
      </c>
      <c r="K3727" t="str">
        <f t="shared" si="58"/>
        <v>Sufficient Access</v>
      </c>
    </row>
    <row r="3728" spans="1:11">
      <c r="A3728" t="str">
        <v>DAYTON CHILDRENS HOSPITAL</v>
      </c>
      <c r="B3728" t="str">
        <v>DAYTON</v>
      </c>
      <c r="C3728" t="str">
        <v>OH</v>
      </c>
      <c r="D3728" t="str">
        <v>MONTGOMERY</v>
      </c>
      <c r="E3728" t="str">
        <v>Childrens</v>
      </c>
      <c r="F3728" t="str">
        <v>Voluntary non-profit - Private</v>
      </c>
      <c r="G3728" t="str">
        <v>Yes</v>
      </c>
      <c r="H3728" s="8">
        <v>0</v>
      </c>
      <c r="I3728" t="str">
        <f>_xlfn.XLOOKUP(C3728,State_Ref!B:B,State_Ref!A:A,"No Match")</f>
        <v>Ohio</v>
      </c>
      <c r="J3728" cm="1">
        <f t="array" ref="J3728">_xlfn.XLOOKUP(I3728&amp;PROPER(D3728),Cleaned_Population!B$2:B$3200&amp;Cleaned_Population!A$2:A$3200,Cleaned_Population!C$2:C$3200,"No Match")</f>
        <v>539598</v>
      </c>
      <c r="K3728" t="str">
        <f t="shared" si="58"/>
        <v>Sufficient Access</v>
      </c>
    </row>
    <row r="3729" spans="1:11">
      <c r="A3729" t="str">
        <v>SHRINERS HOSPITALS FOR CHILDREN</v>
      </c>
      <c r="B3729" t="str">
        <v>DAYTON</v>
      </c>
      <c r="C3729" t="str">
        <v>OH</v>
      </c>
      <c r="D3729" t="str">
        <v>MONTGOMERY</v>
      </c>
      <c r="E3729" t="str">
        <v>Childrens</v>
      </c>
      <c r="F3729" t="str">
        <v>Voluntary non-profit - Private</v>
      </c>
      <c r="G3729" t="str">
        <v>No</v>
      </c>
      <c r="H3729" s="8">
        <v>0</v>
      </c>
      <c r="I3729" t="str">
        <f>_xlfn.XLOOKUP(C3729,State_Ref!B:B,State_Ref!A:A,"No Match")</f>
        <v>Ohio</v>
      </c>
      <c r="J3729" cm="1">
        <f t="array" ref="J3729">_xlfn.XLOOKUP(I3729&amp;PROPER(D3729),Cleaned_Population!B$2:B$3200&amp;Cleaned_Population!A$2:A$3200,Cleaned_Population!C$2:C$3200,"No Match")</f>
        <v>539598</v>
      </c>
      <c r="K3729" t="str">
        <f t="shared" si="58"/>
        <v>Sufficient Access</v>
      </c>
    </row>
    <row r="3730" spans="1:11">
      <c r="A3730" t="str">
        <v>NATIONWIDE CHILDREN'S HOSPITAL TOLEDO, LLC</v>
      </c>
      <c r="B3730" t="str">
        <v>TOLEDO</v>
      </c>
      <c r="C3730" t="str">
        <v>OH</v>
      </c>
      <c r="D3730" t="str">
        <v>LUCAS</v>
      </c>
      <c r="E3730" t="str">
        <v>Childrens</v>
      </c>
      <c r="F3730" t="str">
        <v>Voluntary non-profit - Private</v>
      </c>
      <c r="G3730" t="str">
        <v>No</v>
      </c>
      <c r="H3730" s="8">
        <v>0</v>
      </c>
      <c r="I3730" t="str">
        <f>_xlfn.XLOOKUP(C3730,State_Ref!B:B,State_Ref!A:A,"No Match")</f>
        <v>Ohio</v>
      </c>
      <c r="J3730" cm="1">
        <f t="array" ref="J3730">_xlfn.XLOOKUP(I3730&amp;PROPER(D3730),Cleaned_Population!B$2:B$3200&amp;Cleaned_Population!A$2:A$3200,Cleaned_Population!C$2:C$3200,"No Match")</f>
        <v>423347</v>
      </c>
      <c r="K3730" t="str">
        <f t="shared" si="58"/>
        <v>Sufficient Access</v>
      </c>
    </row>
    <row r="3731" spans="1:11">
      <c r="A3731" t="str">
        <v>TWIN VALLEY BEHAVIORAL HEALTHCARE</v>
      </c>
      <c r="B3731" t="str">
        <v>COLUMBUS</v>
      </c>
      <c r="C3731" t="str">
        <v>OH</v>
      </c>
      <c r="D3731" t="str">
        <v>FRANKLIN</v>
      </c>
      <c r="E3731" t="str">
        <v>Psychiatric</v>
      </c>
      <c r="F3731" t="str">
        <v>Government - Local</v>
      </c>
      <c r="G3731" t="str">
        <v>Yes</v>
      </c>
      <c r="H3731" s="8">
        <v>0</v>
      </c>
      <c r="I3731" t="str">
        <f>_xlfn.XLOOKUP(C3731,State_Ref!B:B,State_Ref!A:A,"No Match")</f>
        <v>Ohio</v>
      </c>
      <c r="J3731" cm="1">
        <f t="array" ref="J3731">_xlfn.XLOOKUP(I3731&amp;PROPER(D3731),Cleaned_Population!B$2:B$3200&amp;Cleaned_Population!A$2:A$3200,Cleaned_Population!C$2:C$3200,"No Match")</f>
        <v>1361536</v>
      </c>
      <c r="K3731" t="str">
        <f t="shared" si="58"/>
        <v>Sufficient Access</v>
      </c>
    </row>
    <row r="3732" spans="1:11">
      <c r="A3732" t="str">
        <v>NORTHCOAST BEHAVIORAL HEALTHCARE NORTHFIELD CAMPUS</v>
      </c>
      <c r="B3732" t="str">
        <v>NORTHFIELD</v>
      </c>
      <c r="C3732" t="str">
        <v>OH</v>
      </c>
      <c r="D3732" t="str">
        <v>SUMMIT</v>
      </c>
      <c r="E3732" t="str">
        <v>Psychiatric</v>
      </c>
      <c r="F3732" t="str">
        <v>Government - State</v>
      </c>
      <c r="G3732" t="str">
        <v>No</v>
      </c>
      <c r="H3732" s="8">
        <v>0</v>
      </c>
      <c r="I3732" t="str">
        <f>_xlfn.XLOOKUP(C3732,State_Ref!B:B,State_Ref!A:A,"No Match")</f>
        <v>Ohio</v>
      </c>
      <c r="J3732" cm="1">
        <f t="array" ref="J3732">_xlfn.XLOOKUP(I3732&amp;PROPER(D3732),Cleaned_Population!B$2:B$3200&amp;Cleaned_Population!A$2:A$3200,Cleaned_Population!C$2:C$3200,"No Match")</f>
        <v>538376</v>
      </c>
      <c r="K3732" t="str">
        <f t="shared" si="58"/>
        <v>Sufficient Access</v>
      </c>
    </row>
    <row r="3733" spans="1:11">
      <c r="A3733" t="str">
        <v>NORTHWEST OHIO PSYCHIATRIC HOSPITAL</v>
      </c>
      <c r="B3733" t="str">
        <v>TOLEDO</v>
      </c>
      <c r="C3733" t="str">
        <v>OH</v>
      </c>
      <c r="D3733" t="str">
        <v>LUCAS</v>
      </c>
      <c r="E3733" t="str">
        <v>Psychiatric</v>
      </c>
      <c r="F3733" t="str">
        <v>Government - State</v>
      </c>
      <c r="G3733" t="str">
        <v>Yes</v>
      </c>
      <c r="H3733" s="8">
        <v>0</v>
      </c>
      <c r="I3733" t="str">
        <f>_xlfn.XLOOKUP(C3733,State_Ref!B:B,State_Ref!A:A,"No Match")</f>
        <v>Ohio</v>
      </c>
      <c r="J3733" cm="1">
        <f t="array" ref="J3733">_xlfn.XLOOKUP(I3733&amp;PROPER(D3733),Cleaned_Population!B$2:B$3200&amp;Cleaned_Population!A$2:A$3200,Cleaned_Population!C$2:C$3200,"No Match")</f>
        <v>423347</v>
      </c>
      <c r="K3733" t="str">
        <f t="shared" si="58"/>
        <v>Sufficient Access</v>
      </c>
    </row>
    <row r="3734" spans="1:11">
      <c r="A3734" t="str">
        <v>APPALACHIAN BEHAVIORAL HEALTH CARE</v>
      </c>
      <c r="B3734" t="str">
        <v>ATHENS</v>
      </c>
      <c r="C3734" t="str">
        <v>OH</v>
      </c>
      <c r="D3734" t="str">
        <v>ATHENS</v>
      </c>
      <c r="E3734" t="str">
        <v>Psychiatric</v>
      </c>
      <c r="F3734" t="str">
        <v>Proprietary</v>
      </c>
      <c r="G3734" t="str">
        <v>No</v>
      </c>
      <c r="H3734" s="8">
        <v>0</v>
      </c>
      <c r="I3734" t="str">
        <f>_xlfn.XLOOKUP(C3734,State_Ref!B:B,State_Ref!A:A,"No Match")</f>
        <v>Ohio</v>
      </c>
      <c r="J3734" cm="1">
        <f t="array" ref="J3734">_xlfn.XLOOKUP(I3734&amp;PROPER(D3734),Cleaned_Population!B$2:B$3200&amp;Cleaned_Population!A$2:A$3200,Cleaned_Population!C$2:C$3200,"No Match")</f>
        <v>63197</v>
      </c>
      <c r="K3734" t="str">
        <f t="shared" si="58"/>
        <v>Sufficient Access</v>
      </c>
    </row>
    <row r="3735" spans="1:11">
      <c r="A3735" t="str">
        <v>WINDSOR LAURELWOOD CENTER FOR BEHAVORIAL MEDICINE</v>
      </c>
      <c r="B3735" t="str">
        <v>WILLOUGHBY</v>
      </c>
      <c r="C3735" t="str">
        <v>OH</v>
      </c>
      <c r="D3735" t="str">
        <v>LAKE</v>
      </c>
      <c r="E3735" t="str">
        <v>Psychiatric</v>
      </c>
      <c r="F3735" t="str">
        <v>Proprietary</v>
      </c>
      <c r="G3735" t="str">
        <v>No</v>
      </c>
      <c r="H3735" s="8">
        <v>0</v>
      </c>
      <c r="I3735" t="str">
        <f>_xlfn.XLOOKUP(C3735,State_Ref!B:B,State_Ref!A:A,"No Match")</f>
        <v>Ohio</v>
      </c>
      <c r="J3735" cm="1">
        <f t="array" ref="J3735">_xlfn.XLOOKUP(I3735&amp;PROPER(D3735),Cleaned_Population!B$2:B$3200&amp;Cleaned_Population!A$2:A$3200,Cleaned_Population!C$2:C$3200,"No Match")</f>
        <v>232217</v>
      </c>
      <c r="K3735" t="str">
        <f t="shared" si="58"/>
        <v>Sufficient Access</v>
      </c>
    </row>
    <row r="3736" spans="1:11">
      <c r="A3736" t="str">
        <v>HEARTLAND BEHAVIORAL HEALTHCARE</v>
      </c>
      <c r="B3736" t="str">
        <v>MASSILLON</v>
      </c>
      <c r="C3736" t="str">
        <v>OH</v>
      </c>
      <c r="D3736" t="str">
        <v>STARK</v>
      </c>
      <c r="E3736" t="str">
        <v>Psychiatric</v>
      </c>
      <c r="F3736" t="str">
        <v>Government - State</v>
      </c>
      <c r="G3736" t="str">
        <v>No</v>
      </c>
      <c r="H3736" s="8">
        <v>0</v>
      </c>
      <c r="I3736" t="str">
        <f>_xlfn.XLOOKUP(C3736,State_Ref!B:B,State_Ref!A:A,"No Match")</f>
        <v>Ohio</v>
      </c>
      <c r="J3736" cm="1">
        <f t="array" ref="J3736">_xlfn.XLOOKUP(I3736&amp;PROPER(D3736),Cleaned_Population!B$2:B$3200&amp;Cleaned_Population!A$2:A$3200,Cleaned_Population!C$2:C$3200,"No Match")</f>
        <v>373771</v>
      </c>
      <c r="K3736" t="str">
        <f t="shared" si="58"/>
        <v>Sufficient Access</v>
      </c>
    </row>
    <row r="3737" spans="1:11">
      <c r="A3737" t="str">
        <v>SUMMIT BEHAVIORAL HEALTHCARE</v>
      </c>
      <c r="B3737" t="str">
        <v>CINCINNATI</v>
      </c>
      <c r="C3737" t="str">
        <v>OH</v>
      </c>
      <c r="D3737" t="str">
        <v>HAMILTON</v>
      </c>
      <c r="E3737" t="str">
        <v>Psychiatric</v>
      </c>
      <c r="F3737" t="str">
        <v>Government - State</v>
      </c>
      <c r="G3737" t="str">
        <v>No</v>
      </c>
      <c r="H3737" s="8">
        <v>0</v>
      </c>
      <c r="I3737" t="str">
        <f>_xlfn.XLOOKUP(C3737,State_Ref!B:B,State_Ref!A:A,"No Match")</f>
        <v>Ohio</v>
      </c>
      <c r="J3737" cm="1">
        <f t="array" ref="J3737">_xlfn.XLOOKUP(I3737&amp;PROPER(D3737),Cleaned_Population!B$2:B$3200&amp;Cleaned_Population!A$2:A$3200,Cleaned_Population!C$2:C$3200,"No Match")</f>
        <v>838418</v>
      </c>
      <c r="K3737" t="str">
        <f t="shared" si="58"/>
        <v>Sufficient Access</v>
      </c>
    </row>
    <row r="3738" spans="1:11">
      <c r="A3738" t="str">
        <v>ARROWHEAD BEHAVIORAL HEALTH</v>
      </c>
      <c r="B3738" t="str">
        <v>MAUMEE</v>
      </c>
      <c r="C3738" t="str">
        <v>OH</v>
      </c>
      <c r="D3738" t="str">
        <v>LUCAS</v>
      </c>
      <c r="E3738" t="str">
        <v>Psychiatric</v>
      </c>
      <c r="F3738" t="str">
        <v>Proprietary</v>
      </c>
      <c r="G3738" t="str">
        <v>No</v>
      </c>
      <c r="H3738" s="8">
        <v>0</v>
      </c>
      <c r="I3738" t="str">
        <f>_xlfn.XLOOKUP(C3738,State_Ref!B:B,State_Ref!A:A,"No Match")</f>
        <v>Ohio</v>
      </c>
      <c r="J3738" cm="1">
        <f t="array" ref="J3738">_xlfn.XLOOKUP(I3738&amp;PROPER(D3738),Cleaned_Population!B$2:B$3200&amp;Cleaned_Population!A$2:A$3200,Cleaned_Population!C$2:C$3200,"No Match")</f>
        <v>423347</v>
      </c>
      <c r="K3738" t="str">
        <f t="shared" si="58"/>
        <v>Sufficient Access</v>
      </c>
    </row>
    <row r="3739" spans="1:11">
      <c r="A3739" t="str">
        <v>BELMONT PINES HOSPITAL</v>
      </c>
      <c r="B3739" t="str">
        <v>YOUNGSTOWN</v>
      </c>
      <c r="C3739" t="str">
        <v>OH</v>
      </c>
      <c r="D3739" t="str">
        <v>MAHONING</v>
      </c>
      <c r="E3739" t="str">
        <v>Psychiatric</v>
      </c>
      <c r="F3739" t="str">
        <v>Proprietary</v>
      </c>
      <c r="G3739" t="str">
        <v>No</v>
      </c>
      <c r="H3739" s="8">
        <v>0</v>
      </c>
      <c r="I3739" t="str">
        <f>_xlfn.XLOOKUP(C3739,State_Ref!B:B,State_Ref!A:A,"No Match")</f>
        <v>Ohio</v>
      </c>
      <c r="J3739" cm="1">
        <f t="array" ref="J3739">_xlfn.XLOOKUP(I3739&amp;PROPER(D3739),Cleaned_Population!B$2:B$3200&amp;Cleaned_Population!A$2:A$3200,Cleaned_Population!C$2:C$3200,"No Match")</f>
        <v>224706</v>
      </c>
      <c r="K3739" t="str">
        <f t="shared" si="58"/>
        <v>Sufficient Access</v>
      </c>
    </row>
    <row r="3740" spans="1:11">
      <c r="A3740" t="str">
        <v>MENTAL HEALTH SERVICES FOR CLARK AND MADISON COS</v>
      </c>
      <c r="B3740" t="str">
        <v>SPRINGFIELD</v>
      </c>
      <c r="C3740" t="str">
        <v>OH</v>
      </c>
      <c r="D3740" t="str">
        <v>CLARK</v>
      </c>
      <c r="E3740" t="str">
        <v>Psychiatric</v>
      </c>
      <c r="F3740" t="str">
        <v>Proprietary</v>
      </c>
      <c r="G3740" t="str">
        <v>No</v>
      </c>
      <c r="H3740" s="8">
        <v>0</v>
      </c>
      <c r="I3740" t="str">
        <f>_xlfn.XLOOKUP(C3740,State_Ref!B:B,State_Ref!A:A,"No Match")</f>
        <v>Ohio</v>
      </c>
      <c r="J3740" cm="1">
        <f t="array" ref="J3740">_xlfn.XLOOKUP(I3740&amp;PROPER(D3740),Cleaned_Population!B$2:B$3200&amp;Cleaned_Population!A$2:A$3200,Cleaned_Population!C$2:C$3200,"No Match")</f>
        <v>135340</v>
      </c>
      <c r="K3740" t="str">
        <f t="shared" si="58"/>
        <v>Sufficient Access</v>
      </c>
    </row>
    <row r="3741" spans="1:11">
      <c r="A3741" t="str">
        <v>OHIO HOSPITAL FOR PSYCHIATRY</v>
      </c>
      <c r="B3741" t="str">
        <v>COLUMBUS</v>
      </c>
      <c r="C3741" t="str">
        <v>OH</v>
      </c>
      <c r="D3741" t="str">
        <v>FRANKLIN</v>
      </c>
      <c r="E3741" t="str">
        <v>Psychiatric</v>
      </c>
      <c r="F3741" t="str">
        <v>Proprietary</v>
      </c>
      <c r="G3741" t="str">
        <v>No</v>
      </c>
      <c r="H3741" s="8">
        <v>0</v>
      </c>
      <c r="I3741" t="str">
        <f>_xlfn.XLOOKUP(C3741,State_Ref!B:B,State_Ref!A:A,"No Match")</f>
        <v>Ohio</v>
      </c>
      <c r="J3741" cm="1">
        <f t="array" ref="J3741">_xlfn.XLOOKUP(I3741&amp;PROPER(D3741),Cleaned_Population!B$2:B$3200&amp;Cleaned_Population!A$2:A$3200,Cleaned_Population!C$2:C$3200,"No Match")</f>
        <v>1361536</v>
      </c>
      <c r="K3741" t="str">
        <f t="shared" si="58"/>
        <v>Sufficient Access</v>
      </c>
    </row>
    <row r="3742" spans="1:11">
      <c r="A3742" t="str">
        <v>LINDNER CENTER OF HOPE</v>
      </c>
      <c r="B3742" t="str">
        <v>MASON</v>
      </c>
      <c r="C3742" t="str">
        <v>OH</v>
      </c>
      <c r="D3742" t="str">
        <v>WARREN</v>
      </c>
      <c r="E3742" t="str">
        <v>Psychiatric</v>
      </c>
      <c r="F3742" t="str">
        <v>Voluntary non-profit - Private</v>
      </c>
      <c r="G3742" t="str">
        <v>No</v>
      </c>
      <c r="H3742" s="8">
        <v>0</v>
      </c>
      <c r="I3742" t="str">
        <f>_xlfn.XLOOKUP(C3742,State_Ref!B:B,State_Ref!A:A,"No Match")</f>
        <v>Ohio</v>
      </c>
      <c r="J3742" cm="1">
        <f t="array" ref="J3742">_xlfn.XLOOKUP(I3742&amp;PROPER(D3742),Cleaned_Population!B$2:B$3200&amp;Cleaned_Population!A$2:A$3200,Cleaned_Population!C$2:C$3200,"No Match")</f>
        <v>257181</v>
      </c>
      <c r="K3742" t="str">
        <f t="shared" si="58"/>
        <v>Sufficient Access</v>
      </c>
    </row>
    <row r="3743" spans="1:11">
      <c r="A3743" t="str">
        <v>RIDGEVIEW HOSPITAL</v>
      </c>
      <c r="B3743" t="str">
        <v>MIDDLE POINT</v>
      </c>
      <c r="C3743" t="str">
        <v>OH</v>
      </c>
      <c r="D3743" t="str">
        <v>VAN WERT</v>
      </c>
      <c r="E3743" t="str">
        <v>Psychiatric</v>
      </c>
      <c r="F3743" t="str">
        <v>Proprietary</v>
      </c>
      <c r="G3743" t="str">
        <v>Yes</v>
      </c>
      <c r="H3743" s="8">
        <v>0</v>
      </c>
      <c r="I3743" t="str">
        <f>_xlfn.XLOOKUP(C3743,State_Ref!B:B,State_Ref!A:A,"No Match")</f>
        <v>Ohio</v>
      </c>
      <c r="J3743" cm="1">
        <f t="array" ref="J3743">_xlfn.XLOOKUP(I3743&amp;PROPER(D3743),Cleaned_Population!B$2:B$3200&amp;Cleaned_Population!A$2:A$3200,Cleaned_Population!C$2:C$3200,"No Match")</f>
        <v>29013</v>
      </c>
      <c r="K3743" t="str">
        <f t="shared" si="58"/>
        <v>Sufficient Access</v>
      </c>
    </row>
    <row r="3744" spans="1:11">
      <c r="A3744" t="str">
        <v>HAVEN BEHAVIORAL HOSPITAL OF DAYTON</v>
      </c>
      <c r="B3744" t="str">
        <v>DAYTON</v>
      </c>
      <c r="C3744" t="str">
        <v>OH</v>
      </c>
      <c r="D3744" t="str">
        <v>MONTGOMERY</v>
      </c>
      <c r="E3744" t="str">
        <v>Psychiatric</v>
      </c>
      <c r="F3744" t="str">
        <v>Proprietary</v>
      </c>
      <c r="G3744" t="str">
        <v>No</v>
      </c>
      <c r="H3744" s="8">
        <v>0</v>
      </c>
      <c r="I3744" t="str">
        <f>_xlfn.XLOOKUP(C3744,State_Ref!B:B,State_Ref!A:A,"No Match")</f>
        <v>Ohio</v>
      </c>
      <c r="J3744" cm="1">
        <f t="array" ref="J3744">_xlfn.XLOOKUP(I3744&amp;PROPER(D3744),Cleaned_Population!B$2:B$3200&amp;Cleaned_Population!A$2:A$3200,Cleaned_Population!C$2:C$3200,"No Match")</f>
        <v>539598</v>
      </c>
      <c r="K3744" t="str">
        <f t="shared" si="58"/>
        <v>Sufficient Access</v>
      </c>
    </row>
    <row r="3745" spans="1:11">
      <c r="A3745" t="str">
        <v>DUBLIN SPRINGS</v>
      </c>
      <c r="B3745" t="str">
        <v>DUBLIN</v>
      </c>
      <c r="C3745" t="str">
        <v>OH</v>
      </c>
      <c r="D3745" t="str">
        <v>FRANKLIN</v>
      </c>
      <c r="E3745" t="str">
        <v>Psychiatric</v>
      </c>
      <c r="F3745" t="str">
        <v>Proprietary</v>
      </c>
      <c r="G3745" t="str">
        <v>No</v>
      </c>
      <c r="H3745" s="8">
        <v>0</v>
      </c>
      <c r="I3745" t="str">
        <f>_xlfn.XLOOKUP(C3745,State_Ref!B:B,State_Ref!A:A,"No Match")</f>
        <v>Ohio</v>
      </c>
      <c r="J3745" cm="1">
        <f t="array" ref="J3745">_xlfn.XLOOKUP(I3745&amp;PROPER(D3745),Cleaned_Population!B$2:B$3200&amp;Cleaned_Population!A$2:A$3200,Cleaned_Population!C$2:C$3200,"No Match")</f>
        <v>1361536</v>
      </c>
      <c r="K3745" t="str">
        <f t="shared" si="58"/>
        <v>Sufficient Access</v>
      </c>
    </row>
    <row r="3746" spans="1:11">
      <c r="A3746" t="str">
        <v>ACCESS HOSPITAL DAYTON, LLC</v>
      </c>
      <c r="B3746" t="str">
        <v>DAYTON</v>
      </c>
      <c r="C3746" t="str">
        <v>OH</v>
      </c>
      <c r="D3746" t="str">
        <v>MONTGOMERY</v>
      </c>
      <c r="E3746" t="str">
        <v>Psychiatric</v>
      </c>
      <c r="F3746" t="str">
        <v>Voluntary non-profit - Private</v>
      </c>
      <c r="G3746" t="str">
        <v>No</v>
      </c>
      <c r="H3746" s="8">
        <v>0</v>
      </c>
      <c r="I3746" t="str">
        <f>_xlfn.XLOOKUP(C3746,State_Ref!B:B,State_Ref!A:A,"No Match")</f>
        <v>Ohio</v>
      </c>
      <c r="J3746" cm="1">
        <f t="array" ref="J3746">_xlfn.XLOOKUP(I3746&amp;PROPER(D3746),Cleaned_Population!B$2:B$3200&amp;Cleaned_Population!A$2:A$3200,Cleaned_Population!C$2:C$3200,"No Match")</f>
        <v>539598</v>
      </c>
      <c r="K3746" t="str">
        <f t="shared" si="58"/>
        <v>Sufficient Access</v>
      </c>
    </row>
    <row r="3747" spans="1:11">
      <c r="A3747" t="str">
        <v>BECKETT SPRINGS</v>
      </c>
      <c r="B3747" t="str">
        <v>WEST CHESTER</v>
      </c>
      <c r="C3747" t="str">
        <v>OH</v>
      </c>
      <c r="D3747" t="str">
        <v>BUTLER</v>
      </c>
      <c r="E3747" t="str">
        <v>Psychiatric</v>
      </c>
      <c r="F3747" t="str">
        <v>Proprietary</v>
      </c>
      <c r="G3747" t="str">
        <v>No</v>
      </c>
      <c r="H3747" s="8">
        <v>0</v>
      </c>
      <c r="I3747" t="str">
        <f>_xlfn.XLOOKUP(C3747,State_Ref!B:B,State_Ref!A:A,"No Match")</f>
        <v>Ohio</v>
      </c>
      <c r="J3747" cm="1">
        <f t="array" ref="J3747">_xlfn.XLOOKUP(I3747&amp;PROPER(D3747),Cleaned_Population!B$2:B$3200&amp;Cleaned_Population!A$2:A$3200,Cleaned_Population!C$2:C$3200,"No Match")</f>
        <v>400128</v>
      </c>
      <c r="K3747" t="str">
        <f t="shared" si="58"/>
        <v>Sufficient Access</v>
      </c>
    </row>
    <row r="3748" spans="1:11">
      <c r="A3748" t="str">
        <v>CLEAR VISTA HEALTH &amp; WELLNESS</v>
      </c>
      <c r="B3748" t="str">
        <v>LORAIN</v>
      </c>
      <c r="C3748" t="str">
        <v>OH</v>
      </c>
      <c r="D3748" t="str">
        <v>LORAIN</v>
      </c>
      <c r="E3748" t="str">
        <v>Psychiatric</v>
      </c>
      <c r="F3748" t="str">
        <v>Proprietary</v>
      </c>
      <c r="G3748" t="str">
        <v>No</v>
      </c>
      <c r="H3748" s="8">
        <v>0</v>
      </c>
      <c r="I3748" t="str">
        <f>_xlfn.XLOOKUP(C3748,State_Ref!B:B,State_Ref!A:A,"No Match")</f>
        <v>Ohio</v>
      </c>
      <c r="J3748" cm="1">
        <f t="array" ref="J3748">_xlfn.XLOOKUP(I3748&amp;PROPER(D3748),Cleaned_Population!B$2:B$3200&amp;Cleaned_Population!A$2:A$3200,Cleaned_Population!C$2:C$3200,"No Match")</f>
        <v>323219</v>
      </c>
      <c r="K3748" t="str">
        <f t="shared" si="58"/>
        <v>Sufficient Access</v>
      </c>
    </row>
    <row r="3749" spans="1:11">
      <c r="A3749" t="str">
        <v>HIGHLAND SPRINGS</v>
      </c>
      <c r="B3749" t="str">
        <v>BEACHWOOD</v>
      </c>
      <c r="C3749" t="str">
        <v>OH</v>
      </c>
      <c r="D3749" t="str">
        <v>CUYAHOGA</v>
      </c>
      <c r="E3749" t="str">
        <v>Psychiatric</v>
      </c>
      <c r="F3749" t="str">
        <v>Proprietary</v>
      </c>
      <c r="G3749" t="str">
        <v>No</v>
      </c>
      <c r="H3749" s="8">
        <v>0</v>
      </c>
      <c r="I3749" t="str">
        <f>_xlfn.XLOOKUP(C3749,State_Ref!B:B,State_Ref!A:A,"No Match")</f>
        <v>Ohio</v>
      </c>
      <c r="J3749" cm="1">
        <f t="array" ref="J3749">_xlfn.XLOOKUP(I3749&amp;PROPER(D3749),Cleaned_Population!B$2:B$3200&amp;Cleaned_Population!A$2:A$3200,Cleaned_Population!C$2:C$3200,"No Match")</f>
        <v>1232925</v>
      </c>
      <c r="K3749" t="str">
        <f t="shared" si="58"/>
        <v>Sufficient Access</v>
      </c>
    </row>
    <row r="3750" spans="1:11">
      <c r="A3750" t="str">
        <v>GENERATIONS BEHAVIORAL HEALTH - GENEVA</v>
      </c>
      <c r="B3750" t="str">
        <v>GENEVA</v>
      </c>
      <c r="C3750" t="str">
        <v>OH</v>
      </c>
      <c r="D3750" t="str">
        <v>ASHTABULA</v>
      </c>
      <c r="E3750" t="str">
        <v>Psychiatric</v>
      </c>
      <c r="F3750" t="str">
        <v>Proprietary</v>
      </c>
      <c r="G3750" t="str">
        <v>No</v>
      </c>
      <c r="H3750" s="8">
        <v>0</v>
      </c>
      <c r="I3750" t="str">
        <f>_xlfn.XLOOKUP(C3750,State_Ref!B:B,State_Ref!A:A,"No Match")</f>
        <v>Ohio</v>
      </c>
      <c r="J3750" cm="1">
        <f t="array" ref="J3750">_xlfn.XLOOKUP(I3750&amp;PROPER(D3750),Cleaned_Population!B$2:B$3200&amp;Cleaned_Population!A$2:A$3200,Cleaned_Population!C$2:C$3200,"No Match")</f>
        <v>96713</v>
      </c>
      <c r="K3750" t="str">
        <f t="shared" si="58"/>
        <v>Sufficient Access</v>
      </c>
    </row>
    <row r="3751" spans="1:11">
      <c r="A3751" t="str">
        <v>SOJOURN AT SENECA SENIOR BEHAVIORAL HEALTH HOSPITA</v>
      </c>
      <c r="B3751" t="str">
        <v>TIFFIN</v>
      </c>
      <c r="C3751" t="str">
        <v>OH</v>
      </c>
      <c r="D3751" t="str">
        <v>SENECA</v>
      </c>
      <c r="E3751" t="str">
        <v>Psychiatric</v>
      </c>
      <c r="F3751" t="str">
        <v>Voluntary non-profit - Private</v>
      </c>
      <c r="G3751" t="str">
        <v>No</v>
      </c>
      <c r="H3751" s="8">
        <v>0</v>
      </c>
      <c r="I3751" t="str">
        <f>_xlfn.XLOOKUP(C3751,State_Ref!B:B,State_Ref!A:A,"No Match")</f>
        <v>Ohio</v>
      </c>
      <c r="J3751" cm="1">
        <f t="array" ref="J3751">_xlfn.XLOOKUP(I3751&amp;PROPER(D3751),Cleaned_Population!B$2:B$3200&amp;Cleaned_Population!A$2:A$3200,Cleaned_Population!C$2:C$3200,"No Match")</f>
        <v>54522</v>
      </c>
      <c r="K3751" t="str">
        <f t="shared" si="58"/>
        <v>Sufficient Access</v>
      </c>
    </row>
    <row r="3752" spans="1:11">
      <c r="A3752" t="str">
        <v>ASSURANCE HEALTH CINCINNATI LLC</v>
      </c>
      <c r="B3752" t="str">
        <v>CINCINNATI</v>
      </c>
      <c r="C3752" t="str">
        <v>OH</v>
      </c>
      <c r="D3752" t="str">
        <v>HAMILTON</v>
      </c>
      <c r="E3752" t="str">
        <v>Psychiatric</v>
      </c>
      <c r="F3752" t="str">
        <v>Voluntary non-profit - Private</v>
      </c>
      <c r="G3752" t="str">
        <v>Yes</v>
      </c>
      <c r="H3752" s="8">
        <v>0</v>
      </c>
      <c r="I3752" t="str">
        <f>_xlfn.XLOOKUP(C3752,State_Ref!B:B,State_Ref!A:A,"No Match")</f>
        <v>Ohio</v>
      </c>
      <c r="J3752" cm="1">
        <f t="array" ref="J3752">_xlfn.XLOOKUP(I3752&amp;PROPER(D3752),Cleaned_Population!B$2:B$3200&amp;Cleaned_Population!A$2:A$3200,Cleaned_Population!C$2:C$3200,"No Match")</f>
        <v>838418</v>
      </c>
      <c r="K3752" t="str">
        <f t="shared" si="58"/>
        <v>Sufficient Access</v>
      </c>
    </row>
    <row r="3753" spans="1:11">
      <c r="A3753" t="str">
        <v>BLUERIDGE VISTA HEALTH AND WELLNESS</v>
      </c>
      <c r="B3753" t="str">
        <v>CINCINNATI</v>
      </c>
      <c r="C3753" t="str">
        <v>OH</v>
      </c>
      <c r="D3753" t="str">
        <v>HAMILTON</v>
      </c>
      <c r="E3753" t="str">
        <v>Psychiatric</v>
      </c>
      <c r="F3753" t="str">
        <v>Proprietary</v>
      </c>
      <c r="G3753" t="str">
        <v>No</v>
      </c>
      <c r="H3753" s="8">
        <v>0</v>
      </c>
      <c r="I3753" t="str">
        <f>_xlfn.XLOOKUP(C3753,State_Ref!B:B,State_Ref!A:A,"No Match")</f>
        <v>Ohio</v>
      </c>
      <c r="J3753" cm="1">
        <f t="array" ref="J3753">_xlfn.XLOOKUP(I3753&amp;PROPER(D3753),Cleaned_Population!B$2:B$3200&amp;Cleaned_Population!A$2:A$3200,Cleaned_Population!C$2:C$3200,"No Match")</f>
        <v>838418</v>
      </c>
      <c r="K3753" t="str">
        <f t="shared" si="58"/>
        <v>Sufficient Access</v>
      </c>
    </row>
    <row r="3754" spans="1:11">
      <c r="A3754" t="str">
        <v>SUN BEHAVIORAL COLUMBUS</v>
      </c>
      <c r="B3754" t="str">
        <v>COLUMBUS</v>
      </c>
      <c r="C3754" t="str">
        <v>OH</v>
      </c>
      <c r="D3754" t="str">
        <v>FRANKLIN</v>
      </c>
      <c r="E3754" t="str">
        <v>Psychiatric</v>
      </c>
      <c r="F3754" t="str">
        <v>Voluntary non-profit - Private</v>
      </c>
      <c r="G3754" t="str">
        <v>No</v>
      </c>
      <c r="H3754" s="8">
        <v>0</v>
      </c>
      <c r="I3754" t="str">
        <f>_xlfn.XLOOKUP(C3754,State_Ref!B:B,State_Ref!A:A,"No Match")</f>
        <v>Ohio</v>
      </c>
      <c r="J3754" cm="1">
        <f t="array" ref="J3754">_xlfn.XLOOKUP(I3754&amp;PROPER(D3754),Cleaned_Population!B$2:B$3200&amp;Cleaned_Population!A$2:A$3200,Cleaned_Population!C$2:C$3200,"No Match")</f>
        <v>1361536</v>
      </c>
      <c r="K3754" t="str">
        <f t="shared" si="58"/>
        <v>Sufficient Access</v>
      </c>
    </row>
    <row r="3755" spans="1:11">
      <c r="A3755" t="str">
        <v>ASSURANCE HEALTH HUDSON LLC</v>
      </c>
      <c r="B3755" t="str">
        <v>HUDSON</v>
      </c>
      <c r="C3755" t="str">
        <v>OH</v>
      </c>
      <c r="D3755" t="str">
        <v>SUMMIT</v>
      </c>
      <c r="E3755" t="str">
        <v>Psychiatric</v>
      </c>
      <c r="F3755" t="str">
        <v>Proprietary</v>
      </c>
      <c r="G3755" t="str">
        <v>No</v>
      </c>
      <c r="H3755" s="8">
        <v>0</v>
      </c>
      <c r="I3755" t="str">
        <f>_xlfn.XLOOKUP(C3755,State_Ref!B:B,State_Ref!A:A,"No Match")</f>
        <v>Ohio</v>
      </c>
      <c r="J3755" cm="1">
        <f t="array" ref="J3755">_xlfn.XLOOKUP(I3755&amp;PROPER(D3755),Cleaned_Population!B$2:B$3200&amp;Cleaned_Population!A$2:A$3200,Cleaned_Population!C$2:C$3200,"No Match")</f>
        <v>538376</v>
      </c>
      <c r="K3755" t="str">
        <f t="shared" si="58"/>
        <v>Sufficient Access</v>
      </c>
    </row>
    <row r="3756" spans="1:11">
      <c r="A3756" t="str">
        <v>GENERATIONS BEHAVIORAL HEALTH-YOUNGSTOWN LLC</v>
      </c>
      <c r="B3756" t="str">
        <v>YOUNGSTOWN</v>
      </c>
      <c r="C3756" t="str">
        <v>OH</v>
      </c>
      <c r="D3756" t="str">
        <v>MAHONING</v>
      </c>
      <c r="E3756" t="str">
        <v>Psychiatric</v>
      </c>
      <c r="F3756" t="str">
        <v>Proprietary</v>
      </c>
      <c r="G3756" t="str">
        <v>No</v>
      </c>
      <c r="H3756" s="8">
        <v>0</v>
      </c>
      <c r="I3756" t="str">
        <f>_xlfn.XLOOKUP(C3756,State_Ref!B:B,State_Ref!A:A,"No Match")</f>
        <v>Ohio</v>
      </c>
      <c r="J3756" cm="1">
        <f t="array" ref="J3756">_xlfn.XLOOKUP(I3756&amp;PROPER(D3756),Cleaned_Population!B$2:B$3200&amp;Cleaned_Population!A$2:A$3200,Cleaned_Population!C$2:C$3200,"No Match")</f>
        <v>224706</v>
      </c>
      <c r="K3756" t="str">
        <f t="shared" si="58"/>
        <v>Sufficient Access</v>
      </c>
    </row>
    <row r="3757" spans="1:11">
      <c r="A3757" t="str">
        <v>RIVER VISTA HEALTH AND WELLNESS LLC</v>
      </c>
      <c r="B3757" t="str">
        <v>COLUMBUS</v>
      </c>
      <c r="C3757" t="str">
        <v>OH</v>
      </c>
      <c r="D3757" t="str">
        <v>FRANKLIN</v>
      </c>
      <c r="E3757" t="str">
        <v>Psychiatric</v>
      </c>
      <c r="F3757" t="str">
        <v>Proprietary</v>
      </c>
      <c r="G3757" t="str">
        <v>No</v>
      </c>
      <c r="H3757" s="8">
        <v>0</v>
      </c>
      <c r="I3757" t="str">
        <f>_xlfn.XLOOKUP(C3757,State_Ref!B:B,State_Ref!A:A,"No Match")</f>
        <v>Ohio</v>
      </c>
      <c r="J3757" cm="1">
        <f t="array" ref="J3757">_xlfn.XLOOKUP(I3757&amp;PROPER(D3757),Cleaned_Population!B$2:B$3200&amp;Cleaned_Population!A$2:A$3200,Cleaned_Population!C$2:C$3200,"No Match")</f>
        <v>1361536</v>
      </c>
      <c r="K3757" t="str">
        <f t="shared" si="58"/>
        <v>Sufficient Access</v>
      </c>
    </row>
    <row r="3758" spans="1:11">
      <c r="A3758" t="str">
        <v>MOUNT CARMEL BEHAVIORAL HEALTH</v>
      </c>
      <c r="B3758" t="str">
        <v>COLUMBUS</v>
      </c>
      <c r="C3758" t="str">
        <v>OH</v>
      </c>
      <c r="D3758" t="str">
        <v>FRANKLIN</v>
      </c>
      <c r="E3758" t="str">
        <v>Psychiatric</v>
      </c>
      <c r="F3758" t="str">
        <v>Proprietary</v>
      </c>
      <c r="G3758" t="str">
        <v>No</v>
      </c>
      <c r="H3758" s="8">
        <v>0</v>
      </c>
      <c r="I3758" t="str">
        <f>_xlfn.XLOOKUP(C3758,State_Ref!B:B,State_Ref!A:A,"No Match")</f>
        <v>Ohio</v>
      </c>
      <c r="J3758" cm="1">
        <f t="array" ref="J3758">_xlfn.XLOOKUP(I3758&amp;PROPER(D3758),Cleaned_Population!B$2:B$3200&amp;Cleaned_Population!A$2:A$3200,Cleaned_Population!C$2:C$3200,"No Match")</f>
        <v>1361536</v>
      </c>
      <c r="K3758" t="str">
        <f t="shared" si="58"/>
        <v>Sufficient Access</v>
      </c>
    </row>
    <row r="3759" spans="1:11">
      <c r="A3759" t="str">
        <v>GEORGETOWN BEHAVIORAL HOSPITAL</v>
      </c>
      <c r="B3759" t="str">
        <v>GEORGETOWN</v>
      </c>
      <c r="C3759" t="str">
        <v>OH</v>
      </c>
      <c r="D3759" t="str">
        <v>BROWN</v>
      </c>
      <c r="E3759" t="str">
        <v>Psychiatric</v>
      </c>
      <c r="F3759" t="str">
        <v>Proprietary</v>
      </c>
      <c r="G3759" t="str">
        <v>No</v>
      </c>
      <c r="H3759" s="8">
        <v>0</v>
      </c>
      <c r="I3759" t="str">
        <f>_xlfn.XLOOKUP(C3759,State_Ref!B:B,State_Ref!A:A,"No Match")</f>
        <v>Ohio</v>
      </c>
      <c r="J3759" cm="1">
        <f t="array" ref="J3759">_xlfn.XLOOKUP(I3759&amp;PROPER(D3759),Cleaned_Population!B$2:B$3200&amp;Cleaned_Population!A$2:A$3200,Cleaned_Population!C$2:C$3200,"No Match")</f>
        <v>44397</v>
      </c>
      <c r="K3759" t="str">
        <f t="shared" si="58"/>
        <v>Sufficient Access</v>
      </c>
    </row>
    <row r="3760" spans="1:11">
      <c r="A3760" t="str">
        <v>SUNRISE VISTA HEALTH AND WELLNESS</v>
      </c>
      <c r="B3760" t="str">
        <v>CANTON</v>
      </c>
      <c r="C3760" t="str">
        <v>OH</v>
      </c>
      <c r="D3760" t="str">
        <v>STARK</v>
      </c>
      <c r="E3760" t="str">
        <v>Psychiatric</v>
      </c>
      <c r="F3760" t="str">
        <v>Proprietary</v>
      </c>
      <c r="G3760" t="str">
        <v>No</v>
      </c>
      <c r="H3760" s="8">
        <v>0</v>
      </c>
      <c r="I3760" t="str">
        <f>_xlfn.XLOOKUP(C3760,State_Ref!B:B,State_Ref!A:A,"No Match")</f>
        <v>Ohio</v>
      </c>
      <c r="J3760" cm="1">
        <f t="array" ref="J3760">_xlfn.XLOOKUP(I3760&amp;PROPER(D3760),Cleaned_Population!B$2:B$3200&amp;Cleaned_Population!A$2:A$3200,Cleaned_Population!C$2:C$3200,"No Match")</f>
        <v>373771</v>
      </c>
      <c r="K3760" t="str">
        <f t="shared" si="58"/>
        <v>Sufficient Access</v>
      </c>
    </row>
    <row r="3761" spans="1:11">
      <c r="A3761" t="str">
        <v>GLENWOOD BEHAVIORAL HEALTH HOSPITAL</v>
      </c>
      <c r="B3761" t="str">
        <v>CINCINNATI</v>
      </c>
      <c r="C3761" t="str">
        <v>OH</v>
      </c>
      <c r="D3761" t="str">
        <v>HAMILTON</v>
      </c>
      <c r="E3761" t="str">
        <v>Psychiatric</v>
      </c>
      <c r="F3761" t="str">
        <v>Proprietary</v>
      </c>
      <c r="G3761" t="str">
        <v>No</v>
      </c>
      <c r="H3761" s="8">
        <v>0</v>
      </c>
      <c r="I3761" t="str">
        <f>_xlfn.XLOOKUP(C3761,State_Ref!B:B,State_Ref!A:A,"No Match")</f>
        <v>Ohio</v>
      </c>
      <c r="J3761" cm="1">
        <f t="array" ref="J3761">_xlfn.XLOOKUP(I3761&amp;PROPER(D3761),Cleaned_Population!B$2:B$3200&amp;Cleaned_Population!A$2:A$3200,Cleaned_Population!C$2:C$3200,"No Match")</f>
        <v>838418</v>
      </c>
      <c r="K3761" t="str">
        <f t="shared" si="58"/>
        <v>Sufficient Access</v>
      </c>
    </row>
    <row r="3762" spans="1:11">
      <c r="A3762" t="str">
        <v>ASSURANCE HEALTH TOLEDO LLC</v>
      </c>
      <c r="B3762" t="str">
        <v>SYLVANIA</v>
      </c>
      <c r="C3762" t="str">
        <v>OH</v>
      </c>
      <c r="D3762" t="str">
        <v>LUCAS</v>
      </c>
      <c r="E3762" t="str">
        <v>Psychiatric</v>
      </c>
      <c r="F3762" t="str">
        <v>Proprietary</v>
      </c>
      <c r="G3762" t="str">
        <v>No</v>
      </c>
      <c r="H3762" s="8">
        <v>0</v>
      </c>
      <c r="I3762" t="str">
        <f>_xlfn.XLOOKUP(C3762,State_Ref!B:B,State_Ref!A:A,"No Match")</f>
        <v>Ohio</v>
      </c>
      <c r="J3762" cm="1">
        <f t="array" ref="J3762">_xlfn.XLOOKUP(I3762&amp;PROPER(D3762),Cleaned_Population!B$2:B$3200&amp;Cleaned_Population!A$2:A$3200,Cleaned_Population!C$2:C$3200,"No Match")</f>
        <v>423347</v>
      </c>
      <c r="K3762" t="str">
        <f t="shared" si="58"/>
        <v>Sufficient Access</v>
      </c>
    </row>
    <row r="3763" spans="1:11">
      <c r="A3763" t="str">
        <v>HILLCREST MEDICAL CENTER</v>
      </c>
      <c r="B3763" t="str">
        <v>TULSA</v>
      </c>
      <c r="C3763" t="str">
        <v>OK</v>
      </c>
      <c r="D3763" t="str">
        <v>TULSA</v>
      </c>
      <c r="E3763" t="str">
        <v>Acute Care Hospitals</v>
      </c>
      <c r="F3763" t="str">
        <v>Proprietary</v>
      </c>
      <c r="G3763" t="str">
        <v>Yes</v>
      </c>
      <c r="H3763" s="8">
        <v>3</v>
      </c>
      <c r="I3763" t="str">
        <f>_xlfn.XLOOKUP(C3763,State_Ref!B:B,State_Ref!A:A,"No Match")</f>
        <v>Oklahoma</v>
      </c>
      <c r="J3763" cm="1">
        <f t="array" ref="J3763">_xlfn.XLOOKUP(I3763&amp;PROPER(D3763),Cleaned_Population!B$2:B$3200&amp;Cleaned_Population!A$2:A$3200,Cleaned_Population!C$2:C$3200,"No Match")</f>
        <v>698782</v>
      </c>
      <c r="K3763" t="str">
        <f t="shared" si="58"/>
        <v>Sufficient Access</v>
      </c>
    </row>
    <row r="3764" spans="1:11">
      <c r="A3764" t="str">
        <v>ALLIANCEHEALTH WOODWARD</v>
      </c>
      <c r="B3764" t="str">
        <v>WOODWARD</v>
      </c>
      <c r="C3764" t="str">
        <v>OK</v>
      </c>
      <c r="D3764" t="str">
        <v>WOODWARD</v>
      </c>
      <c r="E3764" t="str">
        <v>Acute Care Hospitals</v>
      </c>
      <c r="F3764" t="str">
        <v>Proprietary</v>
      </c>
      <c r="G3764" t="str">
        <v>Yes</v>
      </c>
      <c r="H3764" s="8">
        <v>3</v>
      </c>
      <c r="I3764" t="str">
        <f>_xlfn.XLOOKUP(C3764,State_Ref!B:B,State_Ref!A:A,"No Match")</f>
        <v>Oklahoma</v>
      </c>
      <c r="J3764" cm="1">
        <f t="array" ref="J3764">_xlfn.XLOOKUP(I3764&amp;PROPER(D3764),Cleaned_Population!B$2:B$3200&amp;Cleaned_Population!A$2:A$3200,Cleaned_Population!C$2:C$3200,"No Match")</f>
        <v>19827</v>
      </c>
      <c r="K3764" t="str">
        <f t="shared" si="58"/>
        <v>Sufficient Access</v>
      </c>
    </row>
    <row r="3765" spans="1:11">
      <c r="A3765" t="str">
        <v>INTEGRIS MIAMI HOSPITAL</v>
      </c>
      <c r="B3765" t="str">
        <v>MIAMI</v>
      </c>
      <c r="C3765" t="str">
        <v>OK</v>
      </c>
      <c r="D3765" t="str">
        <v>OTTAWA</v>
      </c>
      <c r="E3765" t="str">
        <v>Acute Care Hospitals</v>
      </c>
      <c r="F3765" t="str">
        <v>Voluntary non-profit - Other</v>
      </c>
      <c r="G3765" t="str">
        <v>Yes</v>
      </c>
      <c r="H3765" s="8">
        <v>4</v>
      </c>
      <c r="I3765" t="str">
        <f>_xlfn.XLOOKUP(C3765,State_Ref!B:B,State_Ref!A:A,"No Match")</f>
        <v>Oklahoma</v>
      </c>
      <c r="J3765" cm="1">
        <f t="array" ref="J3765">_xlfn.XLOOKUP(I3765&amp;PROPER(D3765),Cleaned_Population!B$2:B$3200&amp;Cleaned_Population!A$2:A$3200,Cleaned_Population!C$2:C$3200,"No Match")</f>
        <v>30438</v>
      </c>
      <c r="K3765" t="str">
        <f t="shared" si="58"/>
        <v>Sufficient Access</v>
      </c>
    </row>
    <row r="3766" spans="1:11">
      <c r="A3766" t="str">
        <v>INTEGRIS HEALTH PONCA CITY</v>
      </c>
      <c r="B3766" t="str">
        <v>PONCA CITY</v>
      </c>
      <c r="C3766" t="str">
        <v>OK</v>
      </c>
      <c r="D3766" t="str">
        <v>KAY</v>
      </c>
      <c r="E3766" t="str">
        <v>Acute Care Hospitals</v>
      </c>
      <c r="F3766" t="str">
        <v>Voluntary non-profit - Other</v>
      </c>
      <c r="G3766" t="str">
        <v>Yes</v>
      </c>
      <c r="H3766" s="8">
        <v>2</v>
      </c>
      <c r="I3766" t="str">
        <f>_xlfn.XLOOKUP(C3766,State_Ref!B:B,State_Ref!A:A,"No Match")</f>
        <v>Oklahoma</v>
      </c>
      <c r="J3766" cm="1">
        <f t="array" ref="J3766">_xlfn.XLOOKUP(I3766&amp;PROPER(D3766),Cleaned_Population!B$2:B$3200&amp;Cleaned_Population!A$2:A$3200,Cleaned_Population!C$2:C$3200,"No Match")</f>
        <v>43490</v>
      </c>
      <c r="K3766" t="str">
        <f t="shared" si="58"/>
        <v>Sufficient Access</v>
      </c>
    </row>
    <row r="3767" spans="1:11">
      <c r="A3767" t="str">
        <v>NORMAN REGIONAL</v>
      </c>
      <c r="B3767" t="str">
        <v>NORMAN</v>
      </c>
      <c r="C3767" t="str">
        <v>OK</v>
      </c>
      <c r="D3767" t="str">
        <v>CLEVELAND</v>
      </c>
      <c r="E3767" t="str">
        <v>Acute Care Hospitals</v>
      </c>
      <c r="F3767" t="str">
        <v>Government - Hospital District or Authority</v>
      </c>
      <c r="G3767" t="str">
        <v>Yes</v>
      </c>
      <c r="H3767" s="8">
        <v>2</v>
      </c>
      <c r="I3767" t="str">
        <f>_xlfn.XLOOKUP(C3767,State_Ref!B:B,State_Ref!A:A,"No Match")</f>
        <v>Oklahoma</v>
      </c>
      <c r="J3767" cm="1">
        <f t="array" ref="J3767">_xlfn.XLOOKUP(I3767&amp;PROPER(D3767),Cleaned_Population!B$2:B$3200&amp;Cleaned_Population!A$2:A$3200,Cleaned_Population!C$2:C$3200,"No Match")</f>
        <v>303973</v>
      </c>
      <c r="K3767" t="str">
        <f t="shared" si="58"/>
        <v>Sufficient Access</v>
      </c>
    </row>
    <row r="3768" spans="1:11">
      <c r="A3768" t="str">
        <v>MERCY HOSPITAL OKLAHOMA CITY, INC</v>
      </c>
      <c r="B3768" t="str">
        <v>OKLAHOMA CITY</v>
      </c>
      <c r="C3768" t="str">
        <v>OK</v>
      </c>
      <c r="D3768" t="str">
        <v>OKLAHOMA</v>
      </c>
      <c r="E3768" t="str">
        <v>Acute Care Hospitals</v>
      </c>
      <c r="F3768" t="str">
        <v>Voluntary non-profit - Church</v>
      </c>
      <c r="G3768" t="str">
        <v>Yes</v>
      </c>
      <c r="H3768" s="8">
        <v>4</v>
      </c>
      <c r="I3768" t="str">
        <f>_xlfn.XLOOKUP(C3768,State_Ref!B:B,State_Ref!A:A,"No Match")</f>
        <v>Oklahoma</v>
      </c>
      <c r="J3768" cm="1">
        <f t="array" ref="J3768">_xlfn.XLOOKUP(I3768&amp;PROPER(D3768),Cleaned_Population!B$2:B$3200&amp;Cleaned_Population!A$2:A$3200,Cleaned_Population!C$2:C$3200,"No Match")</f>
        <v>822125</v>
      </c>
      <c r="K3768" t="str">
        <f t="shared" si="58"/>
        <v>Sufficient Access</v>
      </c>
    </row>
    <row r="3769" spans="1:11">
      <c r="A3769" t="str">
        <v>ALLIANCEHEALTH DURANT</v>
      </c>
      <c r="B3769" t="str">
        <v>DURANT</v>
      </c>
      <c r="C3769" t="str">
        <v>OK</v>
      </c>
      <c r="D3769" t="str">
        <v>BRYAN</v>
      </c>
      <c r="E3769" t="str">
        <v>Acute Care Hospitals</v>
      </c>
      <c r="F3769" t="str">
        <v>Proprietary</v>
      </c>
      <c r="G3769" t="str">
        <v>Yes</v>
      </c>
      <c r="H3769" s="8">
        <v>1</v>
      </c>
      <c r="I3769" t="str">
        <f>_xlfn.XLOOKUP(C3769,State_Ref!B:B,State_Ref!A:A,"No Match")</f>
        <v>Oklahoma</v>
      </c>
      <c r="J3769" cm="1">
        <f t="array" ref="J3769">_xlfn.XLOOKUP(I3769&amp;PROPER(D3769),Cleaned_Population!B$2:B$3200&amp;Cleaned_Population!A$2:A$3200,Cleaned_Population!C$2:C$3200,"No Match")</f>
        <v>51367</v>
      </c>
      <c r="K3769" t="str">
        <f t="shared" si="58"/>
        <v>Hospital Desert</v>
      </c>
    </row>
    <row r="3770" spans="1:11">
      <c r="A3770" t="str">
        <v>HILLCREST HOSPITAL PRYOR</v>
      </c>
      <c r="B3770" t="str">
        <v>PRYOR</v>
      </c>
      <c r="C3770" t="str">
        <v>OK</v>
      </c>
      <c r="D3770" t="str">
        <v>MAYES</v>
      </c>
      <c r="E3770" t="str">
        <v>Acute Care Hospitals</v>
      </c>
      <c r="F3770" t="str">
        <v>Proprietary</v>
      </c>
      <c r="G3770" t="str">
        <v>Yes</v>
      </c>
      <c r="H3770" s="8">
        <v>4</v>
      </c>
      <c r="I3770" t="str">
        <f>_xlfn.XLOOKUP(C3770,State_Ref!B:B,State_Ref!A:A,"No Match")</f>
        <v>Oklahoma</v>
      </c>
      <c r="J3770" cm="1">
        <f t="array" ref="J3770">_xlfn.XLOOKUP(I3770&amp;PROPER(D3770),Cleaned_Population!B$2:B$3200&amp;Cleaned_Population!A$2:A$3200,Cleaned_Population!C$2:C$3200,"No Match")</f>
        <v>40416</v>
      </c>
      <c r="K3770" t="str">
        <f t="shared" si="58"/>
        <v>Sufficient Access</v>
      </c>
    </row>
    <row r="3771" spans="1:11">
      <c r="A3771" t="str">
        <v>INTEGRIS HEALTH ENID HOSPITAL</v>
      </c>
      <c r="B3771" t="str">
        <v>ENID</v>
      </c>
      <c r="C3771" t="str">
        <v>OK</v>
      </c>
      <c r="D3771" t="str">
        <v>GARFIELD</v>
      </c>
      <c r="E3771" t="str">
        <v>Acute Care Hospitals</v>
      </c>
      <c r="F3771" t="str">
        <v>Voluntary non-profit - Private</v>
      </c>
      <c r="G3771" t="str">
        <v>Yes</v>
      </c>
      <c r="H3771" s="8">
        <v>3</v>
      </c>
      <c r="I3771" t="str">
        <f>_xlfn.XLOOKUP(C3771,State_Ref!B:B,State_Ref!A:A,"No Match")</f>
        <v>Oklahoma</v>
      </c>
      <c r="J3771" cm="1">
        <f t="array" ref="J3771">_xlfn.XLOOKUP(I3771&amp;PROPER(D3771),Cleaned_Population!B$2:B$3200&amp;Cleaned_Population!A$2:A$3200,Cleaned_Population!C$2:C$3200,"No Match")</f>
        <v>61779</v>
      </c>
      <c r="K3771" t="str">
        <f t="shared" si="58"/>
        <v>Sufficient Access</v>
      </c>
    </row>
    <row r="3772" spans="1:11">
      <c r="A3772" t="str">
        <v>ASCENSION ST JOHN JANE PHILLIPS</v>
      </c>
      <c r="B3772" t="str">
        <v>BARTLESVILLE</v>
      </c>
      <c r="C3772" t="str">
        <v>OK</v>
      </c>
      <c r="D3772" t="str">
        <v>WASHINGTON</v>
      </c>
      <c r="E3772" t="str">
        <v>Acute Care Hospitals</v>
      </c>
      <c r="F3772" t="str">
        <v>Voluntary non-profit - Private</v>
      </c>
      <c r="G3772" t="str">
        <v>Yes</v>
      </c>
      <c r="H3772" s="8">
        <v>3</v>
      </c>
      <c r="I3772" t="str">
        <f>_xlfn.XLOOKUP(C3772,State_Ref!B:B,State_Ref!A:A,"No Match")</f>
        <v>Oklahoma</v>
      </c>
      <c r="J3772" cm="1">
        <f t="array" ref="J3772">_xlfn.XLOOKUP(I3772&amp;PROPER(D3772),Cleaned_Population!B$2:B$3200&amp;Cleaned_Population!A$2:A$3200,Cleaned_Population!C$2:C$3200,"No Match")</f>
        <v>54037</v>
      </c>
      <c r="K3772" t="str">
        <f t="shared" si="58"/>
        <v>Hospital Desert</v>
      </c>
    </row>
    <row r="3773" spans="1:11">
      <c r="A3773" t="str">
        <v>GREAT PLAINS REGIONAL MEDICAL CENTER</v>
      </c>
      <c r="B3773" t="str">
        <v>ELK CITY</v>
      </c>
      <c r="C3773" t="str">
        <v>OK</v>
      </c>
      <c r="D3773" t="str">
        <v>BECKHAM</v>
      </c>
      <c r="E3773" t="str">
        <v>Acute Care Hospitals</v>
      </c>
      <c r="F3773" t="str">
        <v>Voluntary non-profit - Private</v>
      </c>
      <c r="G3773" t="str">
        <v>Yes</v>
      </c>
      <c r="H3773" s="8">
        <v>2</v>
      </c>
      <c r="I3773" t="str">
        <f>_xlfn.XLOOKUP(C3773,State_Ref!B:B,State_Ref!A:A,"No Match")</f>
        <v>Oklahoma</v>
      </c>
      <c r="J3773" cm="1">
        <f t="array" ref="J3773">_xlfn.XLOOKUP(I3773&amp;PROPER(D3773),Cleaned_Population!B$2:B$3200&amp;Cleaned_Population!A$2:A$3200,Cleaned_Population!C$2:C$3200,"No Match")</f>
        <v>22159</v>
      </c>
      <c r="K3773" t="str">
        <f t="shared" si="58"/>
        <v>Sufficient Access</v>
      </c>
    </row>
    <row r="3774" spans="1:11">
      <c r="A3774" t="str">
        <v>MERCY HOSPITAL ADA</v>
      </c>
      <c r="B3774" t="str">
        <v>ADA</v>
      </c>
      <c r="C3774" t="str">
        <v>OK</v>
      </c>
      <c r="D3774" t="str">
        <v>PONTOTOC</v>
      </c>
      <c r="E3774" t="str">
        <v>Acute Care Hospitals</v>
      </c>
      <c r="F3774" t="str">
        <v>Voluntary non-profit - Private</v>
      </c>
      <c r="G3774" t="str">
        <v>Yes</v>
      </c>
      <c r="H3774" s="8">
        <v>4</v>
      </c>
      <c r="I3774" t="str">
        <f>_xlfn.XLOOKUP(C3774,State_Ref!B:B,State_Ref!A:A,"No Match")</f>
        <v>Oklahoma</v>
      </c>
      <c r="J3774" cm="1">
        <f t="array" ref="J3774">_xlfn.XLOOKUP(I3774&amp;PROPER(D3774),Cleaned_Population!B$2:B$3200&amp;Cleaned_Population!A$2:A$3200,Cleaned_Population!C$2:C$3200,"No Match")</f>
        <v>38528</v>
      </c>
      <c r="K3774" t="str">
        <f t="shared" si="58"/>
        <v>Sufficient Access</v>
      </c>
    </row>
    <row r="3775" spans="1:11">
      <c r="A3775" t="str">
        <v>JACKSON COUNTY MEMORIAL HOSPITAL AUTHORITY</v>
      </c>
      <c r="B3775" t="str">
        <v>ALTUS</v>
      </c>
      <c r="C3775" t="str">
        <v>OK</v>
      </c>
      <c r="D3775" t="str">
        <v>JACKSON</v>
      </c>
      <c r="E3775" t="str">
        <v>Acute Care Hospitals</v>
      </c>
      <c r="F3775" t="str">
        <v>Voluntary non-profit - Other</v>
      </c>
      <c r="G3775" t="str">
        <v>Yes</v>
      </c>
      <c r="H3775" s="8">
        <v>3</v>
      </c>
      <c r="I3775" t="str">
        <f>_xlfn.XLOOKUP(C3775,State_Ref!B:B,State_Ref!A:A,"No Match")</f>
        <v>Oklahoma</v>
      </c>
      <c r="J3775" cm="1">
        <f t="array" ref="J3775">_xlfn.XLOOKUP(I3775&amp;PROPER(D3775),Cleaned_Population!B$2:B$3200&amp;Cleaned_Population!A$2:A$3200,Cleaned_Population!C$2:C$3200,"No Match")</f>
        <v>24764</v>
      </c>
      <c r="K3775" t="str">
        <f t="shared" si="58"/>
        <v>Sufficient Access</v>
      </c>
    </row>
    <row r="3776" spans="1:11">
      <c r="A3776" t="str">
        <v>DUNCAN REGIONAL HOSPITAL, INC</v>
      </c>
      <c r="B3776" t="str">
        <v>DUNCAN</v>
      </c>
      <c r="C3776" t="str">
        <v>OK</v>
      </c>
      <c r="D3776" t="str">
        <v>STEPHENS</v>
      </c>
      <c r="E3776" t="str">
        <v>Acute Care Hospitals</v>
      </c>
      <c r="F3776" t="str">
        <v>Voluntary non-profit - Private</v>
      </c>
      <c r="G3776" t="str">
        <v>Yes</v>
      </c>
      <c r="H3776" s="8">
        <v>3</v>
      </c>
      <c r="I3776" t="str">
        <f>_xlfn.XLOOKUP(C3776,State_Ref!B:B,State_Ref!A:A,"No Match")</f>
        <v>Oklahoma</v>
      </c>
      <c r="J3776" cm="1">
        <f t="array" ref="J3776">_xlfn.XLOOKUP(I3776&amp;PROPER(D3776),Cleaned_Population!B$2:B$3200&amp;Cleaned_Population!A$2:A$3200,Cleaned_Population!C$2:C$3200,"No Match")</f>
        <v>44310</v>
      </c>
      <c r="K3776" t="str">
        <f t="shared" si="58"/>
        <v>Sufficient Access</v>
      </c>
    </row>
    <row r="3777" spans="1:11">
      <c r="A3777" t="str">
        <v>SAINT FRANCIS HOSPITAL MUSKOGEE</v>
      </c>
      <c r="B3777" t="str">
        <v>MUSKOGEE</v>
      </c>
      <c r="C3777" t="str">
        <v>OK</v>
      </c>
      <c r="D3777" t="str">
        <v>MUSKOGEE</v>
      </c>
      <c r="E3777" t="str">
        <v>Acute Care Hospitals</v>
      </c>
      <c r="F3777" t="str">
        <v>Voluntary non-profit - Private</v>
      </c>
      <c r="G3777" t="str">
        <v>Yes</v>
      </c>
      <c r="H3777" s="8">
        <v>3</v>
      </c>
      <c r="I3777" t="str">
        <f>_xlfn.XLOOKUP(C3777,State_Ref!B:B,State_Ref!A:A,"No Match")</f>
        <v>Oklahoma</v>
      </c>
      <c r="J3777" cm="1">
        <f t="array" ref="J3777">_xlfn.XLOOKUP(I3777&amp;PROPER(D3777),Cleaned_Population!B$2:B$3200&amp;Cleaned_Population!A$2:A$3200,Cleaned_Population!C$2:C$3200,"No Match")</f>
        <v>66708</v>
      </c>
      <c r="K3777" t="str">
        <f t="shared" si="58"/>
        <v>Sufficient Access</v>
      </c>
    </row>
    <row r="3778" spans="1:11">
      <c r="A3778" t="str">
        <v>ST MARY'S REGIONAL MEDICAL CENTER</v>
      </c>
      <c r="B3778" t="str">
        <v>ENID</v>
      </c>
      <c r="C3778" t="str">
        <v>OK</v>
      </c>
      <c r="D3778" t="str">
        <v>GARFIELD</v>
      </c>
      <c r="E3778" t="str">
        <v>Acute Care Hospitals</v>
      </c>
      <c r="F3778" t="str">
        <v>Proprietary</v>
      </c>
      <c r="G3778" t="str">
        <v>Yes</v>
      </c>
      <c r="H3778" s="8">
        <v>3</v>
      </c>
      <c r="I3778" t="str">
        <f>_xlfn.XLOOKUP(C3778,State_Ref!B:B,State_Ref!A:A,"No Match")</f>
        <v>Oklahoma</v>
      </c>
      <c r="J3778" cm="1">
        <f t="array" ref="J3778">_xlfn.XLOOKUP(I3778&amp;PROPER(D3778),Cleaned_Population!B$2:B$3200&amp;Cleaned_Population!A$2:A$3200,Cleaned_Population!C$2:C$3200,"No Match")</f>
        <v>61779</v>
      </c>
      <c r="K3778" t="str">
        <f t="shared" si="58"/>
        <v>Sufficient Access</v>
      </c>
    </row>
    <row r="3779" spans="1:11">
      <c r="A3779" t="str">
        <v>INTEGRIS BAPTIST MEDICAL CENTER, INC</v>
      </c>
      <c r="B3779" t="str">
        <v>OKLAHOMA CITY</v>
      </c>
      <c r="C3779" t="str">
        <v>OK</v>
      </c>
      <c r="D3779" t="str">
        <v>OKLAHOMA</v>
      </c>
      <c r="E3779" t="str">
        <v>Acute Care Hospitals</v>
      </c>
      <c r="F3779" t="str">
        <v>Voluntary non-profit - Private</v>
      </c>
      <c r="G3779" t="str">
        <v>Yes</v>
      </c>
      <c r="H3779" s="8">
        <v>3</v>
      </c>
      <c r="I3779" t="str">
        <f>_xlfn.XLOOKUP(C3779,State_Ref!B:B,State_Ref!A:A,"No Match")</f>
        <v>Oklahoma</v>
      </c>
      <c r="J3779" cm="1">
        <f t="array" ref="J3779">_xlfn.XLOOKUP(I3779&amp;PROPER(D3779),Cleaned_Population!B$2:B$3200&amp;Cleaned_Population!A$2:A$3200,Cleaned_Population!C$2:C$3200,"No Match")</f>
        <v>822125</v>
      </c>
      <c r="K3779" t="str">
        <f t="shared" ref="K3779:K3842" si="59">IF(AND(J3779&gt;50000,COUNTIFS(D:D,D3779,C:C,C3779)&lt;=1),"Hospital Desert","Sufficient Access")</f>
        <v>Sufficient Access</v>
      </c>
    </row>
    <row r="3780" spans="1:11">
      <c r="A3780" t="str">
        <v>MCALESTER REGIONAL HEALTH CENTER</v>
      </c>
      <c r="B3780" t="str">
        <v>MCALESTER</v>
      </c>
      <c r="C3780" t="str">
        <v>OK</v>
      </c>
      <c r="D3780" t="str">
        <v>PITTSBURG</v>
      </c>
      <c r="E3780" t="str">
        <v>Acute Care Hospitals</v>
      </c>
      <c r="F3780" t="str">
        <v>Government - Hospital District or Authority</v>
      </c>
      <c r="G3780" t="str">
        <v>Yes</v>
      </c>
      <c r="H3780" s="8">
        <v>3</v>
      </c>
      <c r="I3780" t="str">
        <f>_xlfn.XLOOKUP(C3780,State_Ref!B:B,State_Ref!A:A,"No Match")</f>
        <v>Oklahoma</v>
      </c>
      <c r="J3780" cm="1">
        <f t="array" ref="J3780">_xlfn.XLOOKUP(I3780&amp;PROPER(D3780),Cleaned_Population!B$2:B$3200&amp;Cleaned_Population!A$2:A$3200,Cleaned_Population!C$2:C$3200,"No Match")</f>
        <v>43320</v>
      </c>
      <c r="K3780" t="str">
        <f t="shared" si="59"/>
        <v>Sufficient Access</v>
      </c>
    </row>
    <row r="3781" spans="1:11">
      <c r="A3781" t="str">
        <v>SSM HEALTH ST ANTHONY HOSPITAL - OKLAHOMA CITY</v>
      </c>
      <c r="B3781" t="str">
        <v>OKLAHOMA CITY</v>
      </c>
      <c r="C3781" t="str">
        <v>OK</v>
      </c>
      <c r="D3781" t="str">
        <v>OKLAHOMA</v>
      </c>
      <c r="E3781" t="str">
        <v>Acute Care Hospitals</v>
      </c>
      <c r="F3781" t="str">
        <v>Voluntary non-profit - Church</v>
      </c>
      <c r="G3781" t="str">
        <v>Yes</v>
      </c>
      <c r="H3781" s="8">
        <v>4</v>
      </c>
      <c r="I3781" t="str">
        <f>_xlfn.XLOOKUP(C3781,State_Ref!B:B,State_Ref!A:A,"No Match")</f>
        <v>Oklahoma</v>
      </c>
      <c r="J3781" cm="1">
        <f t="array" ref="J3781">_xlfn.XLOOKUP(I3781&amp;PROPER(D3781),Cleaned_Population!B$2:B$3200&amp;Cleaned_Population!A$2:A$3200,Cleaned_Population!C$2:C$3200,"No Match")</f>
        <v>822125</v>
      </c>
      <c r="K3781" t="str">
        <f t="shared" si="59"/>
        <v>Sufficient Access</v>
      </c>
    </row>
    <row r="3782" spans="1:11">
      <c r="A3782" t="str">
        <v>HILLCREST HOSPITAL CLAREMORE</v>
      </c>
      <c r="B3782" t="str">
        <v>CLAREMORE</v>
      </c>
      <c r="C3782" t="str">
        <v>OK</v>
      </c>
      <c r="D3782" t="str">
        <v>ROGERS</v>
      </c>
      <c r="E3782" t="str">
        <v>Acute Care Hospitals</v>
      </c>
      <c r="F3782" t="str">
        <v>Proprietary</v>
      </c>
      <c r="G3782" t="str">
        <v>Yes</v>
      </c>
      <c r="H3782" s="8">
        <v>4</v>
      </c>
      <c r="I3782" t="str">
        <f>_xlfn.XLOOKUP(C3782,State_Ref!B:B,State_Ref!A:A,"No Match")</f>
        <v>Oklahoma</v>
      </c>
      <c r="J3782" cm="1">
        <f t="array" ref="J3782">_xlfn.XLOOKUP(I3782&amp;PROPER(D3782),Cleaned_Population!B$2:B$3200&amp;Cleaned_Population!A$2:A$3200,Cleaned_Population!C$2:C$3200,"No Match")</f>
        <v>102197</v>
      </c>
      <c r="K3782" t="str">
        <f t="shared" si="59"/>
        <v>Sufficient Access</v>
      </c>
    </row>
    <row r="3783" spans="1:11">
      <c r="A3783" t="str">
        <v>MERCY HOSPITAL ARDMORE, INC</v>
      </c>
      <c r="B3783" t="str">
        <v>ARDMORE</v>
      </c>
      <c r="C3783" t="str">
        <v>OK</v>
      </c>
      <c r="D3783" t="str">
        <v>CARTER</v>
      </c>
      <c r="E3783" t="str">
        <v>Acute Care Hospitals</v>
      </c>
      <c r="F3783" t="str">
        <v>Voluntary non-profit - Church</v>
      </c>
      <c r="G3783" t="str">
        <v>Yes</v>
      </c>
      <c r="H3783" s="8">
        <v>4</v>
      </c>
      <c r="I3783" t="str">
        <f>_xlfn.XLOOKUP(C3783,State_Ref!B:B,State_Ref!A:A,"No Match")</f>
        <v>Oklahoma</v>
      </c>
      <c r="J3783" cm="1">
        <f t="array" ref="J3783">_xlfn.XLOOKUP(I3783&amp;PROPER(D3783),Cleaned_Population!B$2:B$3200&amp;Cleaned_Population!A$2:A$3200,Cleaned_Population!C$2:C$3200,"No Match")</f>
        <v>48910</v>
      </c>
      <c r="K3783" t="str">
        <f t="shared" si="59"/>
        <v>Sufficient Access</v>
      </c>
    </row>
    <row r="3784" spans="1:11">
      <c r="A3784" t="str">
        <v>STILLWATER MEDICAL CENTER</v>
      </c>
      <c r="B3784" t="str">
        <v>STILLWATER</v>
      </c>
      <c r="C3784" t="str">
        <v>OK</v>
      </c>
      <c r="D3784" t="str">
        <v>PAYNE</v>
      </c>
      <c r="E3784" t="str">
        <v>Acute Care Hospitals</v>
      </c>
      <c r="F3784" t="str">
        <v>Government - Hospital District or Authority</v>
      </c>
      <c r="G3784" t="str">
        <v>Yes</v>
      </c>
      <c r="H3784" s="8">
        <v>4</v>
      </c>
      <c r="I3784" t="str">
        <f>_xlfn.XLOOKUP(C3784,State_Ref!B:B,State_Ref!A:A,"No Match")</f>
        <v>Oklahoma</v>
      </c>
      <c r="J3784" cm="1">
        <f t="array" ref="J3784">_xlfn.XLOOKUP(I3784&amp;PROPER(D3784),Cleaned_Population!B$2:B$3200&amp;Cleaned_Population!A$2:A$3200,Cleaned_Population!C$2:C$3200,"No Match")</f>
        <v>83889</v>
      </c>
      <c r="K3784" t="str">
        <f t="shared" si="59"/>
        <v>Sufficient Access</v>
      </c>
    </row>
    <row r="3785" spans="1:11">
      <c r="A3785" t="str">
        <v>GRADY MEMORIAL HOSPITAL</v>
      </c>
      <c r="B3785" t="str">
        <v>CHICKASHA</v>
      </c>
      <c r="C3785" t="str">
        <v>OK</v>
      </c>
      <c r="D3785" t="str">
        <v>GRADY</v>
      </c>
      <c r="E3785" t="str">
        <v>Acute Care Hospitals</v>
      </c>
      <c r="F3785" t="str">
        <v>Government - Hospital District or Authority</v>
      </c>
      <c r="G3785" t="str">
        <v>Yes</v>
      </c>
      <c r="H3785" s="8">
        <v>2</v>
      </c>
      <c r="I3785" t="str">
        <f>_xlfn.XLOOKUP(C3785,State_Ref!B:B,State_Ref!A:A,"No Match")</f>
        <v>Oklahoma</v>
      </c>
      <c r="J3785" cm="1">
        <f t="array" ref="J3785">_xlfn.XLOOKUP(I3785&amp;PROPER(D3785),Cleaned_Population!B$2:B$3200&amp;Cleaned_Population!A$2:A$3200,Cleaned_Population!C$2:C$3200,"No Match")</f>
        <v>59128</v>
      </c>
      <c r="K3785" t="str">
        <f t="shared" si="59"/>
        <v>Hospital Desert</v>
      </c>
    </row>
    <row r="3786" spans="1:11">
      <c r="A3786" t="str">
        <v>MEMORIAL HEALTH</v>
      </c>
      <c r="B3786" t="str">
        <v>LAWTON</v>
      </c>
      <c r="C3786" t="str">
        <v>OK</v>
      </c>
      <c r="D3786" t="str">
        <v>COMANCHE</v>
      </c>
      <c r="E3786" t="str">
        <v>Acute Care Hospitals</v>
      </c>
      <c r="F3786" t="str">
        <v>Government - Hospital District or Authority</v>
      </c>
      <c r="G3786" t="str">
        <v>Yes</v>
      </c>
      <c r="H3786" s="8">
        <v>2</v>
      </c>
      <c r="I3786" t="str">
        <f>_xlfn.XLOOKUP(C3786,State_Ref!B:B,State_Ref!A:A,"No Match")</f>
        <v>Oklahoma</v>
      </c>
      <c r="J3786" cm="1">
        <f t="array" ref="J3786">_xlfn.XLOOKUP(I3786&amp;PROPER(D3786),Cleaned_Population!B$2:B$3200&amp;Cleaned_Population!A$2:A$3200,Cleaned_Population!C$2:C$3200,"No Match")</f>
        <v>122158</v>
      </c>
      <c r="K3786" t="str">
        <f t="shared" si="59"/>
        <v>Sufficient Access</v>
      </c>
    </row>
    <row r="3787" spans="1:11">
      <c r="A3787" t="str">
        <v>MUSCOGEE (CREEK) NATION MEDICAL CENTER</v>
      </c>
      <c r="B3787" t="str">
        <v>OKMULGEE</v>
      </c>
      <c r="C3787" t="str">
        <v>OK</v>
      </c>
      <c r="D3787" t="str">
        <v>OKMULGEE</v>
      </c>
      <c r="E3787" t="str">
        <v>Acute Care Hospitals</v>
      </c>
      <c r="F3787" t="str">
        <v>Tribal</v>
      </c>
      <c r="G3787" t="str">
        <v>Yes</v>
      </c>
      <c r="H3787" s="8">
        <v>0</v>
      </c>
      <c r="I3787" t="str">
        <f>_xlfn.XLOOKUP(C3787,State_Ref!B:B,State_Ref!A:A,"No Match")</f>
        <v>Oklahoma</v>
      </c>
      <c r="J3787" cm="1">
        <f t="array" ref="J3787">_xlfn.XLOOKUP(I3787&amp;PROPER(D3787),Cleaned_Population!B$2:B$3200&amp;Cleaned_Population!A$2:A$3200,Cleaned_Population!C$2:C$3200,"No Match")</f>
        <v>37241</v>
      </c>
      <c r="K3787" t="str">
        <f t="shared" si="59"/>
        <v>Sufficient Access</v>
      </c>
    </row>
    <row r="3788" spans="1:11">
      <c r="A3788" t="str">
        <v>OKLAHOMA STATE UNIVERSITY MEDICAL CENTER</v>
      </c>
      <c r="B3788" t="str">
        <v>TULSA</v>
      </c>
      <c r="C3788" t="str">
        <v>OK</v>
      </c>
      <c r="D3788" t="str">
        <v>TULSA</v>
      </c>
      <c r="E3788" t="str">
        <v>Acute Care Hospitals</v>
      </c>
      <c r="F3788" t="str">
        <v>Government - Hospital District or Authority</v>
      </c>
      <c r="G3788" t="str">
        <v>Yes</v>
      </c>
      <c r="H3788" s="8">
        <v>2</v>
      </c>
      <c r="I3788" t="str">
        <f>_xlfn.XLOOKUP(C3788,State_Ref!B:B,State_Ref!A:A,"No Match")</f>
        <v>Oklahoma</v>
      </c>
      <c r="J3788" cm="1">
        <f t="array" ref="J3788">_xlfn.XLOOKUP(I3788&amp;PROPER(D3788),Cleaned_Population!B$2:B$3200&amp;Cleaned_Population!A$2:A$3200,Cleaned_Population!C$2:C$3200,"No Match")</f>
        <v>698782</v>
      </c>
      <c r="K3788" t="str">
        <f t="shared" si="59"/>
        <v>Sufficient Access</v>
      </c>
    </row>
    <row r="3789" spans="1:11">
      <c r="A3789" t="str">
        <v>PUSHMATAHA HOSPITAL</v>
      </c>
      <c r="B3789" t="str">
        <v>ANTLERS</v>
      </c>
      <c r="C3789" t="str">
        <v>OK</v>
      </c>
      <c r="D3789" t="str">
        <v>PUSHMATAHA</v>
      </c>
      <c r="E3789" t="str">
        <v>Acute Care Hospitals</v>
      </c>
      <c r="F3789" t="str">
        <v>Government - Hospital District or Authority</v>
      </c>
      <c r="G3789" t="str">
        <v>Yes</v>
      </c>
      <c r="H3789" s="8">
        <v>3</v>
      </c>
      <c r="I3789" t="str">
        <f>_xlfn.XLOOKUP(C3789,State_Ref!B:B,State_Ref!A:A,"No Match")</f>
        <v>Oklahoma</v>
      </c>
      <c r="J3789" cm="1">
        <f t="array" ref="J3789">_xlfn.XLOOKUP(I3789&amp;PROPER(D3789),Cleaned_Population!B$2:B$3200&amp;Cleaned_Population!A$2:A$3200,Cleaned_Population!C$2:C$3200,"No Match")</f>
        <v>10807</v>
      </c>
      <c r="K3789" t="str">
        <f t="shared" si="59"/>
        <v>Sufficient Access</v>
      </c>
    </row>
    <row r="3790" spans="1:11">
      <c r="A3790" t="str">
        <v>NORTHEASTERN HEALTH SYSTEM</v>
      </c>
      <c r="B3790" t="str">
        <v>TAHLEQUAH</v>
      </c>
      <c r="C3790" t="str">
        <v>OK</v>
      </c>
      <c r="D3790" t="str">
        <v>CHEROKEE</v>
      </c>
      <c r="E3790" t="str">
        <v>Acute Care Hospitals</v>
      </c>
      <c r="F3790" t="str">
        <v>Government - Hospital District or Authority</v>
      </c>
      <c r="G3790" t="str">
        <v>Yes</v>
      </c>
      <c r="H3790" s="8">
        <v>2</v>
      </c>
      <c r="I3790" t="str">
        <f>_xlfn.XLOOKUP(C3790,State_Ref!B:B,State_Ref!A:A,"No Match")</f>
        <v>Oklahoma</v>
      </c>
      <c r="J3790" cm="1">
        <f t="array" ref="J3790">_xlfn.XLOOKUP(I3790&amp;PROPER(D3790),Cleaned_Population!B$2:B$3200&amp;Cleaned_Population!A$2:A$3200,Cleaned_Population!C$2:C$3200,"No Match")</f>
        <v>49196</v>
      </c>
      <c r="K3790" t="str">
        <f t="shared" si="59"/>
        <v>Sufficient Access</v>
      </c>
    </row>
    <row r="3791" spans="1:11">
      <c r="A3791" t="str">
        <v>SAINT FRANCIS HOSPITAL, INC</v>
      </c>
      <c r="B3791" t="str">
        <v>TULSA</v>
      </c>
      <c r="C3791" t="str">
        <v>OK</v>
      </c>
      <c r="D3791" t="str">
        <v>TULSA</v>
      </c>
      <c r="E3791" t="str">
        <v>Acute Care Hospitals</v>
      </c>
      <c r="F3791" t="str">
        <v>Voluntary non-profit - Private</v>
      </c>
      <c r="G3791" t="str">
        <v>Yes</v>
      </c>
      <c r="H3791" s="8">
        <v>5</v>
      </c>
      <c r="I3791" t="str">
        <f>_xlfn.XLOOKUP(C3791,State_Ref!B:B,State_Ref!A:A,"No Match")</f>
        <v>Oklahoma</v>
      </c>
      <c r="J3791" cm="1">
        <f t="array" ref="J3791">_xlfn.XLOOKUP(I3791&amp;PROPER(D3791),Cleaned_Population!B$2:B$3200&amp;Cleaned_Population!A$2:A$3200,Cleaned_Population!C$2:C$3200,"No Match")</f>
        <v>698782</v>
      </c>
      <c r="K3791" t="str">
        <f t="shared" si="59"/>
        <v>Sufficient Access</v>
      </c>
    </row>
    <row r="3792" spans="1:11">
      <c r="A3792" t="str">
        <v>O U MEDICAL CENTER</v>
      </c>
      <c r="B3792" t="str">
        <v>OKLAHOMA CITY</v>
      </c>
      <c r="C3792" t="str">
        <v>OK</v>
      </c>
      <c r="D3792" t="str">
        <v>OKLAHOMA</v>
      </c>
      <c r="E3792" t="str">
        <v>Acute Care Hospitals</v>
      </c>
      <c r="F3792" t="str">
        <v>Voluntary non-profit - Private</v>
      </c>
      <c r="G3792" t="str">
        <v>Yes</v>
      </c>
      <c r="H3792" s="8">
        <v>2</v>
      </c>
      <c r="I3792" t="str">
        <f>_xlfn.XLOOKUP(C3792,State_Ref!B:B,State_Ref!A:A,"No Match")</f>
        <v>Oklahoma</v>
      </c>
      <c r="J3792" cm="1">
        <f t="array" ref="J3792">_xlfn.XLOOKUP(I3792&amp;PROPER(D3792),Cleaned_Population!B$2:B$3200&amp;Cleaned_Population!A$2:A$3200,Cleaned_Population!C$2:C$3200,"No Match")</f>
        <v>822125</v>
      </c>
      <c r="K3792" t="str">
        <f t="shared" si="59"/>
        <v>Sufficient Access</v>
      </c>
    </row>
    <row r="3793" spans="1:11">
      <c r="A3793" t="str">
        <v>SSM HEALTH ST ANTHONY HOSPITAL - MIDWEST</v>
      </c>
      <c r="B3793" t="str">
        <v>MIDWEST CITY</v>
      </c>
      <c r="C3793" t="str">
        <v>OK</v>
      </c>
      <c r="D3793" t="str">
        <v>OKLAHOMA</v>
      </c>
      <c r="E3793" t="str">
        <v>Acute Care Hospitals</v>
      </c>
      <c r="F3793" t="str">
        <v>Voluntary non-profit - Private</v>
      </c>
      <c r="G3793" t="str">
        <v>Yes</v>
      </c>
      <c r="H3793" s="8">
        <v>2</v>
      </c>
      <c r="I3793" t="str">
        <f>_xlfn.XLOOKUP(C3793,State_Ref!B:B,State_Ref!A:A,"No Match")</f>
        <v>Oklahoma</v>
      </c>
      <c r="J3793" cm="1">
        <f t="array" ref="J3793">_xlfn.XLOOKUP(I3793&amp;PROPER(D3793),Cleaned_Population!B$2:B$3200&amp;Cleaned_Population!A$2:A$3200,Cleaned_Population!C$2:C$3200,"No Match")</f>
        <v>822125</v>
      </c>
      <c r="K3793" t="str">
        <f t="shared" si="59"/>
        <v>Sufficient Access</v>
      </c>
    </row>
    <row r="3794" spans="1:11">
      <c r="A3794" t="str">
        <v>SOUTHWESTERN MEDICAL CENTER</v>
      </c>
      <c r="B3794" t="str">
        <v>LAWTON</v>
      </c>
      <c r="C3794" t="str">
        <v>OK</v>
      </c>
      <c r="D3794" t="str">
        <v>COMANCHE</v>
      </c>
      <c r="E3794" t="str">
        <v>Acute Care Hospitals</v>
      </c>
      <c r="F3794" t="str">
        <v>Proprietary</v>
      </c>
      <c r="G3794" t="str">
        <v>Yes</v>
      </c>
      <c r="H3794" s="8">
        <v>2</v>
      </c>
      <c r="I3794" t="str">
        <f>_xlfn.XLOOKUP(C3794,State_Ref!B:B,State_Ref!A:A,"No Match")</f>
        <v>Oklahoma</v>
      </c>
      <c r="J3794" cm="1">
        <f t="array" ref="J3794">_xlfn.XLOOKUP(I3794&amp;PROPER(D3794),Cleaned_Population!B$2:B$3200&amp;Cleaned_Population!A$2:A$3200,Cleaned_Population!C$2:C$3200,"No Match")</f>
        <v>122158</v>
      </c>
      <c r="K3794" t="str">
        <f t="shared" si="59"/>
        <v>Sufficient Access</v>
      </c>
    </row>
    <row r="3795" spans="1:11">
      <c r="A3795" t="str">
        <v>HILLCREST HOSPITAL CUSHING</v>
      </c>
      <c r="B3795" t="str">
        <v>CUSHING</v>
      </c>
      <c r="C3795" t="str">
        <v>OK</v>
      </c>
      <c r="D3795" t="str">
        <v>PAYNE</v>
      </c>
      <c r="E3795" t="str">
        <v>Acute Care Hospitals</v>
      </c>
      <c r="F3795" t="str">
        <v>Proprietary</v>
      </c>
      <c r="G3795" t="str">
        <v>Yes</v>
      </c>
      <c r="H3795" s="8">
        <v>4</v>
      </c>
      <c r="I3795" t="str">
        <f>_xlfn.XLOOKUP(C3795,State_Ref!B:B,State_Ref!A:A,"No Match")</f>
        <v>Oklahoma</v>
      </c>
      <c r="J3795" cm="1">
        <f t="array" ref="J3795">_xlfn.XLOOKUP(I3795&amp;PROPER(D3795),Cleaned_Population!B$2:B$3200&amp;Cleaned_Population!A$2:A$3200,Cleaned_Population!C$2:C$3200,"No Match")</f>
        <v>83889</v>
      </c>
      <c r="K3795" t="str">
        <f t="shared" si="59"/>
        <v>Sufficient Access</v>
      </c>
    </row>
    <row r="3796" spans="1:11">
      <c r="A3796" t="str">
        <v>CHOCTAW MEMORIAL HOSPITAL</v>
      </c>
      <c r="B3796" t="str">
        <v>HUGO</v>
      </c>
      <c r="C3796" t="str">
        <v>OK</v>
      </c>
      <c r="D3796" t="str">
        <v>CHOCTAW</v>
      </c>
      <c r="E3796" t="str">
        <v>Acute Care Hospitals</v>
      </c>
      <c r="F3796" t="str">
        <v>Voluntary non-profit - Other</v>
      </c>
      <c r="G3796" t="str">
        <v>Yes</v>
      </c>
      <c r="H3796" s="8">
        <v>1</v>
      </c>
      <c r="I3796" t="str">
        <f>_xlfn.XLOOKUP(C3796,State_Ref!B:B,State_Ref!A:A,"No Match")</f>
        <v>Oklahoma</v>
      </c>
      <c r="J3796" cm="1">
        <f t="array" ref="J3796">_xlfn.XLOOKUP(I3796&amp;PROPER(D3796),Cleaned_Population!B$2:B$3200&amp;Cleaned_Population!A$2:A$3200,Cleaned_Population!C$2:C$3200,"No Match")</f>
        <v>14059</v>
      </c>
      <c r="K3796" t="str">
        <f t="shared" si="59"/>
        <v>Sufficient Access</v>
      </c>
    </row>
    <row r="3797" spans="1:11">
      <c r="A3797" t="str">
        <v>INTEGRIS SOUTHWEST MEDICAL CENTER</v>
      </c>
      <c r="B3797" t="str">
        <v>OKLAHOMA CITY</v>
      </c>
      <c r="C3797" t="str">
        <v>OK</v>
      </c>
      <c r="D3797" t="str">
        <v>OKLAHOMA</v>
      </c>
      <c r="E3797" t="str">
        <v>Acute Care Hospitals</v>
      </c>
      <c r="F3797" t="str">
        <v>Voluntary non-profit - Private</v>
      </c>
      <c r="G3797" t="str">
        <v>Yes</v>
      </c>
      <c r="H3797" s="8">
        <v>2</v>
      </c>
      <c r="I3797" t="str">
        <f>_xlfn.XLOOKUP(C3797,State_Ref!B:B,State_Ref!A:A,"No Match")</f>
        <v>Oklahoma</v>
      </c>
      <c r="J3797" cm="1">
        <f t="array" ref="J3797">_xlfn.XLOOKUP(I3797&amp;PROPER(D3797),Cleaned_Population!B$2:B$3200&amp;Cleaned_Population!A$2:A$3200,Cleaned_Population!C$2:C$3200,"No Match")</f>
        <v>822125</v>
      </c>
      <c r="K3797" t="str">
        <f t="shared" si="59"/>
        <v>Sufficient Access</v>
      </c>
    </row>
    <row r="3798" spans="1:11">
      <c r="A3798" t="str">
        <v>SEQUOYAH COUNTY-CITY OF SALLISAW HOSPITAL AUTHORIT</v>
      </c>
      <c r="B3798" t="str">
        <v>SALLISAW</v>
      </c>
      <c r="C3798" t="str">
        <v>OK</v>
      </c>
      <c r="D3798" t="str">
        <v>SEQUOYAH</v>
      </c>
      <c r="E3798" t="str">
        <v>Acute Care Hospitals</v>
      </c>
      <c r="F3798" t="str">
        <v>Government - Local</v>
      </c>
      <c r="G3798" t="str">
        <v>Yes</v>
      </c>
      <c r="H3798" s="8">
        <v>3</v>
      </c>
      <c r="I3798" t="str">
        <f>_xlfn.XLOOKUP(C3798,State_Ref!B:B,State_Ref!A:A,"No Match")</f>
        <v>Oklahoma</v>
      </c>
      <c r="J3798" cm="1">
        <f t="array" ref="J3798">_xlfn.XLOOKUP(I3798&amp;PROPER(D3798),Cleaned_Population!B$2:B$3200&amp;Cleaned_Population!A$2:A$3200,Cleaned_Population!C$2:C$3200,"No Match")</f>
        <v>40842</v>
      </c>
      <c r="K3798" t="str">
        <f t="shared" si="59"/>
        <v>Sufficient Access</v>
      </c>
    </row>
    <row r="3799" spans="1:11">
      <c r="A3799" t="str">
        <v>INTEGRIS GROVE HOSPITAL</v>
      </c>
      <c r="B3799" t="str">
        <v>GROVE</v>
      </c>
      <c r="C3799" t="str">
        <v>OK</v>
      </c>
      <c r="D3799" t="str">
        <v>DELAWARE</v>
      </c>
      <c r="E3799" t="str">
        <v>Acute Care Hospitals</v>
      </c>
      <c r="F3799" t="str">
        <v>Voluntary non-profit - Private</v>
      </c>
      <c r="G3799" t="str">
        <v>Yes</v>
      </c>
      <c r="H3799" s="8">
        <v>4</v>
      </c>
      <c r="I3799" t="str">
        <f>_xlfn.XLOOKUP(C3799,State_Ref!B:B,State_Ref!A:A,"No Match")</f>
        <v>Oklahoma</v>
      </c>
      <c r="J3799" cm="1">
        <f t="array" ref="J3799">_xlfn.XLOOKUP(I3799&amp;PROPER(D3799),Cleaned_Population!B$2:B$3200&amp;Cleaned_Population!A$2:A$3200,Cleaned_Population!C$2:C$3200,"No Match")</f>
        <v>41910</v>
      </c>
      <c r="K3799" t="str">
        <f t="shared" si="59"/>
        <v>Sufficient Access</v>
      </c>
    </row>
    <row r="3800" spans="1:11">
      <c r="A3800" t="str">
        <v>ASCENSION ST JOHN MEDICAL CENTER</v>
      </c>
      <c r="B3800" t="str">
        <v>TULSA</v>
      </c>
      <c r="C3800" t="str">
        <v>OK</v>
      </c>
      <c r="D3800" t="str">
        <v>TULSA</v>
      </c>
      <c r="E3800" t="str">
        <v>Acute Care Hospitals</v>
      </c>
      <c r="F3800" t="str">
        <v>Voluntary non-profit - Private</v>
      </c>
      <c r="G3800" t="str">
        <v>Yes</v>
      </c>
      <c r="H3800" s="8">
        <v>3</v>
      </c>
      <c r="I3800" t="str">
        <f>_xlfn.XLOOKUP(C3800,State_Ref!B:B,State_Ref!A:A,"No Match")</f>
        <v>Oklahoma</v>
      </c>
      <c r="J3800" cm="1">
        <f t="array" ref="J3800">_xlfn.XLOOKUP(I3800&amp;PROPER(D3800),Cleaned_Population!B$2:B$3200&amp;Cleaned_Population!A$2:A$3200,Cleaned_Population!C$2:C$3200,"No Match")</f>
        <v>698782</v>
      </c>
      <c r="K3800" t="str">
        <f t="shared" si="59"/>
        <v>Sufficient Access</v>
      </c>
    </row>
    <row r="3801" spans="1:11">
      <c r="A3801" t="str">
        <v>MUSKOGEE VA MEDICAL CENTER</v>
      </c>
      <c r="B3801" t="str">
        <v>MUSKOGEE</v>
      </c>
      <c r="C3801" t="str">
        <v>OK</v>
      </c>
      <c r="D3801" t="str">
        <v>MUSKOGEE</v>
      </c>
      <c r="E3801" t="str">
        <v>Acute Care - Veterans Administration</v>
      </c>
      <c r="F3801" t="str">
        <v>Veterans Health Administration</v>
      </c>
      <c r="G3801" t="str">
        <v>Yes</v>
      </c>
      <c r="H3801" s="8">
        <v>5</v>
      </c>
      <c r="I3801" t="str">
        <f>_xlfn.XLOOKUP(C3801,State_Ref!B:B,State_Ref!A:A,"No Match")</f>
        <v>Oklahoma</v>
      </c>
      <c r="J3801" cm="1">
        <f t="array" ref="J3801">_xlfn.XLOOKUP(I3801&amp;PROPER(D3801),Cleaned_Population!B$2:B$3200&amp;Cleaned_Population!A$2:A$3200,Cleaned_Population!C$2:C$3200,"No Match")</f>
        <v>66708</v>
      </c>
      <c r="K3801" t="str">
        <f t="shared" si="59"/>
        <v>Sufficient Access</v>
      </c>
    </row>
    <row r="3802" spans="1:11">
      <c r="A3802" t="str">
        <v>SSM HEALTH ST ANTHONY HOSPITAL - SHAWNEE</v>
      </c>
      <c r="B3802" t="str">
        <v>SHAWNEE</v>
      </c>
      <c r="C3802" t="str">
        <v>OK</v>
      </c>
      <c r="D3802" t="str">
        <v>POTTAWATOMIE</v>
      </c>
      <c r="E3802" t="str">
        <v>Acute Care Hospitals</v>
      </c>
      <c r="F3802" t="str">
        <v>Voluntary non-profit - Private</v>
      </c>
      <c r="G3802" t="str">
        <v>Yes</v>
      </c>
      <c r="H3802" s="8">
        <v>3</v>
      </c>
      <c r="I3802" t="str">
        <f>_xlfn.XLOOKUP(C3802,State_Ref!B:B,State_Ref!A:A,"No Match")</f>
        <v>Oklahoma</v>
      </c>
      <c r="J3802" cm="1">
        <f t="array" ref="J3802">_xlfn.XLOOKUP(I3802&amp;PROPER(D3802),Cleaned_Population!B$2:B$3200&amp;Cleaned_Population!A$2:A$3200,Cleaned_Population!C$2:C$3200,"No Match")</f>
        <v>75102</v>
      </c>
      <c r="K3802" t="str">
        <f t="shared" si="59"/>
        <v>Hospital Desert</v>
      </c>
    </row>
    <row r="3803" spans="1:11">
      <c r="A3803" t="str">
        <v>OKLAHOMA CITY VA MEDICAL CENTER</v>
      </c>
      <c r="B3803" t="str">
        <v>OKLAHOMA CITY</v>
      </c>
      <c r="C3803" t="str">
        <v>OK</v>
      </c>
      <c r="D3803" t="str">
        <v>OKLAHOMA</v>
      </c>
      <c r="E3803" t="str">
        <v>Acute Care - Veterans Administration</v>
      </c>
      <c r="F3803" t="str">
        <v>Veterans Health Administration</v>
      </c>
      <c r="G3803" t="str">
        <v>Yes</v>
      </c>
      <c r="H3803" s="8">
        <v>2</v>
      </c>
      <c r="I3803" t="str">
        <f>_xlfn.XLOOKUP(C3803,State_Ref!B:B,State_Ref!A:A,"No Match")</f>
        <v>Oklahoma</v>
      </c>
      <c r="J3803" cm="1">
        <f t="array" ref="J3803">_xlfn.XLOOKUP(I3803&amp;PROPER(D3803),Cleaned_Population!B$2:B$3200&amp;Cleaned_Population!A$2:A$3200,Cleaned_Population!C$2:C$3200,"No Match")</f>
        <v>822125</v>
      </c>
      <c r="K3803" t="str">
        <f t="shared" si="59"/>
        <v>Sufficient Access</v>
      </c>
    </row>
    <row r="3804" spans="1:11">
      <c r="A3804" t="str">
        <v>PURCELL MUNICIPAL HOSPITAL</v>
      </c>
      <c r="B3804" t="str">
        <v>PURCELL</v>
      </c>
      <c r="C3804" t="str">
        <v>OK</v>
      </c>
      <c r="D3804" t="str">
        <v>MCCLAIN</v>
      </c>
      <c r="E3804" t="str">
        <v>Acute Care Hospitals</v>
      </c>
      <c r="F3804" t="str">
        <v>Government - Local</v>
      </c>
      <c r="G3804" t="str">
        <v>Yes</v>
      </c>
      <c r="H3804" s="8">
        <v>3</v>
      </c>
      <c r="I3804" t="str">
        <f>_xlfn.XLOOKUP(C3804,State_Ref!B:B,State_Ref!A:A,"No Match")</f>
        <v>Oklahoma</v>
      </c>
      <c r="J3804" cm="1">
        <f t="array" ref="J3804">_xlfn.XLOOKUP(I3804&amp;PROPER(D3804),Cleaned_Population!B$2:B$3200&amp;Cleaned_Population!A$2:A$3200,Cleaned_Population!C$2:C$3200,"No Match")</f>
        <v>49647</v>
      </c>
      <c r="K3804" t="str">
        <f t="shared" si="59"/>
        <v>Sufficient Access</v>
      </c>
    </row>
    <row r="3805" spans="1:11">
      <c r="A3805" t="str">
        <v>WAGONER COMMUNITY HOSPITAL</v>
      </c>
      <c r="B3805" t="str">
        <v>WAGONER</v>
      </c>
      <c r="C3805" t="str">
        <v>OK</v>
      </c>
      <c r="D3805" t="str">
        <v>WAGONER</v>
      </c>
      <c r="E3805" t="str">
        <v>Acute Care Hospitals</v>
      </c>
      <c r="F3805" t="str">
        <v>Government - Hospital District or Authority</v>
      </c>
      <c r="G3805" t="str">
        <v>Yes</v>
      </c>
      <c r="H3805" s="8">
        <v>2</v>
      </c>
      <c r="I3805" t="str">
        <f>_xlfn.XLOOKUP(C3805,State_Ref!B:B,State_Ref!A:A,"No Match")</f>
        <v>Oklahoma</v>
      </c>
      <c r="J3805" cm="1">
        <f t="array" ref="J3805">_xlfn.XLOOKUP(I3805&amp;PROPER(D3805),Cleaned_Population!B$2:B$3200&amp;Cleaned_Population!A$2:A$3200,Cleaned_Population!C$2:C$3200,"No Match")</f>
        <v>93263</v>
      </c>
      <c r="K3805" t="str">
        <f t="shared" si="59"/>
        <v>Hospital Desert</v>
      </c>
    </row>
    <row r="3806" spans="1:11">
      <c r="A3806" t="str">
        <v>LAWTON INDIAN HOSPITAL</v>
      </c>
      <c r="B3806" t="str">
        <v>LAWTON</v>
      </c>
      <c r="C3806" t="str">
        <v>OK</v>
      </c>
      <c r="D3806" t="str">
        <v>COMANCHE</v>
      </c>
      <c r="E3806" t="str">
        <v>Acute Care Hospitals</v>
      </c>
      <c r="F3806" t="str">
        <v>Tribal</v>
      </c>
      <c r="G3806" t="str">
        <v>No</v>
      </c>
      <c r="H3806" s="8">
        <v>0</v>
      </c>
      <c r="I3806" t="str">
        <f>_xlfn.XLOOKUP(C3806,State_Ref!B:B,State_Ref!A:A,"No Match")</f>
        <v>Oklahoma</v>
      </c>
      <c r="J3806" cm="1">
        <f t="array" ref="J3806">_xlfn.XLOOKUP(I3806&amp;PROPER(D3806),Cleaned_Population!B$2:B$3200&amp;Cleaned_Population!A$2:A$3200,Cleaned_Population!C$2:C$3200,"No Match")</f>
        <v>122158</v>
      </c>
      <c r="K3806" t="str">
        <f t="shared" si="59"/>
        <v>Sufficient Access</v>
      </c>
    </row>
    <row r="3807" spans="1:11">
      <c r="A3807" t="str">
        <v>CHEROKEE NATION W W HASTINGS INDIAN HOSPITAL</v>
      </c>
      <c r="B3807" t="str">
        <v>TAHLEQUAH</v>
      </c>
      <c r="C3807" t="str">
        <v>OK</v>
      </c>
      <c r="D3807" t="str">
        <v>CHEROKEE</v>
      </c>
      <c r="E3807" t="str">
        <v>Acute Care Hospitals</v>
      </c>
      <c r="F3807" t="str">
        <v>Voluntary non-profit - Other</v>
      </c>
      <c r="G3807" t="str">
        <v>Yes</v>
      </c>
      <c r="H3807" s="8">
        <v>3</v>
      </c>
      <c r="I3807" t="str">
        <f>_xlfn.XLOOKUP(C3807,State_Ref!B:B,State_Ref!A:A,"No Match")</f>
        <v>Oklahoma</v>
      </c>
      <c r="J3807" cm="1">
        <f t="array" ref="J3807">_xlfn.XLOOKUP(I3807&amp;PROPER(D3807),Cleaned_Population!B$2:B$3200&amp;Cleaned_Population!A$2:A$3200,Cleaned_Population!C$2:C$3200,"No Match")</f>
        <v>49196</v>
      </c>
      <c r="K3807" t="str">
        <f t="shared" si="59"/>
        <v>Sufficient Access</v>
      </c>
    </row>
    <row r="3808" spans="1:11">
      <c r="A3808" t="str">
        <v>CHOCTAW NATION HEALTH SERVICES AUTHORITY</v>
      </c>
      <c r="B3808" t="str">
        <v>TALIHINA</v>
      </c>
      <c r="C3808" t="str">
        <v>OK</v>
      </c>
      <c r="D3808" t="str">
        <v>LATIMER</v>
      </c>
      <c r="E3808" t="str">
        <v>Acute Care Hospitals</v>
      </c>
      <c r="F3808" t="str">
        <v>Tribal</v>
      </c>
      <c r="G3808" t="str">
        <v>Yes</v>
      </c>
      <c r="H3808" s="8">
        <v>0</v>
      </c>
      <c r="I3808" t="str">
        <f>_xlfn.XLOOKUP(C3808,State_Ref!B:B,State_Ref!A:A,"No Match")</f>
        <v>Oklahoma</v>
      </c>
      <c r="J3808" cm="1">
        <f t="array" ref="J3808">_xlfn.XLOOKUP(I3808&amp;PROPER(D3808),Cleaned_Population!B$2:B$3200&amp;Cleaned_Population!A$2:A$3200,Cleaned_Population!C$2:C$3200,"No Match")</f>
        <v>9645</v>
      </c>
      <c r="K3808" t="str">
        <f t="shared" si="59"/>
        <v>Sufficient Access</v>
      </c>
    </row>
    <row r="3809" spans="1:11">
      <c r="A3809" t="str">
        <v>CLAREMORE INDIAN HOSPITAL</v>
      </c>
      <c r="B3809" t="str">
        <v>CLAREMORE</v>
      </c>
      <c r="C3809" t="str">
        <v>OK</v>
      </c>
      <c r="D3809" t="str">
        <v>ROGERS</v>
      </c>
      <c r="E3809" t="str">
        <v>Acute Care Hospitals</v>
      </c>
      <c r="F3809" t="str">
        <v>Government - Federal</v>
      </c>
      <c r="G3809" t="str">
        <v>Yes</v>
      </c>
      <c r="H3809" s="8">
        <v>0</v>
      </c>
      <c r="I3809" t="str">
        <f>_xlfn.XLOOKUP(C3809,State_Ref!B:B,State_Ref!A:A,"No Match")</f>
        <v>Oklahoma</v>
      </c>
      <c r="J3809" cm="1">
        <f t="array" ref="J3809">_xlfn.XLOOKUP(I3809&amp;PROPER(D3809),Cleaned_Population!B$2:B$3200&amp;Cleaned_Population!A$2:A$3200,Cleaned_Population!C$2:C$3200,"No Match")</f>
        <v>102197</v>
      </c>
      <c r="K3809" t="str">
        <f t="shared" si="59"/>
        <v>Sufficient Access</v>
      </c>
    </row>
    <row r="3810" spans="1:11">
      <c r="A3810" t="str">
        <v>MEMORIAL HOSPITAL</v>
      </c>
      <c r="B3810" t="str">
        <v>STILWELL</v>
      </c>
      <c r="C3810" t="str">
        <v>OK</v>
      </c>
      <c r="D3810" t="str">
        <v>ADAIR</v>
      </c>
      <c r="E3810" t="str">
        <v>Acute Care Hospitals</v>
      </c>
      <c r="F3810" t="str">
        <v>Voluntary non-profit - Private</v>
      </c>
      <c r="G3810" t="str">
        <v>Yes</v>
      </c>
      <c r="H3810" s="8">
        <v>4</v>
      </c>
      <c r="I3810" t="str">
        <f>_xlfn.XLOOKUP(C3810,State_Ref!B:B,State_Ref!A:A,"No Match")</f>
        <v>Oklahoma</v>
      </c>
      <c r="J3810" cm="1">
        <f t="array" ref="J3810">_xlfn.XLOOKUP(I3810&amp;PROPER(D3810),Cleaned_Population!B$2:B$3200&amp;Cleaned_Population!A$2:A$3200,Cleaned_Population!C$2:C$3200,"No Match")</f>
        <v>19828</v>
      </c>
      <c r="K3810" t="str">
        <f t="shared" si="59"/>
        <v>Sufficient Access</v>
      </c>
    </row>
    <row r="3811" spans="1:11">
      <c r="A3811" t="str">
        <v>CHICKASAW NATION MEDICAL CENTER</v>
      </c>
      <c r="B3811" t="str">
        <v>ADA</v>
      </c>
      <c r="C3811" t="str">
        <v>OK</v>
      </c>
      <c r="D3811" t="str">
        <v>PONTOTOC</v>
      </c>
      <c r="E3811" t="str">
        <v>Acute Care Hospitals</v>
      </c>
      <c r="F3811" t="str">
        <v>Voluntary non-profit - Other</v>
      </c>
      <c r="G3811" t="str">
        <v>Yes</v>
      </c>
      <c r="H3811" s="8">
        <v>5</v>
      </c>
      <c r="I3811" t="str">
        <f>_xlfn.XLOOKUP(C3811,State_Ref!B:B,State_Ref!A:A,"No Match")</f>
        <v>Oklahoma</v>
      </c>
      <c r="J3811" cm="1">
        <f t="array" ref="J3811">_xlfn.XLOOKUP(I3811&amp;PROPER(D3811),Cleaned_Population!B$2:B$3200&amp;Cleaned_Population!A$2:A$3200,Cleaned_Population!C$2:C$3200,"No Match")</f>
        <v>38528</v>
      </c>
      <c r="K3811" t="str">
        <f t="shared" si="59"/>
        <v>Sufficient Access</v>
      </c>
    </row>
    <row r="3812" spans="1:11">
      <c r="A3812" t="str">
        <v>HILLCREST HOSPITAL HENRYETTA</v>
      </c>
      <c r="B3812" t="str">
        <v>HENRYETTA</v>
      </c>
      <c r="C3812" t="str">
        <v>OK</v>
      </c>
      <c r="D3812" t="str">
        <v>OKMULGEE</v>
      </c>
      <c r="E3812" t="str">
        <v>Acute Care Hospitals</v>
      </c>
      <c r="F3812" t="str">
        <v>Proprietary</v>
      </c>
      <c r="G3812" t="str">
        <v>Yes</v>
      </c>
      <c r="H3812" s="8">
        <v>0</v>
      </c>
      <c r="I3812" t="str">
        <f>_xlfn.XLOOKUP(C3812,State_Ref!B:B,State_Ref!A:A,"No Match")</f>
        <v>Oklahoma</v>
      </c>
      <c r="J3812" cm="1">
        <f t="array" ref="J3812">_xlfn.XLOOKUP(I3812&amp;PROPER(D3812),Cleaned_Population!B$2:B$3200&amp;Cleaned_Population!A$2:A$3200,Cleaned_Population!C$2:C$3200,"No Match")</f>
        <v>37241</v>
      </c>
      <c r="K3812" t="str">
        <f t="shared" si="59"/>
        <v>Sufficient Access</v>
      </c>
    </row>
    <row r="3813" spans="1:11">
      <c r="A3813" t="str">
        <v>NORTHWEST SURGICAL HOSPITAL</v>
      </c>
      <c r="B3813" t="str">
        <v>OKLAHOMA CITY</v>
      </c>
      <c r="C3813" t="str">
        <v>OK</v>
      </c>
      <c r="D3813" t="str">
        <v>OKLAHOMA</v>
      </c>
      <c r="E3813" t="str">
        <v>Acute Care Hospitals</v>
      </c>
      <c r="F3813" t="str">
        <v>Physician</v>
      </c>
      <c r="G3813" t="str">
        <v>Yes</v>
      </c>
      <c r="H3813" s="8">
        <v>0</v>
      </c>
      <c r="I3813" t="str">
        <f>_xlfn.XLOOKUP(C3813,State_Ref!B:B,State_Ref!A:A,"No Match")</f>
        <v>Oklahoma</v>
      </c>
      <c r="J3813" cm="1">
        <f t="array" ref="J3813">_xlfn.XLOOKUP(I3813&amp;PROPER(D3813),Cleaned_Population!B$2:B$3200&amp;Cleaned_Population!A$2:A$3200,Cleaned_Population!C$2:C$3200,"No Match")</f>
        <v>822125</v>
      </c>
      <c r="K3813" t="str">
        <f t="shared" si="59"/>
        <v>Sufficient Access</v>
      </c>
    </row>
    <row r="3814" spans="1:11">
      <c r="A3814" t="str">
        <v>LAKESIDE WOMEN'S HOSPITAL, A MEMBER OF INTEGRIS HE</v>
      </c>
      <c r="B3814" t="str">
        <v>OKLAHOMA CITY</v>
      </c>
      <c r="C3814" t="str">
        <v>OK</v>
      </c>
      <c r="D3814" t="str">
        <v>OKLAHOMA</v>
      </c>
      <c r="E3814" t="str">
        <v>Acute Care Hospitals</v>
      </c>
      <c r="F3814" t="str">
        <v>Voluntary non-profit - Private</v>
      </c>
      <c r="G3814" t="str">
        <v>Yes</v>
      </c>
      <c r="H3814" s="8">
        <v>0</v>
      </c>
      <c r="I3814" t="str">
        <f>_xlfn.XLOOKUP(C3814,State_Ref!B:B,State_Ref!A:A,"No Match")</f>
        <v>Oklahoma</v>
      </c>
      <c r="J3814" cm="1">
        <f t="array" ref="J3814">_xlfn.XLOOKUP(I3814&amp;PROPER(D3814),Cleaned_Population!B$2:B$3200&amp;Cleaned_Population!A$2:A$3200,Cleaned_Population!C$2:C$3200,"No Match")</f>
        <v>822125</v>
      </c>
      <c r="K3814" t="str">
        <f t="shared" si="59"/>
        <v>Sufficient Access</v>
      </c>
    </row>
    <row r="3815" spans="1:11">
      <c r="A3815" t="str">
        <v>SURGICAL HOSPITAL OF OKLAHOMA</v>
      </c>
      <c r="B3815" t="str">
        <v>OKLAHOMA CITY</v>
      </c>
      <c r="C3815" t="str">
        <v>OK</v>
      </c>
      <c r="D3815" t="str">
        <v>OKLAHOMA</v>
      </c>
      <c r="E3815" t="str">
        <v>Acute Care Hospitals</v>
      </c>
      <c r="F3815" t="str">
        <v>Physician</v>
      </c>
      <c r="G3815" t="str">
        <v>Yes</v>
      </c>
      <c r="H3815" s="8">
        <v>0</v>
      </c>
      <c r="I3815" t="str">
        <f>_xlfn.XLOOKUP(C3815,State_Ref!B:B,State_Ref!A:A,"No Match")</f>
        <v>Oklahoma</v>
      </c>
      <c r="J3815" cm="1">
        <f t="array" ref="J3815">_xlfn.XLOOKUP(I3815&amp;PROPER(D3815),Cleaned_Population!B$2:B$3200&amp;Cleaned_Population!A$2:A$3200,Cleaned_Population!C$2:C$3200,"No Match")</f>
        <v>822125</v>
      </c>
      <c r="K3815" t="str">
        <f t="shared" si="59"/>
        <v>Sufficient Access</v>
      </c>
    </row>
    <row r="3816" spans="1:11">
      <c r="A3816" t="str">
        <v>HILLCREST HOSPITAL SOUTH</v>
      </c>
      <c r="B3816" t="str">
        <v>TULSA</v>
      </c>
      <c r="C3816" t="str">
        <v>OK</v>
      </c>
      <c r="D3816" t="str">
        <v>TULSA</v>
      </c>
      <c r="E3816" t="str">
        <v>Acute Care Hospitals</v>
      </c>
      <c r="F3816" t="str">
        <v>Proprietary</v>
      </c>
      <c r="G3816" t="str">
        <v>Yes</v>
      </c>
      <c r="H3816" s="8">
        <v>3</v>
      </c>
      <c r="I3816" t="str">
        <f>_xlfn.XLOOKUP(C3816,State_Ref!B:B,State_Ref!A:A,"No Match")</f>
        <v>Oklahoma</v>
      </c>
      <c r="J3816" cm="1">
        <f t="array" ref="J3816">_xlfn.XLOOKUP(I3816&amp;PROPER(D3816),Cleaned_Population!B$2:B$3200&amp;Cleaned_Population!A$2:A$3200,Cleaned_Population!C$2:C$3200,"No Match")</f>
        <v>698782</v>
      </c>
      <c r="K3816" t="str">
        <f t="shared" si="59"/>
        <v>Sufficient Access</v>
      </c>
    </row>
    <row r="3817" spans="1:11">
      <c r="A3817" t="str">
        <v>COMMUNITY HOSPITAL, LLC</v>
      </c>
      <c r="B3817" t="str">
        <v>OKLAHOMA CITY</v>
      </c>
      <c r="C3817" t="str">
        <v>OK</v>
      </c>
      <c r="D3817" t="str">
        <v>OKLAHOMA</v>
      </c>
      <c r="E3817" t="str">
        <v>Acute Care Hospitals</v>
      </c>
      <c r="F3817" t="str">
        <v>Physician</v>
      </c>
      <c r="G3817" t="str">
        <v>Yes</v>
      </c>
      <c r="H3817" s="8">
        <v>4</v>
      </c>
      <c r="I3817" t="str">
        <f>_xlfn.XLOOKUP(C3817,State_Ref!B:B,State_Ref!A:A,"No Match")</f>
        <v>Oklahoma</v>
      </c>
      <c r="J3817" cm="1">
        <f t="array" ref="J3817">_xlfn.XLOOKUP(I3817&amp;PROPER(D3817),Cleaned_Population!B$2:B$3200&amp;Cleaned_Population!A$2:A$3200,Cleaned_Population!C$2:C$3200,"No Match")</f>
        <v>822125</v>
      </c>
      <c r="K3817" t="str">
        <f t="shared" si="59"/>
        <v>Sufficient Access</v>
      </c>
    </row>
    <row r="3818" spans="1:11">
      <c r="A3818" t="str">
        <v>OKLAHOMA SPINE HOSPITAL</v>
      </c>
      <c r="B3818" t="str">
        <v>OKLAHOMA CITY</v>
      </c>
      <c r="C3818" t="str">
        <v>OK</v>
      </c>
      <c r="D3818" t="str">
        <v>OKLAHOMA</v>
      </c>
      <c r="E3818" t="str">
        <v>Acute Care Hospitals</v>
      </c>
      <c r="F3818" t="str">
        <v>Physician</v>
      </c>
      <c r="G3818" t="str">
        <v>Yes</v>
      </c>
      <c r="H3818" s="8">
        <v>0</v>
      </c>
      <c r="I3818" t="str">
        <f>_xlfn.XLOOKUP(C3818,State_Ref!B:B,State_Ref!A:A,"No Match")</f>
        <v>Oklahoma</v>
      </c>
      <c r="J3818" cm="1">
        <f t="array" ref="J3818">_xlfn.XLOOKUP(I3818&amp;PROPER(D3818),Cleaned_Population!B$2:B$3200&amp;Cleaned_Population!A$2:A$3200,Cleaned_Population!C$2:C$3200,"No Match")</f>
        <v>822125</v>
      </c>
      <c r="K3818" t="str">
        <f t="shared" si="59"/>
        <v>Sufficient Access</v>
      </c>
    </row>
    <row r="3819" spans="1:11">
      <c r="A3819" t="str">
        <v>OKLAHOMA SURGICAL HOSPITAL, LLC</v>
      </c>
      <c r="B3819" t="str">
        <v>TULSA</v>
      </c>
      <c r="C3819" t="str">
        <v>OK</v>
      </c>
      <c r="D3819" t="str">
        <v>TULSA</v>
      </c>
      <c r="E3819" t="str">
        <v>Acute Care Hospitals</v>
      </c>
      <c r="F3819" t="str">
        <v>Physician</v>
      </c>
      <c r="G3819" t="str">
        <v>Yes</v>
      </c>
      <c r="H3819" s="8">
        <v>5</v>
      </c>
      <c r="I3819" t="str">
        <f>_xlfn.XLOOKUP(C3819,State_Ref!B:B,State_Ref!A:A,"No Match")</f>
        <v>Oklahoma</v>
      </c>
      <c r="J3819" cm="1">
        <f t="array" ref="J3819">_xlfn.XLOOKUP(I3819&amp;PROPER(D3819),Cleaned_Population!B$2:B$3200&amp;Cleaned_Population!A$2:A$3200,Cleaned_Population!C$2:C$3200,"No Match")</f>
        <v>698782</v>
      </c>
      <c r="K3819" t="str">
        <f t="shared" si="59"/>
        <v>Sufficient Access</v>
      </c>
    </row>
    <row r="3820" spans="1:11">
      <c r="A3820" t="str">
        <v>INTEGRIS CANADIAN VALLEY HOSPITAL</v>
      </c>
      <c r="B3820" t="str">
        <v>YUKON</v>
      </c>
      <c r="C3820" t="str">
        <v>OK</v>
      </c>
      <c r="D3820" t="str">
        <v>CANADIAN</v>
      </c>
      <c r="E3820" t="str">
        <v>Acute Care Hospitals</v>
      </c>
      <c r="F3820" t="str">
        <v>Voluntary non-profit - Private</v>
      </c>
      <c r="G3820" t="str">
        <v>Yes</v>
      </c>
      <c r="H3820" s="8">
        <v>4</v>
      </c>
      <c r="I3820" t="str">
        <f>_xlfn.XLOOKUP(C3820,State_Ref!B:B,State_Ref!A:A,"No Match")</f>
        <v>Oklahoma</v>
      </c>
      <c r="J3820" cm="1">
        <f t="array" ref="J3820">_xlfn.XLOOKUP(I3820&amp;PROPER(D3820),Cleaned_Population!B$2:B$3200&amp;Cleaned_Population!A$2:A$3200,Cleaned_Population!C$2:C$3200,"No Match")</f>
        <v>187189</v>
      </c>
      <c r="K3820" t="str">
        <f t="shared" si="59"/>
        <v>Hospital Desert</v>
      </c>
    </row>
    <row r="3821" spans="1:11">
      <c r="A3821" t="str">
        <v>OKLAHOMA CENTER FOR ORTHOPAEDIC &amp; MULTI-SP</v>
      </c>
      <c r="B3821" t="str">
        <v>OKLAHOMA CITY</v>
      </c>
      <c r="C3821" t="str">
        <v>OK</v>
      </c>
      <c r="D3821" t="str">
        <v>OKLAHOMA</v>
      </c>
      <c r="E3821" t="str">
        <v>Acute Care Hospitals</v>
      </c>
      <c r="F3821" t="str">
        <v>Physician</v>
      </c>
      <c r="G3821" t="str">
        <v>Yes</v>
      </c>
      <c r="H3821" s="8">
        <v>0</v>
      </c>
      <c r="I3821" t="str">
        <f>_xlfn.XLOOKUP(C3821,State_Ref!B:B,State_Ref!A:A,"No Match")</f>
        <v>Oklahoma</v>
      </c>
      <c r="J3821" cm="1">
        <f t="array" ref="J3821">_xlfn.XLOOKUP(I3821&amp;PROPER(D3821),Cleaned_Population!B$2:B$3200&amp;Cleaned_Population!A$2:A$3200,Cleaned_Population!C$2:C$3200,"No Match")</f>
        <v>822125</v>
      </c>
      <c r="K3821" t="str">
        <f t="shared" si="59"/>
        <v>Sufficient Access</v>
      </c>
    </row>
    <row r="3822" spans="1:11">
      <c r="A3822" t="str">
        <v>LINDSAY MUNICIPAL HOSPITAL</v>
      </c>
      <c r="B3822" t="str">
        <v>LINDSAY</v>
      </c>
      <c r="C3822" t="str">
        <v>OK</v>
      </c>
      <c r="D3822" t="str">
        <v>GARVIN</v>
      </c>
      <c r="E3822" t="str">
        <v>Acute Care Hospitals</v>
      </c>
      <c r="F3822" t="str">
        <v>Government - Hospital District or Authority</v>
      </c>
      <c r="G3822" t="str">
        <v>Yes</v>
      </c>
      <c r="H3822" s="8">
        <v>0</v>
      </c>
      <c r="I3822" t="str">
        <f>_xlfn.XLOOKUP(C3822,State_Ref!B:B,State_Ref!A:A,"No Match")</f>
        <v>Oklahoma</v>
      </c>
      <c r="J3822" cm="1">
        <f t="array" ref="J3822">_xlfn.XLOOKUP(I3822&amp;PROPER(D3822),Cleaned_Population!B$2:B$3200&amp;Cleaned_Population!A$2:A$3200,Cleaned_Population!C$2:C$3200,"No Match")</f>
        <v>26377</v>
      </c>
      <c r="K3822" t="str">
        <f t="shared" si="59"/>
        <v>Sufficient Access</v>
      </c>
    </row>
    <row r="3823" spans="1:11">
      <c r="A3823" t="str">
        <v>OKLAHOMA HEART HOSPITAL, LLC</v>
      </c>
      <c r="B3823" t="str">
        <v>OKLAHOMA CITY</v>
      </c>
      <c r="C3823" t="str">
        <v>OK</v>
      </c>
      <c r="D3823" t="str">
        <v>OKLAHOMA</v>
      </c>
      <c r="E3823" t="str">
        <v>Acute Care Hospitals</v>
      </c>
      <c r="F3823" t="str">
        <v>Physician</v>
      </c>
      <c r="G3823" t="str">
        <v>Yes</v>
      </c>
      <c r="H3823" s="8">
        <v>4</v>
      </c>
      <c r="I3823" t="str">
        <f>_xlfn.XLOOKUP(C3823,State_Ref!B:B,State_Ref!A:A,"No Match")</f>
        <v>Oklahoma</v>
      </c>
      <c r="J3823" cm="1">
        <f t="array" ref="J3823">_xlfn.XLOOKUP(I3823&amp;PROPER(D3823),Cleaned_Population!B$2:B$3200&amp;Cleaned_Population!A$2:A$3200,Cleaned_Population!C$2:C$3200,"No Match")</f>
        <v>822125</v>
      </c>
      <c r="K3823" t="str">
        <f t="shared" si="59"/>
        <v>Sufficient Access</v>
      </c>
    </row>
    <row r="3824" spans="1:11">
      <c r="A3824" t="str">
        <v>TULSA SPINE &amp; SPECIALTY HOSPITAL</v>
      </c>
      <c r="B3824" t="str">
        <v>TULSA</v>
      </c>
      <c r="C3824" t="str">
        <v>OK</v>
      </c>
      <c r="D3824" t="str">
        <v>TULSA</v>
      </c>
      <c r="E3824" t="str">
        <v>Acute Care Hospitals</v>
      </c>
      <c r="F3824" t="str">
        <v>Proprietary</v>
      </c>
      <c r="G3824" t="str">
        <v>Yes</v>
      </c>
      <c r="H3824" s="8">
        <v>0</v>
      </c>
      <c r="I3824" t="str">
        <f>_xlfn.XLOOKUP(C3824,State_Ref!B:B,State_Ref!A:A,"No Match")</f>
        <v>Oklahoma</v>
      </c>
      <c r="J3824" cm="1">
        <f t="array" ref="J3824">_xlfn.XLOOKUP(I3824&amp;PROPER(D3824),Cleaned_Population!B$2:B$3200&amp;Cleaned_Population!A$2:A$3200,Cleaned_Population!C$2:C$3200,"No Match")</f>
        <v>698782</v>
      </c>
      <c r="K3824" t="str">
        <f t="shared" si="59"/>
        <v>Sufficient Access</v>
      </c>
    </row>
    <row r="3825" spans="1:11">
      <c r="A3825" t="str">
        <v>SAINT FRANCIS HOSPITAL SOUTH, LLC</v>
      </c>
      <c r="B3825" t="str">
        <v>TULSA</v>
      </c>
      <c r="C3825" t="str">
        <v>OK</v>
      </c>
      <c r="D3825" t="str">
        <v>TULSA</v>
      </c>
      <c r="E3825" t="str">
        <v>Acute Care Hospitals</v>
      </c>
      <c r="F3825" t="str">
        <v>Voluntary non-profit - Private</v>
      </c>
      <c r="G3825" t="str">
        <v>Yes</v>
      </c>
      <c r="H3825" s="8">
        <v>5</v>
      </c>
      <c r="I3825" t="str">
        <f>_xlfn.XLOOKUP(C3825,State_Ref!B:B,State_Ref!A:A,"No Match")</f>
        <v>Oklahoma</v>
      </c>
      <c r="J3825" cm="1">
        <f t="array" ref="J3825">_xlfn.XLOOKUP(I3825&amp;PROPER(D3825),Cleaned_Population!B$2:B$3200&amp;Cleaned_Population!A$2:A$3200,Cleaned_Population!C$2:C$3200,"No Match")</f>
        <v>698782</v>
      </c>
      <c r="K3825" t="str">
        <f t="shared" si="59"/>
        <v>Sufficient Access</v>
      </c>
    </row>
    <row r="3826" spans="1:11">
      <c r="A3826" t="str">
        <v>ONECORE HEALTH</v>
      </c>
      <c r="B3826" t="str">
        <v>OKLAHOMA CITY</v>
      </c>
      <c r="C3826" t="str">
        <v>OK</v>
      </c>
      <c r="D3826" t="str">
        <v>OKLAHOMA</v>
      </c>
      <c r="E3826" t="str">
        <v>Acute Care Hospitals</v>
      </c>
      <c r="F3826" t="str">
        <v>Proprietary</v>
      </c>
      <c r="G3826" t="str">
        <v>Yes</v>
      </c>
      <c r="H3826" s="8">
        <v>0</v>
      </c>
      <c r="I3826" t="str">
        <f>_xlfn.XLOOKUP(C3826,State_Ref!B:B,State_Ref!A:A,"No Match")</f>
        <v>Oklahoma</v>
      </c>
      <c r="J3826" cm="1">
        <f t="array" ref="J3826">_xlfn.XLOOKUP(I3826&amp;PROPER(D3826),Cleaned_Population!B$2:B$3200&amp;Cleaned_Population!A$2:A$3200,Cleaned_Population!C$2:C$3200,"No Match")</f>
        <v>822125</v>
      </c>
      <c r="K3826" t="str">
        <f t="shared" si="59"/>
        <v>Sufficient Access</v>
      </c>
    </row>
    <row r="3827" spans="1:11">
      <c r="A3827" t="str">
        <v>MCBRIDE ORTHOPEDIC HOSPITAL</v>
      </c>
      <c r="B3827" t="str">
        <v>OKLAHOMA CITY</v>
      </c>
      <c r="C3827" t="str">
        <v>OK</v>
      </c>
      <c r="D3827" t="str">
        <v>OKLAHOMA</v>
      </c>
      <c r="E3827" t="str">
        <v>Acute Care Hospitals</v>
      </c>
      <c r="F3827" t="str">
        <v>Physician</v>
      </c>
      <c r="G3827" t="str">
        <v>Yes</v>
      </c>
      <c r="H3827" s="8">
        <v>0</v>
      </c>
      <c r="I3827" t="str">
        <f>_xlfn.XLOOKUP(C3827,State_Ref!B:B,State_Ref!A:A,"No Match")</f>
        <v>Oklahoma</v>
      </c>
      <c r="J3827" cm="1">
        <f t="array" ref="J3827">_xlfn.XLOOKUP(I3827&amp;PROPER(D3827),Cleaned_Population!B$2:B$3200&amp;Cleaned_Population!A$2:A$3200,Cleaned_Population!C$2:C$3200,"No Match")</f>
        <v>822125</v>
      </c>
      <c r="K3827" t="str">
        <f t="shared" si="59"/>
        <v>Sufficient Access</v>
      </c>
    </row>
    <row r="3828" spans="1:11">
      <c r="A3828" t="str">
        <v>SUMMIT MEDICAL CENTER, LLC</v>
      </c>
      <c r="B3828" t="str">
        <v>EDMOND</v>
      </c>
      <c r="C3828" t="str">
        <v>OK</v>
      </c>
      <c r="D3828" t="str">
        <v>OKLAHOMA</v>
      </c>
      <c r="E3828" t="str">
        <v>Acute Care Hospitals</v>
      </c>
      <c r="F3828" t="str">
        <v>Physician</v>
      </c>
      <c r="G3828" t="str">
        <v>Yes</v>
      </c>
      <c r="H3828" s="8">
        <v>0</v>
      </c>
      <c r="I3828" t="str">
        <f>_xlfn.XLOOKUP(C3828,State_Ref!B:B,State_Ref!A:A,"No Match")</f>
        <v>Oklahoma</v>
      </c>
      <c r="J3828" cm="1">
        <f t="array" ref="J3828">_xlfn.XLOOKUP(I3828&amp;PROPER(D3828),Cleaned_Population!B$2:B$3200&amp;Cleaned_Population!A$2:A$3200,Cleaned_Population!C$2:C$3200,"No Match")</f>
        <v>822125</v>
      </c>
      <c r="K3828" t="str">
        <f t="shared" si="59"/>
        <v>Sufficient Access</v>
      </c>
    </row>
    <row r="3829" spans="1:11">
      <c r="A3829" t="str">
        <v>ST JOHN OWASSO</v>
      </c>
      <c r="B3829" t="str">
        <v>OWASSO</v>
      </c>
      <c r="C3829" t="str">
        <v>OK</v>
      </c>
      <c r="D3829" t="str">
        <v>TULSA</v>
      </c>
      <c r="E3829" t="str">
        <v>Acute Care Hospitals</v>
      </c>
      <c r="F3829" t="str">
        <v>Voluntary non-profit - Private</v>
      </c>
      <c r="G3829" t="str">
        <v>Yes</v>
      </c>
      <c r="H3829" s="8">
        <v>5</v>
      </c>
      <c r="I3829" t="str">
        <f>_xlfn.XLOOKUP(C3829,State_Ref!B:B,State_Ref!A:A,"No Match")</f>
        <v>Oklahoma</v>
      </c>
      <c r="J3829" cm="1">
        <f t="array" ref="J3829">_xlfn.XLOOKUP(I3829&amp;PROPER(D3829),Cleaned_Population!B$2:B$3200&amp;Cleaned_Population!A$2:A$3200,Cleaned_Population!C$2:C$3200,"No Match")</f>
        <v>698782</v>
      </c>
      <c r="K3829" t="str">
        <f t="shared" si="59"/>
        <v>Sufficient Access</v>
      </c>
    </row>
    <row r="3830" spans="1:11">
      <c r="A3830" t="str">
        <v>BAILEY MEDICAL CENTER, LLC</v>
      </c>
      <c r="B3830" t="str">
        <v>OWASSO</v>
      </c>
      <c r="C3830" t="str">
        <v>OK</v>
      </c>
      <c r="D3830" t="str">
        <v>TULSA</v>
      </c>
      <c r="E3830" t="str">
        <v>Acute Care Hospitals</v>
      </c>
      <c r="F3830" t="str">
        <v>Proprietary</v>
      </c>
      <c r="G3830" t="str">
        <v>Yes</v>
      </c>
      <c r="H3830" s="8">
        <v>5</v>
      </c>
      <c r="I3830" t="str">
        <f>_xlfn.XLOOKUP(C3830,State_Ref!B:B,State_Ref!A:A,"No Match")</f>
        <v>Oklahoma</v>
      </c>
      <c r="J3830" cm="1">
        <f t="array" ref="J3830">_xlfn.XLOOKUP(I3830&amp;PROPER(D3830),Cleaned_Population!B$2:B$3200&amp;Cleaned_Population!A$2:A$3200,Cleaned_Population!C$2:C$3200,"No Match")</f>
        <v>698782</v>
      </c>
      <c r="K3830" t="str">
        <f t="shared" si="59"/>
        <v>Sufficient Access</v>
      </c>
    </row>
    <row r="3831" spans="1:11">
      <c r="A3831" t="str">
        <v>OKLAHOMA HEART HOSPITAL SOUTH, LLC</v>
      </c>
      <c r="B3831" t="str">
        <v>OKLAHOMA CITY</v>
      </c>
      <c r="C3831" t="str">
        <v>OK</v>
      </c>
      <c r="D3831" t="str">
        <v>OKLAHOMA</v>
      </c>
      <c r="E3831" t="str">
        <v>Acute Care Hospitals</v>
      </c>
      <c r="F3831" t="str">
        <v>Physician</v>
      </c>
      <c r="G3831" t="str">
        <v>Yes</v>
      </c>
      <c r="H3831" s="8">
        <v>5</v>
      </c>
      <c r="I3831" t="str">
        <f>_xlfn.XLOOKUP(C3831,State_Ref!B:B,State_Ref!A:A,"No Match")</f>
        <v>Oklahoma</v>
      </c>
      <c r="J3831" cm="1">
        <f t="array" ref="J3831">_xlfn.XLOOKUP(I3831&amp;PROPER(D3831),Cleaned_Population!B$2:B$3200&amp;Cleaned_Population!A$2:A$3200,Cleaned_Population!C$2:C$3200,"No Match")</f>
        <v>822125</v>
      </c>
      <c r="K3831" t="str">
        <f t="shared" si="59"/>
        <v>Sufficient Access</v>
      </c>
    </row>
    <row r="3832" spans="1:11">
      <c r="A3832" t="str">
        <v>ASCENSION ST JOHN BROKEN ARROW</v>
      </c>
      <c r="B3832" t="str">
        <v>BROKEN ARROW</v>
      </c>
      <c r="C3832" t="str">
        <v>OK</v>
      </c>
      <c r="D3832" t="str">
        <v>TULSA</v>
      </c>
      <c r="E3832" t="str">
        <v>Acute Care Hospitals</v>
      </c>
      <c r="F3832" t="str">
        <v>Voluntary non-profit - Private</v>
      </c>
      <c r="G3832" t="str">
        <v>Yes</v>
      </c>
      <c r="H3832" s="8">
        <v>4</v>
      </c>
      <c r="I3832" t="str">
        <f>_xlfn.XLOOKUP(C3832,State_Ref!B:B,State_Ref!A:A,"No Match")</f>
        <v>Oklahoma</v>
      </c>
      <c r="J3832" cm="1">
        <f t="array" ref="J3832">_xlfn.XLOOKUP(I3832&amp;PROPER(D3832),Cleaned_Population!B$2:B$3200&amp;Cleaned_Population!A$2:A$3200,Cleaned_Population!C$2:C$3200,"No Match")</f>
        <v>698782</v>
      </c>
      <c r="K3832" t="str">
        <f t="shared" si="59"/>
        <v>Sufficient Access</v>
      </c>
    </row>
    <row r="3833" spans="1:11">
      <c r="A3833" t="str">
        <v>INTEGRIS HEALTH EDMOND HOSPITAL</v>
      </c>
      <c r="B3833" t="str">
        <v>EDMOND</v>
      </c>
      <c r="C3833" t="str">
        <v>OK</v>
      </c>
      <c r="D3833" t="str">
        <v>OKLAHOMA</v>
      </c>
      <c r="E3833" t="str">
        <v>Acute Care Hospitals</v>
      </c>
      <c r="F3833" t="str">
        <v>Voluntary non-profit - Private</v>
      </c>
      <c r="G3833" t="str">
        <v>Yes</v>
      </c>
      <c r="H3833" s="8">
        <v>2</v>
      </c>
      <c r="I3833" t="str">
        <f>_xlfn.XLOOKUP(C3833,State_Ref!B:B,State_Ref!A:A,"No Match")</f>
        <v>Oklahoma</v>
      </c>
      <c r="J3833" cm="1">
        <f t="array" ref="J3833">_xlfn.XLOOKUP(I3833&amp;PROPER(D3833),Cleaned_Population!B$2:B$3200&amp;Cleaned_Population!A$2:A$3200,Cleaned_Population!C$2:C$3200,"No Match")</f>
        <v>822125</v>
      </c>
      <c r="K3833" t="str">
        <f t="shared" si="59"/>
        <v>Sufficient Access</v>
      </c>
    </row>
    <row r="3834" spans="1:11">
      <c r="A3834" t="str">
        <v>SAINT FRANCIS HOSPITAL VINITA, INC</v>
      </c>
      <c r="B3834" t="str">
        <v>VINITA</v>
      </c>
      <c r="C3834" t="str">
        <v>OK</v>
      </c>
      <c r="D3834" t="str">
        <v>CRAIG</v>
      </c>
      <c r="E3834" t="str">
        <v>Acute Care Hospitals</v>
      </c>
      <c r="F3834" t="str">
        <v>Voluntary non-profit - Private</v>
      </c>
      <c r="G3834" t="str">
        <v>Yes</v>
      </c>
      <c r="H3834" s="8">
        <v>3</v>
      </c>
      <c r="I3834" t="str">
        <f>_xlfn.XLOOKUP(C3834,State_Ref!B:B,State_Ref!A:A,"No Match")</f>
        <v>Oklahoma</v>
      </c>
      <c r="J3834" cm="1">
        <f t="array" ref="J3834">_xlfn.XLOOKUP(I3834&amp;PROPER(D3834),Cleaned_Population!B$2:B$3200&amp;Cleaned_Population!A$2:A$3200,Cleaned_Population!C$2:C$3200,"No Match")</f>
        <v>14518</v>
      </c>
      <c r="K3834" t="str">
        <f t="shared" si="59"/>
        <v>Sufficient Access</v>
      </c>
    </row>
    <row r="3835" spans="1:11">
      <c r="A3835" t="str">
        <v>INTEGRIS COMMUNITY HOSPITAL - COUNCIL CROSSING</v>
      </c>
      <c r="B3835" t="str">
        <v>OKLAHOMA CITY</v>
      </c>
      <c r="C3835" t="str">
        <v>OK</v>
      </c>
      <c r="D3835" t="str">
        <v>OKLAHOMA</v>
      </c>
      <c r="E3835" t="str">
        <v>Acute Care Hospitals</v>
      </c>
      <c r="F3835" t="str">
        <v>Proprietary</v>
      </c>
      <c r="G3835" t="str">
        <v>No</v>
      </c>
      <c r="H3835" s="8">
        <v>0</v>
      </c>
      <c r="I3835" t="str">
        <f>_xlfn.XLOOKUP(C3835,State_Ref!B:B,State_Ref!A:A,"No Match")</f>
        <v>Oklahoma</v>
      </c>
      <c r="J3835" cm="1">
        <f t="array" ref="J3835">_xlfn.XLOOKUP(I3835&amp;PROPER(D3835),Cleaned_Population!B$2:B$3200&amp;Cleaned_Population!A$2:A$3200,Cleaned_Population!C$2:C$3200,"No Match")</f>
        <v>822125</v>
      </c>
      <c r="K3835" t="str">
        <f t="shared" si="59"/>
        <v>Sufficient Access</v>
      </c>
    </row>
    <row r="3836" spans="1:11">
      <c r="A3836" t="str">
        <v>VALLEY COMMUNITY HOSPITAL</v>
      </c>
      <c r="B3836" t="str">
        <v>PAULS VALLEY</v>
      </c>
      <c r="C3836" t="str">
        <v>OK</v>
      </c>
      <c r="D3836" t="str">
        <v>GARVIN</v>
      </c>
      <c r="E3836" t="str">
        <v>Acute Care Hospitals</v>
      </c>
      <c r="F3836" t="str">
        <v>Proprietary</v>
      </c>
      <c r="G3836" t="str">
        <v>Yes</v>
      </c>
      <c r="H3836" s="8">
        <v>0</v>
      </c>
      <c r="I3836" t="str">
        <f>_xlfn.XLOOKUP(C3836,State_Ref!B:B,State_Ref!A:A,"No Match")</f>
        <v>Oklahoma</v>
      </c>
      <c r="J3836" cm="1">
        <f t="array" ref="J3836">_xlfn.XLOOKUP(I3836&amp;PROPER(D3836),Cleaned_Population!B$2:B$3200&amp;Cleaned_Population!A$2:A$3200,Cleaned_Population!C$2:C$3200,"No Match")</f>
        <v>26377</v>
      </c>
      <c r="K3836" t="str">
        <f t="shared" si="59"/>
        <v>Sufficient Access</v>
      </c>
    </row>
    <row r="3837" spans="1:11">
      <c r="A3837" t="str">
        <v>COUNCIL OAK COMPREHENSIVE HEALTHCARE</v>
      </c>
      <c r="B3837" t="str">
        <v>TULSA</v>
      </c>
      <c r="C3837" t="str">
        <v>OK</v>
      </c>
      <c r="D3837" t="str">
        <v>TULSA</v>
      </c>
      <c r="E3837" t="str">
        <v>Acute Care Hospitals</v>
      </c>
      <c r="F3837" t="str">
        <v>Tribal</v>
      </c>
      <c r="G3837" t="str">
        <v>No</v>
      </c>
      <c r="H3837" s="8">
        <v>0</v>
      </c>
      <c r="I3837" t="str">
        <f>_xlfn.XLOOKUP(C3837,State_Ref!B:B,State_Ref!A:A,"No Match")</f>
        <v>Oklahoma</v>
      </c>
      <c r="J3837" cm="1">
        <f t="array" ref="J3837">_xlfn.XLOOKUP(I3837&amp;PROPER(D3837),Cleaned_Population!B$2:B$3200&amp;Cleaned_Population!A$2:A$3200,Cleaned_Population!C$2:C$3200,"No Match")</f>
        <v>698782</v>
      </c>
      <c r="K3837" t="str">
        <f t="shared" si="59"/>
        <v>Sufficient Access</v>
      </c>
    </row>
    <row r="3838" spans="1:11">
      <c r="A3838" t="str">
        <v>CLINTON REGIONAL HOSPITAL</v>
      </c>
      <c r="B3838" t="str">
        <v>CLINTON</v>
      </c>
      <c r="C3838" t="str">
        <v>OK</v>
      </c>
      <c r="D3838" t="str">
        <v>CUSTER</v>
      </c>
      <c r="E3838" t="str">
        <v>Acute Care Hospitals</v>
      </c>
      <c r="F3838" t="str">
        <v>Government - Local</v>
      </c>
      <c r="G3838" t="str">
        <v>Yes</v>
      </c>
      <c r="H3838" s="8">
        <v>0</v>
      </c>
      <c r="I3838" t="str">
        <f>_xlfn.XLOOKUP(C3838,State_Ref!B:B,State_Ref!A:A,"No Match")</f>
        <v>Oklahoma</v>
      </c>
      <c r="J3838" cm="1">
        <f t="array" ref="J3838">_xlfn.XLOOKUP(I3838&amp;PROPER(D3838),Cleaned_Population!B$2:B$3200&amp;Cleaned_Population!A$2:A$3200,Cleaned_Population!C$2:C$3200,"No Match")</f>
        <v>28175</v>
      </c>
      <c r="K3838" t="str">
        <f t="shared" si="59"/>
        <v>Sufficient Access</v>
      </c>
    </row>
    <row r="3839" spans="1:11">
      <c r="A3839" t="str">
        <v>CARRUS LAKESIDE HOSPITAL</v>
      </c>
      <c r="B3839" t="str">
        <v>BRISTOW</v>
      </c>
      <c r="C3839" t="str">
        <v>OK</v>
      </c>
      <c r="D3839" t="str">
        <v>CREEK</v>
      </c>
      <c r="E3839" t="str">
        <v>Acute Care Hospitals</v>
      </c>
      <c r="F3839" t="str">
        <v>Proprietary</v>
      </c>
      <c r="G3839" t="str">
        <v>Yes</v>
      </c>
      <c r="H3839" s="8">
        <v>0</v>
      </c>
      <c r="I3839" t="str">
        <f>_xlfn.XLOOKUP(C3839,State_Ref!B:B,State_Ref!A:A,"No Match")</f>
        <v>Oklahoma</v>
      </c>
      <c r="J3839" cm="1">
        <f t="array" ref="J3839">_xlfn.XLOOKUP(I3839&amp;PROPER(D3839),Cleaned_Population!B$2:B$3200&amp;Cleaned_Population!A$2:A$3200,Cleaned_Population!C$2:C$3200,"No Match")</f>
        <v>74967</v>
      </c>
      <c r="K3839" t="str">
        <f t="shared" si="59"/>
        <v>Sufficient Access</v>
      </c>
    </row>
    <row r="3840" spans="1:11">
      <c r="A3840" t="str">
        <v>EXCEPTIONAL COMMUNITY HOSPITAL ARDMORE</v>
      </c>
      <c r="B3840" t="str">
        <v>ARDMORE</v>
      </c>
      <c r="C3840" t="str">
        <v>OK</v>
      </c>
      <c r="D3840" t="str">
        <v>CARTER</v>
      </c>
      <c r="E3840" t="str">
        <v>Acute Care Hospitals</v>
      </c>
      <c r="F3840" t="str">
        <v>Proprietary</v>
      </c>
      <c r="G3840" t="str">
        <v>Yes</v>
      </c>
      <c r="H3840" s="8">
        <v>0</v>
      </c>
      <c r="I3840" t="str">
        <f>_xlfn.XLOOKUP(C3840,State_Ref!B:B,State_Ref!A:A,"No Match")</f>
        <v>Oklahoma</v>
      </c>
      <c r="J3840" cm="1">
        <f t="array" ref="J3840">_xlfn.XLOOKUP(I3840&amp;PROPER(D3840),Cleaned_Population!B$2:B$3200&amp;Cleaned_Population!A$2:A$3200,Cleaned_Population!C$2:C$3200,"No Match")</f>
        <v>48910</v>
      </c>
      <c r="K3840" t="str">
        <f t="shared" si="59"/>
        <v>Sufficient Access</v>
      </c>
    </row>
    <row r="3841" spans="1:11">
      <c r="A3841" t="str">
        <v>STILLWATER MEDICAL - PERRY</v>
      </c>
      <c r="B3841" t="str">
        <v>PERRY</v>
      </c>
      <c r="C3841" t="str">
        <v>OK</v>
      </c>
      <c r="D3841" t="str">
        <v>NOBLE</v>
      </c>
      <c r="E3841" t="str">
        <v>Rural Emergency Hospital</v>
      </c>
      <c r="F3841" t="str">
        <v>Government - Hospital District or Authority</v>
      </c>
      <c r="G3841" t="str">
        <v>Yes</v>
      </c>
      <c r="H3841" s="8">
        <v>0</v>
      </c>
      <c r="I3841" t="str">
        <f>_xlfn.XLOOKUP(C3841,State_Ref!B:B,State_Ref!A:A,"No Match")</f>
        <v>Oklahoma</v>
      </c>
      <c r="J3841" cm="1">
        <f t="array" ref="J3841">_xlfn.XLOOKUP(I3841&amp;PROPER(D3841),Cleaned_Population!B$2:B$3200&amp;Cleaned_Population!A$2:A$3200,Cleaned_Population!C$2:C$3200,"No Match")</f>
        <v>10899</v>
      </c>
      <c r="K3841" t="str">
        <f t="shared" si="59"/>
        <v>Sufficient Access</v>
      </c>
    </row>
    <row r="3842" spans="1:11">
      <c r="A3842" t="str">
        <v>STILLWATER MEDICAL-BLACKWELL</v>
      </c>
      <c r="B3842" t="str">
        <v>BLACKWELL</v>
      </c>
      <c r="C3842" t="str">
        <v>OK</v>
      </c>
      <c r="D3842" t="str">
        <v>KAY</v>
      </c>
      <c r="E3842" t="str">
        <v>Rural Emergency Hospital</v>
      </c>
      <c r="F3842" t="str">
        <v>Government - Hospital District or Authority</v>
      </c>
      <c r="G3842" t="str">
        <v>Yes</v>
      </c>
      <c r="H3842" s="8">
        <v>0</v>
      </c>
      <c r="I3842" t="str">
        <f>_xlfn.XLOOKUP(C3842,State_Ref!B:B,State_Ref!A:A,"No Match")</f>
        <v>Oklahoma</v>
      </c>
      <c r="J3842" cm="1">
        <f t="array" ref="J3842">_xlfn.XLOOKUP(I3842&amp;PROPER(D3842),Cleaned_Population!B$2:B$3200&amp;Cleaned_Population!A$2:A$3200,Cleaned_Population!C$2:C$3200,"No Match")</f>
        <v>43490</v>
      </c>
      <c r="K3842" t="str">
        <f t="shared" si="59"/>
        <v>Sufficient Access</v>
      </c>
    </row>
    <row r="3843" spans="1:11">
      <c r="A3843" t="str">
        <v>HARPER COUNTY COMMUNITY HOSPITAL</v>
      </c>
      <c r="B3843" t="str">
        <v>BUFFALO</v>
      </c>
      <c r="C3843" t="str">
        <v>OK</v>
      </c>
      <c r="D3843" t="str">
        <v>HARPER</v>
      </c>
      <c r="E3843" t="str">
        <v>Rural Emergency Hospital</v>
      </c>
      <c r="F3843" t="str">
        <v>Government - Local</v>
      </c>
      <c r="G3843" t="str">
        <v>Yes</v>
      </c>
      <c r="H3843" s="8">
        <v>0</v>
      </c>
      <c r="I3843" t="str">
        <f>_xlfn.XLOOKUP(C3843,State_Ref!B:B,State_Ref!A:A,"No Match")</f>
        <v>Oklahoma</v>
      </c>
      <c r="J3843" cm="1">
        <f t="array" ref="J3843">_xlfn.XLOOKUP(I3843&amp;PROPER(D3843),Cleaned_Population!B$2:B$3200&amp;Cleaned_Population!A$2:A$3200,Cleaned_Population!C$2:C$3200,"No Match")</f>
        <v>3172</v>
      </c>
      <c r="K3843" t="str">
        <f t="shared" ref="K3843:K3906" si="60">IF(AND(J3843&gt;50000,COUNTIFS(D:D,D3843,C:C,C3843)&lt;=1),"Hospital Desert","Sufficient Access")</f>
        <v>Sufficient Access</v>
      </c>
    </row>
    <row r="3844" spans="1:11">
      <c r="A3844" t="str">
        <v>ELKVIEW GENERAL HOSPITAL</v>
      </c>
      <c r="B3844" t="str">
        <v>HOBART</v>
      </c>
      <c r="C3844" t="str">
        <v>OK</v>
      </c>
      <c r="D3844" t="str">
        <v>KIOWA</v>
      </c>
      <c r="E3844" t="str">
        <v>Rural Emergency Hospital</v>
      </c>
      <c r="F3844" t="str">
        <v>Government - Hospital District or Authority</v>
      </c>
      <c r="G3844" t="str">
        <v>Yes</v>
      </c>
      <c r="H3844" s="8">
        <v>0</v>
      </c>
      <c r="I3844" t="str">
        <f>_xlfn.XLOOKUP(C3844,State_Ref!B:B,State_Ref!A:A,"No Match")</f>
        <v>Oklahoma</v>
      </c>
      <c r="J3844" cm="1">
        <f t="array" ref="J3844">_xlfn.XLOOKUP(I3844&amp;PROPER(D3844),Cleaned_Population!B$2:B$3200&amp;Cleaned_Population!A$2:A$3200,Cleaned_Population!C$2:C$3200,"No Match")</f>
        <v>8181</v>
      </c>
      <c r="K3844" t="str">
        <f t="shared" si="60"/>
        <v>Sufficient Access</v>
      </c>
    </row>
    <row r="3845" spans="1:11">
      <c r="A3845" t="str">
        <v>ATOKA COUNTY MEDICAL CENTER</v>
      </c>
      <c r="B3845" t="str">
        <v>ATOKA</v>
      </c>
      <c r="C3845" t="str">
        <v>OK</v>
      </c>
      <c r="D3845" t="str">
        <v>ATOKA</v>
      </c>
      <c r="E3845" t="str">
        <v>Critical Access Hospitals</v>
      </c>
      <c r="F3845" t="str">
        <v>Government - Local</v>
      </c>
      <c r="G3845" t="str">
        <v>Yes</v>
      </c>
      <c r="H3845" s="8">
        <v>4</v>
      </c>
      <c r="I3845" t="str">
        <f>_xlfn.XLOOKUP(C3845,State_Ref!B:B,State_Ref!A:A,"No Match")</f>
        <v>Oklahoma</v>
      </c>
      <c r="J3845" cm="1">
        <f t="array" ref="J3845">_xlfn.XLOOKUP(I3845&amp;PROPER(D3845),Cleaned_Population!B$2:B$3200&amp;Cleaned_Population!A$2:A$3200,Cleaned_Population!C$2:C$3200,"No Match")</f>
        <v>14609</v>
      </c>
      <c r="K3845" t="str">
        <f t="shared" si="60"/>
        <v>Sufficient Access</v>
      </c>
    </row>
    <row r="3846" spans="1:11">
      <c r="A3846" t="str">
        <v>PRAGUE REGIONAL MEMORIAL HOSPITAL</v>
      </c>
      <c r="B3846" t="str">
        <v>PRAGUE</v>
      </c>
      <c r="C3846" t="str">
        <v>OK</v>
      </c>
      <c r="D3846" t="str">
        <v>LINCOLN</v>
      </c>
      <c r="E3846" t="str">
        <v>Critical Access Hospitals</v>
      </c>
      <c r="F3846" t="str">
        <v>Government - Local</v>
      </c>
      <c r="G3846" t="str">
        <v>Yes</v>
      </c>
      <c r="H3846" s="8">
        <v>0</v>
      </c>
      <c r="I3846" t="str">
        <f>_xlfn.XLOOKUP(C3846,State_Ref!B:B,State_Ref!A:A,"No Match")</f>
        <v>Oklahoma</v>
      </c>
      <c r="J3846" cm="1">
        <f t="array" ref="J3846">_xlfn.XLOOKUP(I3846&amp;PROPER(D3846),Cleaned_Population!B$2:B$3200&amp;Cleaned_Population!A$2:A$3200,Cleaned_Population!C$2:C$3200,"No Match")</f>
        <v>35278</v>
      </c>
      <c r="K3846" t="str">
        <f t="shared" si="60"/>
        <v>Sufficient Access</v>
      </c>
    </row>
    <row r="3847" spans="1:11">
      <c r="A3847" t="str">
        <v>MERCY HOSPITAL WATONGA, INC</v>
      </c>
      <c r="B3847" t="str">
        <v>WATONGA</v>
      </c>
      <c r="C3847" t="str">
        <v>OK</v>
      </c>
      <c r="D3847" t="str">
        <v>BLAINE</v>
      </c>
      <c r="E3847" t="str">
        <v>Critical Access Hospitals</v>
      </c>
      <c r="F3847" t="str">
        <v>Proprietary</v>
      </c>
      <c r="G3847" t="str">
        <v>Yes</v>
      </c>
      <c r="H3847" s="8">
        <v>0</v>
      </c>
      <c r="I3847" t="str">
        <f>_xlfn.XLOOKUP(C3847,State_Ref!B:B,State_Ref!A:A,"No Match")</f>
        <v>Oklahoma</v>
      </c>
      <c r="J3847" cm="1">
        <f t="array" ref="J3847">_xlfn.XLOOKUP(I3847&amp;PROPER(D3847),Cleaned_Population!B$2:B$3200&amp;Cleaned_Population!A$2:A$3200,Cleaned_Population!C$2:C$3200,"No Match")</f>
        <v>8515</v>
      </c>
      <c r="K3847" t="str">
        <f t="shared" si="60"/>
        <v>Sufficient Access</v>
      </c>
    </row>
    <row r="3848" spans="1:11">
      <c r="A3848" t="str">
        <v>ROGER MILLS MEMORIAL HOSPITAL</v>
      </c>
      <c r="B3848" t="str">
        <v>CHEYENNE</v>
      </c>
      <c r="C3848" t="str">
        <v>OK</v>
      </c>
      <c r="D3848" t="str">
        <v>ROGER MILLS</v>
      </c>
      <c r="E3848" t="str">
        <v>Critical Access Hospitals</v>
      </c>
      <c r="F3848" t="str">
        <v>Voluntary non-profit - Private</v>
      </c>
      <c r="G3848" t="str">
        <v>Yes</v>
      </c>
      <c r="H3848" s="8">
        <v>0</v>
      </c>
      <c r="I3848" t="str">
        <f>_xlfn.XLOOKUP(C3848,State_Ref!B:B,State_Ref!A:A,"No Match")</f>
        <v>Oklahoma</v>
      </c>
      <c r="J3848" cm="1">
        <f t="array" ref="J3848">_xlfn.XLOOKUP(I3848&amp;PROPER(D3848),Cleaned_Population!B$2:B$3200&amp;Cleaned_Population!A$2:A$3200,Cleaned_Population!C$2:C$3200,"No Match")</f>
        <v>3259</v>
      </c>
      <c r="K3848" t="str">
        <f t="shared" si="60"/>
        <v>Sufficient Access</v>
      </c>
    </row>
    <row r="3849" spans="1:11">
      <c r="A3849" t="str">
        <v>MERCY HOSPITAL TISHOMINGO INC</v>
      </c>
      <c r="B3849" t="str">
        <v>TISHOMINGO</v>
      </c>
      <c r="C3849" t="str">
        <v>OK</v>
      </c>
      <c r="D3849" t="str">
        <v>JOHNSTON</v>
      </c>
      <c r="E3849" t="str">
        <v>Critical Access Hospitals</v>
      </c>
      <c r="F3849" t="str">
        <v>Voluntary non-profit - Church</v>
      </c>
      <c r="G3849" t="str">
        <v>Yes</v>
      </c>
      <c r="H3849" s="8">
        <v>0</v>
      </c>
      <c r="I3849" t="str">
        <f>_xlfn.XLOOKUP(C3849,State_Ref!B:B,State_Ref!A:A,"No Match")</f>
        <v>Oklahoma</v>
      </c>
      <c r="J3849" cm="1">
        <f t="array" ref="J3849">_xlfn.XLOOKUP(I3849&amp;PROPER(D3849),Cleaned_Population!B$2:B$3200&amp;Cleaned_Population!A$2:A$3200,Cleaned_Population!C$2:C$3200,"No Match")</f>
        <v>10448</v>
      </c>
      <c r="K3849" t="str">
        <f t="shared" si="60"/>
        <v>Sufficient Access</v>
      </c>
    </row>
    <row r="3850" spans="1:11">
      <c r="A3850" t="str">
        <v>ASCENSION ST JOHN NOWATA</v>
      </c>
      <c r="B3850" t="str">
        <v>NOWATA</v>
      </c>
      <c r="C3850" t="str">
        <v>OK</v>
      </c>
      <c r="D3850" t="str">
        <v>NOWATA</v>
      </c>
      <c r="E3850" t="str">
        <v>Critical Access Hospitals</v>
      </c>
      <c r="F3850" t="str">
        <v>Voluntary non-profit - Private</v>
      </c>
      <c r="G3850" t="str">
        <v>Yes</v>
      </c>
      <c r="H3850" s="8">
        <v>0</v>
      </c>
      <c r="I3850" t="str">
        <f>_xlfn.XLOOKUP(C3850,State_Ref!B:B,State_Ref!A:A,"No Match")</f>
        <v>Oklahoma</v>
      </c>
      <c r="J3850" cm="1">
        <f t="array" ref="J3850">_xlfn.XLOOKUP(I3850&amp;PROPER(D3850),Cleaned_Population!B$2:B$3200&amp;Cleaned_Population!A$2:A$3200,Cleaned_Population!C$2:C$3200,"No Match")</f>
        <v>9522</v>
      </c>
      <c r="K3850" t="str">
        <f t="shared" si="60"/>
        <v>Sufficient Access</v>
      </c>
    </row>
    <row r="3851" spans="1:11">
      <c r="A3851" t="str">
        <v>MERCY HOSPITAL MARIETTA</v>
      </c>
      <c r="B3851" t="str">
        <v>MARIETTA</v>
      </c>
      <c r="C3851" t="str">
        <v>OK</v>
      </c>
      <c r="D3851" t="str">
        <v>LOVE</v>
      </c>
      <c r="E3851" t="str">
        <v>Critical Access Hospitals</v>
      </c>
      <c r="F3851" t="str">
        <v>Government - Local</v>
      </c>
      <c r="G3851" t="str">
        <v>Yes</v>
      </c>
      <c r="H3851" s="8">
        <v>0</v>
      </c>
      <c r="I3851" t="str">
        <f>_xlfn.XLOOKUP(C3851,State_Ref!B:B,State_Ref!A:A,"No Match")</f>
        <v>Oklahoma</v>
      </c>
      <c r="J3851" cm="1">
        <f t="array" ref="J3851">_xlfn.XLOOKUP(I3851&amp;PROPER(D3851),Cleaned_Population!B$2:B$3200&amp;Cleaned_Population!A$2:A$3200,Cleaned_Population!C$2:C$3200,"No Match")</f>
        <v>10780</v>
      </c>
      <c r="K3851" t="str">
        <f t="shared" si="60"/>
        <v>Sufficient Access</v>
      </c>
    </row>
    <row r="3852" spans="1:11">
      <c r="A3852" t="str">
        <v>CIMARRON MEMORIAL HOSPITAL</v>
      </c>
      <c r="B3852" t="str">
        <v>BOISE CITY</v>
      </c>
      <c r="C3852" t="str">
        <v>OK</v>
      </c>
      <c r="D3852" t="str">
        <v>CIMARRON</v>
      </c>
      <c r="E3852" t="str">
        <v>Critical Access Hospitals</v>
      </c>
      <c r="F3852" t="str">
        <v>Government - Hospital District or Authority</v>
      </c>
      <c r="G3852" t="str">
        <v>Yes</v>
      </c>
      <c r="H3852" s="8">
        <v>0</v>
      </c>
      <c r="I3852" t="str">
        <f>_xlfn.XLOOKUP(C3852,State_Ref!B:B,State_Ref!A:A,"No Match")</f>
        <v>Oklahoma</v>
      </c>
      <c r="J3852" cm="1">
        <f t="array" ref="J3852">_xlfn.XLOOKUP(I3852&amp;PROPER(D3852),Cleaned_Population!B$2:B$3200&amp;Cleaned_Population!A$2:A$3200,Cleaned_Population!C$2:C$3200,"No Match")</f>
        <v>2059</v>
      </c>
      <c r="K3852" t="str">
        <f t="shared" si="60"/>
        <v>Sufficient Access</v>
      </c>
    </row>
    <row r="3853" spans="1:11">
      <c r="A3853" t="str">
        <v>PAWHUSKA HOSPITAL, INC</v>
      </c>
      <c r="B3853" t="str">
        <v>PAWHUSKA</v>
      </c>
      <c r="C3853" t="str">
        <v>OK</v>
      </c>
      <c r="D3853" t="str">
        <v>OSAGE</v>
      </c>
      <c r="E3853" t="str">
        <v>Critical Access Hospitals</v>
      </c>
      <c r="F3853" t="str">
        <v>Voluntary non-profit - Private</v>
      </c>
      <c r="G3853" t="str">
        <v>Yes</v>
      </c>
      <c r="H3853" s="8">
        <v>0</v>
      </c>
      <c r="I3853" t="str">
        <f>_xlfn.XLOOKUP(C3853,State_Ref!B:B,State_Ref!A:A,"No Match")</f>
        <v>Oklahoma</v>
      </c>
      <c r="J3853" cm="1">
        <f t="array" ref="J3853">_xlfn.XLOOKUP(I3853&amp;PROPER(D3853),Cleaned_Population!B$2:B$3200&amp;Cleaned_Population!A$2:A$3200,Cleaned_Population!C$2:C$3200,"No Match")</f>
        <v>46794</v>
      </c>
      <c r="K3853" t="str">
        <f t="shared" si="60"/>
        <v>Sufficient Access</v>
      </c>
    </row>
    <row r="3854" spans="1:11">
      <c r="A3854" t="str">
        <v>MERCY HOSPITAL HEALDTON, INC.</v>
      </c>
      <c r="B3854" t="str">
        <v>HEALDTON</v>
      </c>
      <c r="C3854" t="str">
        <v>OK</v>
      </c>
      <c r="D3854" t="str">
        <v>CARTER</v>
      </c>
      <c r="E3854" t="str">
        <v>Critical Access Hospitals</v>
      </c>
      <c r="F3854" t="str">
        <v>Voluntary non-profit - Private</v>
      </c>
      <c r="G3854" t="str">
        <v>Yes</v>
      </c>
      <c r="H3854" s="8">
        <v>0</v>
      </c>
      <c r="I3854" t="str">
        <f>_xlfn.XLOOKUP(C3854,State_Ref!B:B,State_Ref!A:A,"No Match")</f>
        <v>Oklahoma</v>
      </c>
      <c r="J3854" cm="1">
        <f t="array" ref="J3854">_xlfn.XLOOKUP(I3854&amp;PROPER(D3854),Cleaned_Population!B$2:B$3200&amp;Cleaned_Population!A$2:A$3200,Cleaned_Population!C$2:C$3200,"No Match")</f>
        <v>48910</v>
      </c>
      <c r="K3854" t="str">
        <f t="shared" si="60"/>
        <v>Sufficient Access</v>
      </c>
    </row>
    <row r="3855" spans="1:11">
      <c r="A3855" t="str">
        <v>JEFFERSON COUNTY HOSPITAL</v>
      </c>
      <c r="B3855" t="str">
        <v>WAURIKA</v>
      </c>
      <c r="C3855" t="str">
        <v>OK</v>
      </c>
      <c r="D3855" t="str">
        <v>JEFFERSON</v>
      </c>
      <c r="E3855" t="str">
        <v>Critical Access Hospitals</v>
      </c>
      <c r="F3855" t="str">
        <v>Voluntary non-profit - Private</v>
      </c>
      <c r="G3855" t="str">
        <v>Yes</v>
      </c>
      <c r="H3855" s="8">
        <v>0</v>
      </c>
      <c r="I3855" t="str">
        <f>_xlfn.XLOOKUP(C3855,State_Ref!B:B,State_Ref!A:A,"No Match")</f>
        <v>Oklahoma</v>
      </c>
      <c r="J3855" cm="1">
        <f t="array" ref="J3855">_xlfn.XLOOKUP(I3855&amp;PROPER(D3855),Cleaned_Population!B$2:B$3200&amp;Cleaned_Population!A$2:A$3200,Cleaned_Population!C$2:C$3200,"No Match")</f>
        <v>5431</v>
      </c>
      <c r="K3855" t="str">
        <f t="shared" si="60"/>
        <v>Sufficient Access</v>
      </c>
    </row>
    <row r="3856" spans="1:11">
      <c r="A3856" t="str">
        <v>ASCENSION ST JOHN SAPULPA</v>
      </c>
      <c r="B3856" t="str">
        <v>SAPULPA</v>
      </c>
      <c r="C3856" t="str">
        <v>OK</v>
      </c>
      <c r="D3856" t="str">
        <v>CREEK</v>
      </c>
      <c r="E3856" t="str">
        <v>Critical Access Hospitals</v>
      </c>
      <c r="F3856" t="str">
        <v>Voluntary non-profit - Private</v>
      </c>
      <c r="G3856" t="str">
        <v>Yes</v>
      </c>
      <c r="H3856" s="8">
        <v>0</v>
      </c>
      <c r="I3856" t="str">
        <f>_xlfn.XLOOKUP(C3856,State_Ref!B:B,State_Ref!A:A,"No Match")</f>
        <v>Oklahoma</v>
      </c>
      <c r="J3856" cm="1">
        <f t="array" ref="J3856">_xlfn.XLOOKUP(I3856&amp;PROPER(D3856),Cleaned_Population!B$2:B$3200&amp;Cleaned_Population!A$2:A$3200,Cleaned_Population!C$2:C$3200,"No Match")</f>
        <v>74967</v>
      </c>
      <c r="K3856" t="str">
        <f t="shared" si="60"/>
        <v>Sufficient Access</v>
      </c>
    </row>
    <row r="3857" spans="1:11">
      <c r="A3857" t="str">
        <v>MERCY HOSPITAL KINGFISHER, INC</v>
      </c>
      <c r="B3857" t="str">
        <v>KINGFISHER</v>
      </c>
      <c r="C3857" t="str">
        <v>OK</v>
      </c>
      <c r="D3857" t="str">
        <v>KINGFISHER</v>
      </c>
      <c r="E3857" t="str">
        <v>Critical Access Hospitals</v>
      </c>
      <c r="F3857" t="str">
        <v>Voluntary non-profit - Private</v>
      </c>
      <c r="G3857" t="str">
        <v>Yes</v>
      </c>
      <c r="H3857" s="8">
        <v>0</v>
      </c>
      <c r="I3857" t="str">
        <f>_xlfn.XLOOKUP(C3857,State_Ref!B:B,State_Ref!A:A,"No Match")</f>
        <v>Oklahoma</v>
      </c>
      <c r="J3857" cm="1">
        <f t="array" ref="J3857">_xlfn.XLOOKUP(I3857&amp;PROPER(D3857),Cleaned_Population!B$2:B$3200&amp;Cleaned_Population!A$2:A$3200,Cleaned_Population!C$2:C$3200,"No Match")</f>
        <v>15795</v>
      </c>
      <c r="K3857" t="str">
        <f t="shared" si="60"/>
        <v>Sufficient Access</v>
      </c>
    </row>
    <row r="3858" spans="1:11">
      <c r="A3858" t="str">
        <v>THE PHYSICIANS' HOSPITAL IN ANADARKO</v>
      </c>
      <c r="B3858" t="str">
        <v>ANADARKO</v>
      </c>
      <c r="C3858" t="str">
        <v>OK</v>
      </c>
      <c r="D3858" t="str">
        <v>CADDO</v>
      </c>
      <c r="E3858" t="str">
        <v>Critical Access Hospitals</v>
      </c>
      <c r="F3858" t="str">
        <v>Proprietary</v>
      </c>
      <c r="G3858" t="str">
        <v>Yes</v>
      </c>
      <c r="H3858" s="8">
        <v>0</v>
      </c>
      <c r="I3858" t="str">
        <f>_xlfn.XLOOKUP(C3858,State_Ref!B:B,State_Ref!A:A,"No Match")</f>
        <v>Oklahoma</v>
      </c>
      <c r="J3858" cm="1">
        <f t="array" ref="J3858">_xlfn.XLOOKUP(I3858&amp;PROPER(D3858),Cleaned_Population!B$2:B$3200&amp;Cleaned_Population!A$2:A$3200,Cleaned_Population!C$2:C$3200,"No Match")</f>
        <v>26130</v>
      </c>
      <c r="K3858" t="str">
        <f t="shared" si="60"/>
        <v>Sufficient Access</v>
      </c>
    </row>
    <row r="3859" spans="1:11">
      <c r="A3859" t="str">
        <v>RURAL WELLNESS STROUD HOSPITAL</v>
      </c>
      <c r="B3859" t="str">
        <v>STROUD</v>
      </c>
      <c r="C3859" t="str">
        <v>OK</v>
      </c>
      <c r="D3859" t="str">
        <v>LINCOLN</v>
      </c>
      <c r="E3859" t="str">
        <v>Critical Access Hospitals</v>
      </c>
      <c r="F3859" t="str">
        <v>Proprietary</v>
      </c>
      <c r="G3859" t="str">
        <v>Yes</v>
      </c>
      <c r="H3859" s="8">
        <v>0</v>
      </c>
      <c r="I3859" t="str">
        <f>_xlfn.XLOOKUP(C3859,State_Ref!B:B,State_Ref!A:A,"No Match")</f>
        <v>Oklahoma</v>
      </c>
      <c r="J3859" cm="1">
        <f t="array" ref="J3859">_xlfn.XLOOKUP(I3859&amp;PROPER(D3859),Cleaned_Population!B$2:B$3200&amp;Cleaned_Population!A$2:A$3200,Cleaned_Population!C$2:C$3200,"No Match")</f>
        <v>35278</v>
      </c>
      <c r="K3859" t="str">
        <f t="shared" si="60"/>
        <v>Sufficient Access</v>
      </c>
    </row>
    <row r="3860" spans="1:11">
      <c r="A3860" t="str">
        <v>MERCY HOSPITAL LOGAN COUNTY</v>
      </c>
      <c r="B3860" t="str">
        <v>GUTHRIE</v>
      </c>
      <c r="C3860" t="str">
        <v>OK</v>
      </c>
      <c r="D3860" t="str">
        <v>LOGAN</v>
      </c>
      <c r="E3860" t="str">
        <v>Critical Access Hospitals</v>
      </c>
      <c r="F3860" t="str">
        <v>Voluntary non-profit - Private</v>
      </c>
      <c r="G3860" t="str">
        <v>Yes</v>
      </c>
      <c r="H3860" s="8">
        <v>0</v>
      </c>
      <c r="I3860" t="str">
        <f>_xlfn.XLOOKUP(C3860,State_Ref!B:B,State_Ref!A:A,"No Match")</f>
        <v>Oklahoma</v>
      </c>
      <c r="J3860" cm="1">
        <f t="array" ref="J3860">_xlfn.XLOOKUP(I3860&amp;PROPER(D3860),Cleaned_Population!B$2:B$3200&amp;Cleaned_Population!A$2:A$3200,Cleaned_Population!C$2:C$3200,"No Match")</f>
        <v>55473</v>
      </c>
      <c r="K3860" t="str">
        <f t="shared" si="60"/>
        <v>Hospital Desert</v>
      </c>
    </row>
    <row r="3861" spans="1:11">
      <c r="A3861" t="str">
        <v>RURAL WELLNESS FAIRFAX HOSPITAL</v>
      </c>
      <c r="B3861" t="str">
        <v>FAIRFAX</v>
      </c>
      <c r="C3861" t="str">
        <v>OK</v>
      </c>
      <c r="D3861" t="str">
        <v>OSAGE</v>
      </c>
      <c r="E3861" t="str">
        <v>Critical Access Hospitals</v>
      </c>
      <c r="F3861" t="str">
        <v>Proprietary</v>
      </c>
      <c r="G3861" t="str">
        <v>Yes</v>
      </c>
      <c r="H3861" s="8">
        <v>0</v>
      </c>
      <c r="I3861" t="str">
        <f>_xlfn.XLOOKUP(C3861,State_Ref!B:B,State_Ref!A:A,"No Match")</f>
        <v>Oklahoma</v>
      </c>
      <c r="J3861" cm="1">
        <f t="array" ref="J3861">_xlfn.XLOOKUP(I3861&amp;PROPER(D3861),Cleaned_Population!B$2:B$3200&amp;Cleaned_Population!A$2:A$3200,Cleaned_Population!C$2:C$3200,"No Match")</f>
        <v>46794</v>
      </c>
      <c r="K3861" t="str">
        <f t="shared" si="60"/>
        <v>Sufficient Access</v>
      </c>
    </row>
    <row r="3862" spans="1:11">
      <c r="A3862" t="str">
        <v>COAL COUNTY GENERAL HOSPITAL, INC.</v>
      </c>
      <c r="B3862" t="str">
        <v>COALGATE</v>
      </c>
      <c r="C3862" t="str">
        <v>OK</v>
      </c>
      <c r="D3862" t="str">
        <v>COAL</v>
      </c>
      <c r="E3862" t="str">
        <v>Critical Access Hospitals</v>
      </c>
      <c r="F3862" t="str">
        <v>Voluntary non-profit - Private</v>
      </c>
      <c r="G3862" t="str">
        <v>Yes</v>
      </c>
      <c r="H3862" s="8">
        <v>4</v>
      </c>
      <c r="I3862" t="str">
        <f>_xlfn.XLOOKUP(C3862,State_Ref!B:B,State_Ref!A:A,"No Match")</f>
        <v>Oklahoma</v>
      </c>
      <c r="J3862" cm="1">
        <f t="array" ref="J3862">_xlfn.XLOOKUP(I3862&amp;PROPER(D3862),Cleaned_Population!B$2:B$3200&amp;Cleaned_Population!A$2:A$3200,Cleaned_Population!C$2:C$3200,"No Match")</f>
        <v>5436</v>
      </c>
      <c r="K3862" t="str">
        <f t="shared" si="60"/>
        <v>Sufficient Access</v>
      </c>
    </row>
    <row r="3863" spans="1:11">
      <c r="A3863" t="str">
        <v>CLEVELAND AREA HOSPITAL</v>
      </c>
      <c r="B3863" t="str">
        <v>CLEVELAND</v>
      </c>
      <c r="C3863" t="str">
        <v>OK</v>
      </c>
      <c r="D3863" t="str">
        <v>PAWNEE</v>
      </c>
      <c r="E3863" t="str">
        <v>Critical Access Hospitals</v>
      </c>
      <c r="F3863" t="str">
        <v>Government - Hospital District or Authority</v>
      </c>
      <c r="G3863" t="str">
        <v>Yes</v>
      </c>
      <c r="H3863" s="8">
        <v>0</v>
      </c>
      <c r="I3863" t="str">
        <f>_xlfn.XLOOKUP(C3863,State_Ref!B:B,State_Ref!A:A,"No Match")</f>
        <v>Oklahoma</v>
      </c>
      <c r="J3863" cm="1">
        <f t="array" ref="J3863">_xlfn.XLOOKUP(I3863&amp;PROPER(D3863),Cleaned_Population!B$2:B$3200&amp;Cleaned_Population!A$2:A$3200,Cleaned_Population!C$2:C$3200,"No Match")</f>
        <v>16029</v>
      </c>
      <c r="K3863" t="str">
        <f t="shared" si="60"/>
        <v>Sufficient Access</v>
      </c>
    </row>
    <row r="3864" spans="1:11">
      <c r="A3864" t="str">
        <v>HOLDENVILLE GENERAL HOSPITAL</v>
      </c>
      <c r="B3864" t="str">
        <v>HOLDENVILLE</v>
      </c>
      <c r="C3864" t="str">
        <v>OK</v>
      </c>
      <c r="D3864" t="str">
        <v>HUGHES</v>
      </c>
      <c r="E3864" t="str">
        <v>Critical Access Hospitals</v>
      </c>
      <c r="F3864" t="str">
        <v>Government - Hospital District or Authority</v>
      </c>
      <c r="G3864" t="str">
        <v>Yes</v>
      </c>
      <c r="H3864" s="8">
        <v>0</v>
      </c>
      <c r="I3864" t="str">
        <f>_xlfn.XLOOKUP(C3864,State_Ref!B:B,State_Ref!A:A,"No Match")</f>
        <v>Oklahoma</v>
      </c>
      <c r="J3864" cm="1">
        <f t="array" ref="J3864">_xlfn.XLOOKUP(I3864&amp;PROPER(D3864),Cleaned_Population!B$2:B$3200&amp;Cleaned_Population!A$2:A$3200,Cleaned_Population!C$2:C$3200,"No Match")</f>
        <v>13455</v>
      </c>
      <c r="K3864" t="str">
        <f t="shared" si="60"/>
        <v>Sufficient Access</v>
      </c>
    </row>
    <row r="3865" spans="1:11">
      <c r="A3865" t="str">
        <v>BEAVER COUNTY MEMORIAL HOSPITAL</v>
      </c>
      <c r="B3865" t="str">
        <v>BEAVER</v>
      </c>
      <c r="C3865" t="str">
        <v>OK</v>
      </c>
      <c r="D3865" t="str">
        <v>BEAVER</v>
      </c>
      <c r="E3865" t="str">
        <v>Critical Access Hospitals</v>
      </c>
      <c r="F3865" t="str">
        <v>Government - Hospital District or Authority</v>
      </c>
      <c r="G3865" t="str">
        <v>Yes</v>
      </c>
      <c r="H3865" s="8">
        <v>0</v>
      </c>
      <c r="I3865" t="str">
        <f>_xlfn.XLOOKUP(C3865,State_Ref!B:B,State_Ref!A:A,"No Match")</f>
        <v>Oklahoma</v>
      </c>
      <c r="J3865" cm="1">
        <f t="array" ref="J3865">_xlfn.XLOOKUP(I3865&amp;PROPER(D3865),Cleaned_Population!B$2:B$3200&amp;Cleaned_Population!A$2:A$3200,Cleaned_Population!C$2:C$3200,"No Match")</f>
        <v>4882</v>
      </c>
      <c r="K3865" t="str">
        <f t="shared" si="60"/>
        <v>Sufficient Access</v>
      </c>
    </row>
    <row r="3866" spans="1:11">
      <c r="A3866" t="str">
        <v>WEATHERFORD REGIONAL HOSPITAL, INC OF WEATHERFORD</v>
      </c>
      <c r="B3866" t="str">
        <v>WEATHERFORD</v>
      </c>
      <c r="C3866" t="str">
        <v>OK</v>
      </c>
      <c r="D3866" t="str">
        <v>CUSTER</v>
      </c>
      <c r="E3866" t="str">
        <v>Critical Access Hospitals</v>
      </c>
      <c r="F3866" t="str">
        <v>Government - Hospital District or Authority</v>
      </c>
      <c r="G3866" t="str">
        <v>Yes</v>
      </c>
      <c r="H3866" s="8">
        <v>0</v>
      </c>
      <c r="I3866" t="str">
        <f>_xlfn.XLOOKUP(C3866,State_Ref!B:B,State_Ref!A:A,"No Match")</f>
        <v>Oklahoma</v>
      </c>
      <c r="J3866" cm="1">
        <f t="array" ref="J3866">_xlfn.XLOOKUP(I3866&amp;PROPER(D3866),Cleaned_Population!B$2:B$3200&amp;Cleaned_Population!A$2:A$3200,Cleaned_Population!C$2:C$3200,"No Match")</f>
        <v>28175</v>
      </c>
      <c r="K3866" t="str">
        <f t="shared" si="60"/>
        <v>Sufficient Access</v>
      </c>
    </row>
    <row r="3867" spans="1:11">
      <c r="A3867" t="str">
        <v>CORDELL MEMORIAL HOSPITAL</v>
      </c>
      <c r="B3867" t="str">
        <v>CORDELL</v>
      </c>
      <c r="C3867" t="str">
        <v>OK</v>
      </c>
      <c r="D3867" t="str">
        <v>WASHITA</v>
      </c>
      <c r="E3867" t="str">
        <v>Critical Access Hospitals</v>
      </c>
      <c r="F3867" t="str">
        <v>Government - Hospital District or Authority</v>
      </c>
      <c r="G3867" t="str">
        <v>Yes</v>
      </c>
      <c r="H3867" s="8">
        <v>0</v>
      </c>
      <c r="I3867" t="str">
        <f>_xlfn.XLOOKUP(C3867,State_Ref!B:B,State_Ref!A:A,"No Match")</f>
        <v>Oklahoma</v>
      </c>
      <c r="J3867" cm="1">
        <f t="array" ref="J3867">_xlfn.XLOOKUP(I3867&amp;PROPER(D3867),Cleaned_Population!B$2:B$3200&amp;Cleaned_Population!A$2:A$3200,Cleaned_Population!C$2:C$3200,"No Match")</f>
        <v>10884</v>
      </c>
      <c r="K3867" t="str">
        <f t="shared" si="60"/>
        <v>Sufficient Access</v>
      </c>
    </row>
    <row r="3868" spans="1:11">
      <c r="A3868" t="str">
        <v>ALLIANCEHEALTH MADILL</v>
      </c>
      <c r="B3868" t="str">
        <v>MADILL</v>
      </c>
      <c r="C3868" t="str">
        <v>OK</v>
      </c>
      <c r="D3868" t="str">
        <v>MARSHALL</v>
      </c>
      <c r="E3868" t="str">
        <v>Critical Access Hospitals</v>
      </c>
      <c r="F3868" t="str">
        <v>Voluntary non-profit - Other</v>
      </c>
      <c r="G3868" t="str">
        <v>Yes</v>
      </c>
      <c r="H3868" s="8">
        <v>0</v>
      </c>
      <c r="I3868" t="str">
        <f>_xlfn.XLOOKUP(C3868,State_Ref!B:B,State_Ref!A:A,"No Match")</f>
        <v>Oklahoma</v>
      </c>
      <c r="J3868" cm="1">
        <f t="array" ref="J3868">_xlfn.XLOOKUP(I3868&amp;PROPER(D3868),Cleaned_Population!B$2:B$3200&amp;Cleaned_Population!A$2:A$3200,Cleaned_Population!C$2:C$3200,"No Match")</f>
        <v>16255</v>
      </c>
      <c r="K3868" t="str">
        <f t="shared" si="60"/>
        <v>Sufficient Access</v>
      </c>
    </row>
    <row r="3869" spans="1:11">
      <c r="A3869" t="str">
        <v>OKEENE MUNICIPAL HOSPITAL</v>
      </c>
      <c r="B3869" t="str">
        <v>OKEENE</v>
      </c>
      <c r="C3869" t="str">
        <v>OK</v>
      </c>
      <c r="D3869" t="str">
        <v>BLAINE</v>
      </c>
      <c r="E3869" t="str">
        <v>Critical Access Hospitals</v>
      </c>
      <c r="F3869" t="str">
        <v>Government - Local</v>
      </c>
      <c r="G3869" t="str">
        <v>Yes</v>
      </c>
      <c r="H3869" s="8">
        <v>0</v>
      </c>
      <c r="I3869" t="str">
        <f>_xlfn.XLOOKUP(C3869,State_Ref!B:B,State_Ref!A:A,"No Match")</f>
        <v>Oklahoma</v>
      </c>
      <c r="J3869" cm="1">
        <f t="array" ref="J3869">_xlfn.XLOOKUP(I3869&amp;PROPER(D3869),Cleaned_Population!B$2:B$3200&amp;Cleaned_Population!A$2:A$3200,Cleaned_Population!C$2:C$3200,"No Match")</f>
        <v>8515</v>
      </c>
      <c r="K3869" t="str">
        <f t="shared" si="60"/>
        <v>Sufficient Access</v>
      </c>
    </row>
    <row r="3870" spans="1:11">
      <c r="A3870" t="str">
        <v>ARBUCKLE MEMORIAL HOSPITAL</v>
      </c>
      <c r="B3870" t="str">
        <v>SULPHUR</v>
      </c>
      <c r="C3870" t="str">
        <v>OK</v>
      </c>
      <c r="D3870" t="str">
        <v>MURRAY</v>
      </c>
      <c r="E3870" t="str">
        <v>Critical Access Hospitals</v>
      </c>
      <c r="F3870" t="str">
        <v>Government - Local</v>
      </c>
      <c r="G3870" t="str">
        <v>Yes</v>
      </c>
      <c r="H3870" s="8">
        <v>4</v>
      </c>
      <c r="I3870" t="str">
        <f>_xlfn.XLOOKUP(C3870,State_Ref!B:B,State_Ref!A:A,"No Match")</f>
        <v>Oklahoma</v>
      </c>
      <c r="J3870" cm="1">
        <f t="array" ref="J3870">_xlfn.XLOOKUP(I3870&amp;PROPER(D3870),Cleaned_Population!B$2:B$3200&amp;Cleaned_Population!A$2:A$3200,Cleaned_Population!C$2:C$3200,"No Match")</f>
        <v>13805</v>
      </c>
      <c r="K3870" t="str">
        <f t="shared" si="60"/>
        <v>Sufficient Access</v>
      </c>
    </row>
    <row r="3871" spans="1:11">
      <c r="A3871" t="str">
        <v>FAIRVIEW REGIONAL MEDICAL CENTER AUTHORITY</v>
      </c>
      <c r="B3871" t="str">
        <v>FAIRVIEW</v>
      </c>
      <c r="C3871" t="str">
        <v>OK</v>
      </c>
      <c r="D3871" t="str">
        <v>MAJOR</v>
      </c>
      <c r="E3871" t="str">
        <v>Critical Access Hospitals</v>
      </c>
      <c r="F3871" t="str">
        <v>Government - Hospital District or Authority</v>
      </c>
      <c r="G3871" t="str">
        <v>Yes</v>
      </c>
      <c r="H3871" s="8">
        <v>0</v>
      </c>
      <c r="I3871" t="str">
        <f>_xlfn.XLOOKUP(C3871,State_Ref!B:B,State_Ref!A:A,"No Match")</f>
        <v>Oklahoma</v>
      </c>
      <c r="J3871" cm="1">
        <f t="array" ref="J3871">_xlfn.XLOOKUP(I3871&amp;PROPER(D3871),Cleaned_Population!B$2:B$3200&amp;Cleaned_Population!A$2:A$3200,Cleaned_Population!C$2:C$3200,"No Match")</f>
        <v>7536</v>
      </c>
      <c r="K3871" t="str">
        <f t="shared" si="60"/>
        <v>Sufficient Access</v>
      </c>
    </row>
    <row r="3872" spans="1:11">
      <c r="A3872" t="str">
        <v>MANGUM REGIONAL MEDICAL CENTER</v>
      </c>
      <c r="B3872" t="str">
        <v>MANGUM</v>
      </c>
      <c r="C3872" t="str">
        <v>OK</v>
      </c>
      <c r="D3872" t="str">
        <v>GREER</v>
      </c>
      <c r="E3872" t="str">
        <v>Critical Access Hospitals</v>
      </c>
      <c r="F3872" t="str">
        <v>Government - Hospital District or Authority</v>
      </c>
      <c r="G3872" t="str">
        <v>Yes</v>
      </c>
      <c r="H3872" s="8">
        <v>0</v>
      </c>
      <c r="I3872" t="str">
        <f>_xlfn.XLOOKUP(C3872,State_Ref!B:B,State_Ref!A:A,"No Match")</f>
        <v>Oklahoma</v>
      </c>
      <c r="J3872" cm="1">
        <f t="array" ref="J3872">_xlfn.XLOOKUP(I3872&amp;PROPER(D3872),Cleaned_Population!B$2:B$3200&amp;Cleaned_Population!A$2:A$3200,Cleaned_Population!C$2:C$3200,"No Match")</f>
        <v>5373</v>
      </c>
      <c r="K3872" t="str">
        <f t="shared" si="60"/>
        <v>Sufficient Access</v>
      </c>
    </row>
    <row r="3873" spans="1:11">
      <c r="A3873" t="str">
        <v>DRUMRIGHT REGIONAL HOSPITAL</v>
      </c>
      <c r="B3873" t="str">
        <v>DRUMRIGHT</v>
      </c>
      <c r="C3873" t="str">
        <v>OK</v>
      </c>
      <c r="D3873" t="str">
        <v>CREEK</v>
      </c>
      <c r="E3873" t="str">
        <v>Critical Access Hospitals</v>
      </c>
      <c r="F3873" t="str">
        <v>Government - Local</v>
      </c>
      <c r="G3873" t="str">
        <v>Yes</v>
      </c>
      <c r="H3873" s="8">
        <v>0</v>
      </c>
      <c r="I3873" t="str">
        <f>_xlfn.XLOOKUP(C3873,State_Ref!B:B,State_Ref!A:A,"No Match")</f>
        <v>Oklahoma</v>
      </c>
      <c r="J3873" cm="1">
        <f t="array" ref="J3873">_xlfn.XLOOKUP(I3873&amp;PROPER(D3873),Cleaned_Population!B$2:B$3200&amp;Cleaned_Population!A$2:A$3200,Cleaned_Population!C$2:C$3200,"No Match")</f>
        <v>74967</v>
      </c>
      <c r="K3873" t="str">
        <f t="shared" si="60"/>
        <v>Sufficient Access</v>
      </c>
    </row>
    <row r="3874" spans="1:11">
      <c r="A3874" t="str">
        <v>SEILING MUNICIPAL HOSPITAL</v>
      </c>
      <c r="B3874" t="str">
        <v>SEILING</v>
      </c>
      <c r="C3874" t="str">
        <v>OK</v>
      </c>
      <c r="D3874" t="str">
        <v>DEWEY</v>
      </c>
      <c r="E3874" t="str">
        <v>Critical Access Hospitals</v>
      </c>
      <c r="F3874" t="str">
        <v>Government - Hospital District or Authority</v>
      </c>
      <c r="G3874" t="str">
        <v>Yes</v>
      </c>
      <c r="H3874" s="8">
        <v>0</v>
      </c>
      <c r="I3874" t="str">
        <f>_xlfn.XLOOKUP(C3874,State_Ref!B:B,State_Ref!A:A,"No Match")</f>
        <v>Oklahoma</v>
      </c>
      <c r="J3874" cm="1">
        <f t="array" ref="J3874">_xlfn.XLOOKUP(I3874&amp;PROPER(D3874),Cleaned_Population!B$2:B$3200&amp;Cleaned_Population!A$2:A$3200,Cleaned_Population!C$2:C$3200,"No Match")</f>
        <v>4207</v>
      </c>
      <c r="K3874" t="str">
        <f t="shared" si="60"/>
        <v>Sufficient Access</v>
      </c>
    </row>
    <row r="3875" spans="1:11">
      <c r="A3875" t="str">
        <v>CREEK NATION COMMUNITY HOSPITAL</v>
      </c>
      <c r="B3875" t="str">
        <v>OKEMAH</v>
      </c>
      <c r="C3875" t="str">
        <v>OK</v>
      </c>
      <c r="D3875" t="str">
        <v>OKFUSKEE</v>
      </c>
      <c r="E3875" t="str">
        <v>Critical Access Hospitals</v>
      </c>
      <c r="F3875" t="str">
        <v>Tribal</v>
      </c>
      <c r="G3875" t="str">
        <v>Yes</v>
      </c>
      <c r="H3875" s="8">
        <v>0</v>
      </c>
      <c r="I3875" t="str">
        <f>_xlfn.XLOOKUP(C3875,State_Ref!B:B,State_Ref!A:A,"No Match")</f>
        <v>Oklahoma</v>
      </c>
      <c r="J3875" cm="1">
        <f t="array" ref="J3875">_xlfn.XLOOKUP(I3875&amp;PROPER(D3875),Cleaned_Population!B$2:B$3200&amp;Cleaned_Population!A$2:A$3200,Cleaned_Population!C$2:C$3200,"No Match")</f>
        <v>11451</v>
      </c>
      <c r="K3875" t="str">
        <f t="shared" si="60"/>
        <v>Sufficient Access</v>
      </c>
    </row>
    <row r="3876" spans="1:11">
      <c r="A3876" t="str">
        <v>CARNEGIE TRI-COUNTY MUNICIPAL HOSPITAL</v>
      </c>
      <c r="B3876" t="str">
        <v>CARNEGIE</v>
      </c>
      <c r="C3876" t="str">
        <v>OK</v>
      </c>
      <c r="D3876" t="str">
        <v>CADDO</v>
      </c>
      <c r="E3876" t="str">
        <v>Critical Access Hospitals</v>
      </c>
      <c r="F3876" t="str">
        <v>Government - Hospital District or Authority</v>
      </c>
      <c r="G3876" t="str">
        <v>Yes</v>
      </c>
      <c r="H3876" s="8">
        <v>0</v>
      </c>
      <c r="I3876" t="str">
        <f>_xlfn.XLOOKUP(C3876,State_Ref!B:B,State_Ref!A:A,"No Match")</f>
        <v>Oklahoma</v>
      </c>
      <c r="J3876" cm="1">
        <f t="array" ref="J3876">_xlfn.XLOOKUP(I3876&amp;PROPER(D3876),Cleaned_Population!B$2:B$3200&amp;Cleaned_Population!A$2:A$3200,Cleaned_Population!C$2:C$3200,"No Match")</f>
        <v>26130</v>
      </c>
      <c r="K3876" t="str">
        <f t="shared" si="60"/>
        <v>Sufficient Access</v>
      </c>
    </row>
    <row r="3877" spans="1:11">
      <c r="A3877" t="str">
        <v>HASKELL REGIONAL HOSPITAL, INC</v>
      </c>
      <c r="B3877" t="str">
        <v>STIGLER</v>
      </c>
      <c r="C3877" t="str">
        <v>OK</v>
      </c>
      <c r="D3877" t="str">
        <v>HASKELL</v>
      </c>
      <c r="E3877" t="str">
        <v>Critical Access Hospitals</v>
      </c>
      <c r="F3877" t="str">
        <v>Voluntary non-profit - Private</v>
      </c>
      <c r="G3877" t="str">
        <v>Yes</v>
      </c>
      <c r="H3877" s="8">
        <v>0</v>
      </c>
      <c r="I3877" t="str">
        <f>_xlfn.XLOOKUP(C3877,State_Ref!B:B,State_Ref!A:A,"No Match")</f>
        <v>Oklahoma</v>
      </c>
      <c r="J3877" cm="1">
        <f t="array" ref="J3877">_xlfn.XLOOKUP(I3877&amp;PROPER(D3877),Cleaned_Population!B$2:B$3200&amp;Cleaned_Population!A$2:A$3200,Cleaned_Population!C$2:C$3200,"No Match")</f>
        <v>11787</v>
      </c>
      <c r="K3877" t="str">
        <f t="shared" si="60"/>
        <v>Sufficient Access</v>
      </c>
    </row>
    <row r="3878" spans="1:11">
      <c r="A3878" t="str">
        <v>NEWMAN MEMORIAL HOSPITAL</v>
      </c>
      <c r="B3878" t="str">
        <v>SHATTUCK</v>
      </c>
      <c r="C3878" t="str">
        <v>OK</v>
      </c>
      <c r="D3878" t="str">
        <v>ELLIS</v>
      </c>
      <c r="E3878" t="str">
        <v>Critical Access Hospitals</v>
      </c>
      <c r="F3878" t="str">
        <v>Government - Hospital District or Authority</v>
      </c>
      <c r="G3878" t="str">
        <v>Yes</v>
      </c>
      <c r="H3878" s="8">
        <v>0</v>
      </c>
      <c r="I3878" t="str">
        <f>_xlfn.XLOOKUP(C3878,State_Ref!B:B,State_Ref!A:A,"No Match")</f>
        <v>Oklahoma</v>
      </c>
      <c r="J3878" cm="1">
        <f t="array" ref="J3878">_xlfn.XLOOKUP(I3878&amp;PROPER(D3878),Cleaned_Population!B$2:B$3200&amp;Cleaned_Population!A$2:A$3200,Cleaned_Population!C$2:C$3200,"No Match")</f>
        <v>3613</v>
      </c>
      <c r="K3878" t="str">
        <f t="shared" si="60"/>
        <v>Sufficient Access</v>
      </c>
    </row>
    <row r="3879" spans="1:11">
      <c r="A3879" t="str">
        <v>EASTERN OKLAHOMA MEDICAL CENTER</v>
      </c>
      <c r="B3879" t="str">
        <v>POTEAU</v>
      </c>
      <c r="C3879" t="str">
        <v>OK</v>
      </c>
      <c r="D3879" t="str">
        <v>LE FLORE</v>
      </c>
      <c r="E3879" t="str">
        <v>Critical Access Hospitals</v>
      </c>
      <c r="F3879" t="str">
        <v>Government - Local</v>
      </c>
      <c r="G3879" t="str">
        <v>Yes</v>
      </c>
      <c r="H3879" s="8">
        <v>4</v>
      </c>
      <c r="I3879" t="str">
        <f>_xlfn.XLOOKUP(C3879,State_Ref!B:B,State_Ref!A:A,"No Match")</f>
        <v>Oklahoma</v>
      </c>
      <c r="J3879" cm="1">
        <f t="array" ref="J3879">_xlfn.XLOOKUP(I3879&amp;PROPER(D3879),Cleaned_Population!B$2:B$3200&amp;Cleaned_Population!A$2:A$3200,Cleaned_Population!C$2:C$3200,"No Match")</f>
        <v>50196</v>
      </c>
      <c r="K3879" t="str">
        <f t="shared" si="60"/>
        <v>Hospital Desert</v>
      </c>
    </row>
    <row r="3880" spans="1:11">
      <c r="A3880" t="str">
        <v>HARMON MEMORIAL HOSPITAL</v>
      </c>
      <c r="B3880" t="str">
        <v>HOLLIS</v>
      </c>
      <c r="C3880" t="str">
        <v>OK</v>
      </c>
      <c r="D3880" t="str">
        <v>HARMON</v>
      </c>
      <c r="E3880" t="str">
        <v>Critical Access Hospitals</v>
      </c>
      <c r="F3880" t="str">
        <v>Voluntary non-profit - Other</v>
      </c>
      <c r="G3880" t="str">
        <v>Yes</v>
      </c>
      <c r="H3880" s="8">
        <v>0</v>
      </c>
      <c r="I3880" t="str">
        <f>_xlfn.XLOOKUP(C3880,State_Ref!B:B,State_Ref!A:A,"No Match")</f>
        <v>Oklahoma</v>
      </c>
      <c r="J3880" cm="1">
        <f t="array" ref="J3880">_xlfn.XLOOKUP(I3880&amp;PROPER(D3880),Cleaned_Population!B$2:B$3200&amp;Cleaned_Population!A$2:A$3200,Cleaned_Population!C$2:C$3200,"No Match")</f>
        <v>2327</v>
      </c>
      <c r="K3880" t="str">
        <f t="shared" si="60"/>
        <v>Sufficient Access</v>
      </c>
    </row>
    <row r="3881" spans="1:11">
      <c r="A3881" t="str">
        <v>MEMORIAL HOSPITAL OF TEXAS COUNTY AUTHORITY</v>
      </c>
      <c r="B3881" t="str">
        <v>GUYMON</v>
      </c>
      <c r="C3881" t="str">
        <v>OK</v>
      </c>
      <c r="D3881" t="str">
        <v>TEXAS</v>
      </c>
      <c r="E3881" t="str">
        <v>Critical Access Hospitals</v>
      </c>
      <c r="F3881" t="str">
        <v>Government - Hospital District or Authority</v>
      </c>
      <c r="G3881" t="str">
        <v>Yes</v>
      </c>
      <c r="H3881" s="8">
        <v>0</v>
      </c>
      <c r="I3881" t="str">
        <f>_xlfn.XLOOKUP(C3881,State_Ref!B:B,State_Ref!A:A,"No Match")</f>
        <v>Oklahoma</v>
      </c>
      <c r="J3881" cm="1">
        <f t="array" ref="J3881">_xlfn.XLOOKUP(I3881&amp;PROPER(D3881),Cleaned_Population!B$2:B$3200&amp;Cleaned_Population!A$2:A$3200,Cleaned_Population!C$2:C$3200,"No Match")</f>
        <v>20322</v>
      </c>
      <c r="K3881" t="str">
        <f t="shared" si="60"/>
        <v>Sufficient Access</v>
      </c>
    </row>
    <row r="3882" spans="1:11">
      <c r="A3882" t="str">
        <v>SHARE MEDICAL CENTER</v>
      </c>
      <c r="B3882" t="str">
        <v>ALVA</v>
      </c>
      <c r="C3882" t="str">
        <v>OK</v>
      </c>
      <c r="D3882" t="str">
        <v>WOODS</v>
      </c>
      <c r="E3882" t="str">
        <v>Critical Access Hospitals</v>
      </c>
      <c r="F3882" t="str">
        <v>Government - Hospital District or Authority</v>
      </c>
      <c r="G3882" t="str">
        <v>Yes</v>
      </c>
      <c r="H3882" s="8">
        <v>0</v>
      </c>
      <c r="I3882" t="str">
        <f>_xlfn.XLOOKUP(C3882,State_Ref!B:B,State_Ref!A:A,"No Match")</f>
        <v>Oklahoma</v>
      </c>
      <c r="J3882" cm="1">
        <f t="array" ref="J3882">_xlfn.XLOOKUP(I3882&amp;PROPER(D3882),Cleaned_Population!B$2:B$3200&amp;Cleaned_Population!A$2:A$3200,Cleaned_Population!C$2:C$3200,"No Match")</f>
        <v>8443</v>
      </c>
      <c r="K3882" t="str">
        <f t="shared" si="60"/>
        <v>Sufficient Access</v>
      </c>
    </row>
    <row r="3883" spans="1:11">
      <c r="A3883" t="str">
        <v>MCCURTAIN MEMORIAL HOSPITAL</v>
      </c>
      <c r="B3883" t="str">
        <v>IDABEL</v>
      </c>
      <c r="C3883" t="str">
        <v>OK</v>
      </c>
      <c r="D3883" t="str">
        <v>MCCURTAIN</v>
      </c>
      <c r="E3883" t="str">
        <v>Critical Access Hospitals</v>
      </c>
      <c r="F3883" t="str">
        <v>Voluntary non-profit - Private</v>
      </c>
      <c r="G3883" t="str">
        <v>Yes</v>
      </c>
      <c r="H3883" s="8">
        <v>4</v>
      </c>
      <c r="I3883" t="str">
        <f>_xlfn.XLOOKUP(C3883,State_Ref!B:B,State_Ref!A:A,"No Match")</f>
        <v>Oklahoma</v>
      </c>
      <c r="J3883" cm="1">
        <f t="array" ref="J3883">_xlfn.XLOOKUP(I3883&amp;PROPER(D3883),Cleaned_Population!B$2:B$3200&amp;Cleaned_Population!A$2:A$3200,Cleaned_Population!C$2:C$3200,"No Match")</f>
        <v>30744</v>
      </c>
      <c r="K3883" t="str">
        <f t="shared" si="60"/>
        <v>Sufficient Access</v>
      </c>
    </row>
    <row r="3884" spans="1:11">
      <c r="A3884" t="str">
        <v>J D MCCARTY CENTER FOR CHILDREN</v>
      </c>
      <c r="B3884" t="str">
        <v>NORMAN</v>
      </c>
      <c r="C3884" t="str">
        <v>OK</v>
      </c>
      <c r="D3884" t="str">
        <v>CLEVELAND</v>
      </c>
      <c r="E3884" t="str">
        <v>Childrens</v>
      </c>
      <c r="F3884" t="str">
        <v>Government - State</v>
      </c>
      <c r="G3884" t="str">
        <v>No</v>
      </c>
      <c r="H3884" s="8">
        <v>0</v>
      </c>
      <c r="I3884" t="str">
        <f>_xlfn.XLOOKUP(C3884,State_Ref!B:B,State_Ref!A:A,"No Match")</f>
        <v>Oklahoma</v>
      </c>
      <c r="J3884" cm="1">
        <f t="array" ref="J3884">_xlfn.XLOOKUP(I3884&amp;PROPER(D3884),Cleaned_Population!B$2:B$3200&amp;Cleaned_Population!A$2:A$3200,Cleaned_Population!C$2:C$3200,"No Match")</f>
        <v>303973</v>
      </c>
      <c r="K3884" t="str">
        <f t="shared" si="60"/>
        <v>Sufficient Access</v>
      </c>
    </row>
    <row r="3885" spans="1:11">
      <c r="A3885" t="str">
        <v>THE CHILDREN'S CENTER, INC</v>
      </c>
      <c r="B3885" t="str">
        <v>BETHANY</v>
      </c>
      <c r="C3885" t="str">
        <v>OK</v>
      </c>
      <c r="D3885" t="str">
        <v>OKLAHOMA</v>
      </c>
      <c r="E3885" t="str">
        <v>Childrens</v>
      </c>
      <c r="F3885" t="str">
        <v>Voluntary non-profit - Private</v>
      </c>
      <c r="G3885" t="str">
        <v>Yes</v>
      </c>
      <c r="H3885" s="8">
        <v>0</v>
      </c>
      <c r="I3885" t="str">
        <f>_xlfn.XLOOKUP(C3885,State_Ref!B:B,State_Ref!A:A,"No Match")</f>
        <v>Oklahoma</v>
      </c>
      <c r="J3885" cm="1">
        <f t="array" ref="J3885">_xlfn.XLOOKUP(I3885&amp;PROPER(D3885),Cleaned_Population!B$2:B$3200&amp;Cleaned_Population!A$2:A$3200,Cleaned_Population!C$2:C$3200,"No Match")</f>
        <v>822125</v>
      </c>
      <c r="K3885" t="str">
        <f t="shared" si="60"/>
        <v>Sufficient Access</v>
      </c>
    </row>
    <row r="3886" spans="1:11">
      <c r="A3886" t="str">
        <v>GRIFFIN MEMORIAL HOSPITAL</v>
      </c>
      <c r="B3886" t="str">
        <v>NORMAN</v>
      </c>
      <c r="C3886" t="str">
        <v>OK</v>
      </c>
      <c r="D3886" t="str">
        <v>CLEVELAND</v>
      </c>
      <c r="E3886" t="str">
        <v>Psychiatric</v>
      </c>
      <c r="F3886" t="str">
        <v>Government - State</v>
      </c>
      <c r="G3886" t="str">
        <v>No</v>
      </c>
      <c r="H3886" s="8">
        <v>0</v>
      </c>
      <c r="I3886" t="str">
        <f>_xlfn.XLOOKUP(C3886,State_Ref!B:B,State_Ref!A:A,"No Match")</f>
        <v>Oklahoma</v>
      </c>
      <c r="J3886" cm="1">
        <f t="array" ref="J3886">_xlfn.XLOOKUP(I3886&amp;PROPER(D3886),Cleaned_Population!B$2:B$3200&amp;Cleaned_Population!A$2:A$3200,Cleaned_Population!C$2:C$3200,"No Match")</f>
        <v>303973</v>
      </c>
      <c r="K3886" t="str">
        <f t="shared" si="60"/>
        <v>Sufficient Access</v>
      </c>
    </row>
    <row r="3887" spans="1:11">
      <c r="A3887" t="str">
        <v>NORTHWEST CENTER FOR BEHAVIORAL HEALTH (NCBH)</v>
      </c>
      <c r="B3887" t="str">
        <v>FORT SUPPLY</v>
      </c>
      <c r="C3887" t="str">
        <v>OK</v>
      </c>
      <c r="D3887" t="str">
        <v>WOODWARD</v>
      </c>
      <c r="E3887" t="str">
        <v>Psychiatric</v>
      </c>
      <c r="F3887" t="str">
        <v>Government - State</v>
      </c>
      <c r="G3887" t="str">
        <v>No</v>
      </c>
      <c r="H3887" s="8">
        <v>0</v>
      </c>
      <c r="I3887" t="str">
        <f>_xlfn.XLOOKUP(C3887,State_Ref!B:B,State_Ref!A:A,"No Match")</f>
        <v>Oklahoma</v>
      </c>
      <c r="J3887" cm="1">
        <f t="array" ref="J3887">_xlfn.XLOOKUP(I3887&amp;PROPER(D3887),Cleaned_Population!B$2:B$3200&amp;Cleaned_Population!A$2:A$3200,Cleaned_Population!C$2:C$3200,"No Match")</f>
        <v>19827</v>
      </c>
      <c r="K3887" t="str">
        <f t="shared" si="60"/>
        <v>Sufficient Access</v>
      </c>
    </row>
    <row r="3888" spans="1:11">
      <c r="A3888" t="str">
        <v>CARL ALBERT COMMUNITY MENTAL HEALTH CENTER</v>
      </c>
      <c r="B3888" t="str">
        <v>MCALESTER</v>
      </c>
      <c r="C3888" t="str">
        <v>OK</v>
      </c>
      <c r="D3888" t="str">
        <v>PITTSBURG</v>
      </c>
      <c r="E3888" t="str">
        <v>Psychiatric</v>
      </c>
      <c r="F3888" t="str">
        <v>Government - State</v>
      </c>
      <c r="G3888" t="str">
        <v>No</v>
      </c>
      <c r="H3888" s="8">
        <v>0</v>
      </c>
      <c r="I3888" t="str">
        <f>_xlfn.XLOOKUP(C3888,State_Ref!B:B,State_Ref!A:A,"No Match")</f>
        <v>Oklahoma</v>
      </c>
      <c r="J3888" cm="1">
        <f t="array" ref="J3888">_xlfn.XLOOKUP(I3888&amp;PROPER(D3888),Cleaned_Population!B$2:B$3200&amp;Cleaned_Population!A$2:A$3200,Cleaned_Population!C$2:C$3200,"No Match")</f>
        <v>43320</v>
      </c>
      <c r="K3888" t="str">
        <f t="shared" si="60"/>
        <v>Sufficient Access</v>
      </c>
    </row>
    <row r="3889" spans="1:11">
      <c r="A3889" t="str">
        <v>JIM TALIAFERRO COMM MENTAL HEALTH CTR</v>
      </c>
      <c r="B3889" t="str">
        <v>LAWTON</v>
      </c>
      <c r="C3889" t="str">
        <v>OK</v>
      </c>
      <c r="D3889" t="str">
        <v>COMANCHE</v>
      </c>
      <c r="E3889" t="str">
        <v>Psychiatric</v>
      </c>
      <c r="F3889" t="str">
        <v>Government - State</v>
      </c>
      <c r="G3889" t="str">
        <v>No</v>
      </c>
      <c r="H3889" s="8">
        <v>0</v>
      </c>
      <c r="I3889" t="str">
        <f>_xlfn.XLOOKUP(C3889,State_Ref!B:B,State_Ref!A:A,"No Match")</f>
        <v>Oklahoma</v>
      </c>
      <c r="J3889" cm="1">
        <f t="array" ref="J3889">_xlfn.XLOOKUP(I3889&amp;PROPER(D3889),Cleaned_Population!B$2:B$3200&amp;Cleaned_Population!A$2:A$3200,Cleaned_Population!C$2:C$3200,"No Match")</f>
        <v>122158</v>
      </c>
      <c r="K3889" t="str">
        <f t="shared" si="60"/>
        <v>Sufficient Access</v>
      </c>
    </row>
    <row r="3890" spans="1:11">
      <c r="A3890" t="str">
        <v>BROOKHAVEN HOSPITAL, LLC</v>
      </c>
      <c r="B3890" t="str">
        <v>TULSA</v>
      </c>
      <c r="C3890" t="str">
        <v>OK</v>
      </c>
      <c r="D3890" t="str">
        <v>TULSA</v>
      </c>
      <c r="E3890" t="str">
        <v>Psychiatric</v>
      </c>
      <c r="F3890" t="str">
        <v>Proprietary</v>
      </c>
      <c r="G3890" t="str">
        <v>No</v>
      </c>
      <c r="H3890" s="8">
        <v>0</v>
      </c>
      <c r="I3890" t="str">
        <f>_xlfn.XLOOKUP(C3890,State_Ref!B:B,State_Ref!A:A,"No Match")</f>
        <v>Oklahoma</v>
      </c>
      <c r="J3890" cm="1">
        <f t="array" ref="J3890">_xlfn.XLOOKUP(I3890&amp;PROPER(D3890),Cleaned_Population!B$2:B$3200&amp;Cleaned_Population!A$2:A$3200,Cleaned_Population!C$2:C$3200,"No Match")</f>
        <v>698782</v>
      </c>
      <c r="K3890" t="str">
        <f t="shared" si="60"/>
        <v>Sufficient Access</v>
      </c>
    </row>
    <row r="3891" spans="1:11">
      <c r="A3891" t="str">
        <v>ROLLING HILLS HOSPITAL, LLC</v>
      </c>
      <c r="B3891" t="str">
        <v>ADA</v>
      </c>
      <c r="C3891" t="str">
        <v>OK</v>
      </c>
      <c r="D3891" t="str">
        <v>PONTOTOC</v>
      </c>
      <c r="E3891" t="str">
        <v>Psychiatric</v>
      </c>
      <c r="F3891" t="str">
        <v>Proprietary</v>
      </c>
      <c r="G3891" t="str">
        <v>No</v>
      </c>
      <c r="H3891" s="8">
        <v>0</v>
      </c>
      <c r="I3891" t="str">
        <f>_xlfn.XLOOKUP(C3891,State_Ref!B:B,State_Ref!A:A,"No Match")</f>
        <v>Oklahoma</v>
      </c>
      <c r="J3891" cm="1">
        <f t="array" ref="J3891">_xlfn.XLOOKUP(I3891&amp;PROPER(D3891),Cleaned_Population!B$2:B$3200&amp;Cleaned_Population!A$2:A$3200,Cleaned_Population!C$2:C$3200,"No Match")</f>
        <v>38528</v>
      </c>
      <c r="K3891" t="str">
        <f t="shared" si="60"/>
        <v>Sufficient Access</v>
      </c>
    </row>
    <row r="3892" spans="1:11">
      <c r="A3892" t="str">
        <v>LAUREATE PSYCHIATRIC CLINIC AND HOSPITAL, INC</v>
      </c>
      <c r="B3892" t="str">
        <v>TULSA</v>
      </c>
      <c r="C3892" t="str">
        <v>OK</v>
      </c>
      <c r="D3892" t="str">
        <v>TULSA</v>
      </c>
      <c r="E3892" t="str">
        <v>Psychiatric</v>
      </c>
      <c r="F3892" t="str">
        <v>Voluntary non-profit - Private</v>
      </c>
      <c r="G3892" t="str">
        <v>No</v>
      </c>
      <c r="H3892" s="8">
        <v>0</v>
      </c>
      <c r="I3892" t="str">
        <f>_xlfn.XLOOKUP(C3892,State_Ref!B:B,State_Ref!A:A,"No Match")</f>
        <v>Oklahoma</v>
      </c>
      <c r="J3892" cm="1">
        <f t="array" ref="J3892">_xlfn.XLOOKUP(I3892&amp;PROPER(D3892),Cleaned_Population!B$2:B$3200&amp;Cleaned_Population!A$2:A$3200,Cleaned_Population!C$2:C$3200,"No Match")</f>
        <v>698782</v>
      </c>
      <c r="K3892" t="str">
        <f t="shared" si="60"/>
        <v>Sufficient Access</v>
      </c>
    </row>
    <row r="3893" spans="1:11">
      <c r="A3893" t="str">
        <v>PARKSIDE, INC</v>
      </c>
      <c r="B3893" t="str">
        <v>TULSA</v>
      </c>
      <c r="C3893" t="str">
        <v>OK</v>
      </c>
      <c r="D3893" t="str">
        <v>TULSA</v>
      </c>
      <c r="E3893" t="str">
        <v>Psychiatric</v>
      </c>
      <c r="F3893" t="str">
        <v>Voluntary non-profit - Private</v>
      </c>
      <c r="G3893" t="str">
        <v>No</v>
      </c>
      <c r="H3893" s="8">
        <v>0</v>
      </c>
      <c r="I3893" t="str">
        <f>_xlfn.XLOOKUP(C3893,State_Ref!B:B,State_Ref!A:A,"No Match")</f>
        <v>Oklahoma</v>
      </c>
      <c r="J3893" cm="1">
        <f t="array" ref="J3893">_xlfn.XLOOKUP(I3893&amp;PROPER(D3893),Cleaned_Population!B$2:B$3200&amp;Cleaned_Population!A$2:A$3200,Cleaned_Population!C$2:C$3200,"No Match")</f>
        <v>698782</v>
      </c>
      <c r="K3893" t="str">
        <f t="shared" si="60"/>
        <v>Sufficient Access</v>
      </c>
    </row>
    <row r="3894" spans="1:11">
      <c r="A3894" t="str">
        <v>CEDAR RIDGE BEHAVIORAL HOSPITAL</v>
      </c>
      <c r="B3894" t="str">
        <v>OKLAHOMA CITY</v>
      </c>
      <c r="C3894" t="str">
        <v>OK</v>
      </c>
      <c r="D3894" t="str">
        <v>OKLAHOMA</v>
      </c>
      <c r="E3894" t="str">
        <v>Psychiatric</v>
      </c>
      <c r="F3894" t="str">
        <v>Proprietary</v>
      </c>
      <c r="G3894" t="str">
        <v>No</v>
      </c>
      <c r="H3894" s="8">
        <v>0</v>
      </c>
      <c r="I3894" t="str">
        <f>_xlfn.XLOOKUP(C3894,State_Ref!B:B,State_Ref!A:A,"No Match")</f>
        <v>Oklahoma</v>
      </c>
      <c r="J3894" cm="1">
        <f t="array" ref="J3894">_xlfn.XLOOKUP(I3894&amp;PROPER(D3894),Cleaned_Population!B$2:B$3200&amp;Cleaned_Population!A$2:A$3200,Cleaned_Population!C$2:C$3200,"No Match")</f>
        <v>822125</v>
      </c>
      <c r="K3894" t="str">
        <f t="shared" si="60"/>
        <v>Sufficient Access</v>
      </c>
    </row>
    <row r="3895" spans="1:11">
      <c r="A3895" t="str">
        <v>OAKWOOD SPRINGS, LLC</v>
      </c>
      <c r="B3895" t="str">
        <v>OKLAHOMA CITY</v>
      </c>
      <c r="C3895" t="str">
        <v>OK</v>
      </c>
      <c r="D3895" t="str">
        <v>OKLAHOMA</v>
      </c>
      <c r="E3895" t="str">
        <v>Psychiatric</v>
      </c>
      <c r="F3895" t="str">
        <v>Proprietary</v>
      </c>
      <c r="G3895" t="str">
        <v>No</v>
      </c>
      <c r="H3895" s="8">
        <v>0</v>
      </c>
      <c r="I3895" t="str">
        <f>_xlfn.XLOOKUP(C3895,State_Ref!B:B,State_Ref!A:A,"No Match")</f>
        <v>Oklahoma</v>
      </c>
      <c r="J3895" cm="1">
        <f t="array" ref="J3895">_xlfn.XLOOKUP(I3895&amp;PROPER(D3895),Cleaned_Population!B$2:B$3200&amp;Cleaned_Population!A$2:A$3200,Cleaned_Population!C$2:C$3200,"No Match")</f>
        <v>822125</v>
      </c>
      <c r="K3895" t="str">
        <f t="shared" si="60"/>
        <v>Sufficient Access</v>
      </c>
    </row>
    <row r="3896" spans="1:11">
      <c r="A3896" t="str">
        <v>TULSA CENTER FOR BEHAVIORAL HEALTH</v>
      </c>
      <c r="B3896" t="str">
        <v>TULSA</v>
      </c>
      <c r="C3896" t="str">
        <v>OK</v>
      </c>
      <c r="D3896" t="str">
        <v>TULSA</v>
      </c>
      <c r="E3896" t="str">
        <v>Psychiatric</v>
      </c>
      <c r="F3896" t="str">
        <v>Government - State</v>
      </c>
      <c r="G3896" t="str">
        <v>No</v>
      </c>
      <c r="H3896" s="8">
        <v>0</v>
      </c>
      <c r="I3896" t="str">
        <f>_xlfn.XLOOKUP(C3896,State_Ref!B:B,State_Ref!A:A,"No Match")</f>
        <v>Oklahoma</v>
      </c>
      <c r="J3896" cm="1">
        <f t="array" ref="J3896">_xlfn.XLOOKUP(I3896&amp;PROPER(D3896),Cleaned_Population!B$2:B$3200&amp;Cleaned_Population!A$2:A$3200,Cleaned_Population!C$2:C$3200,"No Match")</f>
        <v>698782</v>
      </c>
      <c r="K3896" t="str">
        <f t="shared" si="60"/>
        <v>Sufficient Access</v>
      </c>
    </row>
    <row r="3897" spans="1:11">
      <c r="A3897" t="str">
        <v>BEHAVIORAL HEALTH CENTER AT PORTER HEALTH VILLAGE</v>
      </c>
      <c r="B3897" t="str">
        <v>NORMAN</v>
      </c>
      <c r="C3897" t="str">
        <v>OK</v>
      </c>
      <c r="D3897" t="str">
        <v>CLEVELAND</v>
      </c>
      <c r="E3897" t="str">
        <v>Psychiatric</v>
      </c>
      <c r="F3897" t="str">
        <v>Proprietary</v>
      </c>
      <c r="G3897" t="str">
        <v>Yes</v>
      </c>
      <c r="H3897" s="8">
        <v>0</v>
      </c>
      <c r="I3897" t="str">
        <f>_xlfn.XLOOKUP(C3897,State_Ref!B:B,State_Ref!A:A,"No Match")</f>
        <v>Oklahoma</v>
      </c>
      <c r="J3897" cm="1">
        <f t="array" ref="J3897">_xlfn.XLOOKUP(I3897&amp;PROPER(D3897),Cleaned_Population!B$2:B$3200&amp;Cleaned_Population!A$2:A$3200,Cleaned_Population!C$2:C$3200,"No Match")</f>
        <v>303973</v>
      </c>
      <c r="K3897" t="str">
        <f t="shared" si="60"/>
        <v>Sufficient Access</v>
      </c>
    </row>
    <row r="3898" spans="1:11">
      <c r="A3898" t="str">
        <v>MID-COLUMBIA MEDICAL CENTER</v>
      </c>
      <c r="B3898" t="str">
        <v>THE DALLES</v>
      </c>
      <c r="C3898" t="str">
        <v>OR</v>
      </c>
      <c r="D3898" t="str">
        <v>WASCO</v>
      </c>
      <c r="E3898" t="str">
        <v>Acute Care Hospitals</v>
      </c>
      <c r="F3898" t="str">
        <v>Voluntary non-profit - Other</v>
      </c>
      <c r="G3898" t="str">
        <v>Yes</v>
      </c>
      <c r="H3898" s="8">
        <v>4</v>
      </c>
      <c r="I3898" t="str">
        <f>_xlfn.XLOOKUP(C3898,State_Ref!B:B,State_Ref!A:A,"No Match")</f>
        <v>Oregon</v>
      </c>
      <c r="J3898" cm="1">
        <f t="array" ref="J3898">_xlfn.XLOOKUP(I3898&amp;PROPER(D3898),Cleaned_Population!B$2:B$3200&amp;Cleaned_Population!A$2:A$3200,Cleaned_Population!C$2:C$3200,"No Match")</f>
        <v>26310</v>
      </c>
      <c r="K3898" t="str">
        <f t="shared" si="60"/>
        <v>Sufficient Access</v>
      </c>
    </row>
    <row r="3899" spans="1:11">
      <c r="A3899" t="str">
        <v>ASANTE THREE RIVERS MEDICAL CENTER</v>
      </c>
      <c r="B3899" t="str">
        <v>GRANTS PASS</v>
      </c>
      <c r="C3899" t="str">
        <v>OR</v>
      </c>
      <c r="D3899" t="str">
        <v>JOSEPHINE</v>
      </c>
      <c r="E3899" t="str">
        <v>Acute Care Hospitals</v>
      </c>
      <c r="F3899" t="str">
        <v>Voluntary non-profit - Other</v>
      </c>
      <c r="G3899" t="str">
        <v>Yes</v>
      </c>
      <c r="H3899" s="8">
        <v>3</v>
      </c>
      <c r="I3899" t="str">
        <f>_xlfn.XLOOKUP(C3899,State_Ref!B:B,State_Ref!A:A,"No Match")</f>
        <v>Oregon</v>
      </c>
      <c r="J3899" cm="1">
        <f t="array" ref="J3899">_xlfn.XLOOKUP(I3899&amp;PROPER(D3899),Cleaned_Population!B$2:B$3200&amp;Cleaned_Population!A$2:A$3200,Cleaned_Population!C$2:C$3200,"No Match")</f>
        <v>87867</v>
      </c>
      <c r="K3899" t="str">
        <f t="shared" si="60"/>
        <v>Hospital Desert</v>
      </c>
    </row>
    <row r="3900" spans="1:11">
      <c r="A3900" t="str">
        <v>PROVIDENCE ST VINCENT MEDICAL CENTER</v>
      </c>
      <c r="B3900" t="str">
        <v>PORTLAND</v>
      </c>
      <c r="C3900" t="str">
        <v>OR</v>
      </c>
      <c r="D3900" t="str">
        <v>WASHINGTON</v>
      </c>
      <c r="E3900" t="str">
        <v>Acute Care Hospitals</v>
      </c>
      <c r="F3900" t="str">
        <v>Voluntary non-profit - Private</v>
      </c>
      <c r="G3900" t="str">
        <v>Yes</v>
      </c>
      <c r="H3900" s="8">
        <v>4</v>
      </c>
      <c r="I3900" t="str">
        <f>_xlfn.XLOOKUP(C3900,State_Ref!B:B,State_Ref!A:A,"No Match")</f>
        <v>Oregon</v>
      </c>
      <c r="J3900" cm="1">
        <f t="array" ref="J3900">_xlfn.XLOOKUP(I3900&amp;PROPER(D3900),Cleaned_Population!B$2:B$3200&amp;Cleaned_Population!A$2:A$3200,Cleaned_Population!C$2:C$3200,"No Match")</f>
        <v>611708</v>
      </c>
      <c r="K3900" t="str">
        <f t="shared" si="60"/>
        <v>Sufficient Access</v>
      </c>
    </row>
    <row r="3901" spans="1:11">
      <c r="A3901" t="str">
        <v>ASANTE ASHLAND COMMUNITY HOSPITAL</v>
      </c>
      <c r="B3901" t="str">
        <v>ASHLAND</v>
      </c>
      <c r="C3901" t="str">
        <v>OR</v>
      </c>
      <c r="D3901" t="str">
        <v>JACKSON</v>
      </c>
      <c r="E3901" t="str">
        <v>Acute Care Hospitals</v>
      </c>
      <c r="F3901" t="str">
        <v>Government - Local</v>
      </c>
      <c r="G3901" t="str">
        <v>Yes</v>
      </c>
      <c r="H3901" s="8">
        <v>0</v>
      </c>
      <c r="I3901" t="str">
        <f>_xlfn.XLOOKUP(C3901,State_Ref!B:B,State_Ref!A:A,"No Match")</f>
        <v>Oregon</v>
      </c>
      <c r="J3901" cm="1">
        <f t="array" ref="J3901">_xlfn.XLOOKUP(I3901&amp;PROPER(D3901),Cleaned_Population!B$2:B$3200&amp;Cleaned_Population!A$2:A$3200,Cleaned_Population!C$2:C$3200,"No Match")</f>
        <v>221795</v>
      </c>
      <c r="K3901" t="str">
        <f t="shared" si="60"/>
        <v>Sufficient Access</v>
      </c>
    </row>
    <row r="3902" spans="1:11">
      <c r="A3902" t="str">
        <v>LEGACY EMANUEL MEDICAL CENTER</v>
      </c>
      <c r="B3902" t="str">
        <v>PORTLAND</v>
      </c>
      <c r="C3902" t="str">
        <v>OR</v>
      </c>
      <c r="D3902" t="str">
        <v>MULTNOMAH</v>
      </c>
      <c r="E3902" t="str">
        <v>Acute Care Hospitals</v>
      </c>
      <c r="F3902" t="str">
        <v>Voluntary non-profit - Private</v>
      </c>
      <c r="G3902" t="str">
        <v>Yes</v>
      </c>
      <c r="H3902" s="8">
        <v>3</v>
      </c>
      <c r="I3902" t="str">
        <f>_xlfn.XLOOKUP(C3902,State_Ref!B:B,State_Ref!A:A,"No Match")</f>
        <v>Oregon</v>
      </c>
      <c r="J3902" cm="1">
        <f t="array" ref="J3902">_xlfn.XLOOKUP(I3902&amp;PROPER(D3902),Cleaned_Population!B$2:B$3200&amp;Cleaned_Population!A$2:A$3200,Cleaned_Population!C$2:C$3200,"No Match")</f>
        <v>795391</v>
      </c>
      <c r="K3902" t="str">
        <f t="shared" si="60"/>
        <v>Sufficient Access</v>
      </c>
    </row>
    <row r="3903" spans="1:11">
      <c r="A3903" t="str">
        <v>OHSU HOSPITAL AND CLINICS</v>
      </c>
      <c r="B3903" t="str">
        <v>PORTLAND</v>
      </c>
      <c r="C3903" t="str">
        <v>OR</v>
      </c>
      <c r="D3903" t="str">
        <v>MULTNOMAH</v>
      </c>
      <c r="E3903" t="str">
        <v>Acute Care Hospitals</v>
      </c>
      <c r="F3903" t="str">
        <v>Voluntary non-profit - Other</v>
      </c>
      <c r="G3903" t="str">
        <v>Yes</v>
      </c>
      <c r="H3903" s="8">
        <v>3</v>
      </c>
      <c r="I3903" t="str">
        <f>_xlfn.XLOOKUP(C3903,State_Ref!B:B,State_Ref!A:A,"No Match")</f>
        <v>Oregon</v>
      </c>
      <c r="J3903" cm="1">
        <f t="array" ref="J3903">_xlfn.XLOOKUP(I3903&amp;PROPER(D3903),Cleaned_Population!B$2:B$3200&amp;Cleaned_Population!A$2:A$3200,Cleaned_Population!C$2:C$3200,"No Match")</f>
        <v>795391</v>
      </c>
      <c r="K3903" t="str">
        <f t="shared" si="60"/>
        <v>Sufficient Access</v>
      </c>
    </row>
    <row r="3904" spans="1:11">
      <c r="A3904" t="str">
        <v>GOOD SAMARITAN REGIONAL MEDICAL CENTER</v>
      </c>
      <c r="B3904" t="str">
        <v>CORVALLIS</v>
      </c>
      <c r="C3904" t="str">
        <v>OR</v>
      </c>
      <c r="D3904" t="str">
        <v>BENTON</v>
      </c>
      <c r="E3904" t="str">
        <v>Acute Care Hospitals</v>
      </c>
      <c r="F3904" t="str">
        <v>Voluntary non-profit - Private</v>
      </c>
      <c r="G3904" t="str">
        <v>Yes</v>
      </c>
      <c r="H3904" s="8">
        <v>3</v>
      </c>
      <c r="I3904" t="str">
        <f>_xlfn.XLOOKUP(C3904,State_Ref!B:B,State_Ref!A:A,"No Match")</f>
        <v>Oregon</v>
      </c>
      <c r="J3904" cm="1">
        <f t="array" ref="J3904">_xlfn.XLOOKUP(I3904&amp;PROPER(D3904),Cleaned_Population!B$2:B$3200&amp;Cleaned_Population!A$2:A$3200,Cleaned_Population!C$2:C$3200,"No Match")</f>
        <v>97728</v>
      </c>
      <c r="K3904" t="str">
        <f t="shared" si="60"/>
        <v>Hospital Desert</v>
      </c>
    </row>
    <row r="3905" spans="1:11">
      <c r="A3905" t="str">
        <v>LEGACY GOOD SAMARITAN MEDICAL CENTER</v>
      </c>
      <c r="B3905" t="str">
        <v>PORTLAND</v>
      </c>
      <c r="C3905" t="str">
        <v>OR</v>
      </c>
      <c r="D3905" t="str">
        <v>MULTNOMAH</v>
      </c>
      <c r="E3905" t="str">
        <v>Acute Care Hospitals</v>
      </c>
      <c r="F3905" t="str">
        <v>Voluntary non-profit - Private</v>
      </c>
      <c r="G3905" t="str">
        <v>Yes</v>
      </c>
      <c r="H3905" s="8">
        <v>4</v>
      </c>
      <c r="I3905" t="str">
        <f>_xlfn.XLOOKUP(C3905,State_Ref!B:B,State_Ref!A:A,"No Match")</f>
        <v>Oregon</v>
      </c>
      <c r="J3905" cm="1">
        <f t="array" ref="J3905">_xlfn.XLOOKUP(I3905&amp;PROPER(D3905),Cleaned_Population!B$2:B$3200&amp;Cleaned_Population!A$2:A$3200,Cleaned_Population!C$2:C$3200,"No Match")</f>
        <v>795391</v>
      </c>
      <c r="K3905" t="str">
        <f t="shared" si="60"/>
        <v>Sufficient Access</v>
      </c>
    </row>
    <row r="3906" spans="1:11">
      <c r="A3906" t="str">
        <v>ASANTE ROGUE REGIONAL MEDICAL CENTER</v>
      </c>
      <c r="B3906" t="str">
        <v>MEDFORD</v>
      </c>
      <c r="C3906" t="str">
        <v>OR</v>
      </c>
      <c r="D3906" t="str">
        <v>JACKSON</v>
      </c>
      <c r="E3906" t="str">
        <v>Acute Care Hospitals</v>
      </c>
      <c r="F3906" t="str">
        <v>Voluntary non-profit - Private</v>
      </c>
      <c r="G3906" t="str">
        <v>Yes</v>
      </c>
      <c r="H3906" s="8">
        <v>4</v>
      </c>
      <c r="I3906" t="str">
        <f>_xlfn.XLOOKUP(C3906,State_Ref!B:B,State_Ref!A:A,"No Match")</f>
        <v>Oregon</v>
      </c>
      <c r="J3906" cm="1">
        <f t="array" ref="J3906">_xlfn.XLOOKUP(I3906&amp;PROPER(D3906),Cleaned_Population!B$2:B$3200&amp;Cleaned_Population!A$2:A$3200,Cleaned_Population!C$2:C$3200,"No Match")</f>
        <v>221795</v>
      </c>
      <c r="K3906" t="str">
        <f t="shared" si="60"/>
        <v>Sufficient Access</v>
      </c>
    </row>
    <row r="3907" spans="1:11">
      <c r="A3907" t="str">
        <v>MCKENZIE-WILLAMETTE MEDICAL CENTER</v>
      </c>
      <c r="B3907" t="str">
        <v>SPRINGFIELD</v>
      </c>
      <c r="C3907" t="str">
        <v>OR</v>
      </c>
      <c r="D3907" t="str">
        <v>LANE</v>
      </c>
      <c r="E3907" t="str">
        <v>Acute Care Hospitals</v>
      </c>
      <c r="F3907" t="str">
        <v>Voluntary non-profit - Private</v>
      </c>
      <c r="G3907" t="str">
        <v>Yes</v>
      </c>
      <c r="H3907" s="8">
        <v>4</v>
      </c>
      <c r="I3907" t="str">
        <f>_xlfn.XLOOKUP(C3907,State_Ref!B:B,State_Ref!A:A,"No Match")</f>
        <v>Oregon</v>
      </c>
      <c r="J3907" cm="1">
        <f t="array" ref="J3907">_xlfn.XLOOKUP(I3907&amp;PROPER(D3907),Cleaned_Population!B$2:B$3200&amp;Cleaned_Population!A$2:A$3200,Cleaned_Population!C$2:C$3200,"No Match")</f>
        <v>381584</v>
      </c>
      <c r="K3907" t="str">
        <f t="shared" ref="K3907:K3970" si="61">IF(AND(J3907&gt;50000,COUNTIFS(D:D,D3907,C:C,C3907)&lt;=1),"Hospital Desert","Sufficient Access")</f>
        <v>Sufficient Access</v>
      </c>
    </row>
    <row r="3908" spans="1:11">
      <c r="A3908" t="str">
        <v>HILLSBORO MEDICAL CENTER</v>
      </c>
      <c r="B3908" t="str">
        <v>HILLSBORO</v>
      </c>
      <c r="C3908" t="str">
        <v>OR</v>
      </c>
      <c r="D3908" t="str">
        <v>WASHINGTON</v>
      </c>
      <c r="E3908" t="str">
        <v>Acute Care Hospitals</v>
      </c>
      <c r="F3908" t="str">
        <v>Voluntary non-profit - Private</v>
      </c>
      <c r="G3908" t="str">
        <v>Yes</v>
      </c>
      <c r="H3908" s="8">
        <v>3</v>
      </c>
      <c r="I3908" t="str">
        <f>_xlfn.XLOOKUP(C3908,State_Ref!B:B,State_Ref!A:A,"No Match")</f>
        <v>Oregon</v>
      </c>
      <c r="J3908" cm="1">
        <f t="array" ref="J3908">_xlfn.XLOOKUP(I3908&amp;PROPER(D3908),Cleaned_Population!B$2:B$3200&amp;Cleaned_Population!A$2:A$3200,Cleaned_Population!C$2:C$3200,"No Match")</f>
        <v>611708</v>
      </c>
      <c r="K3908" t="str">
        <f t="shared" si="61"/>
        <v>Sufficient Access</v>
      </c>
    </row>
    <row r="3909" spans="1:11">
      <c r="A3909" t="str">
        <v>SAMARITAN ALBANY GENERAL HOSPITAL</v>
      </c>
      <c r="B3909" t="str">
        <v>ALBANY</v>
      </c>
      <c r="C3909" t="str">
        <v>OR</v>
      </c>
      <c r="D3909" t="str">
        <v>LINN</v>
      </c>
      <c r="E3909" t="str">
        <v>Acute Care Hospitals</v>
      </c>
      <c r="F3909" t="str">
        <v>Voluntary non-profit - Church</v>
      </c>
      <c r="G3909" t="str">
        <v>Yes</v>
      </c>
      <c r="H3909" s="8">
        <v>4</v>
      </c>
      <c r="I3909" t="str">
        <f>_xlfn.XLOOKUP(C3909,State_Ref!B:B,State_Ref!A:A,"No Match")</f>
        <v>Oregon</v>
      </c>
      <c r="J3909" cm="1">
        <f t="array" ref="J3909">_xlfn.XLOOKUP(I3909&amp;PROPER(D3909),Cleaned_Population!B$2:B$3200&amp;Cleaned_Population!A$2:A$3200,Cleaned_Population!C$2:C$3200,"No Match")</f>
        <v>132843</v>
      </c>
      <c r="K3909" t="str">
        <f t="shared" si="61"/>
        <v>Sufficient Access</v>
      </c>
    </row>
    <row r="3910" spans="1:11">
      <c r="A3910" t="str">
        <v>LEGACY MOUNT HOOD MEDICAL CENTER</v>
      </c>
      <c r="B3910" t="str">
        <v>GRESHAM</v>
      </c>
      <c r="C3910" t="str">
        <v>OR</v>
      </c>
      <c r="D3910" t="str">
        <v>MULTNOMAH</v>
      </c>
      <c r="E3910" t="str">
        <v>Acute Care Hospitals</v>
      </c>
      <c r="F3910" t="str">
        <v>Voluntary non-profit - Private</v>
      </c>
      <c r="G3910" t="str">
        <v>Yes</v>
      </c>
      <c r="H3910" s="8">
        <v>3</v>
      </c>
      <c r="I3910" t="str">
        <f>_xlfn.XLOOKUP(C3910,State_Ref!B:B,State_Ref!A:A,"No Match")</f>
        <v>Oregon</v>
      </c>
      <c r="J3910" cm="1">
        <f t="array" ref="J3910">_xlfn.XLOOKUP(I3910&amp;PROPER(D3910),Cleaned_Population!B$2:B$3200&amp;Cleaned_Population!A$2:A$3200,Cleaned_Population!C$2:C$3200,"No Match")</f>
        <v>795391</v>
      </c>
      <c r="K3910" t="str">
        <f t="shared" si="61"/>
        <v>Sufficient Access</v>
      </c>
    </row>
    <row r="3911" spans="1:11">
      <c r="A3911" t="str">
        <v>MERCY MEDICAL CENTER</v>
      </c>
      <c r="B3911" t="str">
        <v>ROSEBURG</v>
      </c>
      <c r="C3911" t="str">
        <v>OR</v>
      </c>
      <c r="D3911" t="str">
        <v>DOUGLAS</v>
      </c>
      <c r="E3911" t="str">
        <v>Acute Care Hospitals</v>
      </c>
      <c r="F3911" t="str">
        <v>Government - Hospital District or Authority</v>
      </c>
      <c r="G3911" t="str">
        <v>Yes</v>
      </c>
      <c r="H3911" s="8">
        <v>4</v>
      </c>
      <c r="I3911" t="str">
        <f>_xlfn.XLOOKUP(C3911,State_Ref!B:B,State_Ref!A:A,"No Match")</f>
        <v>Oregon</v>
      </c>
      <c r="J3911" cm="1">
        <f t="array" ref="J3911">_xlfn.XLOOKUP(I3911&amp;PROPER(D3911),Cleaned_Population!B$2:B$3200&amp;Cleaned_Population!A$2:A$3200,Cleaned_Population!C$2:C$3200,"No Match")</f>
        <v>111951</v>
      </c>
      <c r="K3911" t="str">
        <f t="shared" si="61"/>
        <v>Sufficient Access</v>
      </c>
    </row>
    <row r="3912" spans="1:11">
      <c r="A3912" t="str">
        <v>LEGACY SILVERTON MEDICAL CENTER</v>
      </c>
      <c r="B3912" t="str">
        <v>SILVERTON</v>
      </c>
      <c r="C3912" t="str">
        <v>OR</v>
      </c>
      <c r="D3912" t="str">
        <v>MARION</v>
      </c>
      <c r="E3912" t="str">
        <v>Acute Care Hospitals</v>
      </c>
      <c r="F3912" t="str">
        <v>Voluntary non-profit - Private</v>
      </c>
      <c r="G3912" t="str">
        <v>Yes</v>
      </c>
      <c r="H3912" s="8">
        <v>0</v>
      </c>
      <c r="I3912" t="str">
        <f>_xlfn.XLOOKUP(C3912,State_Ref!B:B,State_Ref!A:A,"No Match")</f>
        <v>Oregon</v>
      </c>
      <c r="J3912" cm="1">
        <f t="array" ref="J3912">_xlfn.XLOOKUP(I3912&amp;PROPER(D3912),Cleaned_Population!B$2:B$3200&amp;Cleaned_Population!A$2:A$3200,Cleaned_Population!C$2:C$3200,"No Match")</f>
        <v>355777</v>
      </c>
      <c r="K3912" t="str">
        <f t="shared" si="61"/>
        <v>Sufficient Access</v>
      </c>
    </row>
    <row r="3913" spans="1:11">
      <c r="A3913" t="str">
        <v>PROVIDENCE NEWBERG MEDICAL CENTER</v>
      </c>
      <c r="B3913" t="str">
        <v>NEWBERG</v>
      </c>
      <c r="C3913" t="str">
        <v>OR</v>
      </c>
      <c r="D3913" t="str">
        <v>YAMHILL</v>
      </c>
      <c r="E3913" t="str">
        <v>Acute Care Hospitals</v>
      </c>
      <c r="F3913" t="str">
        <v>Voluntary non-profit - Church</v>
      </c>
      <c r="G3913" t="str">
        <v>Yes</v>
      </c>
      <c r="H3913" s="8">
        <v>4</v>
      </c>
      <c r="I3913" t="str">
        <f>_xlfn.XLOOKUP(C3913,State_Ref!B:B,State_Ref!A:A,"No Match")</f>
        <v>Oregon</v>
      </c>
      <c r="J3913" cm="1">
        <f t="array" ref="J3913">_xlfn.XLOOKUP(I3913&amp;PROPER(D3913),Cleaned_Population!B$2:B$3200&amp;Cleaned_Population!A$2:A$3200,Cleaned_Population!C$2:C$3200,"No Match")</f>
        <v>110024</v>
      </c>
      <c r="K3913" t="str">
        <f t="shared" si="61"/>
        <v>Sufficient Access</v>
      </c>
    </row>
    <row r="3914" spans="1:11">
      <c r="A3914" t="str">
        <v>PROVIDENCE WILLAMETTE FALLS MEDICAL CENTER</v>
      </c>
      <c r="B3914" t="str">
        <v>OREGON CITY</v>
      </c>
      <c r="C3914" t="str">
        <v>OR</v>
      </c>
      <c r="D3914" t="str">
        <v>CLACKAMAS</v>
      </c>
      <c r="E3914" t="str">
        <v>Acute Care Hospitals</v>
      </c>
      <c r="F3914" t="str">
        <v>Voluntary non-profit - Private</v>
      </c>
      <c r="G3914" t="str">
        <v>Yes</v>
      </c>
      <c r="H3914" s="8">
        <v>4</v>
      </c>
      <c r="I3914" t="str">
        <f>_xlfn.XLOOKUP(C3914,State_Ref!B:B,State_Ref!A:A,"No Match")</f>
        <v>Oregon</v>
      </c>
      <c r="J3914" cm="1">
        <f t="array" ref="J3914">_xlfn.XLOOKUP(I3914&amp;PROPER(D3914),Cleaned_Population!B$2:B$3200&amp;Cleaned_Population!A$2:A$3200,Cleaned_Population!C$2:C$3200,"No Match")</f>
        <v>426280</v>
      </c>
      <c r="K3914" t="str">
        <f t="shared" si="61"/>
        <v>Sufficient Access</v>
      </c>
    </row>
    <row r="3915" spans="1:11">
      <c r="A3915" t="str">
        <v>PORTLAND VA MEDICAL CENTER</v>
      </c>
      <c r="B3915" t="str">
        <v>PORTLAND</v>
      </c>
      <c r="C3915" t="str">
        <v>OR</v>
      </c>
      <c r="D3915" t="str">
        <v>MULTNOMAH</v>
      </c>
      <c r="E3915" t="str">
        <v>Acute Care - Veterans Administration</v>
      </c>
      <c r="F3915" t="str">
        <v>Veterans Health Administration</v>
      </c>
      <c r="G3915" t="str">
        <v>Yes</v>
      </c>
      <c r="H3915" s="8">
        <v>5</v>
      </c>
      <c r="I3915" t="str">
        <f>_xlfn.XLOOKUP(C3915,State_Ref!B:B,State_Ref!A:A,"No Match")</f>
        <v>Oregon</v>
      </c>
      <c r="J3915" cm="1">
        <f t="array" ref="J3915">_xlfn.XLOOKUP(I3915&amp;PROPER(D3915),Cleaned_Population!B$2:B$3200&amp;Cleaned_Population!A$2:A$3200,Cleaned_Population!C$2:C$3200,"No Match")</f>
        <v>795391</v>
      </c>
      <c r="K3915" t="str">
        <f t="shared" si="61"/>
        <v>Sufficient Access</v>
      </c>
    </row>
    <row r="3916" spans="1:11">
      <c r="A3916" t="str">
        <v>ST CHARLES MEDICAL CENTER - BEND</v>
      </c>
      <c r="B3916" t="str">
        <v>BEND</v>
      </c>
      <c r="C3916" t="str">
        <v>OR</v>
      </c>
      <c r="D3916" t="str">
        <v>DESCHUTES</v>
      </c>
      <c r="E3916" t="str">
        <v>Acute Care Hospitals</v>
      </c>
      <c r="F3916" t="str">
        <v>Voluntary non-profit - Private</v>
      </c>
      <c r="G3916" t="str">
        <v>Yes</v>
      </c>
      <c r="H3916" s="8">
        <v>4</v>
      </c>
      <c r="I3916" t="str">
        <f>_xlfn.XLOOKUP(C3916,State_Ref!B:B,State_Ref!A:A,"No Match")</f>
        <v>Oregon</v>
      </c>
      <c r="J3916" cm="1">
        <f t="array" ref="J3916">_xlfn.XLOOKUP(I3916&amp;PROPER(D3916),Cleaned_Population!B$2:B$3200&amp;Cleaned_Population!A$2:A$3200,Cleaned_Population!C$2:C$3200,"No Match")</f>
        <v>213072</v>
      </c>
      <c r="K3916" t="str">
        <f t="shared" si="61"/>
        <v>Hospital Desert</v>
      </c>
    </row>
    <row r="3917" spans="1:11">
      <c r="A3917" t="str">
        <v>VA ROSEBURG HEALTHCARE SYSTEM</v>
      </c>
      <c r="B3917" t="str">
        <v>ROSEBURG</v>
      </c>
      <c r="C3917" t="str">
        <v>OR</v>
      </c>
      <c r="D3917" t="str">
        <v>DOUGLAS</v>
      </c>
      <c r="E3917" t="str">
        <v>Acute Care - Veterans Administration</v>
      </c>
      <c r="F3917" t="str">
        <v>Veterans Health Administration</v>
      </c>
      <c r="G3917" t="str">
        <v>Yes</v>
      </c>
      <c r="H3917" s="8">
        <v>0</v>
      </c>
      <c r="I3917" t="str">
        <f>_xlfn.XLOOKUP(C3917,State_Ref!B:B,State_Ref!A:A,"No Match")</f>
        <v>Oregon</v>
      </c>
      <c r="J3917" cm="1">
        <f t="array" ref="J3917">_xlfn.XLOOKUP(I3917&amp;PROPER(D3917),Cleaned_Population!B$2:B$3200&amp;Cleaned_Population!A$2:A$3200,Cleaned_Population!C$2:C$3200,"No Match")</f>
        <v>111951</v>
      </c>
      <c r="K3917" t="str">
        <f t="shared" si="61"/>
        <v>Sufficient Access</v>
      </c>
    </row>
    <row r="3918" spans="1:11">
      <c r="A3918" t="str">
        <v>SKY LAKES MEDICAL CENTER</v>
      </c>
      <c r="B3918" t="str">
        <v>KLAMATH FALLS</v>
      </c>
      <c r="C3918" t="str">
        <v>OR</v>
      </c>
      <c r="D3918" t="str">
        <v>KLAMATH</v>
      </c>
      <c r="E3918" t="str">
        <v>Acute Care Hospitals</v>
      </c>
      <c r="F3918" t="str">
        <v>Voluntary non-profit - Private</v>
      </c>
      <c r="G3918" t="str">
        <v>Yes</v>
      </c>
      <c r="H3918" s="8">
        <v>2</v>
      </c>
      <c r="I3918" t="str">
        <f>_xlfn.XLOOKUP(C3918,State_Ref!B:B,State_Ref!A:A,"No Match")</f>
        <v>Oregon</v>
      </c>
      <c r="J3918" cm="1">
        <f t="array" ref="J3918">_xlfn.XLOOKUP(I3918&amp;PROPER(D3918),Cleaned_Population!B$2:B$3200&amp;Cleaned_Population!A$2:A$3200,Cleaned_Population!C$2:C$3200,"No Match")</f>
        <v>70274</v>
      </c>
      <c r="K3918" t="str">
        <f t="shared" si="61"/>
        <v>Hospital Desert</v>
      </c>
    </row>
    <row r="3919" spans="1:11">
      <c r="A3919" t="str">
        <v>SALEM HOSPITAL</v>
      </c>
      <c r="B3919" t="str">
        <v>SALEM</v>
      </c>
      <c r="C3919" t="str">
        <v>OR</v>
      </c>
      <c r="D3919" t="str">
        <v>MARION</v>
      </c>
      <c r="E3919" t="str">
        <v>Acute Care Hospitals</v>
      </c>
      <c r="F3919" t="str">
        <v>Voluntary non-profit - Other</v>
      </c>
      <c r="G3919" t="str">
        <v>Yes</v>
      </c>
      <c r="H3919" s="8">
        <v>3</v>
      </c>
      <c r="I3919" t="str">
        <f>_xlfn.XLOOKUP(C3919,State_Ref!B:B,State_Ref!A:A,"No Match")</f>
        <v>Oregon</v>
      </c>
      <c r="J3919" cm="1">
        <f t="array" ref="J3919">_xlfn.XLOOKUP(I3919&amp;PROPER(D3919),Cleaned_Population!B$2:B$3200&amp;Cleaned_Population!A$2:A$3200,Cleaned_Population!C$2:C$3200,"No Match")</f>
        <v>355777</v>
      </c>
      <c r="K3919" t="str">
        <f t="shared" si="61"/>
        <v>Sufficient Access</v>
      </c>
    </row>
    <row r="3920" spans="1:11">
      <c r="A3920" t="str">
        <v>SAINT ALPHONSUS MEDICAL CENTER ONTARIO</v>
      </c>
      <c r="B3920" t="str">
        <v>ONTARIO</v>
      </c>
      <c r="C3920" t="str">
        <v>OR</v>
      </c>
      <c r="D3920" t="str">
        <v>MALHEUR</v>
      </c>
      <c r="E3920" t="str">
        <v>Acute Care Hospitals</v>
      </c>
      <c r="F3920" t="str">
        <v>Voluntary non-profit - Church</v>
      </c>
      <c r="G3920" t="str">
        <v>Yes</v>
      </c>
      <c r="H3920" s="8">
        <v>2</v>
      </c>
      <c r="I3920" t="str">
        <f>_xlfn.XLOOKUP(C3920,State_Ref!B:B,State_Ref!A:A,"No Match")</f>
        <v>Oregon</v>
      </c>
      <c r="J3920" cm="1">
        <f t="array" ref="J3920">_xlfn.XLOOKUP(I3920&amp;PROPER(D3920),Cleaned_Population!B$2:B$3200&amp;Cleaned_Population!A$2:A$3200,Cleaned_Population!C$2:C$3200,"No Match")</f>
        <v>32261</v>
      </c>
      <c r="K3920" t="str">
        <f t="shared" si="61"/>
        <v>Sufficient Access</v>
      </c>
    </row>
    <row r="3921" spans="1:11">
      <c r="A3921" t="str">
        <v>SANTIAM HOSPITAL &amp; CLINICS</v>
      </c>
      <c r="B3921" t="str">
        <v>STAYTON</v>
      </c>
      <c r="C3921" t="str">
        <v>OR</v>
      </c>
      <c r="D3921" t="str">
        <v>MARION</v>
      </c>
      <c r="E3921" t="str">
        <v>Acute Care Hospitals</v>
      </c>
      <c r="F3921" t="str">
        <v>Voluntary non-profit - Private</v>
      </c>
      <c r="G3921" t="str">
        <v>Yes</v>
      </c>
      <c r="H3921" s="8">
        <v>0</v>
      </c>
      <c r="I3921" t="str">
        <f>_xlfn.XLOOKUP(C3921,State_Ref!B:B,State_Ref!A:A,"No Match")</f>
        <v>Oregon</v>
      </c>
      <c r="J3921" cm="1">
        <f t="array" ref="J3921">_xlfn.XLOOKUP(I3921&amp;PROPER(D3921),Cleaned_Population!B$2:B$3200&amp;Cleaned_Population!A$2:A$3200,Cleaned_Population!C$2:C$3200,"No Match")</f>
        <v>355777</v>
      </c>
      <c r="K3921" t="str">
        <f t="shared" si="61"/>
        <v>Sufficient Access</v>
      </c>
    </row>
    <row r="3922" spans="1:11">
      <c r="A3922" t="str">
        <v>ADVENTIST HEALTH PORTLAND</v>
      </c>
      <c r="B3922" t="str">
        <v>PORTLAND</v>
      </c>
      <c r="C3922" t="str">
        <v>OR</v>
      </c>
      <c r="D3922" t="str">
        <v>MULTNOMAH</v>
      </c>
      <c r="E3922" t="str">
        <v>Acute Care Hospitals</v>
      </c>
      <c r="F3922" t="str">
        <v>Voluntary non-profit - Church</v>
      </c>
      <c r="G3922" t="str">
        <v>Yes</v>
      </c>
      <c r="H3922" s="8">
        <v>4</v>
      </c>
      <c r="I3922" t="str">
        <f>_xlfn.XLOOKUP(C3922,State_Ref!B:B,State_Ref!A:A,"No Match")</f>
        <v>Oregon</v>
      </c>
      <c r="J3922" cm="1">
        <f t="array" ref="J3922">_xlfn.XLOOKUP(I3922&amp;PROPER(D3922),Cleaned_Population!B$2:B$3200&amp;Cleaned_Population!A$2:A$3200,Cleaned_Population!C$2:C$3200,"No Match")</f>
        <v>795391</v>
      </c>
      <c r="K3922" t="str">
        <f t="shared" si="61"/>
        <v>Sufficient Access</v>
      </c>
    </row>
    <row r="3923" spans="1:11">
      <c r="A3923" t="str">
        <v>PROVIDENCE PORTLAND MEDICAL CENTER</v>
      </c>
      <c r="B3923" t="str">
        <v>PORTLAND</v>
      </c>
      <c r="C3923" t="str">
        <v>OR</v>
      </c>
      <c r="D3923" t="str">
        <v>MULTNOMAH</v>
      </c>
      <c r="E3923" t="str">
        <v>Acute Care Hospitals</v>
      </c>
      <c r="F3923" t="str">
        <v>Voluntary non-profit - Private</v>
      </c>
      <c r="G3923" t="str">
        <v>Yes</v>
      </c>
      <c r="H3923" s="8">
        <v>4</v>
      </c>
      <c r="I3923" t="str">
        <f>_xlfn.XLOOKUP(C3923,State_Ref!B:B,State_Ref!A:A,"No Match")</f>
        <v>Oregon</v>
      </c>
      <c r="J3923" cm="1">
        <f t="array" ref="J3923">_xlfn.XLOOKUP(I3923&amp;PROPER(D3923),Cleaned_Population!B$2:B$3200&amp;Cleaned_Population!A$2:A$3200,Cleaned_Population!C$2:C$3200,"No Match")</f>
        <v>795391</v>
      </c>
      <c r="K3923" t="str">
        <f t="shared" si="61"/>
        <v>Sufficient Access</v>
      </c>
    </row>
    <row r="3924" spans="1:11">
      <c r="A3924" t="str">
        <v>WILLAMETTE VALLEY MEDICAL CENTER</v>
      </c>
      <c r="B3924" t="str">
        <v>MCMINNVILLE</v>
      </c>
      <c r="C3924" t="str">
        <v>OR</v>
      </c>
      <c r="D3924" t="str">
        <v>YAMHILL</v>
      </c>
      <c r="E3924" t="str">
        <v>Acute Care Hospitals</v>
      </c>
      <c r="F3924" t="str">
        <v>Voluntary non-profit - Private</v>
      </c>
      <c r="G3924" t="str">
        <v>Yes</v>
      </c>
      <c r="H3924" s="8">
        <v>2</v>
      </c>
      <c r="I3924" t="str">
        <f>_xlfn.XLOOKUP(C3924,State_Ref!B:B,State_Ref!A:A,"No Match")</f>
        <v>Oregon</v>
      </c>
      <c r="J3924" cm="1">
        <f t="array" ref="J3924">_xlfn.XLOOKUP(I3924&amp;PROPER(D3924),Cleaned_Population!B$2:B$3200&amp;Cleaned_Population!A$2:A$3200,Cleaned_Population!C$2:C$3200,"No Match")</f>
        <v>110024</v>
      </c>
      <c r="K3924" t="str">
        <f t="shared" si="61"/>
        <v>Sufficient Access</v>
      </c>
    </row>
    <row r="3925" spans="1:11">
      <c r="A3925" t="str">
        <v>PROVIDENCE MEDFORD MEDICAL CENTER</v>
      </c>
      <c r="B3925" t="str">
        <v>MEDFORD</v>
      </c>
      <c r="C3925" t="str">
        <v>OR</v>
      </c>
      <c r="D3925" t="str">
        <v>JACKSON</v>
      </c>
      <c r="E3925" t="str">
        <v>Acute Care Hospitals</v>
      </c>
      <c r="F3925" t="str">
        <v>Voluntary non-profit - Church</v>
      </c>
      <c r="G3925" t="str">
        <v>Yes</v>
      </c>
      <c r="H3925" s="8">
        <v>2</v>
      </c>
      <c r="I3925" t="str">
        <f>_xlfn.XLOOKUP(C3925,State_Ref!B:B,State_Ref!A:A,"No Match")</f>
        <v>Oregon</v>
      </c>
      <c r="J3925" cm="1">
        <f t="array" ref="J3925">_xlfn.XLOOKUP(I3925&amp;PROPER(D3925),Cleaned_Population!B$2:B$3200&amp;Cleaned_Population!A$2:A$3200,Cleaned_Population!C$2:C$3200,"No Match")</f>
        <v>221795</v>
      </c>
      <c r="K3925" t="str">
        <f t="shared" si="61"/>
        <v>Sufficient Access</v>
      </c>
    </row>
    <row r="3926" spans="1:11">
      <c r="A3926" t="str">
        <v>PROVIDENCE MILWAUKIE HOSPITAL</v>
      </c>
      <c r="B3926" t="str">
        <v>MILWAUKIE</v>
      </c>
      <c r="C3926" t="str">
        <v>OR</v>
      </c>
      <c r="D3926" t="str">
        <v>CLACKAMAS</v>
      </c>
      <c r="E3926" t="str">
        <v>Acute Care Hospitals</v>
      </c>
      <c r="F3926" t="str">
        <v>Voluntary non-profit - Church</v>
      </c>
      <c r="G3926" t="str">
        <v>No</v>
      </c>
      <c r="H3926" s="8">
        <v>3</v>
      </c>
      <c r="I3926" t="str">
        <f>_xlfn.XLOOKUP(C3926,State_Ref!B:B,State_Ref!A:A,"No Match")</f>
        <v>Oregon</v>
      </c>
      <c r="J3926" cm="1">
        <f t="array" ref="J3926">_xlfn.XLOOKUP(I3926&amp;PROPER(D3926),Cleaned_Population!B$2:B$3200&amp;Cleaned_Population!A$2:A$3200,Cleaned_Population!C$2:C$3200,"No Match")</f>
        <v>426280</v>
      </c>
      <c r="K3926" t="str">
        <f t="shared" si="61"/>
        <v>Sufficient Access</v>
      </c>
    </row>
    <row r="3927" spans="1:11">
      <c r="A3927" t="str">
        <v>LEGACY MERIDIAN PARK MEDICAL CENTER</v>
      </c>
      <c r="B3927" t="str">
        <v>TUALATIN</v>
      </c>
      <c r="C3927" t="str">
        <v>OR</v>
      </c>
      <c r="D3927" t="str">
        <v>WASHINGTON</v>
      </c>
      <c r="E3927" t="str">
        <v>Acute Care Hospitals</v>
      </c>
      <c r="F3927" t="str">
        <v>Voluntary non-profit - Private</v>
      </c>
      <c r="G3927" t="str">
        <v>Yes</v>
      </c>
      <c r="H3927" s="8">
        <v>2</v>
      </c>
      <c r="I3927" t="str">
        <f>_xlfn.XLOOKUP(C3927,State_Ref!B:B,State_Ref!A:A,"No Match")</f>
        <v>Oregon</v>
      </c>
      <c r="J3927" cm="1">
        <f t="array" ref="J3927">_xlfn.XLOOKUP(I3927&amp;PROPER(D3927),Cleaned_Population!B$2:B$3200&amp;Cleaned_Population!A$2:A$3200,Cleaned_Population!C$2:C$3200,"No Match")</f>
        <v>611708</v>
      </c>
      <c r="K3927" t="str">
        <f t="shared" si="61"/>
        <v>Sufficient Access</v>
      </c>
    </row>
    <row r="3928" spans="1:11">
      <c r="A3928" t="str">
        <v>BAY AREA HOSPITAL</v>
      </c>
      <c r="B3928" t="str">
        <v>COOS BAY</v>
      </c>
      <c r="C3928" t="str">
        <v>OR</v>
      </c>
      <c r="D3928" t="str">
        <v>COOS</v>
      </c>
      <c r="E3928" t="str">
        <v>Acute Care Hospitals</v>
      </c>
      <c r="F3928" t="str">
        <v>Government - Hospital District or Authority</v>
      </c>
      <c r="G3928" t="str">
        <v>Yes</v>
      </c>
      <c r="H3928" s="8">
        <v>2</v>
      </c>
      <c r="I3928" t="str">
        <f>_xlfn.XLOOKUP(C3928,State_Ref!B:B,State_Ref!A:A,"No Match")</f>
        <v>Oregon</v>
      </c>
      <c r="J3928" cm="1">
        <f t="array" ref="J3928">_xlfn.XLOOKUP(I3928&amp;PROPER(D3928),Cleaned_Population!B$2:B$3200&amp;Cleaned_Population!A$2:A$3200,Cleaned_Population!C$2:C$3200,"No Match")</f>
        <v>63992</v>
      </c>
      <c r="K3928" t="str">
        <f t="shared" si="61"/>
        <v>Sufficient Access</v>
      </c>
    </row>
    <row r="3929" spans="1:11">
      <c r="A3929" t="str">
        <v>KAISER SUNNYSIDE MEDICAL CENTER</v>
      </c>
      <c r="B3929" t="str">
        <v>CLACKAMAS</v>
      </c>
      <c r="C3929" t="str">
        <v>OR</v>
      </c>
      <c r="D3929" t="str">
        <v>CLACKAMAS</v>
      </c>
      <c r="E3929" t="str">
        <v>Acute Care Hospitals</v>
      </c>
      <c r="F3929" t="str">
        <v>Voluntary non-profit - Other</v>
      </c>
      <c r="G3929" t="str">
        <v>Yes</v>
      </c>
      <c r="H3929" s="8">
        <v>4</v>
      </c>
      <c r="I3929" t="str">
        <f>_xlfn.XLOOKUP(C3929,State_Ref!B:B,State_Ref!A:A,"No Match")</f>
        <v>Oregon</v>
      </c>
      <c r="J3929" cm="1">
        <f t="array" ref="J3929">_xlfn.XLOOKUP(I3929&amp;PROPER(D3929),Cleaned_Population!B$2:B$3200&amp;Cleaned_Population!A$2:A$3200,Cleaned_Population!C$2:C$3200,"No Match")</f>
        <v>426280</v>
      </c>
      <c r="K3929" t="str">
        <f t="shared" si="61"/>
        <v>Sufficient Access</v>
      </c>
    </row>
    <row r="3930" spans="1:11">
      <c r="A3930" t="str">
        <v>SACRED HEART MEDICAL CENTER - RIVERBEND</v>
      </c>
      <c r="B3930" t="str">
        <v>SPRINGFIELD</v>
      </c>
      <c r="C3930" t="str">
        <v>OR</v>
      </c>
      <c r="D3930" t="str">
        <v>LANE</v>
      </c>
      <c r="E3930" t="str">
        <v>Acute Care Hospitals</v>
      </c>
      <c r="F3930" t="str">
        <v>Voluntary non-profit - Private</v>
      </c>
      <c r="G3930" t="str">
        <v>Yes</v>
      </c>
      <c r="H3930" s="8">
        <v>4</v>
      </c>
      <c r="I3930" t="str">
        <f>_xlfn.XLOOKUP(C3930,State_Ref!B:B,State_Ref!A:A,"No Match")</f>
        <v>Oregon</v>
      </c>
      <c r="J3930" cm="1">
        <f t="array" ref="J3930">_xlfn.XLOOKUP(I3930&amp;PROPER(D3930),Cleaned_Population!B$2:B$3200&amp;Cleaned_Population!A$2:A$3200,Cleaned_Population!C$2:C$3200,"No Match")</f>
        <v>381584</v>
      </c>
      <c r="K3930" t="str">
        <f t="shared" si="61"/>
        <v>Sufficient Access</v>
      </c>
    </row>
    <row r="3931" spans="1:11">
      <c r="A3931" t="str">
        <v>KAISER FOUNDATION HOSPITAL WESTSIDE</v>
      </c>
      <c r="B3931" t="str">
        <v>HILLSBORO</v>
      </c>
      <c r="C3931" t="str">
        <v>OR</v>
      </c>
      <c r="D3931" t="str">
        <v>WASHINGTON</v>
      </c>
      <c r="E3931" t="str">
        <v>Acute Care Hospitals</v>
      </c>
      <c r="F3931" t="str">
        <v>Voluntary non-profit - Private</v>
      </c>
      <c r="G3931" t="str">
        <v>Yes</v>
      </c>
      <c r="H3931" s="8">
        <v>4</v>
      </c>
      <c r="I3931" t="str">
        <f>_xlfn.XLOOKUP(C3931,State_Ref!B:B,State_Ref!A:A,"No Match")</f>
        <v>Oregon</v>
      </c>
      <c r="J3931" cm="1">
        <f t="array" ref="J3931">_xlfn.XLOOKUP(I3931&amp;PROPER(D3931),Cleaned_Population!B$2:B$3200&amp;Cleaned_Population!A$2:A$3200,Cleaned_Population!C$2:C$3200,"No Match")</f>
        <v>611708</v>
      </c>
      <c r="K3931" t="str">
        <f t="shared" si="61"/>
        <v>Sufficient Access</v>
      </c>
    </row>
    <row r="3932" spans="1:11">
      <c r="A3932" t="str">
        <v>PEACEHEALTH COTTAGE GROVE COMMUNITY MEDICAL CENTER</v>
      </c>
      <c r="B3932" t="str">
        <v>COTTAGE GROVE</v>
      </c>
      <c r="C3932" t="str">
        <v>OR</v>
      </c>
      <c r="D3932" t="str">
        <v>LANE</v>
      </c>
      <c r="E3932" t="str">
        <v>Critical Access Hospitals</v>
      </c>
      <c r="F3932" t="str">
        <v>Voluntary non-profit - Church</v>
      </c>
      <c r="G3932" t="str">
        <v>Yes</v>
      </c>
      <c r="H3932" s="8">
        <v>0</v>
      </c>
      <c r="I3932" t="str">
        <f>_xlfn.XLOOKUP(C3932,State_Ref!B:B,State_Ref!A:A,"No Match")</f>
        <v>Oregon</v>
      </c>
      <c r="J3932" cm="1">
        <f t="array" ref="J3932">_xlfn.XLOOKUP(I3932&amp;PROPER(D3932),Cleaned_Population!B$2:B$3200&amp;Cleaned_Population!A$2:A$3200,Cleaned_Population!C$2:C$3200,"No Match")</f>
        <v>381584</v>
      </c>
      <c r="K3932" t="str">
        <f t="shared" si="61"/>
        <v>Sufficient Access</v>
      </c>
    </row>
    <row r="3933" spans="1:11">
      <c r="A3933" t="str">
        <v>SAMARITAN NORTH LINCOLN HOSPITAL</v>
      </c>
      <c r="B3933" t="str">
        <v>LINCOLN CITY</v>
      </c>
      <c r="C3933" t="str">
        <v>OR</v>
      </c>
      <c r="D3933" t="str">
        <v>LINCOLN</v>
      </c>
      <c r="E3933" t="str">
        <v>Critical Access Hospitals</v>
      </c>
      <c r="F3933" t="str">
        <v>Voluntary non-profit - Private</v>
      </c>
      <c r="G3933" t="str">
        <v>Yes</v>
      </c>
      <c r="H3933" s="8">
        <v>3</v>
      </c>
      <c r="I3933" t="str">
        <f>_xlfn.XLOOKUP(C3933,State_Ref!B:B,State_Ref!A:A,"No Match")</f>
        <v>Oregon</v>
      </c>
      <c r="J3933" cm="1">
        <f t="array" ref="J3933">_xlfn.XLOOKUP(I3933&amp;PROPER(D3933),Cleaned_Population!B$2:B$3200&amp;Cleaned_Population!A$2:A$3200,Cleaned_Population!C$2:C$3200,"No Match")</f>
        <v>50636</v>
      </c>
      <c r="K3933" t="str">
        <f t="shared" si="61"/>
        <v>Sufficient Access</v>
      </c>
    </row>
    <row r="3934" spans="1:11">
      <c r="A3934" t="str">
        <v>PROVIDENCE SEASIDE HOSPITAL</v>
      </c>
      <c r="B3934" t="str">
        <v>SEASIDE</v>
      </c>
      <c r="C3934" t="str">
        <v>OR</v>
      </c>
      <c r="D3934" t="str">
        <v>CLATSOP</v>
      </c>
      <c r="E3934" t="str">
        <v>Critical Access Hospitals</v>
      </c>
      <c r="F3934" t="str">
        <v>Voluntary non-profit - Church</v>
      </c>
      <c r="G3934" t="str">
        <v>Yes</v>
      </c>
      <c r="H3934" s="8">
        <v>3</v>
      </c>
      <c r="I3934" t="str">
        <f>_xlfn.XLOOKUP(C3934,State_Ref!B:B,State_Ref!A:A,"No Match")</f>
        <v>Oregon</v>
      </c>
      <c r="J3934" cm="1">
        <f t="array" ref="J3934">_xlfn.XLOOKUP(I3934&amp;PROPER(D3934),Cleaned_Population!B$2:B$3200&amp;Cleaned_Population!A$2:A$3200,Cleaned_Population!C$2:C$3200,"No Match")</f>
        <v>40926</v>
      </c>
      <c r="K3934" t="str">
        <f t="shared" si="61"/>
        <v>Sufficient Access</v>
      </c>
    </row>
    <row r="3935" spans="1:11">
      <c r="A3935" t="str">
        <v>SOUTHERN COOS HOSPITAL &amp; HEALTH CENTER</v>
      </c>
      <c r="B3935" t="str">
        <v>BANDON</v>
      </c>
      <c r="C3935" t="str">
        <v>OR</v>
      </c>
      <c r="D3935" t="str">
        <v>COOS</v>
      </c>
      <c r="E3935" t="str">
        <v>Critical Access Hospitals</v>
      </c>
      <c r="F3935" t="str">
        <v>Government - Hospital District or Authority</v>
      </c>
      <c r="G3935" t="str">
        <v>Yes</v>
      </c>
      <c r="H3935" s="8">
        <v>2</v>
      </c>
      <c r="I3935" t="str">
        <f>_xlfn.XLOOKUP(C3935,State_Ref!B:B,State_Ref!A:A,"No Match")</f>
        <v>Oregon</v>
      </c>
      <c r="J3935" cm="1">
        <f t="array" ref="J3935">_xlfn.XLOOKUP(I3935&amp;PROPER(D3935),Cleaned_Population!B$2:B$3200&amp;Cleaned_Population!A$2:A$3200,Cleaned_Population!C$2:C$3200,"No Match")</f>
        <v>63992</v>
      </c>
      <c r="K3935" t="str">
        <f t="shared" si="61"/>
        <v>Sufficient Access</v>
      </c>
    </row>
    <row r="3936" spans="1:11">
      <c r="A3936" t="str">
        <v>BLUE MOUNTAIN HOSPITAL</v>
      </c>
      <c r="B3936" t="str">
        <v>JOHN DAY</v>
      </c>
      <c r="C3936" t="str">
        <v>OR</v>
      </c>
      <c r="D3936" t="str">
        <v>GRANT</v>
      </c>
      <c r="E3936" t="str">
        <v>Critical Access Hospitals</v>
      </c>
      <c r="F3936" t="str">
        <v>Government - Hospital District or Authority</v>
      </c>
      <c r="G3936" t="str">
        <v>Yes</v>
      </c>
      <c r="H3936" s="8">
        <v>0</v>
      </c>
      <c r="I3936" t="str">
        <f>_xlfn.XLOOKUP(C3936,State_Ref!B:B,State_Ref!A:A,"No Match")</f>
        <v>Oregon</v>
      </c>
      <c r="J3936" cm="1">
        <f t="array" ref="J3936">_xlfn.XLOOKUP(I3936&amp;PROPER(D3936),Cleaned_Population!B$2:B$3200&amp;Cleaned_Population!A$2:A$3200,Cleaned_Population!C$2:C$3200,"No Match")</f>
        <v>7075</v>
      </c>
      <c r="K3936" t="str">
        <f t="shared" si="61"/>
        <v>Sufficient Access</v>
      </c>
    </row>
    <row r="3937" spans="1:11">
      <c r="A3937" t="str">
        <v>WALLOWA MEMORIAL HOSPITAL</v>
      </c>
      <c r="B3937" t="str">
        <v>ENTERPRISE</v>
      </c>
      <c r="C3937" t="str">
        <v>OR</v>
      </c>
      <c r="D3937" t="str">
        <v>WALLOWA</v>
      </c>
      <c r="E3937" t="str">
        <v>Critical Access Hospitals</v>
      </c>
      <c r="F3937" t="str">
        <v>Government - Hospital District or Authority</v>
      </c>
      <c r="G3937" t="str">
        <v>Yes</v>
      </c>
      <c r="H3937" s="8">
        <v>3</v>
      </c>
      <c r="I3937" t="str">
        <f>_xlfn.XLOOKUP(C3937,State_Ref!B:B,State_Ref!A:A,"No Match")</f>
        <v>Oregon</v>
      </c>
      <c r="J3937" cm="1">
        <f t="array" ref="J3937">_xlfn.XLOOKUP(I3937&amp;PROPER(D3937),Cleaned_Population!B$2:B$3200&amp;Cleaned_Population!A$2:A$3200,Cleaned_Population!C$2:C$3200,"No Match")</f>
        <v>7595</v>
      </c>
      <c r="K3937" t="str">
        <f t="shared" si="61"/>
        <v>Sufficient Access</v>
      </c>
    </row>
    <row r="3938" spans="1:11">
      <c r="A3938" t="str">
        <v>HARNEY DISTRICT HOSPITAL</v>
      </c>
      <c r="B3938" t="str">
        <v>BURNS</v>
      </c>
      <c r="C3938" t="str">
        <v>OR</v>
      </c>
      <c r="D3938" t="str">
        <v>HARNEY</v>
      </c>
      <c r="E3938" t="str">
        <v>Critical Access Hospitals</v>
      </c>
      <c r="F3938" t="str">
        <v>Government - Hospital District or Authority</v>
      </c>
      <c r="G3938" t="str">
        <v>Yes</v>
      </c>
      <c r="H3938" s="8">
        <v>0</v>
      </c>
      <c r="I3938" t="str">
        <f>_xlfn.XLOOKUP(C3938,State_Ref!B:B,State_Ref!A:A,"No Match")</f>
        <v>Oregon</v>
      </c>
      <c r="J3938" cm="1">
        <f t="array" ref="J3938">_xlfn.XLOOKUP(I3938&amp;PROPER(D3938),Cleaned_Population!B$2:B$3200&amp;Cleaned_Population!A$2:A$3200,Cleaned_Population!C$2:C$3200,"No Match")</f>
        <v>7380</v>
      </c>
      <c r="K3938" t="str">
        <f t="shared" si="61"/>
        <v>Sufficient Access</v>
      </c>
    </row>
    <row r="3939" spans="1:11">
      <c r="A3939" t="str">
        <v>SALEM HEALTH WEST VALLEY HOSPITAL</v>
      </c>
      <c r="B3939" t="str">
        <v>DALLAS</v>
      </c>
      <c r="C3939" t="str">
        <v>OR</v>
      </c>
      <c r="D3939" t="str">
        <v>POLK</v>
      </c>
      <c r="E3939" t="str">
        <v>Critical Access Hospitals</v>
      </c>
      <c r="F3939" t="str">
        <v>Voluntary non-profit - Private</v>
      </c>
      <c r="G3939" t="str">
        <v>Yes</v>
      </c>
      <c r="H3939" s="8">
        <v>0</v>
      </c>
      <c r="I3939" t="str">
        <f>_xlfn.XLOOKUP(C3939,State_Ref!B:B,State_Ref!A:A,"No Match")</f>
        <v>Oregon</v>
      </c>
      <c r="J3939" cm="1">
        <f t="array" ref="J3939">_xlfn.XLOOKUP(I3939&amp;PROPER(D3939),Cleaned_Population!B$2:B$3200&amp;Cleaned_Population!A$2:A$3200,Cleaned_Population!C$2:C$3200,"No Match")</f>
        <v>90037</v>
      </c>
      <c r="K3939" t="str">
        <f t="shared" si="61"/>
        <v>Hospital Desert</v>
      </c>
    </row>
    <row r="3940" spans="1:11">
      <c r="A3940" t="str">
        <v>LAKE DISTRICT HOSPITAL</v>
      </c>
      <c r="B3940" t="str">
        <v>LAKEVIEW</v>
      </c>
      <c r="C3940" t="str">
        <v>OR</v>
      </c>
      <c r="D3940" t="str">
        <v>LAKE</v>
      </c>
      <c r="E3940" t="str">
        <v>Critical Access Hospitals</v>
      </c>
      <c r="F3940" t="str">
        <v>Government - Hospital District or Authority</v>
      </c>
      <c r="G3940" t="str">
        <v>Yes</v>
      </c>
      <c r="H3940" s="8">
        <v>0</v>
      </c>
      <c r="I3940" t="str">
        <f>_xlfn.XLOOKUP(C3940,State_Ref!B:B,State_Ref!A:A,"No Match")</f>
        <v>Oregon</v>
      </c>
      <c r="J3940" cm="1">
        <f t="array" ref="J3940">_xlfn.XLOOKUP(I3940&amp;PROPER(D3940),Cleaned_Population!B$2:B$3200&amp;Cleaned_Population!A$2:A$3200,Cleaned_Population!C$2:C$3200,"No Match")</f>
        <v>8187</v>
      </c>
      <c r="K3940" t="str">
        <f t="shared" si="61"/>
        <v>Sufficient Access</v>
      </c>
    </row>
    <row r="3941" spans="1:11">
      <c r="A3941" t="str">
        <v>PIONEER MEMORIAL HOSPITAL</v>
      </c>
      <c r="B3941" t="str">
        <v>HEPPNER</v>
      </c>
      <c r="C3941" t="str">
        <v>OR</v>
      </c>
      <c r="D3941" t="str">
        <v>MORROW</v>
      </c>
      <c r="E3941" t="str">
        <v>Critical Access Hospitals</v>
      </c>
      <c r="F3941" t="str">
        <v>Government - Hospital District or Authority</v>
      </c>
      <c r="G3941" t="str">
        <v>Yes</v>
      </c>
      <c r="H3941" s="8">
        <v>0</v>
      </c>
      <c r="I3941" t="str">
        <f>_xlfn.XLOOKUP(C3941,State_Ref!B:B,State_Ref!A:A,"No Match")</f>
        <v>Oregon</v>
      </c>
      <c r="J3941" cm="1">
        <f t="array" ref="J3941">_xlfn.XLOOKUP(I3941&amp;PROPER(D3941),Cleaned_Population!B$2:B$3200&amp;Cleaned_Population!A$2:A$3200,Cleaned_Population!C$2:C$3200,"No Match")</f>
        <v>12602</v>
      </c>
      <c r="K3941" t="str">
        <f t="shared" si="61"/>
        <v>Sufficient Access</v>
      </c>
    </row>
    <row r="3942" spans="1:11">
      <c r="A3942" t="str">
        <v>LOWER UMPQUA HOSPITAL DISTRICT</v>
      </c>
      <c r="B3942" t="str">
        <v>REEDSPORT</v>
      </c>
      <c r="C3942" t="str">
        <v>OR</v>
      </c>
      <c r="D3942" t="str">
        <v>DOUGLAS</v>
      </c>
      <c r="E3942" t="str">
        <v>Critical Access Hospitals</v>
      </c>
      <c r="F3942" t="str">
        <v>Government - Hospital District or Authority</v>
      </c>
      <c r="G3942" t="str">
        <v>Yes</v>
      </c>
      <c r="H3942" s="8">
        <v>0</v>
      </c>
      <c r="I3942" t="str">
        <f>_xlfn.XLOOKUP(C3942,State_Ref!B:B,State_Ref!A:A,"No Match")</f>
        <v>Oregon</v>
      </c>
      <c r="J3942" cm="1">
        <f t="array" ref="J3942">_xlfn.XLOOKUP(I3942&amp;PROPER(D3942),Cleaned_Population!B$2:B$3200&amp;Cleaned_Population!A$2:A$3200,Cleaned_Population!C$2:C$3200,"No Match")</f>
        <v>111951</v>
      </c>
      <c r="K3942" t="str">
        <f t="shared" si="61"/>
        <v>Sufficient Access</v>
      </c>
    </row>
    <row r="3943" spans="1:11">
      <c r="A3943" t="str">
        <v>COQUILLE VALLEY HOSPITAL</v>
      </c>
      <c r="B3943" t="str">
        <v>COQUILLE</v>
      </c>
      <c r="C3943" t="str">
        <v>OR</v>
      </c>
      <c r="D3943" t="str">
        <v>COOS</v>
      </c>
      <c r="E3943" t="str">
        <v>Critical Access Hospitals</v>
      </c>
      <c r="F3943" t="str">
        <v>Government - Hospital District or Authority</v>
      </c>
      <c r="G3943" t="str">
        <v>Yes</v>
      </c>
      <c r="H3943" s="8">
        <v>0</v>
      </c>
      <c r="I3943" t="str">
        <f>_xlfn.XLOOKUP(C3943,State_Ref!B:B,State_Ref!A:A,"No Match")</f>
        <v>Oregon</v>
      </c>
      <c r="J3943" cm="1">
        <f t="array" ref="J3943">_xlfn.XLOOKUP(I3943&amp;PROPER(D3943),Cleaned_Population!B$2:B$3200&amp;Cleaned_Population!A$2:A$3200,Cleaned_Population!C$2:C$3200,"No Match")</f>
        <v>63992</v>
      </c>
      <c r="K3943" t="str">
        <f t="shared" si="61"/>
        <v>Sufficient Access</v>
      </c>
    </row>
    <row r="3944" spans="1:11">
      <c r="A3944" t="str">
        <v>ST CHARLES MEDICAL CENTER PRINEVILLE</v>
      </c>
      <c r="B3944" t="str">
        <v>PRINEVILLE</v>
      </c>
      <c r="C3944" t="str">
        <v>OR</v>
      </c>
      <c r="D3944" t="str">
        <v>CROOK</v>
      </c>
      <c r="E3944" t="str">
        <v>Critical Access Hospitals</v>
      </c>
      <c r="F3944" t="str">
        <v>Voluntary non-profit - Private</v>
      </c>
      <c r="G3944" t="str">
        <v>Yes</v>
      </c>
      <c r="H3944" s="8">
        <v>3</v>
      </c>
      <c r="I3944" t="str">
        <f>_xlfn.XLOOKUP(C3944,State_Ref!B:B,State_Ref!A:A,"No Match")</f>
        <v>Oregon</v>
      </c>
      <c r="J3944" cm="1">
        <f t="array" ref="J3944">_xlfn.XLOOKUP(I3944&amp;PROPER(D3944),Cleaned_Population!B$2:B$3200&amp;Cleaned_Population!A$2:A$3200,Cleaned_Population!C$2:C$3200,"No Match")</f>
        <v>27564</v>
      </c>
      <c r="K3944" t="str">
        <f t="shared" si="61"/>
        <v>Sufficient Access</v>
      </c>
    </row>
    <row r="3945" spans="1:11">
      <c r="A3945" t="str">
        <v>SAMARITAN PACIFIC COMMUNITY HOSPITAL</v>
      </c>
      <c r="B3945" t="str">
        <v>NEWPORT</v>
      </c>
      <c r="C3945" t="str">
        <v>OR</v>
      </c>
      <c r="D3945" t="str">
        <v>LINCOLN</v>
      </c>
      <c r="E3945" t="str">
        <v>Critical Access Hospitals</v>
      </c>
      <c r="F3945" t="str">
        <v>Voluntary non-profit - Private</v>
      </c>
      <c r="G3945" t="str">
        <v>Yes</v>
      </c>
      <c r="H3945" s="8">
        <v>1</v>
      </c>
      <c r="I3945" t="str">
        <f>_xlfn.XLOOKUP(C3945,State_Ref!B:B,State_Ref!A:A,"No Match")</f>
        <v>Oregon</v>
      </c>
      <c r="J3945" cm="1">
        <f t="array" ref="J3945">_xlfn.XLOOKUP(I3945&amp;PROPER(D3945),Cleaned_Population!B$2:B$3200&amp;Cleaned_Population!A$2:A$3200,Cleaned_Population!C$2:C$3200,"No Match")</f>
        <v>50636</v>
      </c>
      <c r="K3945" t="str">
        <f t="shared" si="61"/>
        <v>Sufficient Access</v>
      </c>
    </row>
    <row r="3946" spans="1:11">
      <c r="A3946" t="str">
        <v>ST. ALPHONSUS MEDICAL CENTER - BAKER CITY</v>
      </c>
      <c r="B3946" t="str">
        <v>BAKER CITY</v>
      </c>
      <c r="C3946" t="str">
        <v>OR</v>
      </c>
      <c r="D3946" t="str">
        <v>BAKER</v>
      </c>
      <c r="E3946" t="str">
        <v>Critical Access Hospitals</v>
      </c>
      <c r="F3946" t="str">
        <v>Voluntary non-profit - Church</v>
      </c>
      <c r="G3946" t="str">
        <v>Yes</v>
      </c>
      <c r="H3946" s="8">
        <v>1</v>
      </c>
      <c r="I3946" t="str">
        <f>_xlfn.XLOOKUP(C3946,State_Ref!B:B,State_Ref!A:A,"No Match")</f>
        <v>Oregon</v>
      </c>
      <c r="J3946" cm="1">
        <f t="array" ref="J3946">_xlfn.XLOOKUP(I3946&amp;PROPER(D3946),Cleaned_Population!B$2:B$3200&amp;Cleaned_Population!A$2:A$3200,Cleaned_Population!C$2:C$3200,"No Match")</f>
        <v>16658</v>
      </c>
      <c r="K3946" t="str">
        <f t="shared" si="61"/>
        <v>Sufficient Access</v>
      </c>
    </row>
    <row r="3947" spans="1:11">
      <c r="A3947" t="str">
        <v>PEACE HARBOR MEDICAL CENTER</v>
      </c>
      <c r="B3947" t="str">
        <v>FLORENCE</v>
      </c>
      <c r="C3947" t="str">
        <v>OR</v>
      </c>
      <c r="D3947" t="str">
        <v>LANE</v>
      </c>
      <c r="E3947" t="str">
        <v>Critical Access Hospitals</v>
      </c>
      <c r="F3947" t="str">
        <v>Voluntary non-profit - Church</v>
      </c>
      <c r="G3947" t="str">
        <v>Yes</v>
      </c>
      <c r="H3947" s="8">
        <v>5</v>
      </c>
      <c r="I3947" t="str">
        <f>_xlfn.XLOOKUP(C3947,State_Ref!B:B,State_Ref!A:A,"No Match")</f>
        <v>Oregon</v>
      </c>
      <c r="J3947" cm="1">
        <f t="array" ref="J3947">_xlfn.XLOOKUP(I3947&amp;PROPER(D3947),Cleaned_Population!B$2:B$3200&amp;Cleaned_Population!A$2:A$3200,Cleaned_Population!C$2:C$3200,"No Match")</f>
        <v>381584</v>
      </c>
      <c r="K3947" t="str">
        <f t="shared" si="61"/>
        <v>Sufficient Access</v>
      </c>
    </row>
    <row r="3948" spans="1:11">
      <c r="A3948" t="str">
        <v>ADVENTIST HEALTH TILLAMOOK</v>
      </c>
      <c r="B3948" t="str">
        <v>TILLAMOOK</v>
      </c>
      <c r="C3948" t="str">
        <v>OR</v>
      </c>
      <c r="D3948" t="str">
        <v>TILLAMOOK</v>
      </c>
      <c r="E3948" t="str">
        <v>Critical Access Hospitals</v>
      </c>
      <c r="F3948" t="str">
        <v>Voluntary non-profit - Church</v>
      </c>
      <c r="G3948" t="str">
        <v>Yes</v>
      </c>
      <c r="H3948" s="8">
        <v>4</v>
      </c>
      <c r="I3948" t="str">
        <f>_xlfn.XLOOKUP(C3948,State_Ref!B:B,State_Ref!A:A,"No Match")</f>
        <v>Oregon</v>
      </c>
      <c r="J3948" cm="1">
        <f t="array" ref="J3948">_xlfn.XLOOKUP(I3948&amp;PROPER(D3948),Cleaned_Population!B$2:B$3200&amp;Cleaned_Population!A$2:A$3200,Cleaned_Population!C$2:C$3200,"No Match")</f>
        <v>27384</v>
      </c>
      <c r="K3948" t="str">
        <f t="shared" si="61"/>
        <v>Sufficient Access</v>
      </c>
    </row>
    <row r="3949" spans="1:11">
      <c r="A3949" t="str">
        <v>PROVIDENCE HOOD RIVER MEMORIAL HOSPITAL</v>
      </c>
      <c r="B3949" t="str">
        <v>HOOD RIVER</v>
      </c>
      <c r="C3949" t="str">
        <v>OR</v>
      </c>
      <c r="D3949" t="str">
        <v>HOOD RIVER</v>
      </c>
      <c r="E3949" t="str">
        <v>Critical Access Hospitals</v>
      </c>
      <c r="F3949" t="str">
        <v>Voluntary non-profit - Church</v>
      </c>
      <c r="G3949" t="str">
        <v>Yes</v>
      </c>
      <c r="H3949" s="8">
        <v>4</v>
      </c>
      <c r="I3949" t="str">
        <f>_xlfn.XLOOKUP(C3949,State_Ref!B:B,State_Ref!A:A,"No Match")</f>
        <v>Oregon</v>
      </c>
      <c r="J3949" cm="1">
        <f t="array" ref="J3949">_xlfn.XLOOKUP(I3949&amp;PROPER(D3949),Cleaned_Population!B$2:B$3200&amp;Cleaned_Population!A$2:A$3200,Cleaned_Population!C$2:C$3200,"No Match")</f>
        <v>23720</v>
      </c>
      <c r="K3949" t="str">
        <f t="shared" si="61"/>
        <v>Sufficient Access</v>
      </c>
    </row>
    <row r="3950" spans="1:11">
      <c r="A3950" t="str">
        <v>ST ANTHONY HOSPITAL</v>
      </c>
      <c r="B3950" t="str">
        <v>PENDLETON</v>
      </c>
      <c r="C3950" t="str">
        <v>OR</v>
      </c>
      <c r="D3950" t="str">
        <v>UMATILLA</v>
      </c>
      <c r="E3950" t="str">
        <v>Critical Access Hospitals</v>
      </c>
      <c r="F3950" t="str">
        <v>Voluntary non-profit - Church</v>
      </c>
      <c r="G3950" t="str">
        <v>Yes</v>
      </c>
      <c r="H3950" s="8">
        <v>3</v>
      </c>
      <c r="I3950" t="str">
        <f>_xlfn.XLOOKUP(C3950,State_Ref!B:B,State_Ref!A:A,"No Match")</f>
        <v>Oregon</v>
      </c>
      <c r="J3950" cm="1">
        <f t="array" ref="J3950">_xlfn.XLOOKUP(I3950&amp;PROPER(D3950),Cleaned_Population!B$2:B$3200&amp;Cleaned_Population!A$2:A$3200,Cleaned_Population!C$2:C$3200,"No Match")</f>
        <v>81119</v>
      </c>
      <c r="K3950" t="str">
        <f t="shared" si="61"/>
        <v>Sufficient Access</v>
      </c>
    </row>
    <row r="3951" spans="1:11">
      <c r="A3951" t="str">
        <v>COLUMBIA MEMORIAL HOSPITAL</v>
      </c>
      <c r="B3951" t="str">
        <v>ASTORIA</v>
      </c>
      <c r="C3951" t="str">
        <v>OR</v>
      </c>
      <c r="D3951" t="str">
        <v>CLATSOP</v>
      </c>
      <c r="E3951" t="str">
        <v>Critical Access Hospitals</v>
      </c>
      <c r="F3951" t="str">
        <v>Proprietary</v>
      </c>
      <c r="G3951" t="str">
        <v>Yes</v>
      </c>
      <c r="H3951" s="8">
        <v>0</v>
      </c>
      <c r="I3951" t="str">
        <f>_xlfn.XLOOKUP(C3951,State_Ref!B:B,State_Ref!A:A,"No Match")</f>
        <v>Oregon</v>
      </c>
      <c r="J3951" cm="1">
        <f t="array" ref="J3951">_xlfn.XLOOKUP(I3951&amp;PROPER(D3951),Cleaned_Population!B$2:B$3200&amp;Cleaned_Population!A$2:A$3200,Cleaned_Population!C$2:C$3200,"No Match")</f>
        <v>40926</v>
      </c>
      <c r="K3951" t="str">
        <f t="shared" si="61"/>
        <v>Sufficient Access</v>
      </c>
    </row>
    <row r="3952" spans="1:11">
      <c r="A3952" t="str">
        <v>GRANDE RONDE HOSPITAL</v>
      </c>
      <c r="B3952" t="str">
        <v>LA GRANDE</v>
      </c>
      <c r="C3952" t="str">
        <v>OR</v>
      </c>
      <c r="D3952" t="str">
        <v>UNION</v>
      </c>
      <c r="E3952" t="str">
        <v>Critical Access Hospitals</v>
      </c>
      <c r="F3952" t="str">
        <v>Voluntary non-profit - Private</v>
      </c>
      <c r="G3952" t="str">
        <v>Yes</v>
      </c>
      <c r="H3952" s="8">
        <v>5</v>
      </c>
      <c r="I3952" t="str">
        <f>_xlfn.XLOOKUP(C3952,State_Ref!B:B,State_Ref!A:A,"No Match")</f>
        <v>Oregon</v>
      </c>
      <c r="J3952" cm="1">
        <f t="array" ref="J3952">_xlfn.XLOOKUP(I3952&amp;PROPER(D3952),Cleaned_Population!B$2:B$3200&amp;Cleaned_Population!A$2:A$3200,Cleaned_Population!C$2:C$3200,"No Match")</f>
        <v>25900</v>
      </c>
      <c r="K3952" t="str">
        <f t="shared" si="61"/>
        <v>Sufficient Access</v>
      </c>
    </row>
    <row r="3953" spans="1:11">
      <c r="A3953" t="str">
        <v>CURRY GENERAL HOSPITAL</v>
      </c>
      <c r="B3953" t="str">
        <v>GOLD BEACH</v>
      </c>
      <c r="C3953" t="str">
        <v>OR</v>
      </c>
      <c r="D3953" t="str">
        <v>CURRY</v>
      </c>
      <c r="E3953" t="str">
        <v>Critical Access Hospitals</v>
      </c>
      <c r="F3953" t="str">
        <v>Government - Hospital District or Authority</v>
      </c>
      <c r="G3953" t="str">
        <v>Yes</v>
      </c>
      <c r="H3953" s="8">
        <v>2</v>
      </c>
      <c r="I3953" t="str">
        <f>_xlfn.XLOOKUP(C3953,State_Ref!B:B,State_Ref!A:A,"No Match")</f>
        <v>Oregon</v>
      </c>
      <c r="J3953" cm="1">
        <f t="array" ref="J3953">_xlfn.XLOOKUP(I3953&amp;PROPER(D3953),Cleaned_Population!B$2:B$3200&amp;Cleaned_Population!A$2:A$3200,Cleaned_Population!C$2:C$3200,"No Match")</f>
        <v>22621</v>
      </c>
      <c r="K3953" t="str">
        <f t="shared" si="61"/>
        <v>Sufficient Access</v>
      </c>
    </row>
    <row r="3954" spans="1:11">
      <c r="A3954" t="str">
        <v>SAMARITAN LEBANON COMMUNITY HOSPITAL</v>
      </c>
      <c r="B3954" t="str">
        <v>LEBANON</v>
      </c>
      <c r="C3954" t="str">
        <v>OR</v>
      </c>
      <c r="D3954" t="str">
        <v>LINN</v>
      </c>
      <c r="E3954" t="str">
        <v>Critical Access Hospitals</v>
      </c>
      <c r="F3954" t="str">
        <v>Voluntary non-profit - Church</v>
      </c>
      <c r="G3954" t="str">
        <v>Yes</v>
      </c>
      <c r="H3954" s="8">
        <v>3</v>
      </c>
      <c r="I3954" t="str">
        <f>_xlfn.XLOOKUP(C3954,State_Ref!B:B,State_Ref!A:A,"No Match")</f>
        <v>Oregon</v>
      </c>
      <c r="J3954" cm="1">
        <f t="array" ref="J3954">_xlfn.XLOOKUP(I3954&amp;PROPER(D3954),Cleaned_Population!B$2:B$3200&amp;Cleaned_Population!A$2:A$3200,Cleaned_Population!C$2:C$3200,"No Match")</f>
        <v>132843</v>
      </c>
      <c r="K3954" t="str">
        <f t="shared" si="61"/>
        <v>Sufficient Access</v>
      </c>
    </row>
    <row r="3955" spans="1:11">
      <c r="A3955" t="str">
        <v>ST CHARLES MADRAS</v>
      </c>
      <c r="B3955" t="str">
        <v>MADRAS</v>
      </c>
      <c r="C3955" t="str">
        <v>OR</v>
      </c>
      <c r="D3955" t="str">
        <v>JEFFERSON</v>
      </c>
      <c r="E3955" t="str">
        <v>Critical Access Hospitals</v>
      </c>
      <c r="F3955" t="str">
        <v>Voluntary non-profit - Private</v>
      </c>
      <c r="G3955" t="str">
        <v>Yes</v>
      </c>
      <c r="H3955" s="8">
        <v>0</v>
      </c>
      <c r="I3955" t="str">
        <f>_xlfn.XLOOKUP(C3955,State_Ref!B:B,State_Ref!A:A,"No Match")</f>
        <v>Oregon</v>
      </c>
      <c r="J3955" cm="1">
        <f t="array" ref="J3955">_xlfn.XLOOKUP(I3955&amp;PROPER(D3955),Cleaned_Population!B$2:B$3200&amp;Cleaned_Population!A$2:A$3200,Cleaned_Population!C$2:C$3200,"No Match")</f>
        <v>25740</v>
      </c>
      <c r="K3955" t="str">
        <f t="shared" si="61"/>
        <v>Sufficient Access</v>
      </c>
    </row>
    <row r="3956" spans="1:11">
      <c r="A3956" t="str">
        <v>GOOD SHEPHERD MEDICAL CENTER</v>
      </c>
      <c r="B3956" t="str">
        <v>HERMISTON</v>
      </c>
      <c r="C3956" t="str">
        <v>OR</v>
      </c>
      <c r="D3956" t="str">
        <v>UMATILLA</v>
      </c>
      <c r="E3956" t="str">
        <v>Critical Access Hospitals</v>
      </c>
      <c r="F3956" t="str">
        <v>Voluntary non-profit - Private</v>
      </c>
      <c r="G3956" t="str">
        <v>Yes</v>
      </c>
      <c r="H3956" s="8">
        <v>0</v>
      </c>
      <c r="I3956" t="str">
        <f>_xlfn.XLOOKUP(C3956,State_Ref!B:B,State_Ref!A:A,"No Match")</f>
        <v>Oregon</v>
      </c>
      <c r="J3956" cm="1">
        <f t="array" ref="J3956">_xlfn.XLOOKUP(I3956&amp;PROPER(D3956),Cleaned_Population!B$2:B$3200&amp;Cleaned_Population!A$2:A$3200,Cleaned_Population!C$2:C$3200,"No Match")</f>
        <v>81119</v>
      </c>
      <c r="K3956" t="str">
        <f t="shared" si="61"/>
        <v>Sufficient Access</v>
      </c>
    </row>
    <row r="3957" spans="1:11">
      <c r="A3957" t="str">
        <v>SHRINERS HOSPITAL FOR CHILDREN - PORTLAND</v>
      </c>
      <c r="B3957" t="str">
        <v>PORTLAND</v>
      </c>
      <c r="C3957" t="str">
        <v>OR</v>
      </c>
      <c r="D3957" t="str">
        <v>MULTNOMAH</v>
      </c>
      <c r="E3957" t="str">
        <v>Childrens</v>
      </c>
      <c r="F3957" t="str">
        <v>Voluntary non-profit - Private</v>
      </c>
      <c r="G3957" t="str">
        <v>No</v>
      </c>
      <c r="H3957" s="8">
        <v>0</v>
      </c>
      <c r="I3957" t="str">
        <f>_xlfn.XLOOKUP(C3957,State_Ref!B:B,State_Ref!A:A,"No Match")</f>
        <v>Oregon</v>
      </c>
      <c r="J3957" cm="1">
        <f t="array" ref="J3957">_xlfn.XLOOKUP(I3957&amp;PROPER(D3957),Cleaned_Population!B$2:B$3200&amp;Cleaned_Population!A$2:A$3200,Cleaned_Population!C$2:C$3200,"No Match")</f>
        <v>795391</v>
      </c>
      <c r="K3957" t="str">
        <f t="shared" si="61"/>
        <v>Sufficient Access</v>
      </c>
    </row>
    <row r="3958" spans="1:11">
      <c r="A3958" t="str">
        <v>OREGON STATE HOSPITAL DISTINCT PART</v>
      </c>
      <c r="B3958" t="str">
        <v>SALEM</v>
      </c>
      <c r="C3958" t="str">
        <v>OR</v>
      </c>
      <c r="D3958" t="str">
        <v>MARION</v>
      </c>
      <c r="E3958" t="str">
        <v>Psychiatric</v>
      </c>
      <c r="F3958" t="str">
        <v>Government - State</v>
      </c>
      <c r="G3958" t="str">
        <v>No</v>
      </c>
      <c r="H3958" s="8">
        <v>0</v>
      </c>
      <c r="I3958" t="str">
        <f>_xlfn.XLOOKUP(C3958,State_Ref!B:B,State_Ref!A:A,"No Match")</f>
        <v>Oregon</v>
      </c>
      <c r="J3958" cm="1">
        <f t="array" ref="J3958">_xlfn.XLOOKUP(I3958&amp;PROPER(D3958),Cleaned_Population!B$2:B$3200&amp;Cleaned_Population!A$2:A$3200,Cleaned_Population!C$2:C$3200,"No Match")</f>
        <v>355777</v>
      </c>
      <c r="K3958" t="str">
        <f t="shared" si="61"/>
        <v>Sufficient Access</v>
      </c>
    </row>
    <row r="3959" spans="1:11">
      <c r="A3959" t="str">
        <v>CEDAR HILLS HOSPITAL</v>
      </c>
      <c r="B3959" t="str">
        <v>PORTLAND</v>
      </c>
      <c r="C3959" t="str">
        <v>OR</v>
      </c>
      <c r="D3959" t="str">
        <v>WASHINGTON</v>
      </c>
      <c r="E3959" t="str">
        <v>Psychiatric</v>
      </c>
      <c r="F3959" t="str">
        <v>Proprietary</v>
      </c>
      <c r="G3959" t="str">
        <v>No</v>
      </c>
      <c r="H3959" s="8">
        <v>0</v>
      </c>
      <c r="I3959" t="str">
        <f>_xlfn.XLOOKUP(C3959,State_Ref!B:B,State_Ref!A:A,"No Match")</f>
        <v>Oregon</v>
      </c>
      <c r="J3959" cm="1">
        <f t="array" ref="J3959">_xlfn.XLOOKUP(I3959&amp;PROPER(D3959),Cleaned_Population!B$2:B$3200&amp;Cleaned_Population!A$2:A$3200,Cleaned_Population!C$2:C$3200,"No Match")</f>
        <v>611708</v>
      </c>
      <c r="K3959" t="str">
        <f t="shared" si="61"/>
        <v>Sufficient Access</v>
      </c>
    </row>
    <row r="3960" spans="1:11">
      <c r="A3960" t="str">
        <v>GEISINGER-COMMUNITY MEDICAL CENTER</v>
      </c>
      <c r="B3960" t="str">
        <v>SCRANTON</v>
      </c>
      <c r="C3960" t="str">
        <v>PA</v>
      </c>
      <c r="D3960" t="str">
        <v>LACKAWANNA</v>
      </c>
      <c r="E3960" t="str">
        <v>Acute Care Hospitals</v>
      </c>
      <c r="F3960" t="str">
        <v>Voluntary non-profit - Private</v>
      </c>
      <c r="G3960" t="str">
        <v>Yes</v>
      </c>
      <c r="H3960" s="8">
        <v>2</v>
      </c>
      <c r="I3960" t="str">
        <f>_xlfn.XLOOKUP(C3960,State_Ref!B:B,State_Ref!A:A,"No Match")</f>
        <v>Pennsylvania</v>
      </c>
      <c r="J3960" cm="1">
        <f t="array" ref="J3960">_xlfn.XLOOKUP(I3960&amp;PROPER(D3960),Cleaned_Population!B$2:B$3200&amp;Cleaned_Population!A$2:A$3200,Cleaned_Population!C$2:C$3200,"No Match")</f>
        <v>216502</v>
      </c>
      <c r="K3960" t="str">
        <f t="shared" si="61"/>
        <v>Sufficient Access</v>
      </c>
    </row>
    <row r="3961" spans="1:11">
      <c r="A3961" t="str">
        <v>UPMC MCKEESPORT HOSPITAL</v>
      </c>
      <c r="B3961" t="str">
        <v>MC KEESPORT</v>
      </c>
      <c r="C3961" t="str">
        <v>PA</v>
      </c>
      <c r="D3961" t="str">
        <v>ALLEGHENY</v>
      </c>
      <c r="E3961" t="str">
        <v>Acute Care Hospitals</v>
      </c>
      <c r="F3961" t="str">
        <v>Voluntary non-profit - Private</v>
      </c>
      <c r="G3961" t="str">
        <v>Yes</v>
      </c>
      <c r="H3961" s="8">
        <v>3</v>
      </c>
      <c r="I3961" t="str">
        <f>_xlfn.XLOOKUP(C3961,State_Ref!B:B,State_Ref!A:A,"No Match")</f>
        <v>Pennsylvania</v>
      </c>
      <c r="J3961" cm="1">
        <f t="array" ref="J3961">_xlfn.XLOOKUP(I3961&amp;PROPER(D3961),Cleaned_Population!B$2:B$3200&amp;Cleaned_Population!A$2:A$3200,Cleaned_Population!C$2:C$3200,"No Match")</f>
        <v>1225035</v>
      </c>
      <c r="K3961" t="str">
        <f t="shared" si="61"/>
        <v>Sufficient Access</v>
      </c>
    </row>
    <row r="3962" spans="1:11">
      <c r="A3962" t="str">
        <v>GEISINGER-BLOOMSBURG HOSPITAL</v>
      </c>
      <c r="B3962" t="str">
        <v>BLOOMSBURG</v>
      </c>
      <c r="C3962" t="str">
        <v>PA</v>
      </c>
      <c r="D3962" t="str">
        <v>COLUMBIA</v>
      </c>
      <c r="E3962" t="str">
        <v>Acute Care Hospitals</v>
      </c>
      <c r="F3962" t="str">
        <v>Voluntary non-profit - Private</v>
      </c>
      <c r="G3962" t="str">
        <v>Yes</v>
      </c>
      <c r="H3962" s="8">
        <v>4</v>
      </c>
      <c r="I3962" t="str">
        <f>_xlfn.XLOOKUP(C3962,State_Ref!B:B,State_Ref!A:A,"No Match")</f>
        <v>Pennsylvania</v>
      </c>
      <c r="J3962" cm="1">
        <f t="array" ref="J3962">_xlfn.XLOOKUP(I3962&amp;PROPER(D3962),Cleaned_Population!B$2:B$3200&amp;Cleaned_Population!A$2:A$3200,Cleaned_Population!C$2:C$3200,"No Match")</f>
        <v>66193</v>
      </c>
      <c r="K3962" t="str">
        <f t="shared" si="61"/>
        <v>Sufficient Access</v>
      </c>
    </row>
    <row r="3963" spans="1:11">
      <c r="A3963" t="str">
        <v>PENN STATE HEALTH HOLY SPIRIT MEDICAL CENTER</v>
      </c>
      <c r="B3963" t="str">
        <v>CAMP HILL</v>
      </c>
      <c r="C3963" t="str">
        <v>PA</v>
      </c>
      <c r="D3963" t="str">
        <v>CUMBERLAND</v>
      </c>
      <c r="E3963" t="str">
        <v>Acute Care Hospitals</v>
      </c>
      <c r="F3963" t="str">
        <v>Voluntary non-profit - Private</v>
      </c>
      <c r="G3963" t="str">
        <v>Yes</v>
      </c>
      <c r="H3963" s="8">
        <v>3</v>
      </c>
      <c r="I3963" t="str">
        <f>_xlfn.XLOOKUP(C3963,State_Ref!B:B,State_Ref!A:A,"No Match")</f>
        <v>Pennsylvania</v>
      </c>
      <c r="J3963" cm="1">
        <f t="array" ref="J3963">_xlfn.XLOOKUP(I3963&amp;PROPER(D3963),Cleaned_Population!B$2:B$3200&amp;Cleaned_Population!A$2:A$3200,Cleaned_Population!C$2:C$3200,"No Match")</f>
        <v>277270</v>
      </c>
      <c r="K3963" t="str">
        <f t="shared" si="61"/>
        <v>Sufficient Access</v>
      </c>
    </row>
    <row r="3964" spans="1:11">
      <c r="A3964" t="str">
        <v>GEISINGER MEDICAL CENTER</v>
      </c>
      <c r="B3964" t="str">
        <v>DANVILLE</v>
      </c>
      <c r="C3964" t="str">
        <v>PA</v>
      </c>
      <c r="D3964" t="str">
        <v>MONTOUR</v>
      </c>
      <c r="E3964" t="str">
        <v>Acute Care Hospitals</v>
      </c>
      <c r="F3964" t="str">
        <v>Voluntary non-profit - Private</v>
      </c>
      <c r="G3964" t="str">
        <v>Yes</v>
      </c>
      <c r="H3964" s="8">
        <v>4</v>
      </c>
      <c r="I3964" t="str">
        <f>_xlfn.XLOOKUP(C3964,State_Ref!B:B,State_Ref!A:A,"No Match")</f>
        <v>Pennsylvania</v>
      </c>
      <c r="J3964" cm="1">
        <f t="array" ref="J3964">_xlfn.XLOOKUP(I3964&amp;PROPER(D3964),Cleaned_Population!B$2:B$3200&amp;Cleaned_Population!A$2:A$3200,Cleaned_Population!C$2:C$3200,"No Match")</f>
        <v>17868</v>
      </c>
      <c r="K3964" t="str">
        <f t="shared" si="61"/>
        <v>Sufficient Access</v>
      </c>
    </row>
    <row r="3965" spans="1:11">
      <c r="A3965" t="str">
        <v>SAINT VINCENT HOSPITAL</v>
      </c>
      <c r="B3965" t="str">
        <v>ERIE</v>
      </c>
      <c r="C3965" t="str">
        <v>PA</v>
      </c>
      <c r="D3965" t="str">
        <v>ERIE</v>
      </c>
      <c r="E3965" t="str">
        <v>Acute Care Hospitals</v>
      </c>
      <c r="F3965" t="str">
        <v>Voluntary non-profit - Private</v>
      </c>
      <c r="G3965" t="str">
        <v>Yes</v>
      </c>
      <c r="H3965" s="8">
        <v>4</v>
      </c>
      <c r="I3965" t="str">
        <f>_xlfn.XLOOKUP(C3965,State_Ref!B:B,State_Ref!A:A,"No Match")</f>
        <v>Pennsylvania</v>
      </c>
      <c r="J3965" cm="1">
        <f t="array" ref="J3965">_xlfn.XLOOKUP(I3965&amp;PROPER(D3965),Cleaned_Population!B$2:B$3200&amp;Cleaned_Population!A$2:A$3200,Cleaned_Population!C$2:C$3200,"No Match")</f>
        <v>265832</v>
      </c>
      <c r="K3965" t="str">
        <f t="shared" si="61"/>
        <v>Sufficient Access</v>
      </c>
    </row>
    <row r="3966" spans="1:11">
      <c r="A3966" t="str">
        <v>JEFFERSON LANSDALE HOSPITAL</v>
      </c>
      <c r="B3966" t="str">
        <v>LANSDALE</v>
      </c>
      <c r="C3966" t="str">
        <v>PA</v>
      </c>
      <c r="D3966" t="str">
        <v>MONTGOMERY</v>
      </c>
      <c r="E3966" t="str">
        <v>Acute Care Hospitals</v>
      </c>
      <c r="F3966" t="str">
        <v>Voluntary non-profit - Private</v>
      </c>
      <c r="G3966" t="str">
        <v>Yes</v>
      </c>
      <c r="H3966" s="8">
        <v>3</v>
      </c>
      <c r="I3966" t="str">
        <f>_xlfn.XLOOKUP(C3966,State_Ref!B:B,State_Ref!A:A,"No Match")</f>
        <v>Pennsylvania</v>
      </c>
      <c r="J3966" cm="1">
        <f t="array" ref="J3966">_xlfn.XLOOKUP(I3966&amp;PROPER(D3966),Cleaned_Population!B$2:B$3200&amp;Cleaned_Population!A$2:A$3200,Cleaned_Population!C$2:C$3200,"No Match")</f>
        <v>877643</v>
      </c>
      <c r="K3966" t="str">
        <f t="shared" si="61"/>
        <v>Sufficient Access</v>
      </c>
    </row>
    <row r="3967" spans="1:11">
      <c r="A3967" t="str">
        <v>WELLSPAN EVANGELICAL COMMUNITY HOSPITAL</v>
      </c>
      <c r="B3967" t="str">
        <v>LEWISBURG</v>
      </c>
      <c r="C3967" t="str">
        <v>PA</v>
      </c>
      <c r="D3967" t="str">
        <v>UNION</v>
      </c>
      <c r="E3967" t="str">
        <v>Acute Care Hospitals</v>
      </c>
      <c r="F3967" t="str">
        <v>Voluntary non-profit - Private</v>
      </c>
      <c r="G3967" t="str">
        <v>Yes</v>
      </c>
      <c r="H3967" s="8">
        <v>4</v>
      </c>
      <c r="I3967" t="str">
        <f>_xlfn.XLOOKUP(C3967,State_Ref!B:B,State_Ref!A:A,"No Match")</f>
        <v>Pennsylvania</v>
      </c>
      <c r="J3967" cm="1">
        <f t="array" ref="J3967">_xlfn.XLOOKUP(I3967&amp;PROPER(D3967),Cleaned_Population!B$2:B$3200&amp;Cleaned_Population!A$2:A$3200,Cleaned_Population!C$2:C$3200,"No Match")</f>
        <v>42313</v>
      </c>
      <c r="K3967" t="str">
        <f t="shared" si="61"/>
        <v>Sufficient Access</v>
      </c>
    </row>
    <row r="3968" spans="1:11">
      <c r="A3968" t="str">
        <v>UPMC JAMESON</v>
      </c>
      <c r="B3968" t="str">
        <v>NEW CASTLE</v>
      </c>
      <c r="C3968" t="str">
        <v>PA</v>
      </c>
      <c r="D3968" t="str">
        <v>LAWRENCE</v>
      </c>
      <c r="E3968" t="str">
        <v>Acute Care Hospitals</v>
      </c>
      <c r="F3968" t="str">
        <v>Voluntary non-profit - Other</v>
      </c>
      <c r="G3968" t="str">
        <v>Yes</v>
      </c>
      <c r="H3968" s="8">
        <v>3</v>
      </c>
      <c r="I3968" t="str">
        <f>_xlfn.XLOOKUP(C3968,State_Ref!B:B,State_Ref!A:A,"No Match")</f>
        <v>Pennsylvania</v>
      </c>
      <c r="J3968" cm="1">
        <f t="array" ref="J3968">_xlfn.XLOOKUP(I3968&amp;PROPER(D3968),Cleaned_Population!B$2:B$3200&amp;Cleaned_Population!A$2:A$3200,Cleaned_Population!C$2:C$3200,"No Match")</f>
        <v>83911</v>
      </c>
      <c r="K3968" t="str">
        <f t="shared" si="61"/>
        <v>Hospital Desert</v>
      </c>
    </row>
    <row r="3969" spans="1:11">
      <c r="A3969" t="str">
        <v>JAMES E. VAN ZANDT VA MEDICAL CENTER (ALTOONA)</v>
      </c>
      <c r="B3969" t="str">
        <v>ALTOONA</v>
      </c>
      <c r="C3969" t="str">
        <v>PA</v>
      </c>
      <c r="D3969" t="str">
        <v>BLAIR</v>
      </c>
      <c r="E3969" t="str">
        <v>Acute Care - Veterans Administration</v>
      </c>
      <c r="F3969" t="str">
        <v>Veterans Health Administration</v>
      </c>
      <c r="G3969" t="str">
        <v>No</v>
      </c>
      <c r="H3969" s="8">
        <v>5</v>
      </c>
      <c r="I3969" t="str">
        <f>_xlfn.XLOOKUP(C3969,State_Ref!B:B,State_Ref!A:A,"No Match")</f>
        <v>Pennsylvania</v>
      </c>
      <c r="J3969" cm="1">
        <f t="array" ref="J3969">_xlfn.XLOOKUP(I3969&amp;PROPER(D3969),Cleaned_Population!B$2:B$3200&amp;Cleaned_Population!A$2:A$3200,Cleaned_Population!C$2:C$3200,"No Match")</f>
        <v>119541</v>
      </c>
      <c r="K3969" t="str">
        <f t="shared" si="61"/>
        <v>Sufficient Access</v>
      </c>
    </row>
    <row r="3970" spans="1:11">
      <c r="A3970" t="str">
        <v>KENSINGTON HOSPITAL</v>
      </c>
      <c r="B3970" t="str">
        <v>PHILADELPHIA</v>
      </c>
      <c r="C3970" t="str">
        <v>PA</v>
      </c>
      <c r="D3970" t="str">
        <v>PHILADELPHIA</v>
      </c>
      <c r="E3970" t="str">
        <v>Acute Care Hospitals</v>
      </c>
      <c r="F3970" t="str">
        <v>Voluntary non-profit - Other</v>
      </c>
      <c r="G3970" t="str">
        <v>No</v>
      </c>
      <c r="H3970" s="8">
        <v>0</v>
      </c>
      <c r="I3970" t="str">
        <f>_xlfn.XLOOKUP(C3970,State_Ref!B:B,State_Ref!A:A,"No Match")</f>
        <v>Pennsylvania</v>
      </c>
      <c r="J3970" cm="1">
        <f t="array" ref="J3970">_xlfn.XLOOKUP(I3970&amp;PROPER(D3970),Cleaned_Population!B$2:B$3200&amp;Cleaned_Population!A$2:A$3200,Cleaned_Population!C$2:C$3200,"No Match")</f>
        <v>1574281</v>
      </c>
      <c r="K3970" t="str">
        <f t="shared" si="61"/>
        <v>Sufficient Access</v>
      </c>
    </row>
    <row r="3971" spans="1:11">
      <c r="A3971" t="str">
        <v>TEMPLE HEALTH - CHESTNUT HILL HOSPITAL</v>
      </c>
      <c r="B3971" t="str">
        <v>PHILADELPHIA</v>
      </c>
      <c r="C3971" t="str">
        <v>PA</v>
      </c>
      <c r="D3971" t="str">
        <v>PHILADELPHIA</v>
      </c>
      <c r="E3971" t="str">
        <v>Acute Care Hospitals</v>
      </c>
      <c r="F3971" t="str">
        <v>Voluntary non-profit - Private</v>
      </c>
      <c r="G3971" t="str">
        <v>Yes</v>
      </c>
      <c r="H3971" s="8">
        <v>2</v>
      </c>
      <c r="I3971" t="str">
        <f>_xlfn.XLOOKUP(C3971,State_Ref!B:B,State_Ref!A:A,"No Match")</f>
        <v>Pennsylvania</v>
      </c>
      <c r="J3971" cm="1">
        <f t="array" ref="J3971">_xlfn.XLOOKUP(I3971&amp;PROPER(D3971),Cleaned_Population!B$2:B$3200&amp;Cleaned_Population!A$2:A$3200,Cleaned_Population!C$2:C$3200,"No Match")</f>
        <v>1574281</v>
      </c>
      <c r="K3971" t="str">
        <f t="shared" ref="K3971:K4034" si="62">IF(AND(J3971&gt;50000,COUNTIFS(D:D,D3971,C:C,C3971)&lt;=1),"Hospital Desert","Sufficient Access")</f>
        <v>Sufficient Access</v>
      </c>
    </row>
    <row r="3972" spans="1:11">
      <c r="A3972" t="str">
        <v>TEMPLE UNIVERSITY HOSPITAL</v>
      </c>
      <c r="B3972" t="str">
        <v>PHILADELPHIA</v>
      </c>
      <c r="C3972" t="str">
        <v>PA</v>
      </c>
      <c r="D3972" t="str">
        <v>PHILADELPHIA</v>
      </c>
      <c r="E3972" t="str">
        <v>Acute Care Hospitals</v>
      </c>
      <c r="F3972" t="str">
        <v>Voluntary non-profit - Private</v>
      </c>
      <c r="G3972" t="str">
        <v>Yes</v>
      </c>
      <c r="H3972" s="8">
        <v>4</v>
      </c>
      <c r="I3972" t="str">
        <f>_xlfn.XLOOKUP(C3972,State_Ref!B:B,State_Ref!A:A,"No Match")</f>
        <v>Pennsylvania</v>
      </c>
      <c r="J3972" cm="1">
        <f t="array" ref="J3972">_xlfn.XLOOKUP(I3972&amp;PROPER(D3972),Cleaned_Population!B$2:B$3200&amp;Cleaned_Population!A$2:A$3200,Cleaned_Population!C$2:C$3200,"No Match")</f>
        <v>1574281</v>
      </c>
      <c r="K3972" t="str">
        <f t="shared" si="62"/>
        <v>Sufficient Access</v>
      </c>
    </row>
    <row r="3973" spans="1:11">
      <c r="A3973" t="str">
        <v>UPMC MERCY</v>
      </c>
      <c r="B3973" t="str">
        <v>PITTSBURGH</v>
      </c>
      <c r="C3973" t="str">
        <v>PA</v>
      </c>
      <c r="D3973" t="str">
        <v>ALLEGHENY</v>
      </c>
      <c r="E3973" t="str">
        <v>Acute Care Hospitals</v>
      </c>
      <c r="F3973" t="str">
        <v>Voluntary non-profit - Private</v>
      </c>
      <c r="G3973" t="str">
        <v>Yes</v>
      </c>
      <c r="H3973" s="8">
        <v>4</v>
      </c>
      <c r="I3973" t="str">
        <f>_xlfn.XLOOKUP(C3973,State_Ref!B:B,State_Ref!A:A,"No Match")</f>
        <v>Pennsylvania</v>
      </c>
      <c r="J3973" cm="1">
        <f t="array" ref="J3973">_xlfn.XLOOKUP(I3973&amp;PROPER(D3973),Cleaned_Population!B$2:B$3200&amp;Cleaned_Population!A$2:A$3200,Cleaned_Population!C$2:C$3200,"No Match")</f>
        <v>1225035</v>
      </c>
      <c r="K3973" t="str">
        <f t="shared" si="62"/>
        <v>Sufficient Access</v>
      </c>
    </row>
    <row r="3974" spans="1:11">
      <c r="A3974" t="str">
        <v>SCHUYLKILL MEDICAL CENTER - SOUTH JACKSON STREET</v>
      </c>
      <c r="B3974" t="str">
        <v>POTTSVILLE</v>
      </c>
      <c r="C3974" t="str">
        <v>PA</v>
      </c>
      <c r="D3974" t="str">
        <v>SCHUYLKILL</v>
      </c>
      <c r="E3974" t="str">
        <v>Acute Care Hospitals</v>
      </c>
      <c r="F3974" t="str">
        <v>Voluntary non-profit - Private</v>
      </c>
      <c r="G3974" t="str">
        <v>Yes</v>
      </c>
      <c r="H3974" s="8">
        <v>4</v>
      </c>
      <c r="I3974" t="str">
        <f>_xlfn.XLOOKUP(C3974,State_Ref!B:B,State_Ref!A:A,"No Match")</f>
        <v>Pennsylvania</v>
      </c>
      <c r="J3974" cm="1">
        <f t="array" ref="J3974">_xlfn.XLOOKUP(I3974&amp;PROPER(D3974),Cleaned_Population!B$2:B$3200&amp;Cleaned_Population!A$2:A$3200,Cleaned_Population!C$2:C$3200,"No Match")</f>
        <v>145085</v>
      </c>
      <c r="K3974" t="str">
        <f t="shared" si="62"/>
        <v>Sufficient Access</v>
      </c>
    </row>
    <row r="3975" spans="1:11">
      <c r="A3975" t="str">
        <v>ALLEGHENY VALLEY HOSPITAL</v>
      </c>
      <c r="B3975" t="str">
        <v>NATRONA</v>
      </c>
      <c r="C3975" t="str">
        <v>PA</v>
      </c>
      <c r="D3975" t="str">
        <v>ALLEGHENY</v>
      </c>
      <c r="E3975" t="str">
        <v>Acute Care Hospitals</v>
      </c>
      <c r="F3975" t="str">
        <v>Voluntary non-profit - Private</v>
      </c>
      <c r="G3975" t="str">
        <v>Yes</v>
      </c>
      <c r="H3975" s="8">
        <v>4</v>
      </c>
      <c r="I3975" t="str">
        <f>_xlfn.XLOOKUP(C3975,State_Ref!B:B,State_Ref!A:A,"No Match")</f>
        <v>Pennsylvania</v>
      </c>
      <c r="J3975" cm="1">
        <f t="array" ref="J3975">_xlfn.XLOOKUP(I3975&amp;PROPER(D3975),Cleaned_Population!B$2:B$3200&amp;Cleaned_Population!A$2:A$3200,Cleaned_Population!C$2:C$3200,"No Match")</f>
        <v>1225035</v>
      </c>
      <c r="K3975" t="str">
        <f t="shared" si="62"/>
        <v>Sufficient Access</v>
      </c>
    </row>
    <row r="3976" spans="1:11">
      <c r="A3976" t="str">
        <v>ST LUKE'S HOSPITAL - UPPER BUCKS CAMPUS</v>
      </c>
      <c r="B3976" t="str">
        <v>QUAKERTOWN</v>
      </c>
      <c r="C3976" t="str">
        <v>PA</v>
      </c>
      <c r="D3976" t="str">
        <v>BUCKS</v>
      </c>
      <c r="E3976" t="str">
        <v>Acute Care Hospitals</v>
      </c>
      <c r="F3976" t="str">
        <v>Proprietary</v>
      </c>
      <c r="G3976" t="str">
        <v>Yes</v>
      </c>
      <c r="H3976" s="8">
        <v>5</v>
      </c>
      <c r="I3976" t="str">
        <f>_xlfn.XLOOKUP(C3976,State_Ref!B:B,State_Ref!A:A,"No Match")</f>
        <v>Pennsylvania</v>
      </c>
      <c r="J3976" cm="1">
        <f t="array" ref="J3976">_xlfn.XLOOKUP(I3976&amp;PROPER(D3976),Cleaned_Population!B$2:B$3200&amp;Cleaned_Population!A$2:A$3200,Cleaned_Population!C$2:C$3200,"No Match")</f>
        <v>647828</v>
      </c>
      <c r="K3976" t="str">
        <f t="shared" si="62"/>
        <v>Sufficient Access</v>
      </c>
    </row>
    <row r="3977" spans="1:11">
      <c r="A3977" t="str">
        <v>HERITAGE VALLEY BEAVER</v>
      </c>
      <c r="B3977" t="str">
        <v>BEAVER</v>
      </c>
      <c r="C3977" t="str">
        <v>PA</v>
      </c>
      <c r="D3977" t="str">
        <v>BEAVER</v>
      </c>
      <c r="E3977" t="str">
        <v>Acute Care Hospitals</v>
      </c>
      <c r="F3977" t="str">
        <v>Voluntary non-profit - Private</v>
      </c>
      <c r="G3977" t="str">
        <v>Yes</v>
      </c>
      <c r="H3977" s="8">
        <v>3</v>
      </c>
      <c r="I3977" t="str">
        <f>_xlfn.XLOOKUP(C3977,State_Ref!B:B,State_Ref!A:A,"No Match")</f>
        <v>Pennsylvania</v>
      </c>
      <c r="J3977" cm="1">
        <f t="array" ref="J3977">_xlfn.XLOOKUP(I3977&amp;PROPER(D3977),Cleaned_Population!B$2:B$3200&amp;Cleaned_Population!A$2:A$3200,Cleaned_Population!C$2:C$3200,"No Match")</f>
        <v>166032</v>
      </c>
      <c r="K3977" t="str">
        <f t="shared" si="62"/>
        <v>Hospital Desert</v>
      </c>
    </row>
    <row r="3978" spans="1:11">
      <c r="A3978" t="str">
        <v>HERITAGE VALLEY SEWICKLEY</v>
      </c>
      <c r="B3978" t="str">
        <v>SEWICKLEY</v>
      </c>
      <c r="C3978" t="str">
        <v>PA</v>
      </c>
      <c r="D3978" t="str">
        <v>ALLEGHENY</v>
      </c>
      <c r="E3978" t="str">
        <v>Acute Care Hospitals</v>
      </c>
      <c r="F3978" t="str">
        <v>Voluntary non-profit - Private</v>
      </c>
      <c r="G3978" t="str">
        <v>Yes</v>
      </c>
      <c r="H3978" s="8">
        <v>4</v>
      </c>
      <c r="I3978" t="str">
        <f>_xlfn.XLOOKUP(C3978,State_Ref!B:B,State_Ref!A:A,"No Match")</f>
        <v>Pennsylvania</v>
      </c>
      <c r="J3978" cm="1">
        <f t="array" ref="J3978">_xlfn.XLOOKUP(I3978&amp;PROPER(D3978),Cleaned_Population!B$2:B$3200&amp;Cleaned_Population!A$2:A$3200,Cleaned_Population!C$2:C$3200,"No Match")</f>
        <v>1225035</v>
      </c>
      <c r="K3978" t="str">
        <f t="shared" si="62"/>
        <v>Sufficient Access</v>
      </c>
    </row>
    <row r="3979" spans="1:11">
      <c r="A3979" t="str">
        <v>UPMC SOMERSET</v>
      </c>
      <c r="B3979" t="str">
        <v>SOMERSET</v>
      </c>
      <c r="C3979" t="str">
        <v>PA</v>
      </c>
      <c r="D3979" t="str">
        <v>SOMERSET</v>
      </c>
      <c r="E3979" t="str">
        <v>Acute Care Hospitals</v>
      </c>
      <c r="F3979" t="str">
        <v>Voluntary non-profit - Private</v>
      </c>
      <c r="G3979" t="str">
        <v>Yes</v>
      </c>
      <c r="H3979" s="8">
        <v>4</v>
      </c>
      <c r="I3979" t="str">
        <f>_xlfn.XLOOKUP(C3979,State_Ref!B:B,State_Ref!A:A,"No Match")</f>
        <v>Pennsylvania</v>
      </c>
      <c r="J3979" cm="1">
        <f t="array" ref="J3979">_xlfn.XLOOKUP(I3979&amp;PROPER(D3979),Cleaned_Population!B$2:B$3200&amp;Cleaned_Population!A$2:A$3200,Cleaned_Population!C$2:C$3200,"No Match")</f>
        <v>72004</v>
      </c>
      <c r="K3979" t="str">
        <f t="shared" si="62"/>
        <v>Sufficient Access</v>
      </c>
    </row>
    <row r="3980" spans="1:11">
      <c r="A3980" t="str">
        <v>UNIONTOWN HOSPITAL</v>
      </c>
      <c r="B3980" t="str">
        <v>UNIONTOWN</v>
      </c>
      <c r="C3980" t="str">
        <v>PA</v>
      </c>
      <c r="D3980" t="str">
        <v>FAYETTE</v>
      </c>
      <c r="E3980" t="str">
        <v>Acute Care Hospitals</v>
      </c>
      <c r="F3980" t="str">
        <v>Voluntary non-profit - Private</v>
      </c>
      <c r="G3980" t="str">
        <v>Yes</v>
      </c>
      <c r="H3980" s="8">
        <v>2</v>
      </c>
      <c r="I3980" t="str">
        <f>_xlfn.XLOOKUP(C3980,State_Ref!B:B,State_Ref!A:A,"No Match")</f>
        <v>Pennsylvania</v>
      </c>
      <c r="J3980" cm="1">
        <f t="array" ref="J3980">_xlfn.XLOOKUP(I3980&amp;PROPER(D3980),Cleaned_Population!B$2:B$3200&amp;Cleaned_Population!A$2:A$3200,Cleaned_Population!C$2:C$3200,"No Match")</f>
        <v>123021</v>
      </c>
      <c r="K3980" t="str">
        <f t="shared" si="62"/>
        <v>Sufficient Access</v>
      </c>
    </row>
    <row r="3981" spans="1:11">
      <c r="A3981" t="str">
        <v>WASHINGTON HOSPITAL, THE</v>
      </c>
      <c r="B3981" t="str">
        <v>WASHINGTON</v>
      </c>
      <c r="C3981" t="str">
        <v>PA</v>
      </c>
      <c r="D3981" t="str">
        <v>WASHINGTON</v>
      </c>
      <c r="E3981" t="str">
        <v>Acute Care Hospitals</v>
      </c>
      <c r="F3981" t="str">
        <v>Voluntary non-profit - Private</v>
      </c>
      <c r="G3981" t="str">
        <v>Yes</v>
      </c>
      <c r="H3981" s="8">
        <v>4</v>
      </c>
      <c r="I3981" t="str">
        <f>_xlfn.XLOOKUP(C3981,State_Ref!B:B,State_Ref!A:A,"No Match")</f>
        <v>Pennsylvania</v>
      </c>
      <c r="J3981" cm="1">
        <f t="array" ref="J3981">_xlfn.XLOOKUP(I3981&amp;PROPER(D3981),Cleaned_Population!B$2:B$3200&amp;Cleaned_Population!A$2:A$3200,Cleaned_Population!C$2:C$3200,"No Match")</f>
        <v>210802</v>
      </c>
      <c r="K3981" t="str">
        <f t="shared" si="62"/>
        <v>Sufficient Access</v>
      </c>
    </row>
    <row r="3982" spans="1:11">
      <c r="A3982" t="str">
        <v>READING HOSPITAL</v>
      </c>
      <c r="B3982" t="str">
        <v>WEST READING</v>
      </c>
      <c r="C3982" t="str">
        <v>PA</v>
      </c>
      <c r="D3982" t="str">
        <v>BERKS</v>
      </c>
      <c r="E3982" t="str">
        <v>Acute Care Hospitals</v>
      </c>
      <c r="F3982" t="str">
        <v>Voluntary non-profit - Private</v>
      </c>
      <c r="G3982" t="str">
        <v>Yes</v>
      </c>
      <c r="H3982" s="8">
        <v>4</v>
      </c>
      <c r="I3982" t="str">
        <f>_xlfn.XLOOKUP(C3982,State_Ref!B:B,State_Ref!A:A,"No Match")</f>
        <v>Pennsylvania</v>
      </c>
      <c r="J3982" cm="1">
        <f t="array" ref="J3982">_xlfn.XLOOKUP(I3982&amp;PROPER(D3982),Cleaned_Population!B$2:B$3200&amp;Cleaned_Population!A$2:A$3200,Cleaned_Population!C$2:C$3200,"No Match")</f>
        <v>440072</v>
      </c>
      <c r="K3982" t="str">
        <f t="shared" si="62"/>
        <v>Sufficient Access</v>
      </c>
    </row>
    <row r="3983" spans="1:11">
      <c r="A3983" t="str">
        <v>UPMC WILLIAMSPORT</v>
      </c>
      <c r="B3983" t="str">
        <v>WILLIAMSPORT</v>
      </c>
      <c r="C3983" t="str">
        <v>PA</v>
      </c>
      <c r="D3983" t="str">
        <v>LYCOMING</v>
      </c>
      <c r="E3983" t="str">
        <v>Acute Care Hospitals</v>
      </c>
      <c r="F3983" t="str">
        <v>Voluntary non-profit - Private</v>
      </c>
      <c r="G3983" t="str">
        <v>Yes</v>
      </c>
      <c r="H3983" s="8">
        <v>3</v>
      </c>
      <c r="I3983" t="str">
        <f>_xlfn.XLOOKUP(C3983,State_Ref!B:B,State_Ref!A:A,"No Match")</f>
        <v>Pennsylvania</v>
      </c>
      <c r="J3983" cm="1">
        <f t="array" ref="J3983">_xlfn.XLOOKUP(I3983&amp;PROPER(D3983),Cleaned_Population!B$2:B$3200&amp;Cleaned_Population!A$2:A$3200,Cleaned_Population!C$2:C$3200,"No Match")</f>
        <v>112587</v>
      </c>
      <c r="K3983" t="str">
        <f t="shared" si="62"/>
        <v>Sufficient Access</v>
      </c>
    </row>
    <row r="3984" spans="1:11">
      <c r="A3984" t="str">
        <v>WELLSPAN YORK HOSPITAL</v>
      </c>
      <c r="B3984" t="str">
        <v>YORK</v>
      </c>
      <c r="C3984" t="str">
        <v>PA</v>
      </c>
      <c r="D3984" t="str">
        <v>YORK</v>
      </c>
      <c r="E3984" t="str">
        <v>Acute Care Hospitals</v>
      </c>
      <c r="F3984" t="str">
        <v>Voluntary non-profit - Private</v>
      </c>
      <c r="G3984" t="str">
        <v>Yes</v>
      </c>
      <c r="H3984" s="8">
        <v>4</v>
      </c>
      <c r="I3984" t="str">
        <f>_xlfn.XLOOKUP(C3984,State_Ref!B:B,State_Ref!A:A,"No Match")</f>
        <v>Pennsylvania</v>
      </c>
      <c r="J3984" cm="1">
        <f t="array" ref="J3984">_xlfn.XLOOKUP(I3984&amp;PROPER(D3984),Cleaned_Population!B$2:B$3200&amp;Cleaned_Population!A$2:A$3200,Cleaned_Population!C$2:C$3200,"No Match")</f>
        <v>473197</v>
      </c>
      <c r="K3984" t="str">
        <f t="shared" si="62"/>
        <v>Sufficient Access</v>
      </c>
    </row>
    <row r="3985" spans="1:11">
      <c r="A3985" t="str">
        <v>GEISINGER-LEWISTOWN HOSPITAL</v>
      </c>
      <c r="B3985" t="str">
        <v>LEWISTOWN</v>
      </c>
      <c r="C3985" t="str">
        <v>PA</v>
      </c>
      <c r="D3985" t="str">
        <v>MIFFLIN</v>
      </c>
      <c r="E3985" t="str">
        <v>Acute Care Hospitals</v>
      </c>
      <c r="F3985" t="str">
        <v>Voluntary non-profit - Private</v>
      </c>
      <c r="G3985" t="str">
        <v>Yes</v>
      </c>
      <c r="H3985" s="8">
        <v>5</v>
      </c>
      <c r="I3985" t="str">
        <f>_xlfn.XLOOKUP(C3985,State_Ref!B:B,State_Ref!A:A,"No Match")</f>
        <v>Pennsylvania</v>
      </c>
      <c r="J3985" cm="1">
        <f t="array" ref="J3985">_xlfn.XLOOKUP(I3985&amp;PROPER(D3985),Cleaned_Population!B$2:B$3200&amp;Cleaned_Population!A$2:A$3200,Cleaned_Population!C$2:C$3200,"No Match")</f>
        <v>46127</v>
      </c>
      <c r="K3985" t="str">
        <f t="shared" si="62"/>
        <v>Sufficient Access</v>
      </c>
    </row>
    <row r="3986" spans="1:11">
      <c r="A3986" t="str">
        <v>ST LUKES HOSPITAL</v>
      </c>
      <c r="B3986" t="str">
        <v>BETHLEHEM</v>
      </c>
      <c r="C3986" t="str">
        <v>PA</v>
      </c>
      <c r="D3986" t="str">
        <v>NORTHAMPTON</v>
      </c>
      <c r="E3986" t="str">
        <v>Acute Care Hospitals</v>
      </c>
      <c r="F3986" t="str">
        <v>Voluntary non-profit - Private</v>
      </c>
      <c r="G3986" t="str">
        <v>Yes</v>
      </c>
      <c r="H3986" s="8">
        <v>5</v>
      </c>
      <c r="I3986" t="str">
        <f>_xlfn.XLOOKUP(C3986,State_Ref!B:B,State_Ref!A:A,"No Match")</f>
        <v>Pennsylvania</v>
      </c>
      <c r="J3986" cm="1">
        <f t="array" ref="J3986">_xlfn.XLOOKUP(I3986&amp;PROPER(D3986),Cleaned_Population!B$2:B$3200&amp;Cleaned_Population!A$2:A$3200,Cleaned_Population!C$2:C$3200,"No Match")</f>
        <v>324411</v>
      </c>
      <c r="K3986" t="str">
        <f t="shared" si="62"/>
        <v>Sufficient Access</v>
      </c>
    </row>
    <row r="3987" spans="1:11">
      <c r="A3987" t="str">
        <v>COATESVILLE VA MEDICAL CENTER</v>
      </c>
      <c r="B3987" t="str">
        <v>COATESVILLE</v>
      </c>
      <c r="C3987" t="str">
        <v>PA</v>
      </c>
      <c r="D3987" t="str">
        <v>CHESTER</v>
      </c>
      <c r="E3987" t="str">
        <v>Acute Care - Veterans Administration</v>
      </c>
      <c r="F3987" t="str">
        <v>Veterans Health Administration</v>
      </c>
      <c r="G3987" t="str">
        <v>No</v>
      </c>
      <c r="H3987" s="8">
        <v>0</v>
      </c>
      <c r="I3987" t="str">
        <f>_xlfn.XLOOKUP(C3987,State_Ref!B:B,State_Ref!A:A,"No Match")</f>
        <v>Pennsylvania</v>
      </c>
      <c r="J3987" cm="1">
        <f t="array" ref="J3987">_xlfn.XLOOKUP(I3987&amp;PROPER(D3987),Cleaned_Population!B$2:B$3200&amp;Cleaned_Population!A$2:A$3200,Cleaned_Population!C$2:C$3200,"No Match")</f>
        <v>557116</v>
      </c>
      <c r="K3987" t="str">
        <f t="shared" si="62"/>
        <v>Sufficient Access</v>
      </c>
    </row>
    <row r="3988" spans="1:11">
      <c r="A3988" t="str">
        <v>ALLEGHENY GENERAL HOSPITAL</v>
      </c>
      <c r="B3988" t="str">
        <v>PITTSBURGH</v>
      </c>
      <c r="C3988" t="str">
        <v>PA</v>
      </c>
      <c r="D3988" t="str">
        <v>ALLEGHENY</v>
      </c>
      <c r="E3988" t="str">
        <v>Acute Care Hospitals</v>
      </c>
      <c r="F3988" t="str">
        <v>Voluntary non-profit - Private</v>
      </c>
      <c r="G3988" t="str">
        <v>Yes</v>
      </c>
      <c r="H3988" s="8">
        <v>3</v>
      </c>
      <c r="I3988" t="str">
        <f>_xlfn.XLOOKUP(C3988,State_Ref!B:B,State_Ref!A:A,"No Match")</f>
        <v>Pennsylvania</v>
      </c>
      <c r="J3988" cm="1">
        <f t="array" ref="J3988">_xlfn.XLOOKUP(I3988&amp;PROPER(D3988),Cleaned_Population!B$2:B$3200&amp;Cleaned_Population!A$2:A$3200,Cleaned_Population!C$2:C$3200,"No Match")</f>
        <v>1225035</v>
      </c>
      <c r="K3988" t="str">
        <f t="shared" si="62"/>
        <v>Sufficient Access</v>
      </c>
    </row>
    <row r="3989" spans="1:11">
      <c r="A3989" t="str">
        <v>PENN HIGHLANDS HUNTINGDON</v>
      </c>
      <c r="B3989" t="str">
        <v>HUNTINGDON</v>
      </c>
      <c r="C3989" t="str">
        <v>PA</v>
      </c>
      <c r="D3989" t="str">
        <v>HUNTINGDON</v>
      </c>
      <c r="E3989" t="str">
        <v>Acute Care Hospitals</v>
      </c>
      <c r="F3989" t="str">
        <v>Voluntary non-profit - Private</v>
      </c>
      <c r="G3989" t="str">
        <v>Yes</v>
      </c>
      <c r="H3989" s="8">
        <v>3</v>
      </c>
      <c r="I3989" t="str">
        <f>_xlfn.XLOOKUP(C3989,State_Ref!B:B,State_Ref!A:A,"No Match")</f>
        <v>Pennsylvania</v>
      </c>
      <c r="J3989" cm="1">
        <f t="array" ref="J3989">_xlfn.XLOOKUP(I3989&amp;PROPER(D3989),Cleaned_Population!B$2:B$3200&amp;Cleaned_Population!A$2:A$3200,Cleaned_Population!C$2:C$3200,"No Match")</f>
        <v>43001</v>
      </c>
      <c r="K3989" t="str">
        <f t="shared" si="62"/>
        <v>Sufficient Access</v>
      </c>
    </row>
    <row r="3990" spans="1:11">
      <c r="A3990" t="str">
        <v>ST LUKE'S HOSPITAL - GRAND VIEW CAMPUS</v>
      </c>
      <c r="B3990" t="str">
        <v>SELLERSVILLE</v>
      </c>
      <c r="C3990" t="str">
        <v>PA</v>
      </c>
      <c r="D3990" t="str">
        <v>BUCKS</v>
      </c>
      <c r="E3990" t="str">
        <v>Acute Care Hospitals</v>
      </c>
      <c r="F3990" t="str">
        <v>Voluntary non-profit - Other</v>
      </c>
      <c r="G3990" t="str">
        <v>Yes</v>
      </c>
      <c r="H3990" s="8">
        <v>4</v>
      </c>
      <c r="I3990" t="str">
        <f>_xlfn.XLOOKUP(C3990,State_Ref!B:B,State_Ref!A:A,"No Match")</f>
        <v>Pennsylvania</v>
      </c>
      <c r="J3990" cm="1">
        <f t="array" ref="J3990">_xlfn.XLOOKUP(I3990&amp;PROPER(D3990),Cleaned_Population!B$2:B$3200&amp;Cleaned_Population!A$2:A$3200,Cleaned_Population!C$2:C$3200,"No Match")</f>
        <v>647828</v>
      </c>
      <c r="K3990" t="str">
        <f t="shared" si="62"/>
        <v>Sufficient Access</v>
      </c>
    </row>
    <row r="3991" spans="1:11">
      <c r="A3991" t="str">
        <v>UPMC CARLISLE</v>
      </c>
      <c r="B3991" t="str">
        <v>CARLISLE</v>
      </c>
      <c r="C3991" t="str">
        <v>PA</v>
      </c>
      <c r="D3991" t="str">
        <v>CUMBERLAND</v>
      </c>
      <c r="E3991" t="str">
        <v>Acute Care Hospitals</v>
      </c>
      <c r="F3991" t="str">
        <v>Voluntary non-profit - Private</v>
      </c>
      <c r="G3991" t="str">
        <v>Yes</v>
      </c>
      <c r="H3991" s="8">
        <v>4</v>
      </c>
      <c r="I3991" t="str">
        <f>_xlfn.XLOOKUP(C3991,State_Ref!B:B,State_Ref!A:A,"No Match")</f>
        <v>Pennsylvania</v>
      </c>
      <c r="J3991" cm="1">
        <f t="array" ref="J3991">_xlfn.XLOOKUP(I3991&amp;PROPER(D3991),Cleaned_Population!B$2:B$3200&amp;Cleaned_Population!A$2:A$3200,Cleaned_Population!C$2:C$3200,"No Match")</f>
        <v>277270</v>
      </c>
      <c r="K3991" t="str">
        <f t="shared" si="62"/>
        <v>Sufficient Access</v>
      </c>
    </row>
    <row r="3992" spans="1:11">
      <c r="A3992" t="str">
        <v>ERIE VA MEDICAL CENTER</v>
      </c>
      <c r="B3992" t="str">
        <v>ERIE</v>
      </c>
      <c r="C3992" t="str">
        <v>PA</v>
      </c>
      <c r="D3992" t="str">
        <v>ERIE</v>
      </c>
      <c r="E3992" t="str">
        <v>Acute Care - Veterans Administration</v>
      </c>
      <c r="F3992" t="str">
        <v>Veterans Health Administration</v>
      </c>
      <c r="G3992" t="str">
        <v>No</v>
      </c>
      <c r="H3992" s="8">
        <v>0</v>
      </c>
      <c r="I3992" t="str">
        <f>_xlfn.XLOOKUP(C3992,State_Ref!B:B,State_Ref!A:A,"No Match")</f>
        <v>Pennsylvania</v>
      </c>
      <c r="J3992" cm="1">
        <f t="array" ref="J3992">_xlfn.XLOOKUP(I3992&amp;PROPER(D3992),Cleaned_Population!B$2:B$3200&amp;Cleaned_Population!A$2:A$3200,Cleaned_Population!C$2:C$3200,"No Match")</f>
        <v>265832</v>
      </c>
      <c r="K3992" t="str">
        <f t="shared" si="62"/>
        <v>Sufficient Access</v>
      </c>
    </row>
    <row r="3993" spans="1:11">
      <c r="A3993" t="str">
        <v>CONEMAUGH NASON MEDICAL CENTER</v>
      </c>
      <c r="B3993" t="str">
        <v>ROARING SPRING</v>
      </c>
      <c r="C3993" t="str">
        <v>PA</v>
      </c>
      <c r="D3993" t="str">
        <v>BLAIR</v>
      </c>
      <c r="E3993" t="str">
        <v>Acute Care Hospitals</v>
      </c>
      <c r="F3993" t="str">
        <v>Voluntary non-profit - Other</v>
      </c>
      <c r="G3993" t="str">
        <v>Yes</v>
      </c>
      <c r="H3993" s="8">
        <v>5</v>
      </c>
      <c r="I3993" t="str">
        <f>_xlfn.XLOOKUP(C3993,State_Ref!B:B,State_Ref!A:A,"No Match")</f>
        <v>Pennsylvania</v>
      </c>
      <c r="J3993" cm="1">
        <f t="array" ref="J3993">_xlfn.XLOOKUP(I3993&amp;PROPER(D3993),Cleaned_Population!B$2:B$3200&amp;Cleaned_Population!A$2:A$3200,Cleaned_Population!C$2:C$3200,"No Match")</f>
        <v>119541</v>
      </c>
      <c r="K3993" t="str">
        <f t="shared" si="62"/>
        <v>Sufficient Access</v>
      </c>
    </row>
    <row r="3994" spans="1:11">
      <c r="A3994" t="str">
        <v>UPMC HAMOT</v>
      </c>
      <c r="B3994" t="str">
        <v>ERIE</v>
      </c>
      <c r="C3994" t="str">
        <v>PA</v>
      </c>
      <c r="D3994" t="str">
        <v>ERIE</v>
      </c>
      <c r="E3994" t="str">
        <v>Acute Care Hospitals</v>
      </c>
      <c r="F3994" t="str">
        <v>Voluntary non-profit - Private</v>
      </c>
      <c r="G3994" t="str">
        <v>Yes</v>
      </c>
      <c r="H3994" s="8">
        <v>3</v>
      </c>
      <c r="I3994" t="str">
        <f>_xlfn.XLOOKUP(C3994,State_Ref!B:B,State_Ref!A:A,"No Match")</f>
        <v>Pennsylvania</v>
      </c>
      <c r="J3994" cm="1">
        <f t="array" ref="J3994">_xlfn.XLOOKUP(I3994&amp;PROPER(D3994),Cleaned_Population!B$2:B$3200&amp;Cleaned_Population!A$2:A$3200,Cleaned_Population!C$2:C$3200,"No Match")</f>
        <v>265832</v>
      </c>
      <c r="K3994" t="str">
        <f t="shared" si="62"/>
        <v>Sufficient Access</v>
      </c>
    </row>
    <row r="3995" spans="1:11">
      <c r="A3995" t="str">
        <v>GETTYSBURG HOSPITAL</v>
      </c>
      <c r="B3995" t="str">
        <v>GETTYSBURG</v>
      </c>
      <c r="C3995" t="str">
        <v>PA</v>
      </c>
      <c r="D3995" t="str">
        <v>ADAMS</v>
      </c>
      <c r="E3995" t="str">
        <v>Acute Care Hospitals</v>
      </c>
      <c r="F3995" t="str">
        <v>Voluntary non-profit - Private</v>
      </c>
      <c r="G3995" t="str">
        <v>Yes</v>
      </c>
      <c r="H3995" s="8">
        <v>4</v>
      </c>
      <c r="I3995" t="str">
        <f>_xlfn.XLOOKUP(C3995,State_Ref!B:B,State_Ref!A:A,"No Match")</f>
        <v>Pennsylvania</v>
      </c>
      <c r="J3995" cm="1">
        <f t="array" ref="J3995">_xlfn.XLOOKUP(I3995&amp;PROPER(D3995),Cleaned_Population!B$2:B$3200&amp;Cleaned_Population!A$2:A$3200,Cleaned_Population!C$2:C$3200,"No Match")</f>
        <v>107594</v>
      </c>
      <c r="K3995" t="str">
        <f t="shared" si="62"/>
        <v>Hospital Desert</v>
      </c>
    </row>
    <row r="3996" spans="1:11">
      <c r="A3996" t="str">
        <v>WELLSPAN GOOD SAMARITAN HOSPITAL</v>
      </c>
      <c r="B3996" t="str">
        <v>LEBANON</v>
      </c>
      <c r="C3996" t="str">
        <v>PA</v>
      </c>
      <c r="D3996" t="str">
        <v>LEBANON</v>
      </c>
      <c r="E3996" t="str">
        <v>Acute Care Hospitals</v>
      </c>
      <c r="F3996" t="str">
        <v>Voluntary non-profit - Private</v>
      </c>
      <c r="G3996" t="str">
        <v>Yes</v>
      </c>
      <c r="H3996" s="8">
        <v>5</v>
      </c>
      <c r="I3996" t="str">
        <f>_xlfn.XLOOKUP(C3996,State_Ref!B:B,State_Ref!A:A,"No Match")</f>
        <v>Pennsylvania</v>
      </c>
      <c r="J3996" cm="1">
        <f t="array" ref="J3996">_xlfn.XLOOKUP(I3996&amp;PROPER(D3996),Cleaned_Population!B$2:B$3200&amp;Cleaned_Population!A$2:A$3200,Cleaned_Population!C$2:C$3200,"No Match")</f>
        <v>146380</v>
      </c>
      <c r="K3996" t="str">
        <f t="shared" si="62"/>
        <v>Sufficient Access</v>
      </c>
    </row>
    <row r="3997" spans="1:11">
      <c r="A3997" t="str">
        <v>UPMC PINNACLE HOSPITALS</v>
      </c>
      <c r="B3997" t="str">
        <v>HARRISBURG</v>
      </c>
      <c r="C3997" t="str">
        <v>PA</v>
      </c>
      <c r="D3997" t="str">
        <v>DAUPHIN</v>
      </c>
      <c r="E3997" t="str">
        <v>Acute Care Hospitals</v>
      </c>
      <c r="F3997" t="str">
        <v>Voluntary non-profit - Private</v>
      </c>
      <c r="G3997" t="str">
        <v>Yes</v>
      </c>
      <c r="H3997" s="8">
        <v>4</v>
      </c>
      <c r="I3997" t="str">
        <f>_xlfn.XLOOKUP(C3997,State_Ref!B:B,State_Ref!A:A,"No Match")</f>
        <v>Pennsylvania</v>
      </c>
      <c r="J3997" cm="1">
        <f t="array" ref="J3997">_xlfn.XLOOKUP(I3997&amp;PROPER(D3997),Cleaned_Population!B$2:B$3200&amp;Cleaned_Population!A$2:A$3200,Cleaned_Population!C$2:C$3200,"No Match")</f>
        <v>293351</v>
      </c>
      <c r="K3997" t="str">
        <f t="shared" si="62"/>
        <v>Sufficient Access</v>
      </c>
    </row>
    <row r="3998" spans="1:11">
      <c r="A3998" t="str">
        <v>UPMC LITITZ</v>
      </c>
      <c r="B3998" t="str">
        <v>LITITZ</v>
      </c>
      <c r="C3998" t="str">
        <v>PA</v>
      </c>
      <c r="D3998" t="str">
        <v>LANCASTER</v>
      </c>
      <c r="E3998" t="str">
        <v>Acute Care Hospitals</v>
      </c>
      <c r="F3998" t="str">
        <v>Voluntary non-profit - Other</v>
      </c>
      <c r="G3998" t="str">
        <v>Yes</v>
      </c>
      <c r="H3998" s="8">
        <v>4</v>
      </c>
      <c r="I3998" t="str">
        <f>_xlfn.XLOOKUP(C3998,State_Ref!B:B,State_Ref!A:A,"No Match")</f>
        <v>Pennsylvania</v>
      </c>
      <c r="J3998" cm="1">
        <f t="array" ref="J3998">_xlfn.XLOOKUP(I3998&amp;PROPER(D3998),Cleaned_Population!B$2:B$3200&amp;Cleaned_Population!A$2:A$3200,Cleaned_Population!C$2:C$3200,"No Match")</f>
        <v>563159</v>
      </c>
      <c r="K3998" t="str">
        <f t="shared" si="62"/>
        <v>Sufficient Access</v>
      </c>
    </row>
    <row r="3999" spans="1:11">
      <c r="A3999" t="str">
        <v>LEBANON VA MEDICAL CENTER</v>
      </c>
      <c r="B3999" t="str">
        <v>LEBANON</v>
      </c>
      <c r="C3999" t="str">
        <v>PA</v>
      </c>
      <c r="D3999" t="str">
        <v>LEBANON</v>
      </c>
      <c r="E3999" t="str">
        <v>Acute Care - Veterans Administration</v>
      </c>
      <c r="F3999" t="str">
        <v>Veterans Health Administration</v>
      </c>
      <c r="G3999" t="str">
        <v>Yes</v>
      </c>
      <c r="H3999" s="8">
        <v>5</v>
      </c>
      <c r="I3999" t="str">
        <f>_xlfn.XLOOKUP(C3999,State_Ref!B:B,State_Ref!A:A,"No Match")</f>
        <v>Pennsylvania</v>
      </c>
      <c r="J3999" cm="1">
        <f t="array" ref="J3999">_xlfn.XLOOKUP(I3999&amp;PROPER(D3999),Cleaned_Population!B$2:B$3200&amp;Cleaned_Population!A$2:A$3200,Cleaned_Population!C$2:C$3200,"No Match")</f>
        <v>146380</v>
      </c>
      <c r="K3999" t="str">
        <f t="shared" si="62"/>
        <v>Sufficient Access</v>
      </c>
    </row>
    <row r="4000" spans="1:11">
      <c r="A4000" t="str">
        <v>LOWER BUCKS HOSPITAL</v>
      </c>
      <c r="B4000" t="str">
        <v>BRISTOL</v>
      </c>
      <c r="C4000" t="str">
        <v>PA</v>
      </c>
      <c r="D4000" t="str">
        <v>BUCKS</v>
      </c>
      <c r="E4000" t="str">
        <v>Acute Care Hospitals</v>
      </c>
      <c r="F4000" t="str">
        <v>Voluntary non-profit - Private</v>
      </c>
      <c r="G4000" t="str">
        <v>Yes</v>
      </c>
      <c r="H4000" s="8">
        <v>3</v>
      </c>
      <c r="I4000" t="str">
        <f>_xlfn.XLOOKUP(C4000,State_Ref!B:B,State_Ref!A:A,"No Match")</f>
        <v>Pennsylvania</v>
      </c>
      <c r="J4000" cm="1">
        <f t="array" ref="J4000">_xlfn.XLOOKUP(I4000&amp;PROPER(D4000),Cleaned_Population!B$2:B$3200&amp;Cleaned_Population!A$2:A$3200,Cleaned_Population!C$2:C$3200,"No Match")</f>
        <v>647828</v>
      </c>
      <c r="K4000" t="str">
        <f t="shared" si="62"/>
        <v>Sufficient Access</v>
      </c>
    </row>
    <row r="4001" spans="1:11">
      <c r="A4001" t="str">
        <v>UPMC ALTOONA</v>
      </c>
      <c r="B4001" t="str">
        <v>ALTOONA</v>
      </c>
      <c r="C4001" t="str">
        <v>PA</v>
      </c>
      <c r="D4001" t="str">
        <v>BLAIR</v>
      </c>
      <c r="E4001" t="str">
        <v>Acute Care Hospitals</v>
      </c>
      <c r="F4001" t="str">
        <v>Voluntary non-profit - Private</v>
      </c>
      <c r="G4001" t="str">
        <v>Yes</v>
      </c>
      <c r="H4001" s="8">
        <v>3</v>
      </c>
      <c r="I4001" t="str">
        <f>_xlfn.XLOOKUP(C4001,State_Ref!B:B,State_Ref!A:A,"No Match")</f>
        <v>Pennsylvania</v>
      </c>
      <c r="J4001" cm="1">
        <f t="array" ref="J4001">_xlfn.XLOOKUP(I4001&amp;PROPER(D4001),Cleaned_Population!B$2:B$3200&amp;Cleaned_Population!A$2:A$3200,Cleaned_Population!C$2:C$3200,"No Match")</f>
        <v>119541</v>
      </c>
      <c r="K4001" t="str">
        <f t="shared" si="62"/>
        <v>Sufficient Access</v>
      </c>
    </row>
    <row r="4002" spans="1:11">
      <c r="A4002" t="str">
        <v>ROBERT PACKER HOSPITAL</v>
      </c>
      <c r="B4002" t="str">
        <v>SAYRE</v>
      </c>
      <c r="C4002" t="str">
        <v>PA</v>
      </c>
      <c r="D4002" t="str">
        <v>BRADFORD</v>
      </c>
      <c r="E4002" t="str">
        <v>Acute Care Hospitals</v>
      </c>
      <c r="F4002" t="str">
        <v>Voluntary non-profit - Private</v>
      </c>
      <c r="G4002" t="str">
        <v>Yes</v>
      </c>
      <c r="H4002" s="8">
        <v>2</v>
      </c>
      <c r="I4002" t="str">
        <f>_xlfn.XLOOKUP(C4002,State_Ref!B:B,State_Ref!A:A,"No Match")</f>
        <v>Pennsylvania</v>
      </c>
      <c r="J4002" cm="1">
        <f t="array" ref="J4002">_xlfn.XLOOKUP(I4002&amp;PROPER(D4002),Cleaned_Population!B$2:B$3200&amp;Cleaned_Population!A$2:A$3200,Cleaned_Population!C$2:C$3200,"No Match")</f>
        <v>59600</v>
      </c>
      <c r="K4002" t="str">
        <f t="shared" si="62"/>
        <v>Sufficient Access</v>
      </c>
    </row>
    <row r="4003" spans="1:11">
      <c r="A4003" t="str">
        <v>PENN HIGHLANDS DUBOIS</v>
      </c>
      <c r="B4003" t="str">
        <v>DUBOIS</v>
      </c>
      <c r="C4003" t="str">
        <v>PA</v>
      </c>
      <c r="D4003" t="str">
        <v>CLEARFIELD</v>
      </c>
      <c r="E4003" t="str">
        <v>Acute Care Hospitals</v>
      </c>
      <c r="F4003" t="str">
        <v>Voluntary non-profit - Private</v>
      </c>
      <c r="G4003" t="str">
        <v>Yes</v>
      </c>
      <c r="H4003" s="8">
        <v>2</v>
      </c>
      <c r="I4003" t="str">
        <f>_xlfn.XLOOKUP(C4003,State_Ref!B:B,State_Ref!A:A,"No Match")</f>
        <v>Pennsylvania</v>
      </c>
      <c r="J4003" cm="1">
        <f t="array" ref="J4003">_xlfn.XLOOKUP(I4003&amp;PROPER(D4003),Cleaned_Population!B$2:B$3200&amp;Cleaned_Population!A$2:A$3200,Cleaned_Population!C$2:C$3200,"No Match")</f>
        <v>78100</v>
      </c>
      <c r="K4003" t="str">
        <f t="shared" si="62"/>
        <v>Hospital Desert</v>
      </c>
    </row>
    <row r="4004" spans="1:11">
      <c r="A4004" t="str">
        <v>WEST PENN HOSPITAL</v>
      </c>
      <c r="B4004" t="str">
        <v>PITTSBURGH</v>
      </c>
      <c r="C4004" t="str">
        <v>PA</v>
      </c>
      <c r="D4004" t="str">
        <v>ALLEGHENY</v>
      </c>
      <c r="E4004" t="str">
        <v>Acute Care Hospitals</v>
      </c>
      <c r="F4004" t="str">
        <v>Voluntary non-profit - Private</v>
      </c>
      <c r="G4004" t="str">
        <v>Yes</v>
      </c>
      <c r="H4004" s="8">
        <v>3</v>
      </c>
      <c r="I4004" t="str">
        <f>_xlfn.XLOOKUP(C4004,State_Ref!B:B,State_Ref!A:A,"No Match")</f>
        <v>Pennsylvania</v>
      </c>
      <c r="J4004" cm="1">
        <f t="array" ref="J4004">_xlfn.XLOOKUP(I4004&amp;PROPER(D4004),Cleaned_Population!B$2:B$3200&amp;Cleaned_Population!A$2:A$3200,Cleaned_Population!C$2:C$3200,"No Match")</f>
        <v>1225035</v>
      </c>
      <c r="K4004" t="str">
        <f t="shared" si="62"/>
        <v>Sufficient Access</v>
      </c>
    </row>
    <row r="4005" spans="1:11">
      <c r="A4005" t="str">
        <v>UPMC NORTHWEST</v>
      </c>
      <c r="B4005" t="str">
        <v>SENECA</v>
      </c>
      <c r="C4005" t="str">
        <v>PA</v>
      </c>
      <c r="D4005" t="str">
        <v>VENANGO</v>
      </c>
      <c r="E4005" t="str">
        <v>Acute Care Hospitals</v>
      </c>
      <c r="F4005" t="str">
        <v>Voluntary non-profit - Other</v>
      </c>
      <c r="G4005" t="str">
        <v>Yes</v>
      </c>
      <c r="H4005" s="8">
        <v>4</v>
      </c>
      <c r="I4005" t="str">
        <f>_xlfn.XLOOKUP(C4005,State_Ref!B:B,State_Ref!A:A,"No Match")</f>
        <v>Pennsylvania</v>
      </c>
      <c r="J4005" cm="1">
        <f t="array" ref="J4005">_xlfn.XLOOKUP(I4005&amp;PROPER(D4005),Cleaned_Population!B$2:B$3200&amp;Cleaned_Population!A$2:A$3200,Cleaned_Population!C$2:C$3200,"No Match")</f>
        <v>49346</v>
      </c>
      <c r="K4005" t="str">
        <f t="shared" si="62"/>
        <v>Sufficient Access</v>
      </c>
    </row>
    <row r="4006" spans="1:11">
      <c r="A4006" t="str">
        <v>CLARION HOSPITAL</v>
      </c>
      <c r="B4006" t="str">
        <v>CLARION</v>
      </c>
      <c r="C4006" t="str">
        <v>PA</v>
      </c>
      <c r="D4006" t="str">
        <v>CLARION</v>
      </c>
      <c r="E4006" t="str">
        <v>Acute Care Hospitals</v>
      </c>
      <c r="F4006" t="str">
        <v>Voluntary non-profit - Private</v>
      </c>
      <c r="G4006" t="str">
        <v>Yes</v>
      </c>
      <c r="H4006" s="8">
        <v>2</v>
      </c>
      <c r="I4006" t="str">
        <f>_xlfn.XLOOKUP(C4006,State_Ref!B:B,State_Ref!A:A,"No Match")</f>
        <v>Pennsylvania</v>
      </c>
      <c r="J4006" cm="1">
        <f t="array" ref="J4006">_xlfn.XLOOKUP(I4006&amp;PROPER(D4006),Cleaned_Population!B$2:B$3200&amp;Cleaned_Population!A$2:A$3200,Cleaned_Population!C$2:C$3200,"No Match")</f>
        <v>36680</v>
      </c>
      <c r="K4006" t="str">
        <f t="shared" si="62"/>
        <v>Sufficient Access</v>
      </c>
    </row>
    <row r="4007" spans="1:11">
      <c r="A4007" t="str">
        <v>PENN STATE HEALTH ST. JOSEPH</v>
      </c>
      <c r="B4007" t="str">
        <v>READING</v>
      </c>
      <c r="C4007" t="str">
        <v>PA</v>
      </c>
      <c r="D4007" t="str">
        <v>BERKS</v>
      </c>
      <c r="E4007" t="str">
        <v>Acute Care Hospitals</v>
      </c>
      <c r="F4007" t="str">
        <v>Voluntary non-profit - Private</v>
      </c>
      <c r="G4007" t="str">
        <v>Yes</v>
      </c>
      <c r="H4007" s="8">
        <v>3</v>
      </c>
      <c r="I4007" t="str">
        <f>_xlfn.XLOOKUP(C4007,State_Ref!B:B,State_Ref!A:A,"No Match")</f>
        <v>Pennsylvania</v>
      </c>
      <c r="J4007" cm="1">
        <f t="array" ref="J4007">_xlfn.XLOOKUP(I4007&amp;PROPER(D4007),Cleaned_Population!B$2:B$3200&amp;Cleaned_Population!A$2:A$3200,Cleaned_Population!C$2:C$3200,"No Match")</f>
        <v>440072</v>
      </c>
      <c r="K4007" t="str">
        <f t="shared" si="62"/>
        <v>Sufficient Access</v>
      </c>
    </row>
    <row r="4008" spans="1:11">
      <c r="A4008" t="str">
        <v>HOLY REDEEMER HOSPITAL AND MEDICAL CENTER</v>
      </c>
      <c r="B4008" t="str">
        <v>MEADOWBROOK</v>
      </c>
      <c r="C4008" t="str">
        <v>PA</v>
      </c>
      <c r="D4008" t="str">
        <v>MONTGOMERY</v>
      </c>
      <c r="E4008" t="str">
        <v>Acute Care Hospitals</v>
      </c>
      <c r="F4008" t="str">
        <v>Voluntary non-profit - Church</v>
      </c>
      <c r="G4008" t="str">
        <v>Yes</v>
      </c>
      <c r="H4008" s="8">
        <v>3</v>
      </c>
      <c r="I4008" t="str">
        <f>_xlfn.XLOOKUP(C4008,State_Ref!B:B,State_Ref!A:A,"No Match")</f>
        <v>Pennsylvania</v>
      </c>
      <c r="J4008" cm="1">
        <f t="array" ref="J4008">_xlfn.XLOOKUP(I4008&amp;PROPER(D4008),Cleaned_Population!B$2:B$3200&amp;Cleaned_Population!A$2:A$3200,Cleaned_Population!C$2:C$3200,"No Match")</f>
        <v>877643</v>
      </c>
      <c r="K4008" t="str">
        <f t="shared" si="62"/>
        <v>Sufficient Access</v>
      </c>
    </row>
    <row r="4009" spans="1:11">
      <c r="A4009" t="str">
        <v>PHILADELPHIA VA MEDICAL CENTER</v>
      </c>
      <c r="B4009" t="str">
        <v>PHILADELPHIA</v>
      </c>
      <c r="C4009" t="str">
        <v>PA</v>
      </c>
      <c r="D4009" t="str">
        <v>PHILADELPHIA</v>
      </c>
      <c r="E4009" t="str">
        <v>Acute Care - Veterans Administration</v>
      </c>
      <c r="F4009" t="str">
        <v>Veterans Health Administration</v>
      </c>
      <c r="G4009" t="str">
        <v>Yes</v>
      </c>
      <c r="H4009" s="8">
        <v>5</v>
      </c>
      <c r="I4009" t="str">
        <f>_xlfn.XLOOKUP(C4009,State_Ref!B:B,State_Ref!A:A,"No Match")</f>
        <v>Pennsylvania</v>
      </c>
      <c r="J4009" cm="1">
        <f t="array" ref="J4009">_xlfn.XLOOKUP(I4009&amp;PROPER(D4009),Cleaned_Population!B$2:B$3200&amp;Cleaned_Population!A$2:A$3200,Cleaned_Population!C$2:C$3200,"No Match")</f>
        <v>1574281</v>
      </c>
      <c r="K4009" t="str">
        <f t="shared" si="62"/>
        <v>Sufficient Access</v>
      </c>
    </row>
    <row r="4010" spans="1:11">
      <c r="A4010" t="str">
        <v>LANCASTER GENERAL HOSPITAL</v>
      </c>
      <c r="B4010" t="str">
        <v>LANCASTER</v>
      </c>
      <c r="C4010" t="str">
        <v>PA</v>
      </c>
      <c r="D4010" t="str">
        <v>LANCASTER</v>
      </c>
      <c r="E4010" t="str">
        <v>Acute Care Hospitals</v>
      </c>
      <c r="F4010" t="str">
        <v>Voluntary non-profit - Private</v>
      </c>
      <c r="G4010" t="str">
        <v>Yes</v>
      </c>
      <c r="H4010" s="8">
        <v>5</v>
      </c>
      <c r="I4010" t="str">
        <f>_xlfn.XLOOKUP(C4010,State_Ref!B:B,State_Ref!A:A,"No Match")</f>
        <v>Pennsylvania</v>
      </c>
      <c r="J4010" cm="1">
        <f t="array" ref="J4010">_xlfn.XLOOKUP(I4010&amp;PROPER(D4010),Cleaned_Population!B$2:B$3200&amp;Cleaned_Population!A$2:A$3200,Cleaned_Population!C$2:C$3200,"No Match")</f>
        <v>563159</v>
      </c>
      <c r="K4010" t="str">
        <f t="shared" si="62"/>
        <v>Sufficient Access</v>
      </c>
    </row>
    <row r="4011" spans="1:11">
      <c r="A4011" t="str">
        <v>UPMC MEMORIAL</v>
      </c>
      <c r="B4011" t="str">
        <v>YORK</v>
      </c>
      <c r="C4011" t="str">
        <v>PA</v>
      </c>
      <c r="D4011" t="str">
        <v>YORK</v>
      </c>
      <c r="E4011" t="str">
        <v>Acute Care Hospitals</v>
      </c>
      <c r="F4011" t="str">
        <v>Voluntary non-profit - Private</v>
      </c>
      <c r="G4011" t="str">
        <v>Yes</v>
      </c>
      <c r="H4011" s="8">
        <v>4</v>
      </c>
      <c r="I4011" t="str">
        <f>_xlfn.XLOOKUP(C4011,State_Ref!B:B,State_Ref!A:A,"No Match")</f>
        <v>Pennsylvania</v>
      </c>
      <c r="J4011" cm="1">
        <f t="array" ref="J4011">_xlfn.XLOOKUP(I4011&amp;PROPER(D4011),Cleaned_Population!B$2:B$3200&amp;Cleaned_Population!A$2:A$3200,Cleaned_Population!C$2:C$3200,"No Match")</f>
        <v>473197</v>
      </c>
      <c r="K4011" t="str">
        <f t="shared" si="62"/>
        <v>Sufficient Access</v>
      </c>
    </row>
    <row r="4012" spans="1:11">
      <c r="A4012" t="str">
        <v>UPMC ST MARGARET</v>
      </c>
      <c r="B4012" t="str">
        <v>PITTSBURGH</v>
      </c>
      <c r="C4012" t="str">
        <v>PA</v>
      </c>
      <c r="D4012" t="str">
        <v>ALLEGHENY</v>
      </c>
      <c r="E4012" t="str">
        <v>Acute Care Hospitals</v>
      </c>
      <c r="F4012" t="str">
        <v>Voluntary non-profit - Private</v>
      </c>
      <c r="G4012" t="str">
        <v>Yes</v>
      </c>
      <c r="H4012" s="8">
        <v>3</v>
      </c>
      <c r="I4012" t="str">
        <f>_xlfn.XLOOKUP(C4012,State_Ref!B:B,State_Ref!A:A,"No Match")</f>
        <v>Pennsylvania</v>
      </c>
      <c r="J4012" cm="1">
        <f t="array" ref="J4012">_xlfn.XLOOKUP(I4012&amp;PROPER(D4012),Cleaned_Population!B$2:B$3200&amp;Cleaned_Population!A$2:A$3200,Cleaned_Population!C$2:C$3200,"No Match")</f>
        <v>1225035</v>
      </c>
      <c r="K4012" t="str">
        <f t="shared" si="62"/>
        <v>Sufficient Access</v>
      </c>
    </row>
    <row r="4013" spans="1:11">
      <c r="A4013" t="str">
        <v>UPMC PASSAVANT</v>
      </c>
      <c r="B4013" t="str">
        <v>PITTSBURGH</v>
      </c>
      <c r="C4013" t="str">
        <v>PA</v>
      </c>
      <c r="D4013" t="str">
        <v>ALLEGHENY</v>
      </c>
      <c r="E4013" t="str">
        <v>Acute Care Hospitals</v>
      </c>
      <c r="F4013" t="str">
        <v>Voluntary non-profit - Private</v>
      </c>
      <c r="G4013" t="str">
        <v>Yes</v>
      </c>
      <c r="H4013" s="8">
        <v>4</v>
      </c>
      <c r="I4013" t="str">
        <f>_xlfn.XLOOKUP(C4013,State_Ref!B:B,State_Ref!A:A,"No Match")</f>
        <v>Pennsylvania</v>
      </c>
      <c r="J4013" cm="1">
        <f t="array" ref="J4013">_xlfn.XLOOKUP(I4013&amp;PROPER(D4013),Cleaned_Population!B$2:B$3200&amp;Cleaned_Population!A$2:A$3200,Cleaned_Population!C$2:C$3200,"No Match")</f>
        <v>1225035</v>
      </c>
      <c r="K4013" t="str">
        <f t="shared" si="62"/>
        <v>Sufficient Access</v>
      </c>
    </row>
    <row r="4014" spans="1:11">
      <c r="A4014" t="str">
        <v>CONEMAUGH MEMORIAL MEDICAL CENTER</v>
      </c>
      <c r="B4014" t="str">
        <v>JOHNSTOWN</v>
      </c>
      <c r="C4014" t="str">
        <v>PA</v>
      </c>
      <c r="D4014" t="str">
        <v>CAMBRIA</v>
      </c>
      <c r="E4014" t="str">
        <v>Acute Care Hospitals</v>
      </c>
      <c r="F4014" t="str">
        <v>Proprietary</v>
      </c>
      <c r="G4014" t="str">
        <v>Yes</v>
      </c>
      <c r="H4014" s="8">
        <v>2</v>
      </c>
      <c r="I4014" t="str">
        <f>_xlfn.XLOOKUP(C4014,State_Ref!B:B,State_Ref!A:A,"No Match")</f>
        <v>Pennsylvania</v>
      </c>
      <c r="J4014" cm="1">
        <f t="array" ref="J4014">_xlfn.XLOOKUP(I4014&amp;PROPER(D4014),Cleaned_Population!B$2:B$3200&amp;Cleaned_Population!A$2:A$3200,Cleaned_Population!C$2:C$3200,"No Match")</f>
        <v>128968</v>
      </c>
      <c r="K4014" t="str">
        <f t="shared" si="62"/>
        <v>Sufficient Access</v>
      </c>
    </row>
    <row r="4015" spans="1:11">
      <c r="A4015" t="str">
        <v>HOSPITAL OF UNIV OF PENNSYLVANIA</v>
      </c>
      <c r="B4015" t="str">
        <v>PHILADELPHIA</v>
      </c>
      <c r="C4015" t="str">
        <v>PA</v>
      </c>
      <c r="D4015" t="str">
        <v>PHILADELPHIA</v>
      </c>
      <c r="E4015" t="str">
        <v>Acute Care Hospitals</v>
      </c>
      <c r="F4015" t="str">
        <v>Voluntary non-profit - Private</v>
      </c>
      <c r="G4015" t="str">
        <v>Yes</v>
      </c>
      <c r="H4015" s="8">
        <v>5</v>
      </c>
      <c r="I4015" t="str">
        <f>_xlfn.XLOOKUP(C4015,State_Ref!B:B,State_Ref!A:A,"No Match")</f>
        <v>Pennsylvania</v>
      </c>
      <c r="J4015" cm="1">
        <f t="array" ref="J4015">_xlfn.XLOOKUP(I4015&amp;PROPER(D4015),Cleaned_Population!B$2:B$3200&amp;Cleaned_Population!A$2:A$3200,Cleaned_Population!C$2:C$3200,"No Match")</f>
        <v>1574281</v>
      </c>
      <c r="K4015" t="str">
        <f t="shared" si="62"/>
        <v>Sufficient Access</v>
      </c>
    </row>
    <row r="4016" spans="1:11">
      <c r="A4016" t="str">
        <v>CHAN SOON- SHIONG MEDICAL CENTER AT WINDBER</v>
      </c>
      <c r="B4016" t="str">
        <v>WINDBER</v>
      </c>
      <c r="C4016" t="str">
        <v>PA</v>
      </c>
      <c r="D4016" t="str">
        <v>SOMERSET</v>
      </c>
      <c r="E4016" t="str">
        <v>Acute Care Hospitals</v>
      </c>
      <c r="F4016" t="str">
        <v>Voluntary non-profit - Private</v>
      </c>
      <c r="G4016" t="str">
        <v>Yes</v>
      </c>
      <c r="H4016" s="8">
        <v>2</v>
      </c>
      <c r="I4016" t="str">
        <f>_xlfn.XLOOKUP(C4016,State_Ref!B:B,State_Ref!A:A,"No Match")</f>
        <v>Pennsylvania</v>
      </c>
      <c r="J4016" cm="1">
        <f t="array" ref="J4016">_xlfn.XLOOKUP(I4016&amp;PROPER(D4016),Cleaned_Population!B$2:B$3200&amp;Cleaned_Population!A$2:A$3200,Cleaned_Population!C$2:C$3200,"No Match")</f>
        <v>72004</v>
      </c>
      <c r="K4016" t="str">
        <f t="shared" si="62"/>
        <v>Sufficient Access</v>
      </c>
    </row>
    <row r="4017" spans="1:11">
      <c r="A4017" t="str">
        <v>MEADVILLE MEDICAL CENTER</v>
      </c>
      <c r="B4017" t="str">
        <v>MEADVILLE</v>
      </c>
      <c r="C4017" t="str">
        <v>PA</v>
      </c>
      <c r="D4017" t="str">
        <v>CRAWFORD</v>
      </c>
      <c r="E4017" t="str">
        <v>Acute Care Hospitals</v>
      </c>
      <c r="F4017" t="str">
        <v>Voluntary non-profit - Private</v>
      </c>
      <c r="G4017" t="str">
        <v>Yes</v>
      </c>
      <c r="H4017" s="8">
        <v>4</v>
      </c>
      <c r="I4017" t="str">
        <f>_xlfn.XLOOKUP(C4017,State_Ref!B:B,State_Ref!A:A,"No Match")</f>
        <v>Pennsylvania</v>
      </c>
      <c r="J4017" cm="1">
        <f t="array" ref="J4017">_xlfn.XLOOKUP(I4017&amp;PROPER(D4017),Cleaned_Population!B$2:B$3200&amp;Cleaned_Population!A$2:A$3200,Cleaned_Population!C$2:C$3200,"No Match")</f>
        <v>81792</v>
      </c>
      <c r="K4017" t="str">
        <f t="shared" si="62"/>
        <v>Sufficient Access</v>
      </c>
    </row>
    <row r="4018" spans="1:11">
      <c r="A4018" t="str">
        <v>MAGEE WOMENS HOSPITAL OF UPMC HEALTH SYSTEM</v>
      </c>
      <c r="B4018" t="str">
        <v>PITTSBURGH</v>
      </c>
      <c r="C4018" t="str">
        <v>PA</v>
      </c>
      <c r="D4018" t="str">
        <v>ALLEGHENY</v>
      </c>
      <c r="E4018" t="str">
        <v>Acute Care Hospitals</v>
      </c>
      <c r="F4018" t="str">
        <v>Voluntary non-profit - Other</v>
      </c>
      <c r="G4018" t="str">
        <v>Yes</v>
      </c>
      <c r="H4018" s="8">
        <v>4</v>
      </c>
      <c r="I4018" t="str">
        <f>_xlfn.XLOOKUP(C4018,State_Ref!B:B,State_Ref!A:A,"No Match")</f>
        <v>Pennsylvania</v>
      </c>
      <c r="J4018" cm="1">
        <f t="array" ref="J4018">_xlfn.XLOOKUP(I4018&amp;PROPER(D4018),Cleaned_Population!B$2:B$3200&amp;Cleaned_Population!A$2:A$3200,Cleaned_Population!C$2:C$3200,"No Match")</f>
        <v>1225035</v>
      </c>
      <c r="K4018" t="str">
        <f t="shared" si="62"/>
        <v>Sufficient Access</v>
      </c>
    </row>
    <row r="4019" spans="1:11">
      <c r="A4019" t="str">
        <v>JEFFERSON HEALTH- NORTHEAST</v>
      </c>
      <c r="B4019" t="str">
        <v>PHILADELPHIA</v>
      </c>
      <c r="C4019" t="str">
        <v>PA</v>
      </c>
      <c r="D4019" t="str">
        <v>PHILADELPHIA</v>
      </c>
      <c r="E4019" t="str">
        <v>Acute Care Hospitals</v>
      </c>
      <c r="F4019" t="str">
        <v>Voluntary non-profit - Private</v>
      </c>
      <c r="G4019" t="str">
        <v>Yes</v>
      </c>
      <c r="H4019" s="8">
        <v>2</v>
      </c>
      <c r="I4019" t="str">
        <f>_xlfn.XLOOKUP(C4019,State_Ref!B:B,State_Ref!A:A,"No Match")</f>
        <v>Pennsylvania</v>
      </c>
      <c r="J4019" cm="1">
        <f t="array" ref="J4019">_xlfn.XLOOKUP(I4019&amp;PROPER(D4019),Cleaned_Population!B$2:B$3200&amp;Cleaned_Population!A$2:A$3200,Cleaned_Population!C$2:C$3200,"No Match")</f>
        <v>1574281</v>
      </c>
      <c r="K4019" t="str">
        <f t="shared" si="62"/>
        <v>Sufficient Access</v>
      </c>
    </row>
    <row r="4020" spans="1:11">
      <c r="A4020" t="str">
        <v>SUBURBAN COMMUNITY HOSPITAL</v>
      </c>
      <c r="B4020" t="str">
        <v>NORRISTOWN</v>
      </c>
      <c r="C4020" t="str">
        <v>PA</v>
      </c>
      <c r="D4020" t="str">
        <v>MONTGOMERY</v>
      </c>
      <c r="E4020" t="str">
        <v>Acute Care Hospitals</v>
      </c>
      <c r="F4020" t="str">
        <v>Voluntary non-profit - Private</v>
      </c>
      <c r="G4020" t="str">
        <v>Yes</v>
      </c>
      <c r="H4020" s="8">
        <v>4</v>
      </c>
      <c r="I4020" t="str">
        <f>_xlfn.XLOOKUP(C4020,State_Ref!B:B,State_Ref!A:A,"No Match")</f>
        <v>Pennsylvania</v>
      </c>
      <c r="J4020" cm="1">
        <f t="array" ref="J4020">_xlfn.XLOOKUP(I4020&amp;PROPER(D4020),Cleaned_Population!B$2:B$3200&amp;Cleaned_Population!A$2:A$3200,Cleaned_Population!C$2:C$3200,"No Match")</f>
        <v>877643</v>
      </c>
      <c r="K4020" t="str">
        <f t="shared" si="62"/>
        <v>Sufficient Access</v>
      </c>
    </row>
    <row r="4021" spans="1:11">
      <c r="A4021" t="str">
        <v>UPMC BEDFORD MEMORIAL</v>
      </c>
      <c r="B4021" t="str">
        <v>EVERETT</v>
      </c>
      <c r="C4021" t="str">
        <v>PA</v>
      </c>
      <c r="D4021" t="str">
        <v>BEDFORD</v>
      </c>
      <c r="E4021" t="str">
        <v>Acute Care Hospitals</v>
      </c>
      <c r="F4021" t="str">
        <v>Voluntary non-profit - Private</v>
      </c>
      <c r="G4021" t="str">
        <v>Yes</v>
      </c>
      <c r="H4021" s="8">
        <v>4</v>
      </c>
      <c r="I4021" t="str">
        <f>_xlfn.XLOOKUP(C4021,State_Ref!B:B,State_Ref!A:A,"No Match")</f>
        <v>Pennsylvania</v>
      </c>
      <c r="J4021" cm="1">
        <f t="array" ref="J4021">_xlfn.XLOOKUP(I4021&amp;PROPER(D4021),Cleaned_Population!B$2:B$3200&amp;Cleaned_Population!A$2:A$3200,Cleaned_Population!C$2:C$3200,"No Match")</f>
        <v>47480</v>
      </c>
      <c r="K4021" t="str">
        <f t="shared" si="62"/>
        <v>Sufficient Access</v>
      </c>
    </row>
    <row r="4022" spans="1:11">
      <c r="A4022" t="str">
        <v>POTTSTOWN HOSPITAL</v>
      </c>
      <c r="B4022" t="str">
        <v>POTTSTOWN</v>
      </c>
      <c r="C4022" t="str">
        <v>PA</v>
      </c>
      <c r="D4022" t="str">
        <v>MONTGOMERY</v>
      </c>
      <c r="E4022" t="str">
        <v>Acute Care Hospitals</v>
      </c>
      <c r="F4022" t="str">
        <v>Voluntary non-profit - Private</v>
      </c>
      <c r="G4022" t="str">
        <v>Yes</v>
      </c>
      <c r="H4022" s="8">
        <v>2</v>
      </c>
      <c r="I4022" t="str">
        <f>_xlfn.XLOOKUP(C4022,State_Ref!B:B,State_Ref!A:A,"No Match")</f>
        <v>Pennsylvania</v>
      </c>
      <c r="J4022" cm="1">
        <f t="array" ref="J4022">_xlfn.XLOOKUP(I4022&amp;PROPER(D4022),Cleaned_Population!B$2:B$3200&amp;Cleaned_Population!A$2:A$3200,Cleaned_Population!C$2:C$3200,"No Match")</f>
        <v>877643</v>
      </c>
      <c r="K4022" t="str">
        <f t="shared" si="62"/>
        <v>Sufficient Access</v>
      </c>
    </row>
    <row r="4023" spans="1:11">
      <c r="A4023" t="str">
        <v>WAYNE MEMORIAL HOSPITAL</v>
      </c>
      <c r="B4023" t="str">
        <v>HONESDALE</v>
      </c>
      <c r="C4023" t="str">
        <v>PA</v>
      </c>
      <c r="D4023" t="str">
        <v>WAYNE</v>
      </c>
      <c r="E4023" t="str">
        <v>Acute Care Hospitals</v>
      </c>
      <c r="F4023" t="str">
        <v>Voluntary non-profit - Private</v>
      </c>
      <c r="G4023" t="str">
        <v>Yes</v>
      </c>
      <c r="H4023" s="8">
        <v>2</v>
      </c>
      <c r="I4023" t="str">
        <f>_xlfn.XLOOKUP(C4023,State_Ref!B:B,State_Ref!A:A,"No Match")</f>
        <v>Pennsylvania</v>
      </c>
      <c r="J4023" cm="1">
        <f t="array" ref="J4023">_xlfn.XLOOKUP(I4023&amp;PROPER(D4023),Cleaned_Population!B$2:B$3200&amp;Cleaned_Population!A$2:A$3200,Cleaned_Population!C$2:C$3200,"No Match")</f>
        <v>51703</v>
      </c>
      <c r="K4023" t="str">
        <f t="shared" si="62"/>
        <v>Hospital Desert</v>
      </c>
    </row>
    <row r="4024" spans="1:11">
      <c r="A4024" t="str">
        <v>PHOENIXVILLE HOSPITAL</v>
      </c>
      <c r="B4024" t="str">
        <v>PHOENIXVILLE</v>
      </c>
      <c r="C4024" t="str">
        <v>PA</v>
      </c>
      <c r="D4024" t="str">
        <v>CHESTER</v>
      </c>
      <c r="E4024" t="str">
        <v>Acute Care Hospitals</v>
      </c>
      <c r="F4024" t="str">
        <v>Voluntary non-profit - Private</v>
      </c>
      <c r="G4024" t="str">
        <v>Yes</v>
      </c>
      <c r="H4024" s="8">
        <v>3</v>
      </c>
      <c r="I4024" t="str">
        <f>_xlfn.XLOOKUP(C4024,State_Ref!B:B,State_Ref!A:A,"No Match")</f>
        <v>Pennsylvania</v>
      </c>
      <c r="J4024" cm="1">
        <f t="array" ref="J4024">_xlfn.XLOOKUP(I4024&amp;PROPER(D4024),Cleaned_Population!B$2:B$3200&amp;Cleaned_Population!A$2:A$3200,Cleaned_Population!C$2:C$3200,"No Match")</f>
        <v>557116</v>
      </c>
      <c r="K4024" t="str">
        <f t="shared" si="62"/>
        <v>Sufficient Access</v>
      </c>
    </row>
    <row r="4025" spans="1:11">
      <c r="A4025" t="str">
        <v>VA PITTSBURGH HEALTHCARE SYSTEM - UNIV DR</v>
      </c>
      <c r="B4025" t="str">
        <v>PITTSBURGH</v>
      </c>
      <c r="C4025" t="str">
        <v>PA</v>
      </c>
      <c r="D4025" t="str">
        <v>ALLEGHENY</v>
      </c>
      <c r="E4025" t="str">
        <v>Acute Care - Veterans Administration</v>
      </c>
      <c r="F4025" t="str">
        <v>Veterans Health Administration</v>
      </c>
      <c r="G4025" t="str">
        <v>Yes</v>
      </c>
      <c r="H4025" s="8">
        <v>4</v>
      </c>
      <c r="I4025" t="str">
        <f>_xlfn.XLOOKUP(C4025,State_Ref!B:B,State_Ref!A:A,"No Match")</f>
        <v>Pennsylvania</v>
      </c>
      <c r="J4025" cm="1">
        <f t="array" ref="J4025">_xlfn.XLOOKUP(I4025&amp;PROPER(D4025),Cleaned_Population!B$2:B$3200&amp;Cleaned_Population!A$2:A$3200,Cleaned_Population!C$2:C$3200,"No Match")</f>
        <v>1225035</v>
      </c>
      <c r="K4025" t="str">
        <f t="shared" si="62"/>
        <v>Sufficient Access</v>
      </c>
    </row>
    <row r="4026" spans="1:11">
      <c r="A4026" t="str">
        <v>LEHIGH VALLEY HOSPITAL</v>
      </c>
      <c r="B4026" t="str">
        <v>ALLENTOWN</v>
      </c>
      <c r="C4026" t="str">
        <v>PA</v>
      </c>
      <c r="D4026" t="str">
        <v>LEHIGH</v>
      </c>
      <c r="E4026" t="str">
        <v>Acute Care Hospitals</v>
      </c>
      <c r="F4026" t="str">
        <v>Voluntary non-profit - Private</v>
      </c>
      <c r="G4026" t="str">
        <v>Yes</v>
      </c>
      <c r="H4026" s="8">
        <v>4</v>
      </c>
      <c r="I4026" t="str">
        <f>_xlfn.XLOOKUP(C4026,State_Ref!B:B,State_Ref!A:A,"No Match")</f>
        <v>Pennsylvania</v>
      </c>
      <c r="J4026" cm="1">
        <f t="array" ref="J4026">_xlfn.XLOOKUP(I4026&amp;PROPER(D4026),Cleaned_Population!B$2:B$3200&amp;Cleaned_Population!A$2:A$3200,Cleaned_Population!C$2:C$3200,"No Match")</f>
        <v>384383</v>
      </c>
      <c r="K4026" t="str">
        <f t="shared" si="62"/>
        <v>Sufficient Access</v>
      </c>
    </row>
    <row r="4027" spans="1:11">
      <c r="A4027" t="str">
        <v>WILKES-BARRE GENERAL HOSPITAL</v>
      </c>
      <c r="B4027" t="str">
        <v>WILKES-BARRE</v>
      </c>
      <c r="C4027" t="str">
        <v>PA</v>
      </c>
      <c r="D4027" t="str">
        <v>LUZERNE</v>
      </c>
      <c r="E4027" t="str">
        <v>Acute Care Hospitals</v>
      </c>
      <c r="F4027" t="str">
        <v>Proprietary</v>
      </c>
      <c r="G4027" t="str">
        <v>Yes</v>
      </c>
      <c r="H4027" s="8">
        <v>2</v>
      </c>
      <c r="I4027" t="str">
        <f>_xlfn.XLOOKUP(C4027,State_Ref!B:B,State_Ref!A:A,"No Match")</f>
        <v>Pennsylvania</v>
      </c>
      <c r="J4027" cm="1">
        <f t="array" ref="J4027">_xlfn.XLOOKUP(I4027&amp;PROPER(D4027),Cleaned_Population!B$2:B$3200&amp;Cleaned_Population!A$2:A$3200,Cleaned_Population!C$2:C$3200,"No Match")</f>
        <v>332126</v>
      </c>
      <c r="K4027" t="str">
        <f t="shared" si="62"/>
        <v>Sufficient Access</v>
      </c>
    </row>
    <row r="4028" spans="1:11">
      <c r="A4028" t="str">
        <v>WELLSPAN WAYNESBORO HOSPITAL</v>
      </c>
      <c r="B4028" t="str">
        <v>WAYNESBORO</v>
      </c>
      <c r="C4028" t="str">
        <v>PA</v>
      </c>
      <c r="D4028" t="str">
        <v>FRANKLIN</v>
      </c>
      <c r="E4028" t="str">
        <v>Acute Care Hospitals</v>
      </c>
      <c r="F4028" t="str">
        <v>Voluntary non-profit - Private</v>
      </c>
      <c r="G4028" t="str">
        <v>Yes</v>
      </c>
      <c r="H4028" s="8">
        <v>4</v>
      </c>
      <c r="I4028" t="str">
        <f>_xlfn.XLOOKUP(C4028,State_Ref!B:B,State_Ref!A:A,"No Match")</f>
        <v>Pennsylvania</v>
      </c>
      <c r="J4028" cm="1">
        <f t="array" ref="J4028">_xlfn.XLOOKUP(I4028&amp;PROPER(D4028),Cleaned_Population!B$2:B$3200&amp;Cleaned_Population!A$2:A$3200,Cleaned_Population!C$2:C$3200,"No Match")</f>
        <v>160652</v>
      </c>
      <c r="K4028" t="str">
        <f t="shared" si="62"/>
        <v>Sufficient Access</v>
      </c>
    </row>
    <row r="4029" spans="1:11">
      <c r="A4029" t="str">
        <v>BRYN MAWR HOSPITAL</v>
      </c>
      <c r="B4029" t="str">
        <v>BRYN MAWR</v>
      </c>
      <c r="C4029" t="str">
        <v>PA</v>
      </c>
      <c r="D4029" t="str">
        <v>MONTGOMERY</v>
      </c>
      <c r="E4029" t="str">
        <v>Acute Care Hospitals</v>
      </c>
      <c r="F4029" t="str">
        <v>Voluntary non-profit - Private</v>
      </c>
      <c r="G4029" t="str">
        <v>Yes</v>
      </c>
      <c r="H4029" s="8">
        <v>5</v>
      </c>
      <c r="I4029" t="str">
        <f>_xlfn.XLOOKUP(C4029,State_Ref!B:B,State_Ref!A:A,"No Match")</f>
        <v>Pennsylvania</v>
      </c>
      <c r="J4029" cm="1">
        <f t="array" ref="J4029">_xlfn.XLOOKUP(I4029&amp;PROPER(D4029),Cleaned_Population!B$2:B$3200&amp;Cleaned_Population!A$2:A$3200,Cleaned_Population!C$2:C$3200,"No Match")</f>
        <v>877643</v>
      </c>
      <c r="K4029" t="str">
        <f t="shared" si="62"/>
        <v>Sufficient Access</v>
      </c>
    </row>
    <row r="4030" spans="1:11">
      <c r="A4030" t="str">
        <v>WILKES BARRE VA MEDICAL CENTER</v>
      </c>
      <c r="B4030" t="str">
        <v>WILKES-BARRE</v>
      </c>
      <c r="C4030" t="str">
        <v>PA</v>
      </c>
      <c r="D4030" t="str">
        <v>LUZERNE</v>
      </c>
      <c r="E4030" t="str">
        <v>Acute Care - Veterans Administration</v>
      </c>
      <c r="F4030" t="str">
        <v>Veterans Health Administration</v>
      </c>
      <c r="G4030" t="str">
        <v>Yes</v>
      </c>
      <c r="H4030" s="8">
        <v>5</v>
      </c>
      <c r="I4030" t="str">
        <f>_xlfn.XLOOKUP(C4030,State_Ref!B:B,State_Ref!A:A,"No Match")</f>
        <v>Pennsylvania</v>
      </c>
      <c r="J4030" cm="1">
        <f t="array" ref="J4030">_xlfn.XLOOKUP(I4030&amp;PROPER(D4030),Cleaned_Population!B$2:B$3200&amp;Cleaned_Population!A$2:A$3200,Cleaned_Population!C$2:C$3200,"No Match")</f>
        <v>332126</v>
      </c>
      <c r="K4030" t="str">
        <f t="shared" si="62"/>
        <v>Sufficient Access</v>
      </c>
    </row>
    <row r="4031" spans="1:11">
      <c r="A4031" t="str">
        <v>JEFFERSON EINSTEIN PHILADELPHIA HOSPITAL</v>
      </c>
      <c r="B4031" t="str">
        <v>PHILADELPHIA</v>
      </c>
      <c r="C4031" t="str">
        <v>PA</v>
      </c>
      <c r="D4031" t="str">
        <v>PHILADELPHIA</v>
      </c>
      <c r="E4031" t="str">
        <v>Acute Care Hospitals</v>
      </c>
      <c r="F4031" t="str">
        <v>Voluntary non-profit - Other</v>
      </c>
      <c r="G4031" t="str">
        <v>Yes</v>
      </c>
      <c r="H4031" s="8">
        <v>3</v>
      </c>
      <c r="I4031" t="str">
        <f>_xlfn.XLOOKUP(C4031,State_Ref!B:B,State_Ref!A:A,"No Match")</f>
        <v>Pennsylvania</v>
      </c>
      <c r="J4031" cm="1">
        <f t="array" ref="J4031">_xlfn.XLOOKUP(I4031&amp;PROPER(D4031),Cleaned_Population!B$2:B$3200&amp;Cleaned_Population!A$2:A$3200,Cleaned_Population!C$2:C$3200,"No Match")</f>
        <v>1574281</v>
      </c>
      <c r="K4031" t="str">
        <f t="shared" si="62"/>
        <v>Sufficient Access</v>
      </c>
    </row>
    <row r="4032" spans="1:11">
      <c r="A4032" t="str">
        <v>EXCELA HEALTH WESTMORELAND REGIONAL HOSPITAL</v>
      </c>
      <c r="B4032" t="str">
        <v>GREENSBURG</v>
      </c>
      <c r="C4032" t="str">
        <v>PA</v>
      </c>
      <c r="D4032" t="str">
        <v>WESTMORELAND</v>
      </c>
      <c r="E4032" t="str">
        <v>Acute Care Hospitals</v>
      </c>
      <c r="F4032" t="str">
        <v>Voluntary non-profit - Other</v>
      </c>
      <c r="G4032" t="str">
        <v>Yes</v>
      </c>
      <c r="H4032" s="8">
        <v>3</v>
      </c>
      <c r="I4032" t="str">
        <f>_xlfn.XLOOKUP(C4032,State_Ref!B:B,State_Ref!A:A,"No Match")</f>
        <v>Pennsylvania</v>
      </c>
      <c r="J4032" cm="1">
        <f t="array" ref="J4032">_xlfn.XLOOKUP(I4032&amp;PROPER(D4032),Cleaned_Population!B$2:B$3200&amp;Cleaned_Population!A$2:A$3200,Cleaned_Population!C$2:C$3200,"No Match")</f>
        <v>349324</v>
      </c>
      <c r="K4032" t="str">
        <f t="shared" si="62"/>
        <v>Sufficient Access</v>
      </c>
    </row>
    <row r="4033" spans="1:11">
      <c r="A4033" t="str">
        <v>WARREN GENERAL HOSPITAL</v>
      </c>
      <c r="B4033" t="str">
        <v>WARREN</v>
      </c>
      <c r="C4033" t="str">
        <v>PA</v>
      </c>
      <c r="D4033" t="str">
        <v>WARREN</v>
      </c>
      <c r="E4033" t="str">
        <v>Acute Care Hospitals</v>
      </c>
      <c r="F4033" t="str">
        <v>Voluntary non-profit - Private</v>
      </c>
      <c r="G4033" t="str">
        <v>Yes</v>
      </c>
      <c r="H4033" s="8">
        <v>3</v>
      </c>
      <c r="I4033" t="str">
        <f>_xlfn.XLOOKUP(C4033,State_Ref!B:B,State_Ref!A:A,"No Match")</f>
        <v>Pennsylvania</v>
      </c>
      <c r="J4033" cm="1">
        <f t="array" ref="J4033">_xlfn.XLOOKUP(I4033&amp;PROPER(D4033),Cleaned_Population!B$2:B$3200&amp;Cleaned_Population!A$2:A$3200,Cleaned_Population!C$2:C$3200,"No Match")</f>
        <v>37038</v>
      </c>
      <c r="K4033" t="str">
        <f t="shared" si="62"/>
        <v>Sufficient Access</v>
      </c>
    </row>
    <row r="4034" spans="1:11">
      <c r="A4034" t="str">
        <v>PENN HIGHLANDS MON VALLEY</v>
      </c>
      <c r="B4034" t="str">
        <v>MONONGAHELA</v>
      </c>
      <c r="C4034" t="str">
        <v>PA</v>
      </c>
      <c r="D4034" t="str">
        <v>WASHINGTON</v>
      </c>
      <c r="E4034" t="str">
        <v>Acute Care Hospitals</v>
      </c>
      <c r="F4034" t="str">
        <v>Voluntary non-profit - Private</v>
      </c>
      <c r="G4034" t="str">
        <v>Yes</v>
      </c>
      <c r="H4034" s="8">
        <v>1</v>
      </c>
      <c r="I4034" t="str">
        <f>_xlfn.XLOOKUP(C4034,State_Ref!B:B,State_Ref!A:A,"No Match")</f>
        <v>Pennsylvania</v>
      </c>
      <c r="J4034" cm="1">
        <f t="array" ref="J4034">_xlfn.XLOOKUP(I4034&amp;PROPER(D4034),Cleaned_Population!B$2:B$3200&amp;Cleaned_Population!A$2:A$3200,Cleaned_Population!C$2:C$3200,"No Match")</f>
        <v>210802</v>
      </c>
      <c r="K4034" t="str">
        <f t="shared" si="62"/>
        <v>Sufficient Access</v>
      </c>
    </row>
    <row r="4035" spans="1:11">
      <c r="A4035" t="str">
        <v>UPMC GREENE</v>
      </c>
      <c r="B4035" t="str">
        <v>WAYNESBURG</v>
      </c>
      <c r="C4035" t="str">
        <v>PA</v>
      </c>
      <c r="D4035" t="str">
        <v>GREENE</v>
      </c>
      <c r="E4035" t="str">
        <v>Acute Care Hospitals</v>
      </c>
      <c r="F4035" t="str">
        <v>Voluntary non-profit - Private</v>
      </c>
      <c r="G4035" t="str">
        <v>Yes</v>
      </c>
      <c r="H4035" s="8">
        <v>0</v>
      </c>
      <c r="I4035" t="str">
        <f>_xlfn.XLOOKUP(C4035,State_Ref!B:B,State_Ref!A:A,"No Match")</f>
        <v>Pennsylvania</v>
      </c>
      <c r="J4035" cm="1">
        <f t="array" ref="J4035">_xlfn.XLOOKUP(I4035&amp;PROPER(D4035),Cleaned_Population!B$2:B$3200&amp;Cleaned_Population!A$2:A$3200,Cleaned_Population!C$2:C$3200,"No Match")</f>
        <v>33885</v>
      </c>
      <c r="K4035" t="str">
        <f t="shared" ref="K4035:K4098" si="63">IF(AND(J4035&gt;50000,COUNTIFS(D:D,D4035,C:C,C4035)&lt;=1),"Hospital Desert","Sufficient Access")</f>
        <v>Sufficient Access</v>
      </c>
    </row>
    <row r="4036" spans="1:11">
      <c r="A4036" t="str">
        <v>WELLSPAN CHAMBERSBURG HOSPITAL</v>
      </c>
      <c r="B4036" t="str">
        <v>CHAMBERSBURG</v>
      </c>
      <c r="C4036" t="str">
        <v>PA</v>
      </c>
      <c r="D4036" t="str">
        <v>FRANKLIN</v>
      </c>
      <c r="E4036" t="str">
        <v>Acute Care Hospitals</v>
      </c>
      <c r="F4036" t="str">
        <v>Voluntary non-profit - Private</v>
      </c>
      <c r="G4036" t="str">
        <v>Yes</v>
      </c>
      <c r="H4036" s="8">
        <v>4</v>
      </c>
      <c r="I4036" t="str">
        <f>_xlfn.XLOOKUP(C4036,State_Ref!B:B,State_Ref!A:A,"No Match")</f>
        <v>Pennsylvania</v>
      </c>
      <c r="J4036" cm="1">
        <f t="array" ref="J4036">_xlfn.XLOOKUP(I4036&amp;PROPER(D4036),Cleaned_Population!B$2:B$3200&amp;Cleaned_Population!A$2:A$3200,Cleaned_Population!C$2:C$3200,"No Match")</f>
        <v>160652</v>
      </c>
      <c r="K4036" t="str">
        <f t="shared" si="63"/>
        <v>Sufficient Access</v>
      </c>
    </row>
    <row r="4037" spans="1:11">
      <c r="A4037" t="str">
        <v>PAOLI HOSPITAL</v>
      </c>
      <c r="B4037" t="str">
        <v>PAOLI</v>
      </c>
      <c r="C4037" t="str">
        <v>PA</v>
      </c>
      <c r="D4037" t="str">
        <v>CHESTER</v>
      </c>
      <c r="E4037" t="str">
        <v>Acute Care Hospitals</v>
      </c>
      <c r="F4037" t="str">
        <v>Voluntary non-profit - Private</v>
      </c>
      <c r="G4037" t="str">
        <v>Yes</v>
      </c>
      <c r="H4037" s="8">
        <v>5</v>
      </c>
      <c r="I4037" t="str">
        <f>_xlfn.XLOOKUP(C4037,State_Ref!B:B,State_Ref!A:A,"No Match")</f>
        <v>Pennsylvania</v>
      </c>
      <c r="J4037" cm="1">
        <f t="array" ref="J4037">_xlfn.XLOOKUP(I4037&amp;PROPER(D4037),Cleaned_Population!B$2:B$3200&amp;Cleaned_Population!A$2:A$3200,Cleaned_Population!C$2:C$3200,"No Match")</f>
        <v>557116</v>
      </c>
      <c r="K4037" t="str">
        <f t="shared" si="63"/>
        <v>Sufficient Access</v>
      </c>
    </row>
    <row r="4038" spans="1:11">
      <c r="A4038" t="str">
        <v>MERCY CATHOLIC MEDICAL CENTER- MERCY FITZGERALD</v>
      </c>
      <c r="B4038" t="str">
        <v>DARBY</v>
      </c>
      <c r="C4038" t="str">
        <v>PA</v>
      </c>
      <c r="D4038" t="str">
        <v>DELAWARE</v>
      </c>
      <c r="E4038" t="str">
        <v>Acute Care Hospitals</v>
      </c>
      <c r="F4038" t="str">
        <v>Voluntary non-profit - Private</v>
      </c>
      <c r="G4038" t="str">
        <v>Yes</v>
      </c>
      <c r="H4038" s="8">
        <v>2</v>
      </c>
      <c r="I4038" t="str">
        <f>_xlfn.XLOOKUP(C4038,State_Ref!B:B,State_Ref!A:A,"No Match")</f>
        <v>Pennsylvania</v>
      </c>
      <c r="J4038" cm="1">
        <f t="array" ref="J4038">_xlfn.XLOOKUP(I4038&amp;PROPER(D4038),Cleaned_Population!B$2:B$3200&amp;Cleaned_Population!A$2:A$3200,Cleaned_Population!C$2:C$3200,"No Match")</f>
        <v>580937</v>
      </c>
      <c r="K4038" t="str">
        <f t="shared" si="63"/>
        <v>Sufficient Access</v>
      </c>
    </row>
    <row r="4039" spans="1:11">
      <c r="A4039" t="str">
        <v>CANONSBURG GENERAL HOSPITAL</v>
      </c>
      <c r="B4039" t="str">
        <v>CANONSBURG</v>
      </c>
      <c r="C4039" t="str">
        <v>PA</v>
      </c>
      <c r="D4039" t="str">
        <v>WASHINGTON</v>
      </c>
      <c r="E4039" t="str">
        <v>Acute Care Hospitals</v>
      </c>
      <c r="F4039" t="str">
        <v>Voluntary non-profit - Private</v>
      </c>
      <c r="G4039" t="str">
        <v>Yes</v>
      </c>
      <c r="H4039" s="8">
        <v>3</v>
      </c>
      <c r="I4039" t="str">
        <f>_xlfn.XLOOKUP(C4039,State_Ref!B:B,State_Ref!A:A,"No Match")</f>
        <v>Pennsylvania</v>
      </c>
      <c r="J4039" cm="1">
        <f t="array" ref="J4039">_xlfn.XLOOKUP(I4039&amp;PROPER(D4039),Cleaned_Population!B$2:B$3200&amp;Cleaned_Population!A$2:A$3200,Cleaned_Population!C$2:C$3200,"No Match")</f>
        <v>210802</v>
      </c>
      <c r="K4039" t="str">
        <f t="shared" si="63"/>
        <v>Sufficient Access</v>
      </c>
    </row>
    <row r="4040" spans="1:11">
      <c r="A4040" t="str">
        <v>ST LUKE'S HOSPITAL - EASTON CAMPUS</v>
      </c>
      <c r="B4040" t="str">
        <v>EASTON</v>
      </c>
      <c r="C4040" t="str">
        <v>PA</v>
      </c>
      <c r="D4040" t="str">
        <v>NORTHAMPTON</v>
      </c>
      <c r="E4040" t="str">
        <v>Acute Care Hospitals</v>
      </c>
      <c r="F4040" t="str">
        <v>Voluntary non-profit - Private</v>
      </c>
      <c r="G4040" t="str">
        <v>Yes</v>
      </c>
      <c r="H4040" s="8">
        <v>4</v>
      </c>
      <c r="I4040" t="str">
        <f>_xlfn.XLOOKUP(C4040,State_Ref!B:B,State_Ref!A:A,"No Match")</f>
        <v>Pennsylvania</v>
      </c>
      <c r="J4040" cm="1">
        <f t="array" ref="J4040">_xlfn.XLOOKUP(I4040&amp;PROPER(D4040),Cleaned_Population!B$2:B$3200&amp;Cleaned_Population!A$2:A$3200,Cleaned_Population!C$2:C$3200,"No Match")</f>
        <v>324411</v>
      </c>
      <c r="K4040" t="str">
        <f t="shared" si="63"/>
        <v>Sufficient Access</v>
      </c>
    </row>
    <row r="4041" spans="1:11">
      <c r="A4041" t="str">
        <v>ACMH HOSPITAL</v>
      </c>
      <c r="B4041" t="str">
        <v>KITTANNING</v>
      </c>
      <c r="C4041" t="str">
        <v>PA</v>
      </c>
      <c r="D4041" t="str">
        <v>ARMSTRONG</v>
      </c>
      <c r="E4041" t="str">
        <v>Acute Care Hospitals</v>
      </c>
      <c r="F4041" t="str">
        <v>Voluntary non-profit - Private</v>
      </c>
      <c r="G4041" t="str">
        <v>Yes</v>
      </c>
      <c r="H4041" s="8">
        <v>3</v>
      </c>
      <c r="I4041" t="str">
        <f>_xlfn.XLOOKUP(C4041,State_Ref!B:B,State_Ref!A:A,"No Match")</f>
        <v>Pennsylvania</v>
      </c>
      <c r="J4041" cm="1">
        <f t="array" ref="J4041">_xlfn.XLOOKUP(I4041&amp;PROPER(D4041),Cleaned_Population!B$2:B$3200&amp;Cleaned_Population!A$2:A$3200,Cleaned_Population!C$2:C$3200,"No Match")</f>
        <v>63698</v>
      </c>
      <c r="K4041" t="str">
        <f t="shared" si="63"/>
        <v>Hospital Desert</v>
      </c>
    </row>
    <row r="4042" spans="1:11">
      <c r="A4042" t="str">
        <v>UPMC PRESBYTERIAN SHADYSIDE</v>
      </c>
      <c r="B4042" t="str">
        <v>PITTSBURGH</v>
      </c>
      <c r="C4042" t="str">
        <v>PA</v>
      </c>
      <c r="D4042" t="str">
        <v>ALLEGHENY</v>
      </c>
      <c r="E4042" t="str">
        <v>Acute Care Hospitals</v>
      </c>
      <c r="F4042" t="str">
        <v>Voluntary non-profit - Private</v>
      </c>
      <c r="G4042" t="str">
        <v>Yes</v>
      </c>
      <c r="H4042" s="8">
        <v>4</v>
      </c>
      <c r="I4042" t="str">
        <f>_xlfn.XLOOKUP(C4042,State_Ref!B:B,State_Ref!A:A,"No Match")</f>
        <v>Pennsylvania</v>
      </c>
      <c r="J4042" cm="1">
        <f t="array" ref="J4042">_xlfn.XLOOKUP(I4042&amp;PROPER(D4042),Cleaned_Population!B$2:B$3200&amp;Cleaned_Population!A$2:A$3200,Cleaned_Population!C$2:C$3200,"No Match")</f>
        <v>1225035</v>
      </c>
      <c r="K4042" t="str">
        <f t="shared" si="63"/>
        <v>Sufficient Access</v>
      </c>
    </row>
    <row r="4043" spans="1:11">
      <c r="A4043" t="str">
        <v>INDEPENDENCE HEALTH SYSTEM BUTLER MEMORIAL HOSPITA</v>
      </c>
      <c r="B4043" t="str">
        <v>BUTLER</v>
      </c>
      <c r="C4043" t="str">
        <v>PA</v>
      </c>
      <c r="D4043" t="str">
        <v>BUTLER</v>
      </c>
      <c r="E4043" t="str">
        <v>Acute Care Hospitals</v>
      </c>
      <c r="F4043" t="str">
        <v>Voluntary non-profit - Private</v>
      </c>
      <c r="G4043" t="str">
        <v>Yes</v>
      </c>
      <c r="H4043" s="8">
        <v>2</v>
      </c>
      <c r="I4043" t="str">
        <f>_xlfn.XLOOKUP(C4043,State_Ref!B:B,State_Ref!A:A,"No Match")</f>
        <v>Pennsylvania</v>
      </c>
      <c r="J4043" cm="1">
        <f t="array" ref="J4043">_xlfn.XLOOKUP(I4043&amp;PROPER(D4043),Cleaned_Population!B$2:B$3200&amp;Cleaned_Population!A$2:A$3200,Cleaned_Population!C$2:C$3200,"No Match")</f>
        <v>200169</v>
      </c>
      <c r="K4043" t="str">
        <f t="shared" si="63"/>
        <v>Hospital Desert</v>
      </c>
    </row>
    <row r="4044" spans="1:11">
      <c r="A4044" t="str">
        <v>INDIANA REGIONAL MEDICAL CENTER</v>
      </c>
      <c r="B4044" t="str">
        <v>INDIANA</v>
      </c>
      <c r="C4044" t="str">
        <v>PA</v>
      </c>
      <c r="D4044" t="str">
        <v>INDIANA</v>
      </c>
      <c r="E4044" t="str">
        <v>Acute Care Hospitals</v>
      </c>
      <c r="F4044" t="str">
        <v>Voluntary non-profit - Private</v>
      </c>
      <c r="G4044" t="str">
        <v>Yes</v>
      </c>
      <c r="H4044" s="8">
        <v>2</v>
      </c>
      <c r="I4044" t="str">
        <f>_xlfn.XLOOKUP(C4044,State_Ref!B:B,State_Ref!A:A,"No Match")</f>
        <v>Pennsylvania</v>
      </c>
      <c r="J4044" cm="1">
        <f t="array" ref="J4044">_xlfn.XLOOKUP(I4044&amp;PROPER(D4044),Cleaned_Population!B$2:B$3200&amp;Cleaned_Population!A$2:A$3200,Cleaned_Population!C$2:C$3200,"No Match")</f>
        <v>82878</v>
      </c>
      <c r="K4044" t="str">
        <f t="shared" si="63"/>
        <v>Hospital Desert</v>
      </c>
    </row>
    <row r="4045" spans="1:11">
      <c r="A4045" t="str">
        <v>THOMAS JEFFERSON UNIVERSITY HOSPITAL</v>
      </c>
      <c r="B4045" t="str">
        <v>PHILADELPHIA</v>
      </c>
      <c r="C4045" t="str">
        <v>PA</v>
      </c>
      <c r="D4045" t="str">
        <v>PHILADELPHIA</v>
      </c>
      <c r="E4045" t="str">
        <v>Acute Care Hospitals</v>
      </c>
      <c r="F4045" t="str">
        <v>Voluntary non-profit - Private</v>
      </c>
      <c r="G4045" t="str">
        <v>Yes</v>
      </c>
      <c r="H4045" s="8">
        <v>3</v>
      </c>
      <c r="I4045" t="str">
        <f>_xlfn.XLOOKUP(C4045,State_Ref!B:B,State_Ref!A:A,"No Match")</f>
        <v>Pennsylvania</v>
      </c>
      <c r="J4045" cm="1">
        <f t="array" ref="J4045">_xlfn.XLOOKUP(I4045&amp;PROPER(D4045),Cleaned_Population!B$2:B$3200&amp;Cleaned_Population!A$2:A$3200,Cleaned_Population!C$2:C$3200,"No Match")</f>
        <v>1574281</v>
      </c>
      <c r="K4045" t="str">
        <f t="shared" si="63"/>
        <v>Sufficient Access</v>
      </c>
    </row>
    <row r="4046" spans="1:11">
      <c r="A4046" t="str">
        <v>UPMC HORIZON</v>
      </c>
      <c r="B4046" t="str">
        <v>GREENVILLE</v>
      </c>
      <c r="C4046" t="str">
        <v>PA</v>
      </c>
      <c r="D4046" t="str">
        <v>MERCER</v>
      </c>
      <c r="E4046" t="str">
        <v>Acute Care Hospitals</v>
      </c>
      <c r="F4046" t="str">
        <v>Voluntary non-profit - Private</v>
      </c>
      <c r="G4046" t="str">
        <v>Yes</v>
      </c>
      <c r="H4046" s="8">
        <v>4</v>
      </c>
      <c r="I4046" t="str">
        <f>_xlfn.XLOOKUP(C4046,State_Ref!B:B,State_Ref!A:A,"No Match")</f>
        <v>Pennsylvania</v>
      </c>
      <c r="J4046" cm="1">
        <f t="array" ref="J4046">_xlfn.XLOOKUP(I4046&amp;PROPER(D4046),Cleaned_Population!B$2:B$3200&amp;Cleaned_Population!A$2:A$3200,Cleaned_Population!C$2:C$3200,"No Match")</f>
        <v>107860</v>
      </c>
      <c r="K4046" t="str">
        <f t="shared" si="63"/>
        <v>Sufficient Access</v>
      </c>
    </row>
    <row r="4047" spans="1:11">
      <c r="A4047" t="str">
        <v>CHESTER COUNTY HOSPITAL</v>
      </c>
      <c r="B4047" t="str">
        <v>WEST CHESTER</v>
      </c>
      <c r="C4047" t="str">
        <v>PA</v>
      </c>
      <c r="D4047" t="str">
        <v>CHESTER</v>
      </c>
      <c r="E4047" t="str">
        <v>Acute Care Hospitals</v>
      </c>
      <c r="F4047" t="str">
        <v>Voluntary non-profit - Private</v>
      </c>
      <c r="G4047" t="str">
        <v>Yes</v>
      </c>
      <c r="H4047" s="8">
        <v>5</v>
      </c>
      <c r="I4047" t="str">
        <f>_xlfn.XLOOKUP(C4047,State_Ref!B:B,State_Ref!A:A,"No Match")</f>
        <v>Pennsylvania</v>
      </c>
      <c r="J4047" cm="1">
        <f t="array" ref="J4047">_xlfn.XLOOKUP(I4047&amp;PROPER(D4047),Cleaned_Population!B$2:B$3200&amp;Cleaned_Population!A$2:A$3200,Cleaned_Population!C$2:C$3200,"No Match")</f>
        <v>557116</v>
      </c>
      <c r="K4047" t="str">
        <f t="shared" si="63"/>
        <v>Sufficient Access</v>
      </c>
    </row>
    <row r="4048" spans="1:11">
      <c r="A4048" t="str">
        <v>CROZER CHESTER MEDICAL CENTER</v>
      </c>
      <c r="B4048" t="str">
        <v>UPLAND</v>
      </c>
      <c r="C4048" t="str">
        <v>PA</v>
      </c>
      <c r="D4048" t="str">
        <v>DELAWARE</v>
      </c>
      <c r="E4048" t="str">
        <v>Acute Care Hospitals</v>
      </c>
      <c r="F4048" t="str">
        <v>Voluntary non-profit - Other</v>
      </c>
      <c r="G4048" t="str">
        <v>Yes</v>
      </c>
      <c r="H4048" s="8">
        <v>1</v>
      </c>
      <c r="I4048" t="str">
        <f>_xlfn.XLOOKUP(C4048,State_Ref!B:B,State_Ref!A:A,"No Match")</f>
        <v>Pennsylvania</v>
      </c>
      <c r="J4048" cm="1">
        <f t="array" ref="J4048">_xlfn.XLOOKUP(I4048&amp;PROPER(D4048),Cleaned_Population!B$2:B$3200&amp;Cleaned_Population!A$2:A$3200,Cleaned_Population!C$2:C$3200,"No Match")</f>
        <v>580937</v>
      </c>
      <c r="K4048" t="str">
        <f t="shared" si="63"/>
        <v>Sufficient Access</v>
      </c>
    </row>
    <row r="4049" spans="1:11">
      <c r="A4049" t="str">
        <v>ST LUKE'S MINERS MEMORIAL HOSPITAL</v>
      </c>
      <c r="B4049" t="str">
        <v>COALDALE</v>
      </c>
      <c r="C4049" t="str">
        <v>PA</v>
      </c>
      <c r="D4049" t="str">
        <v>SCHUYLKILL</v>
      </c>
      <c r="E4049" t="str">
        <v>Acute Care Hospitals</v>
      </c>
      <c r="F4049" t="str">
        <v>Voluntary non-profit - Private</v>
      </c>
      <c r="G4049" t="str">
        <v>Yes</v>
      </c>
      <c r="H4049" s="8">
        <v>4</v>
      </c>
      <c r="I4049" t="str">
        <f>_xlfn.XLOOKUP(C4049,State_Ref!B:B,State_Ref!A:A,"No Match")</f>
        <v>Pennsylvania</v>
      </c>
      <c r="J4049" cm="1">
        <f t="array" ref="J4049">_xlfn.XLOOKUP(I4049&amp;PROPER(D4049),Cleaned_Population!B$2:B$3200&amp;Cleaned_Population!A$2:A$3200,Cleaned_Population!C$2:C$3200,"No Match")</f>
        <v>145085</v>
      </c>
      <c r="K4049" t="str">
        <f t="shared" si="63"/>
        <v>Sufficient Access</v>
      </c>
    </row>
    <row r="4050" spans="1:11">
      <c r="A4050" t="str">
        <v>PENN HIGHLANDS CONNELLSVILLE</v>
      </c>
      <c r="B4050" t="str">
        <v>CONNELLSVILLE</v>
      </c>
      <c r="C4050" t="str">
        <v>PA</v>
      </c>
      <c r="D4050" t="str">
        <v>FAYETTE</v>
      </c>
      <c r="E4050" t="str">
        <v>Acute Care Hospitals</v>
      </c>
      <c r="F4050" t="str">
        <v>Voluntary non-profit - Private</v>
      </c>
      <c r="G4050" t="str">
        <v>Yes</v>
      </c>
      <c r="H4050" s="8">
        <v>0</v>
      </c>
      <c r="I4050" t="str">
        <f>_xlfn.XLOOKUP(C4050,State_Ref!B:B,State_Ref!A:A,"No Match")</f>
        <v>Pennsylvania</v>
      </c>
      <c r="J4050" cm="1">
        <f t="array" ref="J4050">_xlfn.XLOOKUP(I4050&amp;PROPER(D4050),Cleaned_Population!B$2:B$3200&amp;Cleaned_Population!A$2:A$3200,Cleaned_Population!C$2:C$3200,"No Match")</f>
        <v>123021</v>
      </c>
      <c r="K4050" t="str">
        <f t="shared" si="63"/>
        <v>Sufficient Access</v>
      </c>
    </row>
    <row r="4051" spans="1:11">
      <c r="A4051" t="str">
        <v>LEHIGH VALLEY HOSPITAL - HAZLETON</v>
      </c>
      <c r="B4051" t="str">
        <v>HAZLETON</v>
      </c>
      <c r="C4051" t="str">
        <v>PA</v>
      </c>
      <c r="D4051" t="str">
        <v>LUZERNE</v>
      </c>
      <c r="E4051" t="str">
        <v>Acute Care Hospitals</v>
      </c>
      <c r="F4051" t="str">
        <v>Voluntary non-profit - Other</v>
      </c>
      <c r="G4051" t="str">
        <v>Yes</v>
      </c>
      <c r="H4051" s="8">
        <v>2</v>
      </c>
      <c r="I4051" t="str">
        <f>_xlfn.XLOOKUP(C4051,State_Ref!B:B,State_Ref!A:A,"No Match")</f>
        <v>Pennsylvania</v>
      </c>
      <c r="J4051" cm="1">
        <f t="array" ref="J4051">_xlfn.XLOOKUP(I4051&amp;PROPER(D4051),Cleaned_Population!B$2:B$3200&amp;Cleaned_Population!A$2:A$3200,Cleaned_Population!C$2:C$3200,"No Match")</f>
        <v>332126</v>
      </c>
      <c r="K4051" t="str">
        <f t="shared" si="63"/>
        <v>Sufficient Access</v>
      </c>
    </row>
    <row r="4052" spans="1:11">
      <c r="A4052" t="str">
        <v>MAIN LINE HOSPITAL LANKENAU</v>
      </c>
      <c r="B4052" t="str">
        <v>WYNNEWOOD</v>
      </c>
      <c r="C4052" t="str">
        <v>PA</v>
      </c>
      <c r="D4052" t="str">
        <v>MONTGOMERY</v>
      </c>
      <c r="E4052" t="str">
        <v>Acute Care Hospitals</v>
      </c>
      <c r="F4052" t="str">
        <v>Voluntary non-profit - Private</v>
      </c>
      <c r="G4052" t="str">
        <v>Yes</v>
      </c>
      <c r="H4052" s="8">
        <v>4</v>
      </c>
      <c r="I4052" t="str">
        <f>_xlfn.XLOOKUP(C4052,State_Ref!B:B,State_Ref!A:A,"No Match")</f>
        <v>Pennsylvania</v>
      </c>
      <c r="J4052" cm="1">
        <f t="array" ref="J4052">_xlfn.XLOOKUP(I4052&amp;PROPER(D4052),Cleaned_Population!B$2:B$3200&amp;Cleaned_Population!A$2:A$3200,Cleaned_Population!C$2:C$3200,"No Match")</f>
        <v>877643</v>
      </c>
      <c r="K4052" t="str">
        <f t="shared" si="63"/>
        <v>Sufficient Access</v>
      </c>
    </row>
    <row r="4053" spans="1:11">
      <c r="A4053" t="str">
        <v>LECOM MEDICAL CENTER AND BEHAVIORAL HEALTH PAV</v>
      </c>
      <c r="B4053" t="str">
        <v>ERIE</v>
      </c>
      <c r="C4053" t="str">
        <v>PA</v>
      </c>
      <c r="D4053" t="str">
        <v>ERIE</v>
      </c>
      <c r="E4053" t="str">
        <v>Acute Care Hospitals</v>
      </c>
      <c r="F4053" t="str">
        <v>Voluntary non-profit - Private</v>
      </c>
      <c r="G4053" t="str">
        <v>Yes</v>
      </c>
      <c r="H4053" s="8">
        <v>1</v>
      </c>
      <c r="I4053" t="str">
        <f>_xlfn.XLOOKUP(C4053,State_Ref!B:B,State_Ref!A:A,"No Match")</f>
        <v>Pennsylvania</v>
      </c>
      <c r="J4053" cm="1">
        <f t="array" ref="J4053">_xlfn.XLOOKUP(I4053&amp;PROPER(D4053),Cleaned_Population!B$2:B$3200&amp;Cleaned_Population!A$2:A$3200,Cleaned_Population!C$2:C$3200,"No Match")</f>
        <v>265832</v>
      </c>
      <c r="K4053" t="str">
        <f t="shared" si="63"/>
        <v>Sufficient Access</v>
      </c>
    </row>
    <row r="4054" spans="1:11">
      <c r="A4054" t="str">
        <v>PUNXSUTAWNEY AREA HOSPITAL</v>
      </c>
      <c r="B4054" t="str">
        <v>PUNXSUTAWNEY</v>
      </c>
      <c r="C4054" t="str">
        <v>PA</v>
      </c>
      <c r="D4054" t="str">
        <v>JEFFERSON</v>
      </c>
      <c r="E4054" t="str">
        <v>Acute Care Hospitals</v>
      </c>
      <c r="F4054" t="str">
        <v>Voluntary non-profit - Private</v>
      </c>
      <c r="G4054" t="str">
        <v>Yes</v>
      </c>
      <c r="H4054" s="8">
        <v>2</v>
      </c>
      <c r="I4054" t="str">
        <f>_xlfn.XLOOKUP(C4054,State_Ref!B:B,State_Ref!A:A,"No Match")</f>
        <v>Pennsylvania</v>
      </c>
      <c r="J4054" cm="1">
        <f t="array" ref="J4054">_xlfn.XLOOKUP(I4054&amp;PROPER(D4054),Cleaned_Population!B$2:B$3200&amp;Cleaned_Population!A$2:A$3200,Cleaned_Population!C$2:C$3200,"No Match")</f>
        <v>43255</v>
      </c>
      <c r="K4054" t="str">
        <f t="shared" si="63"/>
        <v>Sufficient Access</v>
      </c>
    </row>
    <row r="4055" spans="1:11">
      <c r="A4055" t="str">
        <v>LEHIGH VALLEY HOSPITAL - POCONO</v>
      </c>
      <c r="B4055" t="str">
        <v>EAST STROUDSBURG</v>
      </c>
      <c r="C4055" t="str">
        <v>PA</v>
      </c>
      <c r="D4055" t="str">
        <v>MONROE</v>
      </c>
      <c r="E4055" t="str">
        <v>Acute Care Hospitals</v>
      </c>
      <c r="F4055" t="str">
        <v>Voluntary non-profit - Private</v>
      </c>
      <c r="G4055" t="str">
        <v>Yes</v>
      </c>
      <c r="H4055" s="8">
        <v>3</v>
      </c>
      <c r="I4055" t="str">
        <f>_xlfn.XLOOKUP(C4055,State_Ref!B:B,State_Ref!A:A,"No Match")</f>
        <v>Pennsylvania</v>
      </c>
      <c r="J4055" cm="1">
        <f t="array" ref="J4055">_xlfn.XLOOKUP(I4055&amp;PROPER(D4055),Cleaned_Population!B$2:B$3200&amp;Cleaned_Population!A$2:A$3200,Cleaned_Population!C$2:C$3200,"No Match")</f>
        <v>167179</v>
      </c>
      <c r="K4055" t="str">
        <f t="shared" si="63"/>
        <v>Sufficient Access</v>
      </c>
    </row>
    <row r="4056" spans="1:11">
      <c r="A4056" t="str">
        <v>DOYLESTOWN HOSPITAL</v>
      </c>
      <c r="B4056" t="str">
        <v>DOYLESTOWN</v>
      </c>
      <c r="C4056" t="str">
        <v>PA</v>
      </c>
      <c r="D4056" t="str">
        <v>BUCKS</v>
      </c>
      <c r="E4056" t="str">
        <v>Acute Care Hospitals</v>
      </c>
      <c r="F4056" t="str">
        <v>Voluntary non-profit - Private</v>
      </c>
      <c r="G4056" t="str">
        <v>Yes</v>
      </c>
      <c r="H4056" s="8">
        <v>4</v>
      </c>
      <c r="I4056" t="str">
        <f>_xlfn.XLOOKUP(C4056,State_Ref!B:B,State_Ref!A:A,"No Match")</f>
        <v>Pennsylvania</v>
      </c>
      <c r="J4056" cm="1">
        <f t="array" ref="J4056">_xlfn.XLOOKUP(I4056&amp;PROPER(D4056),Cleaned_Population!B$2:B$3200&amp;Cleaned_Population!A$2:A$3200,Cleaned_Population!C$2:C$3200,"No Match")</f>
        <v>647828</v>
      </c>
      <c r="K4056" t="str">
        <f t="shared" si="63"/>
        <v>Sufficient Access</v>
      </c>
    </row>
    <row r="4057" spans="1:11">
      <c r="A4057" t="str">
        <v>NAZARETH HOSPITAL</v>
      </c>
      <c r="B4057" t="str">
        <v>PHILADELPHIA</v>
      </c>
      <c r="C4057" t="str">
        <v>PA</v>
      </c>
      <c r="D4057" t="str">
        <v>PHILADELPHIA</v>
      </c>
      <c r="E4057" t="str">
        <v>Acute Care Hospitals</v>
      </c>
      <c r="F4057" t="str">
        <v>Voluntary non-profit - Private</v>
      </c>
      <c r="G4057" t="str">
        <v>Yes</v>
      </c>
      <c r="H4057" s="8">
        <v>2</v>
      </c>
      <c r="I4057" t="str">
        <f>_xlfn.XLOOKUP(C4057,State_Ref!B:B,State_Ref!A:A,"No Match")</f>
        <v>Pennsylvania</v>
      </c>
      <c r="J4057" cm="1">
        <f t="array" ref="J4057">_xlfn.XLOOKUP(I4057&amp;PROPER(D4057),Cleaned_Population!B$2:B$3200&amp;Cleaned_Population!A$2:A$3200,Cleaned_Population!C$2:C$3200,"No Match")</f>
        <v>1574281</v>
      </c>
      <c r="K4057" t="str">
        <f t="shared" si="63"/>
        <v>Sufficient Access</v>
      </c>
    </row>
    <row r="4058" spans="1:11">
      <c r="A4058" t="str">
        <v>SHARON REGIONAL MEDICAL CENTER</v>
      </c>
      <c r="B4058" t="str">
        <v>SHARON</v>
      </c>
      <c r="C4058" t="str">
        <v>PA</v>
      </c>
      <c r="D4058" t="str">
        <v>MERCER</v>
      </c>
      <c r="E4058" t="str">
        <v>Acute Care Hospitals</v>
      </c>
      <c r="F4058" t="str">
        <v>Proprietary</v>
      </c>
      <c r="G4058" t="str">
        <v>Yes</v>
      </c>
      <c r="H4058" s="8">
        <v>3</v>
      </c>
      <c r="I4058" t="str">
        <f>_xlfn.XLOOKUP(C4058,State_Ref!B:B,State_Ref!A:A,"No Match")</f>
        <v>Pennsylvania</v>
      </c>
      <c r="J4058" cm="1">
        <f t="array" ref="J4058">_xlfn.XLOOKUP(I4058&amp;PROPER(D4058),Cleaned_Population!B$2:B$3200&amp;Cleaned_Population!A$2:A$3200,Cleaned_Population!C$2:C$3200,"No Match")</f>
        <v>107860</v>
      </c>
      <c r="K4058" t="str">
        <f t="shared" si="63"/>
        <v>Sufficient Access</v>
      </c>
    </row>
    <row r="4059" spans="1:11">
      <c r="A4059" t="str">
        <v>EXCELA HEALTH - FRICK HOSPITAL</v>
      </c>
      <c r="B4059" t="str">
        <v>MOUNT PLEASANT</v>
      </c>
      <c r="C4059" t="str">
        <v>PA</v>
      </c>
      <c r="D4059" t="str">
        <v>WESTMORELAND</v>
      </c>
      <c r="E4059" t="str">
        <v>Acute Care Hospitals</v>
      </c>
      <c r="F4059" t="str">
        <v>Voluntary non-profit - Other</v>
      </c>
      <c r="G4059" t="str">
        <v>Yes</v>
      </c>
      <c r="H4059" s="8">
        <v>3</v>
      </c>
      <c r="I4059" t="str">
        <f>_xlfn.XLOOKUP(C4059,State_Ref!B:B,State_Ref!A:A,"No Match")</f>
        <v>Pennsylvania</v>
      </c>
      <c r="J4059" cm="1">
        <f t="array" ref="J4059">_xlfn.XLOOKUP(I4059&amp;PROPER(D4059),Cleaned_Population!B$2:B$3200&amp;Cleaned_Population!A$2:A$3200,Cleaned_Population!C$2:C$3200,"No Match")</f>
        <v>349324</v>
      </c>
      <c r="K4059" t="str">
        <f t="shared" si="63"/>
        <v>Sufficient Access</v>
      </c>
    </row>
    <row r="4060" spans="1:11">
      <c r="A4060" t="str">
        <v>EXCELA HEALTH LATROBE HOSPITAL</v>
      </c>
      <c r="B4060" t="str">
        <v>LATROBE</v>
      </c>
      <c r="C4060" t="str">
        <v>PA</v>
      </c>
      <c r="D4060" t="str">
        <v>WESTMORELAND</v>
      </c>
      <c r="E4060" t="str">
        <v>Acute Care Hospitals</v>
      </c>
      <c r="F4060" t="str">
        <v>Voluntary non-profit - Private</v>
      </c>
      <c r="G4060" t="str">
        <v>Yes</v>
      </c>
      <c r="H4060" s="8">
        <v>4</v>
      </c>
      <c r="I4060" t="str">
        <f>_xlfn.XLOOKUP(C4060,State_Ref!B:B,State_Ref!A:A,"No Match")</f>
        <v>Pennsylvania</v>
      </c>
      <c r="J4060" cm="1">
        <f t="array" ref="J4060">_xlfn.XLOOKUP(I4060&amp;PROPER(D4060),Cleaned_Population!B$2:B$3200&amp;Cleaned_Population!A$2:A$3200,Cleaned_Population!C$2:C$3200,"No Match")</f>
        <v>349324</v>
      </c>
      <c r="K4060" t="str">
        <f t="shared" si="63"/>
        <v>Sufficient Access</v>
      </c>
    </row>
    <row r="4061" spans="1:11">
      <c r="A4061" t="str">
        <v>RIDDLE MEMORIAL HOSPITAL</v>
      </c>
      <c r="B4061" t="str">
        <v>MEDIA</v>
      </c>
      <c r="C4061" t="str">
        <v>PA</v>
      </c>
      <c r="D4061" t="str">
        <v>DELAWARE</v>
      </c>
      <c r="E4061" t="str">
        <v>Acute Care Hospitals</v>
      </c>
      <c r="F4061" t="str">
        <v>Voluntary non-profit - Private</v>
      </c>
      <c r="G4061" t="str">
        <v>Yes</v>
      </c>
      <c r="H4061" s="8">
        <v>4</v>
      </c>
      <c r="I4061" t="str">
        <f>_xlfn.XLOOKUP(C4061,State_Ref!B:B,State_Ref!A:A,"No Match")</f>
        <v>Pennsylvania</v>
      </c>
      <c r="J4061" cm="1">
        <f t="array" ref="J4061">_xlfn.XLOOKUP(I4061&amp;PROPER(D4061),Cleaned_Population!B$2:B$3200&amp;Cleaned_Population!A$2:A$3200,Cleaned_Population!C$2:C$3200,"No Match")</f>
        <v>580937</v>
      </c>
      <c r="K4061" t="str">
        <f t="shared" si="63"/>
        <v>Sufficient Access</v>
      </c>
    </row>
    <row r="4062" spans="1:11">
      <c r="A4062" t="str">
        <v>PENN PRESBYTERIAN MEDICAL CENTER</v>
      </c>
      <c r="B4062" t="str">
        <v>PHILADELPHIA</v>
      </c>
      <c r="C4062" t="str">
        <v>PA</v>
      </c>
      <c r="D4062" t="str">
        <v>PHILADELPHIA</v>
      </c>
      <c r="E4062" t="str">
        <v>Acute Care Hospitals</v>
      </c>
      <c r="F4062" t="str">
        <v>Voluntary non-profit - Other</v>
      </c>
      <c r="G4062" t="str">
        <v>Yes</v>
      </c>
      <c r="H4062" s="8">
        <v>4</v>
      </c>
      <c r="I4062" t="str">
        <f>_xlfn.XLOOKUP(C4062,State_Ref!B:B,State_Ref!A:A,"No Match")</f>
        <v>Pennsylvania</v>
      </c>
      <c r="J4062" cm="1">
        <f t="array" ref="J4062">_xlfn.XLOOKUP(I4062&amp;PROPER(D4062),Cleaned_Population!B$2:B$3200&amp;Cleaned_Population!A$2:A$3200,Cleaned_Population!C$2:C$3200,"No Match")</f>
        <v>1574281</v>
      </c>
      <c r="K4062" t="str">
        <f t="shared" si="63"/>
        <v>Sufficient Access</v>
      </c>
    </row>
    <row r="4063" spans="1:11">
      <c r="A4063" t="str">
        <v>WELLSPAN EPHRATA COMMUNITY HOSPITAL</v>
      </c>
      <c r="B4063" t="str">
        <v>EPHRATA</v>
      </c>
      <c r="C4063" t="str">
        <v>PA</v>
      </c>
      <c r="D4063" t="str">
        <v>LANCASTER</v>
      </c>
      <c r="E4063" t="str">
        <v>Acute Care Hospitals</v>
      </c>
      <c r="F4063" t="str">
        <v>Voluntary non-profit - Other</v>
      </c>
      <c r="G4063" t="str">
        <v>Yes</v>
      </c>
      <c r="H4063" s="8">
        <v>5</v>
      </c>
      <c r="I4063" t="str">
        <f>_xlfn.XLOOKUP(C4063,State_Ref!B:B,State_Ref!A:A,"No Match")</f>
        <v>Pennsylvania</v>
      </c>
      <c r="J4063" cm="1">
        <f t="array" ref="J4063">_xlfn.XLOOKUP(I4063&amp;PROPER(D4063),Cleaned_Population!B$2:B$3200&amp;Cleaned_Population!A$2:A$3200,Cleaned_Population!C$2:C$3200,"No Match")</f>
        <v>563159</v>
      </c>
      <c r="K4063" t="str">
        <f t="shared" si="63"/>
        <v>Sufficient Access</v>
      </c>
    </row>
    <row r="4064" spans="1:11">
      <c r="A4064" t="str">
        <v>PENNSYLVANIA HOSPITAL</v>
      </c>
      <c r="B4064" t="str">
        <v>PHILADELPHIA</v>
      </c>
      <c r="C4064" t="str">
        <v>PA</v>
      </c>
      <c r="D4064" t="str">
        <v>PHILADELPHIA</v>
      </c>
      <c r="E4064" t="str">
        <v>Acute Care Hospitals</v>
      </c>
      <c r="F4064" t="str">
        <v>Voluntary non-profit - Private</v>
      </c>
      <c r="G4064" t="str">
        <v>Yes</v>
      </c>
      <c r="H4064" s="8">
        <v>4</v>
      </c>
      <c r="I4064" t="str">
        <f>_xlfn.XLOOKUP(C4064,State_Ref!B:B,State_Ref!A:A,"No Match")</f>
        <v>Pennsylvania</v>
      </c>
      <c r="J4064" cm="1">
        <f t="array" ref="J4064">_xlfn.XLOOKUP(I4064&amp;PROPER(D4064),Cleaned_Population!B$2:B$3200&amp;Cleaned_Population!A$2:A$3200,Cleaned_Population!C$2:C$3200,"No Match")</f>
        <v>1574281</v>
      </c>
      <c r="K4064" t="str">
        <f t="shared" si="63"/>
        <v>Sufficient Access</v>
      </c>
    </row>
    <row r="4065" spans="1:11">
      <c r="A4065" t="str">
        <v>ST CLAIR HOSPITAL</v>
      </c>
      <c r="B4065" t="str">
        <v>PITTSBURGH</v>
      </c>
      <c r="C4065" t="str">
        <v>PA</v>
      </c>
      <c r="D4065" t="str">
        <v>ALLEGHENY</v>
      </c>
      <c r="E4065" t="str">
        <v>Acute Care Hospitals</v>
      </c>
      <c r="F4065" t="str">
        <v>Voluntary non-profit - Private</v>
      </c>
      <c r="G4065" t="str">
        <v>Yes</v>
      </c>
      <c r="H4065" s="8">
        <v>4</v>
      </c>
      <c r="I4065" t="str">
        <f>_xlfn.XLOOKUP(C4065,State_Ref!B:B,State_Ref!A:A,"No Match")</f>
        <v>Pennsylvania</v>
      </c>
      <c r="J4065" cm="1">
        <f t="array" ref="J4065">_xlfn.XLOOKUP(I4065&amp;PROPER(D4065),Cleaned_Population!B$2:B$3200&amp;Cleaned_Population!A$2:A$3200,Cleaned_Population!C$2:C$3200,"No Match")</f>
        <v>1225035</v>
      </c>
      <c r="K4065" t="str">
        <f t="shared" si="63"/>
        <v>Sufficient Access</v>
      </c>
    </row>
    <row r="4066" spans="1:11">
      <c r="A4066" t="str">
        <v>JEFFERSON ABINGTON HOSPITAL</v>
      </c>
      <c r="B4066" t="str">
        <v>ABINGTON</v>
      </c>
      <c r="C4066" t="str">
        <v>PA</v>
      </c>
      <c r="D4066" t="str">
        <v>MONTGOMERY</v>
      </c>
      <c r="E4066" t="str">
        <v>Acute Care Hospitals</v>
      </c>
      <c r="F4066" t="str">
        <v>Voluntary non-profit - Private</v>
      </c>
      <c r="G4066" t="str">
        <v>Yes</v>
      </c>
      <c r="H4066" s="8">
        <v>3</v>
      </c>
      <c r="I4066" t="str">
        <f>_xlfn.XLOOKUP(C4066,State_Ref!B:B,State_Ref!A:A,"No Match")</f>
        <v>Pennsylvania</v>
      </c>
      <c r="J4066" cm="1">
        <f t="array" ref="J4066">_xlfn.XLOOKUP(I4066&amp;PROPER(D4066),Cleaned_Population!B$2:B$3200&amp;Cleaned_Population!A$2:A$3200,Cleaned_Population!C$2:C$3200,"No Match")</f>
        <v>877643</v>
      </c>
      <c r="K4066" t="str">
        <f t="shared" si="63"/>
        <v>Sufficient Access</v>
      </c>
    </row>
    <row r="4067" spans="1:11">
      <c r="A4067" t="str">
        <v>UPMC HANOVER</v>
      </c>
      <c r="B4067" t="str">
        <v>HANOVER</v>
      </c>
      <c r="C4067" t="str">
        <v>PA</v>
      </c>
      <c r="D4067" t="str">
        <v>YORK</v>
      </c>
      <c r="E4067" t="str">
        <v>Acute Care Hospitals</v>
      </c>
      <c r="F4067" t="str">
        <v>Voluntary non-profit - Private</v>
      </c>
      <c r="G4067" t="str">
        <v>Yes</v>
      </c>
      <c r="H4067" s="8">
        <v>4</v>
      </c>
      <c r="I4067" t="str">
        <f>_xlfn.XLOOKUP(C4067,State_Ref!B:B,State_Ref!A:A,"No Match")</f>
        <v>Pennsylvania</v>
      </c>
      <c r="J4067" cm="1">
        <f t="array" ref="J4067">_xlfn.XLOOKUP(I4067&amp;PROPER(D4067),Cleaned_Population!B$2:B$3200&amp;Cleaned_Population!A$2:A$3200,Cleaned_Population!C$2:C$3200,"No Match")</f>
        <v>473197</v>
      </c>
      <c r="K4067" t="str">
        <f t="shared" si="63"/>
        <v>Sufficient Access</v>
      </c>
    </row>
    <row r="4068" spans="1:11">
      <c r="A4068" t="str">
        <v>REGIONAL HOSPITAL OF SCRANTON</v>
      </c>
      <c r="B4068" t="str">
        <v>SCRANTON</v>
      </c>
      <c r="C4068" t="str">
        <v>PA</v>
      </c>
      <c r="D4068" t="str">
        <v>LACKAWANNA</v>
      </c>
      <c r="E4068" t="str">
        <v>Acute Care Hospitals</v>
      </c>
      <c r="F4068" t="str">
        <v>Proprietary</v>
      </c>
      <c r="G4068" t="str">
        <v>Yes</v>
      </c>
      <c r="H4068" s="8">
        <v>2</v>
      </c>
      <c r="I4068" t="str">
        <f>_xlfn.XLOOKUP(C4068,State_Ref!B:B,State_Ref!A:A,"No Match")</f>
        <v>Pennsylvania</v>
      </c>
      <c r="J4068" cm="1">
        <f t="array" ref="J4068">_xlfn.XLOOKUP(I4068&amp;PROPER(D4068),Cleaned_Population!B$2:B$3200&amp;Cleaned_Population!A$2:A$3200,Cleaned_Population!C$2:C$3200,"No Match")</f>
        <v>216502</v>
      </c>
      <c r="K4068" t="str">
        <f t="shared" si="63"/>
        <v>Sufficient Access</v>
      </c>
    </row>
    <row r="4069" spans="1:11">
      <c r="A4069" t="str">
        <v>MILTON S HERSHEY MEDICAL CENTER</v>
      </c>
      <c r="B4069" t="str">
        <v>HERSHEY</v>
      </c>
      <c r="C4069" t="str">
        <v>PA</v>
      </c>
      <c r="D4069" t="str">
        <v>DAUPHIN</v>
      </c>
      <c r="E4069" t="str">
        <v>Acute Care Hospitals</v>
      </c>
      <c r="F4069" t="str">
        <v>Voluntary non-profit - Private</v>
      </c>
      <c r="G4069" t="str">
        <v>Yes</v>
      </c>
      <c r="H4069" s="8">
        <v>4</v>
      </c>
      <c r="I4069" t="str">
        <f>_xlfn.XLOOKUP(C4069,State_Ref!B:B,State_Ref!A:A,"No Match")</f>
        <v>Pennsylvania</v>
      </c>
      <c r="J4069" cm="1">
        <f t="array" ref="J4069">_xlfn.XLOOKUP(I4069&amp;PROPER(D4069),Cleaned_Population!B$2:B$3200&amp;Cleaned_Population!A$2:A$3200,Cleaned_Population!C$2:C$3200,"No Match")</f>
        <v>293351</v>
      </c>
      <c r="K4069" t="str">
        <f t="shared" si="63"/>
        <v>Sufficient Access</v>
      </c>
    </row>
    <row r="4070" spans="1:11">
      <c r="A4070" t="str">
        <v>ST MARY MEDICAL CENTER</v>
      </c>
      <c r="B4070" t="str">
        <v>LANGHORNE</v>
      </c>
      <c r="C4070" t="str">
        <v>PA</v>
      </c>
      <c r="D4070" t="str">
        <v>BUCKS</v>
      </c>
      <c r="E4070" t="str">
        <v>Acute Care Hospitals</v>
      </c>
      <c r="F4070" t="str">
        <v>Voluntary non-profit - Private</v>
      </c>
      <c r="G4070" t="str">
        <v>Yes</v>
      </c>
      <c r="H4070" s="8">
        <v>2</v>
      </c>
      <c r="I4070" t="str">
        <f>_xlfn.XLOOKUP(C4070,State_Ref!B:B,State_Ref!A:A,"No Match")</f>
        <v>Pennsylvania</v>
      </c>
      <c r="J4070" cm="1">
        <f t="array" ref="J4070">_xlfn.XLOOKUP(I4070&amp;PROPER(D4070),Cleaned_Population!B$2:B$3200&amp;Cleaned_Population!A$2:A$3200,Cleaned_Population!C$2:C$3200,"No Match")</f>
        <v>647828</v>
      </c>
      <c r="K4070" t="str">
        <f t="shared" si="63"/>
        <v>Sufficient Access</v>
      </c>
    </row>
    <row r="4071" spans="1:11">
      <c r="A4071" t="str">
        <v>JEFFERSON HOSPITAL</v>
      </c>
      <c r="B4071" t="str">
        <v>JEFFERSON HILLS</v>
      </c>
      <c r="C4071" t="str">
        <v>PA</v>
      </c>
      <c r="D4071" t="str">
        <v>ALLEGHENY</v>
      </c>
      <c r="E4071" t="str">
        <v>Acute Care Hospitals</v>
      </c>
      <c r="F4071" t="str">
        <v>Voluntary non-profit - Private</v>
      </c>
      <c r="G4071" t="str">
        <v>Yes</v>
      </c>
      <c r="H4071" s="8">
        <v>4</v>
      </c>
      <c r="I4071" t="str">
        <f>_xlfn.XLOOKUP(C4071,State_Ref!B:B,State_Ref!A:A,"No Match")</f>
        <v>Pennsylvania</v>
      </c>
      <c r="J4071" cm="1">
        <f t="array" ref="J4071">_xlfn.XLOOKUP(I4071&amp;PROPER(D4071),Cleaned_Population!B$2:B$3200&amp;Cleaned_Population!A$2:A$3200,Cleaned_Population!C$2:C$3200,"No Match")</f>
        <v>1225035</v>
      </c>
      <c r="K4071" t="str">
        <f t="shared" si="63"/>
        <v>Sufficient Access</v>
      </c>
    </row>
    <row r="4072" spans="1:11">
      <c r="A4072" t="str">
        <v>GROVE CITY MEDICAL CENTER</v>
      </c>
      <c r="B4072" t="str">
        <v>GROVE CITY</v>
      </c>
      <c r="C4072" t="str">
        <v>PA</v>
      </c>
      <c r="D4072" t="str">
        <v>MERCER</v>
      </c>
      <c r="E4072" t="str">
        <v>Acute Care Hospitals</v>
      </c>
      <c r="F4072" t="str">
        <v>Voluntary non-profit - Private</v>
      </c>
      <c r="G4072" t="str">
        <v>Yes</v>
      </c>
      <c r="H4072" s="8">
        <v>4</v>
      </c>
      <c r="I4072" t="str">
        <f>_xlfn.XLOOKUP(C4072,State_Ref!B:B,State_Ref!A:A,"No Match")</f>
        <v>Pennsylvania</v>
      </c>
      <c r="J4072" cm="1">
        <f t="array" ref="J4072">_xlfn.XLOOKUP(I4072&amp;PROPER(D4072),Cleaned_Population!B$2:B$3200&amp;Cleaned_Population!A$2:A$3200,Cleaned_Population!C$2:C$3200,"No Match")</f>
        <v>107860</v>
      </c>
      <c r="K4072" t="str">
        <f t="shared" si="63"/>
        <v>Sufficient Access</v>
      </c>
    </row>
    <row r="4073" spans="1:11">
      <c r="A4073" t="str">
        <v>FORBES HOSPITAL</v>
      </c>
      <c r="B4073" t="str">
        <v>MONROEVILLE</v>
      </c>
      <c r="C4073" t="str">
        <v>PA</v>
      </c>
      <c r="D4073" t="str">
        <v>ALLEGHENY</v>
      </c>
      <c r="E4073" t="str">
        <v>Acute Care Hospitals</v>
      </c>
      <c r="F4073" t="str">
        <v>Voluntary non-profit - Private</v>
      </c>
      <c r="G4073" t="str">
        <v>Yes</v>
      </c>
      <c r="H4073" s="8">
        <v>3</v>
      </c>
      <c r="I4073" t="str">
        <f>_xlfn.XLOOKUP(C4073,State_Ref!B:B,State_Ref!A:A,"No Match")</f>
        <v>Pennsylvania</v>
      </c>
      <c r="J4073" cm="1">
        <f t="array" ref="J4073">_xlfn.XLOOKUP(I4073&amp;PROPER(D4073),Cleaned_Population!B$2:B$3200&amp;Cleaned_Population!A$2:A$3200,Cleaned_Population!C$2:C$3200,"No Match")</f>
        <v>1225035</v>
      </c>
      <c r="K4073" t="str">
        <f t="shared" si="63"/>
        <v>Sufficient Access</v>
      </c>
    </row>
    <row r="4074" spans="1:11">
      <c r="A4074" t="str">
        <v>MOUNT NITTANY MEDICAL CENTER</v>
      </c>
      <c r="B4074" t="str">
        <v>STATE COLLEGE</v>
      </c>
      <c r="C4074" t="str">
        <v>PA</v>
      </c>
      <c r="D4074" t="str">
        <v>CENTRE</v>
      </c>
      <c r="E4074" t="str">
        <v>Acute Care Hospitals</v>
      </c>
      <c r="F4074" t="str">
        <v>Voluntary non-profit - Private</v>
      </c>
      <c r="G4074" t="str">
        <v>Yes</v>
      </c>
      <c r="H4074" s="8">
        <v>5</v>
      </c>
      <c r="I4074" t="str">
        <f>_xlfn.XLOOKUP(C4074,State_Ref!B:B,State_Ref!A:A,"No Match")</f>
        <v>Pennsylvania</v>
      </c>
      <c r="J4074" cm="1">
        <f t="array" ref="J4074">_xlfn.XLOOKUP(I4074&amp;PROPER(D4074),Cleaned_Population!B$2:B$3200&amp;Cleaned_Population!A$2:A$3200,Cleaned_Population!C$2:C$3200,"No Match")</f>
        <v>157393</v>
      </c>
      <c r="K4074" t="str">
        <f t="shared" si="63"/>
        <v>Sufficient Access</v>
      </c>
    </row>
    <row r="4075" spans="1:11">
      <c r="A4075" t="str">
        <v>GEISINGER WYOMING VALLEY MEDICAL CENTER</v>
      </c>
      <c r="B4075" t="str">
        <v>WILKES BARRE</v>
      </c>
      <c r="C4075" t="str">
        <v>PA</v>
      </c>
      <c r="D4075" t="str">
        <v>LUZERNE</v>
      </c>
      <c r="E4075" t="str">
        <v>Acute Care Hospitals</v>
      </c>
      <c r="F4075" t="str">
        <v>Voluntary non-profit - Private</v>
      </c>
      <c r="G4075" t="str">
        <v>Yes</v>
      </c>
      <c r="H4075" s="8">
        <v>4</v>
      </c>
      <c r="I4075" t="str">
        <f>_xlfn.XLOOKUP(C4075,State_Ref!B:B,State_Ref!A:A,"No Match")</f>
        <v>Pennsylvania</v>
      </c>
      <c r="J4075" cm="1">
        <f t="array" ref="J4075">_xlfn.XLOOKUP(I4075&amp;PROPER(D4075),Cleaned_Population!B$2:B$3200&amp;Cleaned_Population!A$2:A$3200,Cleaned_Population!C$2:C$3200,"No Match")</f>
        <v>332126</v>
      </c>
      <c r="K4075" t="str">
        <f t="shared" si="63"/>
        <v>Sufficient Access</v>
      </c>
    </row>
    <row r="4076" spans="1:11">
      <c r="A4076" t="str">
        <v>VALLEY FORGE MEDICAL CENTER</v>
      </c>
      <c r="B4076" t="str">
        <v>NORRISTOWN</v>
      </c>
      <c r="C4076" t="str">
        <v>PA</v>
      </c>
      <c r="D4076" t="str">
        <v>MONTGOMERY</v>
      </c>
      <c r="E4076" t="str">
        <v>Acute Care Hospitals</v>
      </c>
      <c r="F4076" t="str">
        <v>Proprietary</v>
      </c>
      <c r="G4076" t="str">
        <v>No</v>
      </c>
      <c r="H4076" s="8">
        <v>0</v>
      </c>
      <c r="I4076" t="str">
        <f>_xlfn.XLOOKUP(C4076,State_Ref!B:B,State_Ref!A:A,"No Match")</f>
        <v>Pennsylvania</v>
      </c>
      <c r="J4076" cm="1">
        <f t="array" ref="J4076">_xlfn.XLOOKUP(I4076&amp;PROPER(D4076),Cleaned_Population!B$2:B$3200&amp;Cleaned_Population!A$2:A$3200,Cleaned_Population!C$2:C$3200,"No Match")</f>
        <v>877643</v>
      </c>
      <c r="K4076" t="str">
        <f t="shared" si="63"/>
        <v>Sufficient Access</v>
      </c>
    </row>
    <row r="4077" spans="1:11">
      <c r="A4077" t="str">
        <v>EAGLEVILLE HOSPITAL</v>
      </c>
      <c r="B4077" t="str">
        <v>EAGLEVILLE</v>
      </c>
      <c r="C4077" t="str">
        <v>PA</v>
      </c>
      <c r="D4077" t="str">
        <v>MONTGOMERY</v>
      </c>
      <c r="E4077" t="str">
        <v>Acute Care Hospitals</v>
      </c>
      <c r="F4077" t="str">
        <v>Voluntary non-profit - Private</v>
      </c>
      <c r="G4077" t="str">
        <v>No</v>
      </c>
      <c r="H4077" s="8">
        <v>0</v>
      </c>
      <c r="I4077" t="str">
        <f>_xlfn.XLOOKUP(C4077,State_Ref!B:B,State_Ref!A:A,"No Match")</f>
        <v>Pennsylvania</v>
      </c>
      <c r="J4077" cm="1">
        <f t="array" ref="J4077">_xlfn.XLOOKUP(I4077&amp;PROPER(D4077),Cleaned_Population!B$2:B$3200&amp;Cleaned_Population!A$2:A$3200,Cleaned_Population!C$2:C$3200,"No Match")</f>
        <v>877643</v>
      </c>
      <c r="K4077" t="str">
        <f t="shared" si="63"/>
        <v>Sufficient Access</v>
      </c>
    </row>
    <row r="4078" spans="1:11">
      <c r="A4078" t="str">
        <v>ROXBOROUGH MEMORIAL HOSPITAL</v>
      </c>
      <c r="B4078" t="str">
        <v>PHILADELPHIA</v>
      </c>
      <c r="C4078" t="str">
        <v>PA</v>
      </c>
      <c r="D4078" t="str">
        <v>PHILADELPHIA</v>
      </c>
      <c r="E4078" t="str">
        <v>Acute Care Hospitals</v>
      </c>
      <c r="F4078" t="str">
        <v>Proprietary</v>
      </c>
      <c r="G4078" t="str">
        <v>Yes</v>
      </c>
      <c r="H4078" s="8">
        <v>2</v>
      </c>
      <c r="I4078" t="str">
        <f>_xlfn.XLOOKUP(C4078,State_Ref!B:B,State_Ref!A:A,"No Match")</f>
        <v>Pennsylvania</v>
      </c>
      <c r="J4078" cm="1">
        <f t="array" ref="J4078">_xlfn.XLOOKUP(I4078&amp;PROPER(D4078),Cleaned_Population!B$2:B$3200&amp;Cleaned_Population!A$2:A$3200,Cleaned_Population!C$2:C$3200,"No Match")</f>
        <v>1574281</v>
      </c>
      <c r="K4078" t="str">
        <f t="shared" si="63"/>
        <v>Sufficient Access</v>
      </c>
    </row>
    <row r="4079" spans="1:11">
      <c r="A4079" t="str">
        <v>EDGEWOOD SURGICAL HOSPITAL</v>
      </c>
      <c r="B4079" t="str">
        <v>TRANSFER</v>
      </c>
      <c r="C4079" t="str">
        <v>PA</v>
      </c>
      <c r="D4079" t="str">
        <v>MERCER</v>
      </c>
      <c r="E4079" t="str">
        <v>Acute Care Hospitals</v>
      </c>
      <c r="F4079" t="str">
        <v>Physician</v>
      </c>
      <c r="G4079" t="str">
        <v>No</v>
      </c>
      <c r="H4079" s="8">
        <v>0</v>
      </c>
      <c r="I4079" t="str">
        <f>_xlfn.XLOOKUP(C4079,State_Ref!B:B,State_Ref!A:A,"No Match")</f>
        <v>Pennsylvania</v>
      </c>
      <c r="J4079" cm="1">
        <f t="array" ref="J4079">_xlfn.XLOOKUP(I4079&amp;PROPER(D4079),Cleaned_Population!B$2:B$3200&amp;Cleaned_Population!A$2:A$3200,Cleaned_Population!C$2:C$3200,"No Match")</f>
        <v>107860</v>
      </c>
      <c r="K4079" t="str">
        <f t="shared" si="63"/>
        <v>Sufficient Access</v>
      </c>
    </row>
    <row r="4080" spans="1:11">
      <c r="A4080" t="str">
        <v>SURGICAL INSTITUTE OF READING</v>
      </c>
      <c r="B4080" t="str">
        <v>WYOMISSING</v>
      </c>
      <c r="C4080" t="str">
        <v>PA</v>
      </c>
      <c r="D4080" t="str">
        <v>BERKS</v>
      </c>
      <c r="E4080" t="str">
        <v>Acute Care Hospitals</v>
      </c>
      <c r="F4080" t="str">
        <v>Physician</v>
      </c>
      <c r="G4080" t="str">
        <v>No</v>
      </c>
      <c r="H4080" s="8">
        <v>0</v>
      </c>
      <c r="I4080" t="str">
        <f>_xlfn.XLOOKUP(C4080,State_Ref!B:B,State_Ref!A:A,"No Match")</f>
        <v>Pennsylvania</v>
      </c>
      <c r="J4080" cm="1">
        <f t="array" ref="J4080">_xlfn.XLOOKUP(I4080&amp;PROPER(D4080),Cleaned_Population!B$2:B$3200&amp;Cleaned_Population!A$2:A$3200,Cleaned_Population!C$2:C$3200,"No Match")</f>
        <v>440072</v>
      </c>
      <c r="K4080" t="str">
        <f t="shared" si="63"/>
        <v>Sufficient Access</v>
      </c>
    </row>
    <row r="4081" spans="1:11">
      <c r="A4081" t="str">
        <v>ROTHMAN ORTHOPAEDIC SPECIALTY HOSPITAL</v>
      </c>
      <c r="B4081" t="str">
        <v>BENSALEM</v>
      </c>
      <c r="C4081" t="str">
        <v>PA</v>
      </c>
      <c r="D4081" t="str">
        <v>BUCKS</v>
      </c>
      <c r="E4081" t="str">
        <v>Acute Care Hospitals</v>
      </c>
      <c r="F4081" t="str">
        <v>Proprietary</v>
      </c>
      <c r="G4081" t="str">
        <v>No</v>
      </c>
      <c r="H4081" s="8">
        <v>0</v>
      </c>
      <c r="I4081" t="str">
        <f>_xlfn.XLOOKUP(C4081,State_Ref!B:B,State_Ref!A:A,"No Match")</f>
        <v>Pennsylvania</v>
      </c>
      <c r="J4081" cm="1">
        <f t="array" ref="J4081">_xlfn.XLOOKUP(I4081&amp;PROPER(D4081),Cleaned_Population!B$2:B$3200&amp;Cleaned_Population!A$2:A$3200,Cleaned_Population!C$2:C$3200,"No Match")</f>
        <v>647828</v>
      </c>
      <c r="K4081" t="str">
        <f t="shared" si="63"/>
        <v>Sufficient Access</v>
      </c>
    </row>
    <row r="4082" spans="1:11">
      <c r="A4082" t="str">
        <v>ADVANCED SURGICAL HOSPITAL</v>
      </c>
      <c r="B4082" t="str">
        <v>WASHINGTON</v>
      </c>
      <c r="C4082" t="str">
        <v>PA</v>
      </c>
      <c r="D4082" t="str">
        <v>WASHINGTON</v>
      </c>
      <c r="E4082" t="str">
        <v>Acute Care Hospitals</v>
      </c>
      <c r="F4082" t="str">
        <v>Physician</v>
      </c>
      <c r="G4082" t="str">
        <v>No</v>
      </c>
      <c r="H4082" s="8">
        <v>0</v>
      </c>
      <c r="I4082" t="str">
        <f>_xlfn.XLOOKUP(C4082,State_Ref!B:B,State_Ref!A:A,"No Match")</f>
        <v>Pennsylvania</v>
      </c>
      <c r="J4082" cm="1">
        <f t="array" ref="J4082">_xlfn.XLOOKUP(I4082&amp;PROPER(D4082),Cleaned_Population!B$2:B$3200&amp;Cleaned_Population!A$2:A$3200,Cleaned_Population!C$2:C$3200,"No Match")</f>
        <v>210802</v>
      </c>
      <c r="K4082" t="str">
        <f t="shared" si="63"/>
        <v>Sufficient Access</v>
      </c>
    </row>
    <row r="4083" spans="1:11">
      <c r="A4083" t="str">
        <v>PHYSICIANS CARE SURGICAL HOSPITAL</v>
      </c>
      <c r="B4083" t="str">
        <v>ROYERSFORD</v>
      </c>
      <c r="C4083" t="str">
        <v>PA</v>
      </c>
      <c r="D4083" t="str">
        <v>MONTGOMERY</v>
      </c>
      <c r="E4083" t="str">
        <v>Acute Care Hospitals</v>
      </c>
      <c r="F4083" t="str">
        <v>Physician</v>
      </c>
      <c r="G4083" t="str">
        <v>No</v>
      </c>
      <c r="H4083" s="8">
        <v>0</v>
      </c>
      <c r="I4083" t="str">
        <f>_xlfn.XLOOKUP(C4083,State_Ref!B:B,State_Ref!A:A,"No Match")</f>
        <v>Pennsylvania</v>
      </c>
      <c r="J4083" cm="1">
        <f t="array" ref="J4083">_xlfn.XLOOKUP(I4083&amp;PROPER(D4083),Cleaned_Population!B$2:B$3200&amp;Cleaned_Population!A$2:A$3200,Cleaned_Population!C$2:C$3200,"No Match")</f>
        <v>877643</v>
      </c>
      <c r="K4083" t="str">
        <f t="shared" si="63"/>
        <v>Sufficient Access</v>
      </c>
    </row>
    <row r="4084" spans="1:11">
      <c r="A4084" t="str">
        <v>OSS ORTHOPAEDIC HOSPITAL</v>
      </c>
      <c r="B4084" t="str">
        <v>YORK</v>
      </c>
      <c r="C4084" t="str">
        <v>PA</v>
      </c>
      <c r="D4084" t="str">
        <v>YORK</v>
      </c>
      <c r="E4084" t="str">
        <v>Acute Care Hospitals</v>
      </c>
      <c r="F4084" t="str">
        <v>Proprietary</v>
      </c>
      <c r="G4084" t="str">
        <v>No</v>
      </c>
      <c r="H4084" s="8">
        <v>0</v>
      </c>
      <c r="I4084" t="str">
        <f>_xlfn.XLOOKUP(C4084,State_Ref!B:B,State_Ref!A:A,"No Match")</f>
        <v>Pennsylvania</v>
      </c>
      <c r="J4084" cm="1">
        <f t="array" ref="J4084">_xlfn.XLOOKUP(I4084&amp;PROPER(D4084),Cleaned_Population!B$2:B$3200&amp;Cleaned_Population!A$2:A$3200,Cleaned_Population!C$2:C$3200,"No Match")</f>
        <v>473197</v>
      </c>
      <c r="K4084" t="str">
        <f t="shared" si="63"/>
        <v>Sufficient Access</v>
      </c>
    </row>
    <row r="4085" spans="1:11">
      <c r="A4085" t="str">
        <v>WELLSPAN SURGERY AND REHABILITATION HOSPITAL</v>
      </c>
      <c r="B4085" t="str">
        <v>YORK</v>
      </c>
      <c r="C4085" t="str">
        <v>PA</v>
      </c>
      <c r="D4085" t="str">
        <v>YORK</v>
      </c>
      <c r="E4085" t="str">
        <v>Acute Care Hospitals</v>
      </c>
      <c r="F4085" t="str">
        <v>Voluntary non-profit - Private</v>
      </c>
      <c r="G4085" t="str">
        <v>No</v>
      </c>
      <c r="H4085" s="8">
        <v>0</v>
      </c>
      <c r="I4085" t="str">
        <f>_xlfn.XLOOKUP(C4085,State_Ref!B:B,State_Ref!A:A,"No Match")</f>
        <v>Pennsylvania</v>
      </c>
      <c r="J4085" cm="1">
        <f t="array" ref="J4085">_xlfn.XLOOKUP(I4085&amp;PROPER(D4085),Cleaned_Population!B$2:B$3200&amp;Cleaned_Population!A$2:A$3200,Cleaned_Population!C$2:C$3200,"No Match")</f>
        <v>473197</v>
      </c>
      <c r="K4085" t="str">
        <f t="shared" si="63"/>
        <v>Sufficient Access</v>
      </c>
    </row>
    <row r="4086" spans="1:11">
      <c r="A4086" t="str">
        <v>UPMC EAST</v>
      </c>
      <c r="B4086" t="str">
        <v>MONROEVILLE</v>
      </c>
      <c r="C4086" t="str">
        <v>PA</v>
      </c>
      <c r="D4086" t="str">
        <v>ALLEGHENY</v>
      </c>
      <c r="E4086" t="str">
        <v>Acute Care Hospitals</v>
      </c>
      <c r="F4086" t="str">
        <v>Voluntary non-profit - Private</v>
      </c>
      <c r="G4086" t="str">
        <v>Yes</v>
      </c>
      <c r="H4086" s="8">
        <v>4</v>
      </c>
      <c r="I4086" t="str">
        <f>_xlfn.XLOOKUP(C4086,State_Ref!B:B,State_Ref!A:A,"No Match")</f>
        <v>Pennsylvania</v>
      </c>
      <c r="J4086" cm="1">
        <f t="array" ref="J4086">_xlfn.XLOOKUP(I4086&amp;PROPER(D4086),Cleaned_Population!B$2:B$3200&amp;Cleaned_Population!A$2:A$3200,Cleaned_Population!C$2:C$3200,"No Match")</f>
        <v>1225035</v>
      </c>
      <c r="K4086" t="str">
        <f t="shared" si="63"/>
        <v>Sufficient Access</v>
      </c>
    </row>
    <row r="4087" spans="1:11">
      <c r="A4087" t="str">
        <v>JEFFERSON EINSTEIN MONTGOMERY HOSPITAL</v>
      </c>
      <c r="B4087" t="str">
        <v>EAST NORRITON</v>
      </c>
      <c r="C4087" t="str">
        <v>PA</v>
      </c>
      <c r="D4087" t="str">
        <v>MONTGOMERY</v>
      </c>
      <c r="E4087" t="str">
        <v>Acute Care Hospitals</v>
      </c>
      <c r="F4087" t="str">
        <v>Voluntary non-profit - Private</v>
      </c>
      <c r="G4087" t="str">
        <v>Yes</v>
      </c>
      <c r="H4087" s="8">
        <v>4</v>
      </c>
      <c r="I4087" t="str">
        <f>_xlfn.XLOOKUP(C4087,State_Ref!B:B,State_Ref!A:A,"No Match")</f>
        <v>Pennsylvania</v>
      </c>
      <c r="J4087" cm="1">
        <f t="array" ref="J4087">_xlfn.XLOOKUP(I4087&amp;PROPER(D4087),Cleaned_Population!B$2:B$3200&amp;Cleaned_Population!A$2:A$3200,Cleaned_Population!C$2:C$3200,"No Match")</f>
        <v>877643</v>
      </c>
      <c r="K4087" t="str">
        <f t="shared" si="63"/>
        <v>Sufficient Access</v>
      </c>
    </row>
    <row r="4088" spans="1:11">
      <c r="A4088" t="str">
        <v>ST LUKE'S HOSPITAL - MONROE CAMPUS</v>
      </c>
      <c r="B4088" t="str">
        <v>STROUDSBURG</v>
      </c>
      <c r="C4088" t="str">
        <v>PA</v>
      </c>
      <c r="D4088" t="str">
        <v>MONROE</v>
      </c>
      <c r="E4088" t="str">
        <v>Acute Care Hospitals</v>
      </c>
      <c r="F4088" t="str">
        <v>Voluntary non-profit - Private</v>
      </c>
      <c r="G4088" t="str">
        <v>Yes</v>
      </c>
      <c r="H4088" s="8">
        <v>5</v>
      </c>
      <c r="I4088" t="str">
        <f>_xlfn.XLOOKUP(C4088,State_Ref!B:B,State_Ref!A:A,"No Match")</f>
        <v>Pennsylvania</v>
      </c>
      <c r="J4088" cm="1">
        <f t="array" ref="J4088">_xlfn.XLOOKUP(I4088&amp;PROPER(D4088),Cleaned_Population!B$2:B$3200&amp;Cleaned_Population!A$2:A$3200,Cleaned_Population!C$2:C$3200,"No Match")</f>
        <v>167179</v>
      </c>
      <c r="K4088" t="str">
        <f t="shared" si="63"/>
        <v>Sufficient Access</v>
      </c>
    </row>
    <row r="4089" spans="1:11">
      <c r="A4089" t="str">
        <v>WILLS EYE HOSPITAL</v>
      </c>
      <c r="B4089" t="str">
        <v>PHILADELPHIA</v>
      </c>
      <c r="C4089" t="str">
        <v>PA</v>
      </c>
      <c r="D4089" t="str">
        <v>PHILADELPHIA</v>
      </c>
      <c r="E4089" t="str">
        <v>Acute Care Hospitals</v>
      </c>
      <c r="F4089" t="str">
        <v>Voluntary non-profit - Private</v>
      </c>
      <c r="G4089" t="str">
        <v>No</v>
      </c>
      <c r="H4089" s="8">
        <v>0</v>
      </c>
      <c r="I4089" t="str">
        <f>_xlfn.XLOOKUP(C4089,State_Ref!B:B,State_Ref!A:A,"No Match")</f>
        <v>Pennsylvania</v>
      </c>
      <c r="J4089" cm="1">
        <f t="array" ref="J4089">_xlfn.XLOOKUP(I4089&amp;PROPER(D4089),Cleaned_Population!B$2:B$3200&amp;Cleaned_Population!A$2:A$3200,Cleaned_Population!C$2:C$3200,"No Match")</f>
        <v>1574281</v>
      </c>
      <c r="K4089" t="str">
        <f t="shared" si="63"/>
        <v>Sufficient Access</v>
      </c>
    </row>
    <row r="4090" spans="1:11">
      <c r="A4090" t="str">
        <v>GEISINGER ST. LUKE'S  HOSPITAL</v>
      </c>
      <c r="B4090" t="str">
        <v>ORWIGSBURG</v>
      </c>
      <c r="C4090" t="str">
        <v>PA</v>
      </c>
      <c r="D4090" t="str">
        <v>SCHUYLKILL</v>
      </c>
      <c r="E4090" t="str">
        <v>Acute Care Hospitals</v>
      </c>
      <c r="F4090" t="str">
        <v>Voluntary non-profit - Private</v>
      </c>
      <c r="G4090" t="str">
        <v>No</v>
      </c>
      <c r="H4090" s="8">
        <v>5</v>
      </c>
      <c r="I4090" t="str">
        <f>_xlfn.XLOOKUP(C4090,State_Ref!B:B,State_Ref!A:A,"No Match")</f>
        <v>Pennsylvania</v>
      </c>
      <c r="J4090" cm="1">
        <f t="array" ref="J4090">_xlfn.XLOOKUP(I4090&amp;PROPER(D4090),Cleaned_Population!B$2:B$3200&amp;Cleaned_Population!A$2:A$3200,Cleaned_Population!C$2:C$3200,"No Match")</f>
        <v>145085</v>
      </c>
      <c r="K4090" t="str">
        <f t="shared" si="63"/>
        <v>Sufficient Access</v>
      </c>
    </row>
    <row r="4091" spans="1:11">
      <c r="A4091" t="str">
        <v>AHN EMERUS WESTMORELAND, LLC</v>
      </c>
      <c r="B4091" t="str">
        <v>GREENSBURG</v>
      </c>
      <c r="C4091" t="str">
        <v>PA</v>
      </c>
      <c r="D4091" t="str">
        <v>WESTMORELAND</v>
      </c>
      <c r="E4091" t="str">
        <v>Acute Care Hospitals</v>
      </c>
      <c r="F4091" t="str">
        <v>Proprietary</v>
      </c>
      <c r="G4091" t="str">
        <v>Yes</v>
      </c>
      <c r="H4091" s="8">
        <v>0</v>
      </c>
      <c r="I4091" t="str">
        <f>_xlfn.XLOOKUP(C4091,State_Ref!B:B,State_Ref!A:A,"No Match")</f>
        <v>Pennsylvania</v>
      </c>
      <c r="J4091" cm="1">
        <f t="array" ref="J4091">_xlfn.XLOOKUP(I4091&amp;PROPER(D4091),Cleaned_Population!B$2:B$3200&amp;Cleaned_Population!A$2:A$3200,Cleaned_Population!C$2:C$3200,"No Match")</f>
        <v>349324</v>
      </c>
      <c r="K4091" t="str">
        <f t="shared" si="63"/>
        <v>Sufficient Access</v>
      </c>
    </row>
    <row r="4092" spans="1:11">
      <c r="A4092" t="str">
        <v>AHN WEXFORD HOSPITAL</v>
      </c>
      <c r="B4092" t="str">
        <v>WEXFORD</v>
      </c>
      <c r="C4092" t="str">
        <v>PA</v>
      </c>
      <c r="D4092" t="str">
        <v>ALLEGHENY</v>
      </c>
      <c r="E4092" t="str">
        <v>Acute Care Hospitals</v>
      </c>
      <c r="F4092" t="str">
        <v>Voluntary non-profit - Private</v>
      </c>
      <c r="G4092" t="str">
        <v>Yes</v>
      </c>
      <c r="H4092" s="8">
        <v>5</v>
      </c>
      <c r="I4092" t="str">
        <f>_xlfn.XLOOKUP(C4092,State_Ref!B:B,State_Ref!A:A,"No Match")</f>
        <v>Pennsylvania</v>
      </c>
      <c r="J4092" cm="1">
        <f t="array" ref="J4092">_xlfn.XLOOKUP(I4092&amp;PROPER(D4092),Cleaned_Population!B$2:B$3200&amp;Cleaned_Population!A$2:A$3200,Cleaned_Population!C$2:C$3200,"No Match")</f>
        <v>1225035</v>
      </c>
      <c r="K4092" t="str">
        <f t="shared" si="63"/>
        <v>Sufficient Access</v>
      </c>
    </row>
    <row r="4093" spans="1:11">
      <c r="A4093" t="str">
        <v>ST LUKE'S HOSPITAL - CARBON CAMPUS</v>
      </c>
      <c r="B4093" t="str">
        <v>LEHIGHTON</v>
      </c>
      <c r="C4093" t="str">
        <v>PA</v>
      </c>
      <c r="D4093" t="str">
        <v>CARBON</v>
      </c>
      <c r="E4093" t="str">
        <v>Acute Care Hospitals</v>
      </c>
      <c r="F4093" t="str">
        <v>Voluntary non-profit - Private</v>
      </c>
      <c r="G4093" t="str">
        <v>Yes</v>
      </c>
      <c r="H4093" s="8">
        <v>5</v>
      </c>
      <c r="I4093" t="str">
        <f>_xlfn.XLOOKUP(C4093,State_Ref!B:B,State_Ref!A:A,"No Match")</f>
        <v>Pennsylvania</v>
      </c>
      <c r="J4093" cm="1">
        <f t="array" ref="J4093">_xlfn.XLOOKUP(I4093&amp;PROPER(D4093),Cleaned_Population!B$2:B$3200&amp;Cleaned_Population!A$2:A$3200,Cleaned_Population!C$2:C$3200,"No Match")</f>
        <v>65868</v>
      </c>
      <c r="K4093" t="str">
        <f t="shared" si="63"/>
        <v>Hospital Desert</v>
      </c>
    </row>
    <row r="4094" spans="1:11">
      <c r="A4094" t="str">
        <v>PENN STATE HEALTH HAMPDEN MEDICAL CENTER</v>
      </c>
      <c r="B4094" t="str">
        <v>ENOLA</v>
      </c>
      <c r="C4094" t="str">
        <v>PA</v>
      </c>
      <c r="D4094" t="str">
        <v>CUMBERLAND</v>
      </c>
      <c r="E4094" t="str">
        <v>Acute Care Hospitals</v>
      </c>
      <c r="F4094" t="str">
        <v>Voluntary non-profit - Private</v>
      </c>
      <c r="G4094" t="str">
        <v>Yes</v>
      </c>
      <c r="H4094" s="8">
        <v>4</v>
      </c>
      <c r="I4094" t="str">
        <f>_xlfn.XLOOKUP(C4094,State_Ref!B:B,State_Ref!A:A,"No Match")</f>
        <v>Pennsylvania</v>
      </c>
      <c r="J4094" cm="1">
        <f t="array" ref="J4094">_xlfn.XLOOKUP(I4094&amp;PROPER(D4094),Cleaned_Population!B$2:B$3200&amp;Cleaned_Population!A$2:A$3200,Cleaned_Population!C$2:C$3200,"No Match")</f>
        <v>277270</v>
      </c>
      <c r="K4094" t="str">
        <f t="shared" si="63"/>
        <v>Sufficient Access</v>
      </c>
    </row>
    <row r="4095" spans="1:11">
      <c r="A4095" t="str">
        <v>GEISINGER MEDICAL CENTER MUNCY</v>
      </c>
      <c r="B4095" t="str">
        <v>MUNCY</v>
      </c>
      <c r="C4095" t="str">
        <v>PA</v>
      </c>
      <c r="D4095" t="str">
        <v>LYCOMING</v>
      </c>
      <c r="E4095" t="str">
        <v>Acute Care Hospitals</v>
      </c>
      <c r="F4095" t="str">
        <v>Voluntary non-profit - Private</v>
      </c>
      <c r="G4095" t="str">
        <v>Yes</v>
      </c>
      <c r="H4095" s="8">
        <v>4</v>
      </c>
      <c r="I4095" t="str">
        <f>_xlfn.XLOOKUP(C4095,State_Ref!B:B,State_Ref!A:A,"No Match")</f>
        <v>Pennsylvania</v>
      </c>
      <c r="J4095" cm="1">
        <f t="array" ref="J4095">_xlfn.XLOOKUP(I4095&amp;PROPER(D4095),Cleaned_Population!B$2:B$3200&amp;Cleaned_Population!A$2:A$3200,Cleaned_Population!C$2:C$3200,"No Match")</f>
        <v>112587</v>
      </c>
      <c r="K4095" t="str">
        <f t="shared" si="63"/>
        <v>Sufficient Access</v>
      </c>
    </row>
    <row r="4096" spans="1:11">
      <c r="A4096" t="str">
        <v>LEHIGH VALLEY HOSPITAL - DICKSON CITY</v>
      </c>
      <c r="B4096" t="str">
        <v>DICKSON CITY</v>
      </c>
      <c r="C4096" t="str">
        <v>PA</v>
      </c>
      <c r="D4096" t="str">
        <v>LACKAWANNA</v>
      </c>
      <c r="E4096" t="str">
        <v>Acute Care Hospitals</v>
      </c>
      <c r="F4096" t="str">
        <v>Voluntary non-profit - Private</v>
      </c>
      <c r="G4096" t="str">
        <v>Yes</v>
      </c>
      <c r="H4096" s="8">
        <v>3</v>
      </c>
      <c r="I4096" t="str">
        <f>_xlfn.XLOOKUP(C4096,State_Ref!B:B,State_Ref!A:A,"No Match")</f>
        <v>Pennsylvania</v>
      </c>
      <c r="J4096" cm="1">
        <f t="array" ref="J4096">_xlfn.XLOOKUP(I4096&amp;PROPER(D4096),Cleaned_Population!B$2:B$3200&amp;Cleaned_Population!A$2:A$3200,Cleaned_Population!C$2:C$3200,"No Match")</f>
        <v>216502</v>
      </c>
      <c r="K4096" t="str">
        <f t="shared" si="63"/>
        <v>Sufficient Access</v>
      </c>
    </row>
    <row r="4097" spans="1:11">
      <c r="A4097" t="str">
        <v>PENN STATE HEALTH LANCASTER MEDICAL CENTER</v>
      </c>
      <c r="B4097" t="str">
        <v>LANCASTER</v>
      </c>
      <c r="C4097" t="str">
        <v>PA</v>
      </c>
      <c r="D4097" t="str">
        <v>LANCASTER</v>
      </c>
      <c r="E4097" t="str">
        <v>Acute Care Hospitals</v>
      </c>
      <c r="F4097" t="str">
        <v>Voluntary non-profit - Private</v>
      </c>
      <c r="G4097" t="str">
        <v>Yes</v>
      </c>
      <c r="H4097" s="8">
        <v>3</v>
      </c>
      <c r="I4097" t="str">
        <f>_xlfn.XLOOKUP(C4097,State_Ref!B:B,State_Ref!A:A,"No Match")</f>
        <v>Pennsylvania</v>
      </c>
      <c r="J4097" cm="1">
        <f t="array" ref="J4097">_xlfn.XLOOKUP(I4097&amp;PROPER(D4097),Cleaned_Population!B$2:B$3200&amp;Cleaned_Population!A$2:A$3200,Cleaned_Population!C$2:C$3200,"No Match")</f>
        <v>563159</v>
      </c>
      <c r="K4097" t="str">
        <f t="shared" si="63"/>
        <v>Sufficient Access</v>
      </c>
    </row>
    <row r="4098" spans="1:11">
      <c r="A4098" t="str">
        <v>LEHIGH VALLEY HOSPITAL - MACUNGIE</v>
      </c>
      <c r="B4098" t="str">
        <v>MACUNGIE</v>
      </c>
      <c r="C4098" t="str">
        <v>PA</v>
      </c>
      <c r="D4098" t="str">
        <v>LEHIGH</v>
      </c>
      <c r="E4098" t="str">
        <v>Acute Care Hospitals</v>
      </c>
      <c r="F4098" t="str">
        <v>Proprietary</v>
      </c>
      <c r="G4098" t="str">
        <v>Yes</v>
      </c>
      <c r="H4098" s="8">
        <v>0</v>
      </c>
      <c r="I4098" t="str">
        <f>_xlfn.XLOOKUP(C4098,State_Ref!B:B,State_Ref!A:A,"No Match")</f>
        <v>Pennsylvania</v>
      </c>
      <c r="J4098" cm="1">
        <f t="array" ref="J4098">_xlfn.XLOOKUP(I4098&amp;PROPER(D4098),Cleaned_Population!B$2:B$3200&amp;Cleaned_Population!A$2:A$3200,Cleaned_Population!C$2:C$3200,"No Match")</f>
        <v>384383</v>
      </c>
      <c r="K4098" t="str">
        <f t="shared" si="63"/>
        <v>Sufficient Access</v>
      </c>
    </row>
    <row r="4099" spans="1:11">
      <c r="A4099" t="str">
        <v>GEISINGER JERSEY SHORE HOSPITAL</v>
      </c>
      <c r="B4099" t="str">
        <v>JERSEY SHORE</v>
      </c>
      <c r="C4099" t="str">
        <v>PA</v>
      </c>
      <c r="D4099" t="str">
        <v>LYCOMING</v>
      </c>
      <c r="E4099" t="str">
        <v>Critical Access Hospitals</v>
      </c>
      <c r="F4099" t="str">
        <v>Voluntary non-profit - Private</v>
      </c>
      <c r="G4099" t="str">
        <v>Yes</v>
      </c>
      <c r="H4099" s="8">
        <v>3</v>
      </c>
      <c r="I4099" t="str">
        <f>_xlfn.XLOOKUP(C4099,State_Ref!B:B,State_Ref!A:A,"No Match")</f>
        <v>Pennsylvania</v>
      </c>
      <c r="J4099" cm="1">
        <f t="array" ref="J4099">_xlfn.XLOOKUP(I4099&amp;PROPER(D4099),Cleaned_Population!B$2:B$3200&amp;Cleaned_Population!A$2:A$3200,Cleaned_Population!C$2:C$3200,"No Match")</f>
        <v>112587</v>
      </c>
      <c r="K4099" t="str">
        <f t="shared" ref="K4099:K4162" si="64">IF(AND(J4099&gt;50000,COUNTIFS(D:D,D4099,C:C,C4099)&lt;=1),"Hospital Desert","Sufficient Access")</f>
        <v>Sufficient Access</v>
      </c>
    </row>
    <row r="4100" spans="1:11">
      <c r="A4100" t="str">
        <v>UPMC MUNCY</v>
      </c>
      <c r="B4100" t="str">
        <v>MUNCY</v>
      </c>
      <c r="C4100" t="str">
        <v>PA</v>
      </c>
      <c r="D4100" t="str">
        <v>LYCOMING</v>
      </c>
      <c r="E4100" t="str">
        <v>Critical Access Hospitals</v>
      </c>
      <c r="F4100" t="str">
        <v>Voluntary non-profit - Private</v>
      </c>
      <c r="G4100" t="str">
        <v>Yes</v>
      </c>
      <c r="H4100" s="8">
        <v>4</v>
      </c>
      <c r="I4100" t="str">
        <f>_xlfn.XLOOKUP(C4100,State_Ref!B:B,State_Ref!A:A,"No Match")</f>
        <v>Pennsylvania</v>
      </c>
      <c r="J4100" cm="1">
        <f t="array" ref="J4100">_xlfn.XLOOKUP(I4100&amp;PROPER(D4100),Cleaned_Population!B$2:B$3200&amp;Cleaned_Population!A$2:A$3200,Cleaned_Population!C$2:C$3200,"No Match")</f>
        <v>112587</v>
      </c>
      <c r="K4100" t="str">
        <f t="shared" si="64"/>
        <v>Sufficient Access</v>
      </c>
    </row>
    <row r="4101" spans="1:11">
      <c r="A4101" t="str">
        <v>CONEMAUGH MEYERSDALE MEDICAL CENTER</v>
      </c>
      <c r="B4101" t="str">
        <v>MEYERSDALE</v>
      </c>
      <c r="C4101" t="str">
        <v>PA</v>
      </c>
      <c r="D4101" t="str">
        <v>SOMERSET</v>
      </c>
      <c r="E4101" t="str">
        <v>Critical Access Hospitals</v>
      </c>
      <c r="F4101" t="str">
        <v>Proprietary</v>
      </c>
      <c r="G4101" t="str">
        <v>Yes</v>
      </c>
      <c r="H4101" s="8">
        <v>0</v>
      </c>
      <c r="I4101" t="str">
        <f>_xlfn.XLOOKUP(C4101,State_Ref!B:B,State_Ref!A:A,"No Match")</f>
        <v>Pennsylvania</v>
      </c>
      <c r="J4101" cm="1">
        <f t="array" ref="J4101">_xlfn.XLOOKUP(I4101&amp;PROPER(D4101),Cleaned_Population!B$2:B$3200&amp;Cleaned_Population!A$2:A$3200,Cleaned_Population!C$2:C$3200,"No Match")</f>
        <v>72004</v>
      </c>
      <c r="K4101" t="str">
        <f t="shared" si="64"/>
        <v>Sufficient Access</v>
      </c>
    </row>
    <row r="4102" spans="1:11">
      <c r="A4102" t="str">
        <v>FULTON COUNTY MEDICAL CENTER</v>
      </c>
      <c r="B4102" t="str">
        <v>MCCONNELLSBURG</v>
      </c>
      <c r="C4102" t="str">
        <v>PA</v>
      </c>
      <c r="D4102" t="str">
        <v>FULTON</v>
      </c>
      <c r="E4102" t="str">
        <v>Critical Access Hospitals</v>
      </c>
      <c r="F4102" t="str">
        <v>Voluntary non-profit - Private</v>
      </c>
      <c r="G4102" t="str">
        <v>Yes</v>
      </c>
      <c r="H4102" s="8">
        <v>3</v>
      </c>
      <c r="I4102" t="str">
        <f>_xlfn.XLOOKUP(C4102,State_Ref!B:B,State_Ref!A:A,"No Match")</f>
        <v>Pennsylvania</v>
      </c>
      <c r="J4102" cm="1">
        <f t="array" ref="J4102">_xlfn.XLOOKUP(I4102&amp;PROPER(D4102),Cleaned_Population!B$2:B$3200&amp;Cleaned_Population!A$2:A$3200,Cleaned_Population!C$2:C$3200,"No Match")</f>
        <v>14483</v>
      </c>
      <c r="K4102" t="str">
        <f t="shared" si="64"/>
        <v>Sufficient Access</v>
      </c>
    </row>
    <row r="4103" spans="1:11">
      <c r="A4103" t="str">
        <v>BUCKTAIL MEDICAL CENTER</v>
      </c>
      <c r="B4103" t="str">
        <v>RENOVO</v>
      </c>
      <c r="C4103" t="str">
        <v>PA</v>
      </c>
      <c r="D4103" t="str">
        <v>CLINTON</v>
      </c>
      <c r="E4103" t="str">
        <v>Critical Access Hospitals</v>
      </c>
      <c r="F4103" t="str">
        <v>Voluntary non-profit - Private</v>
      </c>
      <c r="G4103" t="str">
        <v>Yes</v>
      </c>
      <c r="H4103" s="8">
        <v>0</v>
      </c>
      <c r="I4103" t="str">
        <f>_xlfn.XLOOKUP(C4103,State_Ref!B:B,State_Ref!A:A,"No Match")</f>
        <v>Pennsylvania</v>
      </c>
      <c r="J4103" cm="1">
        <f t="array" ref="J4103">_xlfn.XLOOKUP(I4103&amp;PROPER(D4103),Cleaned_Population!B$2:B$3200&amp;Cleaned_Population!A$2:A$3200,Cleaned_Population!C$2:C$3200,"No Match")</f>
        <v>37870</v>
      </c>
      <c r="K4103" t="str">
        <f t="shared" si="64"/>
        <v>Sufficient Access</v>
      </c>
    </row>
    <row r="4104" spans="1:11">
      <c r="A4104" t="str">
        <v>TROY COMMUNITY HOSPITAL</v>
      </c>
      <c r="B4104" t="str">
        <v>TROY</v>
      </c>
      <c r="C4104" t="str">
        <v>PA</v>
      </c>
      <c r="D4104" t="str">
        <v>BRADFORD</v>
      </c>
      <c r="E4104" t="str">
        <v>Critical Access Hospitals</v>
      </c>
      <c r="F4104" t="str">
        <v>Voluntary non-profit - Private</v>
      </c>
      <c r="G4104" t="str">
        <v>Yes</v>
      </c>
      <c r="H4104" s="8">
        <v>4</v>
      </c>
      <c r="I4104" t="str">
        <f>_xlfn.XLOOKUP(C4104,State_Ref!B:B,State_Ref!A:A,"No Match")</f>
        <v>Pennsylvania</v>
      </c>
      <c r="J4104" cm="1">
        <f t="array" ref="J4104">_xlfn.XLOOKUP(I4104&amp;PROPER(D4104),Cleaned_Population!B$2:B$3200&amp;Cleaned_Population!A$2:A$3200,Cleaned_Population!C$2:C$3200,"No Match")</f>
        <v>59600</v>
      </c>
      <c r="K4104" t="str">
        <f t="shared" si="64"/>
        <v>Sufficient Access</v>
      </c>
    </row>
    <row r="4105" spans="1:11">
      <c r="A4105" t="str">
        <v>ENDLESS MOUNTAINS HEALTH SYSTEMS</v>
      </c>
      <c r="B4105" t="str">
        <v>MONTROSE</v>
      </c>
      <c r="C4105" t="str">
        <v>PA</v>
      </c>
      <c r="D4105" t="str">
        <v>SUSQUEHANNA</v>
      </c>
      <c r="E4105" t="str">
        <v>Critical Access Hospitals</v>
      </c>
      <c r="F4105" t="str">
        <v>Voluntary non-profit - Private</v>
      </c>
      <c r="G4105" t="str">
        <v>Yes</v>
      </c>
      <c r="H4105" s="8">
        <v>1</v>
      </c>
      <c r="I4105" t="str">
        <f>_xlfn.XLOOKUP(C4105,State_Ref!B:B,State_Ref!A:A,"No Match")</f>
        <v>Pennsylvania</v>
      </c>
      <c r="J4105" cm="1">
        <f t="array" ref="J4105">_xlfn.XLOOKUP(I4105&amp;PROPER(D4105),Cleaned_Population!B$2:B$3200&amp;Cleaned_Population!A$2:A$3200,Cleaned_Population!C$2:C$3200,"No Match")</f>
        <v>38237</v>
      </c>
      <c r="K4105" t="str">
        <f t="shared" si="64"/>
        <v>Sufficient Access</v>
      </c>
    </row>
    <row r="4106" spans="1:11">
      <c r="A4106" t="str">
        <v>PENN HIGHLANDS TYRONE</v>
      </c>
      <c r="B4106" t="str">
        <v>TYRONE</v>
      </c>
      <c r="C4106" t="str">
        <v>PA</v>
      </c>
      <c r="D4106" t="str">
        <v>BLAIR</v>
      </c>
      <c r="E4106" t="str">
        <v>Critical Access Hospitals</v>
      </c>
      <c r="F4106" t="str">
        <v>Voluntary non-profit - Private</v>
      </c>
      <c r="G4106" t="str">
        <v>Yes</v>
      </c>
      <c r="H4106" s="8">
        <v>0</v>
      </c>
      <c r="I4106" t="str">
        <f>_xlfn.XLOOKUP(C4106,State_Ref!B:B,State_Ref!A:A,"No Match")</f>
        <v>Pennsylvania</v>
      </c>
      <c r="J4106" cm="1">
        <f t="array" ref="J4106">_xlfn.XLOOKUP(I4106&amp;PROPER(D4106),Cleaned_Population!B$2:B$3200&amp;Cleaned_Population!A$2:A$3200,Cleaned_Population!C$2:C$3200,"No Match")</f>
        <v>119541</v>
      </c>
      <c r="K4106" t="str">
        <f t="shared" si="64"/>
        <v>Sufficient Access</v>
      </c>
    </row>
    <row r="4107" spans="1:11">
      <c r="A4107" t="str">
        <v>LECOM HEALTH CORRY MEMORIAL HOSPITAL</v>
      </c>
      <c r="B4107" t="str">
        <v>CORRY</v>
      </c>
      <c r="C4107" t="str">
        <v>PA</v>
      </c>
      <c r="D4107" t="str">
        <v>ERIE</v>
      </c>
      <c r="E4107" t="str">
        <v>Critical Access Hospitals</v>
      </c>
      <c r="F4107" t="str">
        <v>Government - Hospital District or Authority</v>
      </c>
      <c r="G4107" t="str">
        <v>Yes</v>
      </c>
      <c r="H4107" s="8">
        <v>0</v>
      </c>
      <c r="I4107" t="str">
        <f>_xlfn.XLOOKUP(C4107,State_Ref!B:B,State_Ref!A:A,"No Match")</f>
        <v>Pennsylvania</v>
      </c>
      <c r="J4107" cm="1">
        <f t="array" ref="J4107">_xlfn.XLOOKUP(I4107&amp;PROPER(D4107),Cleaned_Population!B$2:B$3200&amp;Cleaned_Population!A$2:A$3200,Cleaned_Population!C$2:C$3200,"No Match")</f>
        <v>265832</v>
      </c>
      <c r="K4107" t="str">
        <f t="shared" si="64"/>
        <v>Sufficient Access</v>
      </c>
    </row>
    <row r="4108" spans="1:11">
      <c r="A4108" t="str">
        <v>BARNES-KASSON COUNTY HOSPITAL</v>
      </c>
      <c r="B4108" t="str">
        <v>SUSQUEHANNA</v>
      </c>
      <c r="C4108" t="str">
        <v>PA</v>
      </c>
      <c r="D4108" t="str">
        <v>SUSQUEHANNA</v>
      </c>
      <c r="E4108" t="str">
        <v>Critical Access Hospitals</v>
      </c>
      <c r="F4108" t="str">
        <v>Voluntary non-profit - Private</v>
      </c>
      <c r="G4108" t="str">
        <v>Yes</v>
      </c>
      <c r="H4108" s="8">
        <v>0</v>
      </c>
      <c r="I4108" t="str">
        <f>_xlfn.XLOOKUP(C4108,State_Ref!B:B,State_Ref!A:A,"No Match")</f>
        <v>Pennsylvania</v>
      </c>
      <c r="J4108" cm="1">
        <f t="array" ref="J4108">_xlfn.XLOOKUP(I4108&amp;PROPER(D4108),Cleaned_Population!B$2:B$3200&amp;Cleaned_Population!A$2:A$3200,Cleaned_Population!C$2:C$3200,"No Match")</f>
        <v>38237</v>
      </c>
      <c r="K4108" t="str">
        <f t="shared" si="64"/>
        <v>Sufficient Access</v>
      </c>
    </row>
    <row r="4109" spans="1:11">
      <c r="A4109" t="str">
        <v>PENN HIGHLANDS BROOKVILLE</v>
      </c>
      <c r="B4109" t="str">
        <v>BROOKVILLE</v>
      </c>
      <c r="C4109" t="str">
        <v>PA</v>
      </c>
      <c r="D4109" t="str">
        <v>JEFFERSON</v>
      </c>
      <c r="E4109" t="str">
        <v>Critical Access Hospitals</v>
      </c>
      <c r="F4109" t="str">
        <v>Voluntary non-profit - Private</v>
      </c>
      <c r="G4109" t="str">
        <v>Yes</v>
      </c>
      <c r="H4109" s="8">
        <v>4</v>
      </c>
      <c r="I4109" t="str">
        <f>_xlfn.XLOOKUP(C4109,State_Ref!B:B,State_Ref!A:A,"No Match")</f>
        <v>Pennsylvania</v>
      </c>
      <c r="J4109" cm="1">
        <f t="array" ref="J4109">_xlfn.XLOOKUP(I4109&amp;PROPER(D4109),Cleaned_Population!B$2:B$3200&amp;Cleaned_Population!A$2:A$3200,Cleaned_Population!C$2:C$3200,"No Match")</f>
        <v>43255</v>
      </c>
      <c r="K4109" t="str">
        <f t="shared" si="64"/>
        <v>Sufficient Access</v>
      </c>
    </row>
    <row r="4110" spans="1:11">
      <c r="A4110" t="str">
        <v>UPMC COLE</v>
      </c>
      <c r="B4110" t="str">
        <v>COUDERSPORT</v>
      </c>
      <c r="C4110" t="str">
        <v>PA</v>
      </c>
      <c r="D4110" t="str">
        <v>POTTER</v>
      </c>
      <c r="E4110" t="str">
        <v>Critical Access Hospitals</v>
      </c>
      <c r="F4110" t="str">
        <v>Voluntary non-profit - Private</v>
      </c>
      <c r="G4110" t="str">
        <v>Yes</v>
      </c>
      <c r="H4110" s="8">
        <v>4</v>
      </c>
      <c r="I4110" t="str">
        <f>_xlfn.XLOOKUP(C4110,State_Ref!B:B,State_Ref!A:A,"No Match")</f>
        <v>Pennsylvania</v>
      </c>
      <c r="J4110" cm="1">
        <f t="array" ref="J4110">_xlfn.XLOOKUP(I4110&amp;PROPER(D4110),Cleaned_Population!B$2:B$3200&amp;Cleaned_Population!A$2:A$3200,Cleaned_Population!C$2:C$3200,"No Match")</f>
        <v>15897</v>
      </c>
      <c r="K4110" t="str">
        <f t="shared" si="64"/>
        <v>Sufficient Access</v>
      </c>
    </row>
    <row r="4111" spans="1:11">
      <c r="A4111" t="str">
        <v>TITUSVILLE AREA HOSPITAL</v>
      </c>
      <c r="B4111" t="str">
        <v>TITUSVILLE</v>
      </c>
      <c r="C4111" t="str">
        <v>PA</v>
      </c>
      <c r="D4111" t="str">
        <v>CRAWFORD</v>
      </c>
      <c r="E4111" t="str">
        <v>Critical Access Hospitals</v>
      </c>
      <c r="F4111" t="str">
        <v>Voluntary non-profit - Private</v>
      </c>
      <c r="G4111" t="str">
        <v>Yes</v>
      </c>
      <c r="H4111" s="8">
        <v>2</v>
      </c>
      <c r="I4111" t="str">
        <f>_xlfn.XLOOKUP(C4111,State_Ref!B:B,State_Ref!A:A,"No Match")</f>
        <v>Pennsylvania</v>
      </c>
      <c r="J4111" cm="1">
        <f t="array" ref="J4111">_xlfn.XLOOKUP(I4111&amp;PROPER(D4111),Cleaned_Population!B$2:B$3200&amp;Cleaned_Population!A$2:A$3200,Cleaned_Population!C$2:C$3200,"No Match")</f>
        <v>81792</v>
      </c>
      <c r="K4111" t="str">
        <f t="shared" si="64"/>
        <v>Sufficient Access</v>
      </c>
    </row>
    <row r="4112" spans="1:11">
      <c r="A4112" t="str">
        <v>PENN HIGHLANDS ELK</v>
      </c>
      <c r="B4112" t="str">
        <v>SAINT MARYS</v>
      </c>
      <c r="C4112" t="str">
        <v>PA</v>
      </c>
      <c r="D4112" t="str">
        <v>ELK</v>
      </c>
      <c r="E4112" t="str">
        <v>Critical Access Hospitals</v>
      </c>
      <c r="F4112" t="str">
        <v>Voluntary non-profit - Private</v>
      </c>
      <c r="G4112" t="str">
        <v>Yes</v>
      </c>
      <c r="H4112" s="8">
        <v>4</v>
      </c>
      <c r="I4112" t="str">
        <f>_xlfn.XLOOKUP(C4112,State_Ref!B:B,State_Ref!A:A,"No Match")</f>
        <v>Pennsylvania</v>
      </c>
      <c r="J4112" cm="1">
        <f t="array" ref="J4112">_xlfn.XLOOKUP(I4112&amp;PROPER(D4112),Cleaned_Population!B$2:B$3200&amp;Cleaned_Population!A$2:A$3200,Cleaned_Population!C$2:C$3200,"No Match")</f>
        <v>29926</v>
      </c>
      <c r="K4112" t="str">
        <f t="shared" si="64"/>
        <v>Sufficient Access</v>
      </c>
    </row>
    <row r="4113" spans="1:11">
      <c r="A4113" t="str">
        <v>UPMC WELLSBORO</v>
      </c>
      <c r="B4113" t="str">
        <v>WELLSBORO</v>
      </c>
      <c r="C4113" t="str">
        <v>PA</v>
      </c>
      <c r="D4113" t="str">
        <v>TIOGA</v>
      </c>
      <c r="E4113" t="str">
        <v>Critical Access Hospitals</v>
      </c>
      <c r="F4113" t="str">
        <v>Voluntary non-profit - Private</v>
      </c>
      <c r="G4113" t="str">
        <v>Yes</v>
      </c>
      <c r="H4113" s="8">
        <v>3</v>
      </c>
      <c r="I4113" t="str">
        <f>_xlfn.XLOOKUP(C4113,State_Ref!B:B,State_Ref!A:A,"No Match")</f>
        <v>Pennsylvania</v>
      </c>
      <c r="J4113" cm="1">
        <f t="array" ref="J4113">_xlfn.XLOOKUP(I4113&amp;PROPER(D4113),Cleaned_Population!B$2:B$3200&amp;Cleaned_Population!A$2:A$3200,Cleaned_Population!C$2:C$3200,"No Match")</f>
        <v>40502</v>
      </c>
      <c r="K4113" t="str">
        <f t="shared" si="64"/>
        <v>Sufficient Access</v>
      </c>
    </row>
    <row r="4114" spans="1:11">
      <c r="A4114" t="str">
        <v>CONEMAUGH MINERS MEDICAL CENTER</v>
      </c>
      <c r="B4114" t="str">
        <v>HASTINGS</v>
      </c>
      <c r="C4114" t="str">
        <v>PA</v>
      </c>
      <c r="D4114" t="str">
        <v>CAMBRIA</v>
      </c>
      <c r="E4114" t="str">
        <v>Critical Access Hospitals</v>
      </c>
      <c r="F4114" t="str">
        <v>Proprietary</v>
      </c>
      <c r="G4114" t="str">
        <v>Yes</v>
      </c>
      <c r="H4114" s="8">
        <v>0</v>
      </c>
      <c r="I4114" t="str">
        <f>_xlfn.XLOOKUP(C4114,State_Ref!B:B,State_Ref!A:A,"No Match")</f>
        <v>Pennsylvania</v>
      </c>
      <c r="J4114" cm="1">
        <f t="array" ref="J4114">_xlfn.XLOOKUP(I4114&amp;PROPER(D4114),Cleaned_Population!B$2:B$3200&amp;Cleaned_Population!A$2:A$3200,Cleaned_Population!C$2:C$3200,"No Match")</f>
        <v>128968</v>
      </c>
      <c r="K4114" t="str">
        <f t="shared" si="64"/>
        <v>Sufficient Access</v>
      </c>
    </row>
    <row r="4115" spans="1:11">
      <c r="A4115" t="str">
        <v>UPMC KANE</v>
      </c>
      <c r="B4115" t="str">
        <v>KANE</v>
      </c>
      <c r="C4115" t="str">
        <v>PA</v>
      </c>
      <c r="D4115" t="str">
        <v>MC KEAN</v>
      </c>
      <c r="E4115" t="str">
        <v>Critical Access Hospitals</v>
      </c>
      <c r="F4115" t="str">
        <v>Voluntary non-profit - Private</v>
      </c>
      <c r="G4115" t="str">
        <v>Yes</v>
      </c>
      <c r="H4115" s="8">
        <v>0</v>
      </c>
      <c r="I4115" t="str">
        <f>_xlfn.XLOOKUP(C4115,State_Ref!B:B,State_Ref!A:A,"No Match")</f>
        <v>Pennsylvania</v>
      </c>
      <c r="J4115" t="str" cm="1">
        <f t="array" ref="J4115">_xlfn.XLOOKUP(I4115&amp;PROPER(D4115),Cleaned_Population!B$2:B$3200&amp;Cleaned_Population!A$2:A$3200,Cleaned_Population!C$2:C$3200,"No Match")</f>
        <v>No Match</v>
      </c>
      <c r="K4115" t="str">
        <f t="shared" si="64"/>
        <v>Hospital Desert</v>
      </c>
    </row>
    <row r="4116" spans="1:11">
      <c r="A4116" t="str">
        <v>UPMC CHILDREN'S HOSPITAL OF PITTSBURGH</v>
      </c>
      <c r="B4116" t="str">
        <v>PITTSBURGH</v>
      </c>
      <c r="C4116" t="str">
        <v>PA</v>
      </c>
      <c r="D4116" t="str">
        <v>ALLEGHENY</v>
      </c>
      <c r="E4116" t="str">
        <v>Childrens</v>
      </c>
      <c r="F4116" t="str">
        <v>Voluntary non-profit - Other</v>
      </c>
      <c r="G4116" t="str">
        <v>Yes</v>
      </c>
      <c r="H4116" s="8">
        <v>0</v>
      </c>
      <c r="I4116" t="str">
        <f>_xlfn.XLOOKUP(C4116,State_Ref!B:B,State_Ref!A:A,"No Match")</f>
        <v>Pennsylvania</v>
      </c>
      <c r="J4116" cm="1">
        <f t="array" ref="J4116">_xlfn.XLOOKUP(I4116&amp;PROPER(D4116),Cleaned_Population!B$2:B$3200&amp;Cleaned_Population!A$2:A$3200,Cleaned_Population!C$2:C$3200,"No Match")</f>
        <v>1225035</v>
      </c>
      <c r="K4116" t="str">
        <f t="shared" si="64"/>
        <v>Sufficient Access</v>
      </c>
    </row>
    <row r="4117" spans="1:11">
      <c r="A4117" t="str">
        <v>CHILDREN'S HOSPITAL OF PHILADELPHIA</v>
      </c>
      <c r="B4117" t="str">
        <v>PHILADELPHIA</v>
      </c>
      <c r="C4117" t="str">
        <v>PA</v>
      </c>
      <c r="D4117" t="str">
        <v>PHILADELPHIA</v>
      </c>
      <c r="E4117" t="str">
        <v>Childrens</v>
      </c>
      <c r="F4117" t="str">
        <v>Voluntary non-profit - Private</v>
      </c>
      <c r="G4117" t="str">
        <v>Yes</v>
      </c>
      <c r="H4117" s="8">
        <v>0</v>
      </c>
      <c r="I4117" t="str">
        <f>_xlfn.XLOOKUP(C4117,State_Ref!B:B,State_Ref!A:A,"No Match")</f>
        <v>Pennsylvania</v>
      </c>
      <c r="J4117" cm="1">
        <f t="array" ref="J4117">_xlfn.XLOOKUP(I4117&amp;PROPER(D4117),Cleaned_Population!B$2:B$3200&amp;Cleaned_Population!A$2:A$3200,Cleaned_Population!C$2:C$3200,"No Match")</f>
        <v>1574281</v>
      </c>
      <c r="K4117" t="str">
        <f t="shared" si="64"/>
        <v>Sufficient Access</v>
      </c>
    </row>
    <row r="4118" spans="1:11">
      <c r="A4118" t="str">
        <v>CHILDREN'S HOME OF PITTSBURGH</v>
      </c>
      <c r="B4118" t="str">
        <v>PITTSBURGH</v>
      </c>
      <c r="C4118" t="str">
        <v>PA</v>
      </c>
      <c r="D4118" t="str">
        <v>ALLEGHENY</v>
      </c>
      <c r="E4118" t="str">
        <v>Childrens</v>
      </c>
      <c r="F4118" t="str">
        <v>Voluntary non-profit - Private</v>
      </c>
      <c r="G4118" t="str">
        <v>No</v>
      </c>
      <c r="H4118" s="8">
        <v>0</v>
      </c>
      <c r="I4118" t="str">
        <f>_xlfn.XLOOKUP(C4118,State_Ref!B:B,State_Ref!A:A,"No Match")</f>
        <v>Pennsylvania</v>
      </c>
      <c r="J4118" cm="1">
        <f t="array" ref="J4118">_xlfn.XLOOKUP(I4118&amp;PROPER(D4118),Cleaned_Population!B$2:B$3200&amp;Cleaned_Population!A$2:A$3200,Cleaned_Population!C$2:C$3200,"No Match")</f>
        <v>1225035</v>
      </c>
      <c r="K4118" t="str">
        <f t="shared" si="64"/>
        <v>Sufficient Access</v>
      </c>
    </row>
    <row r="4119" spans="1:11">
      <c r="A4119" t="str">
        <v>ST CHRISTOPHER'S HOSPITAL FOR CHILDREN</v>
      </c>
      <c r="B4119" t="str">
        <v>PHILADELPHIA</v>
      </c>
      <c r="C4119" t="str">
        <v>PA</v>
      </c>
      <c r="D4119" t="str">
        <v>PHILADELPHIA</v>
      </c>
      <c r="E4119" t="str">
        <v>Childrens</v>
      </c>
      <c r="F4119" t="str">
        <v>Proprietary</v>
      </c>
      <c r="G4119" t="str">
        <v>Yes</v>
      </c>
      <c r="H4119" s="8">
        <v>0</v>
      </c>
      <c r="I4119" t="str">
        <f>_xlfn.XLOOKUP(C4119,State_Ref!B:B,State_Ref!A:A,"No Match")</f>
        <v>Pennsylvania</v>
      </c>
      <c r="J4119" cm="1">
        <f t="array" ref="J4119">_xlfn.XLOOKUP(I4119&amp;PROPER(D4119),Cleaned_Population!B$2:B$3200&amp;Cleaned_Population!A$2:A$3200,Cleaned_Population!C$2:C$3200,"No Match")</f>
        <v>1574281</v>
      </c>
      <c r="K4119" t="str">
        <f t="shared" si="64"/>
        <v>Sufficient Access</v>
      </c>
    </row>
    <row r="4120" spans="1:11">
      <c r="A4120" t="str">
        <v>SHRINERS HOSPITALS FOR CHILDREN - PHILADELPHIA</v>
      </c>
      <c r="B4120" t="str">
        <v>PHILADELPHIA</v>
      </c>
      <c r="C4120" t="str">
        <v>PA</v>
      </c>
      <c r="D4120" t="str">
        <v>PHILADELPHIA</v>
      </c>
      <c r="E4120" t="str">
        <v>Childrens</v>
      </c>
      <c r="F4120" t="str">
        <v>Voluntary non-profit - Other</v>
      </c>
      <c r="G4120" t="str">
        <v>No</v>
      </c>
      <c r="H4120" s="8">
        <v>0</v>
      </c>
      <c r="I4120" t="str">
        <f>_xlfn.XLOOKUP(C4120,State_Ref!B:B,State_Ref!A:A,"No Match")</f>
        <v>Pennsylvania</v>
      </c>
      <c r="J4120" cm="1">
        <f t="array" ref="J4120">_xlfn.XLOOKUP(I4120&amp;PROPER(D4120),Cleaned_Population!B$2:B$3200&amp;Cleaned_Population!A$2:A$3200,Cleaned_Population!C$2:C$3200,"No Match")</f>
        <v>1574281</v>
      </c>
      <c r="K4120" t="str">
        <f t="shared" si="64"/>
        <v>Sufficient Access</v>
      </c>
    </row>
    <row r="4121" spans="1:11">
      <c r="A4121" t="str">
        <v>NORRISTOWN STATE HOSPITAL</v>
      </c>
      <c r="B4121" t="str">
        <v>NORRISTOWN</v>
      </c>
      <c r="C4121" t="str">
        <v>PA</v>
      </c>
      <c r="D4121" t="str">
        <v>MONTGOMERY</v>
      </c>
      <c r="E4121" t="str">
        <v>Psychiatric</v>
      </c>
      <c r="F4121" t="str">
        <v>Government - State</v>
      </c>
      <c r="G4121" t="str">
        <v>No</v>
      </c>
      <c r="H4121" s="8">
        <v>0</v>
      </c>
      <c r="I4121" t="str">
        <f>_xlfn.XLOOKUP(C4121,State_Ref!B:B,State_Ref!A:A,"No Match")</f>
        <v>Pennsylvania</v>
      </c>
      <c r="J4121" cm="1">
        <f t="array" ref="J4121">_xlfn.XLOOKUP(I4121&amp;PROPER(D4121),Cleaned_Population!B$2:B$3200&amp;Cleaned_Population!A$2:A$3200,Cleaned_Population!C$2:C$3200,"No Match")</f>
        <v>877643</v>
      </c>
      <c r="K4121" t="str">
        <f t="shared" si="64"/>
        <v>Sufficient Access</v>
      </c>
    </row>
    <row r="4122" spans="1:11">
      <c r="A4122" t="str">
        <v>DANVILLE STATE HOSPITAL</v>
      </c>
      <c r="B4122" t="str">
        <v>DANVILLE</v>
      </c>
      <c r="C4122" t="str">
        <v>PA</v>
      </c>
      <c r="D4122" t="str">
        <v>MONTOUR</v>
      </c>
      <c r="E4122" t="str">
        <v>Psychiatric</v>
      </c>
      <c r="F4122" t="str">
        <v>Government - State</v>
      </c>
      <c r="G4122" t="str">
        <v>No</v>
      </c>
      <c r="H4122" s="8">
        <v>0</v>
      </c>
      <c r="I4122" t="str">
        <f>_xlfn.XLOOKUP(C4122,State_Ref!B:B,State_Ref!A:A,"No Match")</f>
        <v>Pennsylvania</v>
      </c>
      <c r="J4122" cm="1">
        <f t="array" ref="J4122">_xlfn.XLOOKUP(I4122&amp;PROPER(D4122),Cleaned_Population!B$2:B$3200&amp;Cleaned_Population!A$2:A$3200,Cleaned_Population!C$2:C$3200,"No Match")</f>
        <v>17868</v>
      </c>
      <c r="K4122" t="str">
        <f t="shared" si="64"/>
        <v>Sufficient Access</v>
      </c>
    </row>
    <row r="4123" spans="1:11">
      <c r="A4123" t="str">
        <v>FRIENDS HOSPITAL</v>
      </c>
      <c r="B4123" t="str">
        <v>PHILADELPHIA</v>
      </c>
      <c r="C4123" t="str">
        <v>PA</v>
      </c>
      <c r="D4123" t="str">
        <v>PHILADELPHIA</v>
      </c>
      <c r="E4123" t="str">
        <v>Psychiatric</v>
      </c>
      <c r="F4123" t="str">
        <v>Proprietary</v>
      </c>
      <c r="G4123" t="str">
        <v>No</v>
      </c>
      <c r="H4123" s="8">
        <v>0</v>
      </c>
      <c r="I4123" t="str">
        <f>_xlfn.XLOOKUP(C4123,State_Ref!B:B,State_Ref!A:A,"No Match")</f>
        <v>Pennsylvania</v>
      </c>
      <c r="J4123" cm="1">
        <f t="array" ref="J4123">_xlfn.XLOOKUP(I4123&amp;PROPER(D4123),Cleaned_Population!B$2:B$3200&amp;Cleaned_Population!A$2:A$3200,Cleaned_Population!C$2:C$3200,"No Match")</f>
        <v>1574281</v>
      </c>
      <c r="K4123" t="str">
        <f t="shared" si="64"/>
        <v>Sufficient Access</v>
      </c>
    </row>
    <row r="4124" spans="1:11">
      <c r="A4124" t="str">
        <v>CLARKS SUMMIT STATE HOSPITAL</v>
      </c>
      <c r="B4124" t="str">
        <v>CLARKS SUMMIT</v>
      </c>
      <c r="C4124" t="str">
        <v>PA</v>
      </c>
      <c r="D4124" t="str">
        <v>LACKAWANNA</v>
      </c>
      <c r="E4124" t="str">
        <v>Psychiatric</v>
      </c>
      <c r="F4124" t="str">
        <v>Government - State</v>
      </c>
      <c r="G4124" t="str">
        <v>No</v>
      </c>
      <c r="H4124" s="8">
        <v>0</v>
      </c>
      <c r="I4124" t="str">
        <f>_xlfn.XLOOKUP(C4124,State_Ref!B:B,State_Ref!A:A,"No Match")</f>
        <v>Pennsylvania</v>
      </c>
      <c r="J4124" cm="1">
        <f t="array" ref="J4124">_xlfn.XLOOKUP(I4124&amp;PROPER(D4124),Cleaned_Population!B$2:B$3200&amp;Cleaned_Population!A$2:A$3200,Cleaned_Population!C$2:C$3200,"No Match")</f>
        <v>216502</v>
      </c>
      <c r="K4124" t="str">
        <f t="shared" si="64"/>
        <v>Sufficient Access</v>
      </c>
    </row>
    <row r="4125" spans="1:11">
      <c r="A4125" t="str">
        <v>WERNERSVILLE STATE HOSPITAL</v>
      </c>
      <c r="B4125" t="str">
        <v>WERNERSVILLE</v>
      </c>
      <c r="C4125" t="str">
        <v>PA</v>
      </c>
      <c r="D4125" t="str">
        <v>BERKS</v>
      </c>
      <c r="E4125" t="str">
        <v>Psychiatric</v>
      </c>
      <c r="F4125" t="str">
        <v>Government - State</v>
      </c>
      <c r="G4125" t="str">
        <v>No</v>
      </c>
      <c r="H4125" s="8">
        <v>0</v>
      </c>
      <c r="I4125" t="str">
        <f>_xlfn.XLOOKUP(C4125,State_Ref!B:B,State_Ref!A:A,"No Match")</f>
        <v>Pennsylvania</v>
      </c>
      <c r="J4125" cm="1">
        <f t="array" ref="J4125">_xlfn.XLOOKUP(I4125&amp;PROPER(D4125),Cleaned_Population!B$2:B$3200&amp;Cleaned_Population!A$2:A$3200,Cleaned_Population!C$2:C$3200,"No Match")</f>
        <v>440072</v>
      </c>
      <c r="K4125" t="str">
        <f t="shared" si="64"/>
        <v>Sufficient Access</v>
      </c>
    </row>
    <row r="4126" spans="1:11">
      <c r="A4126" t="str">
        <v>WARREN STATE HOSPITAL</v>
      </c>
      <c r="B4126" t="str">
        <v>NORTH WARREN</v>
      </c>
      <c r="C4126" t="str">
        <v>PA</v>
      </c>
      <c r="D4126" t="str">
        <v>WARREN</v>
      </c>
      <c r="E4126" t="str">
        <v>Psychiatric</v>
      </c>
      <c r="F4126" t="str">
        <v>Government - State</v>
      </c>
      <c r="G4126" t="str">
        <v>No</v>
      </c>
      <c r="H4126" s="8">
        <v>0</v>
      </c>
      <c r="I4126" t="str">
        <f>_xlfn.XLOOKUP(C4126,State_Ref!B:B,State_Ref!A:A,"No Match")</f>
        <v>Pennsylvania</v>
      </c>
      <c r="J4126" cm="1">
        <f t="array" ref="J4126">_xlfn.XLOOKUP(I4126&amp;PROPER(D4126),Cleaned_Population!B$2:B$3200&amp;Cleaned_Population!A$2:A$3200,Cleaned_Population!C$2:C$3200,"No Match")</f>
        <v>37038</v>
      </c>
      <c r="K4126" t="str">
        <f t="shared" si="64"/>
        <v>Sufficient Access</v>
      </c>
    </row>
    <row r="4127" spans="1:11">
      <c r="A4127" t="str">
        <v>PHILHAVEN HOSPITAL</v>
      </c>
      <c r="B4127" t="str">
        <v>MT GRETNA</v>
      </c>
      <c r="C4127" t="str">
        <v>PA</v>
      </c>
      <c r="D4127" t="str">
        <v>LEBANON</v>
      </c>
      <c r="E4127" t="str">
        <v>Psychiatric</v>
      </c>
      <c r="F4127" t="str">
        <v>Voluntary non-profit - Church</v>
      </c>
      <c r="G4127" t="str">
        <v>No</v>
      </c>
      <c r="H4127" s="8">
        <v>0</v>
      </c>
      <c r="I4127" t="str">
        <f>_xlfn.XLOOKUP(C4127,State_Ref!B:B,State_Ref!A:A,"No Match")</f>
        <v>Pennsylvania</v>
      </c>
      <c r="J4127" cm="1">
        <f t="array" ref="J4127">_xlfn.XLOOKUP(I4127&amp;PROPER(D4127),Cleaned_Population!B$2:B$3200&amp;Cleaned_Population!A$2:A$3200,Cleaned_Population!C$2:C$3200,"No Match")</f>
        <v>146380</v>
      </c>
      <c r="K4127" t="str">
        <f t="shared" si="64"/>
        <v>Sufficient Access</v>
      </c>
    </row>
    <row r="4128" spans="1:11">
      <c r="A4128" t="str">
        <v>BELMONT BEHAVIORAL HOSPITAL</v>
      </c>
      <c r="B4128" t="str">
        <v>PHILADELPHIA</v>
      </c>
      <c r="C4128" t="str">
        <v>PA</v>
      </c>
      <c r="D4128" t="str">
        <v>PHILADELPHIA</v>
      </c>
      <c r="E4128" t="str">
        <v>Psychiatric</v>
      </c>
      <c r="F4128" t="str">
        <v>Voluntary non-profit - Private</v>
      </c>
      <c r="G4128" t="str">
        <v>No</v>
      </c>
      <c r="H4128" s="8">
        <v>0</v>
      </c>
      <c r="I4128" t="str">
        <f>_xlfn.XLOOKUP(C4128,State_Ref!B:B,State_Ref!A:A,"No Match")</f>
        <v>Pennsylvania</v>
      </c>
      <c r="J4128" cm="1">
        <f t="array" ref="J4128">_xlfn.XLOOKUP(I4128&amp;PROPER(D4128),Cleaned_Population!B$2:B$3200&amp;Cleaned_Population!A$2:A$3200,Cleaned_Population!C$2:C$3200,"No Match")</f>
        <v>1574281</v>
      </c>
      <c r="K4128" t="str">
        <f t="shared" si="64"/>
        <v>Sufficient Access</v>
      </c>
    </row>
    <row r="4129" spans="1:11">
      <c r="A4129" t="str">
        <v>TORRANCE STATE HOSPITAL</v>
      </c>
      <c r="B4129" t="str">
        <v>TORRANCE</v>
      </c>
      <c r="C4129" t="str">
        <v>PA</v>
      </c>
      <c r="D4129" t="str">
        <v>WESTMORELAND</v>
      </c>
      <c r="E4129" t="str">
        <v>Psychiatric</v>
      </c>
      <c r="F4129" t="str">
        <v>Government - State</v>
      </c>
      <c r="G4129" t="str">
        <v>No</v>
      </c>
      <c r="H4129" s="8">
        <v>0</v>
      </c>
      <c r="I4129" t="str">
        <f>_xlfn.XLOOKUP(C4129,State_Ref!B:B,State_Ref!A:A,"No Match")</f>
        <v>Pennsylvania</v>
      </c>
      <c r="J4129" cm="1">
        <f t="array" ref="J4129">_xlfn.XLOOKUP(I4129&amp;PROPER(D4129),Cleaned_Population!B$2:B$3200&amp;Cleaned_Population!A$2:A$3200,Cleaned_Population!C$2:C$3200,"No Match")</f>
        <v>349324</v>
      </c>
      <c r="K4129" t="str">
        <f t="shared" si="64"/>
        <v>Sufficient Access</v>
      </c>
    </row>
    <row r="4130" spans="1:11">
      <c r="A4130" t="str">
        <v>FAIRMOUNT BEHAVIORAL HEALTH SYSTEM</v>
      </c>
      <c r="B4130" t="str">
        <v>PHILADELPHIA</v>
      </c>
      <c r="C4130" t="str">
        <v>PA</v>
      </c>
      <c r="D4130" t="str">
        <v>PHILADELPHIA</v>
      </c>
      <c r="E4130" t="str">
        <v>Psychiatric</v>
      </c>
      <c r="F4130" t="str">
        <v>Proprietary</v>
      </c>
      <c r="G4130" t="str">
        <v>No</v>
      </c>
      <c r="H4130" s="8">
        <v>0</v>
      </c>
      <c r="I4130" t="str">
        <f>_xlfn.XLOOKUP(C4130,State_Ref!B:B,State_Ref!A:A,"No Match")</f>
        <v>Pennsylvania</v>
      </c>
      <c r="J4130" cm="1">
        <f t="array" ref="J4130">_xlfn.XLOOKUP(I4130&amp;PROPER(D4130),Cleaned_Population!B$2:B$3200&amp;Cleaned_Population!A$2:A$3200,Cleaned_Population!C$2:C$3200,"No Match")</f>
        <v>1574281</v>
      </c>
      <c r="K4130" t="str">
        <f t="shared" si="64"/>
        <v>Sufficient Access</v>
      </c>
    </row>
    <row r="4131" spans="1:11">
      <c r="A4131" t="str">
        <v>MONTGOMERY COUNTY EMERGENCY SERVICE</v>
      </c>
      <c r="B4131" t="str">
        <v>NORRISTOWN</v>
      </c>
      <c r="C4131" t="str">
        <v>PA</v>
      </c>
      <c r="D4131" t="str">
        <v>MONTGOMERY</v>
      </c>
      <c r="E4131" t="str">
        <v>Psychiatric</v>
      </c>
      <c r="F4131" t="str">
        <v>Voluntary non-profit - Private</v>
      </c>
      <c r="G4131" t="str">
        <v>No</v>
      </c>
      <c r="H4131" s="8">
        <v>0</v>
      </c>
      <c r="I4131" t="str">
        <f>_xlfn.XLOOKUP(C4131,State_Ref!B:B,State_Ref!A:A,"No Match")</f>
        <v>Pennsylvania</v>
      </c>
      <c r="J4131" cm="1">
        <f t="array" ref="J4131">_xlfn.XLOOKUP(I4131&amp;PROPER(D4131),Cleaned_Population!B$2:B$3200&amp;Cleaned_Population!A$2:A$3200,Cleaned_Population!C$2:C$3200,"No Match")</f>
        <v>877643</v>
      </c>
      <c r="K4131" t="str">
        <f t="shared" si="64"/>
        <v>Sufficient Access</v>
      </c>
    </row>
    <row r="4132" spans="1:11">
      <c r="A4132" t="str">
        <v>HORSHAM CLINIC</v>
      </c>
      <c r="B4132" t="str">
        <v>AMBLER</v>
      </c>
      <c r="C4132" t="str">
        <v>PA</v>
      </c>
      <c r="D4132" t="str">
        <v>MONTGOMERY</v>
      </c>
      <c r="E4132" t="str">
        <v>Psychiatric</v>
      </c>
      <c r="F4132" t="str">
        <v>Proprietary</v>
      </c>
      <c r="G4132" t="str">
        <v>Yes</v>
      </c>
      <c r="H4132" s="8">
        <v>0</v>
      </c>
      <c r="I4132" t="str">
        <f>_xlfn.XLOOKUP(C4132,State_Ref!B:B,State_Ref!A:A,"No Match")</f>
        <v>Pennsylvania</v>
      </c>
      <c r="J4132" cm="1">
        <f t="array" ref="J4132">_xlfn.XLOOKUP(I4132&amp;PROPER(D4132),Cleaned_Population!B$2:B$3200&amp;Cleaned_Population!A$2:A$3200,Cleaned_Population!C$2:C$3200,"No Match")</f>
        <v>877643</v>
      </c>
      <c r="K4132" t="str">
        <f t="shared" si="64"/>
        <v>Sufficient Access</v>
      </c>
    </row>
    <row r="4133" spans="1:11">
      <c r="A4133" t="str">
        <v>FOUNDATIONS BEHAVIORAL HEALTH</v>
      </c>
      <c r="B4133" t="str">
        <v>DOYLESTOWN</v>
      </c>
      <c r="C4133" t="str">
        <v>PA</v>
      </c>
      <c r="D4133" t="str">
        <v>BUCKS</v>
      </c>
      <c r="E4133" t="str">
        <v>Psychiatric</v>
      </c>
      <c r="F4133" t="str">
        <v>Voluntary non-profit - Private</v>
      </c>
      <c r="G4133" t="str">
        <v>No</v>
      </c>
      <c r="H4133" s="8">
        <v>0</v>
      </c>
      <c r="I4133" t="str">
        <f>_xlfn.XLOOKUP(C4133,State_Ref!B:B,State_Ref!A:A,"No Match")</f>
        <v>Pennsylvania</v>
      </c>
      <c r="J4133" cm="1">
        <f t="array" ref="J4133">_xlfn.XLOOKUP(I4133&amp;PROPER(D4133),Cleaned_Population!B$2:B$3200&amp;Cleaned_Population!A$2:A$3200,Cleaned_Population!C$2:C$3200,"No Match")</f>
        <v>647828</v>
      </c>
      <c r="K4133" t="str">
        <f t="shared" si="64"/>
        <v>Sufficient Access</v>
      </c>
    </row>
    <row r="4134" spans="1:11">
      <c r="A4134" t="str">
        <v>MEADOWS PSYCHIATRIC CENTER</v>
      </c>
      <c r="B4134" t="str">
        <v>CENTRE HALL</v>
      </c>
      <c r="C4134" t="str">
        <v>PA</v>
      </c>
      <c r="D4134" t="str">
        <v>CENTRE</v>
      </c>
      <c r="E4134" t="str">
        <v>Psychiatric</v>
      </c>
      <c r="F4134" t="str">
        <v>Proprietary</v>
      </c>
      <c r="G4134" t="str">
        <v>Yes</v>
      </c>
      <c r="H4134" s="8">
        <v>0</v>
      </c>
      <c r="I4134" t="str">
        <f>_xlfn.XLOOKUP(C4134,State_Ref!B:B,State_Ref!A:A,"No Match")</f>
        <v>Pennsylvania</v>
      </c>
      <c r="J4134" cm="1">
        <f t="array" ref="J4134">_xlfn.XLOOKUP(I4134&amp;PROPER(D4134),Cleaned_Population!B$2:B$3200&amp;Cleaned_Population!A$2:A$3200,Cleaned_Population!C$2:C$3200,"No Match")</f>
        <v>157393</v>
      </c>
      <c r="K4134" t="str">
        <f t="shared" si="64"/>
        <v>Sufficient Access</v>
      </c>
    </row>
    <row r="4135" spans="1:11">
      <c r="A4135" t="str">
        <v>CLARION PSYCHIATRIC CENTER</v>
      </c>
      <c r="B4135" t="str">
        <v>CLARION</v>
      </c>
      <c r="C4135" t="str">
        <v>PA</v>
      </c>
      <c r="D4135" t="str">
        <v>CLARION</v>
      </c>
      <c r="E4135" t="str">
        <v>Psychiatric</v>
      </c>
      <c r="F4135" t="str">
        <v>Proprietary</v>
      </c>
      <c r="G4135" t="str">
        <v>Yes</v>
      </c>
      <c r="H4135" s="8">
        <v>0</v>
      </c>
      <c r="I4135" t="str">
        <f>_xlfn.XLOOKUP(C4135,State_Ref!B:B,State_Ref!A:A,"No Match")</f>
        <v>Pennsylvania</v>
      </c>
      <c r="J4135" cm="1">
        <f t="array" ref="J4135">_xlfn.XLOOKUP(I4135&amp;PROPER(D4135),Cleaned_Population!B$2:B$3200&amp;Cleaned_Population!A$2:A$3200,Cleaned_Population!C$2:C$3200,"No Match")</f>
        <v>36680</v>
      </c>
      <c r="K4135" t="str">
        <f t="shared" si="64"/>
        <v>Sufficient Access</v>
      </c>
    </row>
    <row r="4136" spans="1:11">
      <c r="A4136" t="str">
        <v>BROOKE GLEN BEHAVIORAL HOSPITAL</v>
      </c>
      <c r="B4136" t="str">
        <v>FORT WASHINGTON</v>
      </c>
      <c r="C4136" t="str">
        <v>PA</v>
      </c>
      <c r="D4136" t="str">
        <v>MONTGOMERY</v>
      </c>
      <c r="E4136" t="str">
        <v>Psychiatric</v>
      </c>
      <c r="F4136" t="str">
        <v>Voluntary non-profit - Private</v>
      </c>
      <c r="G4136" t="str">
        <v>No</v>
      </c>
      <c r="H4136" s="8">
        <v>0</v>
      </c>
      <c r="I4136" t="str">
        <f>_xlfn.XLOOKUP(C4136,State_Ref!B:B,State_Ref!A:A,"No Match")</f>
        <v>Pennsylvania</v>
      </c>
      <c r="J4136" cm="1">
        <f t="array" ref="J4136">_xlfn.XLOOKUP(I4136&amp;PROPER(D4136),Cleaned_Population!B$2:B$3200&amp;Cleaned_Population!A$2:A$3200,Cleaned_Population!C$2:C$3200,"No Match")</f>
        <v>877643</v>
      </c>
      <c r="K4136" t="str">
        <f t="shared" si="64"/>
        <v>Sufficient Access</v>
      </c>
    </row>
    <row r="4137" spans="1:11">
      <c r="A4137" t="str">
        <v>ROXBURY TREATMENT CENTER</v>
      </c>
      <c r="B4137" t="str">
        <v>SHIPPENSBURG</v>
      </c>
      <c r="C4137" t="str">
        <v>PA</v>
      </c>
      <c r="D4137" t="str">
        <v>CUMBERLAND</v>
      </c>
      <c r="E4137" t="str">
        <v>Psychiatric</v>
      </c>
      <c r="F4137" t="str">
        <v>Proprietary</v>
      </c>
      <c r="G4137" t="str">
        <v>No</v>
      </c>
      <c r="H4137" s="8">
        <v>0</v>
      </c>
      <c r="I4137" t="str">
        <f>_xlfn.XLOOKUP(C4137,State_Ref!B:B,State_Ref!A:A,"No Match")</f>
        <v>Pennsylvania</v>
      </c>
      <c r="J4137" cm="1">
        <f t="array" ref="J4137">_xlfn.XLOOKUP(I4137&amp;PROPER(D4137),Cleaned_Population!B$2:B$3200&amp;Cleaned_Population!A$2:A$3200,Cleaned_Population!C$2:C$3200,"No Match")</f>
        <v>277270</v>
      </c>
      <c r="K4137" t="str">
        <f t="shared" si="64"/>
        <v>Sufficient Access</v>
      </c>
    </row>
    <row r="4138" spans="1:11">
      <c r="A4138" t="str">
        <v>PENNSYLVANIA PSYCHIATRIC INSTITUTE</v>
      </c>
      <c r="B4138" t="str">
        <v>HARRISBURG</v>
      </c>
      <c r="C4138" t="str">
        <v>PA</v>
      </c>
      <c r="D4138" t="str">
        <v>DAUPHIN</v>
      </c>
      <c r="E4138" t="str">
        <v>Psychiatric</v>
      </c>
      <c r="F4138" t="str">
        <v>Proprietary</v>
      </c>
      <c r="G4138" t="str">
        <v>Yes</v>
      </c>
      <c r="H4138" s="8">
        <v>0</v>
      </c>
      <c r="I4138" t="str">
        <f>_xlfn.XLOOKUP(C4138,State_Ref!B:B,State_Ref!A:A,"No Match")</f>
        <v>Pennsylvania</v>
      </c>
      <c r="J4138" cm="1">
        <f t="array" ref="J4138">_xlfn.XLOOKUP(I4138&amp;PROPER(D4138),Cleaned_Population!B$2:B$3200&amp;Cleaned_Population!A$2:A$3200,Cleaned_Population!C$2:C$3200,"No Match")</f>
        <v>293351</v>
      </c>
      <c r="K4138" t="str">
        <f t="shared" si="64"/>
        <v>Sufficient Access</v>
      </c>
    </row>
    <row r="4139" spans="1:11">
      <c r="A4139" t="str">
        <v>HAVEN BEHAVIORAL HOSPITAL OF EASTERN PENNSYLVANIA</v>
      </c>
      <c r="B4139" t="str">
        <v>READING</v>
      </c>
      <c r="C4139" t="str">
        <v>PA</v>
      </c>
      <c r="D4139" t="str">
        <v>BERKS</v>
      </c>
      <c r="E4139" t="str">
        <v>Psychiatric</v>
      </c>
      <c r="F4139" t="str">
        <v>Proprietary</v>
      </c>
      <c r="G4139" t="str">
        <v>No</v>
      </c>
      <c r="H4139" s="8">
        <v>0</v>
      </c>
      <c r="I4139" t="str">
        <f>_xlfn.XLOOKUP(C4139,State_Ref!B:B,State_Ref!A:A,"No Match")</f>
        <v>Pennsylvania</v>
      </c>
      <c r="J4139" cm="1">
        <f t="array" ref="J4139">_xlfn.XLOOKUP(I4139&amp;PROPER(D4139),Cleaned_Population!B$2:B$3200&amp;Cleaned_Population!A$2:A$3200,Cleaned_Population!C$2:C$3200,"No Match")</f>
        <v>440072</v>
      </c>
      <c r="K4139" t="str">
        <f t="shared" si="64"/>
        <v>Sufficient Access</v>
      </c>
    </row>
    <row r="4140" spans="1:11">
      <c r="A4140" t="str">
        <v>HAVEN BEHAVIORAL HOSPITAL OF PHILADELPHIA</v>
      </c>
      <c r="B4140" t="str">
        <v>PHILADELPHIA</v>
      </c>
      <c r="C4140" t="str">
        <v>PA</v>
      </c>
      <c r="D4140" t="str">
        <v>PHILADELPHIA</v>
      </c>
      <c r="E4140" t="str">
        <v>Psychiatric</v>
      </c>
      <c r="F4140" t="str">
        <v>Proprietary</v>
      </c>
      <c r="G4140" t="str">
        <v>No</v>
      </c>
      <c r="H4140" s="8">
        <v>0</v>
      </c>
      <c r="I4140" t="str">
        <f>_xlfn.XLOOKUP(C4140,State_Ref!B:B,State_Ref!A:A,"No Match")</f>
        <v>Pennsylvania</v>
      </c>
      <c r="J4140" cm="1">
        <f t="array" ref="J4140">_xlfn.XLOOKUP(I4140&amp;PROPER(D4140),Cleaned_Population!B$2:B$3200&amp;Cleaned_Population!A$2:A$3200,Cleaned_Population!C$2:C$3200,"No Match")</f>
        <v>1574281</v>
      </c>
      <c r="K4140" t="str">
        <f t="shared" si="64"/>
        <v>Sufficient Access</v>
      </c>
    </row>
    <row r="4141" spans="1:11">
      <c r="A4141" t="str">
        <v>LANCASTER BEHAVIORAL HEALTH HOSPITAL</v>
      </c>
      <c r="B4141" t="str">
        <v>LANCASTER</v>
      </c>
      <c r="C4141" t="str">
        <v>PA</v>
      </c>
      <c r="D4141" t="str">
        <v>LANCASTER</v>
      </c>
      <c r="E4141" t="str">
        <v>Psychiatric</v>
      </c>
      <c r="F4141" t="str">
        <v>Voluntary non-profit - Other</v>
      </c>
      <c r="G4141" t="str">
        <v>No</v>
      </c>
      <c r="H4141" s="8">
        <v>0</v>
      </c>
      <c r="I4141" t="str">
        <f>_xlfn.XLOOKUP(C4141,State_Ref!B:B,State_Ref!A:A,"No Match")</f>
        <v>Pennsylvania</v>
      </c>
      <c r="J4141" cm="1">
        <f t="array" ref="J4141">_xlfn.XLOOKUP(I4141&amp;PROPER(D4141),Cleaned_Population!B$2:B$3200&amp;Cleaned_Population!A$2:A$3200,Cleaned_Population!C$2:C$3200,"No Match")</f>
        <v>563159</v>
      </c>
      <c r="K4141" t="str">
        <f t="shared" si="64"/>
        <v>Sufficient Access</v>
      </c>
    </row>
    <row r="4142" spans="1:11">
      <c r="A4142" t="str">
        <v>TOWER BEHAVIORAL HEALTH</v>
      </c>
      <c r="B4142" t="str">
        <v>READING</v>
      </c>
      <c r="C4142" t="str">
        <v>PA</v>
      </c>
      <c r="D4142" t="str">
        <v>BERKS</v>
      </c>
      <c r="E4142" t="str">
        <v>Psychiatric</v>
      </c>
      <c r="F4142" t="str">
        <v>Proprietary</v>
      </c>
      <c r="G4142" t="str">
        <v>No</v>
      </c>
      <c r="H4142" s="8">
        <v>0</v>
      </c>
      <c r="I4142" t="str">
        <f>_xlfn.XLOOKUP(C4142,State_Ref!B:B,State_Ref!A:A,"No Match")</f>
        <v>Pennsylvania</v>
      </c>
      <c r="J4142" cm="1">
        <f t="array" ref="J4142">_xlfn.XLOOKUP(I4142&amp;PROPER(D4142),Cleaned_Population!B$2:B$3200&amp;Cleaned_Population!A$2:A$3200,Cleaned_Population!C$2:C$3200,"No Match")</f>
        <v>440072</v>
      </c>
      <c r="K4142" t="str">
        <f t="shared" si="64"/>
        <v>Sufficient Access</v>
      </c>
    </row>
    <row r="4143" spans="1:11">
      <c r="A4143" t="str">
        <v>MALVERN BEHAVIORAL HEALTH</v>
      </c>
      <c r="B4143" t="str">
        <v>PHILADELPHIA</v>
      </c>
      <c r="C4143" t="str">
        <v>PA</v>
      </c>
      <c r="D4143" t="str">
        <v>PHILADELPHIA</v>
      </c>
      <c r="E4143" t="str">
        <v>Psychiatric</v>
      </c>
      <c r="F4143" t="str">
        <v>Voluntary non-profit - Other</v>
      </c>
      <c r="G4143" t="str">
        <v>No</v>
      </c>
      <c r="H4143" s="8">
        <v>0</v>
      </c>
      <c r="I4143" t="str">
        <f>_xlfn.XLOOKUP(C4143,State_Ref!B:B,State_Ref!A:A,"No Match")</f>
        <v>Pennsylvania</v>
      </c>
      <c r="J4143" cm="1">
        <f t="array" ref="J4143">_xlfn.XLOOKUP(I4143&amp;PROPER(D4143),Cleaned_Population!B$2:B$3200&amp;Cleaned_Population!A$2:A$3200,Cleaned_Population!C$2:C$3200,"No Match")</f>
        <v>1574281</v>
      </c>
      <c r="K4143" t="str">
        <f t="shared" si="64"/>
        <v>Sufficient Access</v>
      </c>
    </row>
    <row r="4144" spans="1:11">
      <c r="A4144" t="str">
        <v>BERWICK HOSPITAL CENTER</v>
      </c>
      <c r="B4144" t="str">
        <v>BERWICK</v>
      </c>
      <c r="C4144" t="str">
        <v>PA</v>
      </c>
      <c r="D4144" t="str">
        <v>COLUMBIA</v>
      </c>
      <c r="E4144" t="str">
        <v>Psychiatric</v>
      </c>
      <c r="F4144" t="str">
        <v>Proprietary</v>
      </c>
      <c r="G4144" t="str">
        <v>No</v>
      </c>
      <c r="H4144" s="8">
        <v>0</v>
      </c>
      <c r="I4144" t="str">
        <f>_xlfn.XLOOKUP(C4144,State_Ref!B:B,State_Ref!A:A,"No Match")</f>
        <v>Pennsylvania</v>
      </c>
      <c r="J4144" cm="1">
        <f t="array" ref="J4144">_xlfn.XLOOKUP(I4144&amp;PROPER(D4144),Cleaned_Population!B$2:B$3200&amp;Cleaned_Population!A$2:A$3200,Cleaned_Population!C$2:C$3200,"No Match")</f>
        <v>66193</v>
      </c>
      <c r="K4144" t="str">
        <f t="shared" si="64"/>
        <v>Sufficient Access</v>
      </c>
    </row>
    <row r="4145" spans="1:11">
      <c r="A4145" t="str">
        <v>GEISINGER BEHAVIORAL HEALTH CENTER NORTHEAST</v>
      </c>
      <c r="B4145" t="str">
        <v>MOOSIC</v>
      </c>
      <c r="C4145" t="str">
        <v>PA</v>
      </c>
      <c r="D4145" t="str">
        <v>LACKAWANNA</v>
      </c>
      <c r="E4145" t="str">
        <v>Psychiatric</v>
      </c>
      <c r="F4145" t="str">
        <v>Proprietary</v>
      </c>
      <c r="G4145" t="str">
        <v>No</v>
      </c>
      <c r="H4145" s="8">
        <v>0</v>
      </c>
      <c r="I4145" t="str">
        <f>_xlfn.XLOOKUP(C4145,State_Ref!B:B,State_Ref!A:A,"No Match")</f>
        <v>Pennsylvania</v>
      </c>
      <c r="J4145" cm="1">
        <f t="array" ref="J4145">_xlfn.XLOOKUP(I4145&amp;PROPER(D4145),Cleaned_Population!B$2:B$3200&amp;Cleaned_Population!A$2:A$3200,Cleaned_Population!C$2:C$3200,"No Match")</f>
        <v>216502</v>
      </c>
      <c r="K4145" t="str">
        <f t="shared" si="64"/>
        <v>Sufficient Access</v>
      </c>
    </row>
    <row r="4146" spans="1:11">
      <c r="A4146" t="str">
        <v>HAVEN BEHAVIORAL HOSPITAL OF WEST CHESTER</v>
      </c>
      <c r="B4146" t="str">
        <v>WEST CHESTER</v>
      </c>
      <c r="C4146" t="str">
        <v>PA</v>
      </c>
      <c r="D4146" t="str">
        <v>CHESTER</v>
      </c>
      <c r="E4146" t="str">
        <v>Psychiatric</v>
      </c>
      <c r="F4146" t="str">
        <v>Proprietary</v>
      </c>
      <c r="G4146" t="str">
        <v>No</v>
      </c>
      <c r="H4146" s="8">
        <v>0</v>
      </c>
      <c r="I4146" t="str">
        <f>_xlfn.XLOOKUP(C4146,State_Ref!B:B,State_Ref!A:A,"No Match")</f>
        <v>Pennsylvania</v>
      </c>
      <c r="J4146" cm="1">
        <f t="array" ref="J4146">_xlfn.XLOOKUP(I4146&amp;PROPER(D4146),Cleaned_Population!B$2:B$3200&amp;Cleaned_Population!A$2:A$3200,Cleaned_Population!C$2:C$3200,"No Match")</f>
        <v>557116</v>
      </c>
      <c r="K4146" t="str">
        <f t="shared" si="64"/>
        <v>Sufficient Access</v>
      </c>
    </row>
    <row r="4147" spans="1:11">
      <c r="A4147" t="str">
        <v>PRESBYTERIAN COMMUNITY HOSPITAL</v>
      </c>
      <c r="B4147" t="str">
        <v>SAN JUAN</v>
      </c>
      <c r="C4147" t="str">
        <v>PR</v>
      </c>
      <c r="D4147" t="str">
        <v>SAN JUAN</v>
      </c>
      <c r="E4147" t="str">
        <v>Acute Care Hospitals</v>
      </c>
      <c r="F4147" t="str">
        <v>Voluntary non-profit - Private</v>
      </c>
      <c r="G4147" t="str">
        <v>Yes</v>
      </c>
      <c r="H4147" s="8">
        <v>0</v>
      </c>
      <c r="I4147" t="str">
        <f>_xlfn.XLOOKUP(C4147,State_Ref!B:B,State_Ref!A:A,"No Match")</f>
        <v>No Match</v>
      </c>
      <c r="J4147" t="str" cm="1">
        <f t="array" ref="J4147">_xlfn.XLOOKUP(I4147&amp;PROPER(D4147),Cleaned_Population!B$2:B$3200&amp;Cleaned_Population!A$2:A$3200,Cleaned_Population!C$2:C$3200,"No Match")</f>
        <v>No Match</v>
      </c>
      <c r="K4147" t="str">
        <f t="shared" si="64"/>
        <v>Sufficient Access</v>
      </c>
    </row>
    <row r="4148" spans="1:11">
      <c r="A4148" t="str">
        <v>HOSPITAL METROPOLITANO DR PILA</v>
      </c>
      <c r="B4148" t="str">
        <v>PONCE</v>
      </c>
      <c r="C4148" t="str">
        <v>PR</v>
      </c>
      <c r="D4148" t="str">
        <v>PONCE</v>
      </c>
      <c r="E4148" t="str">
        <v>Acute Care Hospitals</v>
      </c>
      <c r="F4148" t="str">
        <v>Proprietary</v>
      </c>
      <c r="G4148" t="str">
        <v>Yes</v>
      </c>
      <c r="H4148" s="8">
        <v>0</v>
      </c>
      <c r="I4148" t="str">
        <f>_xlfn.XLOOKUP(C4148,State_Ref!B:B,State_Ref!A:A,"No Match")</f>
        <v>No Match</v>
      </c>
      <c r="J4148" t="str" cm="1">
        <f t="array" ref="J4148">_xlfn.XLOOKUP(I4148&amp;PROPER(D4148),Cleaned_Population!B$2:B$3200&amp;Cleaned_Population!A$2:A$3200,Cleaned_Population!C$2:C$3200,"No Match")</f>
        <v>No Match</v>
      </c>
      <c r="K4148" t="str">
        <f t="shared" si="64"/>
        <v>Sufficient Access</v>
      </c>
    </row>
    <row r="4149" spans="1:11">
      <c r="A4149" t="str">
        <v>ASOCIACION HOSPITAL DEL MAESTRO, INC</v>
      </c>
      <c r="B4149" t="str">
        <v>SAN JUAN</v>
      </c>
      <c r="C4149" t="str">
        <v>PR</v>
      </c>
      <c r="D4149" t="str">
        <v>SAN JUAN</v>
      </c>
      <c r="E4149" t="str">
        <v>Acute Care Hospitals</v>
      </c>
      <c r="F4149" t="str">
        <v>Voluntary non-profit - Private</v>
      </c>
      <c r="G4149" t="str">
        <v>Yes</v>
      </c>
      <c r="H4149" s="8">
        <v>0</v>
      </c>
      <c r="I4149" t="str">
        <f>_xlfn.XLOOKUP(C4149,State_Ref!B:B,State_Ref!A:A,"No Match")</f>
        <v>No Match</v>
      </c>
      <c r="J4149" t="str" cm="1">
        <f t="array" ref="J4149">_xlfn.XLOOKUP(I4149&amp;PROPER(D4149),Cleaned_Population!B$2:B$3200&amp;Cleaned_Population!A$2:A$3200,Cleaned_Population!C$2:C$3200,"No Match")</f>
        <v>No Match</v>
      </c>
      <c r="K4149" t="str">
        <f t="shared" si="64"/>
        <v>Sufficient Access</v>
      </c>
    </row>
    <row r="4150" spans="1:11">
      <c r="A4150" t="str">
        <v>HOPE MEDICAL CENTER</v>
      </c>
      <c r="B4150" t="str">
        <v>HUMACAO</v>
      </c>
      <c r="C4150" t="str">
        <v>PR</v>
      </c>
      <c r="D4150" t="str">
        <v>HUMACAO</v>
      </c>
      <c r="E4150" t="str">
        <v>Acute Care Hospitals</v>
      </c>
      <c r="F4150" t="str">
        <v>Voluntary non-profit - Other</v>
      </c>
      <c r="G4150" t="str">
        <v>Yes</v>
      </c>
      <c r="H4150" s="8">
        <v>0</v>
      </c>
      <c r="I4150" t="str">
        <f>_xlfn.XLOOKUP(C4150,State_Ref!B:B,State_Ref!A:A,"No Match")</f>
        <v>No Match</v>
      </c>
      <c r="J4150" t="str" cm="1">
        <f t="array" ref="J4150">_xlfn.XLOOKUP(I4150&amp;PROPER(D4150),Cleaned_Population!B$2:B$3200&amp;Cleaned_Population!A$2:A$3200,Cleaned_Population!C$2:C$3200,"No Match")</f>
        <v>No Match</v>
      </c>
      <c r="K4150" t="str">
        <f t="shared" si="64"/>
        <v>Sufficient Access</v>
      </c>
    </row>
    <row r="4151" spans="1:11">
      <c r="A4151" t="str">
        <v>DOCTOR'S CENTER DE SAN JUAN</v>
      </c>
      <c r="B4151" t="str">
        <v>SANTURCE</v>
      </c>
      <c r="C4151" t="str">
        <v>PR</v>
      </c>
      <c r="D4151" t="str">
        <v>SAN JUAN</v>
      </c>
      <c r="E4151" t="str">
        <v>Acute Care Hospitals</v>
      </c>
      <c r="F4151" t="str">
        <v>Proprietary</v>
      </c>
      <c r="G4151" t="str">
        <v>Yes</v>
      </c>
      <c r="H4151" s="8">
        <v>0</v>
      </c>
      <c r="I4151" t="str">
        <f>_xlfn.XLOOKUP(C4151,State_Ref!B:B,State_Ref!A:A,"No Match")</f>
        <v>No Match</v>
      </c>
      <c r="J4151" t="str" cm="1">
        <f t="array" ref="J4151">_xlfn.XLOOKUP(I4151&amp;PROPER(D4151),Cleaned_Population!B$2:B$3200&amp;Cleaned_Population!A$2:A$3200,Cleaned_Population!C$2:C$3200,"No Match")</f>
        <v>No Match</v>
      </c>
      <c r="K4151" t="str">
        <f t="shared" si="64"/>
        <v>Sufficient Access</v>
      </c>
    </row>
    <row r="4152" spans="1:11">
      <c r="A4152" t="str">
        <v>RYDER MEMORIAL HOSPITAL INC</v>
      </c>
      <c r="B4152" t="str">
        <v>HUMACAO</v>
      </c>
      <c r="C4152" t="str">
        <v>PR</v>
      </c>
      <c r="D4152" t="str">
        <v>HUMACAO</v>
      </c>
      <c r="E4152" t="str">
        <v>Acute Care Hospitals</v>
      </c>
      <c r="F4152" t="str">
        <v>Voluntary non-profit - Private</v>
      </c>
      <c r="G4152" t="str">
        <v>Yes</v>
      </c>
      <c r="H4152" s="8">
        <v>0</v>
      </c>
      <c r="I4152" t="str">
        <f>_xlfn.XLOOKUP(C4152,State_Ref!B:B,State_Ref!A:A,"No Match")</f>
        <v>No Match</v>
      </c>
      <c r="J4152" t="str" cm="1">
        <f t="array" ref="J4152">_xlfn.XLOOKUP(I4152&amp;PROPER(D4152),Cleaned_Population!B$2:B$3200&amp;Cleaned_Population!A$2:A$3200,Cleaned_Population!C$2:C$3200,"No Match")</f>
        <v>No Match</v>
      </c>
      <c r="K4152" t="str">
        <f t="shared" si="64"/>
        <v>Sufficient Access</v>
      </c>
    </row>
    <row r="4153" spans="1:11">
      <c r="A4153" t="str">
        <v>HOSPITAL GENERAL DE CASTANER</v>
      </c>
      <c r="B4153" t="str">
        <v>CASTANER</v>
      </c>
      <c r="C4153" t="str">
        <v>PR</v>
      </c>
      <c r="D4153" t="str">
        <v>LARES</v>
      </c>
      <c r="E4153" t="str">
        <v>Acute Care Hospitals</v>
      </c>
      <c r="F4153" t="str">
        <v>Voluntary non-profit - Private</v>
      </c>
      <c r="G4153" t="str">
        <v>Yes</v>
      </c>
      <c r="H4153" s="8">
        <v>0</v>
      </c>
      <c r="I4153" t="str">
        <f>_xlfn.XLOOKUP(C4153,State_Ref!B:B,State_Ref!A:A,"No Match")</f>
        <v>No Match</v>
      </c>
      <c r="J4153" t="str" cm="1">
        <f t="array" ref="J4153">_xlfn.XLOOKUP(I4153&amp;PROPER(D4153),Cleaned_Population!B$2:B$3200&amp;Cleaned_Population!A$2:A$3200,Cleaned_Population!C$2:C$3200,"No Match")</f>
        <v>No Match</v>
      </c>
      <c r="K4153" t="str">
        <f t="shared" si="64"/>
        <v>Hospital Desert</v>
      </c>
    </row>
    <row r="4154" spans="1:11">
      <c r="A4154" t="str">
        <v>HOSPITAL MENONITA HUMACAO, INC</v>
      </c>
      <c r="B4154" t="str">
        <v>HUMACAO</v>
      </c>
      <c r="C4154" t="str">
        <v>PR</v>
      </c>
      <c r="D4154" t="str">
        <v>HUMACAO</v>
      </c>
      <c r="E4154" t="str">
        <v>Acute Care Hospitals</v>
      </c>
      <c r="F4154" t="str">
        <v>Proprietary</v>
      </c>
      <c r="G4154" t="str">
        <v>Yes</v>
      </c>
      <c r="H4154" s="8">
        <v>0</v>
      </c>
      <c r="I4154" t="str">
        <f>_xlfn.XLOOKUP(C4154,State_Ref!B:B,State_Ref!A:A,"No Match")</f>
        <v>No Match</v>
      </c>
      <c r="J4154" t="str" cm="1">
        <f t="array" ref="J4154">_xlfn.XLOOKUP(I4154&amp;PROPER(D4154),Cleaned_Population!B$2:B$3200&amp;Cleaned_Population!A$2:A$3200,Cleaned_Population!C$2:C$3200,"No Match")</f>
        <v>No Match</v>
      </c>
      <c r="K4154" t="str">
        <f t="shared" si="64"/>
        <v>Sufficient Access</v>
      </c>
    </row>
    <row r="4155" spans="1:11">
      <c r="A4155" t="str">
        <v>HOSPITAL ONCOLOGICO DR ISAAC GONZALEZ MARTINEZ</v>
      </c>
      <c r="B4155" t="str">
        <v>SAN JUAN</v>
      </c>
      <c r="C4155" t="str">
        <v>PR</v>
      </c>
      <c r="D4155" t="str">
        <v>SAN JUAN</v>
      </c>
      <c r="E4155" t="str">
        <v>Acute Care Hospitals</v>
      </c>
      <c r="F4155" t="str">
        <v>Voluntary non-profit - Private</v>
      </c>
      <c r="G4155" t="str">
        <v>No</v>
      </c>
      <c r="H4155" s="8">
        <v>0</v>
      </c>
      <c r="I4155" t="str">
        <f>_xlfn.XLOOKUP(C4155,State_Ref!B:B,State_Ref!A:A,"No Match")</f>
        <v>No Match</v>
      </c>
      <c r="J4155" t="str" cm="1">
        <f t="array" ref="J4155">_xlfn.XLOOKUP(I4155&amp;PROPER(D4155),Cleaned_Population!B$2:B$3200&amp;Cleaned_Population!A$2:A$3200,Cleaned_Population!C$2:C$3200,"No Match")</f>
        <v>No Match</v>
      </c>
      <c r="K4155" t="str">
        <f t="shared" si="64"/>
        <v>Sufficient Access</v>
      </c>
    </row>
    <row r="4156" spans="1:11">
      <c r="A4156" t="str">
        <v>HOSPITAL MENONITA DE CAYEY</v>
      </c>
      <c r="B4156" t="str">
        <v>CAYEY</v>
      </c>
      <c r="C4156" t="str">
        <v>PR</v>
      </c>
      <c r="D4156" t="str">
        <v>CAYEY</v>
      </c>
      <c r="E4156" t="str">
        <v>Acute Care Hospitals</v>
      </c>
      <c r="F4156" t="str">
        <v>Voluntary non-profit - Private</v>
      </c>
      <c r="G4156" t="str">
        <v>Yes</v>
      </c>
      <c r="H4156" s="8">
        <v>0</v>
      </c>
      <c r="I4156" t="str">
        <f>_xlfn.XLOOKUP(C4156,State_Ref!B:B,State_Ref!A:A,"No Match")</f>
        <v>No Match</v>
      </c>
      <c r="J4156" t="str" cm="1">
        <f t="array" ref="J4156">_xlfn.XLOOKUP(I4156&amp;PROPER(D4156),Cleaned_Population!B$2:B$3200&amp;Cleaned_Population!A$2:A$3200,Cleaned_Population!C$2:C$3200,"No Match")</f>
        <v>No Match</v>
      </c>
      <c r="K4156" t="str">
        <f t="shared" si="64"/>
        <v>Hospital Desert</v>
      </c>
    </row>
    <row r="4157" spans="1:11">
      <c r="A4157" t="str">
        <v>BELLA VISTA HOSPITAL</v>
      </c>
      <c r="B4157" t="str">
        <v>MAYAGUEZ</v>
      </c>
      <c r="C4157" t="str">
        <v>PR</v>
      </c>
      <c r="D4157" t="str">
        <v>MAYAGUEZ</v>
      </c>
      <c r="E4157" t="str">
        <v>Acute Care Hospitals</v>
      </c>
      <c r="F4157" t="str">
        <v>Voluntary non-profit - Church</v>
      </c>
      <c r="G4157" t="str">
        <v>Yes</v>
      </c>
      <c r="H4157" s="8">
        <v>0</v>
      </c>
      <c r="I4157" t="str">
        <f>_xlfn.XLOOKUP(C4157,State_Ref!B:B,State_Ref!A:A,"No Match")</f>
        <v>No Match</v>
      </c>
      <c r="J4157" t="str" cm="1">
        <f t="array" ref="J4157">_xlfn.XLOOKUP(I4157&amp;PROPER(D4157),Cleaned_Population!B$2:B$3200&amp;Cleaned_Population!A$2:A$3200,Cleaned_Population!C$2:C$3200,"No Match")</f>
        <v>No Match</v>
      </c>
      <c r="K4157" t="str">
        <f t="shared" si="64"/>
        <v>Sufficient Access</v>
      </c>
    </row>
    <row r="4158" spans="1:11">
      <c r="A4158" t="str">
        <v>SAN JUAN MUNICIPALITY HOSPITAL</v>
      </c>
      <c r="B4158" t="str">
        <v>RIO PIEDRAS</v>
      </c>
      <c r="C4158" t="str">
        <v>PR</v>
      </c>
      <c r="D4158" t="str">
        <v>SAN JUAN</v>
      </c>
      <c r="E4158" t="str">
        <v>Acute Care Hospitals</v>
      </c>
      <c r="F4158" t="str">
        <v>Government - Local</v>
      </c>
      <c r="G4158" t="str">
        <v>Yes</v>
      </c>
      <c r="H4158" s="8">
        <v>0</v>
      </c>
      <c r="I4158" t="str">
        <f>_xlfn.XLOOKUP(C4158,State_Ref!B:B,State_Ref!A:A,"No Match")</f>
        <v>No Match</v>
      </c>
      <c r="J4158" t="str" cm="1">
        <f t="array" ref="J4158">_xlfn.XLOOKUP(I4158&amp;PROPER(D4158),Cleaned_Population!B$2:B$3200&amp;Cleaned_Population!A$2:A$3200,Cleaned_Population!C$2:C$3200,"No Match")</f>
        <v>No Match</v>
      </c>
      <c r="K4158" t="str">
        <f t="shared" si="64"/>
        <v>Sufficient Access</v>
      </c>
    </row>
    <row r="4159" spans="1:11">
      <c r="A4159" t="str">
        <v>AUXILIO MUTUO HOSPITAL</v>
      </c>
      <c r="B4159" t="str">
        <v>SAN JUAN</v>
      </c>
      <c r="C4159" t="str">
        <v>PR</v>
      </c>
      <c r="D4159" t="str">
        <v>SAN JUAN</v>
      </c>
      <c r="E4159" t="str">
        <v>Acute Care Hospitals</v>
      </c>
      <c r="F4159" t="str">
        <v>Voluntary non-profit - Private</v>
      </c>
      <c r="G4159" t="str">
        <v>Yes</v>
      </c>
      <c r="H4159" s="8">
        <v>4</v>
      </c>
      <c r="I4159" t="str">
        <f>_xlfn.XLOOKUP(C4159,State_Ref!B:B,State_Ref!A:A,"No Match")</f>
        <v>No Match</v>
      </c>
      <c r="J4159" t="str" cm="1">
        <f t="array" ref="J4159">_xlfn.XLOOKUP(I4159&amp;PROPER(D4159),Cleaned_Population!B$2:B$3200&amp;Cleaned_Population!A$2:A$3200,Cleaned_Population!C$2:C$3200,"No Match")</f>
        <v>No Match</v>
      </c>
      <c r="K4159" t="str">
        <f t="shared" si="64"/>
        <v>Sufficient Access</v>
      </c>
    </row>
    <row r="4160" spans="1:11">
      <c r="A4160" t="str">
        <v>HOSPITAL MENONITA DE AIBONITO</v>
      </c>
      <c r="B4160" t="str">
        <v>AIBONITO</v>
      </c>
      <c r="C4160" t="str">
        <v>PR</v>
      </c>
      <c r="D4160" t="str">
        <v>AIBONITO</v>
      </c>
      <c r="E4160" t="str">
        <v>Acute Care Hospitals</v>
      </c>
      <c r="F4160" t="str">
        <v>Voluntary non-profit - Private</v>
      </c>
      <c r="G4160" t="str">
        <v>Yes</v>
      </c>
      <c r="H4160" s="8">
        <v>0</v>
      </c>
      <c r="I4160" t="str">
        <f>_xlfn.XLOOKUP(C4160,State_Ref!B:B,State_Ref!A:A,"No Match")</f>
        <v>No Match</v>
      </c>
      <c r="J4160" t="str" cm="1">
        <f t="array" ref="J4160">_xlfn.XLOOKUP(I4160&amp;PROPER(D4160),Cleaned_Population!B$2:B$3200&amp;Cleaned_Population!A$2:A$3200,Cleaned_Population!C$2:C$3200,"No Match")</f>
        <v>No Match</v>
      </c>
      <c r="K4160" t="str">
        <f t="shared" si="64"/>
        <v>Sufficient Access</v>
      </c>
    </row>
    <row r="4161" spans="1:11">
      <c r="A4161" t="str">
        <v>HOSPITAL PAVIA SANTURCE</v>
      </c>
      <c r="B4161" t="str">
        <v>SAN JUAN</v>
      </c>
      <c r="C4161" t="str">
        <v>PR</v>
      </c>
      <c r="D4161" t="str">
        <v>SAN JUAN</v>
      </c>
      <c r="E4161" t="str">
        <v>Acute Care Hospitals</v>
      </c>
      <c r="F4161" t="str">
        <v>Proprietary</v>
      </c>
      <c r="G4161" t="str">
        <v>Yes</v>
      </c>
      <c r="H4161" s="8">
        <v>1</v>
      </c>
      <c r="I4161" t="str">
        <f>_xlfn.XLOOKUP(C4161,State_Ref!B:B,State_Ref!A:A,"No Match")</f>
        <v>No Match</v>
      </c>
      <c r="J4161" t="str" cm="1">
        <f t="array" ref="J4161">_xlfn.XLOOKUP(I4161&amp;PROPER(D4161),Cleaned_Population!B$2:B$3200&amp;Cleaned_Population!A$2:A$3200,Cleaned_Population!C$2:C$3200,"No Match")</f>
        <v>No Match</v>
      </c>
      <c r="K4161" t="str">
        <f t="shared" si="64"/>
        <v>Sufficient Access</v>
      </c>
    </row>
    <row r="4162" spans="1:11">
      <c r="A4162" t="str">
        <v>HOSPITAL DE LA CONCEPCION</v>
      </c>
      <c r="B4162" t="str">
        <v>SAN GERMAN</v>
      </c>
      <c r="C4162" t="str">
        <v>PR</v>
      </c>
      <c r="D4162" t="str">
        <v>SAN GERMAN</v>
      </c>
      <c r="E4162" t="str">
        <v>Acute Care Hospitals</v>
      </c>
      <c r="F4162" t="str">
        <v>Voluntary non-profit - Private</v>
      </c>
      <c r="G4162" t="str">
        <v>Yes</v>
      </c>
      <c r="H4162" s="8">
        <v>0</v>
      </c>
      <c r="I4162" t="str">
        <f>_xlfn.XLOOKUP(C4162,State_Ref!B:B,State_Ref!A:A,"No Match")</f>
        <v>No Match</v>
      </c>
      <c r="J4162" t="str" cm="1">
        <f t="array" ref="J4162">_xlfn.XLOOKUP(I4162&amp;PROPER(D4162),Cleaned_Population!B$2:B$3200&amp;Cleaned_Population!A$2:A$3200,Cleaned_Population!C$2:C$3200,"No Match")</f>
        <v>No Match</v>
      </c>
      <c r="K4162" t="str">
        <f t="shared" si="64"/>
        <v>Sufficient Access</v>
      </c>
    </row>
    <row r="4163" spans="1:11">
      <c r="A4163" t="str">
        <v>HOSPITAL DAMAS INC</v>
      </c>
      <c r="B4163" t="str">
        <v>PONCE</v>
      </c>
      <c r="C4163" t="str">
        <v>PR</v>
      </c>
      <c r="D4163" t="str">
        <v>PONCE</v>
      </c>
      <c r="E4163" t="str">
        <v>Acute Care Hospitals</v>
      </c>
      <c r="F4163" t="str">
        <v>Voluntary non-profit - Private</v>
      </c>
      <c r="G4163" t="str">
        <v>Yes</v>
      </c>
      <c r="H4163" s="8">
        <v>0</v>
      </c>
      <c r="I4163" t="str">
        <f>_xlfn.XLOOKUP(C4163,State_Ref!B:B,State_Ref!A:A,"No Match")</f>
        <v>No Match</v>
      </c>
      <c r="J4163" t="str" cm="1">
        <f t="array" ref="J4163">_xlfn.XLOOKUP(I4163&amp;PROPER(D4163),Cleaned_Population!B$2:B$3200&amp;Cleaned_Population!A$2:A$3200,Cleaned_Population!C$2:C$3200,"No Match")</f>
        <v>No Match</v>
      </c>
      <c r="K4163" t="str">
        <f t="shared" ref="K4163:K4226" si="65">IF(AND(J4163&gt;50000,COUNTIFS(D:D,D4163,C:C,C4163)&lt;=1),"Hospital Desert","Sufficient Access")</f>
        <v>Sufficient Access</v>
      </c>
    </row>
    <row r="4164" spans="1:11">
      <c r="A4164" t="str">
        <v>BAYAMON MEDICAL CENTER</v>
      </c>
      <c r="B4164" t="str">
        <v>BAYAMON</v>
      </c>
      <c r="C4164" t="str">
        <v>PR</v>
      </c>
      <c r="D4164" t="str">
        <v>BAYAMON</v>
      </c>
      <c r="E4164" t="str">
        <v>Acute Care Hospitals</v>
      </c>
      <c r="F4164" t="str">
        <v>Proprietary</v>
      </c>
      <c r="G4164" t="str">
        <v>Yes</v>
      </c>
      <c r="H4164" s="8">
        <v>0</v>
      </c>
      <c r="I4164" t="str">
        <f>_xlfn.XLOOKUP(C4164,State_Ref!B:B,State_Ref!A:A,"No Match")</f>
        <v>No Match</v>
      </c>
      <c r="J4164" t="str" cm="1">
        <f t="array" ref="J4164">_xlfn.XLOOKUP(I4164&amp;PROPER(D4164),Cleaned_Population!B$2:B$3200&amp;Cleaned_Population!A$2:A$3200,Cleaned_Population!C$2:C$3200,"No Match")</f>
        <v>No Match</v>
      </c>
      <c r="K4164" t="str">
        <f t="shared" si="65"/>
        <v>Sufficient Access</v>
      </c>
    </row>
    <row r="4165" spans="1:11">
      <c r="A4165" t="str">
        <v>SAN JUAN VA MEDICAL CENTER</v>
      </c>
      <c r="B4165" t="str">
        <v>SAN JUAN</v>
      </c>
      <c r="C4165" t="str">
        <v>PR</v>
      </c>
      <c r="D4165" t="str">
        <v>SAN JUAN</v>
      </c>
      <c r="E4165" t="str">
        <v>Acute Care - Veterans Administration</v>
      </c>
      <c r="F4165" t="str">
        <v>Veterans Health Administration</v>
      </c>
      <c r="G4165" t="str">
        <v>Yes</v>
      </c>
      <c r="H4165" s="8">
        <v>2</v>
      </c>
      <c r="I4165" t="str">
        <f>_xlfn.XLOOKUP(C4165,State_Ref!B:B,State_Ref!A:A,"No Match")</f>
        <v>No Match</v>
      </c>
      <c r="J4165" t="str" cm="1">
        <f t="array" ref="J4165">_xlfn.XLOOKUP(I4165&amp;PROPER(D4165),Cleaned_Population!B$2:B$3200&amp;Cleaned_Population!A$2:A$3200,Cleaned_Population!C$2:C$3200,"No Match")</f>
        <v>No Match</v>
      </c>
      <c r="K4165" t="str">
        <f t="shared" si="65"/>
        <v>Sufficient Access</v>
      </c>
    </row>
    <row r="4166" spans="1:11">
      <c r="A4166" t="str">
        <v>HOSPITAL EPISCOPAL SAN LUCAS II</v>
      </c>
      <c r="B4166" t="str">
        <v>PONCE</v>
      </c>
      <c r="C4166" t="str">
        <v>PR</v>
      </c>
      <c r="D4166" t="str">
        <v>PONCE</v>
      </c>
      <c r="E4166" t="str">
        <v>Acute Care Hospitals</v>
      </c>
      <c r="F4166" t="str">
        <v>Voluntary non-profit - Private</v>
      </c>
      <c r="G4166" t="str">
        <v>Yes</v>
      </c>
      <c r="H4166" s="8">
        <v>0</v>
      </c>
      <c r="I4166" t="str">
        <f>_xlfn.XLOOKUP(C4166,State_Ref!B:B,State_Ref!A:A,"No Match")</f>
        <v>No Match</v>
      </c>
      <c r="J4166" t="str" cm="1">
        <f t="array" ref="J4166">_xlfn.XLOOKUP(I4166&amp;PROPER(D4166),Cleaned_Population!B$2:B$3200&amp;Cleaned_Population!A$2:A$3200,Cleaned_Population!C$2:C$3200,"No Match")</f>
        <v>No Match</v>
      </c>
      <c r="K4166" t="str">
        <f t="shared" si="65"/>
        <v>Sufficient Access</v>
      </c>
    </row>
    <row r="4167" spans="1:11">
      <c r="A4167" t="str">
        <v>HOSPITAL MENONITA GUAYAMA</v>
      </c>
      <c r="B4167" t="str">
        <v>GUAYAMA</v>
      </c>
      <c r="C4167" t="str">
        <v>PR</v>
      </c>
      <c r="D4167" t="str">
        <v>GUAYANILLA</v>
      </c>
      <c r="E4167" t="str">
        <v>Acute Care Hospitals</v>
      </c>
      <c r="F4167" t="str">
        <v>Voluntary non-profit - Private</v>
      </c>
      <c r="G4167" t="str">
        <v>Yes</v>
      </c>
      <c r="H4167" s="8">
        <v>0</v>
      </c>
      <c r="I4167" t="str">
        <f>_xlfn.XLOOKUP(C4167,State_Ref!B:B,State_Ref!A:A,"No Match")</f>
        <v>No Match</v>
      </c>
      <c r="J4167" t="str" cm="1">
        <f t="array" ref="J4167">_xlfn.XLOOKUP(I4167&amp;PROPER(D4167),Cleaned_Population!B$2:B$3200&amp;Cleaned_Population!A$2:A$3200,Cleaned_Population!C$2:C$3200,"No Match")</f>
        <v>No Match</v>
      </c>
      <c r="K4167" t="str">
        <f t="shared" si="65"/>
        <v>Hospital Desert</v>
      </c>
    </row>
    <row r="4168" spans="1:11">
      <c r="A4168" t="str">
        <v>HOSPITAL UNIVERSITARIO DE ADULTO</v>
      </c>
      <c r="B4168" t="str">
        <v>RIO PIEDRAS</v>
      </c>
      <c r="C4168" t="str">
        <v>PR</v>
      </c>
      <c r="D4168" t="str">
        <v>SAN JUAN</v>
      </c>
      <c r="E4168" t="str">
        <v>Acute Care Hospitals</v>
      </c>
      <c r="F4168" t="str">
        <v>Government - State</v>
      </c>
      <c r="G4168" t="str">
        <v>Yes</v>
      </c>
      <c r="H4168" s="8">
        <v>0</v>
      </c>
      <c r="I4168" t="str">
        <f>_xlfn.XLOOKUP(C4168,State_Ref!B:B,State_Ref!A:A,"No Match")</f>
        <v>No Match</v>
      </c>
      <c r="J4168" t="str" cm="1">
        <f t="array" ref="J4168">_xlfn.XLOOKUP(I4168&amp;PROPER(D4168),Cleaned_Population!B$2:B$3200&amp;Cleaned_Population!A$2:A$3200,Cleaned_Population!C$2:C$3200,"No Match")</f>
        <v>No Match</v>
      </c>
      <c r="K4168" t="str">
        <f t="shared" si="65"/>
        <v>Sufficient Access</v>
      </c>
    </row>
    <row r="4169" spans="1:11">
      <c r="A4169" t="str">
        <v>HOSPITAL  COMUNITARIO BUEN SAMARITANO INC</v>
      </c>
      <c r="B4169" t="str">
        <v>AGUADILLA</v>
      </c>
      <c r="C4169" t="str">
        <v>PR</v>
      </c>
      <c r="D4169" t="str">
        <v>AGUADILLA</v>
      </c>
      <c r="E4169" t="str">
        <v>Acute Care Hospitals</v>
      </c>
      <c r="F4169" t="str">
        <v>Voluntary non-profit - Private</v>
      </c>
      <c r="G4169" t="str">
        <v>Yes</v>
      </c>
      <c r="H4169" s="8">
        <v>0</v>
      </c>
      <c r="I4169" t="str">
        <f>_xlfn.XLOOKUP(C4169,State_Ref!B:B,State_Ref!A:A,"No Match")</f>
        <v>No Match</v>
      </c>
      <c r="J4169" t="str" cm="1">
        <f t="array" ref="J4169">_xlfn.XLOOKUP(I4169&amp;PROPER(D4169),Cleaned_Population!B$2:B$3200&amp;Cleaned_Population!A$2:A$3200,Cleaned_Population!C$2:C$3200,"No Match")</f>
        <v>No Match</v>
      </c>
      <c r="K4169" t="str">
        <f t="shared" si="65"/>
        <v>Hospital Desert</v>
      </c>
    </row>
    <row r="4170" spans="1:11">
      <c r="A4170" t="str">
        <v>HOSPITAL PAVIA ARECIBO</v>
      </c>
      <c r="B4170" t="str">
        <v>ARECIBO</v>
      </c>
      <c r="C4170" t="str">
        <v>PR</v>
      </c>
      <c r="D4170" t="str">
        <v>ARECIBO</v>
      </c>
      <c r="E4170" t="str">
        <v>Acute Care Hospitals</v>
      </c>
      <c r="F4170" t="str">
        <v>Proprietary</v>
      </c>
      <c r="G4170" t="str">
        <v>Yes</v>
      </c>
      <c r="H4170" s="8">
        <v>0</v>
      </c>
      <c r="I4170" t="str">
        <f>_xlfn.XLOOKUP(C4170,State_Ref!B:B,State_Ref!A:A,"No Match")</f>
        <v>No Match</v>
      </c>
      <c r="J4170" t="str" cm="1">
        <f t="array" ref="J4170">_xlfn.XLOOKUP(I4170&amp;PROPER(D4170),Cleaned_Population!B$2:B$3200&amp;Cleaned_Population!A$2:A$3200,Cleaned_Population!C$2:C$3200,"No Match")</f>
        <v>No Match</v>
      </c>
      <c r="K4170" t="str">
        <f t="shared" si="65"/>
        <v>Sufficient Access</v>
      </c>
    </row>
    <row r="4171" spans="1:11">
      <c r="A4171" t="str">
        <v>HOSPITAL SAN FRANCISCO</v>
      </c>
      <c r="B4171" t="str">
        <v>SAN JUAN</v>
      </c>
      <c r="C4171" t="str">
        <v>PR</v>
      </c>
      <c r="D4171" t="str">
        <v>SAN JUAN</v>
      </c>
      <c r="E4171" t="str">
        <v>Acute Care Hospitals</v>
      </c>
      <c r="F4171" t="str">
        <v>Proprietary</v>
      </c>
      <c r="G4171" t="str">
        <v>Yes</v>
      </c>
      <c r="H4171" s="8">
        <v>0</v>
      </c>
      <c r="I4171" t="str">
        <f>_xlfn.XLOOKUP(C4171,State_Ref!B:B,State_Ref!A:A,"No Match")</f>
        <v>No Match</v>
      </c>
      <c r="J4171" t="str" cm="1">
        <f t="array" ref="J4171">_xlfn.XLOOKUP(I4171&amp;PROPER(D4171),Cleaned_Population!B$2:B$3200&amp;Cleaned_Population!A$2:A$3200,Cleaned_Population!C$2:C$3200,"No Match")</f>
        <v>No Match</v>
      </c>
      <c r="K4171" t="str">
        <f t="shared" si="65"/>
        <v>Sufficient Access</v>
      </c>
    </row>
    <row r="4172" spans="1:11">
      <c r="A4172" t="str">
        <v>DOCTORS' CENTER BAYAMON</v>
      </c>
      <c r="B4172" t="str">
        <v>BAYAMON</v>
      </c>
      <c r="C4172" t="str">
        <v>PR</v>
      </c>
      <c r="D4172" t="str">
        <v>BAYAMON</v>
      </c>
      <c r="E4172" t="str">
        <v>Acute Care Hospitals</v>
      </c>
      <c r="F4172" t="str">
        <v>Proprietary</v>
      </c>
      <c r="G4172" t="str">
        <v>Yes</v>
      </c>
      <c r="H4172" s="8">
        <v>0</v>
      </c>
      <c r="I4172" t="str">
        <f>_xlfn.XLOOKUP(C4172,State_Ref!B:B,State_Ref!A:A,"No Match")</f>
        <v>No Match</v>
      </c>
      <c r="J4172" t="str" cm="1">
        <f t="array" ref="J4172">_xlfn.XLOOKUP(I4172&amp;PROPER(D4172),Cleaned_Population!B$2:B$3200&amp;Cleaned_Population!A$2:A$3200,Cleaned_Population!C$2:C$3200,"No Match")</f>
        <v>No Match</v>
      </c>
      <c r="K4172" t="str">
        <f t="shared" si="65"/>
        <v>Sufficient Access</v>
      </c>
    </row>
    <row r="4173" spans="1:11">
      <c r="A4173" t="str">
        <v>MAYAGUEZ MEDICAL CENTER DR RAMON EMETERIO BETANCES</v>
      </c>
      <c r="B4173" t="str">
        <v>MAYAGUEZ</v>
      </c>
      <c r="C4173" t="str">
        <v>PR</v>
      </c>
      <c r="D4173" t="str">
        <v>MAYAGUEZ</v>
      </c>
      <c r="E4173" t="str">
        <v>Acute Care Hospitals</v>
      </c>
      <c r="F4173" t="str">
        <v>Proprietary</v>
      </c>
      <c r="G4173" t="str">
        <v>Yes</v>
      </c>
      <c r="H4173" s="8">
        <v>1</v>
      </c>
      <c r="I4173" t="str">
        <f>_xlfn.XLOOKUP(C4173,State_Ref!B:B,State_Ref!A:A,"No Match")</f>
        <v>No Match</v>
      </c>
      <c r="J4173" t="str" cm="1">
        <f t="array" ref="J4173">_xlfn.XLOOKUP(I4173&amp;PROPER(D4173),Cleaned_Population!B$2:B$3200&amp;Cleaned_Population!A$2:A$3200,Cleaned_Population!C$2:C$3200,"No Match")</f>
        <v>No Match</v>
      </c>
      <c r="K4173" t="str">
        <f t="shared" si="65"/>
        <v>Sufficient Access</v>
      </c>
    </row>
    <row r="4174" spans="1:11">
      <c r="A4174" t="str">
        <v>HOSPITAL MENONITA CAGUAS INC</v>
      </c>
      <c r="B4174" t="str">
        <v>CAGUAS</v>
      </c>
      <c r="C4174" t="str">
        <v>PR</v>
      </c>
      <c r="D4174" t="str">
        <v>CAGUAS</v>
      </c>
      <c r="E4174" t="str">
        <v>Acute Care Hospitals</v>
      </c>
      <c r="F4174" t="str">
        <v>Voluntary non-profit - Private</v>
      </c>
      <c r="G4174" t="str">
        <v>Yes</v>
      </c>
      <c r="H4174" s="8">
        <v>0</v>
      </c>
      <c r="I4174" t="str">
        <f>_xlfn.XLOOKUP(C4174,State_Ref!B:B,State_Ref!A:A,"No Match")</f>
        <v>No Match</v>
      </c>
      <c r="J4174" t="str" cm="1">
        <f t="array" ref="J4174">_xlfn.XLOOKUP(I4174&amp;PROPER(D4174),Cleaned_Population!B$2:B$3200&amp;Cleaned_Population!A$2:A$3200,Cleaned_Population!C$2:C$3200,"No Match")</f>
        <v>No Match</v>
      </c>
      <c r="K4174" t="str">
        <f t="shared" si="65"/>
        <v>Sufficient Access</v>
      </c>
    </row>
    <row r="4175" spans="1:11">
      <c r="A4175" t="str">
        <v>HOSPITAL UNIVERSITARIO DR RUIZ ARNAU</v>
      </c>
      <c r="B4175" t="str">
        <v>BAYAMON</v>
      </c>
      <c r="C4175" t="str">
        <v>PR</v>
      </c>
      <c r="D4175" t="str">
        <v>BAYAMON</v>
      </c>
      <c r="E4175" t="str">
        <v>Acute Care Hospitals</v>
      </c>
      <c r="F4175" t="str">
        <v>Government - State</v>
      </c>
      <c r="G4175" t="str">
        <v>Yes</v>
      </c>
      <c r="H4175" s="8">
        <v>0</v>
      </c>
      <c r="I4175" t="str">
        <f>_xlfn.XLOOKUP(C4175,State_Ref!B:B,State_Ref!A:A,"No Match")</f>
        <v>No Match</v>
      </c>
      <c r="J4175" t="str" cm="1">
        <f t="array" ref="J4175">_xlfn.XLOOKUP(I4175&amp;PROPER(D4175),Cleaned_Population!B$2:B$3200&amp;Cleaned_Population!A$2:A$3200,Cleaned_Population!C$2:C$3200,"No Match")</f>
        <v>No Match</v>
      </c>
      <c r="K4175" t="str">
        <f t="shared" si="65"/>
        <v>Sufficient Access</v>
      </c>
    </row>
    <row r="4176" spans="1:11">
      <c r="A4176" t="str">
        <v>METROPOLITAN HOSPITAL</v>
      </c>
      <c r="B4176" t="str">
        <v>SAN JUAN</v>
      </c>
      <c r="C4176" t="str">
        <v>PR</v>
      </c>
      <c r="D4176" t="str">
        <v>SAN JUAN</v>
      </c>
      <c r="E4176" t="str">
        <v>Acute Care Hospitals</v>
      </c>
      <c r="F4176" t="str">
        <v>Proprietary</v>
      </c>
      <c r="G4176" t="str">
        <v>Yes</v>
      </c>
      <c r="H4176" s="8">
        <v>0</v>
      </c>
      <c r="I4176" t="str">
        <f>_xlfn.XLOOKUP(C4176,State_Ref!B:B,State_Ref!A:A,"No Match")</f>
        <v>No Match</v>
      </c>
      <c r="J4176" t="str" cm="1">
        <f t="array" ref="J4176">_xlfn.XLOOKUP(I4176&amp;PROPER(D4176),Cleaned_Population!B$2:B$3200&amp;Cleaned_Population!A$2:A$3200,Cleaned_Population!C$2:C$3200,"No Match")</f>
        <v>No Match</v>
      </c>
      <c r="K4176" t="str">
        <f t="shared" si="65"/>
        <v>Sufficient Access</v>
      </c>
    </row>
    <row r="4177" spans="1:11">
      <c r="A4177" t="str">
        <v>HOSPITAL ESPANOL AUXILIO MUTUO SAN PABLO</v>
      </c>
      <c r="B4177" t="str">
        <v>BAYAMON</v>
      </c>
      <c r="C4177" t="str">
        <v>PR</v>
      </c>
      <c r="D4177" t="str">
        <v>BAYAMON</v>
      </c>
      <c r="E4177" t="str">
        <v>Acute Care Hospitals</v>
      </c>
      <c r="F4177" t="str">
        <v>Voluntary non-profit - Private</v>
      </c>
      <c r="G4177" t="str">
        <v>Yes</v>
      </c>
      <c r="H4177" s="8">
        <v>0</v>
      </c>
      <c r="I4177" t="str">
        <f>_xlfn.XLOOKUP(C4177,State_Ref!B:B,State_Ref!A:A,"No Match")</f>
        <v>No Match</v>
      </c>
      <c r="J4177" t="str" cm="1">
        <f t="array" ref="J4177">_xlfn.XLOOKUP(I4177&amp;PROPER(D4177),Cleaned_Population!B$2:B$3200&amp;Cleaned_Population!A$2:A$3200,Cleaned_Population!C$2:C$3200,"No Match")</f>
        <v>No Match</v>
      </c>
      <c r="K4177" t="str">
        <f t="shared" si="65"/>
        <v>Sufficient Access</v>
      </c>
    </row>
    <row r="4178" spans="1:11">
      <c r="A4178" t="str">
        <v>HOSPITAL PAVIA YAUCO</v>
      </c>
      <c r="B4178" t="str">
        <v>YAUCO</v>
      </c>
      <c r="C4178" t="str">
        <v>PR</v>
      </c>
      <c r="D4178" t="str">
        <v>YAUCO</v>
      </c>
      <c r="E4178" t="str">
        <v>Acute Care Hospitals</v>
      </c>
      <c r="F4178" t="str">
        <v>Proprietary</v>
      </c>
      <c r="G4178" t="str">
        <v>Yes</v>
      </c>
      <c r="H4178" s="8">
        <v>0</v>
      </c>
      <c r="I4178" t="str">
        <f>_xlfn.XLOOKUP(C4178,State_Ref!B:B,State_Ref!A:A,"No Match")</f>
        <v>No Match</v>
      </c>
      <c r="J4178" t="str" cm="1">
        <f t="array" ref="J4178">_xlfn.XLOOKUP(I4178&amp;PROPER(D4178),Cleaned_Population!B$2:B$3200&amp;Cleaned_Population!A$2:A$3200,Cleaned_Population!C$2:C$3200,"No Match")</f>
        <v>No Match</v>
      </c>
      <c r="K4178" t="str">
        <f t="shared" si="65"/>
        <v>Hospital Desert</v>
      </c>
    </row>
    <row r="4179" spans="1:11">
      <c r="A4179" t="str">
        <v>HOSPITAL SAN CARLOS BORROMEO</v>
      </c>
      <c r="B4179" t="str">
        <v>MOCA</v>
      </c>
      <c r="C4179" t="str">
        <v>PR</v>
      </c>
      <c r="D4179" t="str">
        <v>MOCA</v>
      </c>
      <c r="E4179" t="str">
        <v>Acute Care Hospitals</v>
      </c>
      <c r="F4179" t="str">
        <v>Voluntary non-profit - Private</v>
      </c>
      <c r="G4179" t="str">
        <v>Yes</v>
      </c>
      <c r="H4179" s="8">
        <v>0</v>
      </c>
      <c r="I4179" t="str">
        <f>_xlfn.XLOOKUP(C4179,State_Ref!B:B,State_Ref!A:A,"No Match")</f>
        <v>No Match</v>
      </c>
      <c r="J4179" t="str" cm="1">
        <f t="array" ref="J4179">_xlfn.XLOOKUP(I4179&amp;PROPER(D4179),Cleaned_Population!B$2:B$3200&amp;Cleaned_Population!A$2:A$3200,Cleaned_Population!C$2:C$3200,"No Match")</f>
        <v>No Match</v>
      </c>
      <c r="K4179" t="str">
        <f t="shared" si="65"/>
        <v>Hospital Desert</v>
      </c>
    </row>
    <row r="4180" spans="1:11">
      <c r="A4180" t="str">
        <v>HOSPITAL UPR, DR  FEDERICO TRILLA</v>
      </c>
      <c r="B4180" t="str">
        <v>CAROLINA</v>
      </c>
      <c r="C4180" t="str">
        <v>PR</v>
      </c>
      <c r="D4180" t="str">
        <v>CAROLINA</v>
      </c>
      <c r="E4180" t="str">
        <v>Acute Care Hospitals</v>
      </c>
      <c r="F4180" t="str">
        <v>Voluntary non-profit - Private</v>
      </c>
      <c r="G4180" t="str">
        <v>Yes</v>
      </c>
      <c r="H4180" s="8">
        <v>0</v>
      </c>
      <c r="I4180" t="str">
        <f>_xlfn.XLOOKUP(C4180,State_Ref!B:B,State_Ref!A:A,"No Match")</f>
        <v>No Match</v>
      </c>
      <c r="J4180" t="str" cm="1">
        <f t="array" ref="J4180">_xlfn.XLOOKUP(I4180&amp;PROPER(D4180),Cleaned_Population!B$2:B$3200&amp;Cleaned_Population!A$2:A$3200,Cleaned_Population!C$2:C$3200,"No Match")</f>
        <v>No Match</v>
      </c>
      <c r="K4180" t="str">
        <f t="shared" si="65"/>
        <v>Hospital Desert</v>
      </c>
    </row>
    <row r="4181" spans="1:11">
      <c r="A4181" t="str">
        <v>HOSPITAL MENONITA PONCE</v>
      </c>
      <c r="B4181" t="str">
        <v>PONCE</v>
      </c>
      <c r="C4181" t="str">
        <v>PR</v>
      </c>
      <c r="D4181" t="str">
        <v>PONCE</v>
      </c>
      <c r="E4181" t="str">
        <v>Acute Care Hospitals</v>
      </c>
      <c r="F4181" t="str">
        <v>Voluntary non-profit - Private</v>
      </c>
      <c r="G4181" t="str">
        <v>Yes</v>
      </c>
      <c r="H4181" s="8">
        <v>0</v>
      </c>
      <c r="I4181" t="str">
        <f>_xlfn.XLOOKUP(C4181,State_Ref!B:B,State_Ref!A:A,"No Match")</f>
        <v>No Match</v>
      </c>
      <c r="J4181" t="str" cm="1">
        <f t="array" ref="J4181">_xlfn.XLOOKUP(I4181&amp;PROPER(D4181),Cleaned_Population!B$2:B$3200&amp;Cleaned_Population!A$2:A$3200,Cleaned_Population!C$2:C$3200,"No Match")</f>
        <v>No Match</v>
      </c>
      <c r="K4181" t="str">
        <f t="shared" si="65"/>
        <v>Sufficient Access</v>
      </c>
    </row>
    <row r="4182" spans="1:11">
      <c r="A4182" t="str">
        <v>MANATI MEDICAL CENTER DR OTERO LOPEZ</v>
      </c>
      <c r="B4182" t="str">
        <v>MANATI</v>
      </c>
      <c r="C4182" t="str">
        <v>PR</v>
      </c>
      <c r="D4182" t="str">
        <v>MANATI</v>
      </c>
      <c r="E4182" t="str">
        <v>Acute Care Hospitals</v>
      </c>
      <c r="F4182" t="str">
        <v>Voluntary non-profit - Private</v>
      </c>
      <c r="G4182" t="str">
        <v>Yes</v>
      </c>
      <c r="H4182" s="8">
        <v>1</v>
      </c>
      <c r="I4182" t="str">
        <f>_xlfn.XLOOKUP(C4182,State_Ref!B:B,State_Ref!A:A,"No Match")</f>
        <v>No Match</v>
      </c>
      <c r="J4182" t="str" cm="1">
        <f t="array" ref="J4182">_xlfn.XLOOKUP(I4182&amp;PROPER(D4182),Cleaned_Population!B$2:B$3200&amp;Cleaned_Population!A$2:A$3200,Cleaned_Population!C$2:C$3200,"No Match")</f>
        <v>No Match</v>
      </c>
      <c r="K4182" t="str">
        <f t="shared" si="65"/>
        <v>Sufficient Access</v>
      </c>
    </row>
    <row r="4183" spans="1:11">
      <c r="A4183" t="str">
        <v>CENTRO MEDICO WILMA N VAZQUEZ</v>
      </c>
      <c r="B4183" t="str">
        <v>VEGA BAJA</v>
      </c>
      <c r="C4183" t="str">
        <v>PR</v>
      </c>
      <c r="D4183" t="str">
        <v>VEGA BAJA</v>
      </c>
      <c r="E4183" t="str">
        <v>Acute Care Hospitals</v>
      </c>
      <c r="F4183" t="str">
        <v>Proprietary</v>
      </c>
      <c r="G4183" t="str">
        <v>Yes</v>
      </c>
      <c r="H4183" s="8">
        <v>0</v>
      </c>
      <c r="I4183" t="str">
        <f>_xlfn.XLOOKUP(C4183,State_Ref!B:B,State_Ref!A:A,"No Match")</f>
        <v>No Match</v>
      </c>
      <c r="J4183" t="str" cm="1">
        <f t="array" ref="J4183">_xlfn.XLOOKUP(I4183&amp;PROPER(D4183),Cleaned_Population!B$2:B$3200&amp;Cleaned_Population!A$2:A$3200,Cleaned_Population!C$2:C$3200,"No Match")</f>
        <v>No Match</v>
      </c>
      <c r="K4183" t="str">
        <f t="shared" si="65"/>
        <v>Hospital Desert</v>
      </c>
    </row>
    <row r="4184" spans="1:11">
      <c r="A4184" t="str">
        <v>HOSPITAL METROPOLITANO  DR SUSONI</v>
      </c>
      <c r="B4184" t="str">
        <v>ARECIBO</v>
      </c>
      <c r="C4184" t="str">
        <v>PR</v>
      </c>
      <c r="D4184" t="str">
        <v>ARECIBO</v>
      </c>
      <c r="E4184" t="str">
        <v>Acute Care Hospitals</v>
      </c>
      <c r="F4184" t="str">
        <v>Voluntary non-profit - Private</v>
      </c>
      <c r="G4184" t="str">
        <v>Yes</v>
      </c>
      <c r="H4184" s="8">
        <v>0</v>
      </c>
      <c r="I4184" t="str">
        <f>_xlfn.XLOOKUP(C4184,State_Ref!B:B,State_Ref!A:A,"No Match")</f>
        <v>No Match</v>
      </c>
      <c r="J4184" t="str" cm="1">
        <f t="array" ref="J4184">_xlfn.XLOOKUP(I4184&amp;PROPER(D4184),Cleaned_Population!B$2:B$3200&amp;Cleaned_Population!A$2:A$3200,Cleaned_Population!C$2:C$3200,"No Match")</f>
        <v>No Match</v>
      </c>
      <c r="K4184" t="str">
        <f t="shared" si="65"/>
        <v>Sufficient Access</v>
      </c>
    </row>
    <row r="4185" spans="1:11">
      <c r="A4185" t="str">
        <v>DOCTORS' CENTER HOSPITAL, INC</v>
      </c>
      <c r="B4185" t="str">
        <v>MANATI</v>
      </c>
      <c r="C4185" t="str">
        <v>PR</v>
      </c>
      <c r="D4185" t="str">
        <v>MANATI</v>
      </c>
      <c r="E4185" t="str">
        <v>Acute Care Hospitals</v>
      </c>
      <c r="F4185" t="str">
        <v>Proprietary</v>
      </c>
      <c r="G4185" t="str">
        <v>Yes</v>
      </c>
      <c r="H4185" s="8">
        <v>1</v>
      </c>
      <c r="I4185" t="str">
        <f>_xlfn.XLOOKUP(C4185,State_Ref!B:B,State_Ref!A:A,"No Match")</f>
        <v>No Match</v>
      </c>
      <c r="J4185" t="str" cm="1">
        <f t="array" ref="J4185">_xlfn.XLOOKUP(I4185&amp;PROPER(D4185),Cleaned_Population!B$2:B$3200&amp;Cleaned_Population!A$2:A$3200,Cleaned_Population!C$2:C$3200,"No Match")</f>
        <v>No Match</v>
      </c>
      <c r="K4185" t="str">
        <f t="shared" si="65"/>
        <v>Sufficient Access</v>
      </c>
    </row>
    <row r="4186" spans="1:11">
      <c r="A4186" t="str">
        <v>HOSPITAL PAVIA CAGUAS</v>
      </c>
      <c r="B4186" t="str">
        <v>CAGUAS</v>
      </c>
      <c r="C4186" t="str">
        <v>PR</v>
      </c>
      <c r="D4186" t="str">
        <v>CAGUAS</v>
      </c>
      <c r="E4186" t="str">
        <v>Acute Care Hospitals</v>
      </c>
      <c r="F4186" t="str">
        <v>Proprietary</v>
      </c>
      <c r="G4186" t="str">
        <v>Yes</v>
      </c>
      <c r="H4186" s="8">
        <v>0</v>
      </c>
      <c r="I4186" t="str">
        <f>_xlfn.XLOOKUP(C4186,State_Ref!B:B,State_Ref!A:A,"No Match")</f>
        <v>No Match</v>
      </c>
      <c r="J4186" t="str" cm="1">
        <f t="array" ref="J4186">_xlfn.XLOOKUP(I4186&amp;PROPER(D4186),Cleaned_Population!B$2:B$3200&amp;Cleaned_Population!A$2:A$3200,Cleaned_Population!C$2:C$3200,"No Match")</f>
        <v>No Match</v>
      </c>
      <c r="K4186" t="str">
        <f t="shared" si="65"/>
        <v>Sufficient Access</v>
      </c>
    </row>
    <row r="4187" spans="1:11">
      <c r="A4187" t="str">
        <v>PROFESSIONAL HOSPITAL GUAYNABO INC</v>
      </c>
      <c r="B4187" t="str">
        <v>GUAYNABO</v>
      </c>
      <c r="C4187" t="str">
        <v>PR</v>
      </c>
      <c r="D4187" t="str">
        <v>GUAYNABO</v>
      </c>
      <c r="E4187" t="str">
        <v>Acute Care Hospitals</v>
      </c>
      <c r="F4187" t="str">
        <v>Proprietary</v>
      </c>
      <c r="G4187" t="str">
        <v>Yes</v>
      </c>
      <c r="H4187" s="8">
        <v>0</v>
      </c>
      <c r="I4187" t="str">
        <f>_xlfn.XLOOKUP(C4187,State_Ref!B:B,State_Ref!A:A,"No Match")</f>
        <v>No Match</v>
      </c>
      <c r="J4187" t="str" cm="1">
        <f t="array" ref="J4187">_xlfn.XLOOKUP(I4187&amp;PROPER(D4187),Cleaned_Population!B$2:B$3200&amp;Cleaned_Population!A$2:A$3200,Cleaned_Population!C$2:C$3200,"No Match")</f>
        <v>No Match</v>
      </c>
      <c r="K4187" t="str">
        <f t="shared" si="65"/>
        <v>Hospital Desert</v>
      </c>
    </row>
    <row r="4188" spans="1:11">
      <c r="A4188" t="str">
        <v>HOSPITAL PEREA</v>
      </c>
      <c r="B4188" t="str">
        <v>MAYAGUEZ</v>
      </c>
      <c r="C4188" t="str">
        <v>PR</v>
      </c>
      <c r="D4188" t="str">
        <v>MAYAGUEZ</v>
      </c>
      <c r="E4188" t="str">
        <v>Acute Care Hospitals</v>
      </c>
      <c r="F4188" t="str">
        <v>Proprietary</v>
      </c>
      <c r="G4188" t="str">
        <v>Yes</v>
      </c>
      <c r="H4188" s="8">
        <v>0</v>
      </c>
      <c r="I4188" t="str">
        <f>_xlfn.XLOOKUP(C4188,State_Ref!B:B,State_Ref!A:A,"No Match")</f>
        <v>No Match</v>
      </c>
      <c r="J4188" t="str" cm="1">
        <f t="array" ref="J4188">_xlfn.XLOOKUP(I4188&amp;PROPER(D4188),Cleaned_Population!B$2:B$3200&amp;Cleaned_Population!A$2:A$3200,Cleaned_Population!C$2:C$3200,"No Match")</f>
        <v>No Match</v>
      </c>
      <c r="K4188" t="str">
        <f t="shared" si="65"/>
        <v>Sufficient Access</v>
      </c>
    </row>
    <row r="4189" spans="1:11">
      <c r="A4189" t="str">
        <v>CENTRO CARDIOVASCULAR DE PUERTO RICO Y EL CARIBE</v>
      </c>
      <c r="B4189" t="str">
        <v>SAN JUAN</v>
      </c>
      <c r="C4189" t="str">
        <v>PR</v>
      </c>
      <c r="D4189" t="str">
        <v>SAN JUAN</v>
      </c>
      <c r="E4189" t="str">
        <v>Acute Care Hospitals</v>
      </c>
      <c r="F4189" t="str">
        <v>Government - State</v>
      </c>
      <c r="G4189" t="str">
        <v>Yes</v>
      </c>
      <c r="H4189" s="8">
        <v>0</v>
      </c>
      <c r="I4189" t="str">
        <f>_xlfn.XLOOKUP(C4189,State_Ref!B:B,State_Ref!A:A,"No Match")</f>
        <v>No Match</v>
      </c>
      <c r="J4189" t="str" cm="1">
        <f t="array" ref="J4189">_xlfn.XLOOKUP(I4189&amp;PROPER(D4189),Cleaned_Population!B$2:B$3200&amp;Cleaned_Population!A$2:A$3200,Cleaned_Population!C$2:C$3200,"No Match")</f>
        <v>No Match</v>
      </c>
      <c r="K4189" t="str">
        <f t="shared" si="65"/>
        <v>Sufficient Access</v>
      </c>
    </row>
    <row r="4190" spans="1:11">
      <c r="A4190" t="str">
        <v>HOSPITAL METROPOLITANO DE SAN GERMAN</v>
      </c>
      <c r="B4190" t="str">
        <v>SAN GERMAN</v>
      </c>
      <c r="C4190" t="str">
        <v>PR</v>
      </c>
      <c r="D4190" t="str">
        <v>SAN GERMAN</v>
      </c>
      <c r="E4190" t="str">
        <v>Acute Care Hospitals</v>
      </c>
      <c r="F4190" t="str">
        <v>Proprietary</v>
      </c>
      <c r="G4190" t="str">
        <v>Yes</v>
      </c>
      <c r="H4190" s="8">
        <v>0</v>
      </c>
      <c r="I4190" t="str">
        <f>_xlfn.XLOOKUP(C4190,State_Ref!B:B,State_Ref!A:A,"No Match")</f>
        <v>No Match</v>
      </c>
      <c r="J4190" t="str" cm="1">
        <f t="array" ref="J4190">_xlfn.XLOOKUP(I4190&amp;PROPER(D4190),Cleaned_Population!B$2:B$3200&amp;Cleaned_Population!A$2:A$3200,Cleaned_Population!C$2:C$3200,"No Match")</f>
        <v>No Match</v>
      </c>
      <c r="K4190" t="str">
        <f t="shared" si="65"/>
        <v>Sufficient Access</v>
      </c>
    </row>
    <row r="4191" spans="1:11">
      <c r="A4191" t="str">
        <v>ASEM</v>
      </c>
      <c r="B4191" t="str">
        <v>SAN JUAN</v>
      </c>
      <c r="C4191" t="str">
        <v>PR</v>
      </c>
      <c r="D4191" t="str">
        <v>SAN JUAN</v>
      </c>
      <c r="E4191" t="str">
        <v>Acute Care Hospitals</v>
      </c>
      <c r="F4191" t="str">
        <v>Government - State</v>
      </c>
      <c r="G4191" t="str">
        <v>Yes</v>
      </c>
      <c r="H4191" s="8">
        <v>0</v>
      </c>
      <c r="I4191" t="str">
        <f>_xlfn.XLOOKUP(C4191,State_Ref!B:B,State_Ref!A:A,"No Match")</f>
        <v>No Match</v>
      </c>
      <c r="J4191" t="str" cm="1">
        <f t="array" ref="J4191">_xlfn.XLOOKUP(I4191&amp;PROPER(D4191),Cleaned_Population!B$2:B$3200&amp;Cleaned_Population!A$2:A$3200,Cleaned_Population!C$2:C$3200,"No Match")</f>
        <v>No Match</v>
      </c>
      <c r="K4191" t="str">
        <f t="shared" si="65"/>
        <v>Sufficient Access</v>
      </c>
    </row>
    <row r="4192" spans="1:11">
      <c r="A4192" t="str">
        <v>HOSPITAL PAVIA HATO REY, INC</v>
      </c>
      <c r="B4192" t="str">
        <v>HATO REY</v>
      </c>
      <c r="C4192" t="str">
        <v>PR</v>
      </c>
      <c r="D4192" t="str">
        <v>SAN JUAN</v>
      </c>
      <c r="E4192" t="str">
        <v>Acute Care Hospitals</v>
      </c>
      <c r="F4192" t="str">
        <v>Proprietary</v>
      </c>
      <c r="G4192" t="str">
        <v>Yes</v>
      </c>
      <c r="H4192" s="8">
        <v>0</v>
      </c>
      <c r="I4192" t="str">
        <f>_xlfn.XLOOKUP(C4192,State_Ref!B:B,State_Ref!A:A,"No Match")</f>
        <v>No Match</v>
      </c>
      <c r="J4192" t="str" cm="1">
        <f t="array" ref="J4192">_xlfn.XLOOKUP(I4192&amp;PROPER(D4192),Cleaned_Population!B$2:B$3200&amp;Cleaned_Population!A$2:A$3200,Cleaned_Population!C$2:C$3200,"No Match")</f>
        <v>No Match</v>
      </c>
      <c r="K4192" t="str">
        <f t="shared" si="65"/>
        <v>Sufficient Access</v>
      </c>
    </row>
    <row r="4193" spans="1:11">
      <c r="A4193" t="str">
        <v>HOSPITAL METROPOLITANO DE LA MONTANA</v>
      </c>
      <c r="B4193" t="str">
        <v>BDA NUEVA</v>
      </c>
      <c r="C4193" t="str">
        <v>PR</v>
      </c>
      <c r="D4193" t="str">
        <v>UTUADO</v>
      </c>
      <c r="E4193" t="str">
        <v>Acute Care Hospitals</v>
      </c>
      <c r="F4193" t="str">
        <v>Proprietary</v>
      </c>
      <c r="G4193" t="str">
        <v>Yes</v>
      </c>
      <c r="H4193" s="8">
        <v>0</v>
      </c>
      <c r="I4193" t="str">
        <f>_xlfn.XLOOKUP(C4193,State_Ref!B:B,State_Ref!A:A,"No Match")</f>
        <v>No Match</v>
      </c>
      <c r="J4193" t="str" cm="1">
        <f t="array" ref="J4193">_xlfn.XLOOKUP(I4193&amp;PROPER(D4193),Cleaned_Population!B$2:B$3200&amp;Cleaned_Population!A$2:A$3200,Cleaned_Population!C$2:C$3200,"No Match")</f>
        <v>No Match</v>
      </c>
      <c r="K4193" t="str">
        <f t="shared" si="65"/>
        <v>Hospital Desert</v>
      </c>
    </row>
    <row r="4194" spans="1:11">
      <c r="A4194" t="str">
        <v>CARIBBEAN MEDICAL CENTER</v>
      </c>
      <c r="B4194" t="str">
        <v>FAJARDO</v>
      </c>
      <c r="C4194" t="str">
        <v>PR</v>
      </c>
      <c r="D4194" t="str">
        <v>FAJARDO</v>
      </c>
      <c r="E4194" t="str">
        <v>Acute Care Hospitals</v>
      </c>
      <c r="F4194" t="str">
        <v>Proprietary</v>
      </c>
      <c r="G4194" t="str">
        <v>Yes</v>
      </c>
      <c r="H4194" s="8">
        <v>0</v>
      </c>
      <c r="I4194" t="str">
        <f>_xlfn.XLOOKUP(C4194,State_Ref!B:B,State_Ref!A:A,"No Match")</f>
        <v>No Match</v>
      </c>
      <c r="J4194" t="str" cm="1">
        <f t="array" ref="J4194">_xlfn.XLOOKUP(I4194&amp;PROPER(D4194),Cleaned_Population!B$2:B$3200&amp;Cleaned_Population!A$2:A$3200,Cleaned_Population!C$2:C$3200,"No Match")</f>
        <v>No Match</v>
      </c>
      <c r="K4194" t="str">
        <f t="shared" si="65"/>
        <v>Sufficient Access</v>
      </c>
    </row>
    <row r="4195" spans="1:11">
      <c r="A4195" t="str">
        <v>DOCTORS CENTER HOSPITAL  CAROLINA LLC</v>
      </c>
      <c r="B4195" t="str">
        <v>CAROLINA</v>
      </c>
      <c r="C4195" t="str">
        <v>PR</v>
      </c>
      <c r="D4195" t="str">
        <v>SAN JUAN</v>
      </c>
      <c r="E4195" t="str">
        <v>Acute Care Hospitals</v>
      </c>
      <c r="F4195" t="str">
        <v>Proprietary</v>
      </c>
      <c r="G4195" t="str">
        <v>Yes</v>
      </c>
      <c r="H4195" s="8">
        <v>0</v>
      </c>
      <c r="I4195" t="str">
        <f>_xlfn.XLOOKUP(C4195,State_Ref!B:B,State_Ref!A:A,"No Match")</f>
        <v>No Match</v>
      </c>
      <c r="J4195" t="str" cm="1">
        <f t="array" ref="J4195">_xlfn.XLOOKUP(I4195&amp;PROPER(D4195),Cleaned_Population!B$2:B$3200&amp;Cleaned_Population!A$2:A$3200,Cleaned_Population!C$2:C$3200,"No Match")</f>
        <v>No Match</v>
      </c>
      <c r="K4195" t="str">
        <f t="shared" si="65"/>
        <v>Sufficient Access</v>
      </c>
    </row>
    <row r="4196" spans="1:11">
      <c r="A4196" t="str">
        <v>THE SAN JORGE HOSPITAL INC</v>
      </c>
      <c r="B4196" t="str">
        <v>SAN JUAN</v>
      </c>
      <c r="C4196" t="str">
        <v>PR</v>
      </c>
      <c r="D4196" t="str">
        <v>SAN JUAN</v>
      </c>
      <c r="E4196" t="str">
        <v>Acute Care Hospitals</v>
      </c>
      <c r="F4196" t="str">
        <v>Proprietary</v>
      </c>
      <c r="G4196" t="str">
        <v>Yes</v>
      </c>
      <c r="H4196" s="8">
        <v>0</v>
      </c>
      <c r="I4196" t="str">
        <f>_xlfn.XLOOKUP(C4196,State_Ref!B:B,State_Ref!A:A,"No Match")</f>
        <v>No Match</v>
      </c>
      <c r="J4196" t="str" cm="1">
        <f t="array" ref="J4196">_xlfn.XLOOKUP(I4196&amp;PROPER(D4196),Cleaned_Population!B$2:B$3200&amp;Cleaned_Population!A$2:A$3200,Cleaned_Population!C$2:C$3200,"No Match")</f>
        <v>No Match</v>
      </c>
      <c r="K4196" t="str">
        <f t="shared" si="65"/>
        <v>Sufficient Access</v>
      </c>
    </row>
    <row r="4197" spans="1:11">
      <c r="A4197" t="str">
        <v>HOSPITAL  CENTRO COMPRENSIVO DEL CANCER</v>
      </c>
      <c r="B4197" t="str">
        <v>SAN JUAN</v>
      </c>
      <c r="C4197" t="str">
        <v>PR</v>
      </c>
      <c r="D4197" t="str">
        <v>SAN JUAN</v>
      </c>
      <c r="E4197" t="str">
        <v>Acute Care Hospitals</v>
      </c>
      <c r="F4197" t="str">
        <v>Government - State</v>
      </c>
      <c r="G4197" t="str">
        <v>Yes</v>
      </c>
      <c r="H4197" s="8">
        <v>0</v>
      </c>
      <c r="I4197" t="str">
        <f>_xlfn.XLOOKUP(C4197,State_Ref!B:B,State_Ref!A:A,"No Match")</f>
        <v>No Match</v>
      </c>
      <c r="J4197" t="str" cm="1">
        <f t="array" ref="J4197">_xlfn.XLOOKUP(I4197&amp;PROPER(D4197),Cleaned_Population!B$2:B$3200&amp;Cleaned_Population!A$2:A$3200,Cleaned_Population!C$2:C$3200,"No Match")</f>
        <v>No Match</v>
      </c>
      <c r="K4197" t="str">
        <f t="shared" si="65"/>
        <v>Sufficient Access</v>
      </c>
    </row>
    <row r="4198" spans="1:11">
      <c r="A4198" t="str">
        <v>DOCTORS CENTER HOSPITAL ORLANDO HEALTH DORADO</v>
      </c>
      <c r="B4198" t="str">
        <v>DORADO</v>
      </c>
      <c r="C4198" t="str">
        <v>PR</v>
      </c>
      <c r="D4198" t="str">
        <v>DORADO</v>
      </c>
      <c r="E4198" t="str">
        <v>Acute Care Hospitals</v>
      </c>
      <c r="F4198" t="str">
        <v>Proprietary</v>
      </c>
      <c r="G4198" t="str">
        <v>Yes</v>
      </c>
      <c r="H4198" s="8">
        <v>2</v>
      </c>
      <c r="I4198" t="str">
        <f>_xlfn.XLOOKUP(C4198,State_Ref!B:B,State_Ref!A:A,"No Match")</f>
        <v>No Match</v>
      </c>
      <c r="J4198" t="str" cm="1">
        <f t="array" ref="J4198">_xlfn.XLOOKUP(I4198&amp;PROPER(D4198),Cleaned_Population!B$2:B$3200&amp;Cleaned_Population!A$2:A$3200,Cleaned_Population!C$2:C$3200,"No Match")</f>
        <v>No Match</v>
      </c>
      <c r="K4198" t="str">
        <f t="shared" si="65"/>
        <v>Hospital Desert</v>
      </c>
    </row>
    <row r="4199" spans="1:11">
      <c r="A4199" t="str">
        <v>PUERTO RICO WOMEN AND CHILDREN HOSPITAL LLC</v>
      </c>
      <c r="B4199" t="str">
        <v>BAYAMON</v>
      </c>
      <c r="C4199" t="str">
        <v>PR</v>
      </c>
      <c r="D4199" t="str">
        <v>BAYAMON</v>
      </c>
      <c r="E4199" t="str">
        <v>Acute Care Hospitals</v>
      </c>
      <c r="F4199" t="str">
        <v>Proprietary</v>
      </c>
      <c r="G4199" t="str">
        <v>Yes</v>
      </c>
      <c r="H4199" s="8">
        <v>0</v>
      </c>
      <c r="I4199" t="str">
        <f>_xlfn.XLOOKUP(C4199,State_Ref!B:B,State_Ref!A:A,"No Match")</f>
        <v>No Match</v>
      </c>
      <c r="J4199" t="str" cm="1">
        <f t="array" ref="J4199">_xlfn.XLOOKUP(I4199&amp;PROPER(D4199),Cleaned_Population!B$2:B$3200&amp;Cleaned_Population!A$2:A$3200,Cleaned_Population!C$2:C$3200,"No Match")</f>
        <v>No Match</v>
      </c>
      <c r="K4199" t="str">
        <f t="shared" si="65"/>
        <v>Sufficient Access</v>
      </c>
    </row>
    <row r="4200" spans="1:11">
      <c r="A4200" t="str">
        <v>HOSPITAL EPISCOPAL  SAN LUCAS METRO</v>
      </c>
      <c r="B4200" t="str">
        <v>SAN JUAN</v>
      </c>
      <c r="C4200" t="str">
        <v>PR</v>
      </c>
      <c r="D4200" t="str">
        <v>SAN JUAN</v>
      </c>
      <c r="E4200" t="str">
        <v>Acute Care Hospitals</v>
      </c>
      <c r="F4200" t="str">
        <v>Voluntary non-profit - Private</v>
      </c>
      <c r="G4200" t="str">
        <v>Yes</v>
      </c>
      <c r="H4200" s="8">
        <v>0</v>
      </c>
      <c r="I4200" t="str">
        <f>_xlfn.XLOOKUP(C4200,State_Ref!B:B,State_Ref!A:A,"No Match")</f>
        <v>No Match</v>
      </c>
      <c r="J4200" t="str" cm="1">
        <f t="array" ref="J4200">_xlfn.XLOOKUP(I4200&amp;PROPER(D4200),Cleaned_Population!B$2:B$3200&amp;Cleaned_Population!A$2:A$3200,Cleaned_Population!C$2:C$3200,"No Match")</f>
        <v>No Match</v>
      </c>
      <c r="K4200" t="str">
        <f t="shared" si="65"/>
        <v>Sufficient Access</v>
      </c>
    </row>
    <row r="4201" spans="1:11">
      <c r="A4201" t="str">
        <v>CENTRO MEDICO DEL NORESTE</v>
      </c>
      <c r="B4201" t="str">
        <v>FAJARDO</v>
      </c>
      <c r="C4201" t="str">
        <v>PR</v>
      </c>
      <c r="D4201" t="str">
        <v>FAJARDO</v>
      </c>
      <c r="E4201" t="str">
        <v>Acute Care Hospitals</v>
      </c>
      <c r="F4201" t="str">
        <v>Proprietary</v>
      </c>
      <c r="G4201" t="str">
        <v>Yes</v>
      </c>
      <c r="H4201" s="8">
        <v>0</v>
      </c>
      <c r="I4201" t="str">
        <f>_xlfn.XLOOKUP(C4201,State_Ref!B:B,State_Ref!A:A,"No Match")</f>
        <v>No Match</v>
      </c>
      <c r="J4201" t="str" cm="1">
        <f t="array" ref="J4201">_xlfn.XLOOKUP(I4201&amp;PROPER(D4201),Cleaned_Population!B$2:B$3200&amp;Cleaned_Population!A$2:A$3200,Cleaned_Population!C$2:C$3200,"No Match")</f>
        <v>No Match</v>
      </c>
      <c r="K4201" t="str">
        <f t="shared" si="65"/>
        <v>Sufficient Access</v>
      </c>
    </row>
    <row r="4202" spans="1:11">
      <c r="A4202" t="str">
        <v>UNIVERSITY PEDIATRIC HOSPITAL</v>
      </c>
      <c r="B4202" t="str">
        <v>SAN JUAN</v>
      </c>
      <c r="C4202" t="str">
        <v>PR</v>
      </c>
      <c r="D4202" t="str">
        <v>SAN JUAN</v>
      </c>
      <c r="E4202" t="str">
        <v>Childrens</v>
      </c>
      <c r="F4202" t="str">
        <v>Government - State</v>
      </c>
      <c r="G4202" t="str">
        <v>Yes</v>
      </c>
      <c r="H4202" s="8">
        <v>0</v>
      </c>
      <c r="I4202" t="str">
        <f>_xlfn.XLOOKUP(C4202,State_Ref!B:B,State_Ref!A:A,"No Match")</f>
        <v>No Match</v>
      </c>
      <c r="J4202" t="str" cm="1">
        <f t="array" ref="J4202">_xlfn.XLOOKUP(I4202&amp;PROPER(D4202),Cleaned_Population!B$2:B$3200&amp;Cleaned_Population!A$2:A$3200,Cleaned_Population!C$2:C$3200,"No Match")</f>
        <v>No Match</v>
      </c>
      <c r="K4202" t="str">
        <f t="shared" si="65"/>
        <v>Sufficient Access</v>
      </c>
    </row>
    <row r="4203" spans="1:11">
      <c r="A4203" t="str">
        <v>FIRST HOSPITAL PANAMERICANO</v>
      </c>
      <c r="B4203" t="str">
        <v>CIDRA</v>
      </c>
      <c r="C4203" t="str">
        <v>PR</v>
      </c>
      <c r="D4203" t="str">
        <v>CIDRA</v>
      </c>
      <c r="E4203" t="str">
        <v>Psychiatric</v>
      </c>
      <c r="F4203" t="str">
        <v>Proprietary</v>
      </c>
      <c r="G4203" t="str">
        <v>No</v>
      </c>
      <c r="H4203" s="8">
        <v>0</v>
      </c>
      <c r="I4203" t="str">
        <f>_xlfn.XLOOKUP(C4203,State_Ref!B:B,State_Ref!A:A,"No Match")</f>
        <v>No Match</v>
      </c>
      <c r="J4203" t="str" cm="1">
        <f t="array" ref="J4203">_xlfn.XLOOKUP(I4203&amp;PROPER(D4203),Cleaned_Population!B$2:B$3200&amp;Cleaned_Population!A$2:A$3200,Cleaned_Population!C$2:C$3200,"No Match")</f>
        <v>No Match</v>
      </c>
      <c r="K4203" t="str">
        <f t="shared" si="65"/>
        <v>Hospital Desert</v>
      </c>
    </row>
    <row r="4204" spans="1:11">
      <c r="A4204" t="str">
        <v>SAN JUAN CAPESTRANO  HOSPITAL INC</v>
      </c>
      <c r="B4204" t="str">
        <v>RIO PIEDRAS</v>
      </c>
      <c r="C4204" t="str">
        <v>PR</v>
      </c>
      <c r="D4204" t="str">
        <v>SAN JUAN</v>
      </c>
      <c r="E4204" t="str">
        <v>Psychiatric</v>
      </c>
      <c r="F4204" t="str">
        <v>Proprietary</v>
      </c>
      <c r="G4204" t="str">
        <v>No</v>
      </c>
      <c r="H4204" s="8">
        <v>0</v>
      </c>
      <c r="I4204" t="str">
        <f>_xlfn.XLOOKUP(C4204,State_Ref!B:B,State_Ref!A:A,"No Match")</f>
        <v>No Match</v>
      </c>
      <c r="J4204" t="str" cm="1">
        <f t="array" ref="J4204">_xlfn.XLOOKUP(I4204&amp;PROPER(D4204),Cleaned_Population!B$2:B$3200&amp;Cleaned_Population!A$2:A$3200,Cleaned_Population!C$2:C$3200,"No Match")</f>
        <v>No Match</v>
      </c>
      <c r="K4204" t="str">
        <f t="shared" si="65"/>
        <v>Sufficient Access</v>
      </c>
    </row>
    <row r="4205" spans="1:11">
      <c r="A4205" t="str">
        <v>HOSPITAL METROPOLITANO  PSIQUIATRICO DE CABO ROJO</v>
      </c>
      <c r="B4205" t="str">
        <v>CABO ROJO</v>
      </c>
      <c r="C4205" t="str">
        <v>PR</v>
      </c>
      <c r="D4205" t="str">
        <v>CABO ROJO</v>
      </c>
      <c r="E4205" t="str">
        <v>Psychiatric</v>
      </c>
      <c r="F4205" t="str">
        <v>Proprietary</v>
      </c>
      <c r="G4205" t="str">
        <v>No</v>
      </c>
      <c r="H4205" s="8">
        <v>0</v>
      </c>
      <c r="I4205" t="str">
        <f>_xlfn.XLOOKUP(C4205,State_Ref!B:B,State_Ref!A:A,"No Match")</f>
        <v>No Match</v>
      </c>
      <c r="J4205" t="str" cm="1">
        <f t="array" ref="J4205">_xlfn.XLOOKUP(I4205&amp;PROPER(D4205),Cleaned_Population!B$2:B$3200&amp;Cleaned_Population!A$2:A$3200,Cleaned_Population!C$2:C$3200,"No Match")</f>
        <v>No Match</v>
      </c>
      <c r="K4205" t="str">
        <f t="shared" si="65"/>
        <v>Hospital Desert</v>
      </c>
    </row>
    <row r="4206" spans="1:11">
      <c r="A4206" t="str">
        <v>CENTRO DE SALUD CONDUCTUAL MENONITA-CIMA</v>
      </c>
      <c r="B4206" t="str">
        <v>AIBONITO</v>
      </c>
      <c r="C4206" t="str">
        <v>PR</v>
      </c>
      <c r="D4206" t="str">
        <v>AIBONITO</v>
      </c>
      <c r="E4206" t="str">
        <v>Psychiatric</v>
      </c>
      <c r="F4206" t="str">
        <v>Voluntary non-profit - Private</v>
      </c>
      <c r="G4206" t="str">
        <v>No</v>
      </c>
      <c r="H4206" s="8">
        <v>0</v>
      </c>
      <c r="I4206" t="str">
        <f>_xlfn.XLOOKUP(C4206,State_Ref!B:B,State_Ref!A:A,"No Match")</f>
        <v>No Match</v>
      </c>
      <c r="J4206" t="str" cm="1">
        <f t="array" ref="J4206">_xlfn.XLOOKUP(I4206&amp;PROPER(D4206),Cleaned_Population!B$2:B$3200&amp;Cleaned_Population!A$2:A$3200,Cleaned_Population!C$2:C$3200,"No Match")</f>
        <v>No Match</v>
      </c>
      <c r="K4206" t="str">
        <f t="shared" si="65"/>
        <v>Sufficient Access</v>
      </c>
    </row>
    <row r="4207" spans="1:11">
      <c r="A4207" t="str">
        <v>ROGER WILLIAMS MEDICAL CENTER</v>
      </c>
      <c r="B4207" t="str">
        <v>PROVIDENCE</v>
      </c>
      <c r="C4207" t="str">
        <v>RI</v>
      </c>
      <c r="D4207" t="str">
        <v>PROVIDENCE</v>
      </c>
      <c r="E4207" t="str">
        <v>Acute Care Hospitals</v>
      </c>
      <c r="F4207" t="str">
        <v>Proprietary</v>
      </c>
      <c r="G4207" t="str">
        <v>Yes</v>
      </c>
      <c r="H4207" s="8">
        <v>3</v>
      </c>
      <c r="I4207" t="str">
        <f>_xlfn.XLOOKUP(C4207,State_Ref!B:B,State_Ref!A:A,"No Match")</f>
        <v>Rhode Island</v>
      </c>
      <c r="J4207" cm="1">
        <f t="array" ref="J4207">_xlfn.XLOOKUP(I4207&amp;PROPER(D4207),Cleaned_Population!B$2:B$3200&amp;Cleaned_Population!A$2:A$3200,Cleaned_Population!C$2:C$3200,"No Match")</f>
        <v>678179</v>
      </c>
      <c r="K4207" t="str">
        <f t="shared" si="65"/>
        <v>Sufficient Access</v>
      </c>
    </row>
    <row r="4208" spans="1:11">
      <c r="A4208" t="str">
        <v>OUR LADY OF FATIMA HOSPITAL</v>
      </c>
      <c r="B4208" t="str">
        <v>NORTH PROVIDENCE</v>
      </c>
      <c r="C4208" t="str">
        <v>RI</v>
      </c>
      <c r="D4208" t="str">
        <v>PROVIDENCE</v>
      </c>
      <c r="E4208" t="str">
        <v>Acute Care Hospitals</v>
      </c>
      <c r="F4208" t="str">
        <v>Proprietary</v>
      </c>
      <c r="G4208" t="str">
        <v>Yes</v>
      </c>
      <c r="H4208" s="8">
        <v>3</v>
      </c>
      <c r="I4208" t="str">
        <f>_xlfn.XLOOKUP(C4208,State_Ref!B:B,State_Ref!A:A,"No Match")</f>
        <v>Rhode Island</v>
      </c>
      <c r="J4208" cm="1">
        <f t="array" ref="J4208">_xlfn.XLOOKUP(I4208&amp;PROPER(D4208),Cleaned_Population!B$2:B$3200&amp;Cleaned_Population!A$2:A$3200,Cleaned_Population!C$2:C$3200,"No Match")</f>
        <v>678179</v>
      </c>
      <c r="K4208" t="str">
        <f t="shared" si="65"/>
        <v>Sufficient Access</v>
      </c>
    </row>
    <row r="4209" spans="1:11">
      <c r="A4209" t="str">
        <v>NEWPORT HOSPITAL</v>
      </c>
      <c r="B4209" t="str">
        <v>NEWPORT</v>
      </c>
      <c r="C4209" t="str">
        <v>RI</v>
      </c>
      <c r="D4209" t="str">
        <v>NEWPORT</v>
      </c>
      <c r="E4209" t="str">
        <v>Acute Care Hospitals</v>
      </c>
      <c r="F4209" t="str">
        <v>Voluntary non-profit - Private</v>
      </c>
      <c r="G4209" t="str">
        <v>Yes</v>
      </c>
      <c r="H4209" s="8">
        <v>4</v>
      </c>
      <c r="I4209" t="str">
        <f>_xlfn.XLOOKUP(C4209,State_Ref!B:B,State_Ref!A:A,"No Match")</f>
        <v>Rhode Island</v>
      </c>
      <c r="J4209" cm="1">
        <f t="array" ref="J4209">_xlfn.XLOOKUP(I4209&amp;PROPER(D4209),Cleaned_Population!B$2:B$3200&amp;Cleaned_Population!A$2:A$3200,Cleaned_Population!C$2:C$3200,"No Match")</f>
        <v>83051</v>
      </c>
      <c r="K4209" t="str">
        <f t="shared" si="65"/>
        <v>Hospital Desert</v>
      </c>
    </row>
    <row r="4210" spans="1:11">
      <c r="A4210" t="str">
        <v>RHODE ISLAND HOSPITAL</v>
      </c>
      <c r="B4210" t="str">
        <v>PROVIDENCE</v>
      </c>
      <c r="C4210" t="str">
        <v>RI</v>
      </c>
      <c r="D4210" t="str">
        <v>PROVIDENCE</v>
      </c>
      <c r="E4210" t="str">
        <v>Acute Care Hospitals</v>
      </c>
      <c r="F4210" t="str">
        <v>Voluntary non-profit - Private</v>
      </c>
      <c r="G4210" t="str">
        <v>Yes</v>
      </c>
      <c r="H4210" s="8">
        <v>4</v>
      </c>
      <c r="I4210" t="str">
        <f>_xlfn.XLOOKUP(C4210,State_Ref!B:B,State_Ref!A:A,"No Match")</f>
        <v>Rhode Island</v>
      </c>
      <c r="J4210" cm="1">
        <f t="array" ref="J4210">_xlfn.XLOOKUP(I4210&amp;PROPER(D4210),Cleaned_Population!B$2:B$3200&amp;Cleaned_Population!A$2:A$3200,Cleaned_Population!C$2:C$3200,"No Match")</f>
        <v>678179</v>
      </c>
      <c r="K4210" t="str">
        <f t="shared" si="65"/>
        <v>Sufficient Access</v>
      </c>
    </row>
    <row r="4211" spans="1:11">
      <c r="A4211" t="str">
        <v>SOUTH COUNTY HOSPITAL INC</v>
      </c>
      <c r="B4211" t="str">
        <v>WAKEFIELD</v>
      </c>
      <c r="C4211" t="str">
        <v>RI</v>
      </c>
      <c r="D4211" t="str">
        <v>WASHINGTON</v>
      </c>
      <c r="E4211" t="str">
        <v>Acute Care Hospitals</v>
      </c>
      <c r="F4211" t="str">
        <v>Voluntary non-profit - Private</v>
      </c>
      <c r="G4211" t="str">
        <v>Yes</v>
      </c>
      <c r="H4211" s="8">
        <v>4</v>
      </c>
      <c r="I4211" t="str">
        <f>_xlfn.XLOOKUP(C4211,State_Ref!B:B,State_Ref!A:A,"No Match")</f>
        <v>Rhode Island</v>
      </c>
      <c r="J4211" cm="1">
        <f t="array" ref="J4211">_xlfn.XLOOKUP(I4211&amp;PROPER(D4211),Cleaned_Population!B$2:B$3200&amp;Cleaned_Population!A$2:A$3200,Cleaned_Population!C$2:C$3200,"No Match")</f>
        <v>129795</v>
      </c>
      <c r="K4211" t="str">
        <f t="shared" si="65"/>
        <v>Sufficient Access</v>
      </c>
    </row>
    <row r="4212" spans="1:11">
      <c r="A4212" t="str">
        <v>KENT COUNTY MEMORIAL HOSPITAL</v>
      </c>
      <c r="B4212" t="str">
        <v>WARWICK</v>
      </c>
      <c r="C4212" t="str">
        <v>RI</v>
      </c>
      <c r="D4212" t="str">
        <v>KENT</v>
      </c>
      <c r="E4212" t="str">
        <v>Acute Care Hospitals</v>
      </c>
      <c r="F4212" t="str">
        <v>Proprietary</v>
      </c>
      <c r="G4212" t="str">
        <v>Yes</v>
      </c>
      <c r="H4212" s="8">
        <v>3</v>
      </c>
      <c r="I4212" t="str">
        <f>_xlfn.XLOOKUP(C4212,State_Ref!B:B,State_Ref!A:A,"No Match")</f>
        <v>Rhode Island</v>
      </c>
      <c r="J4212" cm="1">
        <f t="array" ref="J4212">_xlfn.XLOOKUP(I4212&amp;PROPER(D4212),Cleaned_Population!B$2:B$3200&amp;Cleaned_Population!A$2:A$3200,Cleaned_Population!C$2:C$3200,"No Match")</f>
        <v>173495</v>
      </c>
      <c r="K4212" t="str">
        <f t="shared" si="65"/>
        <v>Hospital Desert</v>
      </c>
    </row>
    <row r="4213" spans="1:11">
      <c r="A4213" t="str">
        <v>WOMEN &amp; INFANTS HOSPITAL OF RHODE ISLAND</v>
      </c>
      <c r="B4213" t="str">
        <v>PROVIDENCE</v>
      </c>
      <c r="C4213" t="str">
        <v>RI</v>
      </c>
      <c r="D4213" t="str">
        <v>PROVIDENCE</v>
      </c>
      <c r="E4213" t="str">
        <v>Acute Care Hospitals</v>
      </c>
      <c r="F4213" t="str">
        <v>Voluntary non-profit - Private</v>
      </c>
      <c r="G4213" t="str">
        <v>Yes</v>
      </c>
      <c r="H4213" s="8">
        <v>4</v>
      </c>
      <c r="I4213" t="str">
        <f>_xlfn.XLOOKUP(C4213,State_Ref!B:B,State_Ref!A:A,"No Match")</f>
        <v>Rhode Island</v>
      </c>
      <c r="J4213" cm="1">
        <f t="array" ref="J4213">_xlfn.XLOOKUP(I4213&amp;PROPER(D4213),Cleaned_Population!B$2:B$3200&amp;Cleaned_Population!A$2:A$3200,Cleaned_Population!C$2:C$3200,"No Match")</f>
        <v>678179</v>
      </c>
      <c r="K4213" t="str">
        <f t="shared" si="65"/>
        <v>Sufficient Access</v>
      </c>
    </row>
    <row r="4214" spans="1:11">
      <c r="A4214" t="str">
        <v>LANDMARK MEDICAL CENTER</v>
      </c>
      <c r="B4214" t="str">
        <v>WOONSOCKET</v>
      </c>
      <c r="C4214" t="str">
        <v>RI</v>
      </c>
      <c r="D4214" t="str">
        <v>PROVIDENCE</v>
      </c>
      <c r="E4214" t="str">
        <v>Acute Care Hospitals</v>
      </c>
      <c r="F4214" t="str">
        <v>Voluntary non-profit - Private</v>
      </c>
      <c r="G4214" t="str">
        <v>Yes</v>
      </c>
      <c r="H4214" s="8">
        <v>2</v>
      </c>
      <c r="I4214" t="str">
        <f>_xlfn.XLOOKUP(C4214,State_Ref!B:B,State_Ref!A:A,"No Match")</f>
        <v>Rhode Island</v>
      </c>
      <c r="J4214" cm="1">
        <f t="array" ref="J4214">_xlfn.XLOOKUP(I4214&amp;PROPER(D4214),Cleaned_Population!B$2:B$3200&amp;Cleaned_Population!A$2:A$3200,Cleaned_Population!C$2:C$3200,"No Match")</f>
        <v>678179</v>
      </c>
      <c r="K4214" t="str">
        <f t="shared" si="65"/>
        <v>Sufficient Access</v>
      </c>
    </row>
    <row r="4215" spans="1:11">
      <c r="A4215" t="str">
        <v>THE MIRIAM HOSPITAL</v>
      </c>
      <c r="B4215" t="str">
        <v>PROVIDENCE</v>
      </c>
      <c r="C4215" t="str">
        <v>RI</v>
      </c>
      <c r="D4215" t="str">
        <v>PROVIDENCE</v>
      </c>
      <c r="E4215" t="str">
        <v>Acute Care Hospitals</v>
      </c>
      <c r="F4215" t="str">
        <v>Voluntary non-profit - Private</v>
      </c>
      <c r="G4215" t="str">
        <v>Yes</v>
      </c>
      <c r="H4215" s="8">
        <v>4</v>
      </c>
      <c r="I4215" t="str">
        <f>_xlfn.XLOOKUP(C4215,State_Ref!B:B,State_Ref!A:A,"No Match")</f>
        <v>Rhode Island</v>
      </c>
      <c r="J4215" cm="1">
        <f t="array" ref="J4215">_xlfn.XLOOKUP(I4215&amp;PROPER(D4215),Cleaned_Population!B$2:B$3200&amp;Cleaned_Population!A$2:A$3200,Cleaned_Population!C$2:C$3200,"No Match")</f>
        <v>678179</v>
      </c>
      <c r="K4215" t="str">
        <f t="shared" si="65"/>
        <v>Sufficient Access</v>
      </c>
    </row>
    <row r="4216" spans="1:11">
      <c r="A4216" t="str">
        <v>WESTERLY HOSPITAL</v>
      </c>
      <c r="B4216" t="str">
        <v>WESTERLY</v>
      </c>
      <c r="C4216" t="str">
        <v>RI</v>
      </c>
      <c r="D4216" t="str">
        <v>WASHINGTON</v>
      </c>
      <c r="E4216" t="str">
        <v>Acute Care Hospitals</v>
      </c>
      <c r="F4216" t="str">
        <v>Voluntary non-profit - Private</v>
      </c>
      <c r="G4216" t="str">
        <v>Yes</v>
      </c>
      <c r="H4216" s="8">
        <v>4</v>
      </c>
      <c r="I4216" t="str">
        <f>_xlfn.XLOOKUP(C4216,State_Ref!B:B,State_Ref!A:A,"No Match")</f>
        <v>Rhode Island</v>
      </c>
      <c r="J4216" cm="1">
        <f t="array" ref="J4216">_xlfn.XLOOKUP(I4216&amp;PROPER(D4216),Cleaned_Population!B$2:B$3200&amp;Cleaned_Population!A$2:A$3200,Cleaned_Population!C$2:C$3200,"No Match")</f>
        <v>129795</v>
      </c>
      <c r="K4216" t="str">
        <f t="shared" si="65"/>
        <v>Sufficient Access</v>
      </c>
    </row>
    <row r="4217" spans="1:11">
      <c r="A4217" t="str">
        <v>PROVIDENCE VA MEDICAL CENTER</v>
      </c>
      <c r="B4217" t="str">
        <v>PROVIDENCE</v>
      </c>
      <c r="C4217" t="str">
        <v>RI</v>
      </c>
      <c r="D4217" t="str">
        <v>PROVIDENCE</v>
      </c>
      <c r="E4217" t="str">
        <v>Acute Care - Veterans Administration</v>
      </c>
      <c r="F4217" t="str">
        <v>Veterans Health Administration</v>
      </c>
      <c r="G4217" t="str">
        <v>Yes</v>
      </c>
      <c r="H4217" s="8">
        <v>4</v>
      </c>
      <c r="I4217" t="str">
        <f>_xlfn.XLOOKUP(C4217,State_Ref!B:B,State_Ref!A:A,"No Match")</f>
        <v>Rhode Island</v>
      </c>
      <c r="J4217" cm="1">
        <f t="array" ref="J4217">_xlfn.XLOOKUP(I4217&amp;PROPER(D4217),Cleaned_Population!B$2:B$3200&amp;Cleaned_Population!A$2:A$3200,Cleaned_Population!C$2:C$3200,"No Match")</f>
        <v>678179</v>
      </c>
      <c r="K4217" t="str">
        <f t="shared" si="65"/>
        <v>Sufficient Access</v>
      </c>
    </row>
    <row r="4218" spans="1:11">
      <c r="A4218" t="str">
        <v>BUTLER HOSPITAL</v>
      </c>
      <c r="B4218" t="str">
        <v>PROVIDENCE</v>
      </c>
      <c r="C4218" t="str">
        <v>RI</v>
      </c>
      <c r="D4218" t="str">
        <v>PROVIDENCE</v>
      </c>
      <c r="E4218" t="str">
        <v>Psychiatric</v>
      </c>
      <c r="F4218" t="str">
        <v>Voluntary non-profit - Private</v>
      </c>
      <c r="G4218" t="str">
        <v>No</v>
      </c>
      <c r="H4218" s="8">
        <v>0</v>
      </c>
      <c r="I4218" t="str">
        <f>_xlfn.XLOOKUP(C4218,State_Ref!B:B,State_Ref!A:A,"No Match")</f>
        <v>Rhode Island</v>
      </c>
      <c r="J4218" cm="1">
        <f t="array" ref="J4218">_xlfn.XLOOKUP(I4218&amp;PROPER(D4218),Cleaned_Population!B$2:B$3200&amp;Cleaned_Population!A$2:A$3200,Cleaned_Population!C$2:C$3200,"No Match")</f>
        <v>678179</v>
      </c>
      <c r="K4218" t="str">
        <f t="shared" si="65"/>
        <v>Sufficient Access</v>
      </c>
    </row>
    <row r="4219" spans="1:11">
      <c r="A4219" t="str">
        <v>EMMA PENDLETON BRADLEY HOSPITAL</v>
      </c>
      <c r="B4219" t="str">
        <v>EAST PROVIDENCE</v>
      </c>
      <c r="C4219" t="str">
        <v>RI</v>
      </c>
      <c r="D4219" t="str">
        <v>PROVIDENCE</v>
      </c>
      <c r="E4219" t="str">
        <v>Psychiatric</v>
      </c>
      <c r="F4219" t="str">
        <v>Voluntary non-profit - Private</v>
      </c>
      <c r="G4219" t="str">
        <v>Yes</v>
      </c>
      <c r="H4219" s="8">
        <v>0</v>
      </c>
      <c r="I4219" t="str">
        <f>_xlfn.XLOOKUP(C4219,State_Ref!B:B,State_Ref!A:A,"No Match")</f>
        <v>Rhode Island</v>
      </c>
      <c r="J4219" cm="1">
        <f t="array" ref="J4219">_xlfn.XLOOKUP(I4219&amp;PROPER(D4219),Cleaned_Population!B$2:B$3200&amp;Cleaned_Population!A$2:A$3200,Cleaned_Population!C$2:C$3200,"No Match")</f>
        <v>678179</v>
      </c>
      <c r="K4219" t="str">
        <f t="shared" si="65"/>
        <v>Sufficient Access</v>
      </c>
    </row>
    <row r="4220" spans="1:11">
      <c r="A4220" t="str">
        <v>PIEDMONT MEDICAL CENTER</v>
      </c>
      <c r="B4220" t="str">
        <v>ROCK HILL</v>
      </c>
      <c r="C4220" t="str">
        <v>SC</v>
      </c>
      <c r="D4220" t="str">
        <v>YORK</v>
      </c>
      <c r="E4220" t="str">
        <v>Acute Care Hospitals</v>
      </c>
      <c r="F4220" t="str">
        <v>Proprietary</v>
      </c>
      <c r="G4220" t="str">
        <v>Yes</v>
      </c>
      <c r="H4220" s="8">
        <v>2</v>
      </c>
      <c r="I4220" t="str">
        <f>_xlfn.XLOOKUP(C4220,State_Ref!B:B,State_Ref!A:A,"No Match")</f>
        <v>South Carolina</v>
      </c>
      <c r="J4220" cm="1">
        <f t="array" ref="J4220">_xlfn.XLOOKUP(I4220&amp;PROPER(D4220),Cleaned_Population!B$2:B$3200&amp;Cleaned_Population!A$2:A$3200,Cleaned_Population!C$2:C$3200,"No Match")</f>
        <v>306887</v>
      </c>
      <c r="K4220" t="str">
        <f t="shared" si="65"/>
        <v>Hospital Desert</v>
      </c>
    </row>
    <row r="4221" spans="1:11">
      <c r="A4221" t="str">
        <v>MUSC MEDICAL CENTER</v>
      </c>
      <c r="B4221" t="str">
        <v>CHARLESTON</v>
      </c>
      <c r="C4221" t="str">
        <v>SC</v>
      </c>
      <c r="D4221" t="str">
        <v>CHARLESTON</v>
      </c>
      <c r="E4221" t="str">
        <v>Acute Care Hospitals</v>
      </c>
      <c r="F4221" t="str">
        <v>Government - Hospital District or Authority</v>
      </c>
      <c r="G4221" t="str">
        <v>Yes</v>
      </c>
      <c r="H4221" s="8">
        <v>2</v>
      </c>
      <c r="I4221" t="str">
        <f>_xlfn.XLOOKUP(C4221,State_Ref!B:B,State_Ref!A:A,"No Match")</f>
        <v>South Carolina</v>
      </c>
      <c r="J4221" cm="1">
        <f t="array" ref="J4221">_xlfn.XLOOKUP(I4221&amp;PROPER(D4221),Cleaned_Population!B$2:B$3200&amp;Cleaned_Population!A$2:A$3200,Cleaned_Population!C$2:C$3200,"No Match")</f>
        <v>436200</v>
      </c>
      <c r="K4221" t="str">
        <f t="shared" si="65"/>
        <v>Sufficient Access</v>
      </c>
    </row>
    <row r="4222" spans="1:11">
      <c r="A4222" t="str">
        <v>MCLEOD MEDICAL CENTER - DILLON</v>
      </c>
      <c r="B4222" t="str">
        <v>DILLON</v>
      </c>
      <c r="C4222" t="str">
        <v>SC</v>
      </c>
      <c r="D4222" t="str">
        <v>DILLON</v>
      </c>
      <c r="E4222" t="str">
        <v>Acute Care Hospitals</v>
      </c>
      <c r="F4222" t="str">
        <v>Voluntary non-profit - Private</v>
      </c>
      <c r="G4222" t="str">
        <v>Yes</v>
      </c>
      <c r="H4222" s="8">
        <v>3</v>
      </c>
      <c r="I4222" t="str">
        <f>_xlfn.XLOOKUP(C4222,State_Ref!B:B,State_Ref!A:A,"No Match")</f>
        <v>South Carolina</v>
      </c>
      <c r="J4222" cm="1">
        <f t="array" ref="J4222">_xlfn.XLOOKUP(I4222&amp;PROPER(D4222),Cleaned_Population!B$2:B$3200&amp;Cleaned_Population!A$2:A$3200,Cleaned_Population!C$2:C$3200,"No Match")</f>
        <v>27458</v>
      </c>
      <c r="K4222" t="str">
        <f t="shared" si="65"/>
        <v>Sufficient Access</v>
      </c>
    </row>
    <row r="4223" spans="1:11">
      <c r="A4223" t="str">
        <v>SPARTANBURG MEDICAL CENTER</v>
      </c>
      <c r="B4223" t="str">
        <v>SPARTANBURG</v>
      </c>
      <c r="C4223" t="str">
        <v>SC</v>
      </c>
      <c r="D4223" t="str">
        <v>SPARTANBURG</v>
      </c>
      <c r="E4223" t="str">
        <v>Acute Care Hospitals</v>
      </c>
      <c r="F4223" t="str">
        <v>Government - Hospital District or Authority</v>
      </c>
      <c r="G4223" t="str">
        <v>Yes</v>
      </c>
      <c r="H4223" s="8">
        <v>2</v>
      </c>
      <c r="I4223" t="str">
        <f>_xlfn.XLOOKUP(C4223,State_Ref!B:B,State_Ref!A:A,"No Match")</f>
        <v>South Carolina</v>
      </c>
      <c r="J4223" cm="1">
        <f t="array" ref="J4223">_xlfn.XLOOKUP(I4223&amp;PROPER(D4223),Cleaned_Population!B$2:B$3200&amp;Cleaned_Population!A$2:A$3200,Cleaned_Population!C$2:C$3200,"No Match")</f>
        <v>380857</v>
      </c>
      <c r="K4223" t="str">
        <f t="shared" si="65"/>
        <v>Sufficient Access</v>
      </c>
    </row>
    <row r="4224" spans="1:11">
      <c r="A4224" t="str">
        <v>PRISMA HEALTH OCONEE MEMORIAL HOSPITAL</v>
      </c>
      <c r="B4224" t="str">
        <v>SENECA</v>
      </c>
      <c r="C4224" t="str">
        <v>SC</v>
      </c>
      <c r="D4224" t="str">
        <v>OCONEE</v>
      </c>
      <c r="E4224" t="str">
        <v>Acute Care Hospitals</v>
      </c>
      <c r="F4224" t="str">
        <v>Voluntary non-profit - Private</v>
      </c>
      <c r="G4224" t="str">
        <v>Yes</v>
      </c>
      <c r="H4224" s="8">
        <v>4</v>
      </c>
      <c r="I4224" t="str">
        <f>_xlfn.XLOOKUP(C4224,State_Ref!B:B,State_Ref!A:A,"No Match")</f>
        <v>South Carolina</v>
      </c>
      <c r="J4224" cm="1">
        <f t="array" ref="J4224">_xlfn.XLOOKUP(I4224&amp;PROPER(D4224),Cleaned_Population!B$2:B$3200&amp;Cleaned_Population!A$2:A$3200,Cleaned_Population!C$2:C$3200,"No Match")</f>
        <v>83775</v>
      </c>
      <c r="K4224" t="str">
        <f t="shared" si="65"/>
        <v>Hospital Desert</v>
      </c>
    </row>
    <row r="4225" spans="1:11">
      <c r="A4225" t="str">
        <v>CAROLINA PINES REGIONAL MEDICAL CENTER</v>
      </c>
      <c r="B4225" t="str">
        <v>HARTSVILLE</v>
      </c>
      <c r="C4225" t="str">
        <v>SC</v>
      </c>
      <c r="D4225" t="str">
        <v>DARLINGTON</v>
      </c>
      <c r="E4225" t="str">
        <v>Acute Care Hospitals</v>
      </c>
      <c r="F4225" t="str">
        <v>Proprietary</v>
      </c>
      <c r="G4225" t="str">
        <v>Yes</v>
      </c>
      <c r="H4225" s="8">
        <v>2</v>
      </c>
      <c r="I4225" t="str">
        <f>_xlfn.XLOOKUP(C4225,State_Ref!B:B,State_Ref!A:A,"No Match")</f>
        <v>South Carolina</v>
      </c>
      <c r="J4225" cm="1">
        <f t="array" ref="J4225">_xlfn.XLOOKUP(I4225&amp;PROPER(D4225),Cleaned_Population!B$2:B$3200&amp;Cleaned_Population!A$2:A$3200,Cleaned_Population!C$2:C$3200,"No Match")</f>
        <v>62888</v>
      </c>
      <c r="K4225" t="str">
        <f t="shared" si="65"/>
        <v>Hospital Desert</v>
      </c>
    </row>
    <row r="4226" spans="1:11">
      <c r="A4226" t="str">
        <v>CANNON MEMORIAL HOSPITAL</v>
      </c>
      <c r="B4226" t="str">
        <v>PICKENS</v>
      </c>
      <c r="C4226" t="str">
        <v>SC</v>
      </c>
      <c r="D4226" t="str">
        <v>PICKENS</v>
      </c>
      <c r="E4226" t="str">
        <v>Acute Care Hospitals</v>
      </c>
      <c r="F4226" t="str">
        <v>Voluntary non-profit - Private</v>
      </c>
      <c r="G4226" t="str">
        <v>Yes</v>
      </c>
      <c r="H4226" s="8">
        <v>0</v>
      </c>
      <c r="I4226" t="str">
        <f>_xlfn.XLOOKUP(C4226,State_Ref!B:B,State_Ref!A:A,"No Match")</f>
        <v>South Carolina</v>
      </c>
      <c r="J4226" cm="1">
        <f t="array" ref="J4226">_xlfn.XLOOKUP(I4226&amp;PROPER(D4226),Cleaned_Population!B$2:B$3200&amp;Cleaned_Population!A$2:A$3200,Cleaned_Population!C$2:C$3200,"No Match")</f>
        <v>139198</v>
      </c>
      <c r="K4226" t="str">
        <f t="shared" si="65"/>
        <v>Sufficient Access</v>
      </c>
    </row>
    <row r="4227" spans="1:11">
      <c r="A4227" t="str">
        <v>PRISMA HEALTH BAPTIST EASLEY HOSPITAL</v>
      </c>
      <c r="B4227" t="str">
        <v>EASLEY</v>
      </c>
      <c r="C4227" t="str">
        <v>SC</v>
      </c>
      <c r="D4227" t="str">
        <v>PICKENS</v>
      </c>
      <c r="E4227" t="str">
        <v>Acute Care Hospitals</v>
      </c>
      <c r="F4227" t="str">
        <v>Voluntary non-profit - Private</v>
      </c>
      <c r="G4227" t="str">
        <v>Yes</v>
      </c>
      <c r="H4227" s="8">
        <v>4</v>
      </c>
      <c r="I4227" t="str">
        <f>_xlfn.XLOOKUP(C4227,State_Ref!B:B,State_Ref!A:A,"No Match")</f>
        <v>South Carolina</v>
      </c>
      <c r="J4227" cm="1">
        <f t="array" ref="J4227">_xlfn.XLOOKUP(I4227&amp;PROPER(D4227),Cleaned_Population!B$2:B$3200&amp;Cleaned_Population!A$2:A$3200,Cleaned_Population!C$2:C$3200,"No Match")</f>
        <v>139198</v>
      </c>
      <c r="K4227" t="str">
        <f t="shared" ref="K4227:K4290" si="66">IF(AND(J4227&gt;50000,COUNTIFS(D:D,D4227,C:C,C4227)&lt;=1),"Hospital Desert","Sufficient Access")</f>
        <v>Sufficient Access</v>
      </c>
    </row>
    <row r="4228" spans="1:11">
      <c r="A4228" t="str">
        <v>PRISMA HEALTH RICHLAND HOSPITAL</v>
      </c>
      <c r="B4228" t="str">
        <v>COLUMBIA</v>
      </c>
      <c r="C4228" t="str">
        <v>SC</v>
      </c>
      <c r="D4228" t="str">
        <v>RICHLAND</v>
      </c>
      <c r="E4228" t="str">
        <v>Acute Care Hospitals</v>
      </c>
      <c r="F4228" t="str">
        <v>Voluntary non-profit - Private</v>
      </c>
      <c r="G4228" t="str">
        <v>Yes</v>
      </c>
      <c r="H4228" s="8">
        <v>3</v>
      </c>
      <c r="I4228" t="str">
        <f>_xlfn.XLOOKUP(C4228,State_Ref!B:B,State_Ref!A:A,"No Match")</f>
        <v>South Carolina</v>
      </c>
      <c r="J4228" cm="1">
        <f t="array" ref="J4228">_xlfn.XLOOKUP(I4228&amp;PROPER(D4228),Cleaned_Population!B$2:B$3200&amp;Cleaned_Population!A$2:A$3200,Cleaned_Population!C$2:C$3200,"No Match")</f>
        <v>434956</v>
      </c>
      <c r="K4228" t="str">
        <f t="shared" si="66"/>
        <v>Sufficient Access</v>
      </c>
    </row>
    <row r="4229" spans="1:11">
      <c r="A4229" t="str">
        <v>MUSC HEALTH CHESTER MEDICAL CENTER</v>
      </c>
      <c r="B4229" t="str">
        <v>CHESTER</v>
      </c>
      <c r="C4229" t="str">
        <v>SC</v>
      </c>
      <c r="D4229" t="str">
        <v>CHESTER</v>
      </c>
      <c r="E4229" t="str">
        <v>Acute Care Hospitals</v>
      </c>
      <c r="F4229" t="str">
        <v>Proprietary</v>
      </c>
      <c r="G4229" t="str">
        <v>Yes</v>
      </c>
      <c r="H4229" s="8">
        <v>0</v>
      </c>
      <c r="I4229" t="str">
        <f>_xlfn.XLOOKUP(C4229,State_Ref!B:B,State_Ref!A:A,"No Match")</f>
        <v>South Carolina</v>
      </c>
      <c r="J4229" cm="1">
        <f t="array" ref="J4229">_xlfn.XLOOKUP(I4229&amp;PROPER(D4229),Cleaned_Population!B$2:B$3200&amp;Cleaned_Population!A$2:A$3200,Cleaned_Population!C$2:C$3200,"No Match")</f>
        <v>33001</v>
      </c>
      <c r="K4229" t="str">
        <f t="shared" si="66"/>
        <v>Sufficient Access</v>
      </c>
    </row>
    <row r="4230" spans="1:11">
      <c r="A4230" t="str">
        <v>TIDELANDS GEORGETOWN MEMORIAL HOSPITAL</v>
      </c>
      <c r="B4230" t="str">
        <v>GEORGETOWN</v>
      </c>
      <c r="C4230" t="str">
        <v>SC</v>
      </c>
      <c r="D4230" t="str">
        <v>GEORGETOWN</v>
      </c>
      <c r="E4230" t="str">
        <v>Acute Care Hospitals</v>
      </c>
      <c r="F4230" t="str">
        <v>Voluntary non-profit - Private</v>
      </c>
      <c r="G4230" t="str">
        <v>Yes</v>
      </c>
      <c r="H4230" s="8">
        <v>2</v>
      </c>
      <c r="I4230" t="str">
        <f>_xlfn.XLOOKUP(C4230,State_Ref!B:B,State_Ref!A:A,"No Match")</f>
        <v>South Carolina</v>
      </c>
      <c r="J4230" cm="1">
        <f t="array" ref="J4230">_xlfn.XLOOKUP(I4230&amp;PROPER(D4230),Cleaned_Population!B$2:B$3200&amp;Cleaned_Population!A$2:A$3200,Cleaned_Population!C$2:C$3200,"No Match")</f>
        <v>65912</v>
      </c>
      <c r="K4230" t="str">
        <f t="shared" si="66"/>
        <v>Hospital Desert</v>
      </c>
    </row>
    <row r="4231" spans="1:11">
      <c r="A4231" t="str">
        <v>ST FRANCIS-DOWNTOWN</v>
      </c>
      <c r="B4231" t="str">
        <v>GREENVILLE</v>
      </c>
      <c r="C4231" t="str">
        <v>SC</v>
      </c>
      <c r="D4231" t="str">
        <v>GREENVILLE</v>
      </c>
      <c r="E4231" t="str">
        <v>Acute Care Hospitals</v>
      </c>
      <c r="F4231" t="str">
        <v>Voluntary non-profit - Private</v>
      </c>
      <c r="G4231" t="str">
        <v>Yes</v>
      </c>
      <c r="H4231" s="8">
        <v>4</v>
      </c>
      <c r="I4231" t="str">
        <f>_xlfn.XLOOKUP(C4231,State_Ref!B:B,State_Ref!A:A,"No Match")</f>
        <v>South Carolina</v>
      </c>
      <c r="J4231" cm="1">
        <f t="array" ref="J4231">_xlfn.XLOOKUP(I4231&amp;PROPER(D4231),Cleaned_Population!B$2:B$3200&amp;Cleaned_Population!A$2:A$3200,Cleaned_Population!C$2:C$3200,"No Match")</f>
        <v>583125</v>
      </c>
      <c r="K4231" t="str">
        <f t="shared" si="66"/>
        <v>Sufficient Access</v>
      </c>
    </row>
    <row r="4232" spans="1:11">
      <c r="A4232" t="str">
        <v>MUSC HEALTH COLUMBIA MEDICAL CENTER DOWNTOWN</v>
      </c>
      <c r="B4232" t="str">
        <v>COLUMBIA</v>
      </c>
      <c r="C4232" t="str">
        <v>SC</v>
      </c>
      <c r="D4232" t="str">
        <v>RICHLAND</v>
      </c>
      <c r="E4232" t="str">
        <v>Acute Care Hospitals</v>
      </c>
      <c r="F4232" t="str">
        <v>Voluntary non-profit - Private</v>
      </c>
      <c r="G4232" t="str">
        <v>Yes</v>
      </c>
      <c r="H4232" s="8">
        <v>3</v>
      </c>
      <c r="I4232" t="str">
        <f>_xlfn.XLOOKUP(C4232,State_Ref!B:B,State_Ref!A:A,"No Match")</f>
        <v>South Carolina</v>
      </c>
      <c r="J4232" cm="1">
        <f t="array" ref="J4232">_xlfn.XLOOKUP(I4232&amp;PROPER(D4232),Cleaned_Population!B$2:B$3200&amp;Cleaned_Population!A$2:A$3200,Cleaned_Population!C$2:C$3200,"No Match")</f>
        <v>434956</v>
      </c>
      <c r="K4232" t="str">
        <f t="shared" si="66"/>
        <v>Sufficient Access</v>
      </c>
    </row>
    <row r="4233" spans="1:11">
      <c r="A4233" t="str">
        <v>ANMED HEALTH</v>
      </c>
      <c r="B4233" t="str">
        <v>ANDERSON</v>
      </c>
      <c r="C4233" t="str">
        <v>SC</v>
      </c>
      <c r="D4233" t="str">
        <v>ANDERSON</v>
      </c>
      <c r="E4233" t="str">
        <v>Acute Care Hospitals</v>
      </c>
      <c r="F4233" t="str">
        <v>Voluntary non-profit - Private</v>
      </c>
      <c r="G4233" t="str">
        <v>Yes</v>
      </c>
      <c r="H4233" s="8">
        <v>4</v>
      </c>
      <c r="I4233" t="str">
        <f>_xlfn.XLOOKUP(C4233,State_Ref!B:B,State_Ref!A:A,"No Match")</f>
        <v>South Carolina</v>
      </c>
      <c r="J4233" cm="1">
        <f t="array" ref="J4233">_xlfn.XLOOKUP(I4233&amp;PROPER(D4233),Cleaned_Population!B$2:B$3200&amp;Cleaned_Population!A$2:A$3200,Cleaned_Population!C$2:C$3200,"No Match")</f>
        <v>219930</v>
      </c>
      <c r="K4233" t="str">
        <f t="shared" si="66"/>
        <v>Sufficient Access</v>
      </c>
    </row>
    <row r="4234" spans="1:11">
      <c r="A4234" t="str">
        <v>COLLETON MEDICAL CENTER</v>
      </c>
      <c r="B4234" t="str">
        <v>WALTERBORO</v>
      </c>
      <c r="C4234" t="str">
        <v>SC</v>
      </c>
      <c r="D4234" t="str">
        <v>COLLETON</v>
      </c>
      <c r="E4234" t="str">
        <v>Acute Care Hospitals</v>
      </c>
      <c r="F4234" t="str">
        <v>Proprietary</v>
      </c>
      <c r="G4234" t="str">
        <v>Yes</v>
      </c>
      <c r="H4234" s="8">
        <v>3</v>
      </c>
      <c r="I4234" t="str">
        <f>_xlfn.XLOOKUP(C4234,State_Ref!B:B,State_Ref!A:A,"No Match")</f>
        <v>South Carolina</v>
      </c>
      <c r="J4234" cm="1">
        <f t="array" ref="J4234">_xlfn.XLOOKUP(I4234&amp;PROPER(D4234),Cleaned_Population!B$2:B$3200&amp;Cleaned_Population!A$2:A$3200,Cleaned_Population!C$2:C$3200,"No Match")</f>
        <v>39382</v>
      </c>
      <c r="K4234" t="str">
        <f t="shared" si="66"/>
        <v>Sufficient Access</v>
      </c>
    </row>
    <row r="4235" spans="1:11">
      <c r="A4235" t="str">
        <v>PRISMA HEALTH GREER MEMORIAL HOSPITAL</v>
      </c>
      <c r="B4235" t="str">
        <v>SPARTANBURG</v>
      </c>
      <c r="C4235" t="str">
        <v>SC</v>
      </c>
      <c r="D4235" t="str">
        <v>SPARTANBURG</v>
      </c>
      <c r="E4235" t="str">
        <v>Acute Care Hospitals</v>
      </c>
      <c r="F4235" t="str">
        <v>Voluntary non-profit - Private</v>
      </c>
      <c r="G4235" t="str">
        <v>Yes</v>
      </c>
      <c r="H4235" s="8">
        <v>5</v>
      </c>
      <c r="I4235" t="str">
        <f>_xlfn.XLOOKUP(C4235,State_Ref!B:B,State_Ref!A:A,"No Match")</f>
        <v>South Carolina</v>
      </c>
      <c r="J4235" cm="1">
        <f t="array" ref="J4235">_xlfn.XLOOKUP(I4235&amp;PROPER(D4235),Cleaned_Population!B$2:B$3200&amp;Cleaned_Population!A$2:A$3200,Cleaned_Population!C$2:C$3200,"No Match")</f>
        <v>380857</v>
      </c>
      <c r="K4235" t="str">
        <f t="shared" si="66"/>
        <v>Sufficient Access</v>
      </c>
    </row>
    <row r="4236" spans="1:11">
      <c r="A4236" t="str">
        <v>MUSC HEALTH LANCASTER MEDICAL CENTER</v>
      </c>
      <c r="B4236" t="str">
        <v>LANCASTER</v>
      </c>
      <c r="C4236" t="str">
        <v>SC</v>
      </c>
      <c r="D4236" t="str">
        <v>LANCASTER</v>
      </c>
      <c r="E4236" t="str">
        <v>Acute Care Hospitals</v>
      </c>
      <c r="F4236" t="str">
        <v>Proprietary</v>
      </c>
      <c r="G4236" t="str">
        <v>Yes</v>
      </c>
      <c r="H4236" s="8">
        <v>4</v>
      </c>
      <c r="I4236" t="str">
        <f>_xlfn.XLOOKUP(C4236,State_Ref!B:B,State_Ref!A:A,"No Match")</f>
        <v>South Carolina</v>
      </c>
      <c r="J4236" cm="1">
        <f t="array" ref="J4236">_xlfn.XLOOKUP(I4236&amp;PROPER(D4236),Cleaned_Population!B$2:B$3200&amp;Cleaned_Population!A$2:A$3200,Cleaned_Population!C$2:C$3200,"No Match")</f>
        <v>114296</v>
      </c>
      <c r="K4236" t="str">
        <f t="shared" si="66"/>
        <v>Sufficient Access</v>
      </c>
    </row>
    <row r="4237" spans="1:11">
      <c r="A4237" t="str">
        <v>PRISMA HEALTH HILLCREST HOSPITAL</v>
      </c>
      <c r="B4237" t="str">
        <v>SIMPSONVILLE</v>
      </c>
      <c r="C4237" t="str">
        <v>SC</v>
      </c>
      <c r="D4237" t="str">
        <v>GREENVILLE</v>
      </c>
      <c r="E4237" t="str">
        <v>Acute Care Hospitals</v>
      </c>
      <c r="F4237" t="str">
        <v>Voluntary non-profit - Private</v>
      </c>
      <c r="G4237" t="str">
        <v>Yes</v>
      </c>
      <c r="H4237" s="8">
        <v>4</v>
      </c>
      <c r="I4237" t="str">
        <f>_xlfn.XLOOKUP(C4237,State_Ref!B:B,State_Ref!A:A,"No Match")</f>
        <v>South Carolina</v>
      </c>
      <c r="J4237" cm="1">
        <f t="array" ref="J4237">_xlfn.XLOOKUP(I4237&amp;PROPER(D4237),Cleaned_Population!B$2:B$3200&amp;Cleaned_Population!A$2:A$3200,Cleaned_Population!C$2:C$3200,"No Match")</f>
        <v>583125</v>
      </c>
      <c r="K4237" t="str">
        <f t="shared" si="66"/>
        <v>Sufficient Access</v>
      </c>
    </row>
    <row r="4238" spans="1:11">
      <c r="A4238" t="str">
        <v>PRISMA HEALTH LAURENS COUNTY HOSPITAL</v>
      </c>
      <c r="B4238" t="str">
        <v>CLINTON</v>
      </c>
      <c r="C4238" t="str">
        <v>SC</v>
      </c>
      <c r="D4238" t="str">
        <v>LAURENS</v>
      </c>
      <c r="E4238" t="str">
        <v>Acute Care Hospitals</v>
      </c>
      <c r="F4238" t="str">
        <v>Voluntary non-profit - Private</v>
      </c>
      <c r="G4238" t="str">
        <v>Yes</v>
      </c>
      <c r="H4238" s="8">
        <v>4</v>
      </c>
      <c r="I4238" t="str">
        <f>_xlfn.XLOOKUP(C4238,State_Ref!B:B,State_Ref!A:A,"No Match")</f>
        <v>South Carolina</v>
      </c>
      <c r="J4238" cm="1">
        <f t="array" ref="J4238">_xlfn.XLOOKUP(I4238&amp;PROPER(D4238),Cleaned_Population!B$2:B$3200&amp;Cleaned_Population!A$2:A$3200,Cleaned_Population!C$2:C$3200,"No Match")</f>
        <v>71848</v>
      </c>
      <c r="K4238" t="str">
        <f t="shared" si="66"/>
        <v>Sufficient Access</v>
      </c>
    </row>
    <row r="4239" spans="1:11">
      <c r="A4239" t="str">
        <v>CHEROKEE MEDICAL CENTER</v>
      </c>
      <c r="B4239" t="str">
        <v>GAFFNEY</v>
      </c>
      <c r="C4239" t="str">
        <v>SC</v>
      </c>
      <c r="D4239" t="str">
        <v>CHEROKEE</v>
      </c>
      <c r="E4239" t="str">
        <v>Acute Care Hospitals</v>
      </c>
      <c r="F4239" t="str">
        <v>Government - Hospital District or Authority</v>
      </c>
      <c r="G4239" t="str">
        <v>Yes</v>
      </c>
      <c r="H4239" s="8">
        <v>2</v>
      </c>
      <c r="I4239" t="str">
        <f>_xlfn.XLOOKUP(C4239,State_Ref!B:B,State_Ref!A:A,"No Match")</f>
        <v>South Carolina</v>
      </c>
      <c r="J4239" cm="1">
        <f t="array" ref="J4239">_xlfn.XLOOKUP(I4239&amp;PROPER(D4239),Cleaned_Population!B$2:B$3200&amp;Cleaned_Population!A$2:A$3200,Cleaned_Population!C$2:C$3200,"No Match")</f>
        <v>58275</v>
      </c>
      <c r="K4239" t="str">
        <f t="shared" si="66"/>
        <v>Hospital Desert</v>
      </c>
    </row>
    <row r="4240" spans="1:11">
      <c r="A4240" t="str">
        <v>KERSHAWHEALTH</v>
      </c>
      <c r="B4240" t="str">
        <v>CAMDEN</v>
      </c>
      <c r="C4240" t="str">
        <v>SC</v>
      </c>
      <c r="D4240" t="str">
        <v>KERSHAW</v>
      </c>
      <c r="E4240" t="str">
        <v>Acute Care Hospitals</v>
      </c>
      <c r="F4240" t="str">
        <v>Proprietary</v>
      </c>
      <c r="G4240" t="str">
        <v>Yes</v>
      </c>
      <c r="H4240" s="8">
        <v>3</v>
      </c>
      <c r="I4240" t="str">
        <f>_xlfn.XLOOKUP(C4240,State_Ref!B:B,State_Ref!A:A,"No Match")</f>
        <v>South Carolina</v>
      </c>
      <c r="J4240" cm="1">
        <f t="array" ref="J4240">_xlfn.XLOOKUP(I4240&amp;PROPER(D4240),Cleaned_Population!B$2:B$3200&amp;Cleaned_Population!A$2:A$3200,Cleaned_Population!C$2:C$3200,"No Match")</f>
        <v>73166</v>
      </c>
      <c r="K4240" t="str">
        <f t="shared" si="66"/>
        <v>Hospital Desert</v>
      </c>
    </row>
    <row r="4241" spans="1:11">
      <c r="A4241" t="str">
        <v>CONWAY MEDICAL CENTER</v>
      </c>
      <c r="B4241" t="str">
        <v>CONWAY</v>
      </c>
      <c r="C4241" t="str">
        <v>SC</v>
      </c>
      <c r="D4241" t="str">
        <v>HORRY</v>
      </c>
      <c r="E4241" t="str">
        <v>Acute Care Hospitals</v>
      </c>
      <c r="F4241" t="str">
        <v>Voluntary non-profit - Private</v>
      </c>
      <c r="G4241" t="str">
        <v>Yes</v>
      </c>
      <c r="H4241" s="8">
        <v>2</v>
      </c>
      <c r="I4241" t="str">
        <f>_xlfn.XLOOKUP(C4241,State_Ref!B:B,State_Ref!A:A,"No Match")</f>
        <v>South Carolina</v>
      </c>
      <c r="J4241" cm="1">
        <f t="array" ref="J4241">_xlfn.XLOOKUP(I4241&amp;PROPER(D4241),Cleaned_Population!B$2:B$3200&amp;Cleaned_Population!A$2:A$3200,Cleaned_Population!C$2:C$3200,"No Match")</f>
        <v>427551</v>
      </c>
      <c r="K4241" t="str">
        <f t="shared" si="66"/>
        <v>Sufficient Access</v>
      </c>
    </row>
    <row r="4242" spans="1:11">
      <c r="A4242" t="str">
        <v>MCLEOD REGIONAL MEDICAL CENTER-PEE DEE</v>
      </c>
      <c r="B4242" t="str">
        <v>FLORENCE</v>
      </c>
      <c r="C4242" t="str">
        <v>SC</v>
      </c>
      <c r="D4242" t="str">
        <v>FLORENCE</v>
      </c>
      <c r="E4242" t="str">
        <v>Acute Care Hospitals</v>
      </c>
      <c r="F4242" t="str">
        <v>Voluntary non-profit - Private</v>
      </c>
      <c r="G4242" t="str">
        <v>Yes</v>
      </c>
      <c r="H4242" s="8">
        <v>3</v>
      </c>
      <c r="I4242" t="str">
        <f>_xlfn.XLOOKUP(C4242,State_Ref!B:B,State_Ref!A:A,"No Match")</f>
        <v>South Carolina</v>
      </c>
      <c r="J4242" cm="1">
        <f t="array" ref="J4242">_xlfn.XLOOKUP(I4242&amp;PROPER(D4242),Cleaned_Population!B$2:B$3200&amp;Cleaned_Population!A$2:A$3200,Cleaned_Population!C$2:C$3200,"No Match")</f>
        <v>138504</v>
      </c>
      <c r="K4242" t="str">
        <f t="shared" si="66"/>
        <v>Sufficient Access</v>
      </c>
    </row>
    <row r="4243" spans="1:11">
      <c r="A4243" t="str">
        <v>NEWBERRY COUNTY MEMORIAL HOSPITAL</v>
      </c>
      <c r="B4243" t="str">
        <v>NEWBERRY</v>
      </c>
      <c r="C4243" t="str">
        <v>SC</v>
      </c>
      <c r="D4243" t="str">
        <v>NEWBERRY</v>
      </c>
      <c r="E4243" t="str">
        <v>Acute Care Hospitals</v>
      </c>
      <c r="F4243" t="str">
        <v>Voluntary non-profit - Other</v>
      </c>
      <c r="G4243" t="str">
        <v>Yes</v>
      </c>
      <c r="H4243" s="8">
        <v>3</v>
      </c>
      <c r="I4243" t="str">
        <f>_xlfn.XLOOKUP(C4243,State_Ref!B:B,State_Ref!A:A,"No Match")</f>
        <v>South Carolina</v>
      </c>
      <c r="J4243" cm="1">
        <f t="array" ref="J4243">_xlfn.XLOOKUP(I4243&amp;PROPER(D4243),Cleaned_Population!B$2:B$3200&amp;Cleaned_Population!A$2:A$3200,Cleaned_Population!C$2:C$3200,"No Match")</f>
        <v>39561</v>
      </c>
      <c r="K4243" t="str">
        <f t="shared" si="66"/>
        <v>Sufficient Access</v>
      </c>
    </row>
    <row r="4244" spans="1:11">
      <c r="A4244" t="str">
        <v>MUSC HEALTH MARION MEDICAL CENTER</v>
      </c>
      <c r="B4244" t="str">
        <v>MULLINS</v>
      </c>
      <c r="C4244" t="str">
        <v>SC</v>
      </c>
      <c r="D4244" t="str">
        <v>MARION</v>
      </c>
      <c r="E4244" t="str">
        <v>Acute Care Hospitals</v>
      </c>
      <c r="F4244" t="str">
        <v>Government - State</v>
      </c>
      <c r="G4244" t="str">
        <v>Yes</v>
      </c>
      <c r="H4244" s="8">
        <v>3</v>
      </c>
      <c r="I4244" t="str">
        <f>_xlfn.XLOOKUP(C4244,State_Ref!B:B,State_Ref!A:A,"No Match")</f>
        <v>South Carolina</v>
      </c>
      <c r="J4244" cm="1">
        <f t="array" ref="J4244">_xlfn.XLOOKUP(I4244&amp;PROPER(D4244),Cleaned_Population!B$2:B$3200&amp;Cleaned_Population!A$2:A$3200,Cleaned_Population!C$2:C$3200,"No Match")</f>
        <v>28242</v>
      </c>
      <c r="K4244" t="str">
        <f t="shared" si="66"/>
        <v>Sufficient Access</v>
      </c>
    </row>
    <row r="4245" spans="1:11">
      <c r="A4245" t="str">
        <v>BON SECOURS-ST FRANCIS XAVIER HOSPITAL</v>
      </c>
      <c r="B4245" t="str">
        <v>CHARLESTON</v>
      </c>
      <c r="C4245" t="str">
        <v>SC</v>
      </c>
      <c r="D4245" t="str">
        <v>CHARLESTON</v>
      </c>
      <c r="E4245" t="str">
        <v>Acute Care Hospitals</v>
      </c>
      <c r="F4245" t="str">
        <v>Voluntary non-profit - Private</v>
      </c>
      <c r="G4245" t="str">
        <v>Yes</v>
      </c>
      <c r="H4245" s="8">
        <v>3</v>
      </c>
      <c r="I4245" t="str">
        <f>_xlfn.XLOOKUP(C4245,State_Ref!B:B,State_Ref!A:A,"No Match")</f>
        <v>South Carolina</v>
      </c>
      <c r="J4245" cm="1">
        <f t="array" ref="J4245">_xlfn.XLOOKUP(I4245&amp;PROPER(D4245),Cleaned_Population!B$2:B$3200&amp;Cleaned_Population!A$2:A$3200,Cleaned_Population!C$2:C$3200,"No Match")</f>
        <v>436200</v>
      </c>
      <c r="K4245" t="str">
        <f t="shared" si="66"/>
        <v>Sufficient Access</v>
      </c>
    </row>
    <row r="4246" spans="1:11">
      <c r="A4246" t="str">
        <v>BEAUFORT COUNTY MEMORIAL HOSPITAL</v>
      </c>
      <c r="B4246" t="str">
        <v>BEAUFORT</v>
      </c>
      <c r="C4246" t="str">
        <v>SC</v>
      </c>
      <c r="D4246" t="str">
        <v>BEAUFORT</v>
      </c>
      <c r="E4246" t="str">
        <v>Acute Care Hospitals</v>
      </c>
      <c r="F4246" t="str">
        <v>Government - Local</v>
      </c>
      <c r="G4246" t="str">
        <v>Yes</v>
      </c>
      <c r="H4246" s="8">
        <v>4</v>
      </c>
      <c r="I4246" t="str">
        <f>_xlfn.XLOOKUP(C4246,State_Ref!B:B,State_Ref!A:A,"No Match")</f>
        <v>South Carolina</v>
      </c>
      <c r="J4246" cm="1">
        <f t="array" ref="J4246">_xlfn.XLOOKUP(I4246&amp;PROPER(D4246),Cleaned_Population!B$2:B$3200&amp;Cleaned_Population!A$2:A$3200,Cleaned_Population!C$2:C$3200,"No Match")</f>
        <v>204433</v>
      </c>
      <c r="K4246" t="str">
        <f t="shared" si="66"/>
        <v>Sufficient Access</v>
      </c>
    </row>
    <row r="4247" spans="1:11">
      <c r="A4247" t="str">
        <v>PRISMA HEALTH TUOMEY HOSPITAL</v>
      </c>
      <c r="B4247" t="str">
        <v>SUMTER</v>
      </c>
      <c r="C4247" t="str">
        <v>SC</v>
      </c>
      <c r="D4247" t="str">
        <v>SUMTER</v>
      </c>
      <c r="E4247" t="str">
        <v>Acute Care Hospitals</v>
      </c>
      <c r="F4247" t="str">
        <v>Voluntary non-profit - Private</v>
      </c>
      <c r="G4247" t="str">
        <v>Yes</v>
      </c>
      <c r="H4247" s="8">
        <v>3</v>
      </c>
      <c r="I4247" t="str">
        <f>_xlfn.XLOOKUP(C4247,State_Ref!B:B,State_Ref!A:A,"No Match")</f>
        <v>South Carolina</v>
      </c>
      <c r="J4247" cm="1">
        <f t="array" ref="J4247">_xlfn.XLOOKUP(I4247&amp;PROPER(D4247),Cleaned_Population!B$2:B$3200&amp;Cleaned_Population!A$2:A$3200,Cleaned_Population!C$2:C$3200,"No Match")</f>
        <v>105067</v>
      </c>
      <c r="K4247" t="str">
        <f t="shared" si="66"/>
        <v>Hospital Desert</v>
      </c>
    </row>
    <row r="4248" spans="1:11">
      <c r="A4248" t="str">
        <v>SELF REGIONAL HEALTHCARE</v>
      </c>
      <c r="B4248" t="str">
        <v>GREENWOOD</v>
      </c>
      <c r="C4248" t="str">
        <v>SC</v>
      </c>
      <c r="D4248" t="str">
        <v>GREENWOOD</v>
      </c>
      <c r="E4248" t="str">
        <v>Acute Care Hospitals</v>
      </c>
      <c r="F4248" t="str">
        <v>Voluntary non-profit - Private</v>
      </c>
      <c r="G4248" t="str">
        <v>Yes</v>
      </c>
      <c r="H4248" s="8">
        <v>4</v>
      </c>
      <c r="I4248" t="str">
        <f>_xlfn.XLOOKUP(C4248,State_Ref!B:B,State_Ref!A:A,"No Match")</f>
        <v>South Carolina</v>
      </c>
      <c r="J4248" cm="1">
        <f t="array" ref="J4248">_xlfn.XLOOKUP(I4248&amp;PROPER(D4248),Cleaned_Population!B$2:B$3200&amp;Cleaned_Population!A$2:A$3200,Cleaned_Population!C$2:C$3200,"No Match")</f>
        <v>70379</v>
      </c>
      <c r="K4248" t="str">
        <f t="shared" si="66"/>
        <v>Hospital Desert</v>
      </c>
    </row>
    <row r="4249" spans="1:11">
      <c r="A4249" t="str">
        <v>HAMPTON REGIONAL MEDICAL CENTER</v>
      </c>
      <c r="B4249" t="str">
        <v>VARNVILLE</v>
      </c>
      <c r="C4249" t="str">
        <v>SC</v>
      </c>
      <c r="D4249" t="str">
        <v>HAMPTON</v>
      </c>
      <c r="E4249" t="str">
        <v>Acute Care Hospitals</v>
      </c>
      <c r="F4249" t="str">
        <v>Voluntary non-profit - Private</v>
      </c>
      <c r="G4249" t="str">
        <v>Yes</v>
      </c>
      <c r="H4249" s="8">
        <v>0</v>
      </c>
      <c r="I4249" t="str">
        <f>_xlfn.XLOOKUP(C4249,State_Ref!B:B,State_Ref!A:A,"No Match")</f>
        <v>South Carolina</v>
      </c>
      <c r="J4249" cm="1">
        <f t="array" ref="J4249">_xlfn.XLOOKUP(I4249&amp;PROPER(D4249),Cleaned_Population!B$2:B$3200&amp;Cleaned_Population!A$2:A$3200,Cleaned_Population!C$2:C$3200,"No Match")</f>
        <v>18174</v>
      </c>
      <c r="K4249" t="str">
        <f t="shared" si="66"/>
        <v>Sufficient Access</v>
      </c>
    </row>
    <row r="4250" spans="1:11">
      <c r="A4250" t="str">
        <v>LEXINGTON MEDICAL CENTER</v>
      </c>
      <c r="B4250" t="str">
        <v>WEST COLUMBIA</v>
      </c>
      <c r="C4250" t="str">
        <v>SC</v>
      </c>
      <c r="D4250" t="str">
        <v>LEXINGTON</v>
      </c>
      <c r="E4250" t="str">
        <v>Acute Care Hospitals</v>
      </c>
      <c r="F4250" t="str">
        <v>Voluntary non-profit - Private</v>
      </c>
      <c r="G4250" t="str">
        <v>Yes</v>
      </c>
      <c r="H4250" s="8">
        <v>3</v>
      </c>
      <c r="I4250" t="str">
        <f>_xlfn.XLOOKUP(C4250,State_Ref!B:B,State_Ref!A:A,"No Match")</f>
        <v>South Carolina</v>
      </c>
      <c r="J4250" cm="1">
        <f t="array" ref="J4250">_xlfn.XLOOKUP(I4250&amp;PROPER(D4250),Cleaned_Population!B$2:B$3200&amp;Cleaned_Population!A$2:A$3200,Cleaned_Population!C$2:C$3200,"No Match")</f>
        <v>317588</v>
      </c>
      <c r="K4250" t="str">
        <f t="shared" si="66"/>
        <v>Sufficient Access</v>
      </c>
    </row>
    <row r="4251" spans="1:11">
      <c r="A4251" t="str">
        <v>PRISMA HEALTH GREENVILLE MEMORIAL HOSPITAL</v>
      </c>
      <c r="B4251" t="str">
        <v>GREENVILLE</v>
      </c>
      <c r="C4251" t="str">
        <v>SC</v>
      </c>
      <c r="D4251" t="str">
        <v>GREENVILLE</v>
      </c>
      <c r="E4251" t="str">
        <v>Acute Care Hospitals</v>
      </c>
      <c r="F4251" t="str">
        <v>Voluntary non-profit - Private</v>
      </c>
      <c r="G4251" t="str">
        <v>No</v>
      </c>
      <c r="H4251" s="8">
        <v>4</v>
      </c>
      <c r="I4251" t="str">
        <f>_xlfn.XLOOKUP(C4251,State_Ref!B:B,State_Ref!A:A,"No Match")</f>
        <v>South Carolina</v>
      </c>
      <c r="J4251" cm="1">
        <f t="array" ref="J4251">_xlfn.XLOOKUP(I4251&amp;PROPER(D4251),Cleaned_Population!B$2:B$3200&amp;Cleaned_Population!A$2:A$3200,Cleaned_Population!C$2:C$3200,"No Match")</f>
        <v>583125</v>
      </c>
      <c r="K4251" t="str">
        <f t="shared" si="66"/>
        <v>Sufficient Access</v>
      </c>
    </row>
    <row r="4252" spans="1:11">
      <c r="A4252" t="str">
        <v>TRIDENT MEDICAL CENTER</v>
      </c>
      <c r="B4252" t="str">
        <v>CHARLESTON</v>
      </c>
      <c r="C4252" t="str">
        <v>SC</v>
      </c>
      <c r="D4252" t="str">
        <v>CHARLESTON</v>
      </c>
      <c r="E4252" t="str">
        <v>Acute Care Hospitals</v>
      </c>
      <c r="F4252" t="str">
        <v>Proprietary</v>
      </c>
      <c r="G4252" t="str">
        <v>Yes</v>
      </c>
      <c r="H4252" s="8">
        <v>3</v>
      </c>
      <c r="I4252" t="str">
        <f>_xlfn.XLOOKUP(C4252,State_Ref!B:B,State_Ref!A:A,"No Match")</f>
        <v>South Carolina</v>
      </c>
      <c r="J4252" cm="1">
        <f t="array" ref="J4252">_xlfn.XLOOKUP(I4252&amp;PROPER(D4252),Cleaned_Population!B$2:B$3200&amp;Cleaned_Population!A$2:A$3200,Cleaned_Population!C$2:C$3200,"No Match")</f>
        <v>436200</v>
      </c>
      <c r="K4252" t="str">
        <f t="shared" si="66"/>
        <v>Sufficient Access</v>
      </c>
    </row>
    <row r="4253" spans="1:11">
      <c r="A4253" t="str">
        <v>NOVANT HEALTH HILTON HEAD MEDICAL CENTER</v>
      </c>
      <c r="B4253" t="str">
        <v>HILTON HEAD ISLAND</v>
      </c>
      <c r="C4253" t="str">
        <v>SC</v>
      </c>
      <c r="D4253" t="str">
        <v>BEAUFORT</v>
      </c>
      <c r="E4253" t="str">
        <v>Acute Care Hospitals</v>
      </c>
      <c r="F4253" t="str">
        <v>Voluntary non-profit - Other</v>
      </c>
      <c r="G4253" t="str">
        <v>Yes</v>
      </c>
      <c r="H4253" s="8">
        <v>2</v>
      </c>
      <c r="I4253" t="str">
        <f>_xlfn.XLOOKUP(C4253,State_Ref!B:B,State_Ref!A:A,"No Match")</f>
        <v>South Carolina</v>
      </c>
      <c r="J4253" cm="1">
        <f t="array" ref="J4253">_xlfn.XLOOKUP(I4253&amp;PROPER(D4253),Cleaned_Population!B$2:B$3200&amp;Cleaned_Population!A$2:A$3200,Cleaned_Population!C$2:C$3200,"No Match")</f>
        <v>204433</v>
      </c>
      <c r="K4253" t="str">
        <f t="shared" si="66"/>
        <v>Sufficient Access</v>
      </c>
    </row>
    <row r="4254" spans="1:11">
      <c r="A4254" t="str">
        <v>AIKEN REGIONAL MEDICAL CENTER</v>
      </c>
      <c r="B4254" t="str">
        <v>AIKEN</v>
      </c>
      <c r="C4254" t="str">
        <v>SC</v>
      </c>
      <c r="D4254" t="str">
        <v>AIKEN</v>
      </c>
      <c r="E4254" t="str">
        <v>Acute Care Hospitals</v>
      </c>
      <c r="F4254" t="str">
        <v>Proprietary</v>
      </c>
      <c r="G4254" t="str">
        <v>Yes</v>
      </c>
      <c r="H4254" s="8">
        <v>2</v>
      </c>
      <c r="I4254" t="str">
        <f>_xlfn.XLOOKUP(C4254,State_Ref!B:B,State_Ref!A:A,"No Match")</f>
        <v>South Carolina</v>
      </c>
      <c r="J4254" cm="1">
        <f t="array" ref="J4254">_xlfn.XLOOKUP(I4254&amp;PROPER(D4254),Cleaned_Population!B$2:B$3200&amp;Cleaned_Population!A$2:A$3200,Cleaned_Population!C$2:C$3200,"No Match")</f>
        <v>181515</v>
      </c>
      <c r="K4254" t="str">
        <f t="shared" si="66"/>
        <v>Hospital Desert</v>
      </c>
    </row>
    <row r="4255" spans="1:11">
      <c r="A4255" t="str">
        <v>GRAND STRAND REGIONAL MEDICAL CENTER</v>
      </c>
      <c r="B4255" t="str">
        <v>MYRTLE BEACH</v>
      </c>
      <c r="C4255" t="str">
        <v>SC</v>
      </c>
      <c r="D4255" t="str">
        <v>HORRY</v>
      </c>
      <c r="E4255" t="str">
        <v>Acute Care Hospitals</v>
      </c>
      <c r="F4255" t="str">
        <v>Proprietary</v>
      </c>
      <c r="G4255" t="str">
        <v>Yes</v>
      </c>
      <c r="H4255" s="8">
        <v>2</v>
      </c>
      <c r="I4255" t="str">
        <f>_xlfn.XLOOKUP(C4255,State_Ref!B:B,State_Ref!A:A,"No Match")</f>
        <v>South Carolina</v>
      </c>
      <c r="J4255" cm="1">
        <f t="array" ref="J4255">_xlfn.XLOOKUP(I4255&amp;PROPER(D4255),Cleaned_Population!B$2:B$3200&amp;Cleaned_Population!A$2:A$3200,Cleaned_Population!C$2:C$3200,"No Match")</f>
        <v>427551</v>
      </c>
      <c r="K4255" t="str">
        <f t="shared" si="66"/>
        <v>Sufficient Access</v>
      </c>
    </row>
    <row r="4256" spans="1:11">
      <c r="A4256" t="str">
        <v>PRISMA HEALTH BAPTIST</v>
      </c>
      <c r="B4256" t="str">
        <v>COLUMBIA</v>
      </c>
      <c r="C4256" t="str">
        <v>SC</v>
      </c>
      <c r="D4256" t="str">
        <v>RICHLAND</v>
      </c>
      <c r="E4256" t="str">
        <v>Acute Care Hospitals</v>
      </c>
      <c r="F4256" t="str">
        <v>Voluntary non-profit - Private</v>
      </c>
      <c r="G4256" t="str">
        <v>Yes</v>
      </c>
      <c r="H4256" s="8">
        <v>4</v>
      </c>
      <c r="I4256" t="str">
        <f>_xlfn.XLOOKUP(C4256,State_Ref!B:B,State_Ref!A:A,"No Match")</f>
        <v>South Carolina</v>
      </c>
      <c r="J4256" cm="1">
        <f t="array" ref="J4256">_xlfn.XLOOKUP(I4256&amp;PROPER(D4256),Cleaned_Population!B$2:B$3200&amp;Cleaned_Population!A$2:A$3200,Cleaned_Population!C$2:C$3200,"No Match")</f>
        <v>434956</v>
      </c>
      <c r="K4256" t="str">
        <f t="shared" si="66"/>
        <v>Sufficient Access</v>
      </c>
    </row>
    <row r="4257" spans="1:11">
      <c r="A4257" t="str">
        <v>ROPER HOSPITAL</v>
      </c>
      <c r="B4257" t="str">
        <v>CHARLESTON</v>
      </c>
      <c r="C4257" t="str">
        <v>SC</v>
      </c>
      <c r="D4257" t="str">
        <v>CHARLESTON</v>
      </c>
      <c r="E4257" t="str">
        <v>Acute Care Hospitals</v>
      </c>
      <c r="F4257" t="str">
        <v>Voluntary non-profit - Private</v>
      </c>
      <c r="G4257" t="str">
        <v>Yes</v>
      </c>
      <c r="H4257" s="8">
        <v>4</v>
      </c>
      <c r="I4257" t="str">
        <f>_xlfn.XLOOKUP(C4257,State_Ref!B:B,State_Ref!A:A,"No Match")</f>
        <v>South Carolina</v>
      </c>
      <c r="J4257" cm="1">
        <f t="array" ref="J4257">_xlfn.XLOOKUP(I4257&amp;PROPER(D4257),Cleaned_Population!B$2:B$3200&amp;Cleaned_Population!A$2:A$3200,Cleaned_Population!C$2:C$3200,"No Match")</f>
        <v>436200</v>
      </c>
      <c r="K4257" t="str">
        <f t="shared" si="66"/>
        <v>Sufficient Access</v>
      </c>
    </row>
    <row r="4258" spans="1:11">
      <c r="A4258" t="str">
        <v>EAST COOPER MEDICAL CENTER</v>
      </c>
      <c r="B4258" t="str">
        <v>MOUNT PLEASANT</v>
      </c>
      <c r="C4258" t="str">
        <v>SC</v>
      </c>
      <c r="D4258" t="str">
        <v>CHARLESTON</v>
      </c>
      <c r="E4258" t="str">
        <v>Acute Care Hospitals</v>
      </c>
      <c r="F4258" t="str">
        <v>Proprietary</v>
      </c>
      <c r="G4258" t="str">
        <v>Yes</v>
      </c>
      <c r="H4258" s="8">
        <v>4</v>
      </c>
      <c r="I4258" t="str">
        <f>_xlfn.XLOOKUP(C4258,State_Ref!B:B,State_Ref!A:A,"No Match")</f>
        <v>South Carolina</v>
      </c>
      <c r="J4258" cm="1">
        <f t="array" ref="J4258">_xlfn.XLOOKUP(I4258&amp;PROPER(D4258),Cleaned_Population!B$2:B$3200&amp;Cleaned_Population!A$2:A$3200,Cleaned_Population!C$2:C$3200,"No Match")</f>
        <v>436200</v>
      </c>
      <c r="K4258" t="str">
        <f t="shared" si="66"/>
        <v>Sufficient Access</v>
      </c>
    </row>
    <row r="4259" spans="1:11">
      <c r="A4259" t="str">
        <v>MUSC HEALTH FLORENCE MEDICAL CENTER</v>
      </c>
      <c r="B4259" t="str">
        <v>FLORENCE</v>
      </c>
      <c r="C4259" t="str">
        <v>SC</v>
      </c>
      <c r="D4259" t="str">
        <v>FLORENCE</v>
      </c>
      <c r="E4259" t="str">
        <v>Acute Care Hospitals</v>
      </c>
      <c r="F4259" t="str">
        <v>Government - State</v>
      </c>
      <c r="G4259" t="str">
        <v>Yes</v>
      </c>
      <c r="H4259" s="8">
        <v>3</v>
      </c>
      <c r="I4259" t="str">
        <f>_xlfn.XLOOKUP(C4259,State_Ref!B:B,State_Ref!A:A,"No Match")</f>
        <v>South Carolina</v>
      </c>
      <c r="J4259" cm="1">
        <f t="array" ref="J4259">_xlfn.XLOOKUP(I4259&amp;PROPER(D4259),Cleaned_Population!B$2:B$3200&amp;Cleaned_Population!A$2:A$3200,Cleaned_Population!C$2:C$3200,"No Match")</f>
        <v>138504</v>
      </c>
      <c r="K4259" t="str">
        <f t="shared" si="66"/>
        <v>Sufficient Access</v>
      </c>
    </row>
    <row r="4260" spans="1:11">
      <c r="A4260" t="str">
        <v>TIDELANDS WACCAMAW COMMUNITY HOSPITAL</v>
      </c>
      <c r="B4260" t="str">
        <v>MURRELLS INLET</v>
      </c>
      <c r="C4260" t="str">
        <v>SC</v>
      </c>
      <c r="D4260" t="str">
        <v>HORRY</v>
      </c>
      <c r="E4260" t="str">
        <v>Acute Care Hospitals</v>
      </c>
      <c r="F4260" t="str">
        <v>Voluntary non-profit - Private</v>
      </c>
      <c r="G4260" t="str">
        <v>Yes</v>
      </c>
      <c r="H4260" s="8">
        <v>4</v>
      </c>
      <c r="I4260" t="str">
        <f>_xlfn.XLOOKUP(C4260,State_Ref!B:B,State_Ref!A:A,"No Match")</f>
        <v>South Carolina</v>
      </c>
      <c r="J4260" cm="1">
        <f t="array" ref="J4260">_xlfn.XLOOKUP(I4260&amp;PROPER(D4260),Cleaned_Population!B$2:B$3200&amp;Cleaned_Population!A$2:A$3200,Cleaned_Population!C$2:C$3200,"No Match")</f>
        <v>427551</v>
      </c>
      <c r="K4260" t="str">
        <f t="shared" si="66"/>
        <v>Sufficient Access</v>
      </c>
    </row>
    <row r="4261" spans="1:11">
      <c r="A4261" t="str">
        <v>NH Beaufort</v>
      </c>
      <c r="B4261" t="str">
        <v>Beaufort</v>
      </c>
      <c r="C4261" t="str">
        <v>SC</v>
      </c>
      <c r="D4261" t="str">
        <v>BEAUFORT</v>
      </c>
      <c r="E4261" t="str">
        <v>Acute Care - Department of Defense</v>
      </c>
      <c r="F4261" t="str">
        <v>Department of Defense</v>
      </c>
      <c r="G4261" t="str">
        <v>No</v>
      </c>
      <c r="H4261" s="8">
        <v>0</v>
      </c>
      <c r="I4261" t="str">
        <f>_xlfn.XLOOKUP(C4261,State_Ref!B:B,State_Ref!A:A,"No Match")</f>
        <v>South Carolina</v>
      </c>
      <c r="J4261" cm="1">
        <f t="array" ref="J4261">_xlfn.XLOOKUP(I4261&amp;PROPER(D4261),Cleaned_Population!B$2:B$3200&amp;Cleaned_Population!A$2:A$3200,Cleaned_Population!C$2:C$3200,"No Match")</f>
        <v>204433</v>
      </c>
      <c r="K4261" t="str">
        <f t="shared" si="66"/>
        <v>Sufficient Access</v>
      </c>
    </row>
    <row r="4262" spans="1:11">
      <c r="A4262" t="str">
        <v>COASTAL CAROLINA HOSPITAL</v>
      </c>
      <c r="B4262" t="str">
        <v>HARDEEVILLE</v>
      </c>
      <c r="C4262" t="str">
        <v>SC</v>
      </c>
      <c r="D4262" t="str">
        <v>JASPER</v>
      </c>
      <c r="E4262" t="str">
        <v>Acute Care Hospitals</v>
      </c>
      <c r="F4262" t="str">
        <v>Proprietary</v>
      </c>
      <c r="G4262" t="str">
        <v>Yes</v>
      </c>
      <c r="H4262" s="8">
        <v>4</v>
      </c>
      <c r="I4262" t="str">
        <f>_xlfn.XLOOKUP(C4262,State_Ref!B:B,State_Ref!A:A,"No Match")</f>
        <v>South Carolina</v>
      </c>
      <c r="J4262" cm="1">
        <f t="array" ref="J4262">_xlfn.XLOOKUP(I4262&amp;PROPER(D4262),Cleaned_Population!B$2:B$3200&amp;Cleaned_Population!A$2:A$3200,Cleaned_Population!C$2:C$3200,"No Match")</f>
        <v>38533</v>
      </c>
      <c r="K4262" t="str">
        <f t="shared" si="66"/>
        <v>Sufficient Access</v>
      </c>
    </row>
    <row r="4263" spans="1:11">
      <c r="A4263" t="str">
        <v>PRISMA HEALTH  PATEWOOD HOSPITAL</v>
      </c>
      <c r="B4263" t="str">
        <v>GREENVILLE</v>
      </c>
      <c r="C4263" t="str">
        <v>SC</v>
      </c>
      <c r="D4263" t="str">
        <v>GREENVILLE</v>
      </c>
      <c r="E4263" t="str">
        <v>Acute Care Hospitals</v>
      </c>
      <c r="F4263" t="str">
        <v>Voluntary non-profit - Private</v>
      </c>
      <c r="G4263" t="str">
        <v>No</v>
      </c>
      <c r="H4263" s="8">
        <v>5</v>
      </c>
      <c r="I4263" t="str">
        <f>_xlfn.XLOOKUP(C4263,State_Ref!B:B,State_Ref!A:A,"No Match")</f>
        <v>South Carolina</v>
      </c>
      <c r="J4263" cm="1">
        <f t="array" ref="J4263">_xlfn.XLOOKUP(I4263&amp;PROPER(D4263),Cleaned_Population!B$2:B$3200&amp;Cleaned_Population!A$2:A$3200,Cleaned_Population!C$2:C$3200,"No Match")</f>
        <v>583125</v>
      </c>
      <c r="K4263" t="str">
        <f t="shared" si="66"/>
        <v>Sufficient Access</v>
      </c>
    </row>
    <row r="4264" spans="1:11">
      <c r="A4264" t="str">
        <v>PELHAM MEDICAL CENTER</v>
      </c>
      <c r="B4264" t="str">
        <v>GREER</v>
      </c>
      <c r="C4264" t="str">
        <v>SC</v>
      </c>
      <c r="D4264" t="str">
        <v>GREENVILLE</v>
      </c>
      <c r="E4264" t="str">
        <v>Acute Care Hospitals</v>
      </c>
      <c r="F4264" t="str">
        <v>Government - Hospital District or Authority</v>
      </c>
      <c r="G4264" t="str">
        <v>Yes</v>
      </c>
      <c r="H4264" s="8">
        <v>5</v>
      </c>
      <c r="I4264" t="str">
        <f>_xlfn.XLOOKUP(C4264,State_Ref!B:B,State_Ref!A:A,"No Match")</f>
        <v>South Carolina</v>
      </c>
      <c r="J4264" cm="1">
        <f t="array" ref="J4264">_xlfn.XLOOKUP(I4264&amp;PROPER(D4264),Cleaned_Population!B$2:B$3200&amp;Cleaned_Population!A$2:A$3200,Cleaned_Population!C$2:C$3200,"No Match")</f>
        <v>583125</v>
      </c>
      <c r="K4264" t="str">
        <f t="shared" si="66"/>
        <v>Sufficient Access</v>
      </c>
    </row>
    <row r="4265" spans="1:11">
      <c r="A4265" t="str">
        <v>MOUNT PLEASANT HOSPITAL</v>
      </c>
      <c r="B4265" t="str">
        <v>MOUNT PLEASANT</v>
      </c>
      <c r="C4265" t="str">
        <v>SC</v>
      </c>
      <c r="D4265" t="str">
        <v>CHARLESTON</v>
      </c>
      <c r="E4265" t="str">
        <v>Acute Care Hospitals</v>
      </c>
      <c r="F4265" t="str">
        <v>Voluntary non-profit - Private</v>
      </c>
      <c r="G4265" t="str">
        <v>Yes</v>
      </c>
      <c r="H4265" s="8">
        <v>5</v>
      </c>
      <c r="I4265" t="str">
        <f>_xlfn.XLOOKUP(C4265,State_Ref!B:B,State_Ref!A:A,"No Match")</f>
        <v>South Carolina</v>
      </c>
      <c r="J4265" cm="1">
        <f t="array" ref="J4265">_xlfn.XLOOKUP(I4265&amp;PROPER(D4265),Cleaned_Population!B$2:B$3200&amp;Cleaned_Population!A$2:A$3200,Cleaned_Population!C$2:C$3200,"No Match")</f>
        <v>436200</v>
      </c>
      <c r="K4265" t="str">
        <f t="shared" si="66"/>
        <v>Sufficient Access</v>
      </c>
    </row>
    <row r="4266" spans="1:11">
      <c r="A4266" t="str">
        <v>MCLEOD LORIS  HOSPITAL</v>
      </c>
      <c r="B4266" t="str">
        <v>LORIS</v>
      </c>
      <c r="C4266" t="str">
        <v>SC</v>
      </c>
      <c r="D4266" t="str">
        <v>HORRY</v>
      </c>
      <c r="E4266" t="str">
        <v>Acute Care Hospitals</v>
      </c>
      <c r="F4266" t="str">
        <v>Voluntary non-profit - Private</v>
      </c>
      <c r="G4266" t="str">
        <v>No</v>
      </c>
      <c r="H4266" s="8">
        <v>4</v>
      </c>
      <c r="I4266" t="str">
        <f>_xlfn.XLOOKUP(C4266,State_Ref!B:B,State_Ref!A:A,"No Match")</f>
        <v>South Carolina</v>
      </c>
      <c r="J4266" cm="1">
        <f t="array" ref="J4266">_xlfn.XLOOKUP(I4266&amp;PROPER(D4266),Cleaned_Population!B$2:B$3200&amp;Cleaned_Population!A$2:A$3200,Cleaned_Population!C$2:C$3200,"No Match")</f>
        <v>427551</v>
      </c>
      <c r="K4266" t="str">
        <f t="shared" si="66"/>
        <v>Sufficient Access</v>
      </c>
    </row>
    <row r="4267" spans="1:11">
      <c r="A4267" t="str">
        <v>PRISMA HEALTH BAPTIST PARKRIDGE</v>
      </c>
      <c r="B4267" t="str">
        <v>COLUMBIA</v>
      </c>
      <c r="C4267" t="str">
        <v>SC</v>
      </c>
      <c r="D4267" t="str">
        <v>LEXINGTON</v>
      </c>
      <c r="E4267" t="str">
        <v>Acute Care Hospitals</v>
      </c>
      <c r="F4267" t="str">
        <v>Voluntary non-profit - Private</v>
      </c>
      <c r="G4267" t="str">
        <v>Yes</v>
      </c>
      <c r="H4267" s="8">
        <v>4</v>
      </c>
      <c r="I4267" t="str">
        <f>_xlfn.XLOOKUP(C4267,State_Ref!B:B,State_Ref!A:A,"No Match")</f>
        <v>South Carolina</v>
      </c>
      <c r="J4267" cm="1">
        <f t="array" ref="J4267">_xlfn.XLOOKUP(I4267&amp;PROPER(D4267),Cleaned_Population!B$2:B$3200&amp;Cleaned_Population!A$2:A$3200,Cleaned_Population!C$2:C$3200,"No Match")</f>
        <v>317588</v>
      </c>
      <c r="K4267" t="str">
        <f t="shared" si="66"/>
        <v>Sufficient Access</v>
      </c>
    </row>
    <row r="4268" spans="1:11">
      <c r="A4268" t="str">
        <v>MCLEOD HEALTH CHERAW</v>
      </c>
      <c r="B4268" t="str">
        <v>CHERAW</v>
      </c>
      <c r="C4268" t="str">
        <v>SC</v>
      </c>
      <c r="D4268" t="str">
        <v>CHESTERFIELD</v>
      </c>
      <c r="E4268" t="str">
        <v>Acute Care Hospitals</v>
      </c>
      <c r="F4268" t="str">
        <v>Voluntary non-profit - Private</v>
      </c>
      <c r="G4268" t="str">
        <v>Yes</v>
      </c>
      <c r="H4268" s="8">
        <v>3</v>
      </c>
      <c r="I4268" t="str">
        <f>_xlfn.XLOOKUP(C4268,State_Ref!B:B,State_Ref!A:A,"No Match")</f>
        <v>South Carolina</v>
      </c>
      <c r="J4268" cm="1">
        <f t="array" ref="J4268">_xlfn.XLOOKUP(I4268&amp;PROPER(D4268),Cleaned_Population!B$2:B$3200&amp;Cleaned_Population!A$2:A$3200,Cleaned_Population!C$2:C$3200,"No Match")</f>
        <v>44740</v>
      </c>
      <c r="K4268" t="str">
        <f t="shared" si="66"/>
        <v>Sufficient Access</v>
      </c>
    </row>
    <row r="4269" spans="1:11">
      <c r="A4269" t="str">
        <v>UNION MEDICAL CENTER</v>
      </c>
      <c r="B4269" t="str">
        <v>UNION</v>
      </c>
      <c r="C4269" t="str">
        <v>SC</v>
      </c>
      <c r="D4269" t="str">
        <v>UNION</v>
      </c>
      <c r="E4269" t="str">
        <v>Acute Care Hospitals</v>
      </c>
      <c r="F4269" t="str">
        <v>Voluntary non-profit - Other</v>
      </c>
      <c r="G4269" t="str">
        <v>Yes</v>
      </c>
      <c r="H4269" s="8">
        <v>0</v>
      </c>
      <c r="I4269" t="str">
        <f>_xlfn.XLOOKUP(C4269,State_Ref!B:B,State_Ref!A:A,"No Match")</f>
        <v>South Carolina</v>
      </c>
      <c r="J4269" cm="1">
        <f t="array" ref="J4269">_xlfn.XLOOKUP(I4269&amp;PROPER(D4269),Cleaned_Population!B$2:B$3200&amp;Cleaned_Population!A$2:A$3200,Cleaned_Population!C$2:C$3200,"No Match")</f>
        <v>26799</v>
      </c>
      <c r="K4269" t="str">
        <f t="shared" si="66"/>
        <v>Sufficient Access</v>
      </c>
    </row>
    <row r="4270" spans="1:11">
      <c r="A4270" t="str">
        <v>MCLEOD HEALTH CLARENDON</v>
      </c>
      <c r="B4270" t="str">
        <v>MANNING</v>
      </c>
      <c r="C4270" t="str">
        <v>SC</v>
      </c>
      <c r="D4270" t="str">
        <v>CLARENDON</v>
      </c>
      <c r="E4270" t="str">
        <v>Acute Care Hospitals</v>
      </c>
      <c r="F4270" t="str">
        <v>Voluntary non-profit - Private</v>
      </c>
      <c r="G4270" t="str">
        <v>Yes</v>
      </c>
      <c r="H4270" s="8">
        <v>3</v>
      </c>
      <c r="I4270" t="str">
        <f>_xlfn.XLOOKUP(C4270,State_Ref!B:B,State_Ref!A:A,"No Match")</f>
        <v>South Carolina</v>
      </c>
      <c r="J4270" cm="1">
        <f t="array" ref="J4270">_xlfn.XLOOKUP(I4270&amp;PROPER(D4270),Cleaned_Population!B$2:B$3200&amp;Cleaned_Population!A$2:A$3200,Cleaned_Population!C$2:C$3200,"No Match")</f>
        <v>31043</v>
      </c>
      <c r="K4270" t="str">
        <f t="shared" si="66"/>
        <v>Sufficient Access</v>
      </c>
    </row>
    <row r="4271" spans="1:11">
      <c r="A4271" t="str">
        <v>ROPER ST FRANCIS HOSPITAL-BERKELEY INC</v>
      </c>
      <c r="B4271" t="str">
        <v>SUMMERVILLE</v>
      </c>
      <c r="C4271" t="str">
        <v>SC</v>
      </c>
      <c r="D4271" t="str">
        <v>DORCHESTER</v>
      </c>
      <c r="E4271" t="str">
        <v>Acute Care Hospitals</v>
      </c>
      <c r="F4271" t="str">
        <v>Voluntary non-profit - Private</v>
      </c>
      <c r="G4271" t="str">
        <v>Yes</v>
      </c>
      <c r="H4271" s="8">
        <v>5</v>
      </c>
      <c r="I4271" t="str">
        <f>_xlfn.XLOOKUP(C4271,State_Ref!B:B,State_Ref!A:A,"No Match")</f>
        <v>South Carolina</v>
      </c>
      <c r="J4271" cm="1">
        <f t="array" ref="J4271">_xlfn.XLOOKUP(I4271&amp;PROPER(D4271),Cleaned_Population!B$2:B$3200&amp;Cleaned_Population!A$2:A$3200,Cleaned_Population!C$2:C$3200,"No Match")</f>
        <v>178397</v>
      </c>
      <c r="K4271" t="str">
        <f t="shared" si="66"/>
        <v>Hospital Desert</v>
      </c>
    </row>
    <row r="4272" spans="1:11">
      <c r="A4272" t="str">
        <v>COLUMBIA SC VA MEDICAL CENTER</v>
      </c>
      <c r="B4272" t="str">
        <v>COLUMBIA</v>
      </c>
      <c r="C4272" t="str">
        <v>SC</v>
      </c>
      <c r="D4272" t="str">
        <v>RICHLAND</v>
      </c>
      <c r="E4272" t="str">
        <v>Acute Care - Veterans Administration</v>
      </c>
      <c r="F4272" t="str">
        <v>Veterans Health Administration</v>
      </c>
      <c r="G4272" t="str">
        <v>Yes</v>
      </c>
      <c r="H4272" s="8">
        <v>5</v>
      </c>
      <c r="I4272" t="str">
        <f>_xlfn.XLOOKUP(C4272,State_Ref!B:B,State_Ref!A:A,"No Match")</f>
        <v>South Carolina</v>
      </c>
      <c r="J4272" cm="1">
        <f t="array" ref="J4272">_xlfn.XLOOKUP(I4272&amp;PROPER(D4272),Cleaned_Population!B$2:B$3200&amp;Cleaned_Population!A$2:A$3200,Cleaned_Population!C$2:C$3200,"No Match")</f>
        <v>434956</v>
      </c>
      <c r="K4272" t="str">
        <f t="shared" si="66"/>
        <v>Sufficient Access</v>
      </c>
    </row>
    <row r="4273" spans="1:11">
      <c r="A4273" t="str">
        <v>CHARLESTON VA MEDICAL CENTER</v>
      </c>
      <c r="B4273" t="str">
        <v>CHARLESTON</v>
      </c>
      <c r="C4273" t="str">
        <v>SC</v>
      </c>
      <c r="D4273" t="str">
        <v>CHARLESTON</v>
      </c>
      <c r="E4273" t="str">
        <v>Acute Care - Veterans Administration</v>
      </c>
      <c r="F4273" t="str">
        <v>Veterans Health Administration</v>
      </c>
      <c r="G4273" t="str">
        <v>Yes</v>
      </c>
      <c r="H4273" s="8">
        <v>5</v>
      </c>
      <c r="I4273" t="str">
        <f>_xlfn.XLOOKUP(C4273,State_Ref!B:B,State_Ref!A:A,"No Match")</f>
        <v>South Carolina</v>
      </c>
      <c r="J4273" cm="1">
        <f t="array" ref="J4273">_xlfn.XLOOKUP(I4273&amp;PROPER(D4273),Cleaned_Population!B$2:B$3200&amp;Cleaned_Population!A$2:A$3200,Cleaned_Population!C$2:C$3200,"No Match")</f>
        <v>436200</v>
      </c>
      <c r="K4273" t="str">
        <f t="shared" si="66"/>
        <v>Sufficient Access</v>
      </c>
    </row>
    <row r="4274" spans="1:11">
      <c r="A4274" t="str">
        <v>ALLENDALE COUNTY HOSPITAL</v>
      </c>
      <c r="B4274" t="str">
        <v>FAIRFAX</v>
      </c>
      <c r="C4274" t="str">
        <v>SC</v>
      </c>
      <c r="D4274" t="str">
        <v>ALLENDALE</v>
      </c>
      <c r="E4274" t="str">
        <v>Critical Access Hospitals</v>
      </c>
      <c r="F4274" t="str">
        <v>Government - Local</v>
      </c>
      <c r="G4274" t="str">
        <v>Yes</v>
      </c>
      <c r="H4274" s="8">
        <v>0</v>
      </c>
      <c r="I4274" t="str">
        <f>_xlfn.XLOOKUP(C4274,State_Ref!B:B,State_Ref!A:A,"No Match")</f>
        <v>South Carolina</v>
      </c>
      <c r="J4274" cm="1">
        <f t="array" ref="J4274">_xlfn.XLOOKUP(I4274&amp;PROPER(D4274),Cleaned_Population!B$2:B$3200&amp;Cleaned_Population!A$2:A$3200,Cleaned_Population!C$2:C$3200,"No Match")</f>
        <v>7355</v>
      </c>
      <c r="K4274" t="str">
        <f t="shared" si="66"/>
        <v>Sufficient Access</v>
      </c>
    </row>
    <row r="4275" spans="1:11">
      <c r="A4275" t="str">
        <v>ABBEVILLE AREA MEDICAL CENTER</v>
      </c>
      <c r="B4275" t="str">
        <v>ABBEVILLE</v>
      </c>
      <c r="C4275" t="str">
        <v>SC</v>
      </c>
      <c r="D4275" t="str">
        <v>ABBEVILLE</v>
      </c>
      <c r="E4275" t="str">
        <v>Critical Access Hospitals</v>
      </c>
      <c r="F4275" t="str">
        <v>Voluntary non-profit - Other</v>
      </c>
      <c r="G4275" t="str">
        <v>Yes</v>
      </c>
      <c r="H4275" s="8">
        <v>0</v>
      </c>
      <c r="I4275" t="str">
        <f>_xlfn.XLOOKUP(C4275,State_Ref!B:B,State_Ref!A:A,"No Match")</f>
        <v>South Carolina</v>
      </c>
      <c r="J4275" cm="1">
        <f t="array" ref="J4275">_xlfn.XLOOKUP(I4275&amp;PROPER(D4275),Cleaned_Population!B$2:B$3200&amp;Cleaned_Population!A$2:A$3200,Cleaned_Population!C$2:C$3200,"No Match")</f>
        <v>24836</v>
      </c>
      <c r="K4275" t="str">
        <f t="shared" si="66"/>
        <v>Sufficient Access</v>
      </c>
    </row>
    <row r="4276" spans="1:11">
      <c r="A4276" t="str">
        <v>EDGEFIELD COUNTY HEALTHCARE AN AFFILIATE OF SELF R</v>
      </c>
      <c r="B4276" t="str">
        <v>EDGEFIELD</v>
      </c>
      <c r="C4276" t="str">
        <v>SC</v>
      </c>
      <c r="D4276" t="str">
        <v>LAURENS</v>
      </c>
      <c r="E4276" t="str">
        <v>Critical Access Hospitals</v>
      </c>
      <c r="F4276" t="str">
        <v>Voluntary non-profit - Private</v>
      </c>
      <c r="G4276" t="str">
        <v>Yes</v>
      </c>
      <c r="H4276" s="8">
        <v>0</v>
      </c>
      <c r="I4276" t="str">
        <f>_xlfn.XLOOKUP(C4276,State_Ref!B:B,State_Ref!A:A,"No Match")</f>
        <v>South Carolina</v>
      </c>
      <c r="J4276" cm="1">
        <f t="array" ref="J4276">_xlfn.XLOOKUP(I4276&amp;PROPER(D4276),Cleaned_Population!B$2:B$3200&amp;Cleaned_Population!A$2:A$3200,Cleaned_Population!C$2:C$3200,"No Match")</f>
        <v>71848</v>
      </c>
      <c r="K4276" t="str">
        <f t="shared" si="66"/>
        <v>Sufficient Access</v>
      </c>
    </row>
    <row r="4277" spans="1:11">
      <c r="A4277" t="str">
        <v>SHRINERS HOSPITALS FOR CHILDREN</v>
      </c>
      <c r="B4277" t="str">
        <v>GREENVILLE</v>
      </c>
      <c r="C4277" t="str">
        <v>SC</v>
      </c>
      <c r="D4277" t="str">
        <v>GREENVILLE</v>
      </c>
      <c r="E4277" t="str">
        <v>Childrens</v>
      </c>
      <c r="F4277" t="str">
        <v>Voluntary non-profit - Private</v>
      </c>
      <c r="G4277" t="str">
        <v>No</v>
      </c>
      <c r="H4277" s="8">
        <v>0</v>
      </c>
      <c r="I4277" t="str">
        <f>_xlfn.XLOOKUP(C4277,State_Ref!B:B,State_Ref!A:A,"No Match")</f>
        <v>South Carolina</v>
      </c>
      <c r="J4277" cm="1">
        <f t="array" ref="J4277">_xlfn.XLOOKUP(I4277&amp;PROPER(D4277),Cleaned_Population!B$2:B$3200&amp;Cleaned_Population!A$2:A$3200,Cleaned_Population!C$2:C$3200,"No Match")</f>
        <v>583125</v>
      </c>
      <c r="K4277" t="str">
        <f t="shared" si="66"/>
        <v>Sufficient Access</v>
      </c>
    </row>
    <row r="4278" spans="1:11">
      <c r="A4278" t="str">
        <v>LIGHTHOUSE BEHAVIORAL HEALTH HOSPITAL</v>
      </c>
      <c r="B4278" t="str">
        <v>CONWAY</v>
      </c>
      <c r="C4278" t="str">
        <v>SC</v>
      </c>
      <c r="D4278" t="str">
        <v>HORRY</v>
      </c>
      <c r="E4278" t="str">
        <v>Psychiatric</v>
      </c>
      <c r="F4278" t="str">
        <v>Proprietary</v>
      </c>
      <c r="G4278" t="str">
        <v>Yes</v>
      </c>
      <c r="H4278" s="8">
        <v>0</v>
      </c>
      <c r="I4278" t="str">
        <f>_xlfn.XLOOKUP(C4278,State_Ref!B:B,State_Ref!A:A,"No Match")</f>
        <v>South Carolina</v>
      </c>
      <c r="J4278" cm="1">
        <f t="array" ref="J4278">_xlfn.XLOOKUP(I4278&amp;PROPER(D4278),Cleaned_Population!B$2:B$3200&amp;Cleaned_Population!A$2:A$3200,Cleaned_Population!C$2:C$3200,"No Match")</f>
        <v>427551</v>
      </c>
      <c r="K4278" t="str">
        <f t="shared" si="66"/>
        <v>Sufficient Access</v>
      </c>
    </row>
    <row r="4279" spans="1:11">
      <c r="A4279" t="str">
        <v>G WERBER BRYAN PSYCH HOSP</v>
      </c>
      <c r="B4279" t="str">
        <v>COLUMBIA</v>
      </c>
      <c r="C4279" t="str">
        <v>SC</v>
      </c>
      <c r="D4279" t="str">
        <v>RICHLAND</v>
      </c>
      <c r="E4279" t="str">
        <v>Psychiatric</v>
      </c>
      <c r="F4279" t="str">
        <v>Government - State</v>
      </c>
      <c r="G4279" t="str">
        <v>No</v>
      </c>
      <c r="H4279" s="8">
        <v>0</v>
      </c>
      <c r="I4279" t="str">
        <f>_xlfn.XLOOKUP(C4279,State_Ref!B:B,State_Ref!A:A,"No Match")</f>
        <v>South Carolina</v>
      </c>
      <c r="J4279" cm="1">
        <f t="array" ref="J4279">_xlfn.XLOOKUP(I4279&amp;PROPER(D4279),Cleaned_Population!B$2:B$3200&amp;Cleaned_Population!A$2:A$3200,Cleaned_Population!C$2:C$3200,"No Match")</f>
        <v>434956</v>
      </c>
      <c r="K4279" t="str">
        <f t="shared" si="66"/>
        <v>Sufficient Access</v>
      </c>
    </row>
    <row r="4280" spans="1:11">
      <c r="A4280" t="str">
        <v>PALMETTO LOWCOUNTRY BEHAVIORAL HEALTH</v>
      </c>
      <c r="B4280" t="str">
        <v>CHARLESTON</v>
      </c>
      <c r="C4280" t="str">
        <v>SC</v>
      </c>
      <c r="D4280" t="str">
        <v>CHARLESTON</v>
      </c>
      <c r="E4280" t="str">
        <v>Psychiatric</v>
      </c>
      <c r="F4280" t="str">
        <v>Proprietary</v>
      </c>
      <c r="G4280" t="str">
        <v>No</v>
      </c>
      <c r="H4280" s="8">
        <v>0</v>
      </c>
      <c r="I4280" t="str">
        <f>_xlfn.XLOOKUP(C4280,State_Ref!B:B,State_Ref!A:A,"No Match")</f>
        <v>South Carolina</v>
      </c>
      <c r="J4280" cm="1">
        <f t="array" ref="J4280">_xlfn.XLOOKUP(I4280&amp;PROPER(D4280),Cleaned_Population!B$2:B$3200&amp;Cleaned_Population!A$2:A$3200,Cleaned_Population!C$2:C$3200,"No Match")</f>
        <v>436200</v>
      </c>
      <c r="K4280" t="str">
        <f t="shared" si="66"/>
        <v>Sufficient Access</v>
      </c>
    </row>
    <row r="4281" spans="1:11">
      <c r="A4281" t="str">
        <v>SPRINGBROOK BEHAVIORAL HEALTH SYSTEM</v>
      </c>
      <c r="B4281" t="str">
        <v>TRAVELERS REST</v>
      </c>
      <c r="C4281" t="str">
        <v>SC</v>
      </c>
      <c r="D4281" t="str">
        <v>GREENVILLE</v>
      </c>
      <c r="E4281" t="str">
        <v>Psychiatric</v>
      </c>
      <c r="F4281" t="str">
        <v>Proprietary</v>
      </c>
      <c r="G4281" t="str">
        <v>No</v>
      </c>
      <c r="H4281" s="8">
        <v>0</v>
      </c>
      <c r="I4281" t="str">
        <f>_xlfn.XLOOKUP(C4281,State_Ref!B:B,State_Ref!A:A,"No Match")</f>
        <v>South Carolina</v>
      </c>
      <c r="J4281" cm="1">
        <f t="array" ref="J4281">_xlfn.XLOOKUP(I4281&amp;PROPER(D4281),Cleaned_Population!B$2:B$3200&amp;Cleaned_Population!A$2:A$3200,Cleaned_Population!C$2:C$3200,"No Match")</f>
        <v>583125</v>
      </c>
      <c r="K4281" t="str">
        <f t="shared" si="66"/>
        <v>Sufficient Access</v>
      </c>
    </row>
    <row r="4282" spans="1:11">
      <c r="A4282" t="str">
        <v>THREE RIVERS BEHAVIORAL HEALTH</v>
      </c>
      <c r="B4282" t="str">
        <v>WEST COLUMBIA</v>
      </c>
      <c r="C4282" t="str">
        <v>SC</v>
      </c>
      <c r="D4282" t="str">
        <v>LEXINGTON</v>
      </c>
      <c r="E4282" t="str">
        <v>Psychiatric</v>
      </c>
      <c r="F4282" t="str">
        <v>Proprietary</v>
      </c>
      <c r="G4282" t="str">
        <v>No</v>
      </c>
      <c r="H4282" s="8">
        <v>0</v>
      </c>
      <c r="I4282" t="str">
        <f>_xlfn.XLOOKUP(C4282,State_Ref!B:B,State_Ref!A:A,"No Match")</f>
        <v>South Carolina</v>
      </c>
      <c r="J4282" cm="1">
        <f t="array" ref="J4282">_xlfn.XLOOKUP(I4282&amp;PROPER(D4282),Cleaned_Population!B$2:B$3200&amp;Cleaned_Population!A$2:A$3200,Cleaned_Population!C$2:C$3200,"No Match")</f>
        <v>317588</v>
      </c>
      <c r="K4282" t="str">
        <f t="shared" si="66"/>
        <v>Sufficient Access</v>
      </c>
    </row>
    <row r="4283" spans="1:11">
      <c r="A4283" t="str">
        <v>CAROLINA CTR FOR BEHAVIORAL HEALTH,THE</v>
      </c>
      <c r="B4283" t="str">
        <v>GREER</v>
      </c>
      <c r="C4283" t="str">
        <v>SC</v>
      </c>
      <c r="D4283" t="str">
        <v>GREENVILLE</v>
      </c>
      <c r="E4283" t="str">
        <v>Psychiatric</v>
      </c>
      <c r="F4283" t="str">
        <v>Proprietary</v>
      </c>
      <c r="G4283" t="str">
        <v>No</v>
      </c>
      <c r="H4283" s="8">
        <v>0</v>
      </c>
      <c r="I4283" t="str">
        <f>_xlfn.XLOOKUP(C4283,State_Ref!B:B,State_Ref!A:A,"No Match")</f>
        <v>South Carolina</v>
      </c>
      <c r="J4283" cm="1">
        <f t="array" ref="J4283">_xlfn.XLOOKUP(I4283&amp;PROPER(D4283),Cleaned_Population!B$2:B$3200&amp;Cleaned_Population!A$2:A$3200,Cleaned_Population!C$2:C$3200,"No Match")</f>
        <v>583125</v>
      </c>
      <c r="K4283" t="str">
        <f t="shared" si="66"/>
        <v>Sufficient Access</v>
      </c>
    </row>
    <row r="4284" spans="1:11">
      <c r="A4284" t="str">
        <v>PATRICK B HARRIS PSYCHIATRIC HOSPITAL</v>
      </c>
      <c r="B4284" t="str">
        <v>ANDERSON</v>
      </c>
      <c r="C4284" t="str">
        <v>SC</v>
      </c>
      <c r="D4284" t="str">
        <v>ANDERSON</v>
      </c>
      <c r="E4284" t="str">
        <v>Psychiatric</v>
      </c>
      <c r="F4284" t="str">
        <v>Government - State</v>
      </c>
      <c r="G4284" t="str">
        <v>No</v>
      </c>
      <c r="H4284" s="8">
        <v>0</v>
      </c>
      <c r="I4284" t="str">
        <f>_xlfn.XLOOKUP(C4284,State_Ref!B:B,State_Ref!A:A,"No Match")</f>
        <v>South Carolina</v>
      </c>
      <c r="J4284" cm="1">
        <f t="array" ref="J4284">_xlfn.XLOOKUP(I4284&amp;PROPER(D4284),Cleaned_Population!B$2:B$3200&amp;Cleaned_Population!A$2:A$3200,Cleaned_Population!C$2:C$3200,"No Match")</f>
        <v>219930</v>
      </c>
      <c r="K4284" t="str">
        <f t="shared" si="66"/>
        <v>Sufficient Access</v>
      </c>
    </row>
    <row r="4285" spans="1:11">
      <c r="A4285" t="str">
        <v>REBOUND BEHAVIORAL HEALTH</v>
      </c>
      <c r="B4285" t="str">
        <v>LANCASTER</v>
      </c>
      <c r="C4285" t="str">
        <v>SC</v>
      </c>
      <c r="D4285" t="str">
        <v>LANCASTER</v>
      </c>
      <c r="E4285" t="str">
        <v>Psychiatric</v>
      </c>
      <c r="F4285" t="str">
        <v>Proprietary</v>
      </c>
      <c r="G4285" t="str">
        <v>Yes</v>
      </c>
      <c r="H4285" s="8">
        <v>0</v>
      </c>
      <c r="I4285" t="str">
        <f>_xlfn.XLOOKUP(C4285,State_Ref!B:B,State_Ref!A:A,"No Match")</f>
        <v>South Carolina</v>
      </c>
      <c r="J4285" cm="1">
        <f t="array" ref="J4285">_xlfn.XLOOKUP(I4285&amp;PROPER(D4285),Cleaned_Population!B$2:B$3200&amp;Cleaned_Population!A$2:A$3200,Cleaned_Population!C$2:C$3200,"No Match")</f>
        <v>114296</v>
      </c>
      <c r="K4285" t="str">
        <f t="shared" si="66"/>
        <v>Sufficient Access</v>
      </c>
    </row>
    <row r="4286" spans="1:11">
      <c r="A4286" t="str">
        <v>PRAIRIE LAKES HEALTHCARE SYSTEM, INC</v>
      </c>
      <c r="B4286" t="str">
        <v>WATERTOWN</v>
      </c>
      <c r="C4286" t="str">
        <v>SD</v>
      </c>
      <c r="D4286" t="str">
        <v>CODINGTON</v>
      </c>
      <c r="E4286" t="str">
        <v>Acute Care Hospitals</v>
      </c>
      <c r="F4286" t="str">
        <v>Voluntary non-profit - Private</v>
      </c>
      <c r="G4286" t="str">
        <v>Yes</v>
      </c>
      <c r="H4286" s="8">
        <v>3</v>
      </c>
      <c r="I4286" t="str">
        <f>_xlfn.XLOOKUP(C4286,State_Ref!B:B,State_Ref!A:A,"No Match")</f>
        <v>South Dakota</v>
      </c>
      <c r="J4286" cm="1">
        <f t="array" ref="J4286">_xlfn.XLOOKUP(I4286&amp;PROPER(D4286),Cleaned_Population!B$2:B$3200&amp;Cleaned_Population!A$2:A$3200,Cleaned_Population!C$2:C$3200,"No Match")</f>
        <v>29562</v>
      </c>
      <c r="K4286" t="str">
        <f t="shared" si="66"/>
        <v>Sufficient Access</v>
      </c>
    </row>
    <row r="4287" spans="1:11">
      <c r="A4287" t="str">
        <v>BROOKINGS HEALTH SYSTEM</v>
      </c>
      <c r="B4287" t="str">
        <v>BROOKINGS</v>
      </c>
      <c r="C4287" t="str">
        <v>SD</v>
      </c>
      <c r="D4287" t="str">
        <v>BROOKINGS</v>
      </c>
      <c r="E4287" t="str">
        <v>Acute Care Hospitals</v>
      </c>
      <c r="F4287" t="str">
        <v>Government - Local</v>
      </c>
      <c r="G4287" t="str">
        <v>Yes</v>
      </c>
      <c r="H4287" s="8">
        <v>4</v>
      </c>
      <c r="I4287" t="str">
        <f>_xlfn.XLOOKUP(C4287,State_Ref!B:B,State_Ref!A:A,"No Match")</f>
        <v>South Dakota</v>
      </c>
      <c r="J4287" cm="1">
        <f t="array" ref="J4287">_xlfn.XLOOKUP(I4287&amp;PROPER(D4287),Cleaned_Population!B$2:B$3200&amp;Cleaned_Population!A$2:A$3200,Cleaned_Population!C$2:C$3200,"No Match")</f>
        <v>37635</v>
      </c>
      <c r="K4287" t="str">
        <f t="shared" si="66"/>
        <v>Sufficient Access</v>
      </c>
    </row>
    <row r="4288" spans="1:11">
      <c r="A4288" t="str">
        <v>AVERA SACRED HEART HOSPITAL</v>
      </c>
      <c r="B4288" t="str">
        <v>YANKTON</v>
      </c>
      <c r="C4288" t="str">
        <v>SD</v>
      </c>
      <c r="D4288" t="str">
        <v>YANKTON</v>
      </c>
      <c r="E4288" t="str">
        <v>Acute Care Hospitals</v>
      </c>
      <c r="F4288" t="str">
        <v>Voluntary non-profit - Private</v>
      </c>
      <c r="G4288" t="str">
        <v>Yes</v>
      </c>
      <c r="H4288" s="8">
        <v>3</v>
      </c>
      <c r="I4288" t="str">
        <f>_xlfn.XLOOKUP(C4288,State_Ref!B:B,State_Ref!A:A,"No Match")</f>
        <v>South Dakota</v>
      </c>
      <c r="J4288" cm="1">
        <f t="array" ref="J4288">_xlfn.XLOOKUP(I4288&amp;PROPER(D4288),Cleaned_Population!B$2:B$3200&amp;Cleaned_Population!A$2:A$3200,Cleaned_Population!C$2:C$3200,"No Match")</f>
        <v>23635</v>
      </c>
      <c r="K4288" t="str">
        <f t="shared" si="66"/>
        <v>Sufficient Access</v>
      </c>
    </row>
    <row r="4289" spans="1:11">
      <c r="A4289" t="str">
        <v>AVERA ST LUKES</v>
      </c>
      <c r="B4289" t="str">
        <v>ABERDEEN</v>
      </c>
      <c r="C4289" t="str">
        <v>SD</v>
      </c>
      <c r="D4289" t="str">
        <v>BROWN</v>
      </c>
      <c r="E4289" t="str">
        <v>Acute Care Hospitals</v>
      </c>
      <c r="F4289" t="str">
        <v>Voluntary non-profit - Church</v>
      </c>
      <c r="G4289" t="str">
        <v>Yes</v>
      </c>
      <c r="H4289" s="8">
        <v>4</v>
      </c>
      <c r="I4289" t="str">
        <f>_xlfn.XLOOKUP(C4289,State_Ref!B:B,State_Ref!A:A,"No Match")</f>
        <v>South Dakota</v>
      </c>
      <c r="J4289" cm="1">
        <f t="array" ref="J4289">_xlfn.XLOOKUP(I4289&amp;PROPER(D4289),Cleaned_Population!B$2:B$3200&amp;Cleaned_Population!A$2:A$3200,Cleaned_Population!C$2:C$3200,"No Match")</f>
        <v>37561</v>
      </c>
      <c r="K4289" t="str">
        <f t="shared" si="66"/>
        <v>Sufficient Access</v>
      </c>
    </row>
    <row r="4290" spans="1:11">
      <c r="A4290" t="str">
        <v>AVERA ST MARY'S HOSPITAL</v>
      </c>
      <c r="B4290" t="str">
        <v>PIERRE</v>
      </c>
      <c r="C4290" t="str">
        <v>SD</v>
      </c>
      <c r="D4290" t="str">
        <v>HUGHES</v>
      </c>
      <c r="E4290" t="str">
        <v>Acute Care Hospitals</v>
      </c>
      <c r="F4290" t="str">
        <v>Voluntary non-profit - Private</v>
      </c>
      <c r="G4290" t="str">
        <v>Yes</v>
      </c>
      <c r="H4290" s="8">
        <v>2</v>
      </c>
      <c r="I4290" t="str">
        <f>_xlfn.XLOOKUP(C4290,State_Ref!B:B,State_Ref!A:A,"No Match")</f>
        <v>South Dakota</v>
      </c>
      <c r="J4290" cm="1">
        <f t="array" ref="J4290">_xlfn.XLOOKUP(I4290&amp;PROPER(D4290),Cleaned_Population!B$2:B$3200&amp;Cleaned_Population!A$2:A$3200,Cleaned_Population!C$2:C$3200,"No Match")</f>
        <v>17570</v>
      </c>
      <c r="K4290" t="str">
        <f t="shared" si="66"/>
        <v>Sufficient Access</v>
      </c>
    </row>
    <row r="4291" spans="1:11">
      <c r="A4291" t="str">
        <v>AVERA MCKENNAN HOSPITAL &amp; UNIVERSITY HEALTH CENTER</v>
      </c>
      <c r="B4291" t="str">
        <v>SIOUX FALLS</v>
      </c>
      <c r="C4291" t="str">
        <v>SD</v>
      </c>
      <c r="D4291" t="str">
        <v>MINNEHAHA</v>
      </c>
      <c r="E4291" t="str">
        <v>Acute Care Hospitals</v>
      </c>
      <c r="F4291" t="str">
        <v>Voluntary non-profit - Private</v>
      </c>
      <c r="G4291" t="str">
        <v>Yes</v>
      </c>
      <c r="H4291" s="8">
        <v>4</v>
      </c>
      <c r="I4291" t="str">
        <f>_xlfn.XLOOKUP(C4291,State_Ref!B:B,State_Ref!A:A,"No Match")</f>
        <v>South Dakota</v>
      </c>
      <c r="J4291" cm="1">
        <f t="array" ref="J4291">_xlfn.XLOOKUP(I4291&amp;PROPER(D4291),Cleaned_Population!B$2:B$3200&amp;Cleaned_Population!A$2:A$3200,Cleaned_Population!C$2:C$3200,"No Match")</f>
        <v>212691</v>
      </c>
      <c r="K4291" t="str">
        <f t="shared" ref="K4291:K4354" si="67">IF(AND(J4291&gt;50000,COUNTIFS(D:D,D4291,C:C,C4291)&lt;=1),"Hospital Desert","Sufficient Access")</f>
        <v>Sufficient Access</v>
      </c>
    </row>
    <row r="4292" spans="1:11">
      <c r="A4292" t="str">
        <v>SANFORD USD MEDICAL CENTER</v>
      </c>
      <c r="B4292" t="str">
        <v>SIOUX FALLS</v>
      </c>
      <c r="C4292" t="str">
        <v>SD</v>
      </c>
      <c r="D4292" t="str">
        <v>MINNEHAHA</v>
      </c>
      <c r="E4292" t="str">
        <v>Acute Care Hospitals</v>
      </c>
      <c r="F4292" t="str">
        <v>Voluntary non-profit - Private</v>
      </c>
      <c r="G4292" t="str">
        <v>Yes</v>
      </c>
      <c r="H4292" s="8">
        <v>5</v>
      </c>
      <c r="I4292" t="str">
        <f>_xlfn.XLOOKUP(C4292,State_Ref!B:B,State_Ref!A:A,"No Match")</f>
        <v>South Dakota</v>
      </c>
      <c r="J4292" cm="1">
        <f t="array" ref="J4292">_xlfn.XLOOKUP(I4292&amp;PROPER(D4292),Cleaned_Population!B$2:B$3200&amp;Cleaned_Population!A$2:A$3200,Cleaned_Population!C$2:C$3200,"No Match")</f>
        <v>212691</v>
      </c>
      <c r="K4292" t="str">
        <f t="shared" si="67"/>
        <v>Sufficient Access</v>
      </c>
    </row>
    <row r="4293" spans="1:11">
      <c r="A4293" t="str">
        <v>VA BLACK HILLS HEALTHCARE SYSTEM</v>
      </c>
      <c r="B4293" t="str">
        <v>FORT MEADE</v>
      </c>
      <c r="C4293" t="str">
        <v>SD</v>
      </c>
      <c r="D4293" t="str">
        <v>MEADE</v>
      </c>
      <c r="E4293" t="str">
        <v>Acute Care - Veterans Administration</v>
      </c>
      <c r="F4293" t="str">
        <v>Veterans Health Administration</v>
      </c>
      <c r="G4293" t="str">
        <v>Yes</v>
      </c>
      <c r="H4293" s="8">
        <v>5</v>
      </c>
      <c r="I4293" t="str">
        <f>_xlfn.XLOOKUP(C4293,State_Ref!B:B,State_Ref!A:A,"No Match")</f>
        <v>South Dakota</v>
      </c>
      <c r="J4293" cm="1">
        <f t="array" ref="J4293">_xlfn.XLOOKUP(I4293&amp;PROPER(D4293),Cleaned_Population!B$2:B$3200&amp;Cleaned_Population!A$2:A$3200,Cleaned_Population!C$2:C$3200,"No Match")</f>
        <v>30711</v>
      </c>
      <c r="K4293" t="str">
        <f t="shared" si="67"/>
        <v>Sufficient Access</v>
      </c>
    </row>
    <row r="4294" spans="1:11">
      <c r="A4294" t="str">
        <v>MONUMENT HEALTH SPEARFISH HOSPITAL</v>
      </c>
      <c r="B4294" t="str">
        <v>SPEARFISH</v>
      </c>
      <c r="C4294" t="str">
        <v>SD</v>
      </c>
      <c r="D4294" t="str">
        <v>LAWRENCE</v>
      </c>
      <c r="E4294" t="str">
        <v>Acute Care Hospitals</v>
      </c>
      <c r="F4294" t="str">
        <v>Voluntary non-profit - Private</v>
      </c>
      <c r="G4294" t="str">
        <v>Yes</v>
      </c>
      <c r="H4294" s="8">
        <v>4</v>
      </c>
      <c r="I4294" t="str">
        <f>_xlfn.XLOOKUP(C4294,State_Ref!B:B,State_Ref!A:A,"No Match")</f>
        <v>South Dakota</v>
      </c>
      <c r="J4294" cm="1">
        <f t="array" ref="J4294">_xlfn.XLOOKUP(I4294&amp;PROPER(D4294),Cleaned_Population!B$2:B$3200&amp;Cleaned_Population!A$2:A$3200,Cleaned_Population!C$2:C$3200,"No Match")</f>
        <v>29459</v>
      </c>
      <c r="K4294" t="str">
        <f t="shared" si="67"/>
        <v>Sufficient Access</v>
      </c>
    </row>
    <row r="4295" spans="1:11">
      <c r="A4295" t="str">
        <v>SIOUX FALLS VA MEDICAL CENTER</v>
      </c>
      <c r="B4295" t="str">
        <v>SIOUX FALLS</v>
      </c>
      <c r="C4295" t="str">
        <v>SD</v>
      </c>
      <c r="D4295" t="str">
        <v>MINNEHAHA</v>
      </c>
      <c r="E4295" t="str">
        <v>Acute Care - Veterans Administration</v>
      </c>
      <c r="F4295" t="str">
        <v>Veterans Health Administration</v>
      </c>
      <c r="G4295" t="str">
        <v>Yes</v>
      </c>
      <c r="H4295" s="8">
        <v>5</v>
      </c>
      <c r="I4295" t="str">
        <f>_xlfn.XLOOKUP(C4295,State_Ref!B:B,State_Ref!A:A,"No Match")</f>
        <v>South Dakota</v>
      </c>
      <c r="J4295" cm="1">
        <f t="array" ref="J4295">_xlfn.XLOOKUP(I4295&amp;PROPER(D4295),Cleaned_Population!B$2:B$3200&amp;Cleaned_Population!A$2:A$3200,Cleaned_Population!C$2:C$3200,"No Match")</f>
        <v>212691</v>
      </c>
      <c r="K4295" t="str">
        <f t="shared" si="67"/>
        <v>Sufficient Access</v>
      </c>
    </row>
    <row r="4296" spans="1:11">
      <c r="A4296" t="str">
        <v>MONUMENT HEALTH RAPID CITY HOSPITAL</v>
      </c>
      <c r="B4296" t="str">
        <v>RAPID CITY</v>
      </c>
      <c r="C4296" t="str">
        <v>SD</v>
      </c>
      <c r="D4296" t="str">
        <v>PENNINGTON</v>
      </c>
      <c r="E4296" t="str">
        <v>Acute Care Hospitals</v>
      </c>
      <c r="F4296" t="str">
        <v>Voluntary non-profit - Private</v>
      </c>
      <c r="G4296" t="str">
        <v>Yes</v>
      </c>
      <c r="H4296" s="8">
        <v>3</v>
      </c>
      <c r="I4296" t="str">
        <f>_xlfn.XLOOKUP(C4296,State_Ref!B:B,State_Ref!A:A,"No Match")</f>
        <v>South Dakota</v>
      </c>
      <c r="J4296" cm="1">
        <f t="array" ref="J4296">_xlfn.XLOOKUP(I4296&amp;PROPER(D4296),Cleaned_Population!B$2:B$3200&amp;Cleaned_Population!A$2:A$3200,Cleaned_Population!C$2:C$3200,"No Match")</f>
        <v>116792</v>
      </c>
      <c r="K4296" t="str">
        <f t="shared" si="67"/>
        <v>Sufficient Access</v>
      </c>
    </row>
    <row r="4297" spans="1:11">
      <c r="A4297" t="str">
        <v>PHS INDIAN HOSPITAL AT ROSEBUD</v>
      </c>
      <c r="B4297" t="str">
        <v>ROSEBUD</v>
      </c>
      <c r="C4297" t="str">
        <v>SD</v>
      </c>
      <c r="D4297" t="str">
        <v>TODD</v>
      </c>
      <c r="E4297" t="str">
        <v>Acute Care Hospitals</v>
      </c>
      <c r="F4297" t="str">
        <v>Government - Federal</v>
      </c>
      <c r="G4297" t="str">
        <v>Yes</v>
      </c>
      <c r="H4297" s="8">
        <v>0</v>
      </c>
      <c r="I4297" t="str">
        <f>_xlfn.XLOOKUP(C4297,State_Ref!B:B,State_Ref!A:A,"No Match")</f>
        <v>South Dakota</v>
      </c>
      <c r="J4297" cm="1">
        <f t="array" ref="J4297">_xlfn.XLOOKUP(I4297&amp;PROPER(D4297),Cleaned_Population!B$2:B$3200&amp;Cleaned_Population!A$2:A$3200,Cleaned_Population!C$2:C$3200,"No Match")</f>
        <v>8863</v>
      </c>
      <c r="K4297" t="str">
        <f t="shared" si="67"/>
        <v>Sufficient Access</v>
      </c>
    </row>
    <row r="4298" spans="1:11">
      <c r="A4298" t="str">
        <v>DUNES SURGICAL HOSPITAL</v>
      </c>
      <c r="B4298" t="str">
        <v>DAKOTA DUNES</v>
      </c>
      <c r="C4298" t="str">
        <v>SD</v>
      </c>
      <c r="D4298" t="str">
        <v>UNION</v>
      </c>
      <c r="E4298" t="str">
        <v>Acute Care Hospitals</v>
      </c>
      <c r="F4298" t="str">
        <v>Proprietary</v>
      </c>
      <c r="G4298" t="str">
        <v>No</v>
      </c>
      <c r="H4298" s="8">
        <v>0</v>
      </c>
      <c r="I4298" t="str">
        <f>_xlfn.XLOOKUP(C4298,State_Ref!B:B,State_Ref!A:A,"No Match")</f>
        <v>South Dakota</v>
      </c>
      <c r="J4298" cm="1">
        <f t="array" ref="J4298">_xlfn.XLOOKUP(I4298&amp;PROPER(D4298),Cleaned_Population!B$2:B$3200&amp;Cleaned_Population!A$2:A$3200,Cleaned_Population!C$2:C$3200,"No Match")</f>
        <v>17402</v>
      </c>
      <c r="K4298" t="str">
        <f t="shared" si="67"/>
        <v>Sufficient Access</v>
      </c>
    </row>
    <row r="4299" spans="1:11">
      <c r="A4299" t="str">
        <v>SIOUX FALLS SPECIALTY HOSPITAL</v>
      </c>
      <c r="B4299" t="str">
        <v>SIOUX FALLS</v>
      </c>
      <c r="C4299" t="str">
        <v>SD</v>
      </c>
      <c r="D4299" t="str">
        <v>MINNEHAHA</v>
      </c>
      <c r="E4299" t="str">
        <v>Acute Care Hospitals</v>
      </c>
      <c r="F4299" t="str">
        <v>Proprietary</v>
      </c>
      <c r="G4299" t="str">
        <v>No</v>
      </c>
      <c r="H4299" s="8">
        <v>0</v>
      </c>
      <c r="I4299" t="str">
        <f>_xlfn.XLOOKUP(C4299,State_Ref!B:B,State_Ref!A:A,"No Match")</f>
        <v>South Dakota</v>
      </c>
      <c r="J4299" cm="1">
        <f t="array" ref="J4299">_xlfn.XLOOKUP(I4299&amp;PROPER(D4299),Cleaned_Population!B$2:B$3200&amp;Cleaned_Population!A$2:A$3200,Cleaned_Population!C$2:C$3200,"No Match")</f>
        <v>212691</v>
      </c>
      <c r="K4299" t="str">
        <f t="shared" si="67"/>
        <v>Sufficient Access</v>
      </c>
    </row>
    <row r="4300" spans="1:11">
      <c r="A4300" t="str">
        <v>BLACK HILLS SURGICAL HOSPITAL LLC</v>
      </c>
      <c r="B4300" t="str">
        <v>RAPID CITY</v>
      </c>
      <c r="C4300" t="str">
        <v>SD</v>
      </c>
      <c r="D4300" t="str">
        <v>PENNINGTON</v>
      </c>
      <c r="E4300" t="str">
        <v>Acute Care Hospitals</v>
      </c>
      <c r="F4300" t="str">
        <v>Proprietary</v>
      </c>
      <c r="G4300" t="str">
        <v>No</v>
      </c>
      <c r="H4300" s="8">
        <v>0</v>
      </c>
      <c r="I4300" t="str">
        <f>_xlfn.XLOOKUP(C4300,State_Ref!B:B,State_Ref!A:A,"No Match")</f>
        <v>South Dakota</v>
      </c>
      <c r="J4300" cm="1">
        <f t="array" ref="J4300">_xlfn.XLOOKUP(I4300&amp;PROPER(D4300),Cleaned_Population!B$2:B$3200&amp;Cleaned_Population!A$2:A$3200,Cleaned_Population!C$2:C$3200,"No Match")</f>
        <v>116792</v>
      </c>
      <c r="K4300" t="str">
        <f t="shared" si="67"/>
        <v>Sufficient Access</v>
      </c>
    </row>
    <row r="4301" spans="1:11">
      <c r="A4301" t="str">
        <v>SAME DAY SURGERY CENTER LLC</v>
      </c>
      <c r="B4301" t="str">
        <v>RAPID CITY</v>
      </c>
      <c r="C4301" t="str">
        <v>SD</v>
      </c>
      <c r="D4301" t="str">
        <v>PENNINGTON</v>
      </c>
      <c r="E4301" t="str">
        <v>Acute Care Hospitals</v>
      </c>
      <c r="F4301" t="str">
        <v>Proprietary</v>
      </c>
      <c r="G4301" t="str">
        <v>No</v>
      </c>
      <c r="H4301" s="8">
        <v>0</v>
      </c>
      <c r="I4301" t="str">
        <f>_xlfn.XLOOKUP(C4301,State_Ref!B:B,State_Ref!A:A,"No Match")</f>
        <v>South Dakota</v>
      </c>
      <c r="J4301" cm="1">
        <f t="array" ref="J4301">_xlfn.XLOOKUP(I4301&amp;PROPER(D4301),Cleaned_Population!B$2:B$3200&amp;Cleaned_Population!A$2:A$3200,Cleaned_Population!C$2:C$3200,"No Match")</f>
        <v>116792</v>
      </c>
      <c r="K4301" t="str">
        <f t="shared" si="67"/>
        <v>Sufficient Access</v>
      </c>
    </row>
    <row r="4302" spans="1:11">
      <c r="A4302" t="str">
        <v>AVERA HEART HOSPITAL OF SOUTH DAKOTA</v>
      </c>
      <c r="B4302" t="str">
        <v>SIOUX FALLS</v>
      </c>
      <c r="C4302" t="str">
        <v>SD</v>
      </c>
      <c r="D4302" t="str">
        <v>LINCOLN</v>
      </c>
      <c r="E4302" t="str">
        <v>Acute Care Hospitals</v>
      </c>
      <c r="F4302" t="str">
        <v>Proprietary</v>
      </c>
      <c r="G4302" t="str">
        <v>Yes</v>
      </c>
      <c r="H4302" s="8">
        <v>5</v>
      </c>
      <c r="I4302" t="str">
        <f>_xlfn.XLOOKUP(C4302,State_Ref!B:B,State_Ref!A:A,"No Match")</f>
        <v>South Dakota</v>
      </c>
      <c r="J4302" cm="1">
        <f t="array" ref="J4302">_xlfn.XLOOKUP(I4302&amp;PROPER(D4302),Cleaned_Population!B$2:B$3200&amp;Cleaned_Population!A$2:A$3200,Cleaned_Population!C$2:C$3200,"No Match")</f>
        <v>77145</v>
      </c>
      <c r="K4302" t="str">
        <f t="shared" si="67"/>
        <v>Sufficient Access</v>
      </c>
    </row>
    <row r="4303" spans="1:11">
      <c r="A4303" t="str">
        <v>SANFORD MEDICAL CENTER ABERDEEN</v>
      </c>
      <c r="B4303" t="str">
        <v>ABERDEEN</v>
      </c>
      <c r="C4303" t="str">
        <v>SD</v>
      </c>
      <c r="D4303" t="str">
        <v>BROWN</v>
      </c>
      <c r="E4303" t="str">
        <v>Acute Care Hospitals</v>
      </c>
      <c r="F4303" t="str">
        <v>Voluntary non-profit - Private</v>
      </c>
      <c r="G4303" t="str">
        <v>Yes</v>
      </c>
      <c r="H4303" s="8">
        <v>4</v>
      </c>
      <c r="I4303" t="str">
        <f>_xlfn.XLOOKUP(C4303,State_Ref!B:B,State_Ref!A:A,"No Match")</f>
        <v>South Dakota</v>
      </c>
      <c r="J4303" cm="1">
        <f t="array" ref="J4303">_xlfn.XLOOKUP(I4303&amp;PROPER(D4303),Cleaned_Population!B$2:B$3200&amp;Cleaned_Population!A$2:A$3200,Cleaned_Population!C$2:C$3200,"No Match")</f>
        <v>37561</v>
      </c>
      <c r="K4303" t="str">
        <f t="shared" si="67"/>
        <v>Sufficient Access</v>
      </c>
    </row>
    <row r="4304" spans="1:11">
      <c r="A4304" t="str">
        <v>PINE RIDGE IHS HOSPITAL</v>
      </c>
      <c r="B4304" t="str">
        <v>PINE RIDGE</v>
      </c>
      <c r="C4304" t="str">
        <v>SD</v>
      </c>
      <c r="D4304" t="str">
        <v>OGLALA LAKOTA COUNTY</v>
      </c>
      <c r="E4304" t="str">
        <v>Acute Care Hospitals</v>
      </c>
      <c r="F4304" t="str">
        <v>Government - Federal</v>
      </c>
      <c r="G4304" t="str">
        <v>Yes</v>
      </c>
      <c r="H4304" s="8">
        <v>0</v>
      </c>
      <c r="I4304" t="str">
        <f>_xlfn.XLOOKUP(C4304,State_Ref!B:B,State_Ref!A:A,"No Match")</f>
        <v>South Dakota</v>
      </c>
      <c r="J4304" t="str" cm="1">
        <f t="array" ref="J4304">_xlfn.XLOOKUP(I4304&amp;PROPER(D4304),Cleaned_Population!B$2:B$3200&amp;Cleaned_Population!A$2:A$3200,Cleaned_Population!C$2:C$3200,"No Match")</f>
        <v>No Match</v>
      </c>
      <c r="K4304" t="str">
        <f t="shared" si="67"/>
        <v>Hospital Desert</v>
      </c>
    </row>
    <row r="4305" spans="1:11">
      <c r="A4305" t="str">
        <v>LANDMANN JUNGMAN MEMORIAL HOSPITAL CORPORATION</v>
      </c>
      <c r="B4305" t="str">
        <v>SCOTLAND</v>
      </c>
      <c r="C4305" t="str">
        <v>SD</v>
      </c>
      <c r="D4305" t="str">
        <v>BON HOMME</v>
      </c>
      <c r="E4305" t="str">
        <v>Rural Emergency Hospital</v>
      </c>
      <c r="F4305" t="str">
        <v>Voluntary non-profit - Private</v>
      </c>
      <c r="G4305" t="str">
        <v>Yes</v>
      </c>
      <c r="H4305" s="8">
        <v>0</v>
      </c>
      <c r="I4305" t="str">
        <f>_xlfn.XLOOKUP(C4305,State_Ref!B:B,State_Ref!A:A,"No Match")</f>
        <v>South Dakota</v>
      </c>
      <c r="J4305" cm="1">
        <f t="array" ref="J4305">_xlfn.XLOOKUP(I4305&amp;PROPER(D4305),Cleaned_Population!B$2:B$3200&amp;Cleaned_Population!A$2:A$3200,Cleaned_Population!C$2:C$3200,"No Match")</f>
        <v>7244</v>
      </c>
      <c r="K4305" t="str">
        <f t="shared" si="67"/>
        <v>Sufficient Access</v>
      </c>
    </row>
    <row r="4306" spans="1:11">
      <c r="A4306" t="str">
        <v>MADISON REGIONAL HEALTH SYSTEM</v>
      </c>
      <c r="B4306" t="str">
        <v>MADISON</v>
      </c>
      <c r="C4306" t="str">
        <v>SD</v>
      </c>
      <c r="D4306" t="str">
        <v>LAKE</v>
      </c>
      <c r="E4306" t="str">
        <v>Critical Access Hospitals</v>
      </c>
      <c r="F4306" t="str">
        <v>Voluntary non-profit - Private</v>
      </c>
      <c r="G4306" t="str">
        <v>Yes</v>
      </c>
      <c r="H4306" s="8">
        <v>0</v>
      </c>
      <c r="I4306" t="str">
        <f>_xlfn.XLOOKUP(C4306,State_Ref!B:B,State_Ref!A:A,"No Match")</f>
        <v>South Dakota</v>
      </c>
      <c r="J4306" cm="1">
        <f t="array" ref="J4306">_xlfn.XLOOKUP(I4306&amp;PROPER(D4306),Cleaned_Population!B$2:B$3200&amp;Cleaned_Population!A$2:A$3200,Cleaned_Population!C$2:C$3200,"No Match")</f>
        <v>10993</v>
      </c>
      <c r="K4306" t="str">
        <f t="shared" si="67"/>
        <v>Sufficient Access</v>
      </c>
    </row>
    <row r="4307" spans="1:11">
      <c r="A4307" t="str">
        <v>FAULKTON AREA MEDICAL CENTER</v>
      </c>
      <c r="B4307" t="str">
        <v>FAULKTON</v>
      </c>
      <c r="C4307" t="str">
        <v>SD</v>
      </c>
      <c r="D4307" t="str">
        <v>FAULK</v>
      </c>
      <c r="E4307" t="str">
        <v>Critical Access Hospitals</v>
      </c>
      <c r="F4307" t="str">
        <v>Voluntary non-profit - Private</v>
      </c>
      <c r="G4307" t="str">
        <v>Yes</v>
      </c>
      <c r="H4307" s="8">
        <v>0</v>
      </c>
      <c r="I4307" t="str">
        <f>_xlfn.XLOOKUP(C4307,State_Ref!B:B,State_Ref!A:A,"No Match")</f>
        <v>South Dakota</v>
      </c>
      <c r="J4307" cm="1">
        <f t="array" ref="J4307">_xlfn.XLOOKUP(I4307&amp;PROPER(D4307),Cleaned_Population!B$2:B$3200&amp;Cleaned_Population!A$2:A$3200,Cleaned_Population!C$2:C$3200,"No Match")</f>
        <v>2178</v>
      </c>
      <c r="K4307" t="str">
        <f t="shared" si="67"/>
        <v>Sufficient Access</v>
      </c>
    </row>
    <row r="4308" spans="1:11">
      <c r="A4308" t="str">
        <v>AVERA MISSOURI RIVER HEALTH CENTER</v>
      </c>
      <c r="B4308" t="str">
        <v>GETTYSBURG</v>
      </c>
      <c r="C4308" t="str">
        <v>SD</v>
      </c>
      <c r="D4308" t="str">
        <v>POTTER</v>
      </c>
      <c r="E4308" t="str">
        <v>Critical Access Hospitals</v>
      </c>
      <c r="F4308" t="str">
        <v>Voluntary non-profit - Private</v>
      </c>
      <c r="G4308" t="str">
        <v>Yes</v>
      </c>
      <c r="H4308" s="8">
        <v>0</v>
      </c>
      <c r="I4308" t="str">
        <f>_xlfn.XLOOKUP(C4308,State_Ref!B:B,State_Ref!A:A,"No Match")</f>
        <v>South Dakota</v>
      </c>
      <c r="J4308" cm="1">
        <f t="array" ref="J4308">_xlfn.XLOOKUP(I4308&amp;PROPER(D4308),Cleaned_Population!B$2:B$3200&amp;Cleaned_Population!A$2:A$3200,Cleaned_Population!C$2:C$3200,"No Match")</f>
        <v>2377</v>
      </c>
      <c r="K4308" t="str">
        <f t="shared" si="67"/>
        <v>Sufficient Access</v>
      </c>
    </row>
    <row r="4309" spans="1:11">
      <c r="A4309" t="str">
        <v>DOUGLAS COUNTY MEMORIAL HOSPITAL-CAH</v>
      </c>
      <c r="B4309" t="str">
        <v>ARMOUR</v>
      </c>
      <c r="C4309" t="str">
        <v>SD</v>
      </c>
      <c r="D4309" t="str">
        <v>DOUGLAS</v>
      </c>
      <c r="E4309" t="str">
        <v>Critical Access Hospitals</v>
      </c>
      <c r="F4309" t="str">
        <v>Voluntary non-profit - Private</v>
      </c>
      <c r="G4309" t="str">
        <v>Yes</v>
      </c>
      <c r="H4309" s="8">
        <v>0</v>
      </c>
      <c r="I4309" t="str">
        <f>_xlfn.XLOOKUP(C4309,State_Ref!B:B,State_Ref!A:A,"No Match")</f>
        <v>South Dakota</v>
      </c>
      <c r="J4309" cm="1">
        <f t="array" ref="J4309">_xlfn.XLOOKUP(I4309&amp;PROPER(D4309),Cleaned_Population!B$2:B$3200&amp;Cleaned_Population!A$2:A$3200,Cleaned_Population!C$2:C$3200,"No Match")</f>
        <v>2888</v>
      </c>
      <c r="K4309" t="str">
        <f t="shared" si="67"/>
        <v>Sufficient Access</v>
      </c>
    </row>
    <row r="4310" spans="1:11">
      <c r="A4310" t="str">
        <v>PLATTE HEALTH CENTER</v>
      </c>
      <c r="B4310" t="str">
        <v>PLATTE</v>
      </c>
      <c r="C4310" t="str">
        <v>SD</v>
      </c>
      <c r="D4310" t="str">
        <v>CHARLES MIX</v>
      </c>
      <c r="E4310" t="str">
        <v>Critical Access Hospitals</v>
      </c>
      <c r="F4310" t="str">
        <v>Voluntary non-profit - Private</v>
      </c>
      <c r="G4310" t="str">
        <v>Yes</v>
      </c>
      <c r="H4310" s="8">
        <v>0</v>
      </c>
      <c r="I4310" t="str">
        <f>_xlfn.XLOOKUP(C4310,State_Ref!B:B,State_Ref!A:A,"No Match")</f>
        <v>South Dakota</v>
      </c>
      <c r="J4310" cm="1">
        <f t="array" ref="J4310">_xlfn.XLOOKUP(I4310&amp;PROPER(D4310),Cleaned_Population!B$2:B$3200&amp;Cleaned_Population!A$2:A$3200,Cleaned_Population!C$2:C$3200,"No Match")</f>
        <v>9303</v>
      </c>
      <c r="K4310" t="str">
        <f t="shared" si="67"/>
        <v>Sufficient Access</v>
      </c>
    </row>
    <row r="4311" spans="1:11">
      <c r="A4311" t="str">
        <v>SANFORD CLEAR LAKE MEDICAL CENTER</v>
      </c>
      <c r="B4311" t="str">
        <v>CLEAR LAKE</v>
      </c>
      <c r="C4311" t="str">
        <v>SD</v>
      </c>
      <c r="D4311" t="str">
        <v>DEUEL</v>
      </c>
      <c r="E4311" t="str">
        <v>Critical Access Hospitals</v>
      </c>
      <c r="F4311" t="str">
        <v>Voluntary non-profit - Private</v>
      </c>
      <c r="G4311" t="str">
        <v>Yes</v>
      </c>
      <c r="H4311" s="8">
        <v>0</v>
      </c>
      <c r="I4311" t="str">
        <f>_xlfn.XLOOKUP(C4311,State_Ref!B:B,State_Ref!A:A,"No Match")</f>
        <v>South Dakota</v>
      </c>
      <c r="J4311" cm="1">
        <f t="array" ref="J4311">_xlfn.XLOOKUP(I4311&amp;PROPER(D4311),Cleaned_Population!B$2:B$3200&amp;Cleaned_Population!A$2:A$3200,Cleaned_Population!C$2:C$3200,"No Match")</f>
        <v>4408</v>
      </c>
      <c r="K4311" t="str">
        <f t="shared" si="67"/>
        <v>Sufficient Access</v>
      </c>
    </row>
    <row r="4312" spans="1:11">
      <c r="A4312" t="str">
        <v>EUREKA COMMUNITY HEALTH SERVICES - CAH</v>
      </c>
      <c r="B4312" t="str">
        <v>EUREKA</v>
      </c>
      <c r="C4312" t="str">
        <v>SD</v>
      </c>
      <c r="D4312" t="str">
        <v>MC PHERSON</v>
      </c>
      <c r="E4312" t="str">
        <v>Critical Access Hospitals</v>
      </c>
      <c r="F4312" t="str">
        <v>Voluntary non-profit - Other</v>
      </c>
      <c r="G4312" t="str">
        <v>Yes</v>
      </c>
      <c r="H4312" s="8">
        <v>0</v>
      </c>
      <c r="I4312" t="str">
        <f>_xlfn.XLOOKUP(C4312,State_Ref!B:B,State_Ref!A:A,"No Match")</f>
        <v>South Dakota</v>
      </c>
      <c r="J4312" t="str" cm="1">
        <f t="array" ref="J4312">_xlfn.XLOOKUP(I4312&amp;PROPER(D4312),Cleaned_Population!B$2:B$3200&amp;Cleaned_Population!A$2:A$3200,Cleaned_Population!C$2:C$3200,"No Match")</f>
        <v>No Match</v>
      </c>
      <c r="K4312" t="str">
        <f t="shared" si="67"/>
        <v>Hospital Desert</v>
      </c>
    </row>
    <row r="4313" spans="1:11">
      <c r="A4313" t="str">
        <v>COMMUNITY MEMORIAL HOSPITAL</v>
      </c>
      <c r="B4313" t="str">
        <v>BURKE</v>
      </c>
      <c r="C4313" t="str">
        <v>SD</v>
      </c>
      <c r="D4313" t="str">
        <v>GREGORY</v>
      </c>
      <c r="E4313" t="str">
        <v>Critical Access Hospitals</v>
      </c>
      <c r="F4313" t="str">
        <v>Voluntary non-profit - Private</v>
      </c>
      <c r="G4313" t="str">
        <v>Yes</v>
      </c>
      <c r="H4313" s="8">
        <v>0</v>
      </c>
      <c r="I4313" t="str">
        <f>_xlfn.XLOOKUP(C4313,State_Ref!B:B,State_Ref!A:A,"No Match")</f>
        <v>South Dakota</v>
      </c>
      <c r="J4313" cm="1">
        <f t="array" ref="J4313">_xlfn.XLOOKUP(I4313&amp;PROPER(D4313),Cleaned_Population!B$2:B$3200&amp;Cleaned_Population!A$2:A$3200,Cleaned_Population!C$2:C$3200,"No Match")</f>
        <v>4037</v>
      </c>
      <c r="K4313" t="str">
        <f t="shared" si="67"/>
        <v>Sufficient Access</v>
      </c>
    </row>
    <row r="4314" spans="1:11">
      <c r="A4314" t="str">
        <v>AVERA FLANDREAU HOSPITAL - CAH</v>
      </c>
      <c r="B4314" t="str">
        <v>FLANDREAU</v>
      </c>
      <c r="C4314" t="str">
        <v>SD</v>
      </c>
      <c r="D4314" t="str">
        <v>MOODY</v>
      </c>
      <c r="E4314" t="str">
        <v>Critical Access Hospitals</v>
      </c>
      <c r="F4314" t="str">
        <v>Voluntary non-profit - Private</v>
      </c>
      <c r="G4314" t="str">
        <v>Yes</v>
      </c>
      <c r="H4314" s="8">
        <v>0</v>
      </c>
      <c r="I4314" t="str">
        <f>_xlfn.XLOOKUP(C4314,State_Ref!B:B,State_Ref!A:A,"No Match")</f>
        <v>South Dakota</v>
      </c>
      <c r="J4314" cm="1">
        <f t="array" ref="J4314">_xlfn.XLOOKUP(I4314&amp;PROPER(D4314),Cleaned_Population!B$2:B$3200&amp;Cleaned_Population!A$2:A$3200,Cleaned_Population!C$2:C$3200,"No Match")</f>
        <v>6632</v>
      </c>
      <c r="K4314" t="str">
        <f t="shared" si="67"/>
        <v>Sufficient Access</v>
      </c>
    </row>
    <row r="4315" spans="1:11">
      <c r="A4315" t="str">
        <v>SANFORD HOSPITAL WEBSTER - CAH</v>
      </c>
      <c r="B4315" t="str">
        <v>WEBSTER</v>
      </c>
      <c r="C4315" t="str">
        <v>SD</v>
      </c>
      <c r="D4315" t="str">
        <v>DAY</v>
      </c>
      <c r="E4315" t="str">
        <v>Critical Access Hospitals</v>
      </c>
      <c r="F4315" t="str">
        <v>Voluntary non-profit - Private</v>
      </c>
      <c r="G4315" t="str">
        <v>Yes</v>
      </c>
      <c r="H4315" s="8">
        <v>0</v>
      </c>
      <c r="I4315" t="str">
        <f>_xlfn.XLOOKUP(C4315,State_Ref!B:B,State_Ref!A:A,"No Match")</f>
        <v>South Dakota</v>
      </c>
      <c r="J4315" cm="1">
        <f t="array" ref="J4315">_xlfn.XLOOKUP(I4315&amp;PROPER(D4315),Cleaned_Population!B$2:B$3200&amp;Cleaned_Population!A$2:A$3200,Cleaned_Population!C$2:C$3200,"No Match")</f>
        <v>5484</v>
      </c>
      <c r="K4315" t="str">
        <f t="shared" si="67"/>
        <v>Sufficient Access</v>
      </c>
    </row>
    <row r="4316" spans="1:11">
      <c r="A4316" t="str">
        <v>MARSHALL COUNTY HEALTHCARE CENTER - CAH</v>
      </c>
      <c r="B4316" t="str">
        <v>BRITTON</v>
      </c>
      <c r="C4316" t="str">
        <v>SD</v>
      </c>
      <c r="D4316" t="str">
        <v>MARSHALL</v>
      </c>
      <c r="E4316" t="str">
        <v>Critical Access Hospitals</v>
      </c>
      <c r="F4316" t="str">
        <v>Voluntary non-profit - Private</v>
      </c>
      <c r="G4316" t="str">
        <v>Yes</v>
      </c>
      <c r="H4316" s="8">
        <v>0</v>
      </c>
      <c r="I4316" t="str">
        <f>_xlfn.XLOOKUP(C4316,State_Ref!B:B,State_Ref!A:A,"No Match")</f>
        <v>South Dakota</v>
      </c>
      <c r="J4316" cm="1">
        <f t="array" ref="J4316">_xlfn.XLOOKUP(I4316&amp;PROPER(D4316),Cleaned_Population!B$2:B$3200&amp;Cleaned_Population!A$2:A$3200,Cleaned_Population!C$2:C$3200,"No Match")</f>
        <v>4426</v>
      </c>
      <c r="K4316" t="str">
        <f t="shared" si="67"/>
        <v>Sufficient Access</v>
      </c>
    </row>
    <row r="4317" spans="1:11">
      <c r="A4317" t="str">
        <v>FREEMAN MEDICAL CENTER - CAH</v>
      </c>
      <c r="B4317" t="str">
        <v>FREEMAN</v>
      </c>
      <c r="C4317" t="str">
        <v>SD</v>
      </c>
      <c r="D4317" t="str">
        <v>HUTCHINSON</v>
      </c>
      <c r="E4317" t="str">
        <v>Critical Access Hospitals</v>
      </c>
      <c r="F4317" t="str">
        <v>Voluntary non-profit - Private</v>
      </c>
      <c r="G4317" t="str">
        <v>Yes</v>
      </c>
      <c r="H4317" s="8">
        <v>0</v>
      </c>
      <c r="I4317" t="str">
        <f>_xlfn.XLOOKUP(C4317,State_Ref!B:B,State_Ref!A:A,"No Match")</f>
        <v>South Dakota</v>
      </c>
      <c r="J4317" cm="1">
        <f t="array" ref="J4317">_xlfn.XLOOKUP(I4317&amp;PROPER(D4317),Cleaned_Population!B$2:B$3200&amp;Cleaned_Population!A$2:A$3200,Cleaned_Population!C$2:C$3200,"No Match")</f>
        <v>7413</v>
      </c>
      <c r="K4317" t="str">
        <f t="shared" si="67"/>
        <v>Sufficient Access</v>
      </c>
    </row>
    <row r="4318" spans="1:11">
      <c r="A4318" t="str">
        <v>BENNETT COUNTY HOSPITAL AND NURSING HOME - CAH</v>
      </c>
      <c r="B4318" t="str">
        <v>MARTIN</v>
      </c>
      <c r="C4318" t="str">
        <v>SD</v>
      </c>
      <c r="D4318" t="str">
        <v>BENNETT</v>
      </c>
      <c r="E4318" t="str">
        <v>Critical Access Hospitals</v>
      </c>
      <c r="F4318" t="str">
        <v>Voluntary non-profit - Private</v>
      </c>
      <c r="G4318" t="str">
        <v>Yes</v>
      </c>
      <c r="H4318" s="8">
        <v>0</v>
      </c>
      <c r="I4318" t="str">
        <f>_xlfn.XLOOKUP(C4318,State_Ref!B:B,State_Ref!A:A,"No Match")</f>
        <v>South Dakota</v>
      </c>
      <c r="J4318" cm="1">
        <f t="array" ref="J4318">_xlfn.XLOOKUP(I4318&amp;PROPER(D4318),Cleaned_Population!B$2:B$3200&amp;Cleaned_Population!A$2:A$3200,Cleaned_Population!C$2:C$3200,"No Match")</f>
        <v>3307</v>
      </c>
      <c r="K4318" t="str">
        <f t="shared" si="67"/>
        <v>Sufficient Access</v>
      </c>
    </row>
    <row r="4319" spans="1:11">
      <c r="A4319" t="str">
        <v>WAGNER COMMUNITY MEMORIAL HOSPITAL - CAH</v>
      </c>
      <c r="B4319" t="str">
        <v>WAGNER</v>
      </c>
      <c r="C4319" t="str">
        <v>SD</v>
      </c>
      <c r="D4319" t="str">
        <v>CHARLES MIX</v>
      </c>
      <c r="E4319" t="str">
        <v>Critical Access Hospitals</v>
      </c>
      <c r="F4319" t="str">
        <v>Voluntary non-profit - Private</v>
      </c>
      <c r="G4319" t="str">
        <v>Yes</v>
      </c>
      <c r="H4319" s="8">
        <v>0</v>
      </c>
      <c r="I4319" t="str">
        <f>_xlfn.XLOOKUP(C4319,State_Ref!B:B,State_Ref!A:A,"No Match")</f>
        <v>South Dakota</v>
      </c>
      <c r="J4319" cm="1">
        <f t="array" ref="J4319">_xlfn.XLOOKUP(I4319&amp;PROPER(D4319),Cleaned_Population!B$2:B$3200&amp;Cleaned_Population!A$2:A$3200,Cleaned_Population!C$2:C$3200,"No Match")</f>
        <v>9303</v>
      </c>
      <c r="K4319" t="str">
        <f t="shared" si="67"/>
        <v>Sufficient Access</v>
      </c>
    </row>
    <row r="4320" spans="1:11">
      <c r="A4320" t="str">
        <v>COMMUNITY MEMORIAL HOSPITAL</v>
      </c>
      <c r="B4320" t="str">
        <v>REDFIELD</v>
      </c>
      <c r="C4320" t="str">
        <v>SD</v>
      </c>
      <c r="D4320" t="str">
        <v>SPINK</v>
      </c>
      <c r="E4320" t="str">
        <v>Critical Access Hospitals</v>
      </c>
      <c r="F4320" t="str">
        <v>Government - Local</v>
      </c>
      <c r="G4320" t="str">
        <v>Yes</v>
      </c>
      <c r="H4320" s="8">
        <v>4</v>
      </c>
      <c r="I4320" t="str">
        <f>_xlfn.XLOOKUP(C4320,State_Ref!B:B,State_Ref!A:A,"No Match")</f>
        <v>South Dakota</v>
      </c>
      <c r="J4320" cm="1">
        <f t="array" ref="J4320">_xlfn.XLOOKUP(I4320&amp;PROPER(D4320),Cleaned_Population!B$2:B$3200&amp;Cleaned_Population!A$2:A$3200,Cleaned_Population!C$2:C$3200,"No Match")</f>
        <v>6155</v>
      </c>
      <c r="K4320" t="str">
        <f t="shared" si="67"/>
        <v>Sufficient Access</v>
      </c>
    </row>
    <row r="4321" spans="1:11">
      <c r="A4321" t="str">
        <v>BOWDLE HOSPITAL - CAH</v>
      </c>
      <c r="B4321" t="str">
        <v>BOWDLE</v>
      </c>
      <c r="C4321" t="str">
        <v>SD</v>
      </c>
      <c r="D4321" t="str">
        <v>EDMUNDS</v>
      </c>
      <c r="E4321" t="str">
        <v>Critical Access Hospitals</v>
      </c>
      <c r="F4321" t="str">
        <v>Government - Local</v>
      </c>
      <c r="G4321" t="str">
        <v>Yes</v>
      </c>
      <c r="H4321" s="8">
        <v>0</v>
      </c>
      <c r="I4321" t="str">
        <f>_xlfn.XLOOKUP(C4321,State_Ref!B:B,State_Ref!A:A,"No Match")</f>
        <v>South Dakota</v>
      </c>
      <c r="J4321" cm="1">
        <f t="array" ref="J4321">_xlfn.XLOOKUP(I4321&amp;PROPER(D4321),Cleaned_Population!B$2:B$3200&amp;Cleaned_Population!A$2:A$3200,Cleaned_Population!C$2:C$3200,"No Match")</f>
        <v>4022</v>
      </c>
      <c r="K4321" t="str">
        <f t="shared" si="67"/>
        <v>Sufficient Access</v>
      </c>
    </row>
    <row r="4322" spans="1:11">
      <c r="A4322" t="str">
        <v>HANS P PETERSON MEMORIAL HOSPITAL - CAH</v>
      </c>
      <c r="B4322" t="str">
        <v>PHILIP</v>
      </c>
      <c r="C4322" t="str">
        <v>SD</v>
      </c>
      <c r="D4322" t="str">
        <v>HAAKON</v>
      </c>
      <c r="E4322" t="str">
        <v>Critical Access Hospitals</v>
      </c>
      <c r="F4322" t="str">
        <v>Voluntary non-profit - Private</v>
      </c>
      <c r="G4322" t="str">
        <v>Yes</v>
      </c>
      <c r="H4322" s="8">
        <v>0</v>
      </c>
      <c r="I4322" t="str">
        <f>_xlfn.XLOOKUP(C4322,State_Ref!B:B,State_Ref!A:A,"No Match")</f>
        <v>South Dakota</v>
      </c>
      <c r="J4322" cm="1">
        <f t="array" ref="J4322">_xlfn.XLOOKUP(I4322&amp;PROPER(D4322),Cleaned_Population!B$2:B$3200&amp;Cleaned_Population!A$2:A$3200,Cleaned_Population!C$2:C$3200,"No Match")</f>
        <v>1802</v>
      </c>
      <c r="K4322" t="str">
        <f t="shared" si="67"/>
        <v>Sufficient Access</v>
      </c>
    </row>
    <row r="4323" spans="1:11">
      <c r="A4323" t="str">
        <v>MONUMENT HEALTH LEAD-DEADWOOD HOSPITAL</v>
      </c>
      <c r="B4323" t="str">
        <v>DEADWOOD</v>
      </c>
      <c r="C4323" t="str">
        <v>SD</v>
      </c>
      <c r="D4323" t="str">
        <v>LAWRENCE</v>
      </c>
      <c r="E4323" t="str">
        <v>Critical Access Hospitals</v>
      </c>
      <c r="F4323" t="str">
        <v>Voluntary non-profit - Private</v>
      </c>
      <c r="G4323" t="str">
        <v>Yes</v>
      </c>
      <c r="H4323" s="8">
        <v>0</v>
      </c>
      <c r="I4323" t="str">
        <f>_xlfn.XLOOKUP(C4323,State_Ref!B:B,State_Ref!A:A,"No Match")</f>
        <v>South Dakota</v>
      </c>
      <c r="J4323" cm="1">
        <f t="array" ref="J4323">_xlfn.XLOOKUP(I4323&amp;PROPER(D4323),Cleaned_Population!B$2:B$3200&amp;Cleaned_Population!A$2:A$3200,Cleaned_Population!C$2:C$3200,"No Match")</f>
        <v>29459</v>
      </c>
      <c r="K4323" t="str">
        <f t="shared" si="67"/>
        <v>Sufficient Access</v>
      </c>
    </row>
    <row r="4324" spans="1:11">
      <c r="A4324" t="str">
        <v>MONUMENT HEALTH STURGIS HOSPITAL</v>
      </c>
      <c r="B4324" t="str">
        <v>STURGIS</v>
      </c>
      <c r="C4324" t="str">
        <v>SD</v>
      </c>
      <c r="D4324" t="str">
        <v>MEADE</v>
      </c>
      <c r="E4324" t="str">
        <v>Critical Access Hospitals</v>
      </c>
      <c r="F4324" t="str">
        <v>Voluntary non-profit - Other</v>
      </c>
      <c r="G4324" t="str">
        <v>Yes</v>
      </c>
      <c r="H4324" s="8">
        <v>0</v>
      </c>
      <c r="I4324" t="str">
        <f>_xlfn.XLOOKUP(C4324,State_Ref!B:B,State_Ref!A:A,"No Match")</f>
        <v>South Dakota</v>
      </c>
      <c r="J4324" cm="1">
        <f t="array" ref="J4324">_xlfn.XLOOKUP(I4324&amp;PROPER(D4324),Cleaned_Population!B$2:B$3200&amp;Cleaned_Population!A$2:A$3200,Cleaned_Population!C$2:C$3200,"No Match")</f>
        <v>30711</v>
      </c>
      <c r="K4324" t="str">
        <f t="shared" si="67"/>
        <v>Sufficient Access</v>
      </c>
    </row>
    <row r="4325" spans="1:11">
      <c r="A4325" t="str">
        <v>FALL RIVER HOSPITAL - CAH</v>
      </c>
      <c r="B4325" t="str">
        <v>HOT SPRINGS</v>
      </c>
      <c r="C4325" t="str">
        <v>SD</v>
      </c>
      <c r="D4325" t="str">
        <v>FALL RIVER</v>
      </c>
      <c r="E4325" t="str">
        <v>Critical Access Hospitals</v>
      </c>
      <c r="F4325" t="str">
        <v>Government - Local</v>
      </c>
      <c r="G4325" t="str">
        <v>Yes</v>
      </c>
      <c r="H4325" s="8">
        <v>0</v>
      </c>
      <c r="I4325" t="str">
        <f>_xlfn.XLOOKUP(C4325,State_Ref!B:B,State_Ref!A:A,"No Match")</f>
        <v>South Dakota</v>
      </c>
      <c r="J4325" cm="1">
        <f t="array" ref="J4325">_xlfn.XLOOKUP(I4325&amp;PROPER(D4325),Cleaned_Population!B$2:B$3200&amp;Cleaned_Population!A$2:A$3200,Cleaned_Population!C$2:C$3200,"No Match")</f>
        <v>7467</v>
      </c>
      <c r="K4325" t="str">
        <f t="shared" si="67"/>
        <v>Sufficient Access</v>
      </c>
    </row>
    <row r="4326" spans="1:11">
      <c r="A4326" t="str">
        <v>MONUMENT HEALTH CUSTER HOSPITAL</v>
      </c>
      <c r="B4326" t="str">
        <v>CUSTER</v>
      </c>
      <c r="C4326" t="str">
        <v>SD</v>
      </c>
      <c r="D4326" t="str">
        <v>CUSTER</v>
      </c>
      <c r="E4326" t="str">
        <v>Critical Access Hospitals</v>
      </c>
      <c r="F4326" t="str">
        <v>Voluntary non-profit - Private</v>
      </c>
      <c r="G4326" t="str">
        <v>Yes</v>
      </c>
      <c r="H4326" s="8">
        <v>0</v>
      </c>
      <c r="I4326" t="str">
        <f>_xlfn.XLOOKUP(C4326,State_Ref!B:B,State_Ref!A:A,"No Match")</f>
        <v>South Dakota</v>
      </c>
      <c r="J4326" cm="1">
        <f t="array" ref="J4326">_xlfn.XLOOKUP(I4326&amp;PROPER(D4326),Cleaned_Population!B$2:B$3200&amp;Cleaned_Population!A$2:A$3200,Cleaned_Population!C$2:C$3200,"No Match")</f>
        <v>9431</v>
      </c>
      <c r="K4326" t="str">
        <f t="shared" si="67"/>
        <v>Sufficient Access</v>
      </c>
    </row>
    <row r="4327" spans="1:11">
      <c r="A4327" t="str">
        <v>AVERA WESKOTA MEMORIAL MEDICAL CENTER - CAH</v>
      </c>
      <c r="B4327" t="str">
        <v>WESSINGTON SPRINGS</v>
      </c>
      <c r="C4327" t="str">
        <v>SD</v>
      </c>
      <c r="D4327" t="str">
        <v>JERAULD</v>
      </c>
      <c r="E4327" t="str">
        <v>Critical Access Hospitals</v>
      </c>
      <c r="F4327" t="str">
        <v>Voluntary non-profit - Private</v>
      </c>
      <c r="G4327" t="str">
        <v>Yes</v>
      </c>
      <c r="H4327" s="8">
        <v>0</v>
      </c>
      <c r="I4327" t="str">
        <f>_xlfn.XLOOKUP(C4327,State_Ref!B:B,State_Ref!A:A,"No Match")</f>
        <v>South Dakota</v>
      </c>
      <c r="J4327" cm="1">
        <f t="array" ref="J4327">_xlfn.XLOOKUP(I4327&amp;PROPER(D4327),Cleaned_Population!B$2:B$3200&amp;Cleaned_Population!A$2:A$3200,Cleaned_Population!C$2:C$3200,"No Match")</f>
        <v>1654</v>
      </c>
      <c r="K4327" t="str">
        <f t="shared" si="67"/>
        <v>Sufficient Access</v>
      </c>
    </row>
    <row r="4328" spans="1:11">
      <c r="A4328" t="str">
        <v>MOBRIDGE REGIONAL HOSPITAL - CAH</v>
      </c>
      <c r="B4328" t="str">
        <v>MOBRIDGE</v>
      </c>
      <c r="C4328" t="str">
        <v>SD</v>
      </c>
      <c r="D4328" t="str">
        <v>WALWORTH</v>
      </c>
      <c r="E4328" t="str">
        <v>Critical Access Hospitals</v>
      </c>
      <c r="F4328" t="str">
        <v>Voluntary non-profit - Private</v>
      </c>
      <c r="G4328" t="str">
        <v>Yes</v>
      </c>
      <c r="H4328" s="8">
        <v>0</v>
      </c>
      <c r="I4328" t="str">
        <f>_xlfn.XLOOKUP(C4328,State_Ref!B:B,State_Ref!A:A,"No Match")</f>
        <v>South Dakota</v>
      </c>
      <c r="J4328" cm="1">
        <f t="array" ref="J4328">_xlfn.XLOOKUP(I4328&amp;PROPER(D4328),Cleaned_Population!B$2:B$3200&amp;Cleaned_Population!A$2:A$3200,Cleaned_Population!C$2:C$3200,"No Match")</f>
        <v>5217</v>
      </c>
      <c r="K4328" t="str">
        <f t="shared" si="67"/>
        <v>Sufficient Access</v>
      </c>
    </row>
    <row r="4329" spans="1:11">
      <c r="A4329" t="str">
        <v>MILBANK AREA HOSPITAL/AVERA HEALTH</v>
      </c>
      <c r="B4329" t="str">
        <v>MILBANK</v>
      </c>
      <c r="C4329" t="str">
        <v>SD</v>
      </c>
      <c r="D4329" t="str">
        <v>GRANT</v>
      </c>
      <c r="E4329" t="str">
        <v>Critical Access Hospitals</v>
      </c>
      <c r="F4329" t="str">
        <v>Voluntary non-profit - Private</v>
      </c>
      <c r="G4329" t="str">
        <v>Yes</v>
      </c>
      <c r="H4329" s="8">
        <v>0</v>
      </c>
      <c r="I4329" t="str">
        <f>_xlfn.XLOOKUP(C4329,State_Ref!B:B,State_Ref!A:A,"No Match")</f>
        <v>South Dakota</v>
      </c>
      <c r="J4329" cm="1">
        <f t="array" ref="J4329">_xlfn.XLOOKUP(I4329&amp;PROPER(D4329),Cleaned_Population!B$2:B$3200&amp;Cleaned_Population!A$2:A$3200,Cleaned_Population!C$2:C$3200,"No Match")</f>
        <v>7534</v>
      </c>
      <c r="K4329" t="str">
        <f t="shared" si="67"/>
        <v>Sufficient Access</v>
      </c>
    </row>
    <row r="4330" spans="1:11">
      <c r="A4330" t="str">
        <v>ST MICHAEL'S HOSPITAL - CAH</v>
      </c>
      <c r="B4330" t="str">
        <v>TYNDALL</v>
      </c>
      <c r="C4330" t="str">
        <v>SD</v>
      </c>
      <c r="D4330" t="str">
        <v>BON HOMME</v>
      </c>
      <c r="E4330" t="str">
        <v>Critical Access Hospitals</v>
      </c>
      <c r="F4330" t="str">
        <v>Government - Local</v>
      </c>
      <c r="G4330" t="str">
        <v>Yes</v>
      </c>
      <c r="H4330" s="8">
        <v>0</v>
      </c>
      <c r="I4330" t="str">
        <f>_xlfn.XLOOKUP(C4330,State_Ref!B:B,State_Ref!A:A,"No Match")</f>
        <v>South Dakota</v>
      </c>
      <c r="J4330" cm="1">
        <f t="array" ref="J4330">_xlfn.XLOOKUP(I4330&amp;PROPER(D4330),Cleaned_Population!B$2:B$3200&amp;Cleaned_Population!A$2:A$3200,Cleaned_Population!C$2:C$3200,"No Match")</f>
        <v>7244</v>
      </c>
      <c r="K4330" t="str">
        <f t="shared" si="67"/>
        <v>Sufficient Access</v>
      </c>
    </row>
    <row r="4331" spans="1:11">
      <c r="A4331" t="str">
        <v>PIONEER MEMORIAL HOSPITAL - CAH</v>
      </c>
      <c r="B4331" t="str">
        <v>VIBORG</v>
      </c>
      <c r="C4331" t="str">
        <v>SD</v>
      </c>
      <c r="D4331" t="str">
        <v>TURNER</v>
      </c>
      <c r="E4331" t="str">
        <v>Critical Access Hospitals</v>
      </c>
      <c r="F4331" t="str">
        <v>Voluntary non-profit - Private</v>
      </c>
      <c r="G4331" t="str">
        <v>Yes</v>
      </c>
      <c r="H4331" s="8">
        <v>0</v>
      </c>
      <c r="I4331" t="str">
        <f>_xlfn.XLOOKUP(C4331,State_Ref!B:B,State_Ref!A:A,"No Match")</f>
        <v>South Dakota</v>
      </c>
      <c r="J4331" cm="1">
        <f t="array" ref="J4331">_xlfn.XLOOKUP(I4331&amp;PROPER(D4331),Cleaned_Population!B$2:B$3200&amp;Cleaned_Population!A$2:A$3200,Cleaned_Population!C$2:C$3200,"No Match")</f>
        <v>9314</v>
      </c>
      <c r="K4331" t="str">
        <f t="shared" si="67"/>
        <v>Sufficient Access</v>
      </c>
    </row>
    <row r="4332" spans="1:11">
      <c r="A4332" t="str">
        <v>SANFORD CHAMBERLAIN MEDICAL CENTER</v>
      </c>
      <c r="B4332" t="str">
        <v>CHAMBERLAIN</v>
      </c>
      <c r="C4332" t="str">
        <v>SD</v>
      </c>
      <c r="D4332" t="str">
        <v>BRULE</v>
      </c>
      <c r="E4332" t="str">
        <v>Critical Access Hospitals</v>
      </c>
      <c r="F4332" t="str">
        <v>Voluntary non-profit - Private</v>
      </c>
      <c r="G4332" t="str">
        <v>Yes</v>
      </c>
      <c r="H4332" s="8">
        <v>0</v>
      </c>
      <c r="I4332" t="str">
        <f>_xlfn.XLOOKUP(C4332,State_Ref!B:B,State_Ref!A:A,"No Match")</f>
        <v>South Dakota</v>
      </c>
      <c r="J4332" cm="1">
        <f t="array" ref="J4332">_xlfn.XLOOKUP(I4332&amp;PROPER(D4332),Cleaned_Population!B$2:B$3200&amp;Cleaned_Population!A$2:A$3200,Cleaned_Population!C$2:C$3200,"No Match")</f>
        <v>5278</v>
      </c>
      <c r="K4332" t="str">
        <f t="shared" si="67"/>
        <v>Sufficient Access</v>
      </c>
    </row>
    <row r="4333" spans="1:11">
      <c r="A4333" t="str">
        <v>AVERA ST BENEDICT HEALTH CENTER - CAH</v>
      </c>
      <c r="B4333" t="str">
        <v>PARKSTON</v>
      </c>
      <c r="C4333" t="str">
        <v>SD</v>
      </c>
      <c r="D4333" t="str">
        <v>HUTCHINSON</v>
      </c>
      <c r="E4333" t="str">
        <v>Critical Access Hospitals</v>
      </c>
      <c r="F4333" t="str">
        <v>Voluntary non-profit - Private</v>
      </c>
      <c r="G4333" t="str">
        <v>No</v>
      </c>
      <c r="H4333" s="8">
        <v>5</v>
      </c>
      <c r="I4333" t="str">
        <f>_xlfn.XLOOKUP(C4333,State_Ref!B:B,State_Ref!A:A,"No Match")</f>
        <v>South Dakota</v>
      </c>
      <c r="J4333" cm="1">
        <f t="array" ref="J4333">_xlfn.XLOOKUP(I4333&amp;PROPER(D4333),Cleaned_Population!B$2:B$3200&amp;Cleaned_Population!A$2:A$3200,Cleaned_Population!C$2:C$3200,"No Match")</f>
        <v>7413</v>
      </c>
      <c r="K4333" t="str">
        <f t="shared" si="67"/>
        <v>Sufficient Access</v>
      </c>
    </row>
    <row r="4334" spans="1:11">
      <c r="A4334" t="str">
        <v>AVERA DELLS AREA HOSPITAL  - CAH</v>
      </c>
      <c r="B4334" t="str">
        <v>DELL RAPIDS</v>
      </c>
      <c r="C4334" t="str">
        <v>SD</v>
      </c>
      <c r="D4334" t="str">
        <v>MINNEHAHA</v>
      </c>
      <c r="E4334" t="str">
        <v>Critical Access Hospitals</v>
      </c>
      <c r="F4334" t="str">
        <v>Voluntary non-profit - Private</v>
      </c>
      <c r="G4334" t="str">
        <v>Yes</v>
      </c>
      <c r="H4334" s="8">
        <v>0</v>
      </c>
      <c r="I4334" t="str">
        <f>_xlfn.XLOOKUP(C4334,State_Ref!B:B,State_Ref!A:A,"No Match")</f>
        <v>South Dakota</v>
      </c>
      <c r="J4334" cm="1">
        <f t="array" ref="J4334">_xlfn.XLOOKUP(I4334&amp;PROPER(D4334),Cleaned_Population!B$2:B$3200&amp;Cleaned_Population!A$2:A$3200,Cleaned_Population!C$2:C$3200,"No Match")</f>
        <v>212691</v>
      </c>
      <c r="K4334" t="str">
        <f t="shared" si="67"/>
        <v>Sufficient Access</v>
      </c>
    </row>
    <row r="4335" spans="1:11">
      <c r="A4335" t="str">
        <v>AVERA DE SMET MEMORIAL HOSPITAL - CAH</v>
      </c>
      <c r="B4335" t="str">
        <v>DE SMET</v>
      </c>
      <c r="C4335" t="str">
        <v>SD</v>
      </c>
      <c r="D4335" t="str">
        <v>KINGSBURY</v>
      </c>
      <c r="E4335" t="str">
        <v>Critical Access Hospitals</v>
      </c>
      <c r="F4335" t="str">
        <v>Voluntary non-profit - Private</v>
      </c>
      <c r="G4335" t="str">
        <v>Yes</v>
      </c>
      <c r="H4335" s="8">
        <v>0</v>
      </c>
      <c r="I4335" t="str">
        <f>_xlfn.XLOOKUP(C4335,State_Ref!B:B,State_Ref!A:A,"No Match")</f>
        <v>South Dakota</v>
      </c>
      <c r="J4335" cm="1">
        <f t="array" ref="J4335">_xlfn.XLOOKUP(I4335&amp;PROPER(D4335),Cleaned_Population!B$2:B$3200&amp;Cleaned_Population!A$2:A$3200,Cleaned_Population!C$2:C$3200,"No Match")</f>
        <v>5284</v>
      </c>
      <c r="K4335" t="str">
        <f t="shared" si="67"/>
        <v>Sufficient Access</v>
      </c>
    </row>
    <row r="4336" spans="1:11">
      <c r="A4336" t="str">
        <v>SANFORD CANTON-INWOOD MEDICAL CENTER - CAH</v>
      </c>
      <c r="B4336" t="str">
        <v>CANTON</v>
      </c>
      <c r="C4336" t="str">
        <v>SD</v>
      </c>
      <c r="D4336" t="str">
        <v>LINCOLN</v>
      </c>
      <c r="E4336" t="str">
        <v>Critical Access Hospitals</v>
      </c>
      <c r="F4336" t="str">
        <v>Voluntary non-profit - Private</v>
      </c>
      <c r="G4336" t="str">
        <v>Yes</v>
      </c>
      <c r="H4336" s="8">
        <v>0</v>
      </c>
      <c r="I4336" t="str">
        <f>_xlfn.XLOOKUP(C4336,State_Ref!B:B,State_Ref!A:A,"No Match")</f>
        <v>South Dakota</v>
      </c>
      <c r="J4336" cm="1">
        <f t="array" ref="J4336">_xlfn.XLOOKUP(I4336&amp;PROPER(D4336),Cleaned_Population!B$2:B$3200&amp;Cleaned_Population!A$2:A$3200,Cleaned_Population!C$2:C$3200,"No Match")</f>
        <v>77145</v>
      </c>
      <c r="K4336" t="str">
        <f t="shared" si="67"/>
        <v>Sufficient Access</v>
      </c>
    </row>
    <row r="4337" spans="1:11">
      <c r="A4337" t="str">
        <v>WINNER REGIONAL HEALTHCARE CENTER - CAH</v>
      </c>
      <c r="B4337" t="str">
        <v>WINNER</v>
      </c>
      <c r="C4337" t="str">
        <v>SD</v>
      </c>
      <c r="D4337" t="str">
        <v>TRIPP</v>
      </c>
      <c r="E4337" t="str">
        <v>Critical Access Hospitals</v>
      </c>
      <c r="F4337" t="str">
        <v>Voluntary non-profit - Private</v>
      </c>
      <c r="G4337" t="str">
        <v>Yes</v>
      </c>
      <c r="H4337" s="8">
        <v>0</v>
      </c>
      <c r="I4337" t="str">
        <f>_xlfn.XLOOKUP(C4337,State_Ref!B:B,State_Ref!A:A,"No Match")</f>
        <v>South Dakota</v>
      </c>
      <c r="J4337" cm="1">
        <f t="array" ref="J4337">_xlfn.XLOOKUP(I4337&amp;PROPER(D4337),Cleaned_Population!B$2:B$3200&amp;Cleaned_Population!A$2:A$3200,Cleaned_Population!C$2:C$3200,"No Match")</f>
        <v>5708</v>
      </c>
      <c r="K4337" t="str">
        <f t="shared" si="67"/>
        <v>Sufficient Access</v>
      </c>
    </row>
    <row r="4338" spans="1:11">
      <c r="A4338" t="str">
        <v>HURON REGIONAL MEDICAL CENTER</v>
      </c>
      <c r="B4338" t="str">
        <v>HURON</v>
      </c>
      <c r="C4338" t="str">
        <v>SD</v>
      </c>
      <c r="D4338" t="str">
        <v>BEADLE</v>
      </c>
      <c r="E4338" t="str">
        <v>Critical Access Hospitals</v>
      </c>
      <c r="F4338" t="str">
        <v>Voluntary non-profit - Private</v>
      </c>
      <c r="G4338" t="str">
        <v>Yes</v>
      </c>
      <c r="H4338" s="8">
        <v>2</v>
      </c>
      <c r="I4338" t="str">
        <f>_xlfn.XLOOKUP(C4338,State_Ref!B:B,State_Ref!A:A,"No Match")</f>
        <v>South Dakota</v>
      </c>
      <c r="J4338" cm="1">
        <f t="array" ref="J4338">_xlfn.XLOOKUP(I4338&amp;PROPER(D4338),Cleaned_Population!B$2:B$3200&amp;Cleaned_Population!A$2:A$3200,Cleaned_Population!C$2:C$3200,"No Match")</f>
        <v>19624</v>
      </c>
      <c r="K4338" t="str">
        <f t="shared" si="67"/>
        <v>Sufficient Access</v>
      </c>
    </row>
    <row r="4339" spans="1:11">
      <c r="A4339" t="str">
        <v>SANFORD VERMILLION MEDICAL CENTER</v>
      </c>
      <c r="B4339" t="str">
        <v>VERMILLION</v>
      </c>
      <c r="C4339" t="str">
        <v>SD</v>
      </c>
      <c r="D4339" t="str">
        <v>CLAY</v>
      </c>
      <c r="E4339" t="str">
        <v>Critical Access Hospitals</v>
      </c>
      <c r="F4339" t="str">
        <v>Voluntary non-profit - Private</v>
      </c>
      <c r="G4339" t="str">
        <v>Yes</v>
      </c>
      <c r="H4339" s="8">
        <v>0</v>
      </c>
      <c r="I4339" t="str">
        <f>_xlfn.XLOOKUP(C4339,State_Ref!B:B,State_Ref!A:A,"No Match")</f>
        <v>South Dakota</v>
      </c>
      <c r="J4339" cm="1">
        <f t="array" ref="J4339">_xlfn.XLOOKUP(I4339&amp;PROPER(D4339),Cleaned_Population!B$2:B$3200&amp;Cleaned_Population!A$2:A$3200,Cleaned_Population!C$2:C$3200,"No Match")</f>
        <v>15031</v>
      </c>
      <c r="K4339" t="str">
        <f t="shared" si="67"/>
        <v>Sufficient Access</v>
      </c>
    </row>
    <row r="4340" spans="1:11">
      <c r="A4340" t="str">
        <v>AVERA HAND COUNTY MEMORIAL HOSPITAL AND CLINIC</v>
      </c>
      <c r="B4340" t="str">
        <v>MILLER</v>
      </c>
      <c r="C4340" t="str">
        <v>SD</v>
      </c>
      <c r="D4340" t="str">
        <v>HAND</v>
      </c>
      <c r="E4340" t="str">
        <v>Critical Access Hospitals</v>
      </c>
      <c r="F4340" t="str">
        <v>Voluntary non-profit - Private</v>
      </c>
      <c r="G4340" t="str">
        <v>Yes</v>
      </c>
      <c r="H4340" s="8">
        <v>0</v>
      </c>
      <c r="I4340" t="str">
        <f>_xlfn.XLOOKUP(C4340,State_Ref!B:B,State_Ref!A:A,"No Match")</f>
        <v>South Dakota</v>
      </c>
      <c r="J4340" cm="1">
        <f t="array" ref="J4340">_xlfn.XLOOKUP(I4340&amp;PROPER(D4340),Cleaned_Population!B$2:B$3200&amp;Cleaned_Population!A$2:A$3200,Cleaned_Population!C$2:C$3200,"No Match")</f>
        <v>3121</v>
      </c>
      <c r="K4340" t="str">
        <f t="shared" si="67"/>
        <v>Sufficient Access</v>
      </c>
    </row>
    <row r="4341" spans="1:11">
      <c r="A4341" t="str">
        <v>AVERA GREGORY HOSPITAL</v>
      </c>
      <c r="B4341" t="str">
        <v>GREGORY</v>
      </c>
      <c r="C4341" t="str">
        <v>SD</v>
      </c>
      <c r="D4341" t="str">
        <v>GREGORY</v>
      </c>
      <c r="E4341" t="str">
        <v>Critical Access Hospitals</v>
      </c>
      <c r="F4341" t="str">
        <v>Voluntary non-profit - Private</v>
      </c>
      <c r="G4341" t="str">
        <v>Yes</v>
      </c>
      <c r="H4341" s="8">
        <v>0</v>
      </c>
      <c r="I4341" t="str">
        <f>_xlfn.XLOOKUP(C4341,State_Ref!B:B,State_Ref!A:A,"No Match")</f>
        <v>South Dakota</v>
      </c>
      <c r="J4341" cm="1">
        <f t="array" ref="J4341">_xlfn.XLOOKUP(I4341&amp;PROPER(D4341),Cleaned_Population!B$2:B$3200&amp;Cleaned_Population!A$2:A$3200,Cleaned_Population!C$2:C$3200,"No Match")</f>
        <v>4037</v>
      </c>
      <c r="K4341" t="str">
        <f t="shared" si="67"/>
        <v>Sufficient Access</v>
      </c>
    </row>
    <row r="4342" spans="1:11">
      <c r="A4342" t="str">
        <v>COTEAU DES PRAIRIES HEALTH CARE SYSTEM</v>
      </c>
      <c r="B4342" t="str">
        <v>SISSETON</v>
      </c>
      <c r="C4342" t="str">
        <v>SD</v>
      </c>
      <c r="D4342" t="str">
        <v>ROBERTS</v>
      </c>
      <c r="E4342" t="str">
        <v>Critical Access Hospitals</v>
      </c>
      <c r="F4342" t="str">
        <v>Voluntary non-profit - Private</v>
      </c>
      <c r="G4342" t="str">
        <v>Yes</v>
      </c>
      <c r="H4342" s="8">
        <v>4</v>
      </c>
      <c r="I4342" t="str">
        <f>_xlfn.XLOOKUP(C4342,State_Ref!B:B,State_Ref!A:A,"No Match")</f>
        <v>South Dakota</v>
      </c>
      <c r="J4342" cm="1">
        <f t="array" ref="J4342">_xlfn.XLOOKUP(I4342&amp;PROPER(D4342),Cleaned_Population!B$2:B$3200&amp;Cleaned_Population!A$2:A$3200,Cleaned_Population!C$2:C$3200,"No Match")</f>
        <v>10255</v>
      </c>
      <c r="K4342" t="str">
        <f t="shared" si="67"/>
        <v>Sufficient Access</v>
      </c>
    </row>
    <row r="4343" spans="1:11">
      <c r="A4343" t="str">
        <v>AVERA QUEEN OF PEACE</v>
      </c>
      <c r="B4343" t="str">
        <v>MITCHELL</v>
      </c>
      <c r="C4343" t="str">
        <v>SD</v>
      </c>
      <c r="D4343" t="str">
        <v>DAVISON</v>
      </c>
      <c r="E4343" t="str">
        <v>Critical Access Hospitals</v>
      </c>
      <c r="F4343" t="str">
        <v>Voluntary non-profit - Private</v>
      </c>
      <c r="G4343" t="str">
        <v>Yes</v>
      </c>
      <c r="H4343" s="8">
        <v>4</v>
      </c>
      <c r="I4343" t="str">
        <f>_xlfn.XLOOKUP(C4343,State_Ref!B:B,State_Ref!A:A,"No Match")</f>
        <v>South Dakota</v>
      </c>
      <c r="J4343" cm="1">
        <f t="array" ref="J4343">_xlfn.XLOOKUP(I4343&amp;PROPER(D4343),Cleaned_Population!B$2:B$3200&amp;Cleaned_Population!A$2:A$3200,Cleaned_Population!C$2:C$3200,"No Match")</f>
        <v>20069</v>
      </c>
      <c r="K4343" t="str">
        <f t="shared" si="67"/>
        <v>Sufficient Access</v>
      </c>
    </row>
    <row r="4344" spans="1:11">
      <c r="A4344" t="str">
        <v>EAGLE BUTTE INDIAN HEALTH SERVICE HOSPITAL</v>
      </c>
      <c r="B4344" t="str">
        <v>EAGLE BUTTE</v>
      </c>
      <c r="C4344" t="str">
        <v>SD</v>
      </c>
      <c r="D4344" t="str">
        <v>DEWEY</v>
      </c>
      <c r="E4344" t="str">
        <v>Critical Access Hospitals</v>
      </c>
      <c r="F4344" t="str">
        <v>Government - Federal</v>
      </c>
      <c r="G4344" t="str">
        <v>Yes</v>
      </c>
      <c r="H4344" s="8">
        <v>0</v>
      </c>
      <c r="I4344" t="str">
        <f>_xlfn.XLOOKUP(C4344,State_Ref!B:B,State_Ref!A:A,"No Match")</f>
        <v>South Dakota</v>
      </c>
      <c r="J4344" cm="1">
        <f t="array" ref="J4344">_xlfn.XLOOKUP(I4344&amp;PROPER(D4344),Cleaned_Population!B$2:B$3200&amp;Cleaned_Population!A$2:A$3200,Cleaned_Population!C$2:C$3200,"No Match")</f>
        <v>5419</v>
      </c>
      <c r="K4344" t="str">
        <f t="shared" si="67"/>
        <v>Sufficient Access</v>
      </c>
    </row>
    <row r="4345" spans="1:11">
      <c r="A4345" t="str">
        <v>LIFESCAPE</v>
      </c>
      <c r="B4345" t="str">
        <v>SIOUX FALLS</v>
      </c>
      <c r="C4345" t="str">
        <v>SD</v>
      </c>
      <c r="D4345" t="str">
        <v>MINNEHAHA</v>
      </c>
      <c r="E4345" t="str">
        <v>Childrens</v>
      </c>
      <c r="F4345" t="str">
        <v>Voluntary non-profit - Private</v>
      </c>
      <c r="G4345" t="str">
        <v>No</v>
      </c>
      <c r="H4345" s="8">
        <v>0</v>
      </c>
      <c r="I4345" t="str">
        <f>_xlfn.XLOOKUP(C4345,State_Ref!B:B,State_Ref!A:A,"No Match")</f>
        <v>South Dakota</v>
      </c>
      <c r="J4345" cm="1">
        <f t="array" ref="J4345">_xlfn.XLOOKUP(I4345&amp;PROPER(D4345),Cleaned_Population!B$2:B$3200&amp;Cleaned_Population!A$2:A$3200,Cleaned_Population!C$2:C$3200,"No Match")</f>
        <v>212691</v>
      </c>
      <c r="K4345" t="str">
        <f t="shared" si="67"/>
        <v>Sufficient Access</v>
      </c>
    </row>
    <row r="4346" spans="1:11">
      <c r="A4346" t="str">
        <v>SOUTH DAKOTA HUMAN SERVICES CENTER</v>
      </c>
      <c r="B4346" t="str">
        <v>YANKTON</v>
      </c>
      <c r="C4346" t="str">
        <v>SD</v>
      </c>
      <c r="D4346" t="str">
        <v>YANKTON</v>
      </c>
      <c r="E4346" t="str">
        <v>Psychiatric</v>
      </c>
      <c r="F4346" t="str">
        <v>Government - State</v>
      </c>
      <c r="G4346" t="str">
        <v>No</v>
      </c>
      <c r="H4346" s="8">
        <v>0</v>
      </c>
      <c r="I4346" t="str">
        <f>_xlfn.XLOOKUP(C4346,State_Ref!B:B,State_Ref!A:A,"No Match")</f>
        <v>South Dakota</v>
      </c>
      <c r="J4346" cm="1">
        <f t="array" ref="J4346">_xlfn.XLOOKUP(I4346&amp;PROPER(D4346),Cleaned_Population!B$2:B$3200&amp;Cleaned_Population!A$2:A$3200,Cleaned_Population!C$2:C$3200,"No Match")</f>
        <v>23635</v>
      </c>
      <c r="K4346" t="str">
        <f t="shared" si="67"/>
        <v>Sufficient Access</v>
      </c>
    </row>
    <row r="4347" spans="1:11">
      <c r="A4347" t="str">
        <v>JACKSON-MADISON COUNTY GENERAL HOSPITAL</v>
      </c>
      <c r="B4347" t="str">
        <v>JACKSON</v>
      </c>
      <c r="C4347" t="str">
        <v>TN</v>
      </c>
      <c r="D4347" t="str">
        <v>MADISON</v>
      </c>
      <c r="E4347" t="str">
        <v>Acute Care Hospitals</v>
      </c>
      <c r="F4347" t="str">
        <v>Government - Hospital District or Authority</v>
      </c>
      <c r="G4347" t="str">
        <v>Yes</v>
      </c>
      <c r="H4347" s="8">
        <v>3</v>
      </c>
      <c r="I4347" t="str">
        <f>_xlfn.XLOOKUP(C4347,State_Ref!B:B,State_Ref!A:A,"No Match")</f>
        <v>Tennessee</v>
      </c>
      <c r="J4347" cm="1">
        <f t="array" ref="J4347">_xlfn.XLOOKUP(I4347&amp;PROPER(D4347),Cleaned_Population!B$2:B$3200&amp;Cleaned_Population!A$2:A$3200,Cleaned_Population!C$2:C$3200,"No Match")</f>
        <v>100790</v>
      </c>
      <c r="K4347" t="str">
        <f t="shared" si="67"/>
        <v>Sufficient Access</v>
      </c>
    </row>
    <row r="4348" spans="1:11">
      <c r="A4348" t="str">
        <v>HIGHPOINT HEALTH-SUMNER WITH ASCENSION SAINT THOMA</v>
      </c>
      <c r="B4348" t="str">
        <v>GALLATIN</v>
      </c>
      <c r="C4348" t="str">
        <v>TN</v>
      </c>
      <c r="D4348" t="str">
        <v>SUMNER</v>
      </c>
      <c r="E4348" t="str">
        <v>Acute Care Hospitals</v>
      </c>
      <c r="F4348" t="str">
        <v>Proprietary</v>
      </c>
      <c r="G4348" t="str">
        <v>Yes</v>
      </c>
      <c r="H4348" s="8">
        <v>3</v>
      </c>
      <c r="I4348" t="str">
        <f>_xlfn.XLOOKUP(C4348,State_Ref!B:B,State_Ref!A:A,"No Match")</f>
        <v>Tennessee</v>
      </c>
      <c r="J4348" cm="1">
        <f t="array" ref="J4348">_xlfn.XLOOKUP(I4348&amp;PROPER(D4348),Cleaned_Population!B$2:B$3200&amp;Cleaned_Population!A$2:A$3200,Cleaned_Population!C$2:C$3200,"No Match")</f>
        <v>215538</v>
      </c>
      <c r="K4348" t="str">
        <f t="shared" si="67"/>
        <v>Sufficient Access</v>
      </c>
    </row>
    <row r="4349" spans="1:11">
      <c r="A4349" t="str">
        <v>TRISTAR SKYLINE MEDICAL CENTER</v>
      </c>
      <c r="B4349" t="str">
        <v>NASHVILLE</v>
      </c>
      <c r="C4349" t="str">
        <v>TN</v>
      </c>
      <c r="D4349" t="str">
        <v>DAVIDSON</v>
      </c>
      <c r="E4349" t="str">
        <v>Acute Care Hospitals</v>
      </c>
      <c r="F4349" t="str">
        <v>Voluntary non-profit - Private</v>
      </c>
      <c r="G4349" t="str">
        <v>Yes</v>
      </c>
      <c r="H4349" s="8">
        <v>2</v>
      </c>
      <c r="I4349" t="str">
        <f>_xlfn.XLOOKUP(C4349,State_Ref!B:B,State_Ref!A:A,"No Match")</f>
        <v>Tennessee</v>
      </c>
      <c r="J4349" cm="1">
        <f t="array" ref="J4349">_xlfn.XLOOKUP(I4349&amp;PROPER(D4349),Cleaned_Population!B$2:B$3200&amp;Cleaned_Population!A$2:A$3200,Cleaned_Population!C$2:C$3200,"No Match")</f>
        <v>745904</v>
      </c>
      <c r="K4349" t="str">
        <f t="shared" si="67"/>
        <v>Sufficient Access</v>
      </c>
    </row>
    <row r="4350" spans="1:11">
      <c r="A4350" t="str">
        <v>UNITY MEDICAL CENTER</v>
      </c>
      <c r="B4350" t="str">
        <v>MANCHESTER</v>
      </c>
      <c r="C4350" t="str">
        <v>TN</v>
      </c>
      <c r="D4350" t="str">
        <v>COFFEE</v>
      </c>
      <c r="E4350" t="str">
        <v>Acute Care Hospitals</v>
      </c>
      <c r="F4350" t="str">
        <v>Voluntary non-profit - Private</v>
      </c>
      <c r="G4350" t="str">
        <v>Yes</v>
      </c>
      <c r="H4350" s="8">
        <v>3</v>
      </c>
      <c r="I4350" t="str">
        <f>_xlfn.XLOOKUP(C4350,State_Ref!B:B,State_Ref!A:A,"No Match")</f>
        <v>Tennessee</v>
      </c>
      <c r="J4350" cm="1">
        <f t="array" ref="J4350">_xlfn.XLOOKUP(I4350&amp;PROPER(D4350),Cleaned_Population!B$2:B$3200&amp;Cleaned_Population!A$2:A$3200,Cleaned_Population!C$2:C$3200,"No Match")</f>
        <v>62419</v>
      </c>
      <c r="K4350" t="str">
        <f t="shared" si="67"/>
        <v>Sufficient Access</v>
      </c>
    </row>
    <row r="4351" spans="1:11">
      <c r="A4351" t="str">
        <v>HENDERSON COUNTY COMMUNITY HOSPITAL</v>
      </c>
      <c r="B4351" t="str">
        <v>LEXINGTON</v>
      </c>
      <c r="C4351" t="str">
        <v>TN</v>
      </c>
      <c r="D4351" t="str">
        <v>HENDERSON</v>
      </c>
      <c r="E4351" t="str">
        <v>Acute Care Hospitals</v>
      </c>
      <c r="F4351" t="str">
        <v>Proprietary</v>
      </c>
      <c r="G4351" t="str">
        <v>Yes</v>
      </c>
      <c r="H4351" s="8">
        <v>0</v>
      </c>
      <c r="I4351" t="str">
        <f>_xlfn.XLOOKUP(C4351,State_Ref!B:B,State_Ref!A:A,"No Match")</f>
        <v>Tennessee</v>
      </c>
      <c r="J4351" cm="1">
        <f t="array" ref="J4351">_xlfn.XLOOKUP(I4351&amp;PROPER(D4351),Cleaned_Population!B$2:B$3200&amp;Cleaned_Population!A$2:A$3200,Cleaned_Population!C$2:C$3200,"No Match")</f>
        <v>28518</v>
      </c>
      <c r="K4351" t="str">
        <f t="shared" si="67"/>
        <v>Sufficient Access</v>
      </c>
    </row>
    <row r="4352" spans="1:11">
      <c r="A4352" t="str">
        <v>CUMBERLAND MEDICAL CENTER</v>
      </c>
      <c r="B4352" t="str">
        <v>CROSSVILLE</v>
      </c>
      <c r="C4352" t="str">
        <v>TN</v>
      </c>
      <c r="D4352" t="str">
        <v>CUMBERLAND</v>
      </c>
      <c r="E4352" t="str">
        <v>Acute Care Hospitals</v>
      </c>
      <c r="F4352" t="str">
        <v>Voluntary non-profit - Private</v>
      </c>
      <c r="G4352" t="str">
        <v>Yes</v>
      </c>
      <c r="H4352" s="8">
        <v>4</v>
      </c>
      <c r="I4352" t="str">
        <f>_xlfn.XLOOKUP(C4352,State_Ref!B:B,State_Ref!A:A,"No Match")</f>
        <v>Tennessee</v>
      </c>
      <c r="J4352" cm="1">
        <f t="array" ref="J4352">_xlfn.XLOOKUP(I4352&amp;PROPER(D4352),Cleaned_Population!B$2:B$3200&amp;Cleaned_Population!A$2:A$3200,Cleaned_Population!C$2:C$3200,"No Match")</f>
        <v>66300</v>
      </c>
      <c r="K4352" t="str">
        <f t="shared" si="67"/>
        <v>Hospital Desert</v>
      </c>
    </row>
    <row r="4353" spans="1:11">
      <c r="A4353" t="str">
        <v>BLOUNT MEMORIAL HOSPITAL</v>
      </c>
      <c r="B4353" t="str">
        <v>MARYVILLE</v>
      </c>
      <c r="C4353" t="str">
        <v>TN</v>
      </c>
      <c r="D4353" t="str">
        <v>BLOUNT</v>
      </c>
      <c r="E4353" t="str">
        <v>Acute Care Hospitals</v>
      </c>
      <c r="F4353" t="str">
        <v>Government - Local</v>
      </c>
      <c r="G4353" t="str">
        <v>Yes</v>
      </c>
      <c r="H4353" s="8">
        <v>2</v>
      </c>
      <c r="I4353" t="str">
        <f>_xlfn.XLOOKUP(C4353,State_Ref!B:B,State_Ref!A:A,"No Match")</f>
        <v>Tennessee</v>
      </c>
      <c r="J4353" cm="1">
        <f t="array" ref="J4353">_xlfn.XLOOKUP(I4353&amp;PROPER(D4353),Cleaned_Population!B$2:B$3200&amp;Cleaned_Population!A$2:A$3200,Cleaned_Population!C$2:C$3200,"No Match")</f>
        <v>143820</v>
      </c>
      <c r="K4353" t="str">
        <f t="shared" si="67"/>
        <v>Hospital Desert</v>
      </c>
    </row>
    <row r="4354" spans="1:11">
      <c r="A4354" t="str">
        <v>WELLMONT BRISTOL REGIONAL MEDICAL CENTER</v>
      </c>
      <c r="B4354" t="str">
        <v>BRISTOL</v>
      </c>
      <c r="C4354" t="str">
        <v>TN</v>
      </c>
      <c r="D4354" t="str">
        <v>SULLIVAN</v>
      </c>
      <c r="E4354" t="str">
        <v>Acute Care Hospitals</v>
      </c>
      <c r="F4354" t="str">
        <v>Government - Hospital District or Authority</v>
      </c>
      <c r="G4354" t="str">
        <v>Yes</v>
      </c>
      <c r="H4354" s="8">
        <v>2</v>
      </c>
      <c r="I4354" t="str">
        <f>_xlfn.XLOOKUP(C4354,State_Ref!B:B,State_Ref!A:A,"No Match")</f>
        <v>Tennessee</v>
      </c>
      <c r="J4354" cm="1">
        <f t="array" ref="J4354">_xlfn.XLOOKUP(I4354&amp;PROPER(D4354),Cleaned_Population!B$2:B$3200&amp;Cleaned_Population!A$2:A$3200,Cleaned_Population!C$2:C$3200,"No Match")</f>
        <v>163759</v>
      </c>
      <c r="K4354" t="str">
        <f t="shared" si="67"/>
        <v>Sufficient Access</v>
      </c>
    </row>
    <row r="4355" spans="1:11">
      <c r="A4355" t="str">
        <v>UNIVERSITY HEALTH SYSTEM, INC</v>
      </c>
      <c r="B4355" t="str">
        <v>KNOXVILLE</v>
      </c>
      <c r="C4355" t="str">
        <v>TN</v>
      </c>
      <c r="D4355" t="str">
        <v>KNOX</v>
      </c>
      <c r="E4355" t="str">
        <v>Acute Care Hospitals</v>
      </c>
      <c r="F4355" t="str">
        <v>Voluntary non-profit - Private</v>
      </c>
      <c r="G4355" t="str">
        <v>Yes</v>
      </c>
      <c r="H4355" s="8">
        <v>4</v>
      </c>
      <c r="I4355" t="str">
        <f>_xlfn.XLOOKUP(C4355,State_Ref!B:B,State_Ref!A:A,"No Match")</f>
        <v>Tennessee</v>
      </c>
      <c r="J4355" cm="1">
        <f t="array" ref="J4355">_xlfn.XLOOKUP(I4355&amp;PROPER(D4355),Cleaned_Population!B$2:B$3200&amp;Cleaned_Population!A$2:A$3200,Cleaned_Population!C$2:C$3200,"No Match")</f>
        <v>511453</v>
      </c>
      <c r="K4355" t="str">
        <f t="shared" ref="K4355:K4418" si="68">IF(AND(J4355&gt;50000,COUNTIFS(D:D,D4355,C:C,C4355)&lt;=1),"Hospital Desert","Sufficient Access")</f>
        <v>Sufficient Access</v>
      </c>
    </row>
    <row r="4356" spans="1:11">
      <c r="A4356" t="str">
        <v>BAPTIST MEMORIAL HOSPITAL - CARROLL COUNTY</v>
      </c>
      <c r="B4356" t="str">
        <v>HUNTINGDON</v>
      </c>
      <c r="C4356" t="str">
        <v>TN</v>
      </c>
      <c r="D4356" t="str">
        <v>CARROLL</v>
      </c>
      <c r="E4356" t="str">
        <v>Acute Care Hospitals</v>
      </c>
      <c r="F4356" t="str">
        <v>Voluntary non-profit - Private</v>
      </c>
      <c r="G4356" t="str">
        <v>Yes</v>
      </c>
      <c r="H4356" s="8">
        <v>4</v>
      </c>
      <c r="I4356" t="str">
        <f>_xlfn.XLOOKUP(C4356,State_Ref!B:B,State_Ref!A:A,"No Match")</f>
        <v>Tennessee</v>
      </c>
      <c r="J4356" cm="1">
        <f t="array" ref="J4356">_xlfn.XLOOKUP(I4356&amp;PROPER(D4356),Cleaned_Population!B$2:B$3200&amp;Cleaned_Population!A$2:A$3200,Cleaned_Population!C$2:C$3200,"No Match")</f>
        <v>29200</v>
      </c>
      <c r="K4356" t="str">
        <f t="shared" si="68"/>
        <v>Sufficient Access</v>
      </c>
    </row>
    <row r="4357" spans="1:11">
      <c r="A4357" t="str">
        <v>WELLMONT HOLSTON VALLEY MEDICAL CENTER</v>
      </c>
      <c r="B4357" t="str">
        <v>KINGSPORT</v>
      </c>
      <c r="C4357" t="str">
        <v>TN</v>
      </c>
      <c r="D4357" t="str">
        <v>SULLIVAN</v>
      </c>
      <c r="E4357" t="str">
        <v>Acute Care Hospitals</v>
      </c>
      <c r="F4357" t="str">
        <v>Voluntary non-profit - Private</v>
      </c>
      <c r="G4357" t="str">
        <v>Yes</v>
      </c>
      <c r="H4357" s="8">
        <v>2</v>
      </c>
      <c r="I4357" t="str">
        <f>_xlfn.XLOOKUP(C4357,State_Ref!B:B,State_Ref!A:A,"No Match")</f>
        <v>Tennessee</v>
      </c>
      <c r="J4357" cm="1">
        <f t="array" ref="J4357">_xlfn.XLOOKUP(I4357&amp;PROPER(D4357),Cleaned_Population!B$2:B$3200&amp;Cleaned_Population!A$2:A$3200,Cleaned_Population!C$2:C$3200,"No Match")</f>
        <v>163759</v>
      </c>
      <c r="K4357" t="str">
        <f t="shared" si="68"/>
        <v>Sufficient Access</v>
      </c>
    </row>
    <row r="4358" spans="1:11">
      <c r="A4358" t="str">
        <v>SYCAMORE SHOALS HOSPITAL</v>
      </c>
      <c r="B4358" t="str">
        <v>ELIZABETHTON</v>
      </c>
      <c r="C4358" t="str">
        <v>TN</v>
      </c>
      <c r="D4358" t="str">
        <v>CARTER</v>
      </c>
      <c r="E4358" t="str">
        <v>Acute Care Hospitals</v>
      </c>
      <c r="F4358" t="str">
        <v>Voluntary non-profit - Private</v>
      </c>
      <c r="G4358" t="str">
        <v>Yes</v>
      </c>
      <c r="H4358" s="8">
        <v>2</v>
      </c>
      <c r="I4358" t="str">
        <f>_xlfn.XLOOKUP(C4358,State_Ref!B:B,State_Ref!A:A,"No Match")</f>
        <v>Tennessee</v>
      </c>
      <c r="J4358" cm="1">
        <f t="array" ref="J4358">_xlfn.XLOOKUP(I4358&amp;PROPER(D4358),Cleaned_Population!B$2:B$3200&amp;Cleaned_Population!A$2:A$3200,Cleaned_Population!C$2:C$3200,"No Match")</f>
        <v>57361</v>
      </c>
      <c r="K4358" t="str">
        <f t="shared" si="68"/>
        <v>Hospital Desert</v>
      </c>
    </row>
    <row r="4359" spans="1:11">
      <c r="A4359" t="str">
        <v>SOUTHERN TENNESSEE REGIONAL HEALTH SYSTEM PULASKI</v>
      </c>
      <c r="B4359" t="str">
        <v>PULASKI</v>
      </c>
      <c r="C4359" t="str">
        <v>TN</v>
      </c>
      <c r="D4359" t="str">
        <v>GILES</v>
      </c>
      <c r="E4359" t="str">
        <v>Acute Care Hospitals</v>
      </c>
      <c r="F4359" t="str">
        <v>Proprietary</v>
      </c>
      <c r="G4359" t="str">
        <v>Yes</v>
      </c>
      <c r="H4359" s="8">
        <v>3</v>
      </c>
      <c r="I4359" t="str">
        <f>_xlfn.XLOOKUP(C4359,State_Ref!B:B,State_Ref!A:A,"No Match")</f>
        <v>Tennessee</v>
      </c>
      <c r="J4359" cm="1">
        <f t="array" ref="J4359">_xlfn.XLOOKUP(I4359&amp;PROPER(D4359),Cleaned_Population!B$2:B$3200&amp;Cleaned_Population!A$2:A$3200,Cleaned_Population!C$2:C$3200,"No Match")</f>
        <v>31433</v>
      </c>
      <c r="K4359" t="str">
        <f t="shared" si="68"/>
        <v>Sufficient Access</v>
      </c>
    </row>
    <row r="4360" spans="1:11">
      <c r="A4360" t="str">
        <v>WILLIAMSON MEDICAL CENTER</v>
      </c>
      <c r="B4360" t="str">
        <v>FRANKLIN</v>
      </c>
      <c r="C4360" t="str">
        <v>TN</v>
      </c>
      <c r="D4360" t="str">
        <v>WILLIAMSON</v>
      </c>
      <c r="E4360" t="str">
        <v>Acute Care Hospitals</v>
      </c>
      <c r="F4360" t="str">
        <v>Government - Hospital District or Authority</v>
      </c>
      <c r="G4360" t="str">
        <v>Yes</v>
      </c>
      <c r="H4360" s="8">
        <v>5</v>
      </c>
      <c r="I4360" t="str">
        <f>_xlfn.XLOOKUP(C4360,State_Ref!B:B,State_Ref!A:A,"No Match")</f>
        <v>Tennessee</v>
      </c>
      <c r="J4360" cm="1">
        <f t="array" ref="J4360">_xlfn.XLOOKUP(I4360&amp;PROPER(D4360),Cleaned_Population!B$2:B$3200&amp;Cleaned_Population!A$2:A$3200,Cleaned_Population!C$2:C$3200,"No Match")</f>
        <v>272061</v>
      </c>
      <c r="K4360" t="str">
        <f t="shared" si="68"/>
        <v>Sufficient Access</v>
      </c>
    </row>
    <row r="4361" spans="1:11">
      <c r="A4361" t="str">
        <v>MORRISTOWN HAMBLEN HOSPITAL ASSOCIATION</v>
      </c>
      <c r="B4361" t="str">
        <v>MORRISTOWN</v>
      </c>
      <c r="C4361" t="str">
        <v>TN</v>
      </c>
      <c r="D4361" t="str">
        <v>HAMBLEN</v>
      </c>
      <c r="E4361" t="str">
        <v>Acute Care Hospitals</v>
      </c>
      <c r="F4361" t="str">
        <v>Government - Local</v>
      </c>
      <c r="G4361" t="str">
        <v>Yes</v>
      </c>
      <c r="H4361" s="8">
        <v>2</v>
      </c>
      <c r="I4361" t="str">
        <f>_xlfn.XLOOKUP(C4361,State_Ref!B:B,State_Ref!A:A,"No Match")</f>
        <v>Tennessee</v>
      </c>
      <c r="J4361" cm="1">
        <f t="array" ref="J4361">_xlfn.XLOOKUP(I4361&amp;PROPER(D4361),Cleaned_Population!B$2:B$3200&amp;Cleaned_Population!A$2:A$3200,Cleaned_Population!C$2:C$3200,"No Match")</f>
        <v>68843</v>
      </c>
      <c r="K4361" t="str">
        <f t="shared" si="68"/>
        <v>Hospital Desert</v>
      </c>
    </row>
    <row r="4362" spans="1:11">
      <c r="A4362" t="str">
        <v>ROANE MEDICAL CENTER</v>
      </c>
      <c r="B4362" t="str">
        <v>HARRIMAN</v>
      </c>
      <c r="C4362" t="str">
        <v>TN</v>
      </c>
      <c r="D4362" t="str">
        <v>ROANE</v>
      </c>
      <c r="E4362" t="str">
        <v>Acute Care Hospitals</v>
      </c>
      <c r="F4362" t="str">
        <v>Government - Hospital District or Authority</v>
      </c>
      <c r="G4362" t="str">
        <v>Yes</v>
      </c>
      <c r="H4362" s="8">
        <v>4</v>
      </c>
      <c r="I4362" t="str">
        <f>_xlfn.XLOOKUP(C4362,State_Ref!B:B,State_Ref!A:A,"No Match")</f>
        <v>Tennessee</v>
      </c>
      <c r="J4362" cm="1">
        <f t="array" ref="J4362">_xlfn.XLOOKUP(I4362&amp;PROPER(D4362),Cleaned_Population!B$2:B$3200&amp;Cleaned_Population!A$2:A$3200,Cleaned_Population!C$2:C$3200,"No Match")</f>
        <v>57395</v>
      </c>
      <c r="K4362" t="str">
        <f t="shared" si="68"/>
        <v>Hospital Desert</v>
      </c>
    </row>
    <row r="4363" spans="1:11">
      <c r="A4363" t="str">
        <v>HAWKINS COUNTY MEMORIAL HOSPITAL</v>
      </c>
      <c r="B4363" t="str">
        <v>ROGERSVILLE</v>
      </c>
      <c r="C4363" t="str">
        <v>TN</v>
      </c>
      <c r="D4363" t="str">
        <v>HAWKINS</v>
      </c>
      <c r="E4363" t="str">
        <v>Acute Care Hospitals</v>
      </c>
      <c r="F4363" t="str">
        <v>Voluntary non-profit - Private</v>
      </c>
      <c r="G4363" t="str">
        <v>Yes</v>
      </c>
      <c r="H4363" s="8">
        <v>0</v>
      </c>
      <c r="I4363" t="str">
        <f>_xlfn.XLOOKUP(C4363,State_Ref!B:B,State_Ref!A:A,"No Match")</f>
        <v>Tennessee</v>
      </c>
      <c r="J4363" cm="1">
        <f t="array" ref="J4363">_xlfn.XLOOKUP(I4363&amp;PROPER(D4363),Cleaned_Population!B$2:B$3200&amp;Cleaned_Population!A$2:A$3200,Cleaned_Population!C$2:C$3200,"No Match")</f>
        <v>59559</v>
      </c>
      <c r="K4363" t="str">
        <f t="shared" si="68"/>
        <v>Hospital Desert</v>
      </c>
    </row>
    <row r="4364" spans="1:11">
      <c r="A4364" t="str">
        <v>LAFOLLETTE MEDICAL CENTER</v>
      </c>
      <c r="B4364" t="str">
        <v>LA FOLLETTE</v>
      </c>
      <c r="C4364" t="str">
        <v>TN</v>
      </c>
      <c r="D4364" t="str">
        <v>CAMPBELL</v>
      </c>
      <c r="E4364" t="str">
        <v>Acute Care Hospitals</v>
      </c>
      <c r="F4364" t="str">
        <v>Voluntary non-profit - Church</v>
      </c>
      <c r="G4364" t="str">
        <v>Yes</v>
      </c>
      <c r="H4364" s="8">
        <v>3</v>
      </c>
      <c r="I4364" t="str">
        <f>_xlfn.XLOOKUP(C4364,State_Ref!B:B,State_Ref!A:A,"No Match")</f>
        <v>Tennessee</v>
      </c>
      <c r="J4364" cm="1">
        <f t="array" ref="J4364">_xlfn.XLOOKUP(I4364&amp;PROPER(D4364),Cleaned_Population!B$2:B$3200&amp;Cleaned_Population!A$2:A$3200,Cleaned_Population!C$2:C$3200,"No Match")</f>
        <v>40290</v>
      </c>
      <c r="K4364" t="str">
        <f t="shared" si="68"/>
        <v>Sufficient Access</v>
      </c>
    </row>
    <row r="4365" spans="1:11">
      <c r="A4365" t="str">
        <v>METHODIST MEDICAL CENTER OF OAK RIDGE</v>
      </c>
      <c r="B4365" t="str">
        <v>OAK RIDGE</v>
      </c>
      <c r="C4365" t="str">
        <v>TN</v>
      </c>
      <c r="D4365" t="str">
        <v>ANDERSON</v>
      </c>
      <c r="E4365" t="str">
        <v>Acute Care Hospitals</v>
      </c>
      <c r="F4365" t="str">
        <v>Voluntary non-profit - Private</v>
      </c>
      <c r="G4365" t="str">
        <v>Yes</v>
      </c>
      <c r="H4365" s="8">
        <v>4</v>
      </c>
      <c r="I4365" t="str">
        <f>_xlfn.XLOOKUP(C4365,State_Ref!B:B,State_Ref!A:A,"No Match")</f>
        <v>Tennessee</v>
      </c>
      <c r="J4365" cm="1">
        <f t="array" ref="J4365">_xlfn.XLOOKUP(I4365&amp;PROPER(D4365),Cleaned_Population!B$2:B$3200&amp;Cleaned_Population!A$2:A$3200,Cleaned_Population!C$2:C$3200,"No Match")</f>
        <v>82066</v>
      </c>
      <c r="K4365" t="str">
        <f t="shared" si="68"/>
        <v>Sufficient Access</v>
      </c>
    </row>
    <row r="4366" spans="1:11">
      <c r="A4366" t="str">
        <v>TENNOVA HEALTHCARE - CLARKSVILLE</v>
      </c>
      <c r="B4366" t="str">
        <v>CLARKSVILLE</v>
      </c>
      <c r="C4366" t="str">
        <v>TN</v>
      </c>
      <c r="D4366" t="str">
        <v>MONTGOMERY</v>
      </c>
      <c r="E4366" t="str">
        <v>Acute Care Hospitals</v>
      </c>
      <c r="F4366" t="str">
        <v>Proprietary</v>
      </c>
      <c r="G4366" t="str">
        <v>Yes</v>
      </c>
      <c r="H4366" s="8">
        <v>1</v>
      </c>
      <c r="I4366" t="str">
        <f>_xlfn.XLOOKUP(C4366,State_Ref!B:B,State_Ref!A:A,"No Match")</f>
        <v>Tennessee</v>
      </c>
      <c r="J4366" cm="1">
        <f t="array" ref="J4366">_xlfn.XLOOKUP(I4366&amp;PROPER(D4366),Cleaned_Population!B$2:B$3200&amp;Cleaned_Population!A$2:A$3200,Cleaned_Population!C$2:C$3200,"No Match")</f>
        <v>249935</v>
      </c>
      <c r="K4366" t="str">
        <f t="shared" si="68"/>
        <v>Sufficient Access</v>
      </c>
    </row>
    <row r="4367" spans="1:11">
      <c r="A4367" t="str">
        <v>VANDERBILT UNIVERSITY MEDICAL CENTER</v>
      </c>
      <c r="B4367" t="str">
        <v>NASHVILLE</v>
      </c>
      <c r="C4367" t="str">
        <v>TN</v>
      </c>
      <c r="D4367" t="str">
        <v>DAVIDSON</v>
      </c>
      <c r="E4367" t="str">
        <v>Acute Care Hospitals</v>
      </c>
      <c r="F4367" t="str">
        <v>Voluntary non-profit - Private</v>
      </c>
      <c r="G4367" t="str">
        <v>Yes</v>
      </c>
      <c r="H4367" s="8">
        <v>5</v>
      </c>
      <c r="I4367" t="str">
        <f>_xlfn.XLOOKUP(C4367,State_Ref!B:B,State_Ref!A:A,"No Match")</f>
        <v>Tennessee</v>
      </c>
      <c r="J4367" cm="1">
        <f t="array" ref="J4367">_xlfn.XLOOKUP(I4367&amp;PROPER(D4367),Cleaned_Population!B$2:B$3200&amp;Cleaned_Population!A$2:A$3200,Cleaned_Population!C$2:C$3200,"No Match")</f>
        <v>745904</v>
      </c>
      <c r="K4367" t="str">
        <f t="shared" si="68"/>
        <v>Sufficient Access</v>
      </c>
    </row>
    <row r="4368" spans="1:11">
      <c r="A4368" t="str">
        <v>TRISTAR HORIZON MEDICAL CENTER</v>
      </c>
      <c r="B4368" t="str">
        <v>DICKSON</v>
      </c>
      <c r="C4368" t="str">
        <v>TN</v>
      </c>
      <c r="D4368" t="str">
        <v>DICKSON</v>
      </c>
      <c r="E4368" t="str">
        <v>Acute Care Hospitals</v>
      </c>
      <c r="F4368" t="str">
        <v>Proprietary</v>
      </c>
      <c r="G4368" t="str">
        <v>Yes</v>
      </c>
      <c r="H4368" s="8">
        <v>3</v>
      </c>
      <c r="I4368" t="str">
        <f>_xlfn.XLOOKUP(C4368,State_Ref!B:B,State_Ref!A:A,"No Match")</f>
        <v>Tennessee</v>
      </c>
      <c r="J4368" cm="1">
        <f t="array" ref="J4368">_xlfn.XLOOKUP(I4368&amp;PROPER(D4368),Cleaned_Population!B$2:B$3200&amp;Cleaned_Population!A$2:A$3200,Cleaned_Population!C$2:C$3200,"No Match")</f>
        <v>58662</v>
      </c>
      <c r="K4368" t="str">
        <f t="shared" si="68"/>
        <v>Hospital Desert</v>
      </c>
    </row>
    <row r="4369" spans="1:11">
      <c r="A4369" t="str">
        <v>BAPTIST MEMORIAL HOSPITAL</v>
      </c>
      <c r="B4369" t="str">
        <v>MEMPHIS</v>
      </c>
      <c r="C4369" t="str">
        <v>TN</v>
      </c>
      <c r="D4369" t="str">
        <v>SHELBY</v>
      </c>
      <c r="E4369" t="str">
        <v>Acute Care Hospitals</v>
      </c>
      <c r="F4369" t="str">
        <v>Voluntary non-profit - Private</v>
      </c>
      <c r="G4369" t="str">
        <v>Yes</v>
      </c>
      <c r="H4369" s="8">
        <v>3</v>
      </c>
      <c r="I4369" t="str">
        <f>_xlfn.XLOOKUP(C4369,State_Ref!B:B,State_Ref!A:A,"No Match")</f>
        <v>Tennessee</v>
      </c>
      <c r="J4369" cm="1">
        <f t="array" ref="J4369">_xlfn.XLOOKUP(I4369&amp;PROPER(D4369),Cleaned_Population!B$2:B$3200&amp;Cleaned_Population!A$2:A$3200,Cleaned_Population!C$2:C$3200,"No Match")</f>
        <v>910226</v>
      </c>
      <c r="K4369" t="str">
        <f t="shared" si="68"/>
        <v>Sufficient Access</v>
      </c>
    </row>
    <row r="4370" spans="1:11">
      <c r="A4370" t="str">
        <v>METHODIST HOSPITALS OF MEMPHIS</v>
      </c>
      <c r="B4370" t="str">
        <v>MEMPHIS</v>
      </c>
      <c r="C4370" t="str">
        <v>TN</v>
      </c>
      <c r="D4370" t="str">
        <v>SHELBY</v>
      </c>
      <c r="E4370" t="str">
        <v>Acute Care Hospitals</v>
      </c>
      <c r="F4370" t="str">
        <v>Voluntary non-profit - Church</v>
      </c>
      <c r="G4370" t="str">
        <v>Yes</v>
      </c>
      <c r="H4370" s="8">
        <v>3</v>
      </c>
      <c r="I4370" t="str">
        <f>_xlfn.XLOOKUP(C4370,State_Ref!B:B,State_Ref!A:A,"No Match")</f>
        <v>Tennessee</v>
      </c>
      <c r="J4370" cm="1">
        <f t="array" ref="J4370">_xlfn.XLOOKUP(I4370&amp;PROPER(D4370),Cleaned_Population!B$2:B$3200&amp;Cleaned_Population!A$2:A$3200,Cleaned_Population!C$2:C$3200,"No Match")</f>
        <v>910226</v>
      </c>
      <c r="K4370" t="str">
        <f t="shared" si="68"/>
        <v>Sufficient Access</v>
      </c>
    </row>
    <row r="4371" spans="1:11">
      <c r="A4371" t="str">
        <v>GREENEVILLE COMMUNITY HOSPITAL</v>
      </c>
      <c r="B4371" t="str">
        <v>GREENEVILLE</v>
      </c>
      <c r="C4371" t="str">
        <v>TN</v>
      </c>
      <c r="D4371" t="str">
        <v>GREENE</v>
      </c>
      <c r="E4371" t="str">
        <v>Acute Care Hospitals</v>
      </c>
      <c r="F4371" t="str">
        <v>Voluntary non-profit - Private</v>
      </c>
      <c r="G4371" t="str">
        <v>Yes</v>
      </c>
      <c r="H4371" s="8">
        <v>2</v>
      </c>
      <c r="I4371" t="str">
        <f>_xlfn.XLOOKUP(C4371,State_Ref!B:B,State_Ref!A:A,"No Match")</f>
        <v>Tennessee</v>
      </c>
      <c r="J4371" cm="1">
        <f t="array" ref="J4371">_xlfn.XLOOKUP(I4371&amp;PROPER(D4371),Cleaned_Population!B$2:B$3200&amp;Cleaned_Population!A$2:A$3200,Cleaned_Population!C$2:C$3200,"No Match")</f>
        <v>73831</v>
      </c>
      <c r="K4371" t="str">
        <f t="shared" si="68"/>
        <v>Hospital Desert</v>
      </c>
    </row>
    <row r="4372" spans="1:11">
      <c r="A4372" t="str">
        <v>SAINT THOMAS RUTHERFORD HOSPITAL</v>
      </c>
      <c r="B4372" t="str">
        <v>MURFREESBORO</v>
      </c>
      <c r="C4372" t="str">
        <v>TN</v>
      </c>
      <c r="D4372" t="str">
        <v>RUTHERFORD</v>
      </c>
      <c r="E4372" t="str">
        <v>Acute Care Hospitals</v>
      </c>
      <c r="F4372" t="str">
        <v>Voluntary non-profit - Church</v>
      </c>
      <c r="G4372" t="str">
        <v>Yes</v>
      </c>
      <c r="H4372" s="8">
        <v>3</v>
      </c>
      <c r="I4372" t="str">
        <f>_xlfn.XLOOKUP(C4372,State_Ref!B:B,State_Ref!A:A,"No Match")</f>
        <v>Tennessee</v>
      </c>
      <c r="J4372" cm="1">
        <f t="array" ref="J4372">_xlfn.XLOOKUP(I4372&amp;PROPER(D4372),Cleaned_Population!B$2:B$3200&amp;Cleaned_Population!A$2:A$3200,Cleaned_Population!C$2:C$3200,"No Match")</f>
        <v>386352</v>
      </c>
      <c r="K4372" t="str">
        <f t="shared" si="68"/>
        <v>Sufficient Access</v>
      </c>
    </row>
    <row r="4373" spans="1:11">
      <c r="A4373" t="str">
        <v>TENNOVA HEALTHCARE-JEFFERSON MEMORIAL HOSPITAL</v>
      </c>
      <c r="B4373" t="str">
        <v>JEFFERSON CITY</v>
      </c>
      <c r="C4373" t="str">
        <v>TN</v>
      </c>
      <c r="D4373" t="str">
        <v>JEFFERSON</v>
      </c>
      <c r="E4373" t="str">
        <v>Acute Care Hospitals</v>
      </c>
      <c r="F4373" t="str">
        <v>Proprietary</v>
      </c>
      <c r="G4373" t="str">
        <v>Yes</v>
      </c>
      <c r="H4373" s="8">
        <v>2</v>
      </c>
      <c r="I4373" t="str">
        <f>_xlfn.XLOOKUP(C4373,State_Ref!B:B,State_Ref!A:A,"No Match")</f>
        <v>Tennessee</v>
      </c>
      <c r="J4373" cm="1">
        <f t="array" ref="J4373">_xlfn.XLOOKUP(I4373&amp;PROPER(D4373),Cleaned_Population!B$2:B$3200&amp;Cleaned_Population!A$2:A$3200,Cleaned_Population!C$2:C$3200,"No Match")</f>
        <v>60024</v>
      </c>
      <c r="K4373" t="str">
        <f t="shared" si="68"/>
        <v>Hospital Desert</v>
      </c>
    </row>
    <row r="4374" spans="1:11">
      <c r="A4374" t="str">
        <v>CLAIBORNE MEDICAL CENTER</v>
      </c>
      <c r="B4374" t="str">
        <v>TAZEWELL</v>
      </c>
      <c r="C4374" t="str">
        <v>TN</v>
      </c>
      <c r="D4374" t="str">
        <v>CLAIBORNE</v>
      </c>
      <c r="E4374" t="str">
        <v>Acute Care Hospitals</v>
      </c>
      <c r="F4374" t="str">
        <v>Government - Local</v>
      </c>
      <c r="G4374" t="str">
        <v>Yes</v>
      </c>
      <c r="H4374" s="8">
        <v>0</v>
      </c>
      <c r="I4374" t="str">
        <f>_xlfn.XLOOKUP(C4374,State_Ref!B:B,State_Ref!A:A,"No Match")</f>
        <v>Tennessee</v>
      </c>
      <c r="J4374" cm="1">
        <f t="array" ref="J4374">_xlfn.XLOOKUP(I4374&amp;PROPER(D4374),Cleaned_Population!B$2:B$3200&amp;Cleaned_Population!A$2:A$3200,Cleaned_Population!C$2:C$3200,"No Match")</f>
        <v>33229</v>
      </c>
      <c r="K4374" t="str">
        <f t="shared" si="68"/>
        <v>Sufficient Access</v>
      </c>
    </row>
    <row r="4375" spans="1:11">
      <c r="A4375" t="str">
        <v>SOUTHERN TENNESSEE REGIONAL HEALTH SYSTEM WINCHEST</v>
      </c>
      <c r="B4375" t="str">
        <v>WINCHESTER</v>
      </c>
      <c r="C4375" t="str">
        <v>TN</v>
      </c>
      <c r="D4375" t="str">
        <v>FRANKLIN</v>
      </c>
      <c r="E4375" t="str">
        <v>Acute Care Hospitals</v>
      </c>
      <c r="F4375" t="str">
        <v>Proprietary</v>
      </c>
      <c r="G4375" t="str">
        <v>Yes</v>
      </c>
      <c r="H4375" s="8">
        <v>3</v>
      </c>
      <c r="I4375" t="str">
        <f>_xlfn.XLOOKUP(C4375,State_Ref!B:B,State_Ref!A:A,"No Match")</f>
        <v>Tennessee</v>
      </c>
      <c r="J4375" cm="1">
        <f t="array" ref="J4375">_xlfn.XLOOKUP(I4375&amp;PROPER(D4375),Cleaned_Population!B$2:B$3200&amp;Cleaned_Population!A$2:A$3200,Cleaned_Population!C$2:C$3200,"No Match")</f>
        <v>45579</v>
      </c>
      <c r="K4375" t="str">
        <f t="shared" si="68"/>
        <v>Sufficient Access</v>
      </c>
    </row>
    <row r="4376" spans="1:11">
      <c r="A4376" t="str">
        <v>COOKEVILLE REGIONAL MEDICAL CENTER</v>
      </c>
      <c r="B4376" t="str">
        <v>COOKEVILLE</v>
      </c>
      <c r="C4376" t="str">
        <v>TN</v>
      </c>
      <c r="D4376" t="str">
        <v>PUTNAM</v>
      </c>
      <c r="E4376" t="str">
        <v>Acute Care Hospitals</v>
      </c>
      <c r="F4376" t="str">
        <v>Government - Local</v>
      </c>
      <c r="G4376" t="str">
        <v>Yes</v>
      </c>
      <c r="H4376" s="8">
        <v>2</v>
      </c>
      <c r="I4376" t="str">
        <f>_xlfn.XLOOKUP(C4376,State_Ref!B:B,State_Ref!A:A,"No Match")</f>
        <v>Tennessee</v>
      </c>
      <c r="J4376" cm="1">
        <f t="array" ref="J4376">_xlfn.XLOOKUP(I4376&amp;PROPER(D4376),Cleaned_Population!B$2:B$3200&amp;Cleaned_Population!A$2:A$3200,Cleaned_Population!C$2:C$3200,"No Match")</f>
        <v>86612</v>
      </c>
      <c r="K4376" t="str">
        <f t="shared" si="68"/>
        <v>Hospital Desert</v>
      </c>
    </row>
    <row r="4377" spans="1:11">
      <c r="A4377" t="str">
        <v>WEST TENNESSEE HEALTHCARE MILAN HOSPITAL</v>
      </c>
      <c r="B4377" t="str">
        <v>MILAN</v>
      </c>
      <c r="C4377" t="str">
        <v>TN</v>
      </c>
      <c r="D4377" t="str">
        <v>GIBSON</v>
      </c>
      <c r="E4377" t="str">
        <v>Acute Care Hospitals</v>
      </c>
      <c r="F4377" t="str">
        <v>Government - Local</v>
      </c>
      <c r="G4377" t="str">
        <v>Yes</v>
      </c>
      <c r="H4377" s="8">
        <v>0</v>
      </c>
      <c r="I4377" t="str">
        <f>_xlfn.XLOOKUP(C4377,State_Ref!B:B,State_Ref!A:A,"No Match")</f>
        <v>Tennessee</v>
      </c>
      <c r="J4377" cm="1">
        <f t="array" ref="J4377">_xlfn.XLOOKUP(I4377&amp;PROPER(D4377),Cleaned_Population!B$2:B$3200&amp;Cleaned_Population!A$2:A$3200,Cleaned_Population!C$2:C$3200,"No Match")</f>
        <v>51779</v>
      </c>
      <c r="K4377" t="str">
        <f t="shared" si="68"/>
        <v>Hospital Desert</v>
      </c>
    </row>
    <row r="4378" spans="1:11">
      <c r="A4378" t="str">
        <v>VOLUNTEER COMMUNITY HOSPITAL</v>
      </c>
      <c r="B4378" t="str">
        <v>MARTIN</v>
      </c>
      <c r="C4378" t="str">
        <v>TN</v>
      </c>
      <c r="D4378" t="str">
        <v>WEAKLEY</v>
      </c>
      <c r="E4378" t="str">
        <v>Acute Care Hospitals</v>
      </c>
      <c r="F4378" t="str">
        <v>Proprietary</v>
      </c>
      <c r="G4378" t="str">
        <v>Yes</v>
      </c>
      <c r="H4378" s="8">
        <v>2</v>
      </c>
      <c r="I4378" t="str">
        <f>_xlfn.XLOOKUP(C4378,State_Ref!B:B,State_Ref!A:A,"No Match")</f>
        <v>Tennessee</v>
      </c>
      <c r="J4378" cm="1">
        <f t="array" ref="J4378">_xlfn.XLOOKUP(I4378&amp;PROPER(D4378),Cleaned_Population!B$2:B$3200&amp;Cleaned_Population!A$2:A$3200,Cleaned_Population!C$2:C$3200,"No Match")</f>
        <v>33261</v>
      </c>
      <c r="K4378" t="str">
        <f t="shared" si="68"/>
        <v>Sufficient Access</v>
      </c>
    </row>
    <row r="4379" spans="1:11">
      <c r="A4379" t="str">
        <v>JOHNSON CITY MEDICAL CENTER</v>
      </c>
      <c r="B4379" t="str">
        <v>JOHNSON CITY</v>
      </c>
      <c r="C4379" t="str">
        <v>TN</v>
      </c>
      <c r="D4379" t="str">
        <v>WASHINGTON</v>
      </c>
      <c r="E4379" t="str">
        <v>Acute Care Hospitals</v>
      </c>
      <c r="F4379" t="str">
        <v>Voluntary non-profit - Private</v>
      </c>
      <c r="G4379" t="str">
        <v>Yes</v>
      </c>
      <c r="H4379" s="8">
        <v>1</v>
      </c>
      <c r="I4379" t="str">
        <f>_xlfn.XLOOKUP(C4379,State_Ref!B:B,State_Ref!A:A,"No Match")</f>
        <v>Tennessee</v>
      </c>
      <c r="J4379" cm="1">
        <f t="array" ref="J4379">_xlfn.XLOOKUP(I4379&amp;PROPER(D4379),Cleaned_Population!B$2:B$3200&amp;Cleaned_Population!A$2:A$3200,Cleaned_Population!C$2:C$3200,"No Match")</f>
        <v>141199</v>
      </c>
      <c r="K4379" t="str">
        <f t="shared" si="68"/>
        <v>Sufficient Access</v>
      </c>
    </row>
    <row r="4380" spans="1:11">
      <c r="A4380" t="str">
        <v>TRISTAR NORTHCREST MEDICAL CENTER</v>
      </c>
      <c r="B4380" t="str">
        <v>SPRINGFIELD</v>
      </c>
      <c r="C4380" t="str">
        <v>TN</v>
      </c>
      <c r="D4380" t="str">
        <v>ROBERTSON</v>
      </c>
      <c r="E4380" t="str">
        <v>Acute Care Hospitals</v>
      </c>
      <c r="F4380" t="str">
        <v>Voluntary non-profit - Other</v>
      </c>
      <c r="G4380" t="str">
        <v>Yes</v>
      </c>
      <c r="H4380" s="8">
        <v>3</v>
      </c>
      <c r="I4380" t="str">
        <f>_xlfn.XLOOKUP(C4380,State_Ref!B:B,State_Ref!A:A,"No Match")</f>
        <v>Tennessee</v>
      </c>
      <c r="J4380" cm="1">
        <f t="array" ref="J4380">_xlfn.XLOOKUP(I4380&amp;PROPER(D4380),Cleaned_Population!B$2:B$3200&amp;Cleaned_Population!A$2:A$3200,Cleaned_Population!C$2:C$3200,"No Match")</f>
        <v>80175</v>
      </c>
      <c r="K4380" t="str">
        <f t="shared" si="68"/>
        <v>Hospital Desert</v>
      </c>
    </row>
    <row r="4381" spans="1:11">
      <c r="A4381" t="str">
        <v>STARR REGIONAL MEDICAL CENTER ATHENS</v>
      </c>
      <c r="B4381" t="str">
        <v>ATHENS</v>
      </c>
      <c r="C4381" t="str">
        <v>TN</v>
      </c>
      <c r="D4381" t="str">
        <v>MC MINN</v>
      </c>
      <c r="E4381" t="str">
        <v>Acute Care Hospitals</v>
      </c>
      <c r="F4381" t="str">
        <v>Proprietary</v>
      </c>
      <c r="G4381" t="str">
        <v>Yes</v>
      </c>
      <c r="H4381" s="8">
        <v>3</v>
      </c>
      <c r="I4381" t="str">
        <f>_xlfn.XLOOKUP(C4381,State_Ref!B:B,State_Ref!A:A,"No Match")</f>
        <v>Tennessee</v>
      </c>
      <c r="J4381" t="str" cm="1">
        <f t="array" ref="J4381">_xlfn.XLOOKUP(I4381&amp;PROPER(D4381),Cleaned_Population!B$2:B$3200&amp;Cleaned_Population!A$2:A$3200,Cleaned_Population!C$2:C$3200,"No Match")</f>
        <v>No Match</v>
      </c>
      <c r="K4381" t="str">
        <f t="shared" si="68"/>
        <v>Hospital Desert</v>
      </c>
    </row>
    <row r="4382" spans="1:11">
      <c r="A4382" t="str">
        <v>DYERSBURG REGIONAL MEDICAL CENTER</v>
      </c>
      <c r="B4382" t="str">
        <v>DYERSBURG</v>
      </c>
      <c r="C4382" t="str">
        <v>TN</v>
      </c>
      <c r="D4382" t="str">
        <v>DYER</v>
      </c>
      <c r="E4382" t="str">
        <v>Acute Care Hospitals</v>
      </c>
      <c r="F4382" t="str">
        <v>Proprietary</v>
      </c>
      <c r="G4382" t="str">
        <v>Yes</v>
      </c>
      <c r="H4382" s="8">
        <v>4</v>
      </c>
      <c r="I4382" t="str">
        <f>_xlfn.XLOOKUP(C4382,State_Ref!B:B,State_Ref!A:A,"No Match")</f>
        <v>Tennessee</v>
      </c>
      <c r="J4382" cm="1">
        <f t="array" ref="J4382">_xlfn.XLOOKUP(I4382&amp;PROPER(D4382),Cleaned_Population!B$2:B$3200&amp;Cleaned_Population!A$2:A$3200,Cleaned_Population!C$2:C$3200,"No Match")</f>
        <v>36320</v>
      </c>
      <c r="K4382" t="str">
        <f t="shared" si="68"/>
        <v>Sufficient Access</v>
      </c>
    </row>
    <row r="4383" spans="1:11">
      <c r="A4383" t="str">
        <v>MAURY REGIONAL HOSPITAL</v>
      </c>
      <c r="B4383" t="str">
        <v>COLUMBIA</v>
      </c>
      <c r="C4383" t="str">
        <v>TN</v>
      </c>
      <c r="D4383" t="str">
        <v>MAURY</v>
      </c>
      <c r="E4383" t="str">
        <v>Acute Care Hospitals</v>
      </c>
      <c r="F4383" t="str">
        <v>Government - Local</v>
      </c>
      <c r="G4383" t="str">
        <v>Yes</v>
      </c>
      <c r="H4383" s="8">
        <v>3</v>
      </c>
      <c r="I4383" t="str">
        <f>_xlfn.XLOOKUP(C4383,State_Ref!B:B,State_Ref!A:A,"No Match")</f>
        <v>Tennessee</v>
      </c>
      <c r="J4383" cm="1">
        <f t="array" ref="J4383">_xlfn.XLOOKUP(I4383&amp;PROPER(D4383),Cleaned_Population!B$2:B$3200&amp;Cleaned_Population!A$2:A$3200,Cleaned_Population!C$2:C$3200,"No Match")</f>
        <v>118131</v>
      </c>
      <c r="K4383" t="str">
        <f t="shared" si="68"/>
        <v>Sufficient Access</v>
      </c>
    </row>
    <row r="4384" spans="1:11">
      <c r="A4384" t="str">
        <v>LECONTE MEDICAL CENTER</v>
      </c>
      <c r="B4384" t="str">
        <v>SEVIERVILLE</v>
      </c>
      <c r="C4384" t="str">
        <v>TN</v>
      </c>
      <c r="D4384" t="str">
        <v>SEVIER</v>
      </c>
      <c r="E4384" t="str">
        <v>Acute Care Hospitals</v>
      </c>
      <c r="F4384" t="str">
        <v>Voluntary non-profit - Other</v>
      </c>
      <c r="G4384" t="str">
        <v>Yes</v>
      </c>
      <c r="H4384" s="8">
        <v>5</v>
      </c>
      <c r="I4384" t="str">
        <f>_xlfn.XLOOKUP(C4384,State_Ref!B:B,State_Ref!A:A,"No Match")</f>
        <v>Tennessee</v>
      </c>
      <c r="J4384" cm="1">
        <f t="array" ref="J4384">_xlfn.XLOOKUP(I4384&amp;PROPER(D4384),Cleaned_Population!B$2:B$3200&amp;Cleaned_Population!A$2:A$3200,Cleaned_Population!C$2:C$3200,"No Match")</f>
        <v>101342</v>
      </c>
      <c r="K4384" t="str">
        <f t="shared" si="68"/>
        <v>Hospital Desert</v>
      </c>
    </row>
    <row r="4385" spans="1:11">
      <c r="A4385" t="str">
        <v>ASCENSION SAINT THOMAS HOSPITAL</v>
      </c>
      <c r="B4385" t="str">
        <v>NASHVILLE</v>
      </c>
      <c r="C4385" t="str">
        <v>TN</v>
      </c>
      <c r="D4385" t="str">
        <v>DAVIDSON</v>
      </c>
      <c r="E4385" t="str">
        <v>Acute Care Hospitals</v>
      </c>
      <c r="F4385" t="str">
        <v>Voluntary non-profit - Private</v>
      </c>
      <c r="G4385" t="str">
        <v>Yes</v>
      </c>
      <c r="H4385" s="8">
        <v>3</v>
      </c>
      <c r="I4385" t="str">
        <f>_xlfn.XLOOKUP(C4385,State_Ref!B:B,State_Ref!A:A,"No Match")</f>
        <v>Tennessee</v>
      </c>
      <c r="J4385" cm="1">
        <f t="array" ref="J4385">_xlfn.XLOOKUP(I4385&amp;PROPER(D4385),Cleaned_Population!B$2:B$3200&amp;Cleaned_Population!A$2:A$3200,Cleaned_Population!C$2:C$3200,"No Match")</f>
        <v>745904</v>
      </c>
      <c r="K4385" t="str">
        <f t="shared" si="68"/>
        <v>Sufficient Access</v>
      </c>
    </row>
    <row r="4386" spans="1:11">
      <c r="A4386" t="str">
        <v>SWEETWATER HOSPITAL ASSOCIATION</v>
      </c>
      <c r="B4386" t="str">
        <v>SWEETWATER</v>
      </c>
      <c r="C4386" t="str">
        <v>TN</v>
      </c>
      <c r="D4386" t="str">
        <v>MONROE</v>
      </c>
      <c r="E4386" t="str">
        <v>Acute Care Hospitals</v>
      </c>
      <c r="F4386" t="str">
        <v>Voluntary non-profit - Private</v>
      </c>
      <c r="G4386" t="str">
        <v>Yes</v>
      </c>
      <c r="H4386" s="8">
        <v>1</v>
      </c>
      <c r="I4386" t="str">
        <f>_xlfn.XLOOKUP(C4386,State_Ref!B:B,State_Ref!A:A,"No Match")</f>
        <v>Tennessee</v>
      </c>
      <c r="J4386" cm="1">
        <f t="array" ref="J4386">_xlfn.XLOOKUP(I4386&amp;PROPER(D4386),Cleaned_Population!B$2:B$3200&amp;Cleaned_Population!A$2:A$3200,Cleaned_Population!C$2:C$3200,"No Match")</f>
        <v>49730</v>
      </c>
      <c r="K4386" t="str">
        <f t="shared" si="68"/>
        <v>Sufficient Access</v>
      </c>
    </row>
    <row r="4387" spans="1:11">
      <c r="A4387" t="str">
        <v>MEMORIAL HEALTHCARE SYSTEM, INC</v>
      </c>
      <c r="B4387" t="str">
        <v>CHATTANOOGA</v>
      </c>
      <c r="C4387" t="str">
        <v>TN</v>
      </c>
      <c r="D4387" t="str">
        <v>HAMILTON</v>
      </c>
      <c r="E4387" t="str">
        <v>Acute Care Hospitals</v>
      </c>
      <c r="F4387" t="str">
        <v>Voluntary non-profit - Church</v>
      </c>
      <c r="G4387" t="str">
        <v>No</v>
      </c>
      <c r="H4387" s="8">
        <v>5</v>
      </c>
      <c r="I4387" t="str">
        <f>_xlfn.XLOOKUP(C4387,State_Ref!B:B,State_Ref!A:A,"No Match")</f>
        <v>Tennessee</v>
      </c>
      <c r="J4387" cm="1">
        <f t="array" ref="J4387">_xlfn.XLOOKUP(I4387&amp;PROPER(D4387),Cleaned_Population!B$2:B$3200&amp;Cleaned_Population!A$2:A$3200,Cleaned_Population!C$2:C$3200,"No Match")</f>
        <v>390833</v>
      </c>
      <c r="K4387" t="str">
        <f t="shared" si="68"/>
        <v>Sufficient Access</v>
      </c>
    </row>
    <row r="4388" spans="1:11">
      <c r="A4388" t="str">
        <v>LINCOLN MEDICAL CENTER</v>
      </c>
      <c r="B4388" t="str">
        <v>FAYETTEVILLE</v>
      </c>
      <c r="C4388" t="str">
        <v>TN</v>
      </c>
      <c r="D4388" t="str">
        <v>LINCOLN</v>
      </c>
      <c r="E4388" t="str">
        <v>Acute Care Hospitals</v>
      </c>
      <c r="F4388" t="str">
        <v>Government - Local</v>
      </c>
      <c r="G4388" t="str">
        <v>Yes</v>
      </c>
      <c r="H4388" s="8">
        <v>3</v>
      </c>
      <c r="I4388" t="str">
        <f>_xlfn.XLOOKUP(C4388,State_Ref!B:B,State_Ref!A:A,"No Match")</f>
        <v>Tennessee</v>
      </c>
      <c r="J4388" cm="1">
        <f t="array" ref="J4388">_xlfn.XLOOKUP(I4388&amp;PROPER(D4388),Cleaned_Population!B$2:B$3200&amp;Cleaned_Population!A$2:A$3200,Cleaned_Population!C$2:C$3200,"No Match")</f>
        <v>36853</v>
      </c>
      <c r="K4388" t="str">
        <f t="shared" si="68"/>
        <v>Sufficient Access</v>
      </c>
    </row>
    <row r="4389" spans="1:11">
      <c r="A4389" t="str">
        <v>ERLANGER MEDICAL CENTER</v>
      </c>
      <c r="B4389" t="str">
        <v>CHATTANOOGA</v>
      </c>
      <c r="C4389" t="str">
        <v>TN</v>
      </c>
      <c r="D4389" t="str">
        <v>HAMILTON</v>
      </c>
      <c r="E4389" t="str">
        <v>Acute Care Hospitals</v>
      </c>
      <c r="F4389" t="str">
        <v>Government - Hospital District or Authority</v>
      </c>
      <c r="G4389" t="str">
        <v>Yes</v>
      </c>
      <c r="H4389" s="8">
        <v>4</v>
      </c>
      <c r="I4389" t="str">
        <f>_xlfn.XLOOKUP(C4389,State_Ref!B:B,State_Ref!A:A,"No Match")</f>
        <v>Tennessee</v>
      </c>
      <c r="J4389" cm="1">
        <f t="array" ref="J4389">_xlfn.XLOOKUP(I4389&amp;PROPER(D4389),Cleaned_Population!B$2:B$3200&amp;Cleaned_Population!A$2:A$3200,Cleaned_Population!C$2:C$3200,"No Match")</f>
        <v>390833</v>
      </c>
      <c r="K4389" t="str">
        <f t="shared" si="68"/>
        <v>Sufficient Access</v>
      </c>
    </row>
    <row r="4390" spans="1:11">
      <c r="A4390" t="str">
        <v>HARDIN MEDICAL CENTER</v>
      </c>
      <c r="B4390" t="str">
        <v>SAVANNAH</v>
      </c>
      <c r="C4390" t="str">
        <v>TN</v>
      </c>
      <c r="D4390" t="str">
        <v>HARDIN</v>
      </c>
      <c r="E4390" t="str">
        <v>Acute Care Hospitals</v>
      </c>
      <c r="F4390" t="str">
        <v>Government - Local</v>
      </c>
      <c r="G4390" t="str">
        <v>Yes</v>
      </c>
      <c r="H4390" s="8">
        <v>2</v>
      </c>
      <c r="I4390" t="str">
        <f>_xlfn.XLOOKUP(C4390,State_Ref!B:B,State_Ref!A:A,"No Match")</f>
        <v>Tennessee</v>
      </c>
      <c r="J4390" cm="1">
        <f t="array" ref="J4390">_xlfn.XLOOKUP(I4390&amp;PROPER(D4390),Cleaned_Population!B$2:B$3200&amp;Cleaned_Population!A$2:A$3200,Cleaned_Population!C$2:C$3200,"No Match")</f>
        <v>27983</v>
      </c>
      <c r="K4390" t="str">
        <f t="shared" si="68"/>
        <v>Sufficient Access</v>
      </c>
    </row>
    <row r="4391" spans="1:11">
      <c r="A4391" t="str">
        <v>FORT LOUDOUN MEDICAL CENTER</v>
      </c>
      <c r="B4391" t="str">
        <v>LENOIR CITY</v>
      </c>
      <c r="C4391" t="str">
        <v>TN</v>
      </c>
      <c r="D4391" t="str">
        <v>LOUDON</v>
      </c>
      <c r="E4391" t="str">
        <v>Acute Care Hospitals</v>
      </c>
      <c r="F4391" t="str">
        <v>Voluntary non-profit - Other</v>
      </c>
      <c r="G4391" t="str">
        <v>Yes</v>
      </c>
      <c r="H4391" s="8">
        <v>4</v>
      </c>
      <c r="I4391" t="str">
        <f>_xlfn.XLOOKUP(C4391,State_Ref!B:B,State_Ref!A:A,"No Match")</f>
        <v>Tennessee</v>
      </c>
      <c r="J4391" cm="1">
        <f t="array" ref="J4391">_xlfn.XLOOKUP(I4391&amp;PROPER(D4391),Cleaned_Population!B$2:B$3200&amp;Cleaned_Population!A$2:A$3200,Cleaned_Population!C$2:C$3200,"No Match")</f>
        <v>63764</v>
      </c>
      <c r="K4391" t="str">
        <f t="shared" si="68"/>
        <v>Hospital Desert</v>
      </c>
    </row>
    <row r="4392" spans="1:11">
      <c r="A4392" t="str">
        <v>METRO NASHVILLE GENERAL HOSPITAL</v>
      </c>
      <c r="B4392" t="str">
        <v>NASHVILLE</v>
      </c>
      <c r="C4392" t="str">
        <v>TN</v>
      </c>
      <c r="D4392" t="str">
        <v>DAVIDSON</v>
      </c>
      <c r="E4392" t="str">
        <v>Acute Care Hospitals</v>
      </c>
      <c r="F4392" t="str">
        <v>Government - Hospital District or Authority</v>
      </c>
      <c r="G4392" t="str">
        <v>Yes</v>
      </c>
      <c r="H4392" s="8">
        <v>4</v>
      </c>
      <c r="I4392" t="str">
        <f>_xlfn.XLOOKUP(C4392,State_Ref!B:B,State_Ref!A:A,"No Match")</f>
        <v>Tennessee</v>
      </c>
      <c r="J4392" cm="1">
        <f t="array" ref="J4392">_xlfn.XLOOKUP(I4392&amp;PROPER(D4392),Cleaned_Population!B$2:B$3200&amp;Cleaned_Population!A$2:A$3200,Cleaned_Population!C$2:C$3200,"No Match")</f>
        <v>745904</v>
      </c>
      <c r="K4392" t="str">
        <f t="shared" si="68"/>
        <v>Sufficient Access</v>
      </c>
    </row>
    <row r="4393" spans="1:11">
      <c r="A4393" t="str">
        <v>PHYSICIANS REGIONAL MEDICAL CENTER</v>
      </c>
      <c r="B4393" t="str">
        <v>POWELL</v>
      </c>
      <c r="C4393" t="str">
        <v>TN</v>
      </c>
      <c r="D4393" t="str">
        <v>KNOX</v>
      </c>
      <c r="E4393" t="str">
        <v>Acute Care Hospitals</v>
      </c>
      <c r="F4393" t="str">
        <v>Proprietary</v>
      </c>
      <c r="G4393" t="str">
        <v>Yes</v>
      </c>
      <c r="H4393" s="8">
        <v>3</v>
      </c>
      <c r="I4393" t="str">
        <f>_xlfn.XLOOKUP(C4393,State_Ref!B:B,State_Ref!A:A,"No Match")</f>
        <v>Tennessee</v>
      </c>
      <c r="J4393" cm="1">
        <f t="array" ref="J4393">_xlfn.XLOOKUP(I4393&amp;PROPER(D4393),Cleaned_Population!B$2:B$3200&amp;Cleaned_Population!A$2:A$3200,Cleaned_Population!C$2:C$3200,"No Match")</f>
        <v>511453</v>
      </c>
      <c r="K4393" t="str">
        <f t="shared" si="68"/>
        <v>Sufficient Access</v>
      </c>
    </row>
    <row r="4394" spans="1:11">
      <c r="A4394" t="str">
        <v>FORT SANDERS REGIONAL MEDICAL CENTER</v>
      </c>
      <c r="B4394" t="str">
        <v>KNOXVILLE</v>
      </c>
      <c r="C4394" t="str">
        <v>TN</v>
      </c>
      <c r="D4394" t="str">
        <v>KNOX</v>
      </c>
      <c r="E4394" t="str">
        <v>Acute Care Hospitals</v>
      </c>
      <c r="F4394" t="str">
        <v>Voluntary non-profit - Private</v>
      </c>
      <c r="G4394" t="str">
        <v>Yes</v>
      </c>
      <c r="H4394" s="8">
        <v>3</v>
      </c>
      <c r="I4394" t="str">
        <f>_xlfn.XLOOKUP(C4394,State_Ref!B:B,State_Ref!A:A,"No Match")</f>
        <v>Tennessee</v>
      </c>
      <c r="J4394" cm="1">
        <f t="array" ref="J4394">_xlfn.XLOOKUP(I4394&amp;PROPER(D4394),Cleaned_Population!B$2:B$3200&amp;Cleaned_Population!A$2:A$3200,Cleaned_Population!C$2:C$3200,"No Match")</f>
        <v>511453</v>
      </c>
      <c r="K4394" t="str">
        <f t="shared" si="68"/>
        <v>Sufficient Access</v>
      </c>
    </row>
    <row r="4395" spans="1:11">
      <c r="A4395" t="str">
        <v>BAPTIST MEMORIAL HOSPITAL UNION CITY</v>
      </c>
      <c r="B4395" t="str">
        <v>UNION CITY</v>
      </c>
      <c r="C4395" t="str">
        <v>TN</v>
      </c>
      <c r="D4395" t="str">
        <v>OBION</v>
      </c>
      <c r="E4395" t="str">
        <v>Acute Care Hospitals</v>
      </c>
      <c r="F4395" t="str">
        <v>Voluntary non-profit - Private</v>
      </c>
      <c r="G4395" t="str">
        <v>Yes</v>
      </c>
      <c r="H4395" s="8">
        <v>4</v>
      </c>
      <c r="I4395" t="str">
        <f>_xlfn.XLOOKUP(C4395,State_Ref!B:B,State_Ref!A:A,"No Match")</f>
        <v>Tennessee</v>
      </c>
      <c r="J4395" cm="1">
        <f t="array" ref="J4395">_xlfn.XLOOKUP(I4395&amp;PROPER(D4395),Cleaned_Population!B$2:B$3200&amp;Cleaned_Population!A$2:A$3200,Cleaned_Population!C$2:C$3200,"No Match")</f>
        <v>30067</v>
      </c>
      <c r="K4395" t="str">
        <f t="shared" si="68"/>
        <v>Sufficient Access</v>
      </c>
    </row>
    <row r="4396" spans="1:11">
      <c r="A4396" t="str">
        <v>BAPTIST MEMORIAL HOSPITAL TIPTON</v>
      </c>
      <c r="B4396" t="str">
        <v>COVINGTON</v>
      </c>
      <c r="C4396" t="str">
        <v>TN</v>
      </c>
      <c r="D4396" t="str">
        <v>TIPTON</v>
      </c>
      <c r="E4396" t="str">
        <v>Acute Care Hospitals</v>
      </c>
      <c r="F4396" t="str">
        <v>Voluntary non-profit - Church</v>
      </c>
      <c r="G4396" t="str">
        <v>Yes</v>
      </c>
      <c r="H4396" s="8">
        <v>3</v>
      </c>
      <c r="I4396" t="str">
        <f>_xlfn.XLOOKUP(C4396,State_Ref!B:B,State_Ref!A:A,"No Match")</f>
        <v>Tennessee</v>
      </c>
      <c r="J4396" cm="1">
        <f t="array" ref="J4396">_xlfn.XLOOKUP(I4396&amp;PROPER(D4396),Cleaned_Population!B$2:B$3200&amp;Cleaned_Population!A$2:A$3200,Cleaned_Population!C$2:C$3200,"No Match")</f>
        <v>62287</v>
      </c>
      <c r="K4396" t="str">
        <f t="shared" si="68"/>
        <v>Hospital Desert</v>
      </c>
    </row>
    <row r="4397" spans="1:11">
      <c r="A4397" t="str">
        <v>WEST TENNESSEE HEALTHCARE HENRY COUNTY HOSPITAL</v>
      </c>
      <c r="B4397" t="str">
        <v>PARIS</v>
      </c>
      <c r="C4397" t="str">
        <v>TN</v>
      </c>
      <c r="D4397" t="str">
        <v>HENRY</v>
      </c>
      <c r="E4397" t="str">
        <v>Acute Care Hospitals</v>
      </c>
      <c r="F4397" t="str">
        <v>Government - Hospital District or Authority</v>
      </c>
      <c r="G4397" t="str">
        <v>Yes</v>
      </c>
      <c r="H4397" s="8">
        <v>3</v>
      </c>
      <c r="I4397" t="str">
        <f>_xlfn.XLOOKUP(C4397,State_Ref!B:B,State_Ref!A:A,"No Match")</f>
        <v>Tennessee</v>
      </c>
      <c r="J4397" cm="1">
        <f t="array" ref="J4397">_xlfn.XLOOKUP(I4397&amp;PROPER(D4397),Cleaned_Population!B$2:B$3200&amp;Cleaned_Population!A$2:A$3200,Cleaned_Population!C$2:C$3200,"No Match")</f>
        <v>32896</v>
      </c>
      <c r="K4397" t="str">
        <f t="shared" si="68"/>
        <v>Sufficient Access</v>
      </c>
    </row>
    <row r="4398" spans="1:11">
      <c r="A4398" t="str">
        <v>VANDERBILT BEDFORD HOSPITAL</v>
      </c>
      <c r="B4398" t="str">
        <v>SHELBYVILLE</v>
      </c>
      <c r="C4398" t="str">
        <v>TN</v>
      </c>
      <c r="D4398" t="str">
        <v>BEDFORD</v>
      </c>
      <c r="E4398" t="str">
        <v>Acute Care Hospitals</v>
      </c>
      <c r="F4398" t="str">
        <v>Proprietary</v>
      </c>
      <c r="G4398" t="str">
        <v>Yes</v>
      </c>
      <c r="H4398" s="8">
        <v>4</v>
      </c>
      <c r="I4398" t="str">
        <f>_xlfn.XLOOKUP(C4398,State_Ref!B:B,State_Ref!A:A,"No Match")</f>
        <v>Tennessee</v>
      </c>
      <c r="J4398" cm="1">
        <f t="array" ref="J4398">_xlfn.XLOOKUP(I4398&amp;PROPER(D4398),Cleaned_Population!B$2:B$3200&amp;Cleaned_Population!A$2:A$3200,Cleaned_Population!C$2:C$3200,"No Match")</f>
        <v>55273</v>
      </c>
      <c r="K4398" t="str">
        <f t="shared" si="68"/>
        <v>Hospital Desert</v>
      </c>
    </row>
    <row r="4399" spans="1:11">
      <c r="A4399" t="str">
        <v>MEMPHIS VA MEDICAL CENTER</v>
      </c>
      <c r="B4399" t="str">
        <v>MEMPHIS</v>
      </c>
      <c r="C4399" t="str">
        <v>TN</v>
      </c>
      <c r="D4399" t="str">
        <v>SHELBY</v>
      </c>
      <c r="E4399" t="str">
        <v>Acute Care - Veterans Administration</v>
      </c>
      <c r="F4399" t="str">
        <v>Veterans Health Administration</v>
      </c>
      <c r="G4399" t="str">
        <v>Yes</v>
      </c>
      <c r="H4399" s="8">
        <v>3</v>
      </c>
      <c r="I4399" t="str">
        <f>_xlfn.XLOOKUP(C4399,State_Ref!B:B,State_Ref!A:A,"No Match")</f>
        <v>Tennessee</v>
      </c>
      <c r="J4399" cm="1">
        <f t="array" ref="J4399">_xlfn.XLOOKUP(I4399&amp;PROPER(D4399),Cleaned_Population!B$2:B$3200&amp;Cleaned_Population!A$2:A$3200,Cleaned_Population!C$2:C$3200,"No Match")</f>
        <v>910226</v>
      </c>
      <c r="K4399" t="str">
        <f t="shared" si="68"/>
        <v>Sufficient Access</v>
      </c>
    </row>
    <row r="4400" spans="1:11">
      <c r="A4400" t="str">
        <v>VANDERBILT TULLAHOMA-HARTON HOSPITAL</v>
      </c>
      <c r="B4400" t="str">
        <v>TULLAHOMA</v>
      </c>
      <c r="C4400" t="str">
        <v>TN</v>
      </c>
      <c r="D4400" t="str">
        <v>COFFEE</v>
      </c>
      <c r="E4400" t="str">
        <v>Acute Care Hospitals</v>
      </c>
      <c r="F4400" t="str">
        <v>Voluntary non-profit - Other</v>
      </c>
      <c r="G4400" t="str">
        <v>Yes</v>
      </c>
      <c r="H4400" s="8">
        <v>3</v>
      </c>
      <c r="I4400" t="str">
        <f>_xlfn.XLOOKUP(C4400,State_Ref!B:B,State_Ref!A:A,"No Match")</f>
        <v>Tennessee</v>
      </c>
      <c r="J4400" cm="1">
        <f t="array" ref="J4400">_xlfn.XLOOKUP(I4400&amp;PROPER(D4400),Cleaned_Population!B$2:B$3200&amp;Cleaned_Population!A$2:A$3200,Cleaned_Population!C$2:C$3200,"No Match")</f>
        <v>62419</v>
      </c>
      <c r="K4400" t="str">
        <f t="shared" si="68"/>
        <v>Sufficient Access</v>
      </c>
    </row>
    <row r="4401" spans="1:11">
      <c r="A4401" t="str">
        <v>DEKALB COMMUNITY HOSPITAL</v>
      </c>
      <c r="B4401" t="str">
        <v>SMITHVILLE</v>
      </c>
      <c r="C4401" t="str">
        <v>TN</v>
      </c>
      <c r="D4401" t="str">
        <v>DE KALB</v>
      </c>
      <c r="E4401" t="str">
        <v>Acute Care Hospitals</v>
      </c>
      <c r="F4401" t="str">
        <v>Voluntary non-profit - Church</v>
      </c>
      <c r="G4401" t="str">
        <v>Yes</v>
      </c>
      <c r="H4401" s="8">
        <v>0</v>
      </c>
      <c r="I4401" t="str">
        <f>_xlfn.XLOOKUP(C4401,State_Ref!B:B,State_Ref!A:A,"No Match")</f>
        <v>Tennessee</v>
      </c>
      <c r="J4401" t="str" cm="1">
        <f t="array" ref="J4401">_xlfn.XLOOKUP(I4401&amp;PROPER(D4401),Cleaned_Population!B$2:B$3200&amp;Cleaned_Population!A$2:A$3200,Cleaned_Population!C$2:C$3200,"No Match")</f>
        <v>No Match</v>
      </c>
      <c r="K4401" t="str">
        <f t="shared" si="68"/>
        <v>Hospital Desert</v>
      </c>
    </row>
    <row r="4402" spans="1:11">
      <c r="A4402" t="str">
        <v>TRISTAR SUMMIT MEDICAL CENTER</v>
      </c>
      <c r="B4402" t="str">
        <v>HERMITAGE</v>
      </c>
      <c r="C4402" t="str">
        <v>TN</v>
      </c>
      <c r="D4402" t="str">
        <v>DAVIDSON</v>
      </c>
      <c r="E4402" t="str">
        <v>Acute Care Hospitals</v>
      </c>
      <c r="F4402" t="str">
        <v>Proprietary</v>
      </c>
      <c r="G4402" t="str">
        <v>Yes</v>
      </c>
      <c r="H4402" s="8">
        <v>4</v>
      </c>
      <c r="I4402" t="str">
        <f>_xlfn.XLOOKUP(C4402,State_Ref!B:B,State_Ref!A:A,"No Match")</f>
        <v>Tennessee</v>
      </c>
      <c r="J4402" cm="1">
        <f t="array" ref="J4402">_xlfn.XLOOKUP(I4402&amp;PROPER(D4402),Cleaned_Population!B$2:B$3200&amp;Cleaned_Population!A$2:A$3200,Cleaned_Population!C$2:C$3200,"No Match")</f>
        <v>745904</v>
      </c>
      <c r="K4402" t="str">
        <f t="shared" si="68"/>
        <v>Sufficient Access</v>
      </c>
    </row>
    <row r="4403" spans="1:11">
      <c r="A4403" t="str">
        <v>SAINT THOMAS RIVER PARK HOSPITAL</v>
      </c>
      <c r="B4403" t="str">
        <v>MCMINNVILLE</v>
      </c>
      <c r="C4403" t="str">
        <v>TN</v>
      </c>
      <c r="D4403" t="str">
        <v>WARREN</v>
      </c>
      <c r="E4403" t="str">
        <v>Acute Care Hospitals</v>
      </c>
      <c r="F4403" t="str">
        <v>Voluntary non-profit - Private</v>
      </c>
      <c r="G4403" t="str">
        <v>Yes</v>
      </c>
      <c r="H4403" s="8">
        <v>3</v>
      </c>
      <c r="I4403" t="str">
        <f>_xlfn.XLOOKUP(C4403,State_Ref!B:B,State_Ref!A:A,"No Match")</f>
        <v>Tennessee</v>
      </c>
      <c r="J4403" cm="1">
        <f t="array" ref="J4403">_xlfn.XLOOKUP(I4403&amp;PROPER(D4403),Cleaned_Population!B$2:B$3200&amp;Cleaned_Population!A$2:A$3200,Cleaned_Population!C$2:C$3200,"No Match")</f>
        <v>43717</v>
      </c>
      <c r="K4403" t="str">
        <f t="shared" si="68"/>
        <v>Sufficient Access</v>
      </c>
    </row>
    <row r="4404" spans="1:11">
      <c r="A4404" t="str">
        <v>REGIONAL ONE HEALTH</v>
      </c>
      <c r="B4404" t="str">
        <v>MEMPHIS</v>
      </c>
      <c r="C4404" t="str">
        <v>TN</v>
      </c>
      <c r="D4404" t="str">
        <v>SHELBY</v>
      </c>
      <c r="E4404" t="str">
        <v>Acute Care Hospitals</v>
      </c>
      <c r="F4404" t="str">
        <v>Government - Hospital District or Authority</v>
      </c>
      <c r="G4404" t="str">
        <v>Yes</v>
      </c>
      <c r="H4404" s="8">
        <v>1</v>
      </c>
      <c r="I4404" t="str">
        <f>_xlfn.XLOOKUP(C4404,State_Ref!B:B,State_Ref!A:A,"No Match")</f>
        <v>Tennessee</v>
      </c>
      <c r="J4404" cm="1">
        <f t="array" ref="J4404">_xlfn.XLOOKUP(I4404&amp;PROPER(D4404),Cleaned_Population!B$2:B$3200&amp;Cleaned_Population!A$2:A$3200,Cleaned_Population!C$2:C$3200,"No Match")</f>
        <v>910226</v>
      </c>
      <c r="K4404" t="str">
        <f t="shared" si="68"/>
        <v>Sufficient Access</v>
      </c>
    </row>
    <row r="4405" spans="1:11">
      <c r="A4405" t="str">
        <v>TENNOVA HEALTHCARE - NEWPORT MEDICAL CENTER</v>
      </c>
      <c r="B4405" t="str">
        <v>NEWPORT</v>
      </c>
      <c r="C4405" t="str">
        <v>TN</v>
      </c>
      <c r="D4405" t="str">
        <v>COCKE</v>
      </c>
      <c r="E4405" t="str">
        <v>Acute Care Hospitals</v>
      </c>
      <c r="F4405" t="str">
        <v>Proprietary</v>
      </c>
      <c r="G4405" t="str">
        <v>Yes</v>
      </c>
      <c r="H4405" s="8">
        <v>4</v>
      </c>
      <c r="I4405" t="str">
        <f>_xlfn.XLOOKUP(C4405,State_Ref!B:B,State_Ref!A:A,"No Match")</f>
        <v>Tennessee</v>
      </c>
      <c r="J4405" cm="1">
        <f t="array" ref="J4405">_xlfn.XLOOKUP(I4405&amp;PROPER(D4405),Cleaned_Population!B$2:B$3200&amp;Cleaned_Population!A$2:A$3200,Cleaned_Population!C$2:C$3200,"No Match")</f>
        <v>37889</v>
      </c>
      <c r="K4405" t="str">
        <f t="shared" si="68"/>
        <v>Sufficient Access</v>
      </c>
    </row>
    <row r="4406" spans="1:11">
      <c r="A4406" t="str">
        <v>PARKRIDGE MEDICAL CENTER</v>
      </c>
      <c r="B4406" t="str">
        <v>CHATTANOOGA</v>
      </c>
      <c r="C4406" t="str">
        <v>TN</v>
      </c>
      <c r="D4406" t="str">
        <v>HAMILTON</v>
      </c>
      <c r="E4406" t="str">
        <v>Acute Care Hospitals</v>
      </c>
      <c r="F4406" t="str">
        <v>Proprietary</v>
      </c>
      <c r="G4406" t="str">
        <v>Yes</v>
      </c>
      <c r="H4406" s="8">
        <v>4</v>
      </c>
      <c r="I4406" t="str">
        <f>_xlfn.XLOOKUP(C4406,State_Ref!B:B,State_Ref!A:A,"No Match")</f>
        <v>Tennessee</v>
      </c>
      <c r="J4406" cm="1">
        <f t="array" ref="J4406">_xlfn.XLOOKUP(I4406&amp;PROPER(D4406),Cleaned_Population!B$2:B$3200&amp;Cleaned_Population!A$2:A$3200,Cleaned_Population!C$2:C$3200,"No Match")</f>
        <v>390833</v>
      </c>
      <c r="K4406" t="str">
        <f t="shared" si="68"/>
        <v>Sufficient Access</v>
      </c>
    </row>
    <row r="4407" spans="1:11">
      <c r="A4407" t="str">
        <v>DELTA SPECIALTY HOSPITAL</v>
      </c>
      <c r="B4407" t="str">
        <v>MEMPHIS</v>
      </c>
      <c r="C4407" t="str">
        <v>TN</v>
      </c>
      <c r="D4407" t="str">
        <v>SHELBY</v>
      </c>
      <c r="E4407" t="str">
        <v>Acute Care Hospitals</v>
      </c>
      <c r="F4407" t="str">
        <v>Proprietary</v>
      </c>
      <c r="G4407" t="str">
        <v>Yes</v>
      </c>
      <c r="H4407" s="8">
        <v>0</v>
      </c>
      <c r="I4407" t="str">
        <f>_xlfn.XLOOKUP(C4407,State_Ref!B:B,State_Ref!A:A,"No Match")</f>
        <v>Tennessee</v>
      </c>
      <c r="J4407" cm="1">
        <f t="array" ref="J4407">_xlfn.XLOOKUP(I4407&amp;PROPER(D4407),Cleaned_Population!B$2:B$3200&amp;Cleaned_Population!A$2:A$3200,Cleaned_Population!C$2:C$3200,"No Match")</f>
        <v>910226</v>
      </c>
      <c r="K4407" t="str">
        <f t="shared" si="68"/>
        <v>Sufficient Access</v>
      </c>
    </row>
    <row r="4408" spans="1:11">
      <c r="A4408" t="str">
        <v>TRISTAR CENTENNIAL MEDICAL CENTER</v>
      </c>
      <c r="B4408" t="str">
        <v>NASHVILLE</v>
      </c>
      <c r="C4408" t="str">
        <v>TN</v>
      </c>
      <c r="D4408" t="str">
        <v>DAVIDSON</v>
      </c>
      <c r="E4408" t="str">
        <v>Acute Care Hospitals</v>
      </c>
      <c r="F4408" t="str">
        <v>Proprietary</v>
      </c>
      <c r="G4408" t="str">
        <v>Yes</v>
      </c>
      <c r="H4408" s="8">
        <v>4</v>
      </c>
      <c r="I4408" t="str">
        <f>_xlfn.XLOOKUP(C4408,State_Ref!B:B,State_Ref!A:A,"No Match")</f>
        <v>Tennessee</v>
      </c>
      <c r="J4408" cm="1">
        <f t="array" ref="J4408">_xlfn.XLOOKUP(I4408&amp;PROPER(D4408),Cleaned_Population!B$2:B$3200&amp;Cleaned_Population!A$2:A$3200,Cleaned_Population!C$2:C$3200,"No Match")</f>
        <v>745904</v>
      </c>
      <c r="K4408" t="str">
        <f t="shared" si="68"/>
        <v>Sufficient Access</v>
      </c>
    </row>
    <row r="4409" spans="1:11">
      <c r="A4409" t="str">
        <v>MOUNTAIN HOME VA MEDICAL CENTER</v>
      </c>
      <c r="B4409" t="str">
        <v>MOUNTAIN HOME</v>
      </c>
      <c r="C4409" t="str">
        <v>TN</v>
      </c>
      <c r="D4409" t="str">
        <v>WASHINGTON</v>
      </c>
      <c r="E4409" t="str">
        <v>Acute Care - Veterans Administration</v>
      </c>
      <c r="F4409" t="str">
        <v>Veterans Health Administration</v>
      </c>
      <c r="G4409" t="str">
        <v>Yes</v>
      </c>
      <c r="H4409" s="8">
        <v>5</v>
      </c>
      <c r="I4409" t="str">
        <f>_xlfn.XLOOKUP(C4409,State_Ref!B:B,State_Ref!A:A,"No Match")</f>
        <v>Tennessee</v>
      </c>
      <c r="J4409" cm="1">
        <f t="array" ref="J4409">_xlfn.XLOOKUP(I4409&amp;PROPER(D4409),Cleaned_Population!B$2:B$3200&amp;Cleaned_Population!A$2:A$3200,Cleaned_Population!C$2:C$3200,"No Match")</f>
        <v>141199</v>
      </c>
      <c r="K4409" t="str">
        <f t="shared" si="68"/>
        <v>Sufficient Access</v>
      </c>
    </row>
    <row r="4410" spans="1:11">
      <c r="A4410" t="str">
        <v>PARKWEST MEDICAL CENTER</v>
      </c>
      <c r="B4410" t="str">
        <v>KNOXVILLE</v>
      </c>
      <c r="C4410" t="str">
        <v>TN</v>
      </c>
      <c r="D4410" t="str">
        <v>KNOX</v>
      </c>
      <c r="E4410" t="str">
        <v>Acute Care Hospitals</v>
      </c>
      <c r="F4410" t="str">
        <v>Voluntary non-profit - Private</v>
      </c>
      <c r="G4410" t="str">
        <v>Yes</v>
      </c>
      <c r="H4410" s="8">
        <v>3</v>
      </c>
      <c r="I4410" t="str">
        <f>_xlfn.XLOOKUP(C4410,State_Ref!B:B,State_Ref!A:A,"No Match")</f>
        <v>Tennessee</v>
      </c>
      <c r="J4410" cm="1">
        <f t="array" ref="J4410">_xlfn.XLOOKUP(I4410&amp;PROPER(D4410),Cleaned_Population!B$2:B$3200&amp;Cleaned_Population!A$2:A$3200,Cleaned_Population!C$2:C$3200,"No Match")</f>
        <v>511453</v>
      </c>
      <c r="K4410" t="str">
        <f t="shared" si="68"/>
        <v>Sufficient Access</v>
      </c>
    </row>
    <row r="4411" spans="1:11">
      <c r="A4411" t="str">
        <v>SOUTHERN TENNESSEE REGIONAL HEALTH SYSTEM LAWRENCE</v>
      </c>
      <c r="B4411" t="str">
        <v>LAWRENCEBURG</v>
      </c>
      <c r="C4411" t="str">
        <v>TN</v>
      </c>
      <c r="D4411" t="str">
        <v>LAWRENCE</v>
      </c>
      <c r="E4411" t="str">
        <v>Acute Care Hospitals</v>
      </c>
      <c r="F4411" t="str">
        <v>Voluntary non-profit - Other</v>
      </c>
      <c r="G4411" t="str">
        <v>Yes</v>
      </c>
      <c r="H4411" s="8">
        <v>3</v>
      </c>
      <c r="I4411" t="str">
        <f>_xlfn.XLOOKUP(C4411,State_Ref!B:B,State_Ref!A:A,"No Match")</f>
        <v>Tennessee</v>
      </c>
      <c r="J4411" cm="1">
        <f t="array" ref="J4411">_xlfn.XLOOKUP(I4411&amp;PROPER(D4411),Cleaned_Population!B$2:B$3200&amp;Cleaned_Population!A$2:A$3200,Cleaned_Population!C$2:C$3200,"No Match")</f>
        <v>46914</v>
      </c>
      <c r="K4411" t="str">
        <f t="shared" si="68"/>
        <v>Sufficient Access</v>
      </c>
    </row>
    <row r="4412" spans="1:11">
      <c r="A4412" t="str">
        <v>INDIAN PATH COMMUNITY HOSPITAL</v>
      </c>
      <c r="B4412" t="str">
        <v>KINGSPORT</v>
      </c>
      <c r="C4412" t="str">
        <v>TN</v>
      </c>
      <c r="D4412" t="str">
        <v>SULLIVAN</v>
      </c>
      <c r="E4412" t="str">
        <v>Acute Care Hospitals</v>
      </c>
      <c r="F4412" t="str">
        <v>Voluntary non-profit - Private</v>
      </c>
      <c r="G4412" t="str">
        <v>Yes</v>
      </c>
      <c r="H4412" s="8">
        <v>0</v>
      </c>
      <c r="I4412" t="str">
        <f>_xlfn.XLOOKUP(C4412,State_Ref!B:B,State_Ref!A:A,"No Match")</f>
        <v>Tennessee</v>
      </c>
      <c r="J4412" cm="1">
        <f t="array" ref="J4412">_xlfn.XLOOKUP(I4412&amp;PROPER(D4412),Cleaned_Population!B$2:B$3200&amp;Cleaned_Population!A$2:A$3200,Cleaned_Population!C$2:C$3200,"No Match")</f>
        <v>163759</v>
      </c>
      <c r="K4412" t="str">
        <f t="shared" si="68"/>
        <v>Sufficient Access</v>
      </c>
    </row>
    <row r="4413" spans="1:11">
      <c r="A4413" t="str">
        <v>VA MIDDLE TENNESSEE HEALTHCARE SYSTEM - MURFREESBORO</v>
      </c>
      <c r="B4413" t="str">
        <v>MURFREESBORO</v>
      </c>
      <c r="C4413" t="str">
        <v>TN</v>
      </c>
      <c r="D4413" t="str">
        <v>RUTHERFORD</v>
      </c>
      <c r="E4413" t="str">
        <v>Acute Care - Veterans Administration</v>
      </c>
      <c r="F4413" t="str">
        <v>Veterans Health Administration</v>
      </c>
      <c r="G4413" t="str">
        <v>No</v>
      </c>
      <c r="H4413" s="8">
        <v>0</v>
      </c>
      <c r="I4413" t="str">
        <f>_xlfn.XLOOKUP(C4413,State_Ref!B:B,State_Ref!A:A,"No Match")</f>
        <v>Tennessee</v>
      </c>
      <c r="J4413" cm="1">
        <f t="array" ref="J4413">_xlfn.XLOOKUP(I4413&amp;PROPER(D4413),Cleaned_Population!B$2:B$3200&amp;Cleaned_Population!A$2:A$3200,Cleaned_Population!C$2:C$3200,"No Match")</f>
        <v>386352</v>
      </c>
      <c r="K4413" t="str">
        <f t="shared" si="68"/>
        <v>Sufficient Access</v>
      </c>
    </row>
    <row r="4414" spans="1:11">
      <c r="A4414" t="str">
        <v>ST FRANCIS HOSPITAL</v>
      </c>
      <c r="B4414" t="str">
        <v>MEMPHIS</v>
      </c>
      <c r="C4414" t="str">
        <v>TN</v>
      </c>
      <c r="D4414" t="str">
        <v>SHELBY</v>
      </c>
      <c r="E4414" t="str">
        <v>Acute Care Hospitals</v>
      </c>
      <c r="F4414" t="str">
        <v>Proprietary</v>
      </c>
      <c r="G4414" t="str">
        <v>Yes</v>
      </c>
      <c r="H4414" s="8">
        <v>1</v>
      </c>
      <c r="I4414" t="str">
        <f>_xlfn.XLOOKUP(C4414,State_Ref!B:B,State_Ref!A:A,"No Match")</f>
        <v>Tennessee</v>
      </c>
      <c r="J4414" cm="1">
        <f t="array" ref="J4414">_xlfn.XLOOKUP(I4414&amp;PROPER(D4414),Cleaned_Population!B$2:B$3200&amp;Cleaned_Population!A$2:A$3200,Cleaned_Population!C$2:C$3200,"No Match")</f>
        <v>910226</v>
      </c>
      <c r="K4414" t="str">
        <f t="shared" si="68"/>
        <v>Sufficient Access</v>
      </c>
    </row>
    <row r="4415" spans="1:11">
      <c r="A4415" t="str">
        <v>FRANKLIN WOODS COMMUNITY HOSPITAL</v>
      </c>
      <c r="B4415" t="str">
        <v>JOHNSON CITY</v>
      </c>
      <c r="C4415" t="str">
        <v>TN</v>
      </c>
      <c r="D4415" t="str">
        <v>WASHINGTON</v>
      </c>
      <c r="E4415" t="str">
        <v>Acute Care Hospitals</v>
      </c>
      <c r="F4415" t="str">
        <v>Voluntary non-profit - Private</v>
      </c>
      <c r="G4415" t="str">
        <v>Yes</v>
      </c>
      <c r="H4415" s="8">
        <v>3</v>
      </c>
      <c r="I4415" t="str">
        <f>_xlfn.XLOOKUP(C4415,State_Ref!B:B,State_Ref!A:A,"No Match")</f>
        <v>Tennessee</v>
      </c>
      <c r="J4415" cm="1">
        <f t="array" ref="J4415">_xlfn.XLOOKUP(I4415&amp;PROPER(D4415),Cleaned_Population!B$2:B$3200&amp;Cleaned_Population!A$2:A$3200,Cleaned_Population!C$2:C$3200,"No Match")</f>
        <v>141199</v>
      </c>
      <c r="K4415" t="str">
        <f t="shared" si="68"/>
        <v>Sufficient Access</v>
      </c>
    </row>
    <row r="4416" spans="1:11">
      <c r="A4416" t="str">
        <v>AFFILIATE OF VITRUVIAN HEALTH</v>
      </c>
      <c r="B4416" t="str">
        <v>CLEVELAND</v>
      </c>
      <c r="C4416" t="str">
        <v>TN</v>
      </c>
      <c r="D4416" t="str">
        <v>BRADLEY</v>
      </c>
      <c r="E4416" t="str">
        <v>Acute Care Hospitals</v>
      </c>
      <c r="F4416" t="str">
        <v>Proprietary</v>
      </c>
      <c r="G4416" t="str">
        <v>Yes</v>
      </c>
      <c r="H4416" s="8">
        <v>2</v>
      </c>
      <c r="I4416" t="str">
        <f>_xlfn.XLOOKUP(C4416,State_Ref!B:B,State_Ref!A:A,"No Match")</f>
        <v>Tennessee</v>
      </c>
      <c r="J4416" cm="1">
        <f t="array" ref="J4416">_xlfn.XLOOKUP(I4416&amp;PROPER(D4416),Cleaned_Population!B$2:B$3200&amp;Cleaned_Population!A$2:A$3200,Cleaned_Population!C$2:C$3200,"No Match")</f>
        <v>115465</v>
      </c>
      <c r="K4416" t="str">
        <f t="shared" si="68"/>
        <v>Hospital Desert</v>
      </c>
    </row>
    <row r="4417" spans="1:11">
      <c r="A4417" t="str">
        <v>LIVINGSTON REGIONAL HOSPITAL</v>
      </c>
      <c r="B4417" t="str">
        <v>LIVINGSTON</v>
      </c>
      <c r="C4417" t="str">
        <v>TN</v>
      </c>
      <c r="D4417" t="str">
        <v>OVERTON</v>
      </c>
      <c r="E4417" t="str">
        <v>Acute Care Hospitals</v>
      </c>
      <c r="F4417" t="str">
        <v>Proprietary</v>
      </c>
      <c r="G4417" t="str">
        <v>Yes</v>
      </c>
      <c r="H4417" s="8">
        <v>2</v>
      </c>
      <c r="I4417" t="str">
        <f>_xlfn.XLOOKUP(C4417,State_Ref!B:B,State_Ref!A:A,"No Match")</f>
        <v>Tennessee</v>
      </c>
      <c r="J4417" cm="1">
        <f t="array" ref="J4417">_xlfn.XLOOKUP(I4417&amp;PROPER(D4417),Cleaned_Population!B$2:B$3200&amp;Cleaned_Population!A$2:A$3200,Cleaned_Population!C$2:C$3200,"No Match")</f>
        <v>23787</v>
      </c>
      <c r="K4417" t="str">
        <f t="shared" si="68"/>
        <v>Sufficient Access</v>
      </c>
    </row>
    <row r="4418" spans="1:11">
      <c r="A4418" t="str">
        <v>VA MIDDLE TENNESSEE HEALTHCARE SYSTEM</v>
      </c>
      <c r="B4418" t="str">
        <v>NASHVILLE</v>
      </c>
      <c r="C4418" t="str">
        <v>TN</v>
      </c>
      <c r="D4418" t="str">
        <v>DAVIDSON</v>
      </c>
      <c r="E4418" t="str">
        <v>Acute Care - Veterans Administration</v>
      </c>
      <c r="F4418" t="str">
        <v>Veterans Health Administration</v>
      </c>
      <c r="G4418" t="str">
        <v>Yes</v>
      </c>
      <c r="H4418" s="8">
        <v>4</v>
      </c>
      <c r="I4418" t="str">
        <f>_xlfn.XLOOKUP(C4418,State_Ref!B:B,State_Ref!A:A,"No Match")</f>
        <v>Tennessee</v>
      </c>
      <c r="J4418" cm="1">
        <f t="array" ref="J4418">_xlfn.XLOOKUP(I4418&amp;PROPER(D4418),Cleaned_Population!B$2:B$3200&amp;Cleaned_Population!A$2:A$3200,Cleaned_Population!C$2:C$3200,"No Match")</f>
        <v>745904</v>
      </c>
      <c r="K4418" t="str">
        <f t="shared" si="68"/>
        <v>Sufficient Access</v>
      </c>
    </row>
    <row r="4419" spans="1:11">
      <c r="A4419" t="str">
        <v>SAINT THOMAS HIGHLANDS HOSPITAL</v>
      </c>
      <c r="B4419" t="str">
        <v>SPARTA</v>
      </c>
      <c r="C4419" t="str">
        <v>TN</v>
      </c>
      <c r="D4419" t="str">
        <v>WHITE</v>
      </c>
      <c r="E4419" t="str">
        <v>Acute Care Hospitals</v>
      </c>
      <c r="F4419" t="str">
        <v>Proprietary</v>
      </c>
      <c r="G4419" t="str">
        <v>Yes</v>
      </c>
      <c r="H4419" s="8">
        <v>0</v>
      </c>
      <c r="I4419" t="str">
        <f>_xlfn.XLOOKUP(C4419,State_Ref!B:B,State_Ref!A:A,"No Match")</f>
        <v>Tennessee</v>
      </c>
      <c r="J4419" cm="1">
        <f t="array" ref="J4419">_xlfn.XLOOKUP(I4419&amp;PROPER(D4419),Cleaned_Population!B$2:B$3200&amp;Cleaned_Population!A$2:A$3200,Cleaned_Population!C$2:C$3200,"No Match")</f>
        <v>29612</v>
      </c>
      <c r="K4419" t="str">
        <f t="shared" ref="K4419:K4482" si="69">IF(AND(J4419&gt;50000,COUNTIFS(D:D,D4419,C:C,C4419)&lt;=1),"Hospital Desert","Sufficient Access")</f>
        <v>Sufficient Access</v>
      </c>
    </row>
    <row r="4420" spans="1:11">
      <c r="A4420" t="str">
        <v>VANDERBILT WILSON COUNTY HOSPITAL</v>
      </c>
      <c r="B4420" t="str">
        <v>LEBANON</v>
      </c>
      <c r="C4420" t="str">
        <v>TN</v>
      </c>
      <c r="D4420" t="str">
        <v>WILSON</v>
      </c>
      <c r="E4420" t="str">
        <v>Acute Care Hospitals</v>
      </c>
      <c r="F4420" t="str">
        <v>Voluntary non-profit - Private</v>
      </c>
      <c r="G4420" t="str">
        <v>Yes</v>
      </c>
      <c r="H4420" s="8">
        <v>5</v>
      </c>
      <c r="I4420" t="str">
        <f>_xlfn.XLOOKUP(C4420,State_Ref!B:B,State_Ref!A:A,"No Match")</f>
        <v>Tennessee</v>
      </c>
      <c r="J4420" cm="1">
        <f t="array" ref="J4420">_xlfn.XLOOKUP(I4420&amp;PROPER(D4420),Cleaned_Population!B$2:B$3200&amp;Cleaned_Population!A$2:A$3200,Cleaned_Population!C$2:C$3200,"No Match")</f>
        <v>175033</v>
      </c>
      <c r="K4420" t="str">
        <f t="shared" si="69"/>
        <v>Hospital Desert</v>
      </c>
    </row>
    <row r="4421" spans="1:11">
      <c r="A4421" t="str">
        <v>TRISTAR HENDERSONVILLE MEDICAL CENTER</v>
      </c>
      <c r="B4421" t="str">
        <v>HENDERSONVILLE</v>
      </c>
      <c r="C4421" t="str">
        <v>TN</v>
      </c>
      <c r="D4421" t="str">
        <v>SUMNER</v>
      </c>
      <c r="E4421" t="str">
        <v>Acute Care Hospitals</v>
      </c>
      <c r="F4421" t="str">
        <v>Proprietary</v>
      </c>
      <c r="G4421" t="str">
        <v>Yes</v>
      </c>
      <c r="H4421" s="8">
        <v>4</v>
      </c>
      <c r="I4421" t="str">
        <f>_xlfn.XLOOKUP(C4421,State_Ref!B:B,State_Ref!A:A,"No Match")</f>
        <v>Tennessee</v>
      </c>
      <c r="J4421" cm="1">
        <f t="array" ref="J4421">_xlfn.XLOOKUP(I4421&amp;PROPER(D4421),Cleaned_Population!B$2:B$3200&amp;Cleaned_Population!A$2:A$3200,Cleaned_Population!C$2:C$3200,"No Match")</f>
        <v>215538</v>
      </c>
      <c r="K4421" t="str">
        <f t="shared" si="69"/>
        <v>Sufficient Access</v>
      </c>
    </row>
    <row r="4422" spans="1:11">
      <c r="A4422" t="str">
        <v>TRISTAR SOUTHERN HILLS MEDICAL CENTER</v>
      </c>
      <c r="B4422" t="str">
        <v>NASHVILLE</v>
      </c>
      <c r="C4422" t="str">
        <v>TN</v>
      </c>
      <c r="D4422" t="str">
        <v>DAVIDSON</v>
      </c>
      <c r="E4422" t="str">
        <v>Acute Care Hospitals</v>
      </c>
      <c r="F4422" t="str">
        <v>Proprietary</v>
      </c>
      <c r="G4422" t="str">
        <v>Yes</v>
      </c>
      <c r="H4422" s="8">
        <v>4</v>
      </c>
      <c r="I4422" t="str">
        <f>_xlfn.XLOOKUP(C4422,State_Ref!B:B,State_Ref!A:A,"No Match")</f>
        <v>Tennessee</v>
      </c>
      <c r="J4422" cm="1">
        <f t="array" ref="J4422">_xlfn.XLOOKUP(I4422&amp;PROPER(D4422),Cleaned_Population!B$2:B$3200&amp;Cleaned_Population!A$2:A$3200,Cleaned_Population!C$2:C$3200,"No Match")</f>
        <v>745904</v>
      </c>
      <c r="K4422" t="str">
        <f t="shared" si="69"/>
        <v>Sufficient Access</v>
      </c>
    </row>
    <row r="4423" spans="1:11">
      <c r="A4423" t="str">
        <v>STONES RIVER HOSPITAL</v>
      </c>
      <c r="B4423" t="str">
        <v>WOODBURY</v>
      </c>
      <c r="C4423" t="str">
        <v>TN</v>
      </c>
      <c r="D4423" t="str">
        <v>CANNON</v>
      </c>
      <c r="E4423" t="str">
        <v>Acute Care Hospitals</v>
      </c>
      <c r="F4423" t="str">
        <v>Proprietary</v>
      </c>
      <c r="G4423" t="str">
        <v>Yes</v>
      </c>
      <c r="H4423" s="8">
        <v>0</v>
      </c>
      <c r="I4423" t="str">
        <f>_xlfn.XLOOKUP(C4423,State_Ref!B:B,State_Ref!A:A,"No Match")</f>
        <v>Tennessee</v>
      </c>
      <c r="J4423" cm="1">
        <f t="array" ref="J4423">_xlfn.XLOOKUP(I4423&amp;PROPER(D4423),Cleaned_Population!B$2:B$3200&amp;Cleaned_Population!A$2:A$3200,Cleaned_Population!C$2:C$3200,"No Match")</f>
        <v>15296</v>
      </c>
      <c r="K4423" t="str">
        <f t="shared" si="69"/>
        <v>Sufficient Access</v>
      </c>
    </row>
    <row r="4424" spans="1:11">
      <c r="A4424" t="str">
        <v>SAINT THOMAS HOSPITAL FOR SPINAL SURGERY</v>
      </c>
      <c r="B4424" t="str">
        <v>NASHVILLE</v>
      </c>
      <c r="C4424" t="str">
        <v>TN</v>
      </c>
      <c r="D4424" t="str">
        <v>DAVIDSON</v>
      </c>
      <c r="E4424" t="str">
        <v>Acute Care Hospitals</v>
      </c>
      <c r="F4424" t="str">
        <v>Voluntary non-profit - Other</v>
      </c>
      <c r="G4424" t="str">
        <v>No</v>
      </c>
      <c r="H4424" s="8">
        <v>0</v>
      </c>
      <c r="I4424" t="str">
        <f>_xlfn.XLOOKUP(C4424,State_Ref!B:B,State_Ref!A:A,"No Match")</f>
        <v>Tennessee</v>
      </c>
      <c r="J4424" cm="1">
        <f t="array" ref="J4424">_xlfn.XLOOKUP(I4424&amp;PROPER(D4424),Cleaned_Population!B$2:B$3200&amp;Cleaned_Population!A$2:A$3200,Cleaned_Population!C$2:C$3200,"No Match")</f>
        <v>745904</v>
      </c>
      <c r="K4424" t="str">
        <f t="shared" si="69"/>
        <v>Sufficient Access</v>
      </c>
    </row>
    <row r="4425" spans="1:11">
      <c r="A4425" t="str">
        <v>TRISTAR STONECREST MEDICAL CENTER</v>
      </c>
      <c r="B4425" t="str">
        <v>SMYRNA</v>
      </c>
      <c r="C4425" t="str">
        <v>TN</v>
      </c>
      <c r="D4425" t="str">
        <v>RUTHERFORD</v>
      </c>
      <c r="E4425" t="str">
        <v>Acute Care Hospitals</v>
      </c>
      <c r="F4425" t="str">
        <v>Proprietary</v>
      </c>
      <c r="G4425" t="str">
        <v>Yes</v>
      </c>
      <c r="H4425" s="8">
        <v>4</v>
      </c>
      <c r="I4425" t="str">
        <f>_xlfn.XLOOKUP(C4425,State_Ref!B:B,State_Ref!A:A,"No Match")</f>
        <v>Tennessee</v>
      </c>
      <c r="J4425" cm="1">
        <f t="array" ref="J4425">_xlfn.XLOOKUP(I4425&amp;PROPER(D4425),Cleaned_Population!B$2:B$3200&amp;Cleaned_Population!A$2:A$3200,Cleaned_Population!C$2:C$3200,"No Match")</f>
        <v>386352</v>
      </c>
      <c r="K4425" t="str">
        <f t="shared" si="69"/>
        <v>Sufficient Access</v>
      </c>
    </row>
    <row r="4426" spans="1:11">
      <c r="A4426" t="str">
        <v>SAINT FRANCIS BARTLETT MEDICAL CENTER</v>
      </c>
      <c r="B4426" t="str">
        <v>BARTLETT</v>
      </c>
      <c r="C4426" t="str">
        <v>TN</v>
      </c>
      <c r="D4426" t="str">
        <v>SHELBY</v>
      </c>
      <c r="E4426" t="str">
        <v>Acute Care Hospitals</v>
      </c>
      <c r="F4426" t="str">
        <v>Proprietary</v>
      </c>
      <c r="G4426" t="str">
        <v>Yes</v>
      </c>
      <c r="H4426" s="8">
        <v>1</v>
      </c>
      <c r="I4426" t="str">
        <f>_xlfn.XLOOKUP(C4426,State_Ref!B:B,State_Ref!A:A,"No Match")</f>
        <v>Tennessee</v>
      </c>
      <c r="J4426" cm="1">
        <f t="array" ref="J4426">_xlfn.XLOOKUP(I4426&amp;PROPER(D4426),Cleaned_Population!B$2:B$3200&amp;Cleaned_Population!A$2:A$3200,Cleaned_Population!C$2:C$3200,"No Match")</f>
        <v>910226</v>
      </c>
      <c r="K4426" t="str">
        <f t="shared" si="69"/>
        <v>Sufficient Access</v>
      </c>
    </row>
    <row r="4427" spans="1:11">
      <c r="A4427" t="str">
        <v>TRUSTPOINT HOSPITAL</v>
      </c>
      <c r="B4427" t="str">
        <v>MURFREESBORO</v>
      </c>
      <c r="C4427" t="str">
        <v>TN</v>
      </c>
      <c r="D4427" t="str">
        <v>RUTHERFORD</v>
      </c>
      <c r="E4427" t="str">
        <v>Acute Care Hospitals</v>
      </c>
      <c r="F4427" t="str">
        <v>Proprietary</v>
      </c>
      <c r="G4427" t="str">
        <v>No</v>
      </c>
      <c r="H4427" s="8">
        <v>0</v>
      </c>
      <c r="I4427" t="str">
        <f>_xlfn.XLOOKUP(C4427,State_Ref!B:B,State_Ref!A:A,"No Match")</f>
        <v>Tennessee</v>
      </c>
      <c r="J4427" cm="1">
        <f t="array" ref="J4427">_xlfn.XLOOKUP(I4427&amp;PROPER(D4427),Cleaned_Population!B$2:B$3200&amp;Cleaned_Population!A$2:A$3200,Cleaned_Population!C$2:C$3200,"No Match")</f>
        <v>386352</v>
      </c>
      <c r="K4427" t="str">
        <f t="shared" si="69"/>
        <v>Sufficient Access</v>
      </c>
    </row>
    <row r="4428" spans="1:11">
      <c r="A4428" t="str">
        <v>HAYWOOD COUNTY COMMUNITY HOSPITAL</v>
      </c>
      <c r="B4428" t="str">
        <v>BROWNSVILLE</v>
      </c>
      <c r="C4428" t="str">
        <v>TN</v>
      </c>
      <c r="D4428" t="str">
        <v>HAYWOOD</v>
      </c>
      <c r="E4428" t="str">
        <v>Acute Care Hospitals</v>
      </c>
      <c r="F4428" t="str">
        <v>Proprietary</v>
      </c>
      <c r="G4428" t="str">
        <v>Yes</v>
      </c>
      <c r="H4428" s="8">
        <v>0</v>
      </c>
      <c r="I4428" t="str">
        <f>_xlfn.XLOOKUP(C4428,State_Ref!B:B,State_Ref!A:A,"No Match")</f>
        <v>Tennessee</v>
      </c>
      <c r="J4428" cm="1">
        <f t="array" ref="J4428">_xlfn.XLOOKUP(I4428&amp;PROPER(D4428),Cleaned_Population!B$2:B$3200&amp;Cleaned_Population!A$2:A$3200,Cleaned_Population!C$2:C$3200,"No Match")</f>
        <v>17042</v>
      </c>
      <c r="K4428" t="str">
        <f t="shared" si="69"/>
        <v>Sufficient Access</v>
      </c>
    </row>
    <row r="4429" spans="1:11">
      <c r="A4429" t="str">
        <v>TRISTAR ASHLAND CITY MEDICAL CENTER</v>
      </c>
      <c r="B4429" t="str">
        <v>ASHLAND CITY</v>
      </c>
      <c r="C4429" t="str">
        <v>TN</v>
      </c>
      <c r="D4429" t="str">
        <v>CHEATHAM</v>
      </c>
      <c r="E4429" t="str">
        <v>Rural Emergency Hospital</v>
      </c>
      <c r="F4429" t="str">
        <v>Proprietary</v>
      </c>
      <c r="G4429" t="str">
        <v>Yes</v>
      </c>
      <c r="H4429" s="8">
        <v>0</v>
      </c>
      <c r="I4429" t="str">
        <f>_xlfn.XLOOKUP(C4429,State_Ref!B:B,State_Ref!A:A,"No Match")</f>
        <v>Tennessee</v>
      </c>
      <c r="J4429" cm="1">
        <f t="array" ref="J4429">_xlfn.XLOOKUP(I4429&amp;PROPER(D4429),Cleaned_Population!B$2:B$3200&amp;Cleaned_Population!A$2:A$3200,Cleaned_Population!C$2:C$3200,"No Match")</f>
        <v>42778</v>
      </c>
      <c r="K4429" t="str">
        <f t="shared" si="69"/>
        <v>Sufficient Access</v>
      </c>
    </row>
    <row r="4430" spans="1:11">
      <c r="A4430" t="str">
        <v>WAYNE MEDICAL CENTER</v>
      </c>
      <c r="B4430" t="str">
        <v>WAYNESBORO</v>
      </c>
      <c r="C4430" t="str">
        <v>TN</v>
      </c>
      <c r="D4430" t="str">
        <v>WAYNE</v>
      </c>
      <c r="E4430" t="str">
        <v>Rural Emergency Hospital</v>
      </c>
      <c r="F4430" t="str">
        <v>Voluntary non-profit - Other</v>
      </c>
      <c r="G4430" t="str">
        <v>Yes</v>
      </c>
      <c r="H4430" s="8">
        <v>0</v>
      </c>
      <c r="I4430" t="str">
        <f>_xlfn.XLOOKUP(C4430,State_Ref!B:B,State_Ref!A:A,"No Match")</f>
        <v>Tennessee</v>
      </c>
      <c r="J4430" cm="1">
        <f t="array" ref="J4430">_xlfn.XLOOKUP(I4430&amp;PROPER(D4430),Cleaned_Population!B$2:B$3200&amp;Cleaned_Population!A$2:A$3200,Cleaned_Population!C$2:C$3200,"No Match")</f>
        <v>16416</v>
      </c>
      <c r="K4430" t="str">
        <f t="shared" si="69"/>
        <v>Sufficient Access</v>
      </c>
    </row>
    <row r="4431" spans="1:11">
      <c r="A4431" t="str">
        <v>SAINT THOMAS HICKMAN HOSPITAL</v>
      </c>
      <c r="B4431" t="str">
        <v>CENTERVILLE</v>
      </c>
      <c r="C4431" t="str">
        <v>TN</v>
      </c>
      <c r="D4431" t="str">
        <v>HICKMAN</v>
      </c>
      <c r="E4431" t="str">
        <v>Critical Access Hospitals</v>
      </c>
      <c r="F4431" t="str">
        <v>Voluntary non-profit - Private</v>
      </c>
      <c r="G4431" t="str">
        <v>No</v>
      </c>
      <c r="H4431" s="8">
        <v>0</v>
      </c>
      <c r="I4431" t="str">
        <f>_xlfn.XLOOKUP(C4431,State_Ref!B:B,State_Ref!A:A,"No Match")</f>
        <v>Tennessee</v>
      </c>
      <c r="J4431" cm="1">
        <f t="array" ref="J4431">_xlfn.XLOOKUP(I4431&amp;PROPER(D4431),Cleaned_Population!B$2:B$3200&amp;Cleaned_Population!A$2:A$3200,Cleaned_Population!C$2:C$3200,"No Match")</f>
        <v>26219</v>
      </c>
      <c r="K4431" t="str">
        <f t="shared" si="69"/>
        <v>Sufficient Access</v>
      </c>
    </row>
    <row r="4432" spans="1:11">
      <c r="A4432" t="str">
        <v>HIGHPOINT HEALTH-TROUSDALE WITH ASCENSION SAINT</v>
      </c>
      <c r="B4432" t="str">
        <v>HARTSVILLE</v>
      </c>
      <c r="C4432" t="str">
        <v>TN</v>
      </c>
      <c r="D4432" t="str">
        <v>TROUSDALE</v>
      </c>
      <c r="E4432" t="str">
        <v>Critical Access Hospitals</v>
      </c>
      <c r="F4432" t="str">
        <v>Voluntary non-profit - Other</v>
      </c>
      <c r="G4432" t="str">
        <v>Yes</v>
      </c>
      <c r="H4432" s="8">
        <v>0</v>
      </c>
      <c r="I4432" t="str">
        <f>_xlfn.XLOOKUP(C4432,State_Ref!B:B,State_Ref!A:A,"No Match")</f>
        <v>Tennessee</v>
      </c>
      <c r="J4432" cm="1">
        <f t="array" ref="J4432">_xlfn.XLOOKUP(I4432&amp;PROPER(D4432),Cleaned_Population!B$2:B$3200&amp;Cleaned_Population!A$2:A$3200,Cleaned_Population!C$2:C$3200,"No Match")</f>
        <v>12623</v>
      </c>
      <c r="K4432" t="str">
        <f t="shared" si="69"/>
        <v>Sufficient Access</v>
      </c>
    </row>
    <row r="4433" spans="1:11">
      <c r="A4433" t="str">
        <v>ASCENSION SAINT THOMAS THREE RIVERS</v>
      </c>
      <c r="B4433" t="str">
        <v>WAVERLY</v>
      </c>
      <c r="C4433" t="str">
        <v>TN</v>
      </c>
      <c r="D4433" t="str">
        <v>HUMPHREYS</v>
      </c>
      <c r="E4433" t="str">
        <v>Critical Access Hospitals</v>
      </c>
      <c r="F4433" t="str">
        <v>Voluntary non-profit - Private</v>
      </c>
      <c r="G4433" t="str">
        <v>Yes</v>
      </c>
      <c r="H4433" s="8">
        <v>0</v>
      </c>
      <c r="I4433" t="str">
        <f>_xlfn.XLOOKUP(C4433,State_Ref!B:B,State_Ref!A:A,"No Match")</f>
        <v>Tennessee</v>
      </c>
      <c r="J4433" cm="1">
        <f t="array" ref="J4433">_xlfn.XLOOKUP(I4433&amp;PROPER(D4433),Cleaned_Population!B$2:B$3200&amp;Cleaned_Population!A$2:A$3200,Cleaned_Population!C$2:C$3200,"No Match")</f>
        <v>19646</v>
      </c>
      <c r="K4433" t="str">
        <f t="shared" si="69"/>
        <v>Sufficient Access</v>
      </c>
    </row>
    <row r="4434" spans="1:11">
      <c r="A4434" t="str">
        <v>JOHNSON COUNTY COMMUNITY HOSPITAL</v>
      </c>
      <c r="B4434" t="str">
        <v>MOUNTAIN CITY</v>
      </c>
      <c r="C4434" t="str">
        <v>TN</v>
      </c>
      <c r="D4434" t="str">
        <v>JOHNSON</v>
      </c>
      <c r="E4434" t="str">
        <v>Critical Access Hospitals</v>
      </c>
      <c r="F4434" t="str">
        <v>Voluntary non-profit - Private</v>
      </c>
      <c r="G4434" t="str">
        <v>Yes</v>
      </c>
      <c r="H4434" s="8">
        <v>0</v>
      </c>
      <c r="I4434" t="str">
        <f>_xlfn.XLOOKUP(C4434,State_Ref!B:B,State_Ref!A:A,"No Match")</f>
        <v>Tennessee</v>
      </c>
      <c r="J4434" cm="1">
        <f t="array" ref="J4434">_xlfn.XLOOKUP(I4434&amp;PROPER(D4434),Cleaned_Population!B$2:B$3200&amp;Cleaned_Population!A$2:A$3200,Cleaned_Population!C$2:C$3200,"No Match")</f>
        <v>18718</v>
      </c>
      <c r="K4434" t="str">
        <f t="shared" si="69"/>
        <v>Sufficient Access</v>
      </c>
    </row>
    <row r="4435" spans="1:11">
      <c r="A4435" t="str">
        <v>MACON COMMUNITY HOSPITAL</v>
      </c>
      <c r="B4435" t="str">
        <v>LAFAYETTE</v>
      </c>
      <c r="C4435" t="str">
        <v>TN</v>
      </c>
      <c r="D4435" t="str">
        <v>MACON</v>
      </c>
      <c r="E4435" t="str">
        <v>Critical Access Hospitals</v>
      </c>
      <c r="F4435" t="str">
        <v>Voluntary non-profit - Private</v>
      </c>
      <c r="G4435" t="str">
        <v>Yes</v>
      </c>
      <c r="H4435" s="8">
        <v>3</v>
      </c>
      <c r="I4435" t="str">
        <f>_xlfn.XLOOKUP(C4435,State_Ref!B:B,State_Ref!A:A,"No Match")</f>
        <v>Tennessee</v>
      </c>
      <c r="J4435" cm="1">
        <f t="array" ref="J4435">_xlfn.XLOOKUP(I4435&amp;PROPER(D4435),Cleaned_Population!B$2:B$3200&amp;Cleaned_Population!A$2:A$3200,Cleaned_Population!C$2:C$3200,"No Match")</f>
        <v>27663</v>
      </c>
      <c r="K4435" t="str">
        <f t="shared" si="69"/>
        <v>Sufficient Access</v>
      </c>
    </row>
    <row r="4436" spans="1:11">
      <c r="A4436" t="str">
        <v>ERLANGER BLEDSOE HOSPITAL</v>
      </c>
      <c r="B4436" t="str">
        <v>PIKEVILLE</v>
      </c>
      <c r="C4436" t="str">
        <v>TN</v>
      </c>
      <c r="D4436" t="str">
        <v>BLEDSOE</v>
      </c>
      <c r="E4436" t="str">
        <v>Critical Access Hospitals</v>
      </c>
      <c r="F4436" t="str">
        <v>Government - Hospital District or Authority</v>
      </c>
      <c r="G4436" t="str">
        <v>Yes</v>
      </c>
      <c r="H4436" s="8">
        <v>0</v>
      </c>
      <c r="I4436" t="str">
        <f>_xlfn.XLOOKUP(C4436,State_Ref!B:B,State_Ref!A:A,"No Match")</f>
        <v>Tennessee</v>
      </c>
      <c r="J4436" cm="1">
        <f t="array" ref="J4436">_xlfn.XLOOKUP(I4436&amp;PROPER(D4436),Cleaned_Population!B$2:B$3200&amp;Cleaned_Population!A$2:A$3200,Cleaned_Population!C$2:C$3200,"No Match")</f>
        <v>15920</v>
      </c>
      <c r="K4436" t="str">
        <f t="shared" si="69"/>
        <v>Sufficient Access</v>
      </c>
    </row>
    <row r="4437" spans="1:11">
      <c r="A4437" t="str">
        <v>HIGHPOINT HEALTH-RIVERVIEW WITH ASCENSION SAINT TH</v>
      </c>
      <c r="B4437" t="str">
        <v>CARTHAGE</v>
      </c>
      <c r="C4437" t="str">
        <v>TN</v>
      </c>
      <c r="D4437" t="str">
        <v>SMITH</v>
      </c>
      <c r="E4437" t="str">
        <v>Critical Access Hospitals</v>
      </c>
      <c r="F4437" t="str">
        <v>Proprietary</v>
      </c>
      <c r="G4437" t="str">
        <v>Yes</v>
      </c>
      <c r="H4437" s="8">
        <v>4</v>
      </c>
      <c r="I4437" t="str">
        <f>_xlfn.XLOOKUP(C4437,State_Ref!B:B,State_Ref!A:A,"No Match")</f>
        <v>Tennessee</v>
      </c>
      <c r="J4437" cm="1">
        <f t="array" ref="J4437">_xlfn.XLOOKUP(I4437&amp;PROPER(D4437),Cleaned_Population!B$2:B$3200&amp;Cleaned_Population!A$2:A$3200,Cleaned_Population!C$2:C$3200,"No Match")</f>
        <v>20981</v>
      </c>
      <c r="K4437" t="str">
        <f t="shared" si="69"/>
        <v>Sufficient Access</v>
      </c>
    </row>
    <row r="4438" spans="1:11">
      <c r="A4438" t="str">
        <v>MARSHALL MEDICAL CENTER</v>
      </c>
      <c r="B4438" t="str">
        <v>LEWISBURG</v>
      </c>
      <c r="C4438" t="str">
        <v>TN</v>
      </c>
      <c r="D4438" t="str">
        <v>MARSHALL</v>
      </c>
      <c r="E4438" t="str">
        <v>Critical Access Hospitals</v>
      </c>
      <c r="F4438" t="str">
        <v>Government - Hospital District or Authority</v>
      </c>
      <c r="G4438" t="str">
        <v>Yes</v>
      </c>
      <c r="H4438" s="8">
        <v>0</v>
      </c>
      <c r="I4438" t="str">
        <f>_xlfn.XLOOKUP(C4438,State_Ref!B:B,State_Ref!A:A,"No Match")</f>
        <v>Tennessee</v>
      </c>
      <c r="J4438" cm="1">
        <f t="array" ref="J4438">_xlfn.XLOOKUP(I4438&amp;PROPER(D4438),Cleaned_Population!B$2:B$3200&amp;Cleaned_Population!A$2:A$3200,Cleaned_Population!C$2:C$3200,"No Match")</f>
        <v>38071</v>
      </c>
      <c r="K4438" t="str">
        <f t="shared" si="69"/>
        <v>Sufficient Access</v>
      </c>
    </row>
    <row r="4439" spans="1:11">
      <c r="A4439" t="str">
        <v>RHEA MEDICAL CENTER</v>
      </c>
      <c r="B4439" t="str">
        <v>DAYTON</v>
      </c>
      <c r="C4439" t="str">
        <v>TN</v>
      </c>
      <c r="D4439" t="str">
        <v>RHEA</v>
      </c>
      <c r="E4439" t="str">
        <v>Critical Access Hospitals</v>
      </c>
      <c r="F4439" t="str">
        <v>Government - Local</v>
      </c>
      <c r="G4439" t="str">
        <v>Yes</v>
      </c>
      <c r="H4439" s="8">
        <v>2</v>
      </c>
      <c r="I4439" t="str">
        <f>_xlfn.XLOOKUP(C4439,State_Ref!B:B,State_Ref!A:A,"No Match")</f>
        <v>Tennessee</v>
      </c>
      <c r="J4439" cm="1">
        <f t="array" ref="J4439">_xlfn.XLOOKUP(I4439&amp;PROPER(D4439),Cleaned_Population!B$2:B$3200&amp;Cleaned_Population!A$2:A$3200,Cleaned_Population!C$2:C$3200,"No Match")</f>
        <v>34844</v>
      </c>
      <c r="K4439" t="str">
        <f t="shared" si="69"/>
        <v>Sufficient Access</v>
      </c>
    </row>
    <row r="4440" spans="1:11">
      <c r="A4440" t="str">
        <v>HANCOCK COUNTY HOSPITAL</v>
      </c>
      <c r="B4440" t="str">
        <v>SNEEDVILLE</v>
      </c>
      <c r="C4440" t="str">
        <v>TN</v>
      </c>
      <c r="D4440" t="str">
        <v>HANCOCK</v>
      </c>
      <c r="E4440" t="str">
        <v>Critical Access Hospitals</v>
      </c>
      <c r="F4440" t="str">
        <v>Voluntary non-profit - Other</v>
      </c>
      <c r="G4440" t="str">
        <v>Yes</v>
      </c>
      <c r="H4440" s="8">
        <v>0</v>
      </c>
      <c r="I4440" t="str">
        <f>_xlfn.XLOOKUP(C4440,State_Ref!B:B,State_Ref!A:A,"No Match")</f>
        <v>Tennessee</v>
      </c>
      <c r="J4440" cm="1">
        <f t="array" ref="J4440">_xlfn.XLOOKUP(I4440&amp;PROPER(D4440),Cleaned_Population!B$2:B$3200&amp;Cleaned_Population!A$2:A$3200,Cleaned_Population!C$2:C$3200,"No Match")</f>
        <v>7075</v>
      </c>
      <c r="K4440" t="str">
        <f t="shared" si="69"/>
        <v>Sufficient Access</v>
      </c>
    </row>
    <row r="4441" spans="1:11">
      <c r="A4441" t="str">
        <v>LAUDERDALE COMMUNITY HOSPITAL</v>
      </c>
      <c r="B4441" t="str">
        <v>RIPLEY</v>
      </c>
      <c r="C4441" t="str">
        <v>TN</v>
      </c>
      <c r="D4441" t="str">
        <v>LAUDERDALE</v>
      </c>
      <c r="E4441" t="str">
        <v>Critical Access Hospitals</v>
      </c>
      <c r="F4441" t="str">
        <v>Proprietary</v>
      </c>
      <c r="G4441" t="str">
        <v>Yes</v>
      </c>
      <c r="H4441" s="8">
        <v>0</v>
      </c>
      <c r="I4441" t="str">
        <f>_xlfn.XLOOKUP(C4441,State_Ref!B:B,State_Ref!A:A,"No Match")</f>
        <v>Tennessee</v>
      </c>
      <c r="J4441" cm="1">
        <f t="array" ref="J4441">_xlfn.XLOOKUP(I4441&amp;PROPER(D4441),Cleaned_Population!B$2:B$3200&amp;Cleaned_Population!A$2:A$3200,Cleaned_Population!C$2:C$3200,"No Match")</f>
        <v>24617</v>
      </c>
      <c r="K4441" t="str">
        <f t="shared" si="69"/>
        <v>Sufficient Access</v>
      </c>
    </row>
    <row r="4442" spans="1:11">
      <c r="A4442" t="str">
        <v>WEST TENNESSEE HEALTHCARE CAMDEN HOSPITAL</v>
      </c>
      <c r="B4442" t="str">
        <v>CAMDEN</v>
      </c>
      <c r="C4442" t="str">
        <v>TN</v>
      </c>
      <c r="D4442" t="str">
        <v>BENTON</v>
      </c>
      <c r="E4442" t="str">
        <v>Critical Access Hospitals</v>
      </c>
      <c r="F4442" t="str">
        <v>Government - Hospital District or Authority</v>
      </c>
      <c r="G4442" t="str">
        <v>Yes</v>
      </c>
      <c r="H4442" s="8">
        <v>0</v>
      </c>
      <c r="I4442" t="str">
        <f>_xlfn.XLOOKUP(C4442,State_Ref!B:B,State_Ref!A:A,"No Match")</f>
        <v>Tennessee</v>
      </c>
      <c r="J4442" cm="1">
        <f t="array" ref="J4442">_xlfn.XLOOKUP(I4442&amp;PROPER(D4442),Cleaned_Population!B$2:B$3200&amp;Cleaned_Population!A$2:A$3200,Cleaned_Population!C$2:C$3200,"No Match")</f>
        <v>16183</v>
      </c>
      <c r="K4442" t="str">
        <f t="shared" si="69"/>
        <v>Sufficient Access</v>
      </c>
    </row>
    <row r="4443" spans="1:11">
      <c r="A4443" t="str">
        <v>WEST TENNESSEE HEALTHCARE BOLIVAR HOSPITAL</v>
      </c>
      <c r="B4443" t="str">
        <v>BOLIVAR</v>
      </c>
      <c r="C4443" t="str">
        <v>TN</v>
      </c>
      <c r="D4443" t="str">
        <v>HARDEMAN</v>
      </c>
      <c r="E4443" t="str">
        <v>Critical Access Hospitals</v>
      </c>
      <c r="F4443" t="str">
        <v>Government - Hospital District or Authority</v>
      </c>
      <c r="G4443" t="str">
        <v>Yes</v>
      </c>
      <c r="H4443" s="8">
        <v>0</v>
      </c>
      <c r="I4443" t="str">
        <f>_xlfn.XLOOKUP(C4443,State_Ref!B:B,State_Ref!A:A,"No Match")</f>
        <v>Tennessee</v>
      </c>
      <c r="J4443" cm="1">
        <f t="array" ref="J4443">_xlfn.XLOOKUP(I4443&amp;PROPER(D4443),Cleaned_Population!B$2:B$3200&amp;Cleaned_Population!A$2:A$3200,Cleaned_Population!C$2:C$3200,"No Match")</f>
        <v>25274</v>
      </c>
      <c r="K4443" t="str">
        <f t="shared" si="69"/>
        <v>Sufficient Access</v>
      </c>
    </row>
    <row r="4444" spans="1:11">
      <c r="A4444" t="str">
        <v>HOUSTON COUNTY COMMUNITY HOSPITAL</v>
      </c>
      <c r="B4444" t="str">
        <v>ERIN</v>
      </c>
      <c r="C4444" t="str">
        <v>TN</v>
      </c>
      <c r="D4444" t="str">
        <v>HOUSTON</v>
      </c>
      <c r="E4444" t="str">
        <v>Critical Access Hospitals</v>
      </c>
      <c r="F4444" t="str">
        <v>Government - Local</v>
      </c>
      <c r="G4444" t="str">
        <v>Yes</v>
      </c>
      <c r="H4444" s="8">
        <v>0</v>
      </c>
      <c r="I4444" t="str">
        <f>_xlfn.XLOOKUP(C4444,State_Ref!B:B,State_Ref!A:A,"No Match")</f>
        <v>Tennessee</v>
      </c>
      <c r="J4444" cm="1">
        <f t="array" ref="J4444">_xlfn.XLOOKUP(I4444&amp;PROPER(D4444),Cleaned_Population!B$2:B$3200&amp;Cleaned_Population!A$2:A$3200,Cleaned_Population!C$2:C$3200,"No Match")</f>
        <v>8479</v>
      </c>
      <c r="K4444" t="str">
        <f t="shared" si="69"/>
        <v>Sufficient Access</v>
      </c>
    </row>
    <row r="4445" spans="1:11">
      <c r="A4445" t="str">
        <v>BIG SOUTH FORK MEDICAL CENTER</v>
      </c>
      <c r="B4445" t="str">
        <v>ONEIDA</v>
      </c>
      <c r="C4445" t="str">
        <v>TN</v>
      </c>
      <c r="D4445" t="str">
        <v>SCOTT</v>
      </c>
      <c r="E4445" t="str">
        <v>Critical Access Hospitals</v>
      </c>
      <c r="F4445" t="str">
        <v>Proprietary</v>
      </c>
      <c r="G4445" t="str">
        <v>Yes</v>
      </c>
      <c r="H4445" s="8">
        <v>0</v>
      </c>
      <c r="I4445" t="str">
        <f>_xlfn.XLOOKUP(C4445,State_Ref!B:B,State_Ref!A:A,"No Match")</f>
        <v>Tennessee</v>
      </c>
      <c r="J4445" cm="1">
        <f t="array" ref="J4445">_xlfn.XLOOKUP(I4445&amp;PROPER(D4445),Cleaned_Population!B$2:B$3200&amp;Cleaned_Population!A$2:A$3200,Cleaned_Population!C$2:C$3200,"No Match")</f>
        <v>22671</v>
      </c>
      <c r="K4445" t="str">
        <f t="shared" si="69"/>
        <v>Sufficient Access</v>
      </c>
    </row>
    <row r="4446" spans="1:11">
      <c r="A4446" t="str">
        <v>ST JUDE CHILDRENS RESEARCH HOSPITAL</v>
      </c>
      <c r="B4446" t="str">
        <v>MEMPHIS</v>
      </c>
      <c r="C4446" t="str">
        <v>TN</v>
      </c>
      <c r="D4446" t="str">
        <v>SHELBY</v>
      </c>
      <c r="E4446" t="str">
        <v>Childrens</v>
      </c>
      <c r="F4446" t="str">
        <v>Voluntary non-profit - Private</v>
      </c>
      <c r="G4446" t="str">
        <v>No</v>
      </c>
      <c r="H4446" s="8">
        <v>0</v>
      </c>
      <c r="I4446" t="str">
        <f>_xlfn.XLOOKUP(C4446,State_Ref!B:B,State_Ref!A:A,"No Match")</f>
        <v>Tennessee</v>
      </c>
      <c r="J4446" cm="1">
        <f t="array" ref="J4446">_xlfn.XLOOKUP(I4446&amp;PROPER(D4446),Cleaned_Population!B$2:B$3200&amp;Cleaned_Population!A$2:A$3200,Cleaned_Population!C$2:C$3200,"No Match")</f>
        <v>910226</v>
      </c>
      <c r="K4446" t="str">
        <f t="shared" si="69"/>
        <v>Sufficient Access</v>
      </c>
    </row>
    <row r="4447" spans="1:11">
      <c r="A4447" t="str">
        <v>EAST TENNESSEE CHILDRENS HOSPITAL</v>
      </c>
      <c r="B4447" t="str">
        <v>KNOXVILLE</v>
      </c>
      <c r="C4447" t="str">
        <v>TN</v>
      </c>
      <c r="D4447" t="str">
        <v>KNOX</v>
      </c>
      <c r="E4447" t="str">
        <v>Childrens</v>
      </c>
      <c r="F4447" t="str">
        <v>Voluntary non-profit - Private</v>
      </c>
      <c r="G4447" t="str">
        <v>Yes</v>
      </c>
      <c r="H4447" s="8">
        <v>0</v>
      </c>
      <c r="I4447" t="str">
        <f>_xlfn.XLOOKUP(C4447,State_Ref!B:B,State_Ref!A:A,"No Match")</f>
        <v>Tennessee</v>
      </c>
      <c r="J4447" cm="1">
        <f t="array" ref="J4447">_xlfn.XLOOKUP(I4447&amp;PROPER(D4447),Cleaned_Population!B$2:B$3200&amp;Cleaned_Population!A$2:A$3200,Cleaned_Population!C$2:C$3200,"No Match")</f>
        <v>511453</v>
      </c>
      <c r="K4447" t="str">
        <f t="shared" si="69"/>
        <v>Sufficient Access</v>
      </c>
    </row>
    <row r="4448" spans="1:11">
      <c r="A4448" t="str">
        <v>MEMPHIS MENTAL HEALTH INSTITUTE</v>
      </c>
      <c r="B4448" t="str">
        <v>MEMPHIS</v>
      </c>
      <c r="C4448" t="str">
        <v>TN</v>
      </c>
      <c r="D4448" t="str">
        <v>SHELBY</v>
      </c>
      <c r="E4448" t="str">
        <v>Psychiatric</v>
      </c>
      <c r="F4448" t="str">
        <v>Government - Local</v>
      </c>
      <c r="G4448" t="str">
        <v>Yes</v>
      </c>
      <c r="H4448" s="8">
        <v>0</v>
      </c>
      <c r="I4448" t="str">
        <f>_xlfn.XLOOKUP(C4448,State_Ref!B:B,State_Ref!A:A,"No Match")</f>
        <v>Tennessee</v>
      </c>
      <c r="J4448" cm="1">
        <f t="array" ref="J4448">_xlfn.XLOOKUP(I4448&amp;PROPER(D4448),Cleaned_Population!B$2:B$3200&amp;Cleaned_Population!A$2:A$3200,Cleaned_Population!C$2:C$3200,"No Match")</f>
        <v>910226</v>
      </c>
      <c r="K4448" t="str">
        <f t="shared" si="69"/>
        <v>Sufficient Access</v>
      </c>
    </row>
    <row r="4449" spans="1:11">
      <c r="A4449" t="str">
        <v>MOCCASIN BEND MENTAL HEALTH INSTITUTE</v>
      </c>
      <c r="B4449" t="str">
        <v>CHATTANOOGA</v>
      </c>
      <c r="C4449" t="str">
        <v>TN</v>
      </c>
      <c r="D4449" t="str">
        <v>HAMILTON</v>
      </c>
      <c r="E4449" t="str">
        <v>Psychiatric</v>
      </c>
      <c r="F4449" t="str">
        <v>Government - State</v>
      </c>
      <c r="G4449" t="str">
        <v>No</v>
      </c>
      <c r="H4449" s="8">
        <v>0</v>
      </c>
      <c r="I4449" t="str">
        <f>_xlfn.XLOOKUP(C4449,State_Ref!B:B,State_Ref!A:A,"No Match")</f>
        <v>Tennessee</v>
      </c>
      <c r="J4449" cm="1">
        <f t="array" ref="J4449">_xlfn.XLOOKUP(I4449&amp;PROPER(D4449),Cleaned_Population!B$2:B$3200&amp;Cleaned_Population!A$2:A$3200,Cleaned_Population!C$2:C$3200,"No Match")</f>
        <v>390833</v>
      </c>
      <c r="K4449" t="str">
        <f t="shared" si="69"/>
        <v>Sufficient Access</v>
      </c>
    </row>
    <row r="4450" spans="1:11">
      <c r="A4450" t="str">
        <v>RIDGEVIEW PSYCHIATRIC HOSPITAL AND CENTER</v>
      </c>
      <c r="B4450" t="str">
        <v>OAK RIDGE</v>
      </c>
      <c r="C4450" t="str">
        <v>TN</v>
      </c>
      <c r="D4450" t="str">
        <v>ANDERSON</v>
      </c>
      <c r="E4450" t="str">
        <v>Psychiatric</v>
      </c>
      <c r="F4450" t="str">
        <v>Voluntary non-profit - Private</v>
      </c>
      <c r="G4450" t="str">
        <v>No</v>
      </c>
      <c r="H4450" s="8">
        <v>0</v>
      </c>
      <c r="I4450" t="str">
        <f>_xlfn.XLOOKUP(C4450,State_Ref!B:B,State_Ref!A:A,"No Match")</f>
        <v>Tennessee</v>
      </c>
      <c r="J4450" cm="1">
        <f t="array" ref="J4450">_xlfn.XLOOKUP(I4450&amp;PROPER(D4450),Cleaned_Population!B$2:B$3200&amp;Cleaned_Population!A$2:A$3200,Cleaned_Population!C$2:C$3200,"No Match")</f>
        <v>82066</v>
      </c>
      <c r="K4450" t="str">
        <f t="shared" si="69"/>
        <v>Sufficient Access</v>
      </c>
    </row>
    <row r="4451" spans="1:11">
      <c r="A4451" t="str">
        <v>LAKESIDE BEHAVIORAL HEALTH SYSTEM</v>
      </c>
      <c r="B4451" t="str">
        <v>MEMPHIS</v>
      </c>
      <c r="C4451" t="str">
        <v>TN</v>
      </c>
      <c r="D4451" t="str">
        <v>SHELBY</v>
      </c>
      <c r="E4451" t="str">
        <v>Psychiatric</v>
      </c>
      <c r="F4451" t="str">
        <v>Voluntary non-profit - Church</v>
      </c>
      <c r="G4451" t="str">
        <v>No</v>
      </c>
      <c r="H4451" s="8">
        <v>0</v>
      </c>
      <c r="I4451" t="str">
        <f>_xlfn.XLOOKUP(C4451,State_Ref!B:B,State_Ref!A:A,"No Match")</f>
        <v>Tennessee</v>
      </c>
      <c r="J4451" cm="1">
        <f t="array" ref="J4451">_xlfn.XLOOKUP(I4451&amp;PROPER(D4451),Cleaned_Population!B$2:B$3200&amp;Cleaned_Population!A$2:A$3200,Cleaned_Population!C$2:C$3200,"No Match")</f>
        <v>910226</v>
      </c>
      <c r="K4451" t="str">
        <f t="shared" si="69"/>
        <v>Sufficient Access</v>
      </c>
    </row>
    <row r="4452" spans="1:11">
      <c r="A4452" t="str">
        <v>UNITY PSYCHIATRIC CARE-MARTIN</v>
      </c>
      <c r="B4452" t="str">
        <v>MARTIN</v>
      </c>
      <c r="C4452" t="str">
        <v>TN</v>
      </c>
      <c r="D4452" t="str">
        <v>WEAKLEY</v>
      </c>
      <c r="E4452" t="str">
        <v>Psychiatric</v>
      </c>
      <c r="F4452" t="str">
        <v>Proprietary</v>
      </c>
      <c r="G4452" t="str">
        <v>No</v>
      </c>
      <c r="H4452" s="8">
        <v>0</v>
      </c>
      <c r="I4452" t="str">
        <f>_xlfn.XLOOKUP(C4452,State_Ref!B:B,State_Ref!A:A,"No Match")</f>
        <v>Tennessee</v>
      </c>
      <c r="J4452" cm="1">
        <f t="array" ref="J4452">_xlfn.XLOOKUP(I4452&amp;PROPER(D4452),Cleaned_Population!B$2:B$3200&amp;Cleaned_Population!A$2:A$3200,Cleaned_Population!C$2:C$3200,"No Match")</f>
        <v>33261</v>
      </c>
      <c r="K4452" t="str">
        <f t="shared" si="69"/>
        <v>Sufficient Access</v>
      </c>
    </row>
    <row r="4453" spans="1:11">
      <c r="A4453" t="str">
        <v>ROLLING HILLS PSYCHIATRIC HOSPITAL</v>
      </c>
      <c r="B4453" t="str">
        <v>FRANKLIN</v>
      </c>
      <c r="C4453" t="str">
        <v>TN</v>
      </c>
      <c r="D4453" t="str">
        <v>WILLIAMSON</v>
      </c>
      <c r="E4453" t="str">
        <v>Psychiatric</v>
      </c>
      <c r="F4453" t="str">
        <v>Voluntary non-profit - Private</v>
      </c>
      <c r="G4453" t="str">
        <v>Yes</v>
      </c>
      <c r="H4453" s="8">
        <v>0</v>
      </c>
      <c r="I4453" t="str">
        <f>_xlfn.XLOOKUP(C4453,State_Ref!B:B,State_Ref!A:A,"No Match")</f>
        <v>Tennessee</v>
      </c>
      <c r="J4453" cm="1">
        <f t="array" ref="J4453">_xlfn.XLOOKUP(I4453&amp;PROPER(D4453),Cleaned_Population!B$2:B$3200&amp;Cleaned_Population!A$2:A$3200,Cleaned_Population!C$2:C$3200,"No Match")</f>
        <v>272061</v>
      </c>
      <c r="K4453" t="str">
        <f t="shared" si="69"/>
        <v>Sufficient Access</v>
      </c>
    </row>
    <row r="4454" spans="1:11">
      <c r="A4454" t="str">
        <v>WESTERN MENTAL HEALTH INSTITUTE</v>
      </c>
      <c r="B4454" t="str">
        <v>BOLIVAR</v>
      </c>
      <c r="C4454" t="str">
        <v>TN</v>
      </c>
      <c r="D4454" t="str">
        <v>HARDEMAN</v>
      </c>
      <c r="E4454" t="str">
        <v>Psychiatric</v>
      </c>
      <c r="F4454" t="str">
        <v>Government - Local</v>
      </c>
      <c r="G4454" t="str">
        <v>No</v>
      </c>
      <c r="H4454" s="8">
        <v>0</v>
      </c>
      <c r="I4454" t="str">
        <f>_xlfn.XLOOKUP(C4454,State_Ref!B:B,State_Ref!A:A,"No Match")</f>
        <v>Tennessee</v>
      </c>
      <c r="J4454" cm="1">
        <f t="array" ref="J4454">_xlfn.XLOOKUP(I4454&amp;PROPER(D4454),Cleaned_Population!B$2:B$3200&amp;Cleaned_Population!A$2:A$3200,Cleaned_Population!C$2:C$3200,"No Match")</f>
        <v>25274</v>
      </c>
      <c r="K4454" t="str">
        <f t="shared" si="69"/>
        <v>Sufficient Access</v>
      </c>
    </row>
    <row r="4455" spans="1:11">
      <c r="A4455" t="str">
        <v>PATHWAYS OF TENNESSEE, INC</v>
      </c>
      <c r="B4455" t="str">
        <v>JACKSON</v>
      </c>
      <c r="C4455" t="str">
        <v>TN</v>
      </c>
      <c r="D4455" t="str">
        <v>MADISON</v>
      </c>
      <c r="E4455" t="str">
        <v>Psychiatric</v>
      </c>
      <c r="F4455" t="str">
        <v>Voluntary non-profit - Private</v>
      </c>
      <c r="G4455" t="str">
        <v>No</v>
      </c>
      <c r="H4455" s="8">
        <v>0</v>
      </c>
      <c r="I4455" t="str">
        <f>_xlfn.XLOOKUP(C4455,State_Ref!B:B,State_Ref!A:A,"No Match")</f>
        <v>Tennessee</v>
      </c>
      <c r="J4455" cm="1">
        <f t="array" ref="J4455">_xlfn.XLOOKUP(I4455&amp;PROPER(D4455),Cleaned_Population!B$2:B$3200&amp;Cleaned_Population!A$2:A$3200,Cleaned_Population!C$2:C$3200,"No Match")</f>
        <v>100790</v>
      </c>
      <c r="K4455" t="str">
        <f t="shared" si="69"/>
        <v>Sufficient Access</v>
      </c>
    </row>
    <row r="4456" spans="1:11">
      <c r="A4456" t="str">
        <v>MIDDLE TN MENTAL HEALTH INSTITUTE</v>
      </c>
      <c r="B4456" t="str">
        <v>NASHVILLE</v>
      </c>
      <c r="C4456" t="str">
        <v>TN</v>
      </c>
      <c r="D4456" t="str">
        <v>DAVIDSON</v>
      </c>
      <c r="E4456" t="str">
        <v>Psychiatric</v>
      </c>
      <c r="F4456" t="str">
        <v>Government - State</v>
      </c>
      <c r="G4456" t="str">
        <v>No</v>
      </c>
      <c r="H4456" s="8">
        <v>0</v>
      </c>
      <c r="I4456" t="str">
        <f>_xlfn.XLOOKUP(C4456,State_Ref!B:B,State_Ref!A:A,"No Match")</f>
        <v>Tennessee</v>
      </c>
      <c r="J4456" cm="1">
        <f t="array" ref="J4456">_xlfn.XLOOKUP(I4456&amp;PROPER(D4456),Cleaned_Population!B$2:B$3200&amp;Cleaned_Population!A$2:A$3200,Cleaned_Population!C$2:C$3200,"No Match")</f>
        <v>745904</v>
      </c>
      <c r="K4456" t="str">
        <f t="shared" si="69"/>
        <v>Sufficient Access</v>
      </c>
    </row>
    <row r="4457" spans="1:11">
      <c r="A4457" t="str">
        <v>UNITY PSYCHIATRIC CARE-CLARKSVILLE</v>
      </c>
      <c r="B4457" t="str">
        <v>CLARKSVILLE</v>
      </c>
      <c r="C4457" t="str">
        <v>TN</v>
      </c>
      <c r="D4457" t="str">
        <v>MONTGOMERY</v>
      </c>
      <c r="E4457" t="str">
        <v>Psychiatric</v>
      </c>
      <c r="F4457" t="str">
        <v>Proprietary</v>
      </c>
      <c r="G4457" t="str">
        <v>No</v>
      </c>
      <c r="H4457" s="8">
        <v>0</v>
      </c>
      <c r="I4457" t="str">
        <f>_xlfn.XLOOKUP(C4457,State_Ref!B:B,State_Ref!A:A,"No Match")</f>
        <v>Tennessee</v>
      </c>
      <c r="J4457" cm="1">
        <f t="array" ref="J4457">_xlfn.XLOOKUP(I4457&amp;PROPER(D4457),Cleaned_Population!B$2:B$3200&amp;Cleaned_Population!A$2:A$3200,Cleaned_Population!C$2:C$3200,"No Match")</f>
        <v>249935</v>
      </c>
      <c r="K4457" t="str">
        <f t="shared" si="69"/>
        <v>Sufficient Access</v>
      </c>
    </row>
    <row r="4458" spans="1:11">
      <c r="A4458" t="str">
        <v>UNITY PSYCHIATRIC CARE-COLUMBIA</v>
      </c>
      <c r="B4458" t="str">
        <v>COLUMBIA</v>
      </c>
      <c r="C4458" t="str">
        <v>TN</v>
      </c>
      <c r="D4458" t="str">
        <v>MAURY</v>
      </c>
      <c r="E4458" t="str">
        <v>Psychiatric</v>
      </c>
      <c r="F4458" t="str">
        <v>Proprietary</v>
      </c>
      <c r="G4458" t="str">
        <v>No</v>
      </c>
      <c r="H4458" s="8">
        <v>0</v>
      </c>
      <c r="I4458" t="str">
        <f>_xlfn.XLOOKUP(C4458,State_Ref!B:B,State_Ref!A:A,"No Match")</f>
        <v>Tennessee</v>
      </c>
      <c r="J4458" cm="1">
        <f t="array" ref="J4458">_xlfn.XLOOKUP(I4458&amp;PROPER(D4458),Cleaned_Population!B$2:B$3200&amp;Cleaned_Population!A$2:A$3200,Cleaned_Population!C$2:C$3200,"No Match")</f>
        <v>118131</v>
      </c>
      <c r="K4458" t="str">
        <f t="shared" si="69"/>
        <v>Sufficient Access</v>
      </c>
    </row>
    <row r="4459" spans="1:11">
      <c r="A4459" t="str">
        <v>PERIMETER BEHAVIORAL CENTER OF JACKSON</v>
      </c>
      <c r="B4459" t="str">
        <v>JACKSON</v>
      </c>
      <c r="C4459" t="str">
        <v>TN</v>
      </c>
      <c r="D4459" t="str">
        <v>MADISON</v>
      </c>
      <c r="E4459" t="str">
        <v>Psychiatric</v>
      </c>
      <c r="F4459" t="str">
        <v>Proprietary</v>
      </c>
      <c r="G4459" t="str">
        <v>No</v>
      </c>
      <c r="H4459" s="8">
        <v>0</v>
      </c>
      <c r="I4459" t="str">
        <f>_xlfn.XLOOKUP(C4459,State_Ref!B:B,State_Ref!A:A,"No Match")</f>
        <v>Tennessee</v>
      </c>
      <c r="J4459" cm="1">
        <f t="array" ref="J4459">_xlfn.XLOOKUP(I4459&amp;PROPER(D4459),Cleaned_Population!B$2:B$3200&amp;Cleaned_Population!A$2:A$3200,Cleaned_Population!C$2:C$3200,"No Match")</f>
        <v>100790</v>
      </c>
      <c r="K4459" t="str">
        <f t="shared" si="69"/>
        <v>Sufficient Access</v>
      </c>
    </row>
    <row r="4460" spans="1:11">
      <c r="A4460" t="str">
        <v>UNITY PSYCHIATRIC CARE-MEMPHIS</v>
      </c>
      <c r="B4460" t="str">
        <v>MEMPHIS</v>
      </c>
      <c r="C4460" t="str">
        <v>TN</v>
      </c>
      <c r="D4460" t="str">
        <v>SHELBY</v>
      </c>
      <c r="E4460" t="str">
        <v>Psychiatric</v>
      </c>
      <c r="F4460" t="str">
        <v>Proprietary</v>
      </c>
      <c r="G4460" t="str">
        <v>No</v>
      </c>
      <c r="H4460" s="8">
        <v>0</v>
      </c>
      <c r="I4460" t="str">
        <f>_xlfn.XLOOKUP(C4460,State_Ref!B:B,State_Ref!A:A,"No Match")</f>
        <v>Tennessee</v>
      </c>
      <c r="J4460" cm="1">
        <f t="array" ref="J4460">_xlfn.XLOOKUP(I4460&amp;PROPER(D4460),Cleaned_Population!B$2:B$3200&amp;Cleaned_Population!A$2:A$3200,Cleaned_Population!C$2:C$3200,"No Match")</f>
        <v>910226</v>
      </c>
      <c r="K4460" t="str">
        <f t="shared" si="69"/>
        <v>Sufficient Access</v>
      </c>
    </row>
    <row r="4461" spans="1:11">
      <c r="A4461" t="str">
        <v>CRESTWYN BEHAVIORAL HEALTH</v>
      </c>
      <c r="B4461" t="str">
        <v>MEMPHIS</v>
      </c>
      <c r="C4461" t="str">
        <v>TN</v>
      </c>
      <c r="D4461" t="str">
        <v>SHELBY</v>
      </c>
      <c r="E4461" t="str">
        <v>Psychiatric</v>
      </c>
      <c r="F4461" t="str">
        <v>Proprietary</v>
      </c>
      <c r="G4461" t="str">
        <v>Yes</v>
      </c>
      <c r="H4461" s="8">
        <v>0</v>
      </c>
      <c r="I4461" t="str">
        <f>_xlfn.XLOOKUP(C4461,State_Ref!B:B,State_Ref!A:A,"No Match")</f>
        <v>Tennessee</v>
      </c>
      <c r="J4461" cm="1">
        <f t="array" ref="J4461">_xlfn.XLOOKUP(I4461&amp;PROPER(D4461),Cleaned_Population!B$2:B$3200&amp;Cleaned_Population!A$2:A$3200,Cleaned_Population!C$2:C$3200,"No Match")</f>
        <v>910226</v>
      </c>
      <c r="K4461" t="str">
        <f t="shared" si="69"/>
        <v>Sufficient Access</v>
      </c>
    </row>
    <row r="4462" spans="1:11">
      <c r="A4462" t="str">
        <v>ERLANGER BEHAVIORAL HOSPITAL, LLC</v>
      </c>
      <c r="B4462" t="str">
        <v>CHATTANOOGA</v>
      </c>
      <c r="C4462" t="str">
        <v>TN</v>
      </c>
      <c r="D4462" t="str">
        <v>HAMILTON</v>
      </c>
      <c r="E4462" t="str">
        <v>Psychiatric</v>
      </c>
      <c r="F4462" t="str">
        <v>Proprietary</v>
      </c>
      <c r="G4462" t="str">
        <v>No</v>
      </c>
      <c r="H4462" s="8">
        <v>0</v>
      </c>
      <c r="I4462" t="str">
        <f>_xlfn.XLOOKUP(C4462,State_Ref!B:B,State_Ref!A:A,"No Match")</f>
        <v>Tennessee</v>
      </c>
      <c r="J4462" cm="1">
        <f t="array" ref="J4462">_xlfn.XLOOKUP(I4462&amp;PROPER(D4462),Cleaned_Population!B$2:B$3200&amp;Cleaned_Population!A$2:A$3200,Cleaned_Population!C$2:C$3200,"No Match")</f>
        <v>390833</v>
      </c>
      <c r="K4462" t="str">
        <f t="shared" si="69"/>
        <v>Sufficient Access</v>
      </c>
    </row>
    <row r="4463" spans="1:11">
      <c r="A4463" t="str">
        <v>CREEKSIDE BEHAVIORAL HEALTH</v>
      </c>
      <c r="B4463" t="str">
        <v>KINGSPORT</v>
      </c>
      <c r="C4463" t="str">
        <v>TN</v>
      </c>
      <c r="D4463" t="str">
        <v>SULLIVAN</v>
      </c>
      <c r="E4463" t="str">
        <v>Psychiatric</v>
      </c>
      <c r="F4463" t="str">
        <v>Proprietary</v>
      </c>
      <c r="G4463" t="str">
        <v>No</v>
      </c>
      <c r="H4463" s="8">
        <v>0</v>
      </c>
      <c r="I4463" t="str">
        <f>_xlfn.XLOOKUP(C4463,State_Ref!B:B,State_Ref!A:A,"No Match")</f>
        <v>Tennessee</v>
      </c>
      <c r="J4463" cm="1">
        <f t="array" ref="J4463">_xlfn.XLOOKUP(I4463&amp;PROPER(D4463),Cleaned_Population!B$2:B$3200&amp;Cleaned_Population!A$2:A$3200,Cleaned_Population!C$2:C$3200,"No Match")</f>
        <v>163759</v>
      </c>
      <c r="K4463" t="str">
        <f t="shared" si="69"/>
        <v>Sufficient Access</v>
      </c>
    </row>
    <row r="4464" spans="1:11">
      <c r="A4464" t="str">
        <v>PINEWOOD SPRINGS</v>
      </c>
      <c r="B4464" t="str">
        <v>COLUMBIA</v>
      </c>
      <c r="C4464" t="str">
        <v>TN</v>
      </c>
      <c r="D4464" t="str">
        <v>MAURY</v>
      </c>
      <c r="E4464" t="str">
        <v>Psychiatric</v>
      </c>
      <c r="F4464" t="str">
        <v>Proprietary</v>
      </c>
      <c r="G4464" t="str">
        <v>No</v>
      </c>
      <c r="H4464" s="8">
        <v>0</v>
      </c>
      <c r="I4464" t="str">
        <f>_xlfn.XLOOKUP(C4464,State_Ref!B:B,State_Ref!A:A,"No Match")</f>
        <v>Tennessee</v>
      </c>
      <c r="J4464" cm="1">
        <f t="array" ref="J4464">_xlfn.XLOOKUP(I4464&amp;PROPER(D4464),Cleaned_Population!B$2:B$3200&amp;Cleaned_Population!A$2:A$3200,Cleaned_Population!C$2:C$3200,"No Match")</f>
        <v>118131</v>
      </c>
      <c r="K4464" t="str">
        <f t="shared" si="69"/>
        <v>Sufficient Access</v>
      </c>
    </row>
    <row r="4465" spans="1:11">
      <c r="A4465" t="str">
        <v>ASCENSION SAINT THOMAS BEHAVIORAL HEALTH HOSPITAL</v>
      </c>
      <c r="B4465" t="str">
        <v>NASHVILLE</v>
      </c>
      <c r="C4465" t="str">
        <v>TN</v>
      </c>
      <c r="D4465" t="str">
        <v>DAVIDSON</v>
      </c>
      <c r="E4465" t="str">
        <v>Psychiatric</v>
      </c>
      <c r="F4465" t="str">
        <v>Proprietary</v>
      </c>
      <c r="G4465" t="str">
        <v>No</v>
      </c>
      <c r="H4465" s="8">
        <v>0</v>
      </c>
      <c r="I4465" t="str">
        <f>_xlfn.XLOOKUP(C4465,State_Ref!B:B,State_Ref!A:A,"No Match")</f>
        <v>Tennessee</v>
      </c>
      <c r="J4465" cm="1">
        <f t="array" ref="J4465">_xlfn.XLOOKUP(I4465&amp;PROPER(D4465),Cleaned_Population!B$2:B$3200&amp;Cleaned_Population!A$2:A$3200,Cleaned_Population!C$2:C$3200,"No Match")</f>
        <v>745904</v>
      </c>
      <c r="K4465" t="str">
        <f t="shared" si="69"/>
        <v>Sufficient Access</v>
      </c>
    </row>
    <row r="4466" spans="1:11">
      <c r="A4466" t="str">
        <v>KNOXVILLE CENTER FOR BEHAVIORAL MEDICINE</v>
      </c>
      <c r="B4466" t="str">
        <v>KNOXVILLE</v>
      </c>
      <c r="C4466" t="str">
        <v>TN</v>
      </c>
      <c r="D4466" t="str">
        <v>KNOX</v>
      </c>
      <c r="E4466" t="str">
        <v>Psychiatric</v>
      </c>
      <c r="F4466" t="str">
        <v>Voluntary non-profit - Other</v>
      </c>
      <c r="G4466" t="str">
        <v>No</v>
      </c>
      <c r="H4466" s="8">
        <v>0</v>
      </c>
      <c r="I4466" t="str">
        <f>_xlfn.XLOOKUP(C4466,State_Ref!B:B,State_Ref!A:A,"No Match")</f>
        <v>Tennessee</v>
      </c>
      <c r="J4466" cm="1">
        <f t="array" ref="J4466">_xlfn.XLOOKUP(I4466&amp;PROPER(D4466),Cleaned_Population!B$2:B$3200&amp;Cleaned_Population!A$2:A$3200,Cleaned_Population!C$2:C$3200,"No Match")</f>
        <v>511453</v>
      </c>
      <c r="K4466" t="str">
        <f t="shared" si="69"/>
        <v>Sufficient Access</v>
      </c>
    </row>
    <row r="4467" spans="1:11">
      <c r="A4467" t="str">
        <v>EAST TENNESSEE BEHAVIORAL HEALTH</v>
      </c>
      <c r="B4467" t="str">
        <v>KNOXVILLE</v>
      </c>
      <c r="C4467" t="str">
        <v>TN</v>
      </c>
      <c r="D4467" t="str">
        <v>KNOX</v>
      </c>
      <c r="E4467" t="str">
        <v>Psychiatric</v>
      </c>
      <c r="F4467" t="str">
        <v>Proprietary</v>
      </c>
      <c r="G4467" t="str">
        <v>No</v>
      </c>
      <c r="H4467" s="8">
        <v>0</v>
      </c>
      <c r="I4467" t="str">
        <f>_xlfn.XLOOKUP(C4467,State_Ref!B:B,State_Ref!A:A,"No Match")</f>
        <v>Tennessee</v>
      </c>
      <c r="J4467" cm="1">
        <f t="array" ref="J4467">_xlfn.XLOOKUP(I4467&amp;PROPER(D4467),Cleaned_Population!B$2:B$3200&amp;Cleaned_Population!A$2:A$3200,Cleaned_Population!C$2:C$3200,"No Match")</f>
        <v>511453</v>
      </c>
      <c r="K4467" t="str">
        <f t="shared" si="69"/>
        <v>Sufficient Access</v>
      </c>
    </row>
    <row r="4468" spans="1:11">
      <c r="A4468" t="str">
        <v>COMPASS INTERVENTION CENTER</v>
      </c>
      <c r="B4468" t="str">
        <v>MEMPHIS</v>
      </c>
      <c r="C4468" t="str">
        <v>TN</v>
      </c>
      <c r="D4468" t="str">
        <v>SHELBY</v>
      </c>
      <c r="E4468" t="str">
        <v>Psychiatric</v>
      </c>
      <c r="F4468" t="str">
        <v>Proprietary</v>
      </c>
      <c r="G4468" t="str">
        <v>No</v>
      </c>
      <c r="H4468" s="8">
        <v>0</v>
      </c>
      <c r="I4468" t="str">
        <f>_xlfn.XLOOKUP(C4468,State_Ref!B:B,State_Ref!A:A,"No Match")</f>
        <v>Tennessee</v>
      </c>
      <c r="J4468" cm="1">
        <f t="array" ref="J4468">_xlfn.XLOOKUP(I4468&amp;PROPER(D4468),Cleaned_Population!B$2:B$3200&amp;Cleaned_Population!A$2:A$3200,Cleaned_Population!C$2:C$3200,"No Match")</f>
        <v>910226</v>
      </c>
      <c r="K4468" t="str">
        <f t="shared" si="69"/>
        <v>Sufficient Access</v>
      </c>
    </row>
    <row r="4469" spans="1:11">
      <c r="A4469" t="str">
        <v>THE HOSPITALS OF PROVIDENCE - MEMORIAL CAMPUS</v>
      </c>
      <c r="B4469" t="str">
        <v>EL PASO</v>
      </c>
      <c r="C4469" t="str">
        <v>TX</v>
      </c>
      <c r="D4469" t="str">
        <v>EL PASO</v>
      </c>
      <c r="E4469" t="str">
        <v>Acute Care Hospitals</v>
      </c>
      <c r="F4469" t="str">
        <v>Proprietary</v>
      </c>
      <c r="G4469" t="str">
        <v>Yes</v>
      </c>
      <c r="H4469" s="8">
        <v>2</v>
      </c>
      <c r="I4469" t="str">
        <f>_xlfn.XLOOKUP(C4469,State_Ref!B:B,State_Ref!A:A,"No Match")</f>
        <v>Texas</v>
      </c>
      <c r="J4469" cm="1">
        <f t="array" ref="J4469">_xlfn.XLOOKUP(I4469&amp;PROPER(D4469),Cleaned_Population!B$2:B$3200&amp;Cleaned_Population!A$2:A$3200,Cleaned_Population!C$2:C$3200,"No Match")</f>
        <v>877858</v>
      </c>
      <c r="K4469" t="str">
        <f t="shared" si="69"/>
        <v>Sufficient Access</v>
      </c>
    </row>
    <row r="4470" spans="1:11">
      <c r="A4470" t="str">
        <v>PETERSON REGIONAL MEDICAL CENTER</v>
      </c>
      <c r="B4470" t="str">
        <v>KERRVILLE</v>
      </c>
      <c r="C4470" t="str">
        <v>TX</v>
      </c>
      <c r="D4470" t="str">
        <v>KERR</v>
      </c>
      <c r="E4470" t="str">
        <v>Acute Care Hospitals</v>
      </c>
      <c r="F4470" t="str">
        <v>Voluntary non-profit - Private</v>
      </c>
      <c r="G4470" t="str">
        <v>Yes</v>
      </c>
      <c r="H4470" s="8">
        <v>4</v>
      </c>
      <c r="I4470" t="str">
        <f>_xlfn.XLOOKUP(C4470,State_Ref!B:B,State_Ref!A:A,"No Match")</f>
        <v>Texas</v>
      </c>
      <c r="J4470" cm="1">
        <f t="array" ref="J4470">_xlfn.XLOOKUP(I4470&amp;PROPER(D4470),Cleaned_Population!B$2:B$3200&amp;Cleaned_Population!A$2:A$3200,Cleaned_Population!C$2:C$3200,"No Match")</f>
        <v>54037</v>
      </c>
      <c r="K4470" t="str">
        <f t="shared" si="69"/>
        <v>Hospital Desert</v>
      </c>
    </row>
    <row r="4471" spans="1:11">
      <c r="A4471" t="str">
        <v>UNITED REGIONAL HEALTH CARE SYSTEM</v>
      </c>
      <c r="B4471" t="str">
        <v>WICHITA FALLS</v>
      </c>
      <c r="C4471" t="str">
        <v>TX</v>
      </c>
      <c r="D4471" t="str">
        <v>WICHITA</v>
      </c>
      <c r="E4471" t="str">
        <v>Acute Care Hospitals</v>
      </c>
      <c r="F4471" t="str">
        <v>Voluntary non-profit - Private</v>
      </c>
      <c r="G4471" t="str">
        <v>Yes</v>
      </c>
      <c r="H4471" s="8">
        <v>3</v>
      </c>
      <c r="I4471" t="str">
        <f>_xlfn.XLOOKUP(C4471,State_Ref!B:B,State_Ref!A:A,"No Match")</f>
        <v>Texas</v>
      </c>
      <c r="J4471" cm="1">
        <f t="array" ref="J4471">_xlfn.XLOOKUP(I4471&amp;PROPER(D4471),Cleaned_Population!B$2:B$3200&amp;Cleaned_Population!A$2:A$3200,Cleaned_Population!C$2:C$3200,"No Match")</f>
        <v>129555</v>
      </c>
      <c r="K4471" t="str">
        <f t="shared" si="69"/>
        <v>Sufficient Access</v>
      </c>
    </row>
    <row r="4472" spans="1:11">
      <c r="A4472" t="str">
        <v>CHI ST JOSEPH HEALTH REGIONAL HOSPITAL</v>
      </c>
      <c r="B4472" t="str">
        <v>BRYAN</v>
      </c>
      <c r="C4472" t="str">
        <v>TX</v>
      </c>
      <c r="D4472" t="str">
        <v>BRAZOS</v>
      </c>
      <c r="E4472" t="str">
        <v>Acute Care Hospitals</v>
      </c>
      <c r="F4472" t="str">
        <v>Voluntary non-profit - Private</v>
      </c>
      <c r="G4472" t="str">
        <v>Yes</v>
      </c>
      <c r="H4472" s="8">
        <v>2</v>
      </c>
      <c r="I4472" t="str">
        <f>_xlfn.XLOOKUP(C4472,State_Ref!B:B,State_Ref!A:A,"No Match")</f>
        <v>Texas</v>
      </c>
      <c r="J4472" cm="1">
        <f t="array" ref="J4472">_xlfn.XLOOKUP(I4472&amp;PROPER(D4472),Cleaned_Population!B$2:B$3200&amp;Cleaned_Population!A$2:A$3200,Cleaned_Population!C$2:C$3200,"No Match")</f>
        <v>249088</v>
      </c>
      <c r="K4472" t="str">
        <f t="shared" si="69"/>
        <v>Sufficient Access</v>
      </c>
    </row>
    <row r="4473" spans="1:11">
      <c r="A4473" t="str">
        <v>PARKLAND HEALTH &amp; HOSPITAL SYSTEM</v>
      </c>
      <c r="B4473" t="str">
        <v>DALLAS</v>
      </c>
      <c r="C4473" t="str">
        <v>TX</v>
      </c>
      <c r="D4473" t="str">
        <v>DALLAS</v>
      </c>
      <c r="E4473" t="str">
        <v>Acute Care Hospitals</v>
      </c>
      <c r="F4473" t="str">
        <v>Government - Hospital District or Authority</v>
      </c>
      <c r="G4473" t="str">
        <v>Yes</v>
      </c>
      <c r="H4473" s="8">
        <v>3</v>
      </c>
      <c r="I4473" t="str">
        <f>_xlfn.XLOOKUP(C4473,State_Ref!B:B,State_Ref!A:A,"No Match")</f>
        <v>Texas</v>
      </c>
      <c r="J4473" cm="1">
        <f t="array" ref="J4473">_xlfn.XLOOKUP(I4473&amp;PROPER(D4473),Cleaned_Population!B$2:B$3200&amp;Cleaned_Population!A$2:A$3200,Cleaned_Population!C$2:C$3200,"No Match")</f>
        <v>2661397</v>
      </c>
      <c r="K4473" t="str">
        <f t="shared" si="69"/>
        <v>Sufficient Access</v>
      </c>
    </row>
    <row r="4474" spans="1:11">
      <c r="A4474" t="str">
        <v>UNIVERSITY OF TEXAS MEDICAL BRANCH GALVESTON</v>
      </c>
      <c r="B4474" t="str">
        <v>GALVESTON</v>
      </c>
      <c r="C4474" t="str">
        <v>TX</v>
      </c>
      <c r="D4474" t="str">
        <v>GALVESTON</v>
      </c>
      <c r="E4474" t="str">
        <v>Acute Care Hospitals</v>
      </c>
      <c r="F4474" t="str">
        <v>Government - State</v>
      </c>
      <c r="G4474" t="str">
        <v>Yes</v>
      </c>
      <c r="H4474" s="8">
        <v>3</v>
      </c>
      <c r="I4474" t="str">
        <f>_xlfn.XLOOKUP(C4474,State_Ref!B:B,State_Ref!A:A,"No Match")</f>
        <v>Texas</v>
      </c>
      <c r="J4474" cm="1">
        <f t="array" ref="J4474">_xlfn.XLOOKUP(I4474&amp;PROPER(D4474),Cleaned_Population!B$2:B$3200&amp;Cleaned_Population!A$2:A$3200,Cleaned_Population!C$2:C$3200,"No Match")</f>
        <v>372207</v>
      </c>
      <c r="K4474" t="str">
        <f t="shared" si="69"/>
        <v>Sufficient Access</v>
      </c>
    </row>
    <row r="4475" spans="1:11">
      <c r="A4475" t="str">
        <v>BAYLOR UNIVERSITY MEDICAL CENTER</v>
      </c>
      <c r="B4475" t="str">
        <v>DALLAS</v>
      </c>
      <c r="C4475" t="str">
        <v>TX</v>
      </c>
      <c r="D4475" t="str">
        <v>DALLAS</v>
      </c>
      <c r="E4475" t="str">
        <v>Acute Care Hospitals</v>
      </c>
      <c r="F4475" t="str">
        <v>Voluntary non-profit - Private</v>
      </c>
      <c r="G4475" t="str">
        <v>Yes</v>
      </c>
      <c r="H4475" s="8">
        <v>4</v>
      </c>
      <c r="I4475" t="str">
        <f>_xlfn.XLOOKUP(C4475,State_Ref!B:B,State_Ref!A:A,"No Match")</f>
        <v>Texas</v>
      </c>
      <c r="J4475" cm="1">
        <f t="array" ref="J4475">_xlfn.XLOOKUP(I4475&amp;PROPER(D4475),Cleaned_Population!B$2:B$3200&amp;Cleaned_Population!A$2:A$3200,Cleaned_Population!C$2:C$3200,"No Match")</f>
        <v>2661397</v>
      </c>
      <c r="K4475" t="str">
        <f t="shared" si="69"/>
        <v>Sufficient Access</v>
      </c>
    </row>
    <row r="4476" spans="1:11">
      <c r="A4476" t="str">
        <v>CITIZENS MEDICAL CENTER</v>
      </c>
      <c r="B4476" t="str">
        <v>VICTORIA</v>
      </c>
      <c r="C4476" t="str">
        <v>TX</v>
      </c>
      <c r="D4476" t="str">
        <v>VICTORIA</v>
      </c>
      <c r="E4476" t="str">
        <v>Acute Care Hospitals</v>
      </c>
      <c r="F4476" t="str">
        <v>Voluntary non-profit - Other</v>
      </c>
      <c r="G4476" t="str">
        <v>Yes</v>
      </c>
      <c r="H4476" s="8">
        <v>3</v>
      </c>
      <c r="I4476" t="str">
        <f>_xlfn.XLOOKUP(C4476,State_Ref!B:B,State_Ref!A:A,"No Match")</f>
        <v>Texas</v>
      </c>
      <c r="J4476" cm="1">
        <f t="array" ref="J4476">_xlfn.XLOOKUP(I4476&amp;PROPER(D4476),Cleaned_Population!B$2:B$3200&amp;Cleaned_Population!A$2:A$3200,Cleaned_Population!C$2:C$3200,"No Match")</f>
        <v>92656</v>
      </c>
      <c r="K4476" t="str">
        <f t="shared" si="69"/>
        <v>Sufficient Access</v>
      </c>
    </row>
    <row r="4477" spans="1:11">
      <c r="A4477" t="str">
        <v>UNIVERSITY MEDICAL CENTER OF EL PASO</v>
      </c>
      <c r="B4477" t="str">
        <v>EL PASO</v>
      </c>
      <c r="C4477" t="str">
        <v>TX</v>
      </c>
      <c r="D4477" t="str">
        <v>EL PASO</v>
      </c>
      <c r="E4477" t="str">
        <v>Acute Care Hospitals</v>
      </c>
      <c r="F4477" t="str">
        <v>Physician</v>
      </c>
      <c r="G4477" t="str">
        <v>Yes</v>
      </c>
      <c r="H4477" s="8">
        <v>3</v>
      </c>
      <c r="I4477" t="str">
        <f>_xlfn.XLOOKUP(C4477,State_Ref!B:B,State_Ref!A:A,"No Match")</f>
        <v>Texas</v>
      </c>
      <c r="J4477" cm="1">
        <f t="array" ref="J4477">_xlfn.XLOOKUP(I4477&amp;PROPER(D4477),Cleaned_Population!B$2:B$3200&amp;Cleaned_Population!A$2:A$3200,Cleaned_Population!C$2:C$3200,"No Match")</f>
        <v>877858</v>
      </c>
      <c r="K4477" t="str">
        <f t="shared" si="69"/>
        <v>Sufficient Access</v>
      </c>
    </row>
    <row r="4478" spans="1:11">
      <c r="A4478" t="str">
        <v>VALLEY BAPTIST MEDICAL CENTER- BROWNSVILLE</v>
      </c>
      <c r="B4478" t="str">
        <v>BROWNSVILLE</v>
      </c>
      <c r="C4478" t="str">
        <v>TX</v>
      </c>
      <c r="D4478" t="str">
        <v>CAMERON</v>
      </c>
      <c r="E4478" t="str">
        <v>Acute Care Hospitals</v>
      </c>
      <c r="F4478" t="str">
        <v>Proprietary</v>
      </c>
      <c r="G4478" t="str">
        <v>Yes</v>
      </c>
      <c r="H4478" s="8">
        <v>3</v>
      </c>
      <c r="I4478" t="str">
        <f>_xlfn.XLOOKUP(C4478,State_Ref!B:B,State_Ref!A:A,"No Match")</f>
        <v>Texas</v>
      </c>
      <c r="J4478" cm="1">
        <f t="array" ref="J4478">_xlfn.XLOOKUP(I4478&amp;PROPER(D4478),Cleaned_Population!B$2:B$3200&amp;Cleaned_Population!A$2:A$3200,Cleaned_Population!C$2:C$3200,"No Match")</f>
        <v>433946</v>
      </c>
      <c r="K4478" t="str">
        <f t="shared" si="69"/>
        <v>Sufficient Access</v>
      </c>
    </row>
    <row r="4479" spans="1:11">
      <c r="A4479" t="str">
        <v>LAREDO MEDICAL CENTER</v>
      </c>
      <c r="B4479" t="str">
        <v>LAREDO</v>
      </c>
      <c r="C4479" t="str">
        <v>TX</v>
      </c>
      <c r="D4479" t="str">
        <v>WEBB</v>
      </c>
      <c r="E4479" t="str">
        <v>Acute Care Hospitals</v>
      </c>
      <c r="F4479" t="str">
        <v>Proprietary</v>
      </c>
      <c r="G4479" t="str">
        <v>Yes</v>
      </c>
      <c r="H4479" s="8">
        <v>4</v>
      </c>
      <c r="I4479" t="str">
        <f>_xlfn.XLOOKUP(C4479,State_Ref!B:B,State_Ref!A:A,"No Match")</f>
        <v>Texas</v>
      </c>
      <c r="J4479" cm="1">
        <f t="array" ref="J4479">_xlfn.XLOOKUP(I4479&amp;PROPER(D4479),Cleaned_Population!B$2:B$3200&amp;Cleaned_Population!A$2:A$3200,Cleaned_Population!C$2:C$3200,"No Match")</f>
        <v>281224</v>
      </c>
      <c r="K4479" t="str">
        <f t="shared" si="69"/>
        <v>Sufficient Access</v>
      </c>
    </row>
    <row r="4480" spans="1:11">
      <c r="A4480" t="str">
        <v>CHRISTUS GOOD SHEPHERD MEDICAL CENTER</v>
      </c>
      <c r="B4480" t="str">
        <v>LONGVIEW</v>
      </c>
      <c r="C4480" t="str">
        <v>TX</v>
      </c>
      <c r="D4480" t="str">
        <v>GREGG</v>
      </c>
      <c r="E4480" t="str">
        <v>Acute Care Hospitals</v>
      </c>
      <c r="F4480" t="str">
        <v>Voluntary non-profit - Private</v>
      </c>
      <c r="G4480" t="str">
        <v>Yes</v>
      </c>
      <c r="H4480" s="8">
        <v>4</v>
      </c>
      <c r="I4480" t="str">
        <f>_xlfn.XLOOKUP(C4480,State_Ref!B:B,State_Ref!A:A,"No Match")</f>
        <v>Texas</v>
      </c>
      <c r="J4480" cm="1">
        <f t="array" ref="J4480">_xlfn.XLOOKUP(I4480&amp;PROPER(D4480),Cleaned_Population!B$2:B$3200&amp;Cleaned_Population!A$2:A$3200,Cleaned_Population!C$2:C$3200,"No Match")</f>
        <v>126095</v>
      </c>
      <c r="K4480" t="str">
        <f t="shared" si="69"/>
        <v>Sufficient Access</v>
      </c>
    </row>
    <row r="4481" spans="1:11">
      <c r="A4481" t="str">
        <v>VHS HARLINGEN HOSPITAL COMPANY LLC</v>
      </c>
      <c r="B4481" t="str">
        <v>HARLINGEN</v>
      </c>
      <c r="C4481" t="str">
        <v>TX</v>
      </c>
      <c r="D4481" t="str">
        <v>CAMERON</v>
      </c>
      <c r="E4481" t="str">
        <v>Acute Care Hospitals</v>
      </c>
      <c r="F4481" t="str">
        <v>Proprietary</v>
      </c>
      <c r="G4481" t="str">
        <v>Yes</v>
      </c>
      <c r="H4481" s="8">
        <v>2</v>
      </c>
      <c r="I4481" t="str">
        <f>_xlfn.XLOOKUP(C4481,State_Ref!B:B,State_Ref!A:A,"No Match")</f>
        <v>Texas</v>
      </c>
      <c r="J4481" cm="1">
        <f t="array" ref="J4481">_xlfn.XLOOKUP(I4481&amp;PROPER(D4481),Cleaned_Population!B$2:B$3200&amp;Cleaned_Population!A$2:A$3200,Cleaned_Population!C$2:C$3200,"No Match")</f>
        <v>433946</v>
      </c>
      <c r="K4481" t="str">
        <f t="shared" si="69"/>
        <v>Sufficient Access</v>
      </c>
    </row>
    <row r="4482" spans="1:11">
      <c r="A4482" t="str">
        <v>CHRISTUS SOUTHEAST TEXAS- ST ELIZABETH</v>
      </c>
      <c r="B4482" t="str">
        <v>BEAUMONT</v>
      </c>
      <c r="C4482" t="str">
        <v>TX</v>
      </c>
      <c r="D4482" t="str">
        <v>JEFFERSON</v>
      </c>
      <c r="E4482" t="str">
        <v>Acute Care Hospitals</v>
      </c>
      <c r="F4482" t="str">
        <v>Voluntary non-profit - Private</v>
      </c>
      <c r="G4482" t="str">
        <v>Yes</v>
      </c>
      <c r="H4482" s="8">
        <v>4</v>
      </c>
      <c r="I4482" t="str">
        <f>_xlfn.XLOOKUP(C4482,State_Ref!B:B,State_Ref!A:A,"No Match")</f>
        <v>Texas</v>
      </c>
      <c r="J4482" cm="1">
        <f t="array" ref="J4482">_xlfn.XLOOKUP(I4482&amp;PROPER(D4482),Cleaned_Population!B$2:B$3200&amp;Cleaned_Population!A$2:A$3200,Cleaned_Population!C$2:C$3200,"No Match")</f>
        <v>254321</v>
      </c>
      <c r="K4482" t="str">
        <f t="shared" si="69"/>
        <v>Sufficient Access</v>
      </c>
    </row>
    <row r="4483" spans="1:11">
      <c r="A4483" t="str">
        <v>ST JOSEPH MEDICAL CENTER</v>
      </c>
      <c r="B4483" t="str">
        <v>HOUSTON</v>
      </c>
      <c r="C4483" t="str">
        <v>TX</v>
      </c>
      <c r="D4483" t="str">
        <v>HARRIS</v>
      </c>
      <c r="E4483" t="str">
        <v>Acute Care Hospitals</v>
      </c>
      <c r="F4483" t="str">
        <v>Physician</v>
      </c>
      <c r="G4483" t="str">
        <v>Yes</v>
      </c>
      <c r="H4483" s="8">
        <v>3</v>
      </c>
      <c r="I4483" t="str">
        <f>_xlfn.XLOOKUP(C4483,State_Ref!B:B,State_Ref!A:A,"No Match")</f>
        <v>Texas</v>
      </c>
      <c r="J4483" cm="1">
        <f t="array" ref="J4483">_xlfn.XLOOKUP(I4483&amp;PROPER(D4483),Cleaned_Population!B$2:B$3200&amp;Cleaned_Population!A$2:A$3200,Cleaned_Population!C$2:C$3200,"No Match")</f>
        <v>5045026</v>
      </c>
      <c r="K4483" t="str">
        <f t="shared" ref="K4483:K4546" si="70">IF(AND(J4483&gt;50000,COUNTIFS(D:D,D4483,C:C,C4483)&lt;=1),"Hospital Desert","Sufficient Access")</f>
        <v>Sufficient Access</v>
      </c>
    </row>
    <row r="4484" spans="1:11">
      <c r="A4484" t="str">
        <v>JPS HEALTH NETWORK</v>
      </c>
      <c r="B4484" t="str">
        <v>FORT WORTH</v>
      </c>
      <c r="C4484" t="str">
        <v>TX</v>
      </c>
      <c r="D4484" t="str">
        <v>TARRANT</v>
      </c>
      <c r="E4484" t="str">
        <v>Acute Care Hospitals</v>
      </c>
      <c r="F4484" t="str">
        <v>Government - Hospital District or Authority</v>
      </c>
      <c r="G4484" t="str">
        <v>Yes</v>
      </c>
      <c r="H4484" s="8">
        <v>4</v>
      </c>
      <c r="I4484" t="str">
        <f>_xlfn.XLOOKUP(C4484,State_Ref!B:B,State_Ref!A:A,"No Match")</f>
        <v>Texas</v>
      </c>
      <c r="J4484" cm="1">
        <f t="array" ref="J4484">_xlfn.XLOOKUP(I4484&amp;PROPER(D4484),Cleaned_Population!B$2:B$3200&amp;Cleaned_Population!A$2:A$3200,Cleaned_Population!C$2:C$3200,"No Match")</f>
        <v>2248466</v>
      </c>
      <c r="K4484" t="str">
        <f t="shared" si="70"/>
        <v>Sufficient Access</v>
      </c>
    </row>
    <row r="4485" spans="1:11">
      <c r="A4485" t="str">
        <v>COVENANT MEDICAL CENTER</v>
      </c>
      <c r="B4485" t="str">
        <v>LUBBOCK</v>
      </c>
      <c r="C4485" t="str">
        <v>TX</v>
      </c>
      <c r="D4485" t="str">
        <v>LUBBOCK</v>
      </c>
      <c r="E4485" t="str">
        <v>Acute Care Hospitals</v>
      </c>
      <c r="F4485" t="str">
        <v>Voluntary non-profit - Private</v>
      </c>
      <c r="G4485" t="str">
        <v>Yes</v>
      </c>
      <c r="H4485" s="8">
        <v>3</v>
      </c>
      <c r="I4485" t="str">
        <f>_xlfn.XLOOKUP(C4485,State_Ref!B:B,State_Ref!A:A,"No Match")</f>
        <v>Texas</v>
      </c>
      <c r="J4485" cm="1">
        <f t="array" ref="J4485">_xlfn.XLOOKUP(I4485&amp;PROPER(D4485),Cleaned_Population!B$2:B$3200&amp;Cleaned_Population!A$2:A$3200,Cleaned_Population!C$2:C$3200,"No Match")</f>
        <v>328906</v>
      </c>
      <c r="K4485" t="str">
        <f t="shared" si="70"/>
        <v>Sufficient Access</v>
      </c>
    </row>
    <row r="4486" spans="1:11">
      <c r="A4486" t="str">
        <v>ASCENSION PROVIDENCE</v>
      </c>
      <c r="B4486" t="str">
        <v>WACO</v>
      </c>
      <c r="C4486" t="str">
        <v>TX</v>
      </c>
      <c r="D4486" t="str">
        <v>MC LENNAN</v>
      </c>
      <c r="E4486" t="str">
        <v>Acute Care Hospitals</v>
      </c>
      <c r="F4486" t="str">
        <v>Voluntary non-profit - Private</v>
      </c>
      <c r="G4486" t="str">
        <v>Yes</v>
      </c>
      <c r="H4486" s="8">
        <v>2</v>
      </c>
      <c r="I4486" t="str">
        <f>_xlfn.XLOOKUP(C4486,State_Ref!B:B,State_Ref!A:A,"No Match")</f>
        <v>Texas</v>
      </c>
      <c r="J4486" t="str" cm="1">
        <f t="array" ref="J4486">_xlfn.XLOOKUP(I4486&amp;PROPER(D4486),Cleaned_Population!B$2:B$3200&amp;Cleaned_Population!A$2:A$3200,Cleaned_Population!C$2:C$3200,"No Match")</f>
        <v>No Match</v>
      </c>
      <c r="K4486" t="str">
        <f t="shared" si="70"/>
        <v>Sufficient Access</v>
      </c>
    </row>
    <row r="4487" spans="1:11">
      <c r="A4487" t="str">
        <v>UT OF TEXAS  SOUTHWESTERN UNIVERSITY HOSPITAL - WILLIAM P. CLEMENTS JR.</v>
      </c>
      <c r="B4487" t="str">
        <v>DALLAS</v>
      </c>
      <c r="C4487" t="str">
        <v>TX</v>
      </c>
      <c r="D4487" t="str">
        <v>DALLAS</v>
      </c>
      <c r="E4487" t="str">
        <v>Acute Care Hospitals</v>
      </c>
      <c r="F4487" t="str">
        <v>Government - State</v>
      </c>
      <c r="G4487" t="str">
        <v>Yes</v>
      </c>
      <c r="H4487" s="8">
        <v>4</v>
      </c>
      <c r="I4487" t="str">
        <f>_xlfn.XLOOKUP(C4487,State_Ref!B:B,State_Ref!A:A,"No Match")</f>
        <v>Texas</v>
      </c>
      <c r="J4487" cm="1">
        <f t="array" ref="J4487">_xlfn.XLOOKUP(I4487&amp;PROPER(D4487),Cleaned_Population!B$2:B$3200&amp;Cleaned_Population!A$2:A$3200,Cleaned_Population!C$2:C$3200,"No Match")</f>
        <v>2661397</v>
      </c>
      <c r="K4487" t="str">
        <f t="shared" si="70"/>
        <v>Sufficient Access</v>
      </c>
    </row>
    <row r="4488" spans="1:11">
      <c r="A4488" t="str">
        <v>CHRISTUS SPOHN HOSPITAL CORPUS CHRISTI</v>
      </c>
      <c r="B4488" t="str">
        <v>CORPUS CHRISTI</v>
      </c>
      <c r="C4488" t="str">
        <v>TX</v>
      </c>
      <c r="D4488" t="str">
        <v>NUECES</v>
      </c>
      <c r="E4488" t="str">
        <v>Acute Care Hospitals</v>
      </c>
      <c r="F4488" t="str">
        <v>Voluntary non-profit - Private</v>
      </c>
      <c r="G4488" t="str">
        <v>Yes</v>
      </c>
      <c r="H4488" s="8">
        <v>3</v>
      </c>
      <c r="I4488" t="str">
        <f>_xlfn.XLOOKUP(C4488,State_Ref!B:B,State_Ref!A:A,"No Match")</f>
        <v>Texas</v>
      </c>
      <c r="J4488" cm="1">
        <f t="array" ref="J4488">_xlfn.XLOOKUP(I4488&amp;PROPER(D4488),Cleaned_Population!B$2:B$3200&amp;Cleaned_Population!A$2:A$3200,Cleaned_Population!C$2:C$3200,"No Match")</f>
        <v>352992</v>
      </c>
      <c r="K4488" t="str">
        <f t="shared" si="70"/>
        <v>Sufficient Access</v>
      </c>
    </row>
    <row r="4489" spans="1:11">
      <c r="A4489" t="str">
        <v>METHODIST DALLAS MEDICAL CENTER</v>
      </c>
      <c r="B4489" t="str">
        <v>DALLAS</v>
      </c>
      <c r="C4489" t="str">
        <v>TX</v>
      </c>
      <c r="D4489" t="str">
        <v>DALLAS</v>
      </c>
      <c r="E4489" t="str">
        <v>Acute Care Hospitals</v>
      </c>
      <c r="F4489" t="str">
        <v>Voluntary non-profit - Other</v>
      </c>
      <c r="G4489" t="str">
        <v>Yes</v>
      </c>
      <c r="H4489" s="8">
        <v>3</v>
      </c>
      <c r="I4489" t="str">
        <f>_xlfn.XLOOKUP(C4489,State_Ref!B:B,State_Ref!A:A,"No Match")</f>
        <v>Texas</v>
      </c>
      <c r="J4489" cm="1">
        <f t="array" ref="J4489">_xlfn.XLOOKUP(I4489&amp;PROPER(D4489),Cleaned_Population!B$2:B$3200&amp;Cleaned_Population!A$2:A$3200,Cleaned_Population!C$2:C$3200,"No Match")</f>
        <v>2661397</v>
      </c>
      <c r="K4489" t="str">
        <f t="shared" si="70"/>
        <v>Sufficient Access</v>
      </c>
    </row>
    <row r="4490" spans="1:11">
      <c r="A4490" t="str">
        <v>BAYLOR SCOTT &amp; WHITE MEDICAL CENTER - TEMPLE</v>
      </c>
      <c r="B4490" t="str">
        <v>TEMPLE</v>
      </c>
      <c r="C4490" t="str">
        <v>TX</v>
      </c>
      <c r="D4490" t="str">
        <v>BELL</v>
      </c>
      <c r="E4490" t="str">
        <v>Acute Care Hospitals</v>
      </c>
      <c r="F4490" t="str">
        <v>Voluntary non-profit - Private</v>
      </c>
      <c r="G4490" t="str">
        <v>Yes</v>
      </c>
      <c r="H4490" s="8">
        <v>5</v>
      </c>
      <c r="I4490" t="str">
        <f>_xlfn.XLOOKUP(C4490,State_Ref!B:B,State_Ref!A:A,"No Match")</f>
        <v>Texas</v>
      </c>
      <c r="J4490" cm="1">
        <f t="array" ref="J4490">_xlfn.XLOOKUP(I4490&amp;PROPER(D4490),Cleaned_Population!B$2:B$3200&amp;Cleaned_Population!A$2:A$3200,Cleaned_Population!C$2:C$3200,"No Match")</f>
        <v>402248</v>
      </c>
      <c r="K4490" t="str">
        <f t="shared" si="70"/>
        <v>Sufficient Access</v>
      </c>
    </row>
    <row r="4491" spans="1:11">
      <c r="A4491" t="str">
        <v>ROLLING PLAINS MEMORIAL HOSPITAL</v>
      </c>
      <c r="B4491" t="str">
        <v>SWEETWATER</v>
      </c>
      <c r="C4491" t="str">
        <v>TX</v>
      </c>
      <c r="D4491" t="str">
        <v>NOLAN</v>
      </c>
      <c r="E4491" t="str">
        <v>Acute Care Hospitals</v>
      </c>
      <c r="F4491" t="str">
        <v>Government - Hospital District or Authority</v>
      </c>
      <c r="G4491" t="str">
        <v>Yes</v>
      </c>
      <c r="H4491" s="8">
        <v>0</v>
      </c>
      <c r="I4491" t="str">
        <f>_xlfn.XLOOKUP(C4491,State_Ref!B:B,State_Ref!A:A,"No Match")</f>
        <v>Texas</v>
      </c>
      <c r="J4491" cm="1">
        <f t="array" ref="J4491">_xlfn.XLOOKUP(I4491&amp;PROPER(D4491),Cleaned_Population!B$2:B$3200&amp;Cleaned_Population!A$2:A$3200,Cleaned_Population!C$2:C$3200,"No Match")</f>
        <v>14117</v>
      </c>
      <c r="K4491" t="str">
        <f t="shared" si="70"/>
        <v>Sufficient Access</v>
      </c>
    </row>
    <row r="4492" spans="1:11">
      <c r="A4492" t="str">
        <v>ASCENSION SETON MEDICAL CENTER AUSTIN</v>
      </c>
      <c r="B4492" t="str">
        <v>AUSTIN</v>
      </c>
      <c r="C4492" t="str">
        <v>TX</v>
      </c>
      <c r="D4492" t="str">
        <v>TRAVIS</v>
      </c>
      <c r="E4492" t="str">
        <v>Acute Care Hospitals</v>
      </c>
      <c r="F4492" t="str">
        <v>Voluntary non-profit - Private</v>
      </c>
      <c r="G4492" t="str">
        <v>Yes</v>
      </c>
      <c r="H4492" s="8">
        <v>3</v>
      </c>
      <c r="I4492" t="str">
        <f>_xlfn.XLOOKUP(C4492,State_Ref!B:B,State_Ref!A:A,"No Match")</f>
        <v>Texas</v>
      </c>
      <c r="J4492" cm="1">
        <f t="array" ref="J4492">_xlfn.XLOOKUP(I4492&amp;PROPER(D4492),Cleaned_Population!B$2:B$3200&amp;Cleaned_Population!A$2:A$3200,Cleaned_Population!C$2:C$3200,"No Match")</f>
        <v>1389670</v>
      </c>
      <c r="K4492" t="str">
        <f t="shared" si="70"/>
        <v>Sufficient Access</v>
      </c>
    </row>
    <row r="4493" spans="1:11">
      <c r="A4493" t="str">
        <v>BAPTIST MEDICAL CENTER</v>
      </c>
      <c r="B4493" t="str">
        <v>SAN ANTONIO</v>
      </c>
      <c r="C4493" t="str">
        <v>TX</v>
      </c>
      <c r="D4493" t="str">
        <v>BEXAR</v>
      </c>
      <c r="E4493" t="str">
        <v>Acute Care Hospitals</v>
      </c>
      <c r="F4493" t="str">
        <v>Proprietary</v>
      </c>
      <c r="G4493" t="str">
        <v>Yes</v>
      </c>
      <c r="H4493" s="8">
        <v>3</v>
      </c>
      <c r="I4493" t="str">
        <f>_xlfn.XLOOKUP(C4493,State_Ref!B:B,State_Ref!A:A,"No Match")</f>
        <v>Texas</v>
      </c>
      <c r="J4493" cm="1">
        <f t="array" ref="J4493">_xlfn.XLOOKUP(I4493&amp;PROPER(D4493),Cleaned_Population!B$2:B$3200&amp;Cleaned_Population!A$2:A$3200,Cleaned_Population!C$2:C$3200,"No Match")</f>
        <v>2160088</v>
      </c>
      <c r="K4493" t="str">
        <f t="shared" si="70"/>
        <v>Sufficient Access</v>
      </c>
    </row>
    <row r="4494" spans="1:11">
      <c r="A4494" t="str">
        <v>TEXAS HEALTH ARLINGTON MEMORIAL HOSPITAL</v>
      </c>
      <c r="B4494" t="str">
        <v>ARLINGTON</v>
      </c>
      <c r="C4494" t="str">
        <v>TX</v>
      </c>
      <c r="D4494" t="str">
        <v>TARRANT</v>
      </c>
      <c r="E4494" t="str">
        <v>Acute Care Hospitals</v>
      </c>
      <c r="F4494" t="str">
        <v>Voluntary non-profit - Private</v>
      </c>
      <c r="G4494" t="str">
        <v>Yes</v>
      </c>
      <c r="H4494" s="8">
        <v>4</v>
      </c>
      <c r="I4494" t="str">
        <f>_xlfn.XLOOKUP(C4494,State_Ref!B:B,State_Ref!A:A,"No Match")</f>
        <v>Texas</v>
      </c>
      <c r="J4494" cm="1">
        <f t="array" ref="J4494">_xlfn.XLOOKUP(I4494&amp;PROPER(D4494),Cleaned_Population!B$2:B$3200&amp;Cleaned_Population!A$2:A$3200,Cleaned_Population!C$2:C$3200,"No Match")</f>
        <v>2248466</v>
      </c>
      <c r="K4494" t="str">
        <f t="shared" si="70"/>
        <v>Sufficient Access</v>
      </c>
    </row>
    <row r="4495" spans="1:11">
      <c r="A4495" t="str">
        <v>MEMORIAL HERMANN - TEXAS MEDICAL CENTER</v>
      </c>
      <c r="B4495" t="str">
        <v>HOUSTON</v>
      </c>
      <c r="C4495" t="str">
        <v>TX</v>
      </c>
      <c r="D4495" t="str">
        <v>HARRIS</v>
      </c>
      <c r="E4495" t="str">
        <v>Acute Care Hospitals</v>
      </c>
      <c r="F4495" t="str">
        <v>Voluntary non-profit - Private</v>
      </c>
      <c r="G4495" t="str">
        <v>Yes</v>
      </c>
      <c r="H4495" s="8">
        <v>4</v>
      </c>
      <c r="I4495" t="str">
        <f>_xlfn.XLOOKUP(C4495,State_Ref!B:B,State_Ref!A:A,"No Match")</f>
        <v>Texas</v>
      </c>
      <c r="J4495" cm="1">
        <f t="array" ref="J4495">_xlfn.XLOOKUP(I4495&amp;PROPER(D4495),Cleaned_Population!B$2:B$3200&amp;Cleaned_Population!A$2:A$3200,Cleaned_Population!C$2:C$3200,"No Match")</f>
        <v>5045026</v>
      </c>
      <c r="K4495" t="str">
        <f t="shared" si="70"/>
        <v>Sufficient Access</v>
      </c>
    </row>
    <row r="4496" spans="1:11">
      <c r="A4496" t="str">
        <v>CHI ST LUKE'S HEALTH BRAZOSPORT</v>
      </c>
      <c r="B4496" t="str">
        <v>LAKE JACKSON</v>
      </c>
      <c r="C4496" t="str">
        <v>TX</v>
      </c>
      <c r="D4496" t="str">
        <v>BRAZORIA</v>
      </c>
      <c r="E4496" t="str">
        <v>Acute Care Hospitals</v>
      </c>
      <c r="F4496" t="str">
        <v>Voluntary non-profit - Private</v>
      </c>
      <c r="G4496" t="str">
        <v>Yes</v>
      </c>
      <c r="H4496" s="8">
        <v>4</v>
      </c>
      <c r="I4496" t="str">
        <f>_xlfn.XLOOKUP(C4496,State_Ref!B:B,State_Ref!A:A,"No Match")</f>
        <v>Texas</v>
      </c>
      <c r="J4496" cm="1">
        <f t="array" ref="J4496">_xlfn.XLOOKUP(I4496&amp;PROPER(D4496),Cleaned_Population!B$2:B$3200&amp;Cleaned_Population!A$2:A$3200,Cleaned_Population!C$2:C$3200,"No Match")</f>
        <v>419080</v>
      </c>
      <c r="K4496" t="str">
        <f t="shared" si="70"/>
        <v>Sufficient Access</v>
      </c>
    </row>
    <row r="4497" spans="1:11">
      <c r="A4497" t="str">
        <v>BAYLOR SCOTT &amp; WHITE MEDICAL CENTER AT IRVING</v>
      </c>
      <c r="B4497" t="str">
        <v>IRVING</v>
      </c>
      <c r="C4497" t="str">
        <v>TX</v>
      </c>
      <c r="D4497" t="str">
        <v>DALLAS</v>
      </c>
      <c r="E4497" t="str">
        <v>Acute Care Hospitals</v>
      </c>
      <c r="F4497" t="str">
        <v>Voluntary non-profit - Private</v>
      </c>
      <c r="G4497" t="str">
        <v>Yes</v>
      </c>
      <c r="H4497" s="8">
        <v>5</v>
      </c>
      <c r="I4497" t="str">
        <f>_xlfn.XLOOKUP(C4497,State_Ref!B:B,State_Ref!A:A,"No Match")</f>
        <v>Texas</v>
      </c>
      <c r="J4497" cm="1">
        <f t="array" ref="J4497">_xlfn.XLOOKUP(I4497&amp;PROPER(D4497),Cleaned_Population!B$2:B$3200&amp;Cleaned_Population!A$2:A$3200,Cleaned_Population!C$2:C$3200,"No Match")</f>
        <v>2661397</v>
      </c>
      <c r="K4497" t="str">
        <f t="shared" si="70"/>
        <v>Sufficient Access</v>
      </c>
    </row>
    <row r="4498" spans="1:11">
      <c r="A4498" t="str">
        <v>TITUS REGIONAL MEDICAL CENTER</v>
      </c>
      <c r="B4498" t="str">
        <v>MOUNT PLEASANT</v>
      </c>
      <c r="C4498" t="str">
        <v>TX</v>
      </c>
      <c r="D4498" t="str">
        <v>TITUS</v>
      </c>
      <c r="E4498" t="str">
        <v>Acute Care Hospitals</v>
      </c>
      <c r="F4498" t="str">
        <v>Government - Hospital District or Authority</v>
      </c>
      <c r="G4498" t="str">
        <v>Yes</v>
      </c>
      <c r="H4498" s="8">
        <v>3</v>
      </c>
      <c r="I4498" t="str">
        <f>_xlfn.XLOOKUP(C4498,State_Ref!B:B,State_Ref!A:A,"No Match")</f>
        <v>Texas</v>
      </c>
      <c r="J4498" cm="1">
        <f t="array" ref="J4498">_xlfn.XLOOKUP(I4498&amp;PROPER(D4498),Cleaned_Population!B$2:B$3200&amp;Cleaned_Population!A$2:A$3200,Cleaned_Population!C$2:C$3200,"No Match")</f>
        <v>31563</v>
      </c>
      <c r="K4498" t="str">
        <f t="shared" si="70"/>
        <v>Sufficient Access</v>
      </c>
    </row>
    <row r="4499" spans="1:11">
      <c r="A4499" t="str">
        <v>CHRISTUS SPOHN HOSPITAL BEEVILLE</v>
      </c>
      <c r="B4499" t="str">
        <v>BEEVILLE</v>
      </c>
      <c r="C4499" t="str">
        <v>TX</v>
      </c>
      <c r="D4499" t="str">
        <v>BEE</v>
      </c>
      <c r="E4499" t="str">
        <v>Acute Care Hospitals</v>
      </c>
      <c r="F4499" t="str">
        <v>Voluntary non-profit - Private</v>
      </c>
      <c r="G4499" t="str">
        <v>Yes</v>
      </c>
      <c r="H4499" s="8">
        <v>2</v>
      </c>
      <c r="I4499" t="str">
        <f>_xlfn.XLOOKUP(C4499,State_Ref!B:B,State_Ref!A:A,"No Match")</f>
        <v>Texas</v>
      </c>
      <c r="J4499" cm="1">
        <f t="array" ref="J4499">_xlfn.XLOOKUP(I4499&amp;PROPER(D4499),Cleaned_Population!B$2:B$3200&amp;Cleaned_Population!A$2:A$3200,Cleaned_Population!C$2:C$3200,"No Match")</f>
        <v>32515</v>
      </c>
      <c r="K4499" t="str">
        <f t="shared" si="70"/>
        <v>Sufficient Access</v>
      </c>
    </row>
    <row r="4500" spans="1:11">
      <c r="A4500" t="str">
        <v>UT HEALTH EAST TEXAS TYLER REGIONAL HOSPITAL</v>
      </c>
      <c r="B4500" t="str">
        <v>TYLER</v>
      </c>
      <c r="C4500" t="str">
        <v>TX</v>
      </c>
      <c r="D4500" t="str">
        <v>SMITH</v>
      </c>
      <c r="E4500" t="str">
        <v>Acute Care Hospitals</v>
      </c>
      <c r="F4500" t="str">
        <v>Proprietary</v>
      </c>
      <c r="G4500" t="str">
        <v>Yes</v>
      </c>
      <c r="H4500" s="8">
        <v>2</v>
      </c>
      <c r="I4500" t="str">
        <f>_xlfn.XLOOKUP(C4500,State_Ref!B:B,State_Ref!A:A,"No Match")</f>
        <v>Texas</v>
      </c>
      <c r="J4500" cm="1">
        <f t="array" ref="J4500">_xlfn.XLOOKUP(I4500&amp;PROPER(D4500),Cleaned_Population!B$2:B$3200&amp;Cleaned_Population!A$2:A$3200,Cleaned_Population!C$2:C$3200,"No Match")</f>
        <v>252549</v>
      </c>
      <c r="K4500" t="str">
        <f t="shared" si="70"/>
        <v>Sufficient Access</v>
      </c>
    </row>
    <row r="4501" spans="1:11">
      <c r="A4501" t="str">
        <v>MEDICAL CITY NORTH HILLS</v>
      </c>
      <c r="B4501" t="str">
        <v>NORTH RICHLAND HILLS</v>
      </c>
      <c r="C4501" t="str">
        <v>TX</v>
      </c>
      <c r="D4501" t="str">
        <v>TARRANT</v>
      </c>
      <c r="E4501" t="str">
        <v>Acute Care Hospitals</v>
      </c>
      <c r="F4501" t="str">
        <v>Proprietary</v>
      </c>
      <c r="G4501" t="str">
        <v>Yes</v>
      </c>
      <c r="H4501" s="8">
        <v>2</v>
      </c>
      <c r="I4501" t="str">
        <f>_xlfn.XLOOKUP(C4501,State_Ref!B:B,State_Ref!A:A,"No Match")</f>
        <v>Texas</v>
      </c>
      <c r="J4501" cm="1">
        <f t="array" ref="J4501">_xlfn.XLOOKUP(I4501&amp;PROPER(D4501),Cleaned_Population!B$2:B$3200&amp;Cleaned_Population!A$2:A$3200,Cleaned_Population!C$2:C$3200,"No Match")</f>
        <v>2248466</v>
      </c>
      <c r="K4501" t="str">
        <f t="shared" si="70"/>
        <v>Sufficient Access</v>
      </c>
    </row>
    <row r="4502" spans="1:11">
      <c r="A4502" t="str">
        <v>NORTH TEXAS MEDICAL CENTER</v>
      </c>
      <c r="B4502" t="str">
        <v>GAINESVILLE</v>
      </c>
      <c r="C4502" t="str">
        <v>TX</v>
      </c>
      <c r="D4502" t="str">
        <v>COOKE</v>
      </c>
      <c r="E4502" t="str">
        <v>Acute Care Hospitals</v>
      </c>
      <c r="F4502" t="str">
        <v>Voluntary non-profit - Private</v>
      </c>
      <c r="G4502" t="str">
        <v>Yes</v>
      </c>
      <c r="H4502" s="8">
        <v>4</v>
      </c>
      <c r="I4502" t="str">
        <f>_xlfn.XLOOKUP(C4502,State_Ref!B:B,State_Ref!A:A,"No Match")</f>
        <v>Texas</v>
      </c>
      <c r="J4502" cm="1">
        <f t="array" ref="J4502">_xlfn.XLOOKUP(I4502&amp;PROPER(D4502),Cleaned_Population!B$2:B$3200&amp;Cleaned_Population!A$2:A$3200,Cleaned_Population!C$2:C$3200,"No Match")</f>
        <v>44461</v>
      </c>
      <c r="K4502" t="str">
        <f t="shared" si="70"/>
        <v>Sufficient Access</v>
      </c>
    </row>
    <row r="4503" spans="1:11">
      <c r="A4503" t="str">
        <v>FORT DUNCAN MEDICAL CENTER</v>
      </c>
      <c r="B4503" t="str">
        <v>EAGLE PASS</v>
      </c>
      <c r="C4503" t="str">
        <v>TX</v>
      </c>
      <c r="D4503" t="str">
        <v>MAVERICK</v>
      </c>
      <c r="E4503" t="str">
        <v>Acute Care Hospitals</v>
      </c>
      <c r="F4503" t="str">
        <v>Proprietary</v>
      </c>
      <c r="G4503" t="str">
        <v>Yes</v>
      </c>
      <c r="H4503" s="8">
        <v>3</v>
      </c>
      <c r="I4503" t="str">
        <f>_xlfn.XLOOKUP(C4503,State_Ref!B:B,State_Ref!A:A,"No Match")</f>
        <v>Texas</v>
      </c>
      <c r="J4503" cm="1">
        <f t="array" ref="J4503">_xlfn.XLOOKUP(I4503&amp;PROPER(D4503),Cleaned_Population!B$2:B$3200&amp;Cleaned_Population!A$2:A$3200,Cleaned_Population!C$2:C$3200,"No Match")</f>
        <v>58823</v>
      </c>
      <c r="K4503" t="str">
        <f t="shared" si="70"/>
        <v>Hospital Desert</v>
      </c>
    </row>
    <row r="4504" spans="1:11">
      <c r="A4504" t="str">
        <v>HCA HOUSTON HEALTHCARE SOUTHEAST</v>
      </c>
      <c r="B4504" t="str">
        <v>PASADENA</v>
      </c>
      <c r="C4504" t="str">
        <v>TX</v>
      </c>
      <c r="D4504" t="str">
        <v>HARRIS</v>
      </c>
      <c r="E4504" t="str">
        <v>Acute Care Hospitals</v>
      </c>
      <c r="F4504" t="str">
        <v>Proprietary</v>
      </c>
      <c r="G4504" t="str">
        <v>Yes</v>
      </c>
      <c r="H4504" s="8">
        <v>3</v>
      </c>
      <c r="I4504" t="str">
        <f>_xlfn.XLOOKUP(C4504,State_Ref!B:B,State_Ref!A:A,"No Match")</f>
        <v>Texas</v>
      </c>
      <c r="J4504" cm="1">
        <f t="array" ref="J4504">_xlfn.XLOOKUP(I4504&amp;PROPER(D4504),Cleaned_Population!B$2:B$3200&amp;Cleaned_Population!A$2:A$3200,Cleaned_Population!C$2:C$3200,"No Match")</f>
        <v>5045026</v>
      </c>
      <c r="K4504" t="str">
        <f t="shared" si="70"/>
        <v>Sufficient Access</v>
      </c>
    </row>
    <row r="4505" spans="1:11">
      <c r="A4505" t="str">
        <v>BAYLOR SCOTT &amp; WHITE MEDICAL CENTER HILLCREST</v>
      </c>
      <c r="B4505" t="str">
        <v>WACO</v>
      </c>
      <c r="C4505" t="str">
        <v>TX</v>
      </c>
      <c r="D4505" t="str">
        <v>MC LENNAN</v>
      </c>
      <c r="E4505" t="str">
        <v>Acute Care Hospitals</v>
      </c>
      <c r="F4505" t="str">
        <v>Voluntary non-profit - Private</v>
      </c>
      <c r="G4505" t="str">
        <v>Yes</v>
      </c>
      <c r="H4505" s="8">
        <v>4</v>
      </c>
      <c r="I4505" t="str">
        <f>_xlfn.XLOOKUP(C4505,State_Ref!B:B,State_Ref!A:A,"No Match")</f>
        <v>Texas</v>
      </c>
      <c r="J4505" t="str" cm="1">
        <f t="array" ref="J4505">_xlfn.XLOOKUP(I4505&amp;PROPER(D4505),Cleaned_Population!B$2:B$3200&amp;Cleaned_Population!A$2:A$3200,Cleaned_Population!C$2:C$3200,"No Match")</f>
        <v>No Match</v>
      </c>
      <c r="K4505" t="str">
        <f t="shared" si="70"/>
        <v>Sufficient Access</v>
      </c>
    </row>
    <row r="4506" spans="1:11">
      <c r="A4506" t="str">
        <v>CHRISTUS MOTHER FRANCES HOSPITAL</v>
      </c>
      <c r="B4506" t="str">
        <v>TYLER</v>
      </c>
      <c r="C4506" t="str">
        <v>TX</v>
      </c>
      <c r="D4506" t="str">
        <v>SMITH</v>
      </c>
      <c r="E4506" t="str">
        <v>Acute Care Hospitals</v>
      </c>
      <c r="F4506" t="str">
        <v>Voluntary non-profit - Private</v>
      </c>
      <c r="G4506" t="str">
        <v>Yes</v>
      </c>
      <c r="H4506" s="8">
        <v>4</v>
      </c>
      <c r="I4506" t="str">
        <f>_xlfn.XLOOKUP(C4506,State_Ref!B:B,State_Ref!A:A,"No Match")</f>
        <v>Texas</v>
      </c>
      <c r="J4506" cm="1">
        <f t="array" ref="J4506">_xlfn.XLOOKUP(I4506&amp;PROPER(D4506),Cleaned_Population!B$2:B$3200&amp;Cleaned_Population!A$2:A$3200,Cleaned_Population!C$2:C$3200,"No Match")</f>
        <v>252549</v>
      </c>
      <c r="K4506" t="str">
        <f t="shared" si="70"/>
        <v>Sufficient Access</v>
      </c>
    </row>
    <row r="4507" spans="1:11">
      <c r="A4507" t="str">
        <v>GUADALUPE REGIONAL MEDICAL CENTER</v>
      </c>
      <c r="B4507" t="str">
        <v>SEGUIN</v>
      </c>
      <c r="C4507" t="str">
        <v>TX</v>
      </c>
      <c r="D4507" t="str">
        <v>GUADALUPE</v>
      </c>
      <c r="E4507" t="str">
        <v>Acute Care Hospitals</v>
      </c>
      <c r="F4507" t="str">
        <v>Government - Local</v>
      </c>
      <c r="G4507" t="str">
        <v>Yes</v>
      </c>
      <c r="H4507" s="8">
        <v>2</v>
      </c>
      <c r="I4507" t="str">
        <f>_xlfn.XLOOKUP(C4507,State_Ref!B:B,State_Ref!A:A,"No Match")</f>
        <v>Texas</v>
      </c>
      <c r="J4507" cm="1">
        <f t="array" ref="J4507">_xlfn.XLOOKUP(I4507&amp;PROPER(D4507),Cleaned_Population!B$2:B$3200&amp;Cleaned_Population!A$2:A$3200,Cleaned_Population!C$2:C$3200,"No Match")</f>
        <v>201111</v>
      </c>
      <c r="K4507" t="str">
        <f t="shared" si="70"/>
        <v>Hospital Desert</v>
      </c>
    </row>
    <row r="4508" spans="1:11">
      <c r="A4508" t="str">
        <v>LAS PALMAS MEDICAL CENTER A CAMPUS OF LPDS HEALTHC</v>
      </c>
      <c r="B4508" t="str">
        <v>EL PASO</v>
      </c>
      <c r="C4508" t="str">
        <v>TX</v>
      </c>
      <c r="D4508" t="str">
        <v>EL PASO</v>
      </c>
      <c r="E4508" t="str">
        <v>Acute Care Hospitals</v>
      </c>
      <c r="F4508" t="str">
        <v>Proprietary</v>
      </c>
      <c r="G4508" t="str">
        <v>Yes</v>
      </c>
      <c r="H4508" s="8">
        <v>2</v>
      </c>
      <c r="I4508" t="str">
        <f>_xlfn.XLOOKUP(C4508,State_Ref!B:B,State_Ref!A:A,"No Match")</f>
        <v>Texas</v>
      </c>
      <c r="J4508" cm="1">
        <f t="array" ref="J4508">_xlfn.XLOOKUP(I4508&amp;PROPER(D4508),Cleaned_Population!B$2:B$3200&amp;Cleaned_Population!A$2:A$3200,Cleaned_Population!C$2:C$3200,"No Match")</f>
        <v>877858</v>
      </c>
      <c r="K4508" t="str">
        <f t="shared" si="70"/>
        <v>Sufficient Access</v>
      </c>
    </row>
    <row r="4509" spans="1:11">
      <c r="A4509" t="str">
        <v>CONNALLY MEMORIAL MEDICAL CENTER</v>
      </c>
      <c r="B4509" t="str">
        <v>FLORESVILLE</v>
      </c>
      <c r="C4509" t="str">
        <v>TX</v>
      </c>
      <c r="D4509" t="str">
        <v>WILSON</v>
      </c>
      <c r="E4509" t="str">
        <v>Acute Care Hospitals</v>
      </c>
      <c r="F4509" t="str">
        <v>Government - Hospital District or Authority</v>
      </c>
      <c r="G4509" t="str">
        <v>Yes</v>
      </c>
      <c r="H4509" s="8">
        <v>3</v>
      </c>
      <c r="I4509" t="str">
        <f>_xlfn.XLOOKUP(C4509,State_Ref!B:B,State_Ref!A:A,"No Match")</f>
        <v>Texas</v>
      </c>
      <c r="J4509" cm="1">
        <f t="array" ref="J4509">_xlfn.XLOOKUP(I4509&amp;PROPER(D4509),Cleaned_Population!B$2:B$3200&amp;Cleaned_Population!A$2:A$3200,Cleaned_Population!C$2:C$3200,"No Match")</f>
        <v>56139</v>
      </c>
      <c r="K4509" t="str">
        <f t="shared" si="70"/>
        <v>Hospital Desert</v>
      </c>
    </row>
    <row r="4510" spans="1:11">
      <c r="A4510" t="str">
        <v>SOUTH TEXAS HEALTH SYSTEM</v>
      </c>
      <c r="B4510" t="str">
        <v>EDINBURG</v>
      </c>
      <c r="C4510" t="str">
        <v>TX</v>
      </c>
      <c r="D4510" t="str">
        <v>HIDALGO</v>
      </c>
      <c r="E4510" t="str">
        <v>Acute Care Hospitals</v>
      </c>
      <c r="F4510" t="str">
        <v>Proprietary</v>
      </c>
      <c r="G4510" t="str">
        <v>Yes</v>
      </c>
      <c r="H4510" s="8">
        <v>4</v>
      </c>
      <c r="I4510" t="str">
        <f>_xlfn.XLOOKUP(C4510,State_Ref!B:B,State_Ref!A:A,"No Match")</f>
        <v>Texas</v>
      </c>
      <c r="J4510" cm="1">
        <f t="array" ref="J4510">_xlfn.XLOOKUP(I4510&amp;PROPER(D4510),Cleaned_Population!B$2:B$3200&amp;Cleaned_Population!A$2:A$3200,Cleaned_Population!C$2:C$3200,"No Match")</f>
        <v>921549</v>
      </c>
      <c r="K4510" t="str">
        <f t="shared" si="70"/>
        <v>Sufficient Access</v>
      </c>
    </row>
    <row r="4511" spans="1:11">
      <c r="A4511" t="str">
        <v>DELL SETON  MED CENTER AT THE UNIVERSITY OF TX</v>
      </c>
      <c r="B4511" t="str">
        <v>AUSTIN</v>
      </c>
      <c r="C4511" t="str">
        <v>TX</v>
      </c>
      <c r="D4511" t="str">
        <v>TRAVIS</v>
      </c>
      <c r="E4511" t="str">
        <v>Acute Care Hospitals</v>
      </c>
      <c r="F4511" t="str">
        <v>Voluntary non-profit - Private</v>
      </c>
      <c r="G4511" t="str">
        <v>No</v>
      </c>
      <c r="H4511" s="8">
        <v>4</v>
      </c>
      <c r="I4511" t="str">
        <f>_xlfn.XLOOKUP(C4511,State_Ref!B:B,State_Ref!A:A,"No Match")</f>
        <v>Texas</v>
      </c>
      <c r="J4511" cm="1">
        <f t="array" ref="J4511">_xlfn.XLOOKUP(I4511&amp;PROPER(D4511),Cleaned_Population!B$2:B$3200&amp;Cleaned_Population!A$2:A$3200,Cleaned_Population!C$2:C$3200,"No Match")</f>
        <v>1389670</v>
      </c>
      <c r="K4511" t="str">
        <f t="shared" si="70"/>
        <v>Sufficient Access</v>
      </c>
    </row>
    <row r="4512" spans="1:11">
      <c r="A4512" t="str">
        <v>KNAPP MEDICAL CENTER</v>
      </c>
      <c r="B4512" t="str">
        <v>WESLACO</v>
      </c>
      <c r="C4512" t="str">
        <v>TX</v>
      </c>
      <c r="D4512" t="str">
        <v>HIDALGO</v>
      </c>
      <c r="E4512" t="str">
        <v>Acute Care Hospitals</v>
      </c>
      <c r="F4512" t="str">
        <v>Voluntary non-profit - Private</v>
      </c>
      <c r="G4512" t="str">
        <v>Yes</v>
      </c>
      <c r="H4512" s="8">
        <v>5</v>
      </c>
      <c r="I4512" t="str">
        <f>_xlfn.XLOOKUP(C4512,State_Ref!B:B,State_Ref!A:A,"No Match")</f>
        <v>Texas</v>
      </c>
      <c r="J4512" cm="1">
        <f t="array" ref="J4512">_xlfn.XLOOKUP(I4512&amp;PROPER(D4512),Cleaned_Population!B$2:B$3200&amp;Cleaned_Population!A$2:A$3200,Cleaned_Population!C$2:C$3200,"No Match")</f>
        <v>921549</v>
      </c>
      <c r="K4512" t="str">
        <f t="shared" si="70"/>
        <v>Sufficient Access</v>
      </c>
    </row>
    <row r="4513" spans="1:11">
      <c r="A4513" t="str">
        <v>MEDICAL CENTER HOSPITAL</v>
      </c>
      <c r="B4513" t="str">
        <v>ODESSA</v>
      </c>
      <c r="C4513" t="str">
        <v>TX</v>
      </c>
      <c r="D4513" t="str">
        <v>ECTOR</v>
      </c>
      <c r="E4513" t="str">
        <v>Acute Care Hospitals</v>
      </c>
      <c r="F4513" t="str">
        <v>Government - Hospital District or Authority</v>
      </c>
      <c r="G4513" t="str">
        <v>Yes</v>
      </c>
      <c r="H4513" s="8">
        <v>3</v>
      </c>
      <c r="I4513" t="str">
        <f>_xlfn.XLOOKUP(C4513,State_Ref!B:B,State_Ref!A:A,"No Match")</f>
        <v>Texas</v>
      </c>
      <c r="J4513" cm="1">
        <f t="array" ref="J4513">_xlfn.XLOOKUP(I4513&amp;PROPER(D4513),Cleaned_Population!B$2:B$3200&amp;Cleaned_Population!A$2:A$3200,Cleaned_Population!C$2:C$3200,"No Match")</f>
        <v>173801</v>
      </c>
      <c r="K4513" t="str">
        <f t="shared" si="70"/>
        <v>Sufficient Access</v>
      </c>
    </row>
    <row r="4514" spans="1:11">
      <c r="A4514" t="str">
        <v>MIDLAND MEMORIAL HOSPITAL</v>
      </c>
      <c r="B4514" t="str">
        <v>MIDLAND</v>
      </c>
      <c r="C4514" t="str">
        <v>TX</v>
      </c>
      <c r="D4514" t="str">
        <v>MIDLAND</v>
      </c>
      <c r="E4514" t="str">
        <v>Acute Care Hospitals</v>
      </c>
      <c r="F4514" t="str">
        <v>Government - Hospital District or Authority</v>
      </c>
      <c r="G4514" t="str">
        <v>Yes</v>
      </c>
      <c r="H4514" s="8">
        <v>1</v>
      </c>
      <c r="I4514" t="str">
        <f>_xlfn.XLOOKUP(C4514,State_Ref!B:B,State_Ref!A:A,"No Match")</f>
        <v>Texas</v>
      </c>
      <c r="J4514" cm="1">
        <f t="array" ref="J4514">_xlfn.XLOOKUP(I4514&amp;PROPER(D4514),Cleaned_Population!B$2:B$3200&amp;Cleaned_Population!A$2:A$3200,Cleaned_Population!C$2:C$3200,"No Match")</f>
        <v>187855</v>
      </c>
      <c r="K4514" t="str">
        <f t="shared" si="70"/>
        <v>Sufficient Access</v>
      </c>
    </row>
    <row r="4515" spans="1:11">
      <c r="A4515" t="str">
        <v>TEXAS HEALTH HARRIS METHODIST FORT WORTH</v>
      </c>
      <c r="B4515" t="str">
        <v>FORT WORTH</v>
      </c>
      <c r="C4515" t="str">
        <v>TX</v>
      </c>
      <c r="D4515" t="str">
        <v>TARRANT</v>
      </c>
      <c r="E4515" t="str">
        <v>Acute Care Hospitals</v>
      </c>
      <c r="F4515" t="str">
        <v>Voluntary non-profit - Private</v>
      </c>
      <c r="G4515" t="str">
        <v>Yes</v>
      </c>
      <c r="H4515" s="8">
        <v>4</v>
      </c>
      <c r="I4515" t="str">
        <f>_xlfn.XLOOKUP(C4515,State_Ref!B:B,State_Ref!A:A,"No Match")</f>
        <v>Texas</v>
      </c>
      <c r="J4515" cm="1">
        <f t="array" ref="J4515">_xlfn.XLOOKUP(I4515&amp;PROPER(D4515),Cleaned_Population!B$2:B$3200&amp;Cleaned_Population!A$2:A$3200,Cleaned_Population!C$2:C$3200,"No Match")</f>
        <v>2248466</v>
      </c>
      <c r="K4515" t="str">
        <f t="shared" si="70"/>
        <v>Sufficient Access</v>
      </c>
    </row>
    <row r="4516" spans="1:11">
      <c r="A4516" t="str">
        <v>BAYLOR SCOTT AND WHITE ALL SAINTS MEDICAL CENTER</v>
      </c>
      <c r="B4516" t="str">
        <v>FORT WORTH</v>
      </c>
      <c r="C4516" t="str">
        <v>TX</v>
      </c>
      <c r="D4516" t="str">
        <v>TARRANT</v>
      </c>
      <c r="E4516" t="str">
        <v>Acute Care Hospitals</v>
      </c>
      <c r="F4516" t="str">
        <v>Voluntary non-profit - Private</v>
      </c>
      <c r="G4516" t="str">
        <v>No</v>
      </c>
      <c r="H4516" s="8">
        <v>4</v>
      </c>
      <c r="I4516" t="str">
        <f>_xlfn.XLOOKUP(C4516,State_Ref!B:B,State_Ref!A:A,"No Match")</f>
        <v>Texas</v>
      </c>
      <c r="J4516" cm="1">
        <f t="array" ref="J4516">_xlfn.XLOOKUP(I4516&amp;PROPER(D4516),Cleaned_Population!B$2:B$3200&amp;Cleaned_Population!A$2:A$3200,Cleaned_Population!C$2:C$3200,"No Match")</f>
        <v>2248466</v>
      </c>
      <c r="K4516" t="str">
        <f t="shared" si="70"/>
        <v>Sufficient Access</v>
      </c>
    </row>
    <row r="4517" spans="1:11">
      <c r="A4517" t="str">
        <v>PERMIAN REGIONAL MEDICAL CENTER ANDREWS COUNTY HO</v>
      </c>
      <c r="B4517" t="str">
        <v>ANDREWS</v>
      </c>
      <c r="C4517" t="str">
        <v>TX</v>
      </c>
      <c r="D4517" t="str">
        <v>ANDREWS</v>
      </c>
      <c r="E4517" t="str">
        <v>Acute Care Hospitals</v>
      </c>
      <c r="F4517" t="str">
        <v>Government - Hospital District or Authority</v>
      </c>
      <c r="G4517" t="str">
        <v>Yes</v>
      </c>
      <c r="H4517" s="8">
        <v>0</v>
      </c>
      <c r="I4517" t="str">
        <f>_xlfn.XLOOKUP(C4517,State_Ref!B:B,State_Ref!A:A,"No Match")</f>
        <v>Texas</v>
      </c>
      <c r="J4517" cm="1">
        <f t="array" ref="J4517">_xlfn.XLOOKUP(I4517&amp;PROPER(D4517),Cleaned_Population!B$2:B$3200&amp;Cleaned_Population!A$2:A$3200,Cleaned_Population!C$2:C$3200,"No Match")</f>
        <v>18914</v>
      </c>
      <c r="K4517" t="str">
        <f t="shared" si="70"/>
        <v>Sufficient Access</v>
      </c>
    </row>
    <row r="4518" spans="1:11">
      <c r="A4518" t="str">
        <v>DE TAR HOSPITAL NAVARRO</v>
      </c>
      <c r="B4518" t="str">
        <v>VICTORIA</v>
      </c>
      <c r="C4518" t="str">
        <v>TX</v>
      </c>
      <c r="D4518" t="str">
        <v>VICTORIA</v>
      </c>
      <c r="E4518" t="str">
        <v>Acute Care Hospitals</v>
      </c>
      <c r="F4518" t="str">
        <v>Proprietary</v>
      </c>
      <c r="G4518" t="str">
        <v>Yes</v>
      </c>
      <c r="H4518" s="8">
        <v>2</v>
      </c>
      <c r="I4518" t="str">
        <f>_xlfn.XLOOKUP(C4518,State_Ref!B:B,State_Ref!A:A,"No Match")</f>
        <v>Texas</v>
      </c>
      <c r="J4518" cm="1">
        <f t="array" ref="J4518">_xlfn.XLOOKUP(I4518&amp;PROPER(D4518),Cleaned_Population!B$2:B$3200&amp;Cleaned_Population!A$2:A$3200,Cleaned_Population!C$2:C$3200,"No Match")</f>
        <v>92656</v>
      </c>
      <c r="K4518" t="str">
        <f t="shared" si="70"/>
        <v>Sufficient Access</v>
      </c>
    </row>
    <row r="4519" spans="1:11">
      <c r="A4519" t="str">
        <v>TEXAS HEALTH HARRIS METHODIST HOSPITAL CLEBURNE</v>
      </c>
      <c r="B4519" t="str">
        <v>CLEBURNE</v>
      </c>
      <c r="C4519" t="str">
        <v>TX</v>
      </c>
      <c r="D4519" t="str">
        <v>JOHNSON</v>
      </c>
      <c r="E4519" t="str">
        <v>Acute Care Hospitals</v>
      </c>
      <c r="F4519" t="str">
        <v>Voluntary non-profit - Private</v>
      </c>
      <c r="G4519" t="str">
        <v>Yes</v>
      </c>
      <c r="H4519" s="8">
        <v>5</v>
      </c>
      <c r="I4519" t="str">
        <f>_xlfn.XLOOKUP(C4519,State_Ref!B:B,State_Ref!A:A,"No Match")</f>
        <v>Texas</v>
      </c>
      <c r="J4519" cm="1">
        <f t="array" ref="J4519">_xlfn.XLOOKUP(I4519&amp;PROPER(D4519),Cleaned_Population!B$2:B$3200&amp;Cleaned_Population!A$2:A$3200,Cleaned_Population!C$2:C$3200,"No Match")</f>
        <v>218048</v>
      </c>
      <c r="K4519" t="str">
        <f t="shared" si="70"/>
        <v>Sufficient Access</v>
      </c>
    </row>
    <row r="4520" spans="1:11">
      <c r="A4520" t="str">
        <v>ADVENTHEALTH CENTRAL TEXAS</v>
      </c>
      <c r="B4520" t="str">
        <v>KILLEEN</v>
      </c>
      <c r="C4520" t="str">
        <v>TX</v>
      </c>
      <c r="D4520" t="str">
        <v>BELL</v>
      </c>
      <c r="E4520" t="str">
        <v>Acute Care Hospitals</v>
      </c>
      <c r="F4520" t="str">
        <v>Voluntary non-profit - Church</v>
      </c>
      <c r="G4520" t="str">
        <v>Yes</v>
      </c>
      <c r="H4520" s="8">
        <v>3</v>
      </c>
      <c r="I4520" t="str">
        <f>_xlfn.XLOOKUP(C4520,State_Ref!B:B,State_Ref!A:A,"No Match")</f>
        <v>Texas</v>
      </c>
      <c r="J4520" cm="1">
        <f t="array" ref="J4520">_xlfn.XLOOKUP(I4520&amp;PROPER(D4520),Cleaned_Population!B$2:B$3200&amp;Cleaned_Population!A$2:A$3200,Cleaned_Population!C$2:C$3200,"No Match")</f>
        <v>402248</v>
      </c>
      <c r="K4520" t="str">
        <f t="shared" si="70"/>
        <v>Sufficient Access</v>
      </c>
    </row>
    <row r="4521" spans="1:11">
      <c r="A4521" t="str">
        <v>VAL VERDE REGIONAL MEDICAL CENTER</v>
      </c>
      <c r="B4521" t="str">
        <v>DEL RIO</v>
      </c>
      <c r="C4521" t="str">
        <v>TX</v>
      </c>
      <c r="D4521" t="str">
        <v>VAL VERDE</v>
      </c>
      <c r="E4521" t="str">
        <v>Acute Care Hospitals</v>
      </c>
      <c r="F4521" t="str">
        <v>Government - Hospital District or Authority</v>
      </c>
      <c r="G4521" t="str">
        <v>Yes</v>
      </c>
      <c r="H4521" s="8">
        <v>3</v>
      </c>
      <c r="I4521" t="str">
        <f>_xlfn.XLOOKUP(C4521,State_Ref!B:B,State_Ref!A:A,"No Match")</f>
        <v>Texas</v>
      </c>
      <c r="J4521" cm="1">
        <f t="array" ref="J4521">_xlfn.XLOOKUP(I4521&amp;PROPER(D4521),Cleaned_Population!B$2:B$3200&amp;Cleaned_Population!A$2:A$3200,Cleaned_Population!C$2:C$3200,"No Match")</f>
        <v>47835</v>
      </c>
      <c r="K4521" t="str">
        <f t="shared" si="70"/>
        <v>Sufficient Access</v>
      </c>
    </row>
    <row r="4522" spans="1:11">
      <c r="A4522" t="str">
        <v>HEREFORD REGIONAL MEDICAL CENTER</v>
      </c>
      <c r="B4522" t="str">
        <v>HEREFORD</v>
      </c>
      <c r="C4522" t="str">
        <v>TX</v>
      </c>
      <c r="D4522" t="str">
        <v>DEAF SMITH</v>
      </c>
      <c r="E4522" t="str">
        <v>Acute Care Hospitals</v>
      </c>
      <c r="F4522" t="str">
        <v>Government - Hospital District or Authority</v>
      </c>
      <c r="G4522" t="str">
        <v>Yes</v>
      </c>
      <c r="H4522" s="8">
        <v>0</v>
      </c>
      <c r="I4522" t="str">
        <f>_xlfn.XLOOKUP(C4522,State_Ref!B:B,State_Ref!A:A,"No Match")</f>
        <v>Texas</v>
      </c>
      <c r="J4522" cm="1">
        <f t="array" ref="J4522">_xlfn.XLOOKUP(I4522&amp;PROPER(D4522),Cleaned_Population!B$2:B$3200&amp;Cleaned_Population!A$2:A$3200,Cleaned_Population!C$2:C$3200,"No Match")</f>
        <v>18626</v>
      </c>
      <c r="K4522" t="str">
        <f t="shared" si="70"/>
        <v>Sufficient Access</v>
      </c>
    </row>
    <row r="4523" spans="1:11">
      <c r="A4523" t="str">
        <v>GRACE SURGICAL HOSPITAL</v>
      </c>
      <c r="B4523" t="str">
        <v>LUBBOCK</v>
      </c>
      <c r="C4523" t="str">
        <v>TX</v>
      </c>
      <c r="D4523" t="str">
        <v>LUBBOCK</v>
      </c>
      <c r="E4523" t="str">
        <v>Acute Care Hospitals</v>
      </c>
      <c r="F4523" t="str">
        <v>Voluntary non-profit - Private</v>
      </c>
      <c r="G4523" t="str">
        <v>Yes</v>
      </c>
      <c r="H4523" s="8">
        <v>0</v>
      </c>
      <c r="I4523" t="str">
        <f>_xlfn.XLOOKUP(C4523,State_Ref!B:B,State_Ref!A:A,"No Match")</f>
        <v>Texas</v>
      </c>
      <c r="J4523" cm="1">
        <f t="array" ref="J4523">_xlfn.XLOOKUP(I4523&amp;PROPER(D4523),Cleaned_Population!B$2:B$3200&amp;Cleaned_Population!A$2:A$3200,Cleaned_Population!C$2:C$3200,"No Match")</f>
        <v>328906</v>
      </c>
      <c r="K4523" t="str">
        <f t="shared" si="70"/>
        <v>Sufficient Access</v>
      </c>
    </row>
    <row r="4524" spans="1:11">
      <c r="A4524" t="str">
        <v>CHRISTUS SPOHN HOSPITAL KLEBERG</v>
      </c>
      <c r="B4524" t="str">
        <v>KINGSVILLE</v>
      </c>
      <c r="C4524" t="str">
        <v>TX</v>
      </c>
      <c r="D4524" t="str">
        <v>KLEBERG</v>
      </c>
      <c r="E4524" t="str">
        <v>Acute Care Hospitals</v>
      </c>
      <c r="F4524" t="str">
        <v>Voluntary non-profit - Private</v>
      </c>
      <c r="G4524" t="str">
        <v>Yes</v>
      </c>
      <c r="H4524" s="8">
        <v>2</v>
      </c>
      <c r="I4524" t="str">
        <f>_xlfn.XLOOKUP(C4524,State_Ref!B:B,State_Ref!A:A,"No Match")</f>
        <v>Texas</v>
      </c>
      <c r="J4524" cm="1">
        <f t="array" ref="J4524">_xlfn.XLOOKUP(I4524&amp;PROPER(D4524),Cleaned_Population!B$2:B$3200&amp;Cleaned_Population!A$2:A$3200,Cleaned_Population!C$2:C$3200,"No Match")</f>
        <v>30315</v>
      </c>
      <c r="K4524" t="str">
        <f t="shared" si="70"/>
        <v>Sufficient Access</v>
      </c>
    </row>
    <row r="4525" spans="1:11">
      <c r="A4525" t="str">
        <v>METHODIST HOSPITAL ATASCOSA</v>
      </c>
      <c r="B4525" t="str">
        <v>JOURDANTON</v>
      </c>
      <c r="C4525" t="str">
        <v>TX</v>
      </c>
      <c r="D4525" t="str">
        <v>ATASCOSA</v>
      </c>
      <c r="E4525" t="str">
        <v>Acute Care Hospitals</v>
      </c>
      <c r="F4525" t="str">
        <v>Proprietary</v>
      </c>
      <c r="G4525" t="str">
        <v>Yes</v>
      </c>
      <c r="H4525" s="8">
        <v>3</v>
      </c>
      <c r="I4525" t="str">
        <f>_xlfn.XLOOKUP(C4525,State_Ref!B:B,State_Ref!A:A,"No Match")</f>
        <v>Texas</v>
      </c>
      <c r="J4525" cm="1">
        <f t="array" ref="J4525">_xlfn.XLOOKUP(I4525&amp;PROPER(D4525),Cleaned_Population!B$2:B$3200&amp;Cleaned_Population!A$2:A$3200,Cleaned_Population!C$2:C$3200,"No Match")</f>
        <v>53590</v>
      </c>
      <c r="K4525" t="str">
        <f t="shared" si="70"/>
        <v>Hospital Desert</v>
      </c>
    </row>
    <row r="4526" spans="1:11">
      <c r="A4526" t="str">
        <v>MISSION REGIONAL MEDICAL CENTER</v>
      </c>
      <c r="B4526" t="str">
        <v>MISSION</v>
      </c>
      <c r="C4526" t="str">
        <v>TX</v>
      </c>
      <c r="D4526" t="str">
        <v>HIDALGO</v>
      </c>
      <c r="E4526" t="str">
        <v>Acute Care Hospitals</v>
      </c>
      <c r="F4526" t="str">
        <v>Voluntary non-profit - Private</v>
      </c>
      <c r="G4526" t="str">
        <v>Yes</v>
      </c>
      <c r="H4526" s="8">
        <v>4</v>
      </c>
      <c r="I4526" t="str">
        <f>_xlfn.XLOOKUP(C4526,State_Ref!B:B,State_Ref!A:A,"No Match")</f>
        <v>Texas</v>
      </c>
      <c r="J4526" cm="1">
        <f t="array" ref="J4526">_xlfn.XLOOKUP(I4526&amp;PROPER(D4526),Cleaned_Population!B$2:B$3200&amp;Cleaned_Population!A$2:A$3200,Cleaned_Population!C$2:C$3200,"No Match")</f>
        <v>921549</v>
      </c>
      <c r="K4526" t="str">
        <f t="shared" si="70"/>
        <v>Sufficient Access</v>
      </c>
    </row>
    <row r="4527" spans="1:11">
      <c r="A4527" t="str">
        <v>MEMORIAL HERMANN HOSPITAL SYSTEM</v>
      </c>
      <c r="B4527" t="str">
        <v>HOUSTON</v>
      </c>
      <c r="C4527" t="str">
        <v>TX</v>
      </c>
      <c r="D4527" t="str">
        <v>HARRIS</v>
      </c>
      <c r="E4527" t="str">
        <v>Acute Care Hospitals</v>
      </c>
      <c r="F4527" t="str">
        <v>Voluntary non-profit - Private</v>
      </c>
      <c r="G4527" t="str">
        <v>Yes</v>
      </c>
      <c r="H4527" s="8">
        <v>3</v>
      </c>
      <c r="I4527" t="str">
        <f>_xlfn.XLOOKUP(C4527,State_Ref!B:B,State_Ref!A:A,"No Match")</f>
        <v>Texas</v>
      </c>
      <c r="J4527" cm="1">
        <f t="array" ref="J4527">_xlfn.XLOOKUP(I4527&amp;PROPER(D4527),Cleaned_Population!B$2:B$3200&amp;Cleaned_Population!A$2:A$3200,Cleaned_Population!C$2:C$3200,"No Match")</f>
        <v>5045026</v>
      </c>
      <c r="K4527" t="str">
        <f t="shared" si="70"/>
        <v>Sufficient Access</v>
      </c>
    </row>
    <row r="4528" spans="1:11">
      <c r="A4528" t="str">
        <v>Baylor St Lukes Medical Center</v>
      </c>
      <c r="B4528" t="str">
        <v>HOUSTON</v>
      </c>
      <c r="C4528" t="str">
        <v>TX</v>
      </c>
      <c r="D4528" t="str">
        <v>HARRIS</v>
      </c>
      <c r="E4528" t="str">
        <v>Acute Care Hospitals</v>
      </c>
      <c r="F4528" t="str">
        <v>Voluntary non-profit - Church</v>
      </c>
      <c r="G4528" t="str">
        <v>Yes</v>
      </c>
      <c r="H4528" s="8">
        <v>4</v>
      </c>
      <c r="I4528" t="str">
        <f>_xlfn.XLOOKUP(C4528,State_Ref!B:B,State_Ref!A:A,"No Match")</f>
        <v>Texas</v>
      </c>
      <c r="J4528" cm="1">
        <f t="array" ref="J4528">_xlfn.XLOOKUP(I4528&amp;PROPER(D4528),Cleaned_Population!B$2:B$3200&amp;Cleaned_Population!A$2:A$3200,Cleaned_Population!C$2:C$3200,"No Match")</f>
        <v>5045026</v>
      </c>
      <c r="K4528" t="str">
        <f t="shared" si="70"/>
        <v>Sufficient Access</v>
      </c>
    </row>
    <row r="4529" spans="1:11">
      <c r="A4529" t="str">
        <v>UT HEALTH EAST TEXAS JACKSONVILLE HOSPITAL</v>
      </c>
      <c r="B4529" t="str">
        <v>JACKSONVILLE</v>
      </c>
      <c r="C4529" t="str">
        <v>TX</v>
      </c>
      <c r="D4529" t="str">
        <v>CHEROKEE</v>
      </c>
      <c r="E4529" t="str">
        <v>Acute Care Hospitals</v>
      </c>
      <c r="F4529" t="str">
        <v>Proprietary</v>
      </c>
      <c r="G4529" t="str">
        <v>Yes</v>
      </c>
      <c r="H4529" s="8">
        <v>0</v>
      </c>
      <c r="I4529" t="str">
        <f>_xlfn.XLOOKUP(C4529,State_Ref!B:B,State_Ref!A:A,"No Match")</f>
        <v>Texas</v>
      </c>
      <c r="J4529" cm="1">
        <f t="array" ref="J4529">_xlfn.XLOOKUP(I4529&amp;PROPER(D4529),Cleaned_Population!B$2:B$3200&amp;Cleaned_Population!A$2:A$3200,Cleaned_Population!C$2:C$3200,"No Match")</f>
        <v>53337</v>
      </c>
      <c r="K4529" t="str">
        <f t="shared" si="70"/>
        <v>Sufficient Access</v>
      </c>
    </row>
    <row r="4530" spans="1:11">
      <c r="A4530" t="str">
        <v>PARIS REGIONAL MEDICAL CENTER</v>
      </c>
      <c r="B4530" t="str">
        <v>PARIS</v>
      </c>
      <c r="C4530" t="str">
        <v>TX</v>
      </c>
      <c r="D4530" t="str">
        <v>LAMAR</v>
      </c>
      <c r="E4530" t="str">
        <v>Acute Care Hospitals</v>
      </c>
      <c r="F4530" t="str">
        <v>Proprietary</v>
      </c>
      <c r="G4530" t="str">
        <v>Yes</v>
      </c>
      <c r="H4530" s="8">
        <v>1</v>
      </c>
      <c r="I4530" t="str">
        <f>_xlfn.XLOOKUP(C4530,State_Ref!B:B,State_Ref!A:A,"No Match")</f>
        <v>Texas</v>
      </c>
      <c r="J4530" cm="1">
        <f t="array" ref="J4530">_xlfn.XLOOKUP(I4530&amp;PROPER(D4530),Cleaned_Population!B$2:B$3200&amp;Cleaned_Population!A$2:A$3200,Cleaned_Population!C$2:C$3200,"No Match")</f>
        <v>51503</v>
      </c>
      <c r="K4530" t="str">
        <f t="shared" si="70"/>
        <v>Hospital Desert</v>
      </c>
    </row>
    <row r="4531" spans="1:11">
      <c r="A4531" t="str">
        <v>WADLEY REGIONAL MEDICAL CENTER</v>
      </c>
      <c r="B4531" t="str">
        <v>TEXARKANA</v>
      </c>
      <c r="C4531" t="str">
        <v>TX</v>
      </c>
      <c r="D4531" t="str">
        <v>BOWIE</v>
      </c>
      <c r="E4531" t="str">
        <v>Acute Care Hospitals</v>
      </c>
      <c r="F4531" t="str">
        <v>Physician</v>
      </c>
      <c r="G4531" t="str">
        <v>Yes</v>
      </c>
      <c r="H4531" s="8">
        <v>0</v>
      </c>
      <c r="I4531" t="str">
        <f>_xlfn.XLOOKUP(C4531,State_Ref!B:B,State_Ref!A:A,"No Match")</f>
        <v>Texas</v>
      </c>
      <c r="J4531" cm="1">
        <f t="array" ref="J4531">_xlfn.XLOOKUP(I4531&amp;PROPER(D4531),Cleaned_Population!B$2:B$3200&amp;Cleaned_Population!A$2:A$3200,Cleaned_Population!C$2:C$3200,"No Match")</f>
        <v>92696</v>
      </c>
      <c r="K4531" t="str">
        <f t="shared" si="70"/>
        <v>Sufficient Access</v>
      </c>
    </row>
    <row r="4532" spans="1:11">
      <c r="A4532" t="str">
        <v>MEDICAL CITY WEATHERFORD</v>
      </c>
      <c r="B4532" t="str">
        <v>WEATHERFORD</v>
      </c>
      <c r="C4532" t="str">
        <v>TX</v>
      </c>
      <c r="D4532" t="str">
        <v>PARKER</v>
      </c>
      <c r="E4532" t="str">
        <v>Acute Care Hospitals</v>
      </c>
      <c r="F4532" t="str">
        <v>Proprietary</v>
      </c>
      <c r="G4532" t="str">
        <v>Yes</v>
      </c>
      <c r="H4532" s="8">
        <v>2</v>
      </c>
      <c r="I4532" t="str">
        <f>_xlfn.XLOOKUP(C4532,State_Ref!B:B,State_Ref!A:A,"No Match")</f>
        <v>Texas</v>
      </c>
      <c r="J4532" cm="1">
        <f t="array" ref="J4532">_xlfn.XLOOKUP(I4532&amp;PROPER(D4532),Cleaned_Population!B$2:B$3200&amp;Cleaned_Population!A$2:A$3200,Cleaned_Population!C$2:C$3200,"No Match")</f>
        <v>184767</v>
      </c>
      <c r="K4532" t="str">
        <f t="shared" si="70"/>
        <v>Hospital Desert</v>
      </c>
    </row>
    <row r="4533" spans="1:11">
      <c r="A4533" t="str">
        <v>NORTHWEST TEXAS HOSPITAL</v>
      </c>
      <c r="B4533" t="str">
        <v>AMARILLO</v>
      </c>
      <c r="C4533" t="str">
        <v>TX</v>
      </c>
      <c r="D4533" t="str">
        <v>POTTER</v>
      </c>
      <c r="E4533" t="str">
        <v>Acute Care Hospitals</v>
      </c>
      <c r="F4533" t="str">
        <v>Voluntary non-profit - Private</v>
      </c>
      <c r="G4533" t="str">
        <v>Yes</v>
      </c>
      <c r="H4533" s="8">
        <v>3</v>
      </c>
      <c r="I4533" t="str">
        <f>_xlfn.XLOOKUP(C4533,State_Ref!B:B,State_Ref!A:A,"No Match")</f>
        <v>Texas</v>
      </c>
      <c r="J4533" cm="1">
        <f t="array" ref="J4533">_xlfn.XLOOKUP(I4533&amp;PROPER(D4533),Cleaned_Population!B$2:B$3200&amp;Cleaned_Population!A$2:A$3200,Cleaned_Population!C$2:C$3200,"No Match")</f>
        <v>114453</v>
      </c>
      <c r="K4533" t="str">
        <f t="shared" si="70"/>
        <v>Sufficient Access</v>
      </c>
    </row>
    <row r="4534" spans="1:11">
      <c r="A4534" t="str">
        <v>UT HEALTH EAST TEXAS CARTHAGE HOSPITAL</v>
      </c>
      <c r="B4534" t="str">
        <v>CARTHAGE</v>
      </c>
      <c r="C4534" t="str">
        <v>TX</v>
      </c>
      <c r="D4534" t="str">
        <v>PANOLA</v>
      </c>
      <c r="E4534" t="str">
        <v>Acute Care Hospitals</v>
      </c>
      <c r="F4534" t="str">
        <v>Proprietary</v>
      </c>
      <c r="G4534" t="str">
        <v>Yes</v>
      </c>
      <c r="H4534" s="8">
        <v>5</v>
      </c>
      <c r="I4534" t="str">
        <f>_xlfn.XLOOKUP(C4534,State_Ref!B:B,State_Ref!A:A,"No Match")</f>
        <v>Texas</v>
      </c>
      <c r="J4534" cm="1">
        <f t="array" ref="J4534">_xlfn.XLOOKUP(I4534&amp;PROPER(D4534),Cleaned_Population!B$2:B$3200&amp;Cleaned_Population!A$2:A$3200,Cleaned_Population!C$2:C$3200,"No Match")</f>
        <v>23018</v>
      </c>
      <c r="K4534" t="str">
        <f t="shared" si="70"/>
        <v>Sufficient Access</v>
      </c>
    </row>
    <row r="4535" spans="1:11">
      <c r="A4535" t="str">
        <v>CHI ST LUKES HEALTH MEMORIAL LUFKIN</v>
      </c>
      <c r="B4535" t="str">
        <v>LUFKIN</v>
      </c>
      <c r="C4535" t="str">
        <v>TX</v>
      </c>
      <c r="D4535" t="str">
        <v>ANGELINA</v>
      </c>
      <c r="E4535" t="str">
        <v>Acute Care Hospitals</v>
      </c>
      <c r="F4535" t="str">
        <v>Voluntary non-profit - Private</v>
      </c>
      <c r="G4535" t="str">
        <v>Yes</v>
      </c>
      <c r="H4535" s="8">
        <v>2</v>
      </c>
      <c r="I4535" t="str">
        <f>_xlfn.XLOOKUP(C4535,State_Ref!B:B,State_Ref!A:A,"No Match")</f>
        <v>Texas</v>
      </c>
      <c r="J4535" cm="1">
        <f t="array" ref="J4535">_xlfn.XLOOKUP(I4535&amp;PROPER(D4535),Cleaned_Population!B$2:B$3200&amp;Cleaned_Population!A$2:A$3200,Cleaned_Population!C$2:C$3200,"No Match")</f>
        <v>88154</v>
      </c>
      <c r="K4535" t="str">
        <f t="shared" si="70"/>
        <v>Sufficient Access</v>
      </c>
    </row>
    <row r="4536" spans="1:11">
      <c r="A4536" t="str">
        <v>UNIVERSITY HEALTH SYSTEM</v>
      </c>
      <c r="B4536" t="str">
        <v>SAN ANTONIO</v>
      </c>
      <c r="C4536" t="str">
        <v>TX</v>
      </c>
      <c r="D4536" t="str">
        <v>BEXAR</v>
      </c>
      <c r="E4536" t="str">
        <v>Acute Care Hospitals</v>
      </c>
      <c r="F4536" t="str">
        <v>Government - Hospital District or Authority</v>
      </c>
      <c r="G4536" t="str">
        <v>Yes</v>
      </c>
      <c r="H4536" s="8">
        <v>3</v>
      </c>
      <c r="I4536" t="str">
        <f>_xlfn.XLOOKUP(C4536,State_Ref!B:B,State_Ref!A:A,"No Match")</f>
        <v>Texas</v>
      </c>
      <c r="J4536" cm="1">
        <f t="array" ref="J4536">_xlfn.XLOOKUP(I4536&amp;PROPER(D4536),Cleaned_Population!B$2:B$3200&amp;Cleaned_Population!A$2:A$3200,Cleaned_Population!C$2:C$3200,"No Match")</f>
        <v>2160088</v>
      </c>
      <c r="K4536" t="str">
        <f t="shared" si="70"/>
        <v>Sufficient Access</v>
      </c>
    </row>
    <row r="4537" spans="1:11">
      <c r="A4537" t="str">
        <v>HCA HOUSTON HEALTHCARE CONROE</v>
      </c>
      <c r="B4537" t="str">
        <v>CONROE</v>
      </c>
      <c r="C4537" t="str">
        <v>TX</v>
      </c>
      <c r="D4537" t="str">
        <v>MONTGOMERY</v>
      </c>
      <c r="E4537" t="str">
        <v>Acute Care Hospitals</v>
      </c>
      <c r="F4537" t="str">
        <v>Proprietary</v>
      </c>
      <c r="G4537" t="str">
        <v>Yes</v>
      </c>
      <c r="H4537" s="8">
        <v>2</v>
      </c>
      <c r="I4537" t="str">
        <f>_xlfn.XLOOKUP(C4537,State_Ref!B:B,State_Ref!A:A,"No Match")</f>
        <v>Texas</v>
      </c>
      <c r="J4537" cm="1">
        <f t="array" ref="J4537">_xlfn.XLOOKUP(I4537&amp;PROPER(D4537),Cleaned_Population!B$2:B$3200&amp;Cleaned_Population!A$2:A$3200,Cleaned_Population!C$2:C$3200,"No Match")</f>
        <v>781194</v>
      </c>
      <c r="K4537" t="str">
        <f t="shared" si="70"/>
        <v>Sufficient Access</v>
      </c>
    </row>
    <row r="4538" spans="1:11">
      <c r="A4538" t="str">
        <v>HENDRICK MEDICAL CENTER</v>
      </c>
      <c r="B4538" t="str">
        <v>ABILENE</v>
      </c>
      <c r="C4538" t="str">
        <v>TX</v>
      </c>
      <c r="D4538" t="str">
        <v>TAYLOR</v>
      </c>
      <c r="E4538" t="str">
        <v>Acute Care Hospitals</v>
      </c>
      <c r="F4538" t="str">
        <v>Voluntary non-profit - Private</v>
      </c>
      <c r="G4538" t="str">
        <v>Yes</v>
      </c>
      <c r="H4538" s="8">
        <v>3</v>
      </c>
      <c r="I4538" t="str">
        <f>_xlfn.XLOOKUP(C4538,State_Ref!B:B,State_Ref!A:A,"No Match")</f>
        <v>Texas</v>
      </c>
      <c r="J4538" cm="1">
        <f t="array" ref="J4538">_xlfn.XLOOKUP(I4538&amp;PROPER(D4538),Cleaned_Population!B$2:B$3200&amp;Cleaned_Population!A$2:A$3200,Cleaned_Population!C$2:C$3200,"No Match")</f>
        <v>150077</v>
      </c>
      <c r="K4538" t="str">
        <f t="shared" si="70"/>
        <v>Sufficient Access</v>
      </c>
    </row>
    <row r="4539" spans="1:11">
      <c r="A4539" t="str">
        <v>BSA HOSPITAL</v>
      </c>
      <c r="B4539" t="str">
        <v>AMARILLO</v>
      </c>
      <c r="C4539" t="str">
        <v>TX</v>
      </c>
      <c r="D4539" t="str">
        <v>POTTER</v>
      </c>
      <c r="E4539" t="str">
        <v>Acute Care Hospitals</v>
      </c>
      <c r="F4539" t="str">
        <v>Proprietary</v>
      </c>
      <c r="G4539" t="str">
        <v>Yes</v>
      </c>
      <c r="H4539" s="8">
        <v>2</v>
      </c>
      <c r="I4539" t="str">
        <f>_xlfn.XLOOKUP(C4539,State_Ref!B:B,State_Ref!A:A,"No Match")</f>
        <v>Texas</v>
      </c>
      <c r="J4539" cm="1">
        <f t="array" ref="J4539">_xlfn.XLOOKUP(I4539&amp;PROPER(D4539),Cleaned_Population!B$2:B$3200&amp;Cleaned_Population!A$2:A$3200,Cleaned_Population!C$2:C$3200,"No Match")</f>
        <v>114453</v>
      </c>
      <c r="K4539" t="str">
        <f t="shared" si="70"/>
        <v>Sufficient Access</v>
      </c>
    </row>
    <row r="4540" spans="1:11">
      <c r="A4540" t="str">
        <v>MEMORIAL HOSPITAL</v>
      </c>
      <c r="B4540" t="str">
        <v>GONZALES</v>
      </c>
      <c r="C4540" t="str">
        <v>TX</v>
      </c>
      <c r="D4540" t="str">
        <v>GONZALES</v>
      </c>
      <c r="E4540" t="str">
        <v>Acute Care Hospitals</v>
      </c>
      <c r="F4540" t="str">
        <v>Government - Hospital District or Authority</v>
      </c>
      <c r="G4540" t="str">
        <v>No</v>
      </c>
      <c r="H4540" s="8">
        <v>0</v>
      </c>
      <c r="I4540" t="str">
        <f>_xlfn.XLOOKUP(C4540,State_Ref!B:B,State_Ref!A:A,"No Match")</f>
        <v>Texas</v>
      </c>
      <c r="J4540" cm="1">
        <f t="array" ref="J4540">_xlfn.XLOOKUP(I4540&amp;PROPER(D4540),Cleaned_Population!B$2:B$3200&amp;Cleaned_Population!A$2:A$3200,Cleaned_Population!C$2:C$3200,"No Match")</f>
        <v>20159</v>
      </c>
      <c r="K4540" t="str">
        <f t="shared" si="70"/>
        <v>Sufficient Access</v>
      </c>
    </row>
    <row r="4541" spans="1:11">
      <c r="A4541" t="str">
        <v>CHRISTUS MOTHER FRANCES HOSPITAL SULPHUR SPRINGS</v>
      </c>
      <c r="B4541" t="str">
        <v>SULPHUR SPRINGS</v>
      </c>
      <c r="C4541" t="str">
        <v>TX</v>
      </c>
      <c r="D4541" t="str">
        <v>HOPKINS</v>
      </c>
      <c r="E4541" t="str">
        <v>Acute Care Hospitals</v>
      </c>
      <c r="F4541" t="str">
        <v>Voluntary non-profit - Private</v>
      </c>
      <c r="G4541" t="str">
        <v>Yes</v>
      </c>
      <c r="H4541" s="8">
        <v>4</v>
      </c>
      <c r="I4541" t="str">
        <f>_xlfn.XLOOKUP(C4541,State_Ref!B:B,State_Ref!A:A,"No Match")</f>
        <v>Texas</v>
      </c>
      <c r="J4541" cm="1">
        <f t="array" ref="J4541">_xlfn.XLOOKUP(I4541&amp;PROPER(D4541),Cleaned_Population!B$2:B$3200&amp;Cleaned_Population!A$2:A$3200,Cleaned_Population!C$2:C$3200,"No Match")</f>
        <v>39063</v>
      </c>
      <c r="K4541" t="str">
        <f t="shared" si="70"/>
        <v>Sufficient Access</v>
      </c>
    </row>
    <row r="4542" spans="1:11">
      <c r="A4542" t="str">
        <v>CHRISTUS SANTA ROSA MEDICAL CENTER</v>
      </c>
      <c r="B4542" t="str">
        <v>SAN ANTONIO</v>
      </c>
      <c r="C4542" t="str">
        <v>TX</v>
      </c>
      <c r="D4542" t="str">
        <v>BEXAR</v>
      </c>
      <c r="E4542" t="str">
        <v>Acute Care Hospitals</v>
      </c>
      <c r="F4542" t="str">
        <v>Voluntary non-profit - Private</v>
      </c>
      <c r="G4542" t="str">
        <v>Yes</v>
      </c>
      <c r="H4542" s="8">
        <v>3</v>
      </c>
      <c r="I4542" t="str">
        <f>_xlfn.XLOOKUP(C4542,State_Ref!B:B,State_Ref!A:A,"No Match")</f>
        <v>Texas</v>
      </c>
      <c r="J4542" cm="1">
        <f t="array" ref="J4542">_xlfn.XLOOKUP(I4542&amp;PROPER(D4542),Cleaned_Population!B$2:B$3200&amp;Cleaned_Population!A$2:A$3200,Cleaned_Population!C$2:C$3200,"No Match")</f>
        <v>2160088</v>
      </c>
      <c r="K4542" t="str">
        <f t="shared" si="70"/>
        <v>Sufficient Access</v>
      </c>
    </row>
    <row r="4543" spans="1:11">
      <c r="A4543" t="str">
        <v>FAITH COMMUNITY HOSPITAL</v>
      </c>
      <c r="B4543" t="str">
        <v>JACKSBORO</v>
      </c>
      <c r="C4543" t="str">
        <v>TX</v>
      </c>
      <c r="D4543" t="str">
        <v>JACK</v>
      </c>
      <c r="E4543" t="str">
        <v>Acute Care Hospitals</v>
      </c>
      <c r="F4543" t="str">
        <v>Government - Hospital District or Authority</v>
      </c>
      <c r="G4543" t="str">
        <v>Yes</v>
      </c>
      <c r="H4543" s="8">
        <v>0</v>
      </c>
      <c r="I4543" t="str">
        <f>_xlfn.XLOOKUP(C4543,State_Ref!B:B,State_Ref!A:A,"No Match")</f>
        <v>Texas</v>
      </c>
      <c r="J4543" cm="1">
        <f t="array" ref="J4543">_xlfn.XLOOKUP(I4543&amp;PROPER(D4543),Cleaned_Population!B$2:B$3200&amp;Cleaned_Population!A$2:A$3200,Cleaned_Population!C$2:C$3200,"No Match")</f>
        <v>9563</v>
      </c>
      <c r="K4543" t="str">
        <f t="shared" si="70"/>
        <v>Sufficient Access</v>
      </c>
    </row>
    <row r="4544" spans="1:11">
      <c r="A4544" t="str">
        <v>BELLVILLE MEDICAL CENTER</v>
      </c>
      <c r="B4544" t="str">
        <v>BELLVILLE</v>
      </c>
      <c r="C4544" t="str">
        <v>TX</v>
      </c>
      <c r="D4544" t="str">
        <v>AUSTIN</v>
      </c>
      <c r="E4544" t="str">
        <v>Acute Care Hospitals</v>
      </c>
      <c r="F4544" t="str">
        <v>Government - Hospital District or Authority</v>
      </c>
      <c r="G4544" t="str">
        <v>Yes</v>
      </c>
      <c r="H4544" s="8">
        <v>0</v>
      </c>
      <c r="I4544" t="str">
        <f>_xlfn.XLOOKUP(C4544,State_Ref!B:B,State_Ref!A:A,"No Match")</f>
        <v>Texas</v>
      </c>
      <c r="J4544" cm="1">
        <f t="array" ref="J4544">_xlfn.XLOOKUP(I4544&amp;PROPER(D4544),Cleaned_Population!B$2:B$3200&amp;Cleaned_Population!A$2:A$3200,Cleaned_Population!C$2:C$3200,"No Match")</f>
        <v>33625</v>
      </c>
      <c r="K4544" t="str">
        <f t="shared" si="70"/>
        <v>Sufficient Access</v>
      </c>
    </row>
    <row r="4545" spans="1:11">
      <c r="A4545" t="str">
        <v>CHRISTUS SANTA ROSA HOSPITAL-SAN MARCOS</v>
      </c>
      <c r="B4545" t="str">
        <v>SAN MARCOS</v>
      </c>
      <c r="C4545" t="str">
        <v>TX</v>
      </c>
      <c r="D4545" t="str">
        <v>HAYS</v>
      </c>
      <c r="E4545" t="str">
        <v>Acute Care Hospitals</v>
      </c>
      <c r="F4545" t="str">
        <v>Voluntary non-profit - Church</v>
      </c>
      <c r="G4545" t="str">
        <v>Yes</v>
      </c>
      <c r="H4545" s="8">
        <v>4</v>
      </c>
      <c r="I4545" t="str">
        <f>_xlfn.XLOOKUP(C4545,State_Ref!B:B,State_Ref!A:A,"No Match")</f>
        <v>Texas</v>
      </c>
      <c r="J4545" cm="1">
        <f t="array" ref="J4545">_xlfn.XLOOKUP(I4545&amp;PROPER(D4545),Cleaned_Population!B$2:B$3200&amp;Cleaned_Population!A$2:A$3200,Cleaned_Population!C$2:C$3200,"No Match")</f>
        <v>304390</v>
      </c>
      <c r="K4545" t="str">
        <f t="shared" si="70"/>
        <v>Sufficient Access</v>
      </c>
    </row>
    <row r="4546" spans="1:11">
      <c r="A4546" t="str">
        <v>HARRIS HEALTH</v>
      </c>
      <c r="B4546" t="str">
        <v>HOUSTON</v>
      </c>
      <c r="C4546" t="str">
        <v>TX</v>
      </c>
      <c r="D4546" t="str">
        <v>HARRIS</v>
      </c>
      <c r="E4546" t="str">
        <v>Acute Care Hospitals</v>
      </c>
      <c r="F4546" t="str">
        <v>Government - Hospital District or Authority</v>
      </c>
      <c r="G4546" t="str">
        <v>Yes</v>
      </c>
      <c r="H4546" s="8">
        <v>3</v>
      </c>
      <c r="I4546" t="str">
        <f>_xlfn.XLOOKUP(C4546,State_Ref!B:B,State_Ref!A:A,"No Match")</f>
        <v>Texas</v>
      </c>
      <c r="J4546" cm="1">
        <f t="array" ref="J4546">_xlfn.XLOOKUP(I4546&amp;PROPER(D4546),Cleaned_Population!B$2:B$3200&amp;Cleaned_Population!A$2:A$3200,Cleaned_Population!C$2:C$3200,"No Match")</f>
        <v>5045026</v>
      </c>
      <c r="K4546" t="str">
        <f t="shared" si="70"/>
        <v>Sufficient Access</v>
      </c>
    </row>
    <row r="4547" spans="1:11">
      <c r="A4547" t="str">
        <v>TEXAS HEALTH PRESBYTERIAN HOSPITAL KAUFMAN</v>
      </c>
      <c r="B4547" t="str">
        <v>KAUFMAN</v>
      </c>
      <c r="C4547" t="str">
        <v>TX</v>
      </c>
      <c r="D4547" t="str">
        <v>KAUFMAN</v>
      </c>
      <c r="E4547" t="str">
        <v>Acute Care Hospitals</v>
      </c>
      <c r="F4547" t="str">
        <v>Voluntary non-profit - Private</v>
      </c>
      <c r="G4547" t="str">
        <v>Yes</v>
      </c>
      <c r="H4547" s="8">
        <v>0</v>
      </c>
      <c r="I4547" t="str">
        <f>_xlfn.XLOOKUP(C4547,State_Ref!B:B,State_Ref!A:A,"No Match")</f>
        <v>Texas</v>
      </c>
      <c r="J4547" cm="1">
        <f t="array" ref="J4547">_xlfn.XLOOKUP(I4547&amp;PROPER(D4547),Cleaned_Population!B$2:B$3200&amp;Cleaned_Population!A$2:A$3200,Cleaned_Population!C$2:C$3200,"No Match")</f>
        <v>209235</v>
      </c>
      <c r="K4547" t="str">
        <f t="shared" ref="K4547:K4610" si="71">IF(AND(J4547&gt;50000,COUNTIFS(D:D,D4547,C:C,C4547)&lt;=1),"Hospital Desert","Sufficient Access")</f>
        <v>Sufficient Access</v>
      </c>
    </row>
    <row r="4548" spans="1:11">
      <c r="A4548" t="str">
        <v>TEXOMA MEDICAL CENTER</v>
      </c>
      <c r="B4548" t="str">
        <v>DENISON</v>
      </c>
      <c r="C4548" t="str">
        <v>TX</v>
      </c>
      <c r="D4548" t="str">
        <v>GRAYSON</v>
      </c>
      <c r="E4548" t="str">
        <v>Acute Care Hospitals</v>
      </c>
      <c r="F4548" t="str">
        <v>Proprietary</v>
      </c>
      <c r="G4548" t="str">
        <v>Yes</v>
      </c>
      <c r="H4548" s="8">
        <v>4</v>
      </c>
      <c r="I4548" t="str">
        <f>_xlfn.XLOOKUP(C4548,State_Ref!B:B,State_Ref!A:A,"No Match")</f>
        <v>Texas</v>
      </c>
      <c r="J4548" cm="1">
        <f t="array" ref="J4548">_xlfn.XLOOKUP(I4548&amp;PROPER(D4548),Cleaned_Population!B$2:B$3200&amp;Cleaned_Population!A$2:A$3200,Cleaned_Population!C$2:C$3200,"No Match")</f>
        <v>153613</v>
      </c>
      <c r="K4548" t="str">
        <f t="shared" si="71"/>
        <v>Sufficient Access</v>
      </c>
    </row>
    <row r="4549" spans="1:11">
      <c r="A4549" t="str">
        <v>OAKBEND MEDICAL CENTER</v>
      </c>
      <c r="B4549" t="str">
        <v>RICHMOND</v>
      </c>
      <c r="C4549" t="str">
        <v>TX</v>
      </c>
      <c r="D4549" t="str">
        <v>FORT BEND</v>
      </c>
      <c r="E4549" t="str">
        <v>Acute Care Hospitals</v>
      </c>
      <c r="F4549" t="str">
        <v>Government - Hospital District or Authority</v>
      </c>
      <c r="G4549" t="str">
        <v>Yes</v>
      </c>
      <c r="H4549" s="8">
        <v>3</v>
      </c>
      <c r="I4549" t="str">
        <f>_xlfn.XLOOKUP(C4549,State_Ref!B:B,State_Ref!A:A,"No Match")</f>
        <v>Texas</v>
      </c>
      <c r="J4549" cm="1">
        <f t="array" ref="J4549">_xlfn.XLOOKUP(I4549&amp;PROPER(D4549),Cleaned_Population!B$2:B$3200&amp;Cleaned_Population!A$2:A$3200,Cleaned_Population!C$2:C$3200,"No Match")</f>
        <v>975191</v>
      </c>
      <c r="K4549" t="str">
        <f t="shared" si="71"/>
        <v>Sufficient Access</v>
      </c>
    </row>
    <row r="4550" spans="1:11">
      <c r="A4550" t="str">
        <v>BAPTIST BEAUMONT HOSPITAL</v>
      </c>
      <c r="B4550" t="str">
        <v>BEAUMONT</v>
      </c>
      <c r="C4550" t="str">
        <v>TX</v>
      </c>
      <c r="D4550" t="str">
        <v>JEFFERSON</v>
      </c>
      <c r="E4550" t="str">
        <v>Acute Care Hospitals</v>
      </c>
      <c r="F4550" t="str">
        <v>Voluntary non-profit - Private</v>
      </c>
      <c r="G4550" t="str">
        <v>Yes</v>
      </c>
      <c r="H4550" s="8">
        <v>3</v>
      </c>
      <c r="I4550" t="str">
        <f>_xlfn.XLOOKUP(C4550,State_Ref!B:B,State_Ref!A:A,"No Match")</f>
        <v>Texas</v>
      </c>
      <c r="J4550" cm="1">
        <f t="array" ref="J4550">_xlfn.XLOOKUP(I4550&amp;PROPER(D4550),Cleaned_Population!B$2:B$3200&amp;Cleaned_Population!A$2:A$3200,Cleaned_Population!C$2:C$3200,"No Match")</f>
        <v>254321</v>
      </c>
      <c r="K4550" t="str">
        <f t="shared" si="71"/>
        <v>Sufficient Access</v>
      </c>
    </row>
    <row r="4551" spans="1:11">
      <c r="A4551" t="str">
        <v>HUNTSVILLE MEMORIAL HOSPITAL</v>
      </c>
      <c r="B4551" t="str">
        <v>HUNTSVILLE</v>
      </c>
      <c r="C4551" t="str">
        <v>TX</v>
      </c>
      <c r="D4551" t="str">
        <v>WALKER</v>
      </c>
      <c r="E4551" t="str">
        <v>Acute Care Hospitals</v>
      </c>
      <c r="F4551" t="str">
        <v>Voluntary non-profit - Private</v>
      </c>
      <c r="G4551" t="str">
        <v>Yes</v>
      </c>
      <c r="H4551" s="8">
        <v>2</v>
      </c>
      <c r="I4551" t="str">
        <f>_xlfn.XLOOKUP(C4551,State_Ref!B:B,State_Ref!A:A,"No Match")</f>
        <v>Texas</v>
      </c>
      <c r="J4551" cm="1">
        <f t="array" ref="J4551">_xlfn.XLOOKUP(I4551&amp;PROPER(D4551),Cleaned_Population!B$2:B$3200&amp;Cleaned_Population!A$2:A$3200,Cleaned_Population!C$2:C$3200,"No Match")</f>
        <v>83842</v>
      </c>
      <c r="K4551" t="str">
        <f t="shared" si="71"/>
        <v>Hospital Desert</v>
      </c>
    </row>
    <row r="4552" spans="1:11">
      <c r="A4552" t="str">
        <v>TEXAS HEALTH HARRIS METHODIST HOSPITAL STEPHENVILL</v>
      </c>
      <c r="B4552" t="str">
        <v>STEPHENVILLE</v>
      </c>
      <c r="C4552" t="str">
        <v>TX</v>
      </c>
      <c r="D4552" t="str">
        <v>ERATH</v>
      </c>
      <c r="E4552" t="str">
        <v>Acute Care Hospitals</v>
      </c>
      <c r="F4552" t="str">
        <v>Voluntary non-profit - Private</v>
      </c>
      <c r="G4552" t="str">
        <v>Yes</v>
      </c>
      <c r="H4552" s="8">
        <v>4</v>
      </c>
      <c r="I4552" t="str">
        <f>_xlfn.XLOOKUP(C4552,State_Ref!B:B,State_Ref!A:A,"No Match")</f>
        <v>Texas</v>
      </c>
      <c r="J4552" cm="1">
        <f t="array" ref="J4552">_xlfn.XLOOKUP(I4552&amp;PROPER(D4552),Cleaned_Population!B$2:B$3200&amp;Cleaned_Population!A$2:A$3200,Cleaned_Population!C$2:C$3200,"No Match")</f>
        <v>43911</v>
      </c>
      <c r="K4552" t="str">
        <f t="shared" si="71"/>
        <v>Sufficient Access</v>
      </c>
    </row>
    <row r="4553" spans="1:11">
      <c r="A4553" t="str">
        <v>HUNT REGIONAL MEDICAL CENTER</v>
      </c>
      <c r="B4553" t="str">
        <v>GREENVILLE</v>
      </c>
      <c r="C4553" t="str">
        <v>TX</v>
      </c>
      <c r="D4553" t="str">
        <v>HUNT</v>
      </c>
      <c r="E4553" t="str">
        <v>Acute Care Hospitals</v>
      </c>
      <c r="F4553" t="str">
        <v>Government - Hospital District or Authority</v>
      </c>
      <c r="G4553" t="str">
        <v>Yes</v>
      </c>
      <c r="H4553" s="8">
        <v>2</v>
      </c>
      <c r="I4553" t="str">
        <f>_xlfn.XLOOKUP(C4553,State_Ref!B:B,State_Ref!A:A,"No Match")</f>
        <v>Texas</v>
      </c>
      <c r="J4553" cm="1">
        <f t="array" ref="J4553">_xlfn.XLOOKUP(I4553&amp;PROPER(D4553),Cleaned_Population!B$2:B$3200&amp;Cleaned_Population!A$2:A$3200,Cleaned_Population!C$2:C$3200,"No Match")</f>
        <v>123336</v>
      </c>
      <c r="K4553" t="str">
        <f t="shared" si="71"/>
        <v>Sufficient Access</v>
      </c>
    </row>
    <row r="4554" spans="1:11">
      <c r="A4554" t="str">
        <v>HOUSTON METHODIST HOSPITAL</v>
      </c>
      <c r="B4554" t="str">
        <v>HOUSTON</v>
      </c>
      <c r="C4554" t="str">
        <v>TX</v>
      </c>
      <c r="D4554" t="str">
        <v>HARRIS</v>
      </c>
      <c r="E4554" t="str">
        <v>Acute Care Hospitals</v>
      </c>
      <c r="F4554" t="str">
        <v>Voluntary non-profit - Private</v>
      </c>
      <c r="G4554" t="str">
        <v>Yes</v>
      </c>
      <c r="H4554" s="8">
        <v>5</v>
      </c>
      <c r="I4554" t="str">
        <f>_xlfn.XLOOKUP(C4554,State_Ref!B:B,State_Ref!A:A,"No Match")</f>
        <v>Texas</v>
      </c>
      <c r="J4554" cm="1">
        <f t="array" ref="J4554">_xlfn.XLOOKUP(I4554&amp;PROPER(D4554),Cleaned_Population!B$2:B$3200&amp;Cleaned_Population!A$2:A$3200,Cleaned_Population!C$2:C$3200,"No Match")</f>
        <v>5045026</v>
      </c>
      <c r="K4554" t="str">
        <f t="shared" si="71"/>
        <v>Sufficient Access</v>
      </c>
    </row>
    <row r="4555" spans="1:11">
      <c r="A4555" t="str">
        <v>CHILDRESS REGIONAL MEDICAL CENTER</v>
      </c>
      <c r="B4555" t="str">
        <v>CHILDRESS</v>
      </c>
      <c r="C4555" t="str">
        <v>TX</v>
      </c>
      <c r="D4555" t="str">
        <v>CHILDRESS</v>
      </c>
      <c r="E4555" t="str">
        <v>Acute Care Hospitals</v>
      </c>
      <c r="F4555" t="str">
        <v>Government - Hospital District or Authority</v>
      </c>
      <c r="G4555" t="str">
        <v>Yes</v>
      </c>
      <c r="H4555" s="8">
        <v>0</v>
      </c>
      <c r="I4555" t="str">
        <f>_xlfn.XLOOKUP(C4555,State_Ref!B:B,State_Ref!A:A,"No Match")</f>
        <v>Texas</v>
      </c>
      <c r="J4555" cm="1">
        <f t="array" ref="J4555">_xlfn.XLOOKUP(I4555&amp;PROPER(D4555),Cleaned_Population!B$2:B$3200&amp;Cleaned_Population!A$2:A$3200,Cleaned_Population!C$2:C$3200,"No Match")</f>
        <v>6643</v>
      </c>
      <c r="K4555" t="str">
        <f t="shared" si="71"/>
        <v>Sufficient Access</v>
      </c>
    </row>
    <row r="4556" spans="1:11">
      <c r="A4556" t="str">
        <v>COLUMBUS COMMUNITY HOSPITAL</v>
      </c>
      <c r="B4556" t="str">
        <v>COLUMBUS</v>
      </c>
      <c r="C4556" t="str">
        <v>TX</v>
      </c>
      <c r="D4556" t="str">
        <v>COLORADO</v>
      </c>
      <c r="E4556" t="str">
        <v>Acute Care Hospitals</v>
      </c>
      <c r="F4556" t="str">
        <v>Voluntary non-profit - Private</v>
      </c>
      <c r="G4556" t="str">
        <v>Yes</v>
      </c>
      <c r="H4556" s="8">
        <v>2</v>
      </c>
      <c r="I4556" t="str">
        <f>_xlfn.XLOOKUP(C4556,State_Ref!B:B,State_Ref!A:A,"No Match")</f>
        <v>Texas</v>
      </c>
      <c r="J4556" cm="1">
        <f t="array" ref="J4556">_xlfn.XLOOKUP(I4556&amp;PROPER(D4556),Cleaned_Population!B$2:B$3200&amp;Cleaned_Population!A$2:A$3200,Cleaned_Population!C$2:C$3200,"No Match")</f>
        <v>21439</v>
      </c>
      <c r="K4556" t="str">
        <f t="shared" si="71"/>
        <v>Sufficient Access</v>
      </c>
    </row>
    <row r="4557" spans="1:11">
      <c r="A4557" t="str">
        <v>BAYLOR SCOTT &amp; WHITE MEDICAL CENTER- WAXAHACHIE</v>
      </c>
      <c r="B4557" t="str">
        <v>WAXAHACHIE</v>
      </c>
      <c r="C4557" t="str">
        <v>TX</v>
      </c>
      <c r="D4557" t="str">
        <v>ELLIS</v>
      </c>
      <c r="E4557" t="str">
        <v>Acute Care Hospitals</v>
      </c>
      <c r="F4557" t="str">
        <v>Voluntary non-profit - Private</v>
      </c>
      <c r="G4557" t="str">
        <v>Yes</v>
      </c>
      <c r="H4557" s="8">
        <v>4</v>
      </c>
      <c r="I4557" t="str">
        <f>_xlfn.XLOOKUP(C4557,State_Ref!B:B,State_Ref!A:A,"No Match")</f>
        <v>Texas</v>
      </c>
      <c r="J4557" cm="1">
        <f t="array" ref="J4557">_xlfn.XLOOKUP(I4557&amp;PROPER(D4557),Cleaned_Population!B$2:B$3200&amp;Cleaned_Population!A$2:A$3200,Cleaned_Population!C$2:C$3200,"No Match")</f>
        <v>240867</v>
      </c>
      <c r="K4557" t="str">
        <f t="shared" si="71"/>
        <v>Sufficient Access</v>
      </c>
    </row>
    <row r="4558" spans="1:11">
      <c r="A4558" t="str">
        <v>DALLAS MEDICAL CENTER</v>
      </c>
      <c r="B4558" t="str">
        <v>DALLAS</v>
      </c>
      <c r="C4558" t="str">
        <v>TX</v>
      </c>
      <c r="D4558" t="str">
        <v>DALLAS</v>
      </c>
      <c r="E4558" t="str">
        <v>Acute Care Hospitals</v>
      </c>
      <c r="F4558" t="str">
        <v>Proprietary</v>
      </c>
      <c r="G4558" t="str">
        <v>Yes</v>
      </c>
      <c r="H4558" s="8">
        <v>3</v>
      </c>
      <c r="I4558" t="str">
        <f>_xlfn.XLOOKUP(C4558,State_Ref!B:B,State_Ref!A:A,"No Match")</f>
        <v>Texas</v>
      </c>
      <c r="J4558" cm="1">
        <f t="array" ref="J4558">_xlfn.XLOOKUP(I4558&amp;PROPER(D4558),Cleaned_Population!B$2:B$3200&amp;Cleaned_Population!A$2:A$3200,Cleaned_Population!C$2:C$3200,"No Match")</f>
        <v>2661397</v>
      </c>
      <c r="K4558" t="str">
        <f t="shared" si="71"/>
        <v>Sufficient Access</v>
      </c>
    </row>
    <row r="4559" spans="1:11">
      <c r="A4559" t="str">
        <v>METHODIST HOSPITAL</v>
      </c>
      <c r="B4559" t="str">
        <v>SAN ANTONIO</v>
      </c>
      <c r="C4559" t="str">
        <v>TX</v>
      </c>
      <c r="D4559" t="str">
        <v>BEXAR</v>
      </c>
      <c r="E4559" t="str">
        <v>Acute Care Hospitals</v>
      </c>
      <c r="F4559" t="str">
        <v>Proprietary</v>
      </c>
      <c r="G4559" t="str">
        <v>Yes</v>
      </c>
      <c r="H4559" s="8">
        <v>4</v>
      </c>
      <c r="I4559" t="str">
        <f>_xlfn.XLOOKUP(C4559,State_Ref!B:B,State_Ref!A:A,"No Match")</f>
        <v>Texas</v>
      </c>
      <c r="J4559" cm="1">
        <f t="array" ref="J4559">_xlfn.XLOOKUP(I4559&amp;PROPER(D4559),Cleaned_Population!B$2:B$3200&amp;Cleaned_Population!A$2:A$3200,Cleaned_Population!C$2:C$3200,"No Match")</f>
        <v>2160088</v>
      </c>
      <c r="K4559" t="str">
        <f t="shared" si="71"/>
        <v>Sufficient Access</v>
      </c>
    </row>
    <row r="4560" spans="1:11">
      <c r="A4560" t="str">
        <v>UT HEALTH EAST TEXAS ATHENS HOSPITAL</v>
      </c>
      <c r="B4560" t="str">
        <v>ATHENS</v>
      </c>
      <c r="C4560" t="str">
        <v>TX</v>
      </c>
      <c r="D4560" t="str">
        <v>HENDERSON</v>
      </c>
      <c r="E4560" t="str">
        <v>Acute Care Hospitals</v>
      </c>
      <c r="F4560" t="str">
        <v>Proprietary</v>
      </c>
      <c r="G4560" t="str">
        <v>Yes</v>
      </c>
      <c r="H4560" s="8">
        <v>2</v>
      </c>
      <c r="I4560" t="str">
        <f>_xlfn.XLOOKUP(C4560,State_Ref!B:B,State_Ref!A:A,"No Match")</f>
        <v>Texas</v>
      </c>
      <c r="J4560" cm="1">
        <f t="array" ref="J4560">_xlfn.XLOOKUP(I4560&amp;PROPER(D4560),Cleaned_Population!B$2:B$3200&amp;Cleaned_Population!A$2:A$3200,Cleaned_Population!C$2:C$3200,"No Match")</f>
        <v>88595</v>
      </c>
      <c r="K4560" t="str">
        <f t="shared" si="71"/>
        <v>Hospital Desert</v>
      </c>
    </row>
    <row r="4561" spans="1:11">
      <c r="A4561" t="str">
        <v>CHI ST LUKES HEALTH MEMORIAL LIVINGSTON</v>
      </c>
      <c r="B4561" t="str">
        <v>LIVINGSTON</v>
      </c>
      <c r="C4561" t="str">
        <v>TX</v>
      </c>
      <c r="D4561" t="str">
        <v>POLK</v>
      </c>
      <c r="E4561" t="str">
        <v>Acute Care Hospitals</v>
      </c>
      <c r="F4561" t="str">
        <v>Voluntary non-profit - Private</v>
      </c>
      <c r="G4561" t="str">
        <v>Yes</v>
      </c>
      <c r="H4561" s="8">
        <v>4</v>
      </c>
      <c r="I4561" t="str">
        <f>_xlfn.XLOOKUP(C4561,State_Ref!B:B,State_Ref!A:A,"No Match")</f>
        <v>Texas</v>
      </c>
      <c r="J4561" cm="1">
        <f t="array" ref="J4561">_xlfn.XLOOKUP(I4561&amp;PROPER(D4561),Cleaned_Population!B$2:B$3200&amp;Cleaned_Population!A$2:A$3200,Cleaned_Population!C$2:C$3200,"No Match")</f>
        <v>53434</v>
      </c>
      <c r="K4561" t="str">
        <f t="shared" si="71"/>
        <v>Hospital Desert</v>
      </c>
    </row>
    <row r="4562" spans="1:11">
      <c r="A4562" t="str">
        <v>BROWNFIELD REGIONAL MEDICAL CENTER</v>
      </c>
      <c r="B4562" t="str">
        <v>BROWNFIELD</v>
      </c>
      <c r="C4562" t="str">
        <v>TX</v>
      </c>
      <c r="D4562" t="str">
        <v>TERRY</v>
      </c>
      <c r="E4562" t="str">
        <v>Acute Care Hospitals</v>
      </c>
      <c r="F4562" t="str">
        <v>Government - Hospital District or Authority</v>
      </c>
      <c r="G4562" t="str">
        <v>Yes</v>
      </c>
      <c r="H4562" s="8">
        <v>0</v>
      </c>
      <c r="I4562" t="str">
        <f>_xlfn.XLOOKUP(C4562,State_Ref!B:B,State_Ref!A:A,"No Match")</f>
        <v>Texas</v>
      </c>
      <c r="J4562" cm="1">
        <f t="array" ref="J4562">_xlfn.XLOOKUP(I4562&amp;PROPER(D4562),Cleaned_Population!B$2:B$3200&amp;Cleaned_Population!A$2:A$3200,Cleaned_Population!C$2:C$3200,"No Match")</f>
        <v>11720</v>
      </c>
      <c r="K4562" t="str">
        <f t="shared" si="71"/>
        <v>Sufficient Access</v>
      </c>
    </row>
    <row r="4563" spans="1:11">
      <c r="A4563" t="str">
        <v>PARKVIEW REGIONAL HOSPITAL</v>
      </c>
      <c r="B4563" t="str">
        <v>MEXIA</v>
      </c>
      <c r="C4563" t="str">
        <v>TX</v>
      </c>
      <c r="D4563" t="str">
        <v>LIMESTONE</v>
      </c>
      <c r="E4563" t="str">
        <v>Acute Care Hospitals</v>
      </c>
      <c r="F4563" t="str">
        <v>Proprietary</v>
      </c>
      <c r="G4563" t="str">
        <v>Yes</v>
      </c>
      <c r="H4563" s="8">
        <v>0</v>
      </c>
      <c r="I4563" t="str">
        <f>_xlfn.XLOOKUP(C4563,State_Ref!B:B,State_Ref!A:A,"No Match")</f>
        <v>Texas</v>
      </c>
      <c r="J4563" cm="1">
        <f t="array" ref="J4563">_xlfn.XLOOKUP(I4563&amp;PROPER(D4563),Cleaned_Population!B$2:B$3200&amp;Cleaned_Population!A$2:A$3200,Cleaned_Population!C$2:C$3200,"No Match")</f>
        <v>22849</v>
      </c>
      <c r="K4563" t="str">
        <f t="shared" si="71"/>
        <v>Sufficient Access</v>
      </c>
    </row>
    <row r="4564" spans="1:11">
      <c r="A4564" t="str">
        <v>MEDICAL CENTER OF MCKINNEY</v>
      </c>
      <c r="B4564" t="str">
        <v>MCKINNEY</v>
      </c>
      <c r="C4564" t="str">
        <v>TX</v>
      </c>
      <c r="D4564" t="str">
        <v>COLLIN</v>
      </c>
      <c r="E4564" t="str">
        <v>Acute Care Hospitals</v>
      </c>
      <c r="F4564" t="str">
        <v>Proprietary</v>
      </c>
      <c r="G4564" t="str">
        <v>Yes</v>
      </c>
      <c r="H4564" s="8">
        <v>3</v>
      </c>
      <c r="I4564" t="str">
        <f>_xlfn.XLOOKUP(C4564,State_Ref!B:B,State_Ref!A:A,"No Match")</f>
        <v>Texas</v>
      </c>
      <c r="J4564" cm="1">
        <f t="array" ref="J4564">_xlfn.XLOOKUP(I4564&amp;PROPER(D4564),Cleaned_Population!B$2:B$3200&amp;Cleaned_Population!A$2:A$3200,Cleaned_Population!C$2:C$3200,"No Match")</f>
        <v>1297179</v>
      </c>
      <c r="K4564" t="str">
        <f t="shared" si="71"/>
        <v>Sufficient Access</v>
      </c>
    </row>
    <row r="4565" spans="1:11">
      <c r="A4565" t="str">
        <v>TEXAS HEALTH HARRIS METHODIST HOSPITAL AZLE</v>
      </c>
      <c r="B4565" t="str">
        <v>AZLE</v>
      </c>
      <c r="C4565" t="str">
        <v>TX</v>
      </c>
      <c r="D4565" t="str">
        <v>TARRANT</v>
      </c>
      <c r="E4565" t="str">
        <v>Acute Care Hospitals</v>
      </c>
      <c r="F4565" t="str">
        <v>Voluntary non-profit - Private</v>
      </c>
      <c r="G4565" t="str">
        <v>Yes</v>
      </c>
      <c r="H4565" s="8">
        <v>4</v>
      </c>
      <c r="I4565" t="str">
        <f>_xlfn.XLOOKUP(C4565,State_Ref!B:B,State_Ref!A:A,"No Match")</f>
        <v>Texas</v>
      </c>
      <c r="J4565" cm="1">
        <f t="array" ref="J4565">_xlfn.XLOOKUP(I4565&amp;PROPER(D4565),Cleaned_Population!B$2:B$3200&amp;Cleaned_Population!A$2:A$3200,Cleaned_Population!C$2:C$3200,"No Match")</f>
        <v>2248466</v>
      </c>
      <c r="K4565" t="str">
        <f t="shared" si="71"/>
        <v>Sufficient Access</v>
      </c>
    </row>
    <row r="4566" spans="1:11">
      <c r="A4566" t="str">
        <v>BAYLOR SCOTT AND WHITE MEDICAL CENTER UPTOWN</v>
      </c>
      <c r="B4566" t="str">
        <v>DALLAS</v>
      </c>
      <c r="C4566" t="str">
        <v>TX</v>
      </c>
      <c r="D4566" t="str">
        <v>DALLAS</v>
      </c>
      <c r="E4566" t="str">
        <v>Acute Care Hospitals</v>
      </c>
      <c r="F4566" t="str">
        <v>Proprietary</v>
      </c>
      <c r="G4566" t="str">
        <v>Yes</v>
      </c>
      <c r="H4566" s="8">
        <v>0</v>
      </c>
      <c r="I4566" t="str">
        <f>_xlfn.XLOOKUP(C4566,State_Ref!B:B,State_Ref!A:A,"No Match")</f>
        <v>Texas</v>
      </c>
      <c r="J4566" cm="1">
        <f t="array" ref="J4566">_xlfn.XLOOKUP(I4566&amp;PROPER(D4566),Cleaned_Population!B$2:B$3200&amp;Cleaned_Population!A$2:A$3200,Cleaned_Population!C$2:C$3200,"No Match")</f>
        <v>2661397</v>
      </c>
      <c r="K4566" t="str">
        <f t="shared" si="71"/>
        <v>Sufficient Access</v>
      </c>
    </row>
    <row r="4567" spans="1:11">
      <c r="A4567" t="str">
        <v>HOUSTON METHODIST BAYTOWN HOSPITAL</v>
      </c>
      <c r="B4567" t="str">
        <v>BAYTOWN</v>
      </c>
      <c r="C4567" t="str">
        <v>TX</v>
      </c>
      <c r="D4567" t="str">
        <v>HARRIS</v>
      </c>
      <c r="E4567" t="str">
        <v>Acute Care Hospitals</v>
      </c>
      <c r="F4567" t="str">
        <v>Voluntary non-profit - Private</v>
      </c>
      <c r="G4567" t="str">
        <v>Yes</v>
      </c>
      <c r="H4567" s="8">
        <v>5</v>
      </c>
      <c r="I4567" t="str">
        <f>_xlfn.XLOOKUP(C4567,State_Ref!B:B,State_Ref!A:A,"No Match")</f>
        <v>Texas</v>
      </c>
      <c r="J4567" cm="1">
        <f t="array" ref="J4567">_xlfn.XLOOKUP(I4567&amp;PROPER(D4567),Cleaned_Population!B$2:B$3200&amp;Cleaned_Population!A$2:A$3200,Cleaned_Population!C$2:C$3200,"No Match")</f>
        <v>5045026</v>
      </c>
      <c r="K4567" t="str">
        <f t="shared" si="71"/>
        <v>Sufficient Access</v>
      </c>
    </row>
    <row r="4568" spans="1:11">
      <c r="A4568" t="str">
        <v>ST DAVID'S MEDICAL CENTER</v>
      </c>
      <c r="B4568" t="str">
        <v>AUSTIN</v>
      </c>
      <c r="C4568" t="str">
        <v>TX</v>
      </c>
      <c r="D4568" t="str">
        <v>TRAVIS</v>
      </c>
      <c r="E4568" t="str">
        <v>Acute Care Hospitals</v>
      </c>
      <c r="F4568" t="str">
        <v>Proprietary</v>
      </c>
      <c r="G4568" t="str">
        <v>Yes</v>
      </c>
      <c r="H4568" s="8">
        <v>4</v>
      </c>
      <c r="I4568" t="str">
        <f>_xlfn.XLOOKUP(C4568,State_Ref!B:B,State_Ref!A:A,"No Match")</f>
        <v>Texas</v>
      </c>
      <c r="J4568" cm="1">
        <f t="array" ref="J4568">_xlfn.XLOOKUP(I4568&amp;PROPER(D4568),Cleaned_Population!B$2:B$3200&amp;Cleaned_Population!A$2:A$3200,Cleaned_Population!C$2:C$3200,"No Match")</f>
        <v>1389670</v>
      </c>
      <c r="K4568" t="str">
        <f t="shared" si="71"/>
        <v>Sufficient Access</v>
      </c>
    </row>
    <row r="4569" spans="1:11">
      <c r="A4569" t="str">
        <v>NAVARRO REGIONAL HOSPITAL</v>
      </c>
      <c r="B4569" t="str">
        <v>CORSICANA</v>
      </c>
      <c r="C4569" t="str">
        <v>TX</v>
      </c>
      <c r="D4569" t="str">
        <v>NAVARRO</v>
      </c>
      <c r="E4569" t="str">
        <v>Acute Care Hospitals</v>
      </c>
      <c r="F4569" t="str">
        <v>Government - Hospital District or Authority</v>
      </c>
      <c r="G4569" t="str">
        <v>Yes</v>
      </c>
      <c r="H4569" s="8">
        <v>2</v>
      </c>
      <c r="I4569" t="str">
        <f>_xlfn.XLOOKUP(C4569,State_Ref!B:B,State_Ref!A:A,"No Match")</f>
        <v>Texas</v>
      </c>
      <c r="J4569" cm="1">
        <f t="array" ref="J4569">_xlfn.XLOOKUP(I4569&amp;PROPER(D4569),Cleaned_Population!B$2:B$3200&amp;Cleaned_Population!A$2:A$3200,Cleaned_Population!C$2:C$3200,"No Match")</f>
        <v>57181</v>
      </c>
      <c r="K4569" t="str">
        <f t="shared" si="71"/>
        <v>Hospital Desert</v>
      </c>
    </row>
    <row r="4570" spans="1:11">
      <c r="A4570" t="str">
        <v>GLEN ROSE MEDICAL CENTER</v>
      </c>
      <c r="B4570" t="str">
        <v>GLEN ROSE</v>
      </c>
      <c r="C4570" t="str">
        <v>TX</v>
      </c>
      <c r="D4570" t="str">
        <v>SOMERVELL</v>
      </c>
      <c r="E4570" t="str">
        <v>Acute Care Hospitals</v>
      </c>
      <c r="F4570" t="str">
        <v>Government - Hospital District or Authority</v>
      </c>
      <c r="G4570" t="str">
        <v>Yes</v>
      </c>
      <c r="H4570" s="8">
        <v>0</v>
      </c>
      <c r="I4570" t="str">
        <f>_xlfn.XLOOKUP(C4570,State_Ref!B:B,State_Ref!A:A,"No Match")</f>
        <v>Texas</v>
      </c>
      <c r="J4570" cm="1">
        <f t="array" ref="J4570">_xlfn.XLOOKUP(I4570&amp;PROPER(D4570),Cleaned_Population!B$2:B$3200&amp;Cleaned_Population!A$2:A$3200,Cleaned_Population!C$2:C$3200,"No Match")</f>
        <v>10261</v>
      </c>
      <c r="K4570" t="str">
        <f t="shared" si="71"/>
        <v>Sufficient Access</v>
      </c>
    </row>
    <row r="4571" spans="1:11">
      <c r="A4571" t="str">
        <v>TYLER COUNTY HOSPITAL</v>
      </c>
      <c r="B4571" t="str">
        <v>WOODVILLE</v>
      </c>
      <c r="C4571" t="str">
        <v>TX</v>
      </c>
      <c r="D4571" t="str">
        <v>TYLER</v>
      </c>
      <c r="E4571" t="str">
        <v>Acute Care Hospitals</v>
      </c>
      <c r="F4571" t="str">
        <v>Government - Hospital District or Authority</v>
      </c>
      <c r="G4571" t="str">
        <v>Yes</v>
      </c>
      <c r="H4571" s="8">
        <v>0</v>
      </c>
      <c r="I4571" t="str">
        <f>_xlfn.XLOOKUP(C4571,State_Ref!B:B,State_Ref!A:A,"No Match")</f>
        <v>Texas</v>
      </c>
      <c r="J4571" cm="1">
        <f t="array" ref="J4571">_xlfn.XLOOKUP(I4571&amp;PROPER(D4571),Cleaned_Population!B$2:B$3200&amp;Cleaned_Population!A$2:A$3200,Cleaned_Population!C$2:C$3200,"No Match")</f>
        <v>20443</v>
      </c>
      <c r="K4571" t="str">
        <f t="shared" si="71"/>
        <v>Sufficient Access</v>
      </c>
    </row>
    <row r="4572" spans="1:11">
      <c r="A4572" t="str">
        <v>TEXAS HEALTH PRESBYTERIAN HOSPITAL DALLAS</v>
      </c>
      <c r="B4572" t="str">
        <v>DALLAS</v>
      </c>
      <c r="C4572" t="str">
        <v>TX</v>
      </c>
      <c r="D4572" t="str">
        <v>DALLAS</v>
      </c>
      <c r="E4572" t="str">
        <v>Acute Care Hospitals</v>
      </c>
      <c r="F4572" t="str">
        <v>Voluntary non-profit - Private</v>
      </c>
      <c r="G4572" t="str">
        <v>Yes</v>
      </c>
      <c r="H4572" s="8">
        <v>4</v>
      </c>
      <c r="I4572" t="str">
        <f>_xlfn.XLOOKUP(C4572,State_Ref!B:B,State_Ref!A:A,"No Match")</f>
        <v>Texas</v>
      </c>
      <c r="J4572" cm="1">
        <f t="array" ref="J4572">_xlfn.XLOOKUP(I4572&amp;PROPER(D4572),Cleaned_Population!B$2:B$3200&amp;Cleaned_Population!A$2:A$3200,Cleaned_Population!C$2:C$3200,"No Match")</f>
        <v>2661397</v>
      </c>
      <c r="K4572" t="str">
        <f t="shared" si="71"/>
        <v>Sufficient Access</v>
      </c>
    </row>
    <row r="4573" spans="1:11">
      <c r="A4573" t="str">
        <v>MATAGORDA REGIONAL MEDICAL CENTER</v>
      </c>
      <c r="B4573" t="str">
        <v>BAY CITY</v>
      </c>
      <c r="C4573" t="str">
        <v>TX</v>
      </c>
      <c r="D4573" t="str">
        <v>MATAGORDA</v>
      </c>
      <c r="E4573" t="str">
        <v>Acute Care Hospitals</v>
      </c>
      <c r="F4573" t="str">
        <v>Government - Hospital District or Authority</v>
      </c>
      <c r="G4573" t="str">
        <v>Yes</v>
      </c>
      <c r="H4573" s="8">
        <v>5</v>
      </c>
      <c r="I4573" t="str">
        <f>_xlfn.XLOOKUP(C4573,State_Ref!B:B,State_Ref!A:A,"No Match")</f>
        <v>Texas</v>
      </c>
      <c r="J4573" cm="1">
        <f t="array" ref="J4573">_xlfn.XLOOKUP(I4573&amp;PROPER(D4573),Cleaned_Population!B$2:B$3200&amp;Cleaned_Population!A$2:A$3200,Cleaned_Population!C$2:C$3200,"No Match")</f>
        <v>36463</v>
      </c>
      <c r="K4573" t="str">
        <f t="shared" si="71"/>
        <v>Sufficient Access</v>
      </c>
    </row>
    <row r="4574" spans="1:11">
      <c r="A4574" t="str">
        <v>WILSON N JONES REGIONAL MEDICAL CENTER</v>
      </c>
      <c r="B4574" t="str">
        <v>SHERMAN</v>
      </c>
      <c r="C4574" t="str">
        <v>TX</v>
      </c>
      <c r="D4574" t="str">
        <v>GRAYSON</v>
      </c>
      <c r="E4574" t="str">
        <v>Acute Care Hospitals</v>
      </c>
      <c r="F4574" t="str">
        <v>Proprietary</v>
      </c>
      <c r="G4574" t="str">
        <v>Yes</v>
      </c>
      <c r="H4574" s="8">
        <v>2</v>
      </c>
      <c r="I4574" t="str">
        <f>_xlfn.XLOOKUP(C4574,State_Ref!B:B,State_Ref!A:A,"No Match")</f>
        <v>Texas</v>
      </c>
      <c r="J4574" cm="1">
        <f t="array" ref="J4574">_xlfn.XLOOKUP(I4574&amp;PROPER(D4574),Cleaned_Population!B$2:B$3200&amp;Cleaned_Population!A$2:A$3200,Cleaned_Population!C$2:C$3200,"No Match")</f>
        <v>153613</v>
      </c>
      <c r="K4574" t="str">
        <f t="shared" si="71"/>
        <v>Sufficient Access</v>
      </c>
    </row>
    <row r="4575" spans="1:11">
      <c r="A4575" t="str">
        <v>UT HEALTH EAST TEXAS HENDERSON HOSPITAL</v>
      </c>
      <c r="B4575" t="str">
        <v>HENDERSON</v>
      </c>
      <c r="C4575" t="str">
        <v>TX</v>
      </c>
      <c r="D4575" t="str">
        <v>RUSK</v>
      </c>
      <c r="E4575" t="str">
        <v>Acute Care Hospitals</v>
      </c>
      <c r="F4575" t="str">
        <v>Proprietary</v>
      </c>
      <c r="G4575" t="str">
        <v>Yes</v>
      </c>
      <c r="H4575" s="8">
        <v>5</v>
      </c>
      <c r="I4575" t="str">
        <f>_xlfn.XLOOKUP(C4575,State_Ref!B:B,State_Ref!A:A,"No Match")</f>
        <v>Texas</v>
      </c>
      <c r="J4575" cm="1">
        <f t="array" ref="J4575">_xlfn.XLOOKUP(I4575&amp;PROPER(D4575),Cleaned_Population!B$2:B$3200&amp;Cleaned_Population!A$2:A$3200,Cleaned_Population!C$2:C$3200,"No Match")</f>
        <v>54854</v>
      </c>
      <c r="K4575" t="str">
        <f t="shared" si="71"/>
        <v>Hospital Desert</v>
      </c>
    </row>
    <row r="4576" spans="1:11">
      <c r="A4576" t="str">
        <v>WOODLAND HEIGHTS MEDICAL CENTER</v>
      </c>
      <c r="B4576" t="str">
        <v>LUFKIN</v>
      </c>
      <c r="C4576" t="str">
        <v>TX</v>
      </c>
      <c r="D4576" t="str">
        <v>ANGELINA</v>
      </c>
      <c r="E4576" t="str">
        <v>Acute Care Hospitals</v>
      </c>
      <c r="F4576" t="str">
        <v>Proprietary</v>
      </c>
      <c r="G4576" t="str">
        <v>Yes</v>
      </c>
      <c r="H4576" s="8">
        <v>3</v>
      </c>
      <c r="I4576" t="str">
        <f>_xlfn.XLOOKUP(C4576,State_Ref!B:B,State_Ref!A:A,"No Match")</f>
        <v>Texas</v>
      </c>
      <c r="J4576" cm="1">
        <f t="array" ref="J4576">_xlfn.XLOOKUP(I4576&amp;PROPER(D4576),Cleaned_Population!B$2:B$3200&amp;Cleaned_Population!A$2:A$3200,Cleaned_Population!C$2:C$3200,"No Match")</f>
        <v>88154</v>
      </c>
      <c r="K4576" t="str">
        <f t="shared" si="71"/>
        <v>Sufficient Access</v>
      </c>
    </row>
    <row r="4577" spans="1:11">
      <c r="A4577" t="str">
        <v>MEDICAL ARTS HOSPITAL</v>
      </c>
      <c r="B4577" t="str">
        <v>LAMESA</v>
      </c>
      <c r="C4577" t="str">
        <v>TX</v>
      </c>
      <c r="D4577" t="str">
        <v>DAWSON</v>
      </c>
      <c r="E4577" t="str">
        <v>Acute Care Hospitals</v>
      </c>
      <c r="F4577" t="str">
        <v>Government - Hospital District or Authority</v>
      </c>
      <c r="G4577" t="str">
        <v>Yes</v>
      </c>
      <c r="H4577" s="8">
        <v>0</v>
      </c>
      <c r="I4577" t="str">
        <f>_xlfn.XLOOKUP(C4577,State_Ref!B:B,State_Ref!A:A,"No Match")</f>
        <v>Texas</v>
      </c>
      <c r="J4577" cm="1">
        <f t="array" ref="J4577">_xlfn.XLOOKUP(I4577&amp;PROPER(D4577),Cleaned_Population!B$2:B$3200&amp;Cleaned_Population!A$2:A$3200,Cleaned_Population!C$2:C$3200,"No Match")</f>
        <v>11776</v>
      </c>
      <c r="K4577" t="str">
        <f t="shared" si="71"/>
        <v>Sufficient Access</v>
      </c>
    </row>
    <row r="4578" spans="1:11">
      <c r="A4578" t="str">
        <v>NACOGDOCHES MEMORIAL HOSPITAL</v>
      </c>
      <c r="B4578" t="str">
        <v>NACOGDOCHES</v>
      </c>
      <c r="C4578" t="str">
        <v>TX</v>
      </c>
      <c r="D4578" t="str">
        <v>NACOGDOCHES</v>
      </c>
      <c r="E4578" t="str">
        <v>Acute Care Hospitals</v>
      </c>
      <c r="F4578" t="str">
        <v>Proprietary</v>
      </c>
      <c r="G4578" t="str">
        <v>Yes</v>
      </c>
      <c r="H4578" s="8">
        <v>2</v>
      </c>
      <c r="I4578" t="str">
        <f>_xlfn.XLOOKUP(C4578,State_Ref!B:B,State_Ref!A:A,"No Match")</f>
        <v>Texas</v>
      </c>
      <c r="J4578" cm="1">
        <f t="array" ref="J4578">_xlfn.XLOOKUP(I4578&amp;PROPER(D4578),Cleaned_Population!B$2:B$3200&amp;Cleaned_Population!A$2:A$3200,Cleaned_Population!C$2:C$3200,"No Match")</f>
        <v>66035</v>
      </c>
      <c r="K4578" t="str">
        <f t="shared" si="71"/>
        <v>Sufficient Access</v>
      </c>
    </row>
    <row r="4579" spans="1:11">
      <c r="A4579" t="str">
        <v>THE MEDICAL CENTER OF SOUTHEAST TEXAS</v>
      </c>
      <c r="B4579" t="str">
        <v>PORT ARTHUR</v>
      </c>
      <c r="C4579" t="str">
        <v>TX</v>
      </c>
      <c r="D4579" t="str">
        <v>JEFFERSON</v>
      </c>
      <c r="E4579" t="str">
        <v>Acute Care Hospitals</v>
      </c>
      <c r="F4579" t="str">
        <v>Physician</v>
      </c>
      <c r="G4579" t="str">
        <v>Yes</v>
      </c>
      <c r="H4579" s="8">
        <v>3</v>
      </c>
      <c r="I4579" t="str">
        <f>_xlfn.XLOOKUP(C4579,State_Ref!B:B,State_Ref!A:A,"No Match")</f>
        <v>Texas</v>
      </c>
      <c r="J4579" cm="1">
        <f t="array" ref="J4579">_xlfn.XLOOKUP(I4579&amp;PROPER(D4579),Cleaned_Population!B$2:B$3200&amp;Cleaned_Population!A$2:A$3200,Cleaned_Population!C$2:C$3200,"No Match")</f>
        <v>254321</v>
      </c>
      <c r="K4579" t="str">
        <f t="shared" si="71"/>
        <v>Sufficient Access</v>
      </c>
    </row>
    <row r="4580" spans="1:11">
      <c r="A4580" t="str">
        <v>METHODIST RICHARDSON MEDICAL CENTER</v>
      </c>
      <c r="B4580" t="str">
        <v>RICHARDSON</v>
      </c>
      <c r="C4580" t="str">
        <v>TX</v>
      </c>
      <c r="D4580" t="str">
        <v>COLLIN</v>
      </c>
      <c r="E4580" t="str">
        <v>Acute Care Hospitals</v>
      </c>
      <c r="F4580" t="str">
        <v>Government - Hospital District or Authority</v>
      </c>
      <c r="G4580" t="str">
        <v>Yes</v>
      </c>
      <c r="H4580" s="8">
        <v>4</v>
      </c>
      <c r="I4580" t="str">
        <f>_xlfn.XLOOKUP(C4580,State_Ref!B:B,State_Ref!A:A,"No Match")</f>
        <v>Texas</v>
      </c>
      <c r="J4580" cm="1">
        <f t="array" ref="J4580">_xlfn.XLOOKUP(I4580&amp;PROPER(D4580),Cleaned_Population!B$2:B$3200&amp;Cleaned_Population!A$2:A$3200,Cleaned_Population!C$2:C$3200,"No Match")</f>
        <v>1297179</v>
      </c>
      <c r="K4580" t="str">
        <f t="shared" si="71"/>
        <v>Sufficient Access</v>
      </c>
    </row>
    <row r="4581" spans="1:11">
      <c r="A4581" t="str">
        <v>COVENANT HOSPITAL PLAINVIEW</v>
      </c>
      <c r="B4581" t="str">
        <v>PLAINVIEW</v>
      </c>
      <c r="C4581" t="str">
        <v>TX</v>
      </c>
      <c r="D4581" t="str">
        <v>HALE</v>
      </c>
      <c r="E4581" t="str">
        <v>Acute Care Hospitals</v>
      </c>
      <c r="F4581" t="str">
        <v>Voluntary non-profit - Private</v>
      </c>
      <c r="G4581" t="str">
        <v>Yes</v>
      </c>
      <c r="H4581" s="8">
        <v>4</v>
      </c>
      <c r="I4581" t="str">
        <f>_xlfn.XLOOKUP(C4581,State_Ref!B:B,State_Ref!A:A,"No Match")</f>
        <v>Texas</v>
      </c>
      <c r="J4581" cm="1">
        <f t="array" ref="J4581">_xlfn.XLOOKUP(I4581&amp;PROPER(D4581),Cleaned_Population!B$2:B$3200&amp;Cleaned_Population!A$2:A$3200,Cleaned_Population!C$2:C$3200,"No Match")</f>
        <v>31819</v>
      </c>
      <c r="K4581" t="str">
        <f t="shared" si="71"/>
        <v>Sufficient Access</v>
      </c>
    </row>
    <row r="4582" spans="1:11">
      <c r="A4582" t="str">
        <v>BAYLOR SCOTT &amp; WHITE MEDICAL CENTER  GRAPEVINE</v>
      </c>
      <c r="B4582" t="str">
        <v>GRAPEVINE</v>
      </c>
      <c r="C4582" t="str">
        <v>TX</v>
      </c>
      <c r="D4582" t="str">
        <v>TARRANT</v>
      </c>
      <c r="E4582" t="str">
        <v>Acute Care Hospitals</v>
      </c>
      <c r="F4582" t="str">
        <v>Voluntary non-profit - Private</v>
      </c>
      <c r="G4582" t="str">
        <v>Yes</v>
      </c>
      <c r="H4582" s="8">
        <v>4</v>
      </c>
      <c r="I4582" t="str">
        <f>_xlfn.XLOOKUP(C4582,State_Ref!B:B,State_Ref!A:A,"No Match")</f>
        <v>Texas</v>
      </c>
      <c r="J4582" cm="1">
        <f t="array" ref="J4582">_xlfn.XLOOKUP(I4582&amp;PROPER(D4582),Cleaned_Population!B$2:B$3200&amp;Cleaned_Population!A$2:A$3200,Cleaned_Population!C$2:C$3200,"No Match")</f>
        <v>2248466</v>
      </c>
      <c r="K4582" t="str">
        <f t="shared" si="71"/>
        <v>Sufficient Access</v>
      </c>
    </row>
    <row r="4583" spans="1:11">
      <c r="A4583" t="str">
        <v>PALO PINTO GENERAL HOSPITAL</v>
      </c>
      <c r="B4583" t="str">
        <v>MINERAL WELLS</v>
      </c>
      <c r="C4583" t="str">
        <v>TX</v>
      </c>
      <c r="D4583" t="str">
        <v>PALO PINTO</v>
      </c>
      <c r="E4583" t="str">
        <v>Acute Care Hospitals</v>
      </c>
      <c r="F4583" t="str">
        <v>Government - Hospital District or Authority</v>
      </c>
      <c r="G4583" t="str">
        <v>Yes</v>
      </c>
      <c r="H4583" s="8">
        <v>3</v>
      </c>
      <c r="I4583" t="str">
        <f>_xlfn.XLOOKUP(C4583,State_Ref!B:B,State_Ref!A:A,"No Match")</f>
        <v>Texas</v>
      </c>
      <c r="J4583" cm="1">
        <f t="array" ref="J4583">_xlfn.XLOOKUP(I4583&amp;PROPER(D4583),Cleaned_Population!B$2:B$3200&amp;Cleaned_Population!A$2:A$3200,Cleaned_Population!C$2:C$3200,"No Match")</f>
        <v>30791</v>
      </c>
      <c r="K4583" t="str">
        <f t="shared" si="71"/>
        <v>Sufficient Access</v>
      </c>
    </row>
    <row r="4584" spans="1:11">
      <c r="A4584" t="str">
        <v>SHANNON MEDICAL CENTER</v>
      </c>
      <c r="B4584" t="str">
        <v>SAN ANGELO</v>
      </c>
      <c r="C4584" t="str">
        <v>TX</v>
      </c>
      <c r="D4584" t="str">
        <v>TOM GREEN</v>
      </c>
      <c r="E4584" t="str">
        <v>Acute Care Hospitals</v>
      </c>
      <c r="F4584" t="str">
        <v>Voluntary non-profit - Private</v>
      </c>
      <c r="G4584" t="str">
        <v>Yes</v>
      </c>
      <c r="H4584" s="8">
        <v>3</v>
      </c>
      <c r="I4584" t="str">
        <f>_xlfn.XLOOKUP(C4584,State_Ref!B:B,State_Ref!A:A,"No Match")</f>
        <v>Texas</v>
      </c>
      <c r="J4584" cm="1">
        <f t="array" ref="J4584">_xlfn.XLOOKUP(I4584&amp;PROPER(D4584),Cleaned_Population!B$2:B$3200&amp;Cleaned_Population!A$2:A$3200,Cleaned_Population!C$2:C$3200,"No Match")</f>
        <v>120602</v>
      </c>
      <c r="K4584" t="str">
        <f t="shared" si="71"/>
        <v>Sufficient Access</v>
      </c>
    </row>
    <row r="4585" spans="1:11">
      <c r="A4585" t="str">
        <v>CHRISTUS JASPER MEMORIAL HOSPITAL</v>
      </c>
      <c r="B4585" t="str">
        <v>JASPER</v>
      </c>
      <c r="C4585" t="str">
        <v>TX</v>
      </c>
      <c r="D4585" t="str">
        <v>JASPER</v>
      </c>
      <c r="E4585" t="str">
        <v>Acute Care Hospitals</v>
      </c>
      <c r="F4585" t="str">
        <v>Voluntary non-profit - Private</v>
      </c>
      <c r="G4585" t="str">
        <v>Yes</v>
      </c>
      <c r="H4585" s="8">
        <v>4</v>
      </c>
      <c r="I4585" t="str">
        <f>_xlfn.XLOOKUP(C4585,State_Ref!B:B,State_Ref!A:A,"No Match")</f>
        <v>Texas</v>
      </c>
      <c r="J4585" cm="1">
        <f t="array" ref="J4585">_xlfn.XLOOKUP(I4585&amp;PROPER(D4585),Cleaned_Population!B$2:B$3200&amp;Cleaned_Population!A$2:A$3200,Cleaned_Population!C$2:C$3200,"No Match")</f>
        <v>33075</v>
      </c>
      <c r="K4585" t="str">
        <f t="shared" si="71"/>
        <v>Sufficient Access</v>
      </c>
    </row>
    <row r="4586" spans="1:11">
      <c r="A4586" t="str">
        <v>WILBARGER GENERAL HOSPITAL</v>
      </c>
      <c r="B4586" t="str">
        <v>VERNON</v>
      </c>
      <c r="C4586" t="str">
        <v>TX</v>
      </c>
      <c r="D4586" t="str">
        <v>WILBARGER</v>
      </c>
      <c r="E4586" t="str">
        <v>Acute Care Hospitals</v>
      </c>
      <c r="F4586" t="str">
        <v>Government - Hospital District or Authority</v>
      </c>
      <c r="G4586" t="str">
        <v>Yes</v>
      </c>
      <c r="H4586" s="8">
        <v>0</v>
      </c>
      <c r="I4586" t="str">
        <f>_xlfn.XLOOKUP(C4586,State_Ref!B:B,State_Ref!A:A,"No Match")</f>
        <v>Texas</v>
      </c>
      <c r="J4586" cm="1">
        <f t="array" ref="J4586">_xlfn.XLOOKUP(I4586&amp;PROPER(D4586),Cleaned_Population!B$2:B$3200&amp;Cleaned_Population!A$2:A$3200,Cleaned_Population!C$2:C$3200,"No Match")</f>
        <v>12481</v>
      </c>
      <c r="K4586" t="str">
        <f t="shared" si="71"/>
        <v>Sufficient Access</v>
      </c>
    </row>
    <row r="4587" spans="1:11">
      <c r="A4587" t="str">
        <v>HENDRICK MEDICAL CENTER BROWNWOOD</v>
      </c>
      <c r="B4587" t="str">
        <v>BROWNWOOD</v>
      </c>
      <c r="C4587" t="str">
        <v>TX</v>
      </c>
      <c r="D4587" t="str">
        <v>BROWN</v>
      </c>
      <c r="E4587" t="str">
        <v>Acute Care Hospitals</v>
      </c>
      <c r="F4587" t="str">
        <v>Proprietary</v>
      </c>
      <c r="G4587" t="str">
        <v>Yes</v>
      </c>
      <c r="H4587" s="8">
        <v>1</v>
      </c>
      <c r="I4587" t="str">
        <f>_xlfn.XLOOKUP(C4587,State_Ref!B:B,State_Ref!A:A,"No Match")</f>
        <v>Texas</v>
      </c>
      <c r="J4587" cm="1">
        <f t="array" ref="J4587">_xlfn.XLOOKUP(I4587&amp;PROPER(D4587),Cleaned_Population!B$2:B$3200&amp;Cleaned_Population!A$2:A$3200,Cleaned_Population!C$2:C$3200,"No Match")</f>
        <v>38711</v>
      </c>
      <c r="K4587" t="str">
        <f t="shared" si="71"/>
        <v>Sufficient Access</v>
      </c>
    </row>
    <row r="4588" spans="1:11">
      <c r="A4588" t="str">
        <v>LAKE GRANBURY MEDICAL CENTER</v>
      </c>
      <c r="B4588" t="str">
        <v>GRANBURY</v>
      </c>
      <c r="C4588" t="str">
        <v>TX</v>
      </c>
      <c r="D4588" t="str">
        <v>HOOD</v>
      </c>
      <c r="E4588" t="str">
        <v>Acute Care Hospitals</v>
      </c>
      <c r="F4588" t="str">
        <v>Proprietary</v>
      </c>
      <c r="G4588" t="str">
        <v>Yes</v>
      </c>
      <c r="H4588" s="8">
        <v>3</v>
      </c>
      <c r="I4588" t="str">
        <f>_xlfn.XLOOKUP(C4588,State_Ref!B:B,State_Ref!A:A,"No Match")</f>
        <v>Texas</v>
      </c>
      <c r="J4588" cm="1">
        <f t="array" ref="J4588">_xlfn.XLOOKUP(I4588&amp;PROPER(D4588),Cleaned_Population!B$2:B$3200&amp;Cleaned_Population!A$2:A$3200,Cleaned_Population!C$2:C$3200,"No Match")</f>
        <v>70501</v>
      </c>
      <c r="K4588" t="str">
        <f t="shared" si="71"/>
        <v>Hospital Desert</v>
      </c>
    </row>
    <row r="4589" spans="1:11">
      <c r="A4589" t="str">
        <v>CUERO REGIONAL HOSPITAL</v>
      </c>
      <c r="B4589" t="str">
        <v>CUERO</v>
      </c>
      <c r="C4589" t="str">
        <v>TX</v>
      </c>
      <c r="D4589" t="str">
        <v>DE WITT</v>
      </c>
      <c r="E4589" t="str">
        <v>Acute Care Hospitals</v>
      </c>
      <c r="F4589" t="str">
        <v>Government - Hospital District or Authority</v>
      </c>
      <c r="G4589" t="str">
        <v>Yes</v>
      </c>
      <c r="H4589" s="8">
        <v>4</v>
      </c>
      <c r="I4589" t="str">
        <f>_xlfn.XLOOKUP(C4589,State_Ref!B:B,State_Ref!A:A,"No Match")</f>
        <v>Texas</v>
      </c>
      <c r="J4589" t="str" cm="1">
        <f t="array" ref="J4589">_xlfn.XLOOKUP(I4589&amp;PROPER(D4589),Cleaned_Population!B$2:B$3200&amp;Cleaned_Population!A$2:A$3200,Cleaned_Population!C$2:C$3200,"No Match")</f>
        <v>No Match</v>
      </c>
      <c r="K4589" t="str">
        <f t="shared" si="71"/>
        <v>Hospital Desert</v>
      </c>
    </row>
    <row r="4590" spans="1:11">
      <c r="A4590" t="str">
        <v>HILL COUNTRY MEMORIAL HOSPITAL</v>
      </c>
      <c r="B4590" t="str">
        <v>FREDERICKSBURG</v>
      </c>
      <c r="C4590" t="str">
        <v>TX</v>
      </c>
      <c r="D4590" t="str">
        <v>GILLESPIE</v>
      </c>
      <c r="E4590" t="str">
        <v>Acute Care Hospitals</v>
      </c>
      <c r="F4590" t="str">
        <v>Proprietary</v>
      </c>
      <c r="G4590" t="str">
        <v>Yes</v>
      </c>
      <c r="H4590" s="8">
        <v>4</v>
      </c>
      <c r="I4590" t="str">
        <f>_xlfn.XLOOKUP(C4590,State_Ref!B:B,State_Ref!A:A,"No Match")</f>
        <v>Texas</v>
      </c>
      <c r="J4590" cm="1">
        <f t="array" ref="J4590">_xlfn.XLOOKUP(I4590&amp;PROPER(D4590),Cleaned_Population!B$2:B$3200&amp;Cleaned_Population!A$2:A$3200,Cleaned_Population!C$2:C$3200,"No Match")</f>
        <v>28527</v>
      </c>
      <c r="K4590" t="str">
        <f t="shared" si="71"/>
        <v>Sufficient Access</v>
      </c>
    </row>
    <row r="4591" spans="1:11">
      <c r="A4591" t="str">
        <v>VA AMARILLO HEALTHCARE SYSTEM</v>
      </c>
      <c r="B4591" t="str">
        <v>AMARILLO</v>
      </c>
      <c r="C4591" t="str">
        <v>TX</v>
      </c>
      <c r="D4591" t="str">
        <v>POTTER</v>
      </c>
      <c r="E4591" t="str">
        <v>Acute Care - Veterans Administration</v>
      </c>
      <c r="F4591" t="str">
        <v>Veterans Health Administration</v>
      </c>
      <c r="G4591" t="str">
        <v>Yes</v>
      </c>
      <c r="H4591" s="8">
        <v>5</v>
      </c>
      <c r="I4591" t="str">
        <f>_xlfn.XLOOKUP(C4591,State_Ref!B:B,State_Ref!A:A,"No Match")</f>
        <v>Texas</v>
      </c>
      <c r="J4591" cm="1">
        <f t="array" ref="J4591">_xlfn.XLOOKUP(I4591&amp;PROPER(D4591),Cleaned_Population!B$2:B$3200&amp;Cleaned_Population!A$2:A$3200,Cleaned_Population!C$2:C$3200,"No Match")</f>
        <v>114453</v>
      </c>
      <c r="K4591" t="str">
        <f t="shared" si="71"/>
        <v>Sufficient Access</v>
      </c>
    </row>
    <row r="4592" spans="1:11">
      <c r="A4592" t="str">
        <v>MEMORIAL HERMANN MEMORIAL CITY HOSPITAL</v>
      </c>
      <c r="B4592" t="str">
        <v>HOUSTON</v>
      </c>
      <c r="C4592" t="str">
        <v>TX</v>
      </c>
      <c r="D4592" t="str">
        <v>HARRIS</v>
      </c>
      <c r="E4592" t="str">
        <v>Acute Care Hospitals</v>
      </c>
      <c r="F4592" t="str">
        <v>Voluntary non-profit - Private</v>
      </c>
      <c r="G4592" t="str">
        <v>Yes</v>
      </c>
      <c r="H4592" s="8">
        <v>4</v>
      </c>
      <c r="I4592" t="str">
        <f>_xlfn.XLOOKUP(C4592,State_Ref!B:B,State_Ref!A:A,"No Match")</f>
        <v>Texas</v>
      </c>
      <c r="J4592" cm="1">
        <f t="array" ref="J4592">_xlfn.XLOOKUP(I4592&amp;PROPER(D4592),Cleaned_Population!B$2:B$3200&amp;Cleaned_Population!A$2:A$3200,Cleaned_Population!C$2:C$3200,"No Match")</f>
        <v>5045026</v>
      </c>
      <c r="K4592" t="str">
        <f t="shared" si="71"/>
        <v>Sufficient Access</v>
      </c>
    </row>
    <row r="4593" spans="1:11">
      <c r="A4593" t="str">
        <v>HCA HOUSTON HEALTHCARE CLEAR LAKE</v>
      </c>
      <c r="B4593" t="str">
        <v>WEBSTER</v>
      </c>
      <c r="C4593" t="str">
        <v>TX</v>
      </c>
      <c r="D4593" t="str">
        <v>HARRIS</v>
      </c>
      <c r="E4593" t="str">
        <v>Acute Care Hospitals</v>
      </c>
      <c r="F4593" t="str">
        <v>Proprietary</v>
      </c>
      <c r="G4593" t="str">
        <v>Yes</v>
      </c>
      <c r="H4593" s="8">
        <v>4</v>
      </c>
      <c r="I4593" t="str">
        <f>_xlfn.XLOOKUP(C4593,State_Ref!B:B,State_Ref!A:A,"No Match")</f>
        <v>Texas</v>
      </c>
      <c r="J4593" cm="1">
        <f t="array" ref="J4593">_xlfn.XLOOKUP(I4593&amp;PROPER(D4593),Cleaned_Population!B$2:B$3200&amp;Cleaned_Population!A$2:A$3200,Cleaned_Population!C$2:C$3200,"No Match")</f>
        <v>5045026</v>
      </c>
      <c r="K4593" t="str">
        <f t="shared" si="71"/>
        <v>Sufficient Access</v>
      </c>
    </row>
    <row r="4594" spans="1:11">
      <c r="A4594" t="str">
        <v>MEDICAL CITY DENTON</v>
      </c>
      <c r="B4594" t="str">
        <v>DENTON</v>
      </c>
      <c r="C4594" t="str">
        <v>TX</v>
      </c>
      <c r="D4594" t="str">
        <v>DENTON</v>
      </c>
      <c r="E4594" t="str">
        <v>Acute Care Hospitals</v>
      </c>
      <c r="F4594" t="str">
        <v>Proprietary</v>
      </c>
      <c r="G4594" t="str">
        <v>Yes</v>
      </c>
      <c r="H4594" s="8">
        <v>4</v>
      </c>
      <c r="I4594" t="str">
        <f>_xlfn.XLOOKUP(C4594,State_Ref!B:B,State_Ref!A:A,"No Match")</f>
        <v>Texas</v>
      </c>
      <c r="J4594" cm="1">
        <f t="array" ref="J4594">_xlfn.XLOOKUP(I4594&amp;PROPER(D4594),Cleaned_Population!B$2:B$3200&amp;Cleaned_Population!A$2:A$3200,Cleaned_Population!C$2:C$3200,"No Match")</f>
        <v>1069346</v>
      </c>
      <c r="K4594" t="str">
        <f t="shared" si="71"/>
        <v>Sufficient Access</v>
      </c>
    </row>
    <row r="4595" spans="1:11">
      <c r="A4595" t="str">
        <v>HCA HOUSTON HEALTHCARE NORTHWEST</v>
      </c>
      <c r="B4595" t="str">
        <v>HOUSTON</v>
      </c>
      <c r="C4595" t="str">
        <v>TX</v>
      </c>
      <c r="D4595" t="str">
        <v>HARRIS</v>
      </c>
      <c r="E4595" t="str">
        <v>Acute Care Hospitals</v>
      </c>
      <c r="F4595" t="str">
        <v>Proprietary</v>
      </c>
      <c r="G4595" t="str">
        <v>Yes</v>
      </c>
      <c r="H4595" s="8">
        <v>2</v>
      </c>
      <c r="I4595" t="str">
        <f>_xlfn.XLOOKUP(C4595,State_Ref!B:B,State_Ref!A:A,"No Match")</f>
        <v>Texas</v>
      </c>
      <c r="J4595" cm="1">
        <f t="array" ref="J4595">_xlfn.XLOOKUP(I4595&amp;PROPER(D4595),Cleaned_Population!B$2:B$3200&amp;Cleaned_Population!A$2:A$3200,Cleaned_Population!C$2:C$3200,"No Match")</f>
        <v>5045026</v>
      </c>
      <c r="K4595" t="str">
        <f t="shared" si="71"/>
        <v>Sufficient Access</v>
      </c>
    </row>
    <row r="4596" spans="1:11">
      <c r="A4596" t="str">
        <v>TEXAS HEALTH HARRIS METHODIST HURST-EULESS-BEDFORD</v>
      </c>
      <c r="B4596" t="str">
        <v>BEDFORD</v>
      </c>
      <c r="C4596" t="str">
        <v>TX</v>
      </c>
      <c r="D4596" t="str">
        <v>TARRANT</v>
      </c>
      <c r="E4596" t="str">
        <v>Acute Care Hospitals</v>
      </c>
      <c r="F4596" t="str">
        <v>Voluntary non-profit - Private</v>
      </c>
      <c r="G4596" t="str">
        <v>Yes</v>
      </c>
      <c r="H4596" s="8">
        <v>4</v>
      </c>
      <c r="I4596" t="str">
        <f>_xlfn.XLOOKUP(C4596,State_Ref!B:B,State_Ref!A:A,"No Match")</f>
        <v>Texas</v>
      </c>
      <c r="J4596" cm="1">
        <f t="array" ref="J4596">_xlfn.XLOOKUP(I4596&amp;PROPER(D4596),Cleaned_Population!B$2:B$3200&amp;Cleaned_Population!A$2:A$3200,Cleaned_Population!C$2:C$3200,"No Match")</f>
        <v>2248466</v>
      </c>
      <c r="K4596" t="str">
        <f t="shared" si="71"/>
        <v>Sufficient Access</v>
      </c>
    </row>
    <row r="4597" spans="1:11">
      <c r="A4597" t="str">
        <v>NOCONA GENERAL HOSPITAL</v>
      </c>
      <c r="B4597" t="str">
        <v>NOCONA</v>
      </c>
      <c r="C4597" t="str">
        <v>TX</v>
      </c>
      <c r="D4597" t="str">
        <v>MONTAGUE</v>
      </c>
      <c r="E4597" t="str">
        <v>Acute Care Hospitals</v>
      </c>
      <c r="F4597" t="str">
        <v>Government - Hospital District or Authority</v>
      </c>
      <c r="G4597" t="str">
        <v>Yes</v>
      </c>
      <c r="H4597" s="8">
        <v>1</v>
      </c>
      <c r="I4597" t="str">
        <f>_xlfn.XLOOKUP(C4597,State_Ref!B:B,State_Ref!A:A,"No Match")</f>
        <v>Texas</v>
      </c>
      <c r="J4597" cm="1">
        <f t="array" ref="J4597">_xlfn.XLOOKUP(I4597&amp;PROPER(D4597),Cleaned_Population!B$2:B$3200&amp;Cleaned_Population!A$2:A$3200,Cleaned_Population!C$2:C$3200,"No Match")</f>
        <v>21966</v>
      </c>
      <c r="K4597" t="str">
        <f t="shared" si="71"/>
        <v>Sufficient Access</v>
      </c>
    </row>
    <row r="4598" spans="1:11">
      <c r="A4598" t="str">
        <v>DOCTORS HOSPITAL OF LAREDO</v>
      </c>
      <c r="B4598" t="str">
        <v>LAREDO</v>
      </c>
      <c r="C4598" t="str">
        <v>TX</v>
      </c>
      <c r="D4598" t="str">
        <v>WEBB</v>
      </c>
      <c r="E4598" t="str">
        <v>Acute Care Hospitals</v>
      </c>
      <c r="F4598" t="str">
        <v>Proprietary</v>
      </c>
      <c r="G4598" t="str">
        <v>Yes</v>
      </c>
      <c r="H4598" s="8">
        <v>4</v>
      </c>
      <c r="I4598" t="str">
        <f>_xlfn.XLOOKUP(C4598,State_Ref!B:B,State_Ref!A:A,"No Match")</f>
        <v>Texas</v>
      </c>
      <c r="J4598" cm="1">
        <f t="array" ref="J4598">_xlfn.XLOOKUP(I4598&amp;PROPER(D4598),Cleaned_Population!B$2:B$3200&amp;Cleaned_Population!A$2:A$3200,Cleaned_Population!C$2:C$3200,"No Match")</f>
        <v>281224</v>
      </c>
      <c r="K4598" t="str">
        <f t="shared" si="71"/>
        <v>Sufficient Access</v>
      </c>
    </row>
    <row r="4599" spans="1:11">
      <c r="A4599" t="str">
        <v>HCA HOUSTON HEALTHCARE WEST</v>
      </c>
      <c r="B4599" t="str">
        <v>HOUSTON</v>
      </c>
      <c r="C4599" t="str">
        <v>TX</v>
      </c>
      <c r="D4599" t="str">
        <v>HARRIS</v>
      </c>
      <c r="E4599" t="str">
        <v>Acute Care Hospitals</v>
      </c>
      <c r="F4599" t="str">
        <v>Proprietary</v>
      </c>
      <c r="G4599" t="str">
        <v>Yes</v>
      </c>
      <c r="H4599" s="8">
        <v>1</v>
      </c>
      <c r="I4599" t="str">
        <f>_xlfn.XLOOKUP(C4599,State_Ref!B:B,State_Ref!A:A,"No Match")</f>
        <v>Texas</v>
      </c>
      <c r="J4599" cm="1">
        <f t="array" ref="J4599">_xlfn.XLOOKUP(I4599&amp;PROPER(D4599),Cleaned_Population!B$2:B$3200&amp;Cleaned_Population!A$2:A$3200,Cleaned_Population!C$2:C$3200,"No Match")</f>
        <v>5045026</v>
      </c>
      <c r="K4599" t="str">
        <f t="shared" si="71"/>
        <v>Sufficient Access</v>
      </c>
    </row>
    <row r="4600" spans="1:11">
      <c r="A4600" t="str">
        <v>MEDICAL CITY DALLAS HOSPITAL</v>
      </c>
      <c r="B4600" t="str">
        <v>DALLAS</v>
      </c>
      <c r="C4600" t="str">
        <v>TX</v>
      </c>
      <c r="D4600" t="str">
        <v>DALLAS</v>
      </c>
      <c r="E4600" t="str">
        <v>Acute Care Hospitals</v>
      </c>
      <c r="F4600" t="str">
        <v>Proprietary</v>
      </c>
      <c r="G4600" t="str">
        <v>Yes</v>
      </c>
      <c r="H4600" s="8">
        <v>3</v>
      </c>
      <c r="I4600" t="str">
        <f>_xlfn.XLOOKUP(C4600,State_Ref!B:B,State_Ref!A:A,"No Match")</f>
        <v>Texas</v>
      </c>
      <c r="J4600" cm="1">
        <f t="array" ref="J4600">_xlfn.XLOOKUP(I4600&amp;PROPER(D4600),Cleaned_Population!B$2:B$3200&amp;Cleaned_Population!A$2:A$3200,Cleaned_Population!C$2:C$3200,"No Match")</f>
        <v>2661397</v>
      </c>
      <c r="K4600" t="str">
        <f t="shared" si="71"/>
        <v>Sufficient Access</v>
      </c>
    </row>
    <row r="4601" spans="1:11">
      <c r="A4601" t="str">
        <v>MEDICAL CITY PLANO</v>
      </c>
      <c r="B4601" t="str">
        <v>PLANO</v>
      </c>
      <c r="C4601" t="str">
        <v>TX</v>
      </c>
      <c r="D4601" t="str">
        <v>COLLIN</v>
      </c>
      <c r="E4601" t="str">
        <v>Acute Care Hospitals</v>
      </c>
      <c r="F4601" t="str">
        <v>Proprietary</v>
      </c>
      <c r="G4601" t="str">
        <v>Yes</v>
      </c>
      <c r="H4601" s="8">
        <v>3</v>
      </c>
      <c r="I4601" t="str">
        <f>_xlfn.XLOOKUP(C4601,State_Ref!B:B,State_Ref!A:A,"No Match")</f>
        <v>Texas</v>
      </c>
      <c r="J4601" cm="1">
        <f t="array" ref="J4601">_xlfn.XLOOKUP(I4601&amp;PROPER(D4601),Cleaned_Population!B$2:B$3200&amp;Cleaned_Population!A$2:A$3200,Cleaned_Population!C$2:C$3200,"No Match")</f>
        <v>1297179</v>
      </c>
      <c r="K4601" t="str">
        <f t="shared" si="71"/>
        <v>Sufficient Access</v>
      </c>
    </row>
    <row r="4602" spans="1:11">
      <c r="A4602" t="str">
        <v>SCENIC MOUNTAIN MEDICAL CENTER</v>
      </c>
      <c r="B4602" t="str">
        <v>BIG SPRING</v>
      </c>
      <c r="C4602" t="str">
        <v>TX</v>
      </c>
      <c r="D4602" t="str">
        <v>HOWARD</v>
      </c>
      <c r="E4602" t="str">
        <v>Acute Care Hospitals</v>
      </c>
      <c r="F4602" t="str">
        <v>Proprietary</v>
      </c>
      <c r="G4602" t="str">
        <v>Yes</v>
      </c>
      <c r="H4602" s="8">
        <v>0</v>
      </c>
      <c r="I4602" t="str">
        <f>_xlfn.XLOOKUP(C4602,State_Ref!B:B,State_Ref!A:A,"No Match")</f>
        <v>Texas</v>
      </c>
      <c r="J4602" cm="1">
        <f t="array" ref="J4602">_xlfn.XLOOKUP(I4602&amp;PROPER(D4602),Cleaned_Population!B$2:B$3200&amp;Cleaned_Population!A$2:A$3200,Cleaned_Population!C$2:C$3200,"No Match")</f>
        <v>30504</v>
      </c>
      <c r="K4602" t="str">
        <f t="shared" si="71"/>
        <v>Sufficient Access</v>
      </c>
    </row>
    <row r="4603" spans="1:11">
      <c r="A4603" t="str">
        <v>STARR COUNTY MEMORIAL HOSPITAL</v>
      </c>
      <c r="B4603" t="str">
        <v>RIO GRANDE CITY</v>
      </c>
      <c r="C4603" t="str">
        <v>TX</v>
      </c>
      <c r="D4603" t="str">
        <v>STARR</v>
      </c>
      <c r="E4603" t="str">
        <v>Acute Care Hospitals</v>
      </c>
      <c r="F4603" t="str">
        <v>Government - Hospital District or Authority</v>
      </c>
      <c r="G4603" t="str">
        <v>Yes</v>
      </c>
      <c r="H4603" s="8">
        <v>2</v>
      </c>
      <c r="I4603" t="str">
        <f>_xlfn.XLOOKUP(C4603,State_Ref!B:B,State_Ref!A:A,"No Match")</f>
        <v>Texas</v>
      </c>
      <c r="J4603" cm="1">
        <f t="array" ref="J4603">_xlfn.XLOOKUP(I4603&amp;PROPER(D4603),Cleaned_Population!B$2:B$3200&amp;Cleaned_Population!A$2:A$3200,Cleaned_Population!C$2:C$3200,"No Match")</f>
        <v>66319</v>
      </c>
      <c r="K4603" t="str">
        <f t="shared" si="71"/>
        <v>Hospital Desert</v>
      </c>
    </row>
    <row r="4604" spans="1:11">
      <c r="A4604" t="str">
        <v>NACOGDOCHES MEDICAL CENTER</v>
      </c>
      <c r="B4604" t="str">
        <v>NACOGDOCHES</v>
      </c>
      <c r="C4604" t="str">
        <v>TX</v>
      </c>
      <c r="D4604" t="str">
        <v>NACOGDOCHES</v>
      </c>
      <c r="E4604" t="str">
        <v>Acute Care Hospitals</v>
      </c>
      <c r="F4604" t="str">
        <v>Voluntary non-profit - Other</v>
      </c>
      <c r="G4604" t="str">
        <v>Yes</v>
      </c>
      <c r="H4604" s="8">
        <v>3</v>
      </c>
      <c r="I4604" t="str">
        <f>_xlfn.XLOOKUP(C4604,State_Ref!B:B,State_Ref!A:A,"No Match")</f>
        <v>Texas</v>
      </c>
      <c r="J4604" cm="1">
        <f t="array" ref="J4604">_xlfn.XLOOKUP(I4604&amp;PROPER(D4604),Cleaned_Population!B$2:B$3200&amp;Cleaned_Population!A$2:A$3200,Cleaned_Population!C$2:C$3200,"No Match")</f>
        <v>66035</v>
      </c>
      <c r="K4604" t="str">
        <f t="shared" si="71"/>
        <v>Sufficient Access</v>
      </c>
    </row>
    <row r="4605" spans="1:11">
      <c r="A4605" t="str">
        <v>FREESTONE MEDICAL CENTER</v>
      </c>
      <c r="B4605" t="str">
        <v>FAIRFIELD</v>
      </c>
      <c r="C4605" t="str">
        <v>TX</v>
      </c>
      <c r="D4605" t="str">
        <v>FREESTONE</v>
      </c>
      <c r="E4605" t="str">
        <v>Acute Care Hospitals</v>
      </c>
      <c r="F4605" t="str">
        <v>Government - Hospital District or Authority</v>
      </c>
      <c r="G4605" t="str">
        <v>Yes</v>
      </c>
      <c r="H4605" s="8">
        <v>0</v>
      </c>
      <c r="I4605" t="str">
        <f>_xlfn.XLOOKUP(C4605,State_Ref!B:B,State_Ref!A:A,"No Match")</f>
        <v>Texas</v>
      </c>
      <c r="J4605" cm="1">
        <f t="array" ref="J4605">_xlfn.XLOOKUP(I4605&amp;PROPER(D4605),Cleaned_Population!B$2:B$3200&amp;Cleaned_Population!A$2:A$3200,Cleaned_Population!C$2:C$3200,"No Match")</f>
        <v>20811</v>
      </c>
      <c r="K4605" t="str">
        <f t="shared" si="71"/>
        <v>Sufficient Access</v>
      </c>
    </row>
    <row r="4606" spans="1:11">
      <c r="A4606" t="str">
        <v>HCA HOUSTON HEALTHCARE MEDICAL CENTER</v>
      </c>
      <c r="B4606" t="str">
        <v>HOUSTON</v>
      </c>
      <c r="C4606" t="str">
        <v>TX</v>
      </c>
      <c r="D4606" t="str">
        <v>HARRIS</v>
      </c>
      <c r="E4606" t="str">
        <v>Acute Care Hospitals</v>
      </c>
      <c r="F4606" t="str">
        <v>Proprietary</v>
      </c>
      <c r="G4606" t="str">
        <v>Yes</v>
      </c>
      <c r="H4606" s="8">
        <v>4</v>
      </c>
      <c r="I4606" t="str">
        <f>_xlfn.XLOOKUP(C4606,State_Ref!B:B,State_Ref!A:A,"No Match")</f>
        <v>Texas</v>
      </c>
      <c r="J4606" cm="1">
        <f t="array" ref="J4606">_xlfn.XLOOKUP(I4606&amp;PROPER(D4606),Cleaned_Population!B$2:B$3200&amp;Cleaned_Population!A$2:A$3200,Cleaned_Population!C$2:C$3200,"No Match")</f>
        <v>5045026</v>
      </c>
      <c r="K4606" t="str">
        <f t="shared" si="71"/>
        <v>Sufficient Access</v>
      </c>
    </row>
    <row r="4607" spans="1:11">
      <c r="A4607" t="str">
        <v>ODESSA REGIONAL MEDICAL CENTER</v>
      </c>
      <c r="B4607" t="str">
        <v>ODESSA</v>
      </c>
      <c r="C4607" t="str">
        <v>TX</v>
      </c>
      <c r="D4607" t="str">
        <v>ECTOR</v>
      </c>
      <c r="E4607" t="str">
        <v>Acute Care Hospitals</v>
      </c>
      <c r="F4607" t="str">
        <v>Proprietary</v>
      </c>
      <c r="G4607" t="str">
        <v>Yes</v>
      </c>
      <c r="H4607" s="8">
        <v>3</v>
      </c>
      <c r="I4607" t="str">
        <f>_xlfn.XLOOKUP(C4607,State_Ref!B:B,State_Ref!A:A,"No Match")</f>
        <v>Texas</v>
      </c>
      <c r="J4607" cm="1">
        <f t="array" ref="J4607">_xlfn.XLOOKUP(I4607&amp;PROPER(D4607),Cleaned_Population!B$2:B$3200&amp;Cleaned_Population!A$2:A$3200,Cleaned_Population!C$2:C$3200,"No Match")</f>
        <v>173801</v>
      </c>
      <c r="K4607" t="str">
        <f t="shared" si="71"/>
        <v>Sufficient Access</v>
      </c>
    </row>
    <row r="4608" spans="1:11">
      <c r="A4608" t="str">
        <v>VALLEY REGIONAL MEDICAL CENTER</v>
      </c>
      <c r="B4608" t="str">
        <v>BROWNSVILLE</v>
      </c>
      <c r="C4608" t="str">
        <v>TX</v>
      </c>
      <c r="D4608" t="str">
        <v>CAMERON</v>
      </c>
      <c r="E4608" t="str">
        <v>Acute Care Hospitals</v>
      </c>
      <c r="F4608" t="str">
        <v>Proprietary</v>
      </c>
      <c r="G4608" t="str">
        <v>Yes</v>
      </c>
      <c r="H4608" s="8">
        <v>2</v>
      </c>
      <c r="I4608" t="str">
        <f>_xlfn.XLOOKUP(C4608,State_Ref!B:B,State_Ref!A:A,"No Match")</f>
        <v>Texas</v>
      </c>
      <c r="J4608" cm="1">
        <f t="array" ref="J4608">_xlfn.XLOOKUP(I4608&amp;PROPER(D4608),Cleaned_Population!B$2:B$3200&amp;Cleaned_Population!A$2:A$3200,Cleaned_Population!C$2:C$3200,"No Match")</f>
        <v>433946</v>
      </c>
      <c r="K4608" t="str">
        <f t="shared" si="71"/>
        <v>Sufficient Access</v>
      </c>
    </row>
    <row r="4609" spans="1:11">
      <c r="A4609" t="str">
        <v>SIERRA MEDICAL CENTER</v>
      </c>
      <c r="B4609" t="str">
        <v>EL PASO</v>
      </c>
      <c r="C4609" t="str">
        <v>TX</v>
      </c>
      <c r="D4609" t="str">
        <v>EL PASO</v>
      </c>
      <c r="E4609" t="str">
        <v>Acute Care Hospitals</v>
      </c>
      <c r="F4609" t="str">
        <v>Proprietary</v>
      </c>
      <c r="G4609" t="str">
        <v>Yes</v>
      </c>
      <c r="H4609" s="8">
        <v>2</v>
      </c>
      <c r="I4609" t="str">
        <f>_xlfn.XLOOKUP(C4609,State_Ref!B:B,State_Ref!A:A,"No Match")</f>
        <v>Texas</v>
      </c>
      <c r="J4609" cm="1">
        <f t="array" ref="J4609">_xlfn.XLOOKUP(I4609&amp;PROPER(D4609),Cleaned_Population!B$2:B$3200&amp;Cleaned_Population!A$2:A$3200,Cleaned_Population!C$2:C$3200,"No Match")</f>
        <v>877858</v>
      </c>
      <c r="K4609" t="str">
        <f t="shared" si="71"/>
        <v>Sufficient Access</v>
      </c>
    </row>
    <row r="4610" spans="1:11">
      <c r="A4610" t="str">
        <v>MEDICAL CITY LEWISVILLE</v>
      </c>
      <c r="B4610" t="str">
        <v>LEWISVILLE</v>
      </c>
      <c r="C4610" t="str">
        <v>TX</v>
      </c>
      <c r="D4610" t="str">
        <v>DENTON</v>
      </c>
      <c r="E4610" t="str">
        <v>Acute Care Hospitals</v>
      </c>
      <c r="F4610" t="str">
        <v>Voluntary non-profit - Private</v>
      </c>
      <c r="G4610" t="str">
        <v>Yes</v>
      </c>
      <c r="H4610" s="8">
        <v>3</v>
      </c>
      <c r="I4610" t="str">
        <f>_xlfn.XLOOKUP(C4610,State_Ref!B:B,State_Ref!A:A,"No Match")</f>
        <v>Texas</v>
      </c>
      <c r="J4610" cm="1">
        <f t="array" ref="J4610">_xlfn.XLOOKUP(I4610&amp;PROPER(D4610),Cleaned_Population!B$2:B$3200&amp;Cleaned_Population!A$2:A$3200,Cleaned_Population!C$2:C$3200,"No Match")</f>
        <v>1069346</v>
      </c>
      <c r="K4610" t="str">
        <f t="shared" si="71"/>
        <v>Sufficient Access</v>
      </c>
    </row>
    <row r="4611" spans="1:11">
      <c r="A4611" t="str">
        <v>DALLAS VA MEDICAL CENTER (VA NORTH TEXAS HEALTHCARE SYSTEM)</v>
      </c>
      <c r="B4611" t="str">
        <v>DALLAS</v>
      </c>
      <c r="C4611" t="str">
        <v>TX</v>
      </c>
      <c r="D4611" t="str">
        <v>DALLAS</v>
      </c>
      <c r="E4611" t="str">
        <v>Acute Care - Veterans Administration</v>
      </c>
      <c r="F4611" t="str">
        <v>Veterans Health Administration</v>
      </c>
      <c r="G4611" t="str">
        <v>Yes</v>
      </c>
      <c r="H4611" s="8">
        <v>3</v>
      </c>
      <c r="I4611" t="str">
        <f>_xlfn.XLOOKUP(C4611,State_Ref!B:B,State_Ref!A:A,"No Match")</f>
        <v>Texas</v>
      </c>
      <c r="J4611" cm="1">
        <f t="array" ref="J4611">_xlfn.XLOOKUP(I4611&amp;PROPER(D4611),Cleaned_Population!B$2:B$3200&amp;Cleaned_Population!A$2:A$3200,Cleaned_Population!C$2:C$3200,"No Match")</f>
        <v>2661397</v>
      </c>
      <c r="K4611" t="str">
        <f t="shared" ref="K4611:K4674" si="72">IF(AND(J4611&gt;50000,COUNTIFS(D:D,D4611,C:C,C4611)&lt;=1),"Hospital Desert","Sufficient Access")</f>
        <v>Sufficient Access</v>
      </c>
    </row>
    <row r="4612" spans="1:11">
      <c r="A4612" t="str">
        <v>HCA HOUSTON HEALTHCARE TOMBALL</v>
      </c>
      <c r="B4612" t="str">
        <v>TOMBALL</v>
      </c>
      <c r="C4612" t="str">
        <v>TX</v>
      </c>
      <c r="D4612" t="str">
        <v>HARRIS</v>
      </c>
      <c r="E4612" t="str">
        <v>Acute Care Hospitals</v>
      </c>
      <c r="F4612" t="str">
        <v>Proprietary</v>
      </c>
      <c r="G4612" t="str">
        <v>Yes</v>
      </c>
      <c r="H4612" s="8">
        <v>3</v>
      </c>
      <c r="I4612" t="str">
        <f>_xlfn.XLOOKUP(C4612,State_Ref!B:B,State_Ref!A:A,"No Match")</f>
        <v>Texas</v>
      </c>
      <c r="J4612" cm="1">
        <f t="array" ref="J4612">_xlfn.XLOOKUP(I4612&amp;PROPER(D4612),Cleaned_Population!B$2:B$3200&amp;Cleaned_Population!A$2:A$3200,Cleaned_Population!C$2:C$3200,"No Match")</f>
        <v>5045026</v>
      </c>
      <c r="K4612" t="str">
        <f t="shared" si="72"/>
        <v>Sufficient Access</v>
      </c>
    </row>
    <row r="4613" spans="1:11">
      <c r="A4613" t="str">
        <v>MEDICAL CITY FORT WORTH</v>
      </c>
      <c r="B4613" t="str">
        <v>FORT WORTH</v>
      </c>
      <c r="C4613" t="str">
        <v>TX</v>
      </c>
      <c r="D4613" t="str">
        <v>TARRANT</v>
      </c>
      <c r="E4613" t="str">
        <v>Acute Care Hospitals</v>
      </c>
      <c r="F4613" t="str">
        <v>Proprietary</v>
      </c>
      <c r="G4613" t="str">
        <v>Yes</v>
      </c>
      <c r="H4613" s="8">
        <v>2</v>
      </c>
      <c r="I4613" t="str">
        <f>_xlfn.XLOOKUP(C4613,State_Ref!B:B,State_Ref!A:A,"No Match")</f>
        <v>Texas</v>
      </c>
      <c r="J4613" cm="1">
        <f t="array" ref="J4613">_xlfn.XLOOKUP(I4613&amp;PROPER(D4613),Cleaned_Population!B$2:B$3200&amp;Cleaned_Population!A$2:A$3200,Cleaned_Population!C$2:C$3200,"No Match")</f>
        <v>2248466</v>
      </c>
      <c r="K4613" t="str">
        <f t="shared" si="72"/>
        <v>Sufficient Access</v>
      </c>
    </row>
    <row r="4614" spans="1:11">
      <c r="A4614" t="str">
        <v>WOMANS HOSPITAL OF TEXAS,THE</v>
      </c>
      <c r="B4614" t="str">
        <v>HOUSTON</v>
      </c>
      <c r="C4614" t="str">
        <v>TX</v>
      </c>
      <c r="D4614" t="str">
        <v>HARRIS</v>
      </c>
      <c r="E4614" t="str">
        <v>Acute Care Hospitals</v>
      </c>
      <c r="F4614" t="str">
        <v>Proprietary</v>
      </c>
      <c r="G4614" t="str">
        <v>Yes</v>
      </c>
      <c r="H4614" s="8">
        <v>4</v>
      </c>
      <c r="I4614" t="str">
        <f>_xlfn.XLOOKUP(C4614,State_Ref!B:B,State_Ref!A:A,"No Match")</f>
        <v>Texas</v>
      </c>
      <c r="J4614" cm="1">
        <f t="array" ref="J4614">_xlfn.XLOOKUP(I4614&amp;PROPER(D4614),Cleaned_Population!B$2:B$3200&amp;Cleaned_Population!A$2:A$3200,Cleaned_Population!C$2:C$3200,"No Match")</f>
        <v>5045026</v>
      </c>
      <c r="K4614" t="str">
        <f t="shared" si="72"/>
        <v>Sufficient Access</v>
      </c>
    </row>
    <row r="4615" spans="1:11">
      <c r="A4615" t="str">
        <v>MEDICAL CITY ARLINGTON</v>
      </c>
      <c r="B4615" t="str">
        <v>ARLINGTON</v>
      </c>
      <c r="C4615" t="str">
        <v>TX</v>
      </c>
      <c r="D4615" t="str">
        <v>TARRANT</v>
      </c>
      <c r="E4615" t="str">
        <v>Acute Care Hospitals</v>
      </c>
      <c r="F4615" t="str">
        <v>Proprietary</v>
      </c>
      <c r="G4615" t="str">
        <v>Yes</v>
      </c>
      <c r="H4615" s="8">
        <v>2</v>
      </c>
      <c r="I4615" t="str">
        <f>_xlfn.XLOOKUP(C4615,State_Ref!B:B,State_Ref!A:A,"No Match")</f>
        <v>Texas</v>
      </c>
      <c r="J4615" cm="1">
        <f t="array" ref="J4615">_xlfn.XLOOKUP(I4615&amp;PROPER(D4615),Cleaned_Population!B$2:B$3200&amp;Cleaned_Population!A$2:A$3200,Cleaned_Population!C$2:C$3200,"No Match")</f>
        <v>2248466</v>
      </c>
      <c r="K4615" t="str">
        <f t="shared" si="72"/>
        <v>Sufficient Access</v>
      </c>
    </row>
    <row r="4616" spans="1:11">
      <c r="A4616" t="str">
        <v>TEXAS HEALTH HUGULEY HOSPITAL FORT WORTH SOUTH</v>
      </c>
      <c r="B4616" t="str">
        <v>FORT WORTH</v>
      </c>
      <c r="C4616" t="str">
        <v>TX</v>
      </c>
      <c r="D4616" t="str">
        <v>TARRANT</v>
      </c>
      <c r="E4616" t="str">
        <v>Acute Care Hospitals</v>
      </c>
      <c r="F4616" t="str">
        <v>Voluntary non-profit - Church</v>
      </c>
      <c r="G4616" t="str">
        <v>Yes</v>
      </c>
      <c r="H4616" s="8">
        <v>3</v>
      </c>
      <c r="I4616" t="str">
        <f>_xlfn.XLOOKUP(C4616,State_Ref!B:B,State_Ref!A:A,"No Match")</f>
        <v>Texas</v>
      </c>
      <c r="J4616" cm="1">
        <f t="array" ref="J4616">_xlfn.XLOOKUP(I4616&amp;PROPER(D4616),Cleaned_Population!B$2:B$3200&amp;Cleaned_Population!A$2:A$3200,Cleaned_Population!C$2:C$3200,"No Match")</f>
        <v>2248466</v>
      </c>
      <c r="K4616" t="str">
        <f t="shared" si="72"/>
        <v>Sufficient Access</v>
      </c>
    </row>
    <row r="4617" spans="1:11">
      <c r="A4617" t="str">
        <v>WHITE ROCK MEDICAL CENTER</v>
      </c>
      <c r="B4617" t="str">
        <v>DALLAS</v>
      </c>
      <c r="C4617" t="str">
        <v>TX</v>
      </c>
      <c r="D4617" t="str">
        <v>DALLAS</v>
      </c>
      <c r="E4617" t="str">
        <v>Acute Care Hospitals</v>
      </c>
      <c r="F4617" t="str">
        <v>Proprietary</v>
      </c>
      <c r="G4617" t="str">
        <v>Yes</v>
      </c>
      <c r="H4617" s="8">
        <v>2</v>
      </c>
      <c r="I4617" t="str">
        <f>_xlfn.XLOOKUP(C4617,State_Ref!B:B,State_Ref!A:A,"No Match")</f>
        <v>Texas</v>
      </c>
      <c r="J4617" cm="1">
        <f t="array" ref="J4617">_xlfn.XLOOKUP(I4617&amp;PROPER(D4617),Cleaned_Population!B$2:B$3200&amp;Cleaned_Population!A$2:A$3200,Cleaned_Population!C$2:C$3200,"No Match")</f>
        <v>2661397</v>
      </c>
      <c r="K4617" t="str">
        <f t="shared" si="72"/>
        <v>Sufficient Access</v>
      </c>
    </row>
    <row r="4618" spans="1:11">
      <c r="A4618" t="str">
        <v>MEMORIAL HERMANN NORTHEAST HOSPITAL</v>
      </c>
      <c r="B4618" t="str">
        <v>HUMBLE</v>
      </c>
      <c r="C4618" t="str">
        <v>TX</v>
      </c>
      <c r="D4618" t="str">
        <v>HARRIS</v>
      </c>
      <c r="E4618" t="str">
        <v>Acute Care Hospitals</v>
      </c>
      <c r="F4618" t="str">
        <v>Voluntary non-profit - Private</v>
      </c>
      <c r="G4618" t="str">
        <v>Yes</v>
      </c>
      <c r="H4618" s="8">
        <v>3</v>
      </c>
      <c r="I4618" t="str">
        <f>_xlfn.XLOOKUP(C4618,State_Ref!B:B,State_Ref!A:A,"No Match")</f>
        <v>Texas</v>
      </c>
      <c r="J4618" cm="1">
        <f t="array" ref="J4618">_xlfn.XLOOKUP(I4618&amp;PROPER(D4618),Cleaned_Population!B$2:B$3200&amp;Cleaned_Population!A$2:A$3200,Cleaned_Population!C$2:C$3200,"No Match")</f>
        <v>5045026</v>
      </c>
      <c r="K4618" t="str">
        <f t="shared" si="72"/>
        <v>Sufficient Access</v>
      </c>
    </row>
    <row r="4619" spans="1:11">
      <c r="A4619" t="str">
        <v>UNIVERSITY MEDICAL CENTER</v>
      </c>
      <c r="B4619" t="str">
        <v>LUBBOCK</v>
      </c>
      <c r="C4619" t="str">
        <v>TX</v>
      </c>
      <c r="D4619" t="str">
        <v>LUBBOCK</v>
      </c>
      <c r="E4619" t="str">
        <v>Acute Care Hospitals</v>
      </c>
      <c r="F4619" t="str">
        <v>Government - Hospital District or Authority</v>
      </c>
      <c r="G4619" t="str">
        <v>Yes</v>
      </c>
      <c r="H4619" s="8">
        <v>2</v>
      </c>
      <c r="I4619" t="str">
        <f>_xlfn.XLOOKUP(C4619,State_Ref!B:B,State_Ref!A:A,"No Match")</f>
        <v>Texas</v>
      </c>
      <c r="J4619" cm="1">
        <f t="array" ref="J4619">_xlfn.XLOOKUP(I4619&amp;PROPER(D4619),Cleaned_Population!B$2:B$3200&amp;Cleaned_Population!A$2:A$3200,Cleaned_Population!C$2:C$3200,"No Match")</f>
        <v>328906</v>
      </c>
      <c r="K4619" t="str">
        <f t="shared" si="72"/>
        <v>Sufficient Access</v>
      </c>
    </row>
    <row r="4620" spans="1:11">
      <c r="A4620" t="str">
        <v>DALLAS REGIONAL MEDICAL CENTER</v>
      </c>
      <c r="B4620" t="str">
        <v>MESQUITE</v>
      </c>
      <c r="C4620" t="str">
        <v>TX</v>
      </c>
      <c r="D4620" t="str">
        <v>DALLAS</v>
      </c>
      <c r="E4620" t="str">
        <v>Acute Care Hospitals</v>
      </c>
      <c r="F4620" t="str">
        <v>Proprietary</v>
      </c>
      <c r="G4620" t="str">
        <v>Yes</v>
      </c>
      <c r="H4620" s="8">
        <v>3</v>
      </c>
      <c r="I4620" t="str">
        <f>_xlfn.XLOOKUP(C4620,State_Ref!B:B,State_Ref!A:A,"No Match")</f>
        <v>Texas</v>
      </c>
      <c r="J4620" cm="1">
        <f t="array" ref="J4620">_xlfn.XLOOKUP(I4620&amp;PROPER(D4620),Cleaned_Population!B$2:B$3200&amp;Cleaned_Population!A$2:A$3200,Cleaned_Population!C$2:C$3200,"No Match")</f>
        <v>2661397</v>
      </c>
      <c r="K4620" t="str">
        <f t="shared" si="72"/>
        <v>Sufficient Access</v>
      </c>
    </row>
    <row r="4621" spans="1:11">
      <c r="A4621" t="str">
        <v>William Beaumont AMG (FT Bliss)</v>
      </c>
      <c r="B4621" t="str">
        <v>El Paso</v>
      </c>
      <c r="C4621" t="str">
        <v>TX</v>
      </c>
      <c r="D4621" t="str">
        <v>EL PASO</v>
      </c>
      <c r="E4621" t="str">
        <v>Acute Care - Department of Defense</v>
      </c>
      <c r="F4621" t="str">
        <v>Department of Defense</v>
      </c>
      <c r="G4621" t="str">
        <v>Yes</v>
      </c>
      <c r="H4621" s="8">
        <v>0</v>
      </c>
      <c r="I4621" t="str">
        <f>_xlfn.XLOOKUP(C4621,State_Ref!B:B,State_Ref!A:A,"No Match")</f>
        <v>Texas</v>
      </c>
      <c r="J4621" cm="1">
        <f t="array" ref="J4621">_xlfn.XLOOKUP(I4621&amp;PROPER(D4621),Cleaned_Population!B$2:B$3200&amp;Cleaned_Population!A$2:A$3200,Cleaned_Population!C$2:C$3200,"No Match")</f>
        <v>877858</v>
      </c>
      <c r="K4621" t="str">
        <f t="shared" si="72"/>
        <v>Sufficient Access</v>
      </c>
    </row>
    <row r="4622" spans="1:11">
      <c r="A4622" t="str">
        <v>THE UNIVERSITY OF TEXAS HEALTH SCIENCE CENTER AT TYLER</v>
      </c>
      <c r="B4622" t="str">
        <v>TYLER</v>
      </c>
      <c r="C4622" t="str">
        <v>TX</v>
      </c>
      <c r="D4622" t="str">
        <v>SMITH</v>
      </c>
      <c r="E4622" t="str">
        <v>Acute Care Hospitals</v>
      </c>
      <c r="F4622" t="str">
        <v>Government - State</v>
      </c>
      <c r="G4622" t="str">
        <v>Yes</v>
      </c>
      <c r="H4622" s="8">
        <v>4</v>
      </c>
      <c r="I4622" t="str">
        <f>_xlfn.XLOOKUP(C4622,State_Ref!B:B,State_Ref!A:A,"No Match")</f>
        <v>Texas</v>
      </c>
      <c r="J4622" cm="1">
        <f t="array" ref="J4622">_xlfn.XLOOKUP(I4622&amp;PROPER(D4622),Cleaned_Population!B$2:B$3200&amp;Cleaned_Population!A$2:A$3200,Cleaned_Population!C$2:C$3200,"No Match")</f>
        <v>252549</v>
      </c>
      <c r="K4622" t="str">
        <f t="shared" si="72"/>
        <v>Sufficient Access</v>
      </c>
    </row>
    <row r="4623" spans="1:11">
      <c r="A4623" t="str">
        <v>EL CAMPO MEMORIAL HOSPITAL</v>
      </c>
      <c r="B4623" t="str">
        <v>EL CAMPO</v>
      </c>
      <c r="C4623" t="str">
        <v>TX</v>
      </c>
      <c r="D4623" t="str">
        <v>WHARTON</v>
      </c>
      <c r="E4623" t="str">
        <v>Acute Care Hospitals</v>
      </c>
      <c r="F4623" t="str">
        <v>Voluntary non-profit - Other</v>
      </c>
      <c r="G4623" t="str">
        <v>Yes</v>
      </c>
      <c r="H4623" s="8">
        <v>3</v>
      </c>
      <c r="I4623" t="str">
        <f>_xlfn.XLOOKUP(C4623,State_Ref!B:B,State_Ref!A:A,"No Match")</f>
        <v>Texas</v>
      </c>
      <c r="J4623" cm="1">
        <f t="array" ref="J4623">_xlfn.XLOOKUP(I4623&amp;PROPER(D4623),Cleaned_Population!B$2:B$3200&amp;Cleaned_Population!A$2:A$3200,Cleaned_Population!C$2:C$3200,"No Match")</f>
        <v>42060</v>
      </c>
      <c r="K4623" t="str">
        <f t="shared" si="72"/>
        <v>Sufficient Access</v>
      </c>
    </row>
    <row r="4624" spans="1:11">
      <c r="A4624" t="str">
        <v>LAMB HEALTHCARE CENTER</v>
      </c>
      <c r="B4624" t="str">
        <v>LITTLEFIELD</v>
      </c>
      <c r="C4624" t="str">
        <v>TX</v>
      </c>
      <c r="D4624" t="str">
        <v>LAMB</v>
      </c>
      <c r="E4624" t="str">
        <v>Acute Care Hospitals</v>
      </c>
      <c r="F4624" t="str">
        <v>Government - Local</v>
      </c>
      <c r="G4624" t="str">
        <v>Yes</v>
      </c>
      <c r="H4624" s="8">
        <v>0</v>
      </c>
      <c r="I4624" t="str">
        <f>_xlfn.XLOOKUP(C4624,State_Ref!B:B,State_Ref!A:A,"No Match")</f>
        <v>Texas</v>
      </c>
      <c r="J4624" cm="1">
        <f t="array" ref="J4624">_xlfn.XLOOKUP(I4624&amp;PROPER(D4624),Cleaned_Population!B$2:B$3200&amp;Cleaned_Population!A$2:A$3200,Cleaned_Population!C$2:C$3200,"No Match")</f>
        <v>12579</v>
      </c>
      <c r="K4624" t="str">
        <f t="shared" si="72"/>
        <v>Sufficient Access</v>
      </c>
    </row>
    <row r="4625" spans="1:11">
      <c r="A4625" t="str">
        <v>Brooke Army Medical Center (FT Sam Houston)</v>
      </c>
      <c r="B4625" t="str">
        <v>Fort Sam Houston</v>
      </c>
      <c r="C4625" t="str">
        <v>TX</v>
      </c>
      <c r="D4625" t="str">
        <v>BEXAR</v>
      </c>
      <c r="E4625" t="str">
        <v>Acute Care - Department of Defense</v>
      </c>
      <c r="F4625" t="str">
        <v>Department of Defense</v>
      </c>
      <c r="G4625" t="str">
        <v>Yes</v>
      </c>
      <c r="H4625" s="8">
        <v>0</v>
      </c>
      <c r="I4625" t="str">
        <f>_xlfn.XLOOKUP(C4625,State_Ref!B:B,State_Ref!A:A,"No Match")</f>
        <v>Texas</v>
      </c>
      <c r="J4625" cm="1">
        <f t="array" ref="J4625">_xlfn.XLOOKUP(I4625&amp;PROPER(D4625),Cleaned_Population!B$2:B$3200&amp;Cleaned_Population!A$2:A$3200,Cleaned_Population!C$2:C$3200,"No Match")</f>
        <v>2160088</v>
      </c>
      <c r="K4625" t="str">
        <f t="shared" si="72"/>
        <v>Sufficient Access</v>
      </c>
    </row>
    <row r="4626" spans="1:11">
      <c r="A4626" t="str">
        <v>LONGVIEW REGIONAL MEDICAL CENTER</v>
      </c>
      <c r="B4626" t="str">
        <v>LONGVIEW</v>
      </c>
      <c r="C4626" t="str">
        <v>TX</v>
      </c>
      <c r="D4626" t="str">
        <v>GREGG</v>
      </c>
      <c r="E4626" t="str">
        <v>Acute Care Hospitals</v>
      </c>
      <c r="F4626" t="str">
        <v>Proprietary</v>
      </c>
      <c r="G4626" t="str">
        <v>Yes</v>
      </c>
      <c r="H4626" s="8">
        <v>3</v>
      </c>
      <c r="I4626" t="str">
        <f>_xlfn.XLOOKUP(C4626,State_Ref!B:B,State_Ref!A:A,"No Match")</f>
        <v>Texas</v>
      </c>
      <c r="J4626" cm="1">
        <f t="array" ref="J4626">_xlfn.XLOOKUP(I4626&amp;PROPER(D4626),Cleaned_Population!B$2:B$3200&amp;Cleaned_Population!A$2:A$3200,Cleaned_Population!C$2:C$3200,"No Match")</f>
        <v>126095</v>
      </c>
      <c r="K4626" t="str">
        <f t="shared" si="72"/>
        <v>Sufficient Access</v>
      </c>
    </row>
    <row r="4627" spans="1:11">
      <c r="A4627" t="str">
        <v>HOUSTON METHODIST CLEAR LAKE HOSPITAL</v>
      </c>
      <c r="B4627" t="str">
        <v>NASSAU BAY</v>
      </c>
      <c r="C4627" t="str">
        <v>TX</v>
      </c>
      <c r="D4627" t="str">
        <v>HARRIS</v>
      </c>
      <c r="E4627" t="str">
        <v>Acute Care Hospitals</v>
      </c>
      <c r="F4627" t="str">
        <v>Voluntary non-profit - Private</v>
      </c>
      <c r="G4627" t="str">
        <v>Yes</v>
      </c>
      <c r="H4627" s="8">
        <v>5</v>
      </c>
      <c r="I4627" t="str">
        <f>_xlfn.XLOOKUP(C4627,State_Ref!B:B,State_Ref!A:A,"No Match")</f>
        <v>Texas</v>
      </c>
      <c r="J4627" cm="1">
        <f t="array" ref="J4627">_xlfn.XLOOKUP(I4627&amp;PROPER(D4627),Cleaned_Population!B$2:B$3200&amp;Cleaned_Population!A$2:A$3200,Cleaned_Population!C$2:C$3200,"No Match")</f>
        <v>5045026</v>
      </c>
      <c r="K4627" t="str">
        <f t="shared" si="72"/>
        <v>Sufficient Access</v>
      </c>
    </row>
    <row r="4628" spans="1:11">
      <c r="A4628" t="str">
        <v>Darnall AMC (FT Cavazos)</v>
      </c>
      <c r="B4628" t="str">
        <v>Fort Cavazos</v>
      </c>
      <c r="C4628" t="str">
        <v>TX</v>
      </c>
      <c r="D4628" t="str">
        <v>BELL</v>
      </c>
      <c r="E4628" t="str">
        <v>Acute Care - Department of Defense</v>
      </c>
      <c r="F4628" t="str">
        <v>Department of Defense</v>
      </c>
      <c r="G4628" t="str">
        <v>Yes</v>
      </c>
      <c r="H4628" s="8">
        <v>0</v>
      </c>
      <c r="I4628" t="str">
        <f>_xlfn.XLOOKUP(C4628,State_Ref!B:B,State_Ref!A:A,"No Match")</f>
        <v>Texas</v>
      </c>
      <c r="J4628" cm="1">
        <f t="array" ref="J4628">_xlfn.XLOOKUP(I4628&amp;PROPER(D4628),Cleaned_Population!B$2:B$3200&amp;Cleaned_Population!A$2:A$3200,Cleaned_Population!C$2:C$3200,"No Match")</f>
        <v>402248</v>
      </c>
      <c r="K4628" t="str">
        <f t="shared" si="72"/>
        <v>Sufficient Access</v>
      </c>
    </row>
    <row r="4629" spans="1:11">
      <c r="A4629" t="str">
        <v>RIO GRANDE REGIONAL HOSPITAL</v>
      </c>
      <c r="B4629" t="str">
        <v>MCALLEN</v>
      </c>
      <c r="C4629" t="str">
        <v>TX</v>
      </c>
      <c r="D4629" t="str">
        <v>HIDALGO</v>
      </c>
      <c r="E4629" t="str">
        <v>Acute Care Hospitals</v>
      </c>
      <c r="F4629" t="str">
        <v>Proprietary</v>
      </c>
      <c r="G4629" t="str">
        <v>Yes</v>
      </c>
      <c r="H4629" s="8">
        <v>4</v>
      </c>
      <c r="I4629" t="str">
        <f>_xlfn.XLOOKUP(C4629,State_Ref!B:B,State_Ref!A:A,"No Match")</f>
        <v>Texas</v>
      </c>
      <c r="J4629" cm="1">
        <f t="array" ref="J4629">_xlfn.XLOOKUP(I4629&amp;PROPER(D4629),Cleaned_Population!B$2:B$3200&amp;Cleaned_Population!A$2:A$3200,Cleaned_Population!C$2:C$3200,"No Match")</f>
        <v>921549</v>
      </c>
      <c r="K4629" t="str">
        <f t="shared" si="72"/>
        <v>Sufficient Access</v>
      </c>
    </row>
    <row r="4630" spans="1:11">
      <c r="A4630" t="str">
        <v>ST DAVID'S SOUTH AUSTIN MEDICAL CENTER</v>
      </c>
      <c r="B4630" t="str">
        <v>AUSTIN</v>
      </c>
      <c r="C4630" t="str">
        <v>TX</v>
      </c>
      <c r="D4630" t="str">
        <v>TRAVIS</v>
      </c>
      <c r="E4630" t="str">
        <v>Acute Care Hospitals</v>
      </c>
      <c r="F4630" t="str">
        <v>Proprietary</v>
      </c>
      <c r="G4630" t="str">
        <v>Yes</v>
      </c>
      <c r="H4630" s="8">
        <v>3</v>
      </c>
      <c r="I4630" t="str">
        <f>_xlfn.XLOOKUP(C4630,State_Ref!B:B,State_Ref!A:A,"No Match")</f>
        <v>Texas</v>
      </c>
      <c r="J4630" cm="1">
        <f t="array" ref="J4630">_xlfn.XLOOKUP(I4630&amp;PROPER(D4630),Cleaned_Population!B$2:B$3200&amp;Cleaned_Population!A$2:A$3200,Cleaned_Population!C$2:C$3200,"No Match")</f>
        <v>1389670</v>
      </c>
      <c r="K4630" t="str">
        <f t="shared" si="72"/>
        <v>Sufficient Access</v>
      </c>
    </row>
    <row r="4631" spans="1:11">
      <c r="A4631" t="str">
        <v>ROUND ROCK MEDICAL CENTER</v>
      </c>
      <c r="B4631" t="str">
        <v>ROUND ROCK</v>
      </c>
      <c r="C4631" t="str">
        <v>TX</v>
      </c>
      <c r="D4631" t="str">
        <v>WILLIAMSON</v>
      </c>
      <c r="E4631" t="str">
        <v>Acute Care Hospitals</v>
      </c>
      <c r="F4631" t="str">
        <v>Proprietary</v>
      </c>
      <c r="G4631" t="str">
        <v>Yes</v>
      </c>
      <c r="H4631" s="8">
        <v>3</v>
      </c>
      <c r="I4631" t="str">
        <f>_xlfn.XLOOKUP(C4631,State_Ref!B:B,State_Ref!A:A,"No Match")</f>
        <v>Texas</v>
      </c>
      <c r="J4631" cm="1">
        <f t="array" ref="J4631">_xlfn.XLOOKUP(I4631&amp;PROPER(D4631),Cleaned_Population!B$2:B$3200&amp;Cleaned_Population!A$2:A$3200,Cleaned_Population!C$2:C$3200,"No Match")</f>
        <v>752827</v>
      </c>
      <c r="K4631" t="str">
        <f t="shared" si="72"/>
        <v>Sufficient Access</v>
      </c>
    </row>
    <row r="4632" spans="1:11">
      <c r="A4632" t="str">
        <v>METHODIST CHARLTON MEDICAL CENTER</v>
      </c>
      <c r="B4632" t="str">
        <v>DALLAS</v>
      </c>
      <c r="C4632" t="str">
        <v>TX</v>
      </c>
      <c r="D4632" t="str">
        <v>DALLAS</v>
      </c>
      <c r="E4632" t="str">
        <v>Acute Care Hospitals</v>
      </c>
      <c r="F4632" t="str">
        <v>Voluntary non-profit - Private</v>
      </c>
      <c r="G4632" t="str">
        <v>Yes</v>
      </c>
      <c r="H4632" s="8">
        <v>3</v>
      </c>
      <c r="I4632" t="str">
        <f>_xlfn.XLOOKUP(C4632,State_Ref!B:B,State_Ref!A:A,"No Match")</f>
        <v>Texas</v>
      </c>
      <c r="J4632" cm="1">
        <f t="array" ref="J4632">_xlfn.XLOOKUP(I4632&amp;PROPER(D4632),Cleaned_Population!B$2:B$3200&amp;Cleaned_Population!A$2:A$3200,Cleaned_Population!C$2:C$3200,"No Match")</f>
        <v>2661397</v>
      </c>
      <c r="K4632" t="str">
        <f t="shared" si="72"/>
        <v>Sufficient Access</v>
      </c>
    </row>
    <row r="4633" spans="1:11">
      <c r="A4633" t="str">
        <v>CARROLLTON REGIONAL MEDICAL CENTER</v>
      </c>
      <c r="B4633" t="str">
        <v>CARROLLTON</v>
      </c>
      <c r="C4633" t="str">
        <v>TX</v>
      </c>
      <c r="D4633" t="str">
        <v>DENTON</v>
      </c>
      <c r="E4633" t="str">
        <v>Acute Care Hospitals</v>
      </c>
      <c r="F4633" t="str">
        <v>Proprietary</v>
      </c>
      <c r="G4633" t="str">
        <v>Yes</v>
      </c>
      <c r="H4633" s="8">
        <v>2</v>
      </c>
      <c r="I4633" t="str">
        <f>_xlfn.XLOOKUP(C4633,State_Ref!B:B,State_Ref!A:A,"No Match")</f>
        <v>Texas</v>
      </c>
      <c r="J4633" cm="1">
        <f t="array" ref="J4633">_xlfn.XLOOKUP(I4633&amp;PROPER(D4633),Cleaned_Population!B$2:B$3200&amp;Cleaned_Population!A$2:A$3200,Cleaned_Population!C$2:C$3200,"No Match")</f>
        <v>1069346</v>
      </c>
      <c r="K4633" t="str">
        <f t="shared" si="72"/>
        <v>Sufficient Access</v>
      </c>
    </row>
    <row r="4634" spans="1:11">
      <c r="A4634" t="str">
        <v>BAYLOR SCOTT AND WHITE MEDICAL CENTER LAKE POINTE</v>
      </c>
      <c r="B4634" t="str">
        <v>ROWLETT</v>
      </c>
      <c r="C4634" t="str">
        <v>TX</v>
      </c>
      <c r="D4634" t="str">
        <v>DALLAS</v>
      </c>
      <c r="E4634" t="str">
        <v>Acute Care Hospitals</v>
      </c>
      <c r="F4634" t="str">
        <v>Voluntary non-profit - Private</v>
      </c>
      <c r="G4634" t="str">
        <v>Yes</v>
      </c>
      <c r="H4634" s="8">
        <v>4</v>
      </c>
      <c r="I4634" t="str">
        <f>_xlfn.XLOOKUP(C4634,State_Ref!B:B,State_Ref!A:A,"No Match")</f>
        <v>Texas</v>
      </c>
      <c r="J4634" cm="1">
        <f t="array" ref="J4634">_xlfn.XLOOKUP(I4634&amp;PROPER(D4634),Cleaned_Population!B$2:B$3200&amp;Cleaned_Population!A$2:A$3200,Cleaned_Population!C$2:C$3200,"No Match")</f>
        <v>2661397</v>
      </c>
      <c r="K4634" t="str">
        <f t="shared" si="72"/>
        <v>Sufficient Access</v>
      </c>
    </row>
    <row r="4635" spans="1:11">
      <c r="A4635" t="str">
        <v>TEXAS HEALTH PRESBYTERIAN HOSPITAL DENTON</v>
      </c>
      <c r="B4635" t="str">
        <v>DENTON</v>
      </c>
      <c r="C4635" t="str">
        <v>TX</v>
      </c>
      <c r="D4635" t="str">
        <v>DENTON</v>
      </c>
      <c r="E4635" t="str">
        <v>Acute Care Hospitals</v>
      </c>
      <c r="F4635" t="str">
        <v>Voluntary non-profit - Private</v>
      </c>
      <c r="G4635" t="str">
        <v>Yes</v>
      </c>
      <c r="H4635" s="8">
        <v>5</v>
      </c>
      <c r="I4635" t="str">
        <f>_xlfn.XLOOKUP(C4635,State_Ref!B:B,State_Ref!A:A,"No Match")</f>
        <v>Texas</v>
      </c>
      <c r="J4635" cm="1">
        <f t="array" ref="J4635">_xlfn.XLOOKUP(I4635&amp;PROPER(D4635),Cleaned_Population!B$2:B$3200&amp;Cleaned_Population!A$2:A$3200,Cleaned_Population!C$2:C$3200,"No Match")</f>
        <v>1069346</v>
      </c>
      <c r="K4635" t="str">
        <f t="shared" si="72"/>
        <v>Sufficient Access</v>
      </c>
    </row>
    <row r="4636" spans="1:11">
      <c r="A4636" t="str">
        <v>PALESTINE REGIONAL MEDICAL CENTER</v>
      </c>
      <c r="B4636" t="str">
        <v>PALESTINE</v>
      </c>
      <c r="C4636" t="str">
        <v>TX</v>
      </c>
      <c r="D4636" t="str">
        <v>ANDERSON</v>
      </c>
      <c r="E4636" t="str">
        <v>Acute Care Hospitals</v>
      </c>
      <c r="F4636" t="str">
        <v>Proprietary</v>
      </c>
      <c r="G4636" t="str">
        <v>Yes</v>
      </c>
      <c r="H4636" s="8">
        <v>1</v>
      </c>
      <c r="I4636" t="str">
        <f>_xlfn.XLOOKUP(C4636,State_Ref!B:B,State_Ref!A:A,"No Match")</f>
        <v>Texas</v>
      </c>
      <c r="J4636" cm="1">
        <f t="array" ref="J4636">_xlfn.XLOOKUP(I4636&amp;PROPER(D4636),Cleaned_Population!B$2:B$3200&amp;Cleaned_Population!A$2:A$3200,Cleaned_Population!C$2:C$3200,"No Match")</f>
        <v>59805</v>
      </c>
      <c r="K4636" t="str">
        <f t="shared" si="72"/>
        <v>Hospital Desert</v>
      </c>
    </row>
    <row r="4637" spans="1:11">
      <c r="A4637" t="str">
        <v>HOUSTON VA MEDICAL CENTER</v>
      </c>
      <c r="B4637" t="str">
        <v>HOUSTON</v>
      </c>
      <c r="C4637" t="str">
        <v>TX</v>
      </c>
      <c r="D4637" t="str">
        <v>HARRIS</v>
      </c>
      <c r="E4637" t="str">
        <v>Acute Care - Veterans Administration</v>
      </c>
      <c r="F4637" t="str">
        <v>Veterans Health Administration</v>
      </c>
      <c r="G4637" t="str">
        <v>Yes</v>
      </c>
      <c r="H4637" s="8">
        <v>5</v>
      </c>
      <c r="I4637" t="str">
        <f>_xlfn.XLOOKUP(C4637,State_Ref!B:B,State_Ref!A:A,"No Match")</f>
        <v>Texas</v>
      </c>
      <c r="J4637" cm="1">
        <f t="array" ref="J4637">_xlfn.XLOOKUP(I4637&amp;PROPER(D4637),Cleaned_Population!B$2:B$3200&amp;Cleaned_Population!A$2:A$3200,Cleaned_Population!C$2:C$3200,"No Match")</f>
        <v>5045026</v>
      </c>
      <c r="K4637" t="str">
        <f t="shared" si="72"/>
        <v>Sufficient Access</v>
      </c>
    </row>
    <row r="4638" spans="1:11">
      <c r="A4638" t="str">
        <v>COVENANT HOSPITAL LEVELLAND</v>
      </c>
      <c r="B4638" t="str">
        <v>LEVELLAND</v>
      </c>
      <c r="C4638" t="str">
        <v>TX</v>
      </c>
      <c r="D4638" t="str">
        <v>HOCKLEY</v>
      </c>
      <c r="E4638" t="str">
        <v>Acute Care Hospitals</v>
      </c>
      <c r="F4638" t="str">
        <v>Voluntary non-profit - Private</v>
      </c>
      <c r="G4638" t="str">
        <v>Yes</v>
      </c>
      <c r="H4638" s="8">
        <v>0</v>
      </c>
      <c r="I4638" t="str">
        <f>_xlfn.XLOOKUP(C4638,State_Ref!B:B,State_Ref!A:A,"No Match")</f>
        <v>Texas</v>
      </c>
      <c r="J4638" cm="1">
        <f t="array" ref="J4638">_xlfn.XLOOKUP(I4638&amp;PROPER(D4638),Cleaned_Population!B$2:B$3200&amp;Cleaned_Population!A$2:A$3200,Cleaned_Population!C$2:C$3200,"No Match")</f>
        <v>21600</v>
      </c>
      <c r="K4638" t="str">
        <f t="shared" si="72"/>
        <v>Sufficient Access</v>
      </c>
    </row>
    <row r="4639" spans="1:11">
      <c r="A4639" t="str">
        <v>TEXAS HEALTH PRESBYTERIAN HOSPITAL PLANO</v>
      </c>
      <c r="B4639" t="str">
        <v>PLANO</v>
      </c>
      <c r="C4639" t="str">
        <v>TX</v>
      </c>
      <c r="D4639" t="str">
        <v>COLLIN</v>
      </c>
      <c r="E4639" t="str">
        <v>Acute Care Hospitals</v>
      </c>
      <c r="F4639" t="str">
        <v>Voluntary non-profit - Private</v>
      </c>
      <c r="G4639" t="str">
        <v>Yes</v>
      </c>
      <c r="H4639" s="8">
        <v>4</v>
      </c>
      <c r="I4639" t="str">
        <f>_xlfn.XLOOKUP(C4639,State_Ref!B:B,State_Ref!A:A,"No Match")</f>
        <v>Texas</v>
      </c>
      <c r="J4639" cm="1">
        <f t="array" ref="J4639">_xlfn.XLOOKUP(I4639&amp;PROPER(D4639),Cleaned_Population!B$2:B$3200&amp;Cleaned_Population!A$2:A$3200,Cleaned_Population!C$2:C$3200,"No Match")</f>
        <v>1297179</v>
      </c>
      <c r="K4639" t="str">
        <f t="shared" si="72"/>
        <v>Sufficient Access</v>
      </c>
    </row>
    <row r="4640" spans="1:11">
      <c r="A4640" t="str">
        <v>TOPS SURGICAL SPECIALTY HOSPITAL</v>
      </c>
      <c r="B4640" t="str">
        <v>HOUSTON</v>
      </c>
      <c r="C4640" t="str">
        <v>TX</v>
      </c>
      <c r="D4640" t="str">
        <v>HARRIS</v>
      </c>
      <c r="E4640" t="str">
        <v>Acute Care Hospitals</v>
      </c>
      <c r="F4640" t="str">
        <v>Physician</v>
      </c>
      <c r="G4640" t="str">
        <v>No</v>
      </c>
      <c r="H4640" s="8">
        <v>0</v>
      </c>
      <c r="I4640" t="str">
        <f>_xlfn.XLOOKUP(C4640,State_Ref!B:B,State_Ref!A:A,"No Match")</f>
        <v>Texas</v>
      </c>
      <c r="J4640" cm="1">
        <f t="array" ref="J4640">_xlfn.XLOOKUP(I4640&amp;PROPER(D4640),Cleaned_Population!B$2:B$3200&amp;Cleaned_Population!A$2:A$3200,Cleaned_Population!C$2:C$3200,"No Match")</f>
        <v>5045026</v>
      </c>
      <c r="K4640" t="str">
        <f t="shared" si="72"/>
        <v>Sufficient Access</v>
      </c>
    </row>
    <row r="4641" spans="1:11">
      <c r="A4641" t="str">
        <v>HCA HOUSTON HEALTHCARE KINGWOOD</v>
      </c>
      <c r="B4641" t="str">
        <v>KINGWOOD</v>
      </c>
      <c r="C4641" t="str">
        <v>TX</v>
      </c>
      <c r="D4641" t="str">
        <v>HARRIS</v>
      </c>
      <c r="E4641" t="str">
        <v>Acute Care Hospitals</v>
      </c>
      <c r="F4641" t="str">
        <v>Proprietary</v>
      </c>
      <c r="G4641" t="str">
        <v>Yes</v>
      </c>
      <c r="H4641" s="8">
        <v>3</v>
      </c>
      <c r="I4641" t="str">
        <f>_xlfn.XLOOKUP(C4641,State_Ref!B:B,State_Ref!A:A,"No Match")</f>
        <v>Texas</v>
      </c>
      <c r="J4641" cm="1">
        <f t="array" ref="J4641">_xlfn.XLOOKUP(I4641&amp;PROPER(D4641),Cleaned_Population!B$2:B$3200&amp;Cleaned_Population!A$2:A$3200,Cleaned_Population!C$2:C$3200,"No Match")</f>
        <v>5045026</v>
      </c>
      <c r="K4641" t="str">
        <f t="shared" si="72"/>
        <v>Sufficient Access</v>
      </c>
    </row>
    <row r="4642" spans="1:11">
      <c r="A4642" t="str">
        <v>TEXAS HEALTH HARRIS METHODIST HOSPITAL SOUTHWEST F</v>
      </c>
      <c r="B4642" t="str">
        <v>FORT WORTH</v>
      </c>
      <c r="C4642" t="str">
        <v>TX</v>
      </c>
      <c r="D4642" t="str">
        <v>TARRANT</v>
      </c>
      <c r="E4642" t="str">
        <v>Acute Care Hospitals</v>
      </c>
      <c r="F4642" t="str">
        <v>Voluntary non-profit - Private</v>
      </c>
      <c r="G4642" t="str">
        <v>Yes</v>
      </c>
      <c r="H4642" s="8">
        <v>5</v>
      </c>
      <c r="I4642" t="str">
        <f>_xlfn.XLOOKUP(C4642,State_Ref!B:B,State_Ref!A:A,"No Match")</f>
        <v>Texas</v>
      </c>
      <c r="J4642" cm="1">
        <f t="array" ref="J4642">_xlfn.XLOOKUP(I4642&amp;PROPER(D4642),Cleaned_Population!B$2:B$3200&amp;Cleaned_Population!A$2:A$3200,Cleaned_Population!C$2:C$3200,"No Match")</f>
        <v>2248466</v>
      </c>
      <c r="K4642" t="str">
        <f t="shared" si="72"/>
        <v>Sufficient Access</v>
      </c>
    </row>
    <row r="4643" spans="1:11">
      <c r="A4643" t="str">
        <v>CORPUS CHRISTI MEDICAL CENTER,THE</v>
      </c>
      <c r="B4643" t="str">
        <v>CORPUS CHRISTI</v>
      </c>
      <c r="C4643" t="str">
        <v>TX</v>
      </c>
      <c r="D4643" t="str">
        <v>NUECES</v>
      </c>
      <c r="E4643" t="str">
        <v>Acute Care Hospitals</v>
      </c>
      <c r="F4643" t="str">
        <v>Voluntary non-profit - Other</v>
      </c>
      <c r="G4643" t="str">
        <v>Yes</v>
      </c>
      <c r="H4643" s="8">
        <v>4</v>
      </c>
      <c r="I4643" t="str">
        <f>_xlfn.XLOOKUP(C4643,State_Ref!B:B,State_Ref!A:A,"No Match")</f>
        <v>Texas</v>
      </c>
      <c r="J4643" cm="1">
        <f t="array" ref="J4643">_xlfn.XLOOKUP(I4643&amp;PROPER(D4643),Cleaned_Population!B$2:B$3200&amp;Cleaned_Population!A$2:A$3200,Cleaned_Population!C$2:C$3200,"No Match")</f>
        <v>352992</v>
      </c>
      <c r="K4643" t="str">
        <f t="shared" si="72"/>
        <v>Sufficient Access</v>
      </c>
    </row>
    <row r="4644" spans="1:11">
      <c r="A4644" t="str">
        <v>CHRISTUS ST MICHAEL HEALTH SYSTEM</v>
      </c>
      <c r="B4644" t="str">
        <v>TEXARKANA</v>
      </c>
      <c r="C4644" t="str">
        <v>TX</v>
      </c>
      <c r="D4644" t="str">
        <v>BOWIE</v>
      </c>
      <c r="E4644" t="str">
        <v>Acute Care Hospitals</v>
      </c>
      <c r="F4644" t="str">
        <v>Voluntary non-profit - Church</v>
      </c>
      <c r="G4644" t="str">
        <v>Yes</v>
      </c>
      <c r="H4644" s="8">
        <v>3</v>
      </c>
      <c r="I4644" t="str">
        <f>_xlfn.XLOOKUP(C4644,State_Ref!B:B,State_Ref!A:A,"No Match")</f>
        <v>Texas</v>
      </c>
      <c r="J4644" cm="1">
        <f t="array" ref="J4644">_xlfn.XLOOKUP(I4644&amp;PROPER(D4644),Cleaned_Population!B$2:B$3200&amp;Cleaned_Population!A$2:A$3200,Cleaned_Population!C$2:C$3200,"No Match")</f>
        <v>92696</v>
      </c>
      <c r="K4644" t="str">
        <f t="shared" si="72"/>
        <v>Sufficient Access</v>
      </c>
    </row>
    <row r="4645" spans="1:11">
      <c r="A4645" t="str">
        <v>TEXAS ORTHOPEDIC HOSPITAL</v>
      </c>
      <c r="B4645" t="str">
        <v>HOUSTON</v>
      </c>
      <c r="C4645" t="str">
        <v>TX</v>
      </c>
      <c r="D4645" t="str">
        <v>HARRIS</v>
      </c>
      <c r="E4645" t="str">
        <v>Acute Care Hospitals</v>
      </c>
      <c r="F4645" t="str">
        <v>Voluntary non-profit - Other</v>
      </c>
      <c r="G4645" t="str">
        <v>Yes</v>
      </c>
      <c r="H4645" s="8">
        <v>0</v>
      </c>
      <c r="I4645" t="str">
        <f>_xlfn.XLOOKUP(C4645,State_Ref!B:B,State_Ref!A:A,"No Match")</f>
        <v>Texas</v>
      </c>
      <c r="J4645" cm="1">
        <f t="array" ref="J4645">_xlfn.XLOOKUP(I4645&amp;PROPER(D4645),Cleaned_Population!B$2:B$3200&amp;Cleaned_Population!A$2:A$3200,Cleaned_Population!C$2:C$3200,"No Match")</f>
        <v>5045026</v>
      </c>
      <c r="K4645" t="str">
        <f t="shared" si="72"/>
        <v>Sufficient Access</v>
      </c>
    </row>
    <row r="4646" spans="1:11">
      <c r="A4646" t="str">
        <v>NORTHWEST HILLS SURGICAL HOSPITAL</v>
      </c>
      <c r="B4646" t="str">
        <v>AUSTIN</v>
      </c>
      <c r="C4646" t="str">
        <v>TX</v>
      </c>
      <c r="D4646" t="str">
        <v>TRAVIS</v>
      </c>
      <c r="E4646" t="str">
        <v>Acute Care Hospitals</v>
      </c>
      <c r="F4646" t="str">
        <v>Voluntary non-profit - Private</v>
      </c>
      <c r="G4646" t="str">
        <v>Yes</v>
      </c>
      <c r="H4646" s="8">
        <v>0</v>
      </c>
      <c r="I4646" t="str">
        <f>_xlfn.XLOOKUP(C4646,State_Ref!B:B,State_Ref!A:A,"No Match")</f>
        <v>Texas</v>
      </c>
      <c r="J4646" cm="1">
        <f t="array" ref="J4646">_xlfn.XLOOKUP(I4646&amp;PROPER(D4646),Cleaned_Population!B$2:B$3200&amp;Cleaned_Population!A$2:A$3200,Cleaned_Population!C$2:C$3200,"No Match")</f>
        <v>1389670</v>
      </c>
      <c r="K4646" t="str">
        <f t="shared" si="72"/>
        <v>Sufficient Access</v>
      </c>
    </row>
    <row r="4647" spans="1:11">
      <c r="A4647" t="str">
        <v>NORTH AUSTIN MEDICAL CENTER</v>
      </c>
      <c r="B4647" t="str">
        <v>AUSTIN</v>
      </c>
      <c r="C4647" t="str">
        <v>TX</v>
      </c>
      <c r="D4647" t="str">
        <v>TRAVIS</v>
      </c>
      <c r="E4647" t="str">
        <v>Acute Care Hospitals</v>
      </c>
      <c r="F4647" t="str">
        <v>Proprietary</v>
      </c>
      <c r="G4647" t="str">
        <v>Yes</v>
      </c>
      <c r="H4647" s="8">
        <v>3</v>
      </c>
      <c r="I4647" t="str">
        <f>_xlfn.XLOOKUP(C4647,State_Ref!B:B,State_Ref!A:A,"No Match")</f>
        <v>Texas</v>
      </c>
      <c r="J4647" cm="1">
        <f t="array" ref="J4647">_xlfn.XLOOKUP(I4647&amp;PROPER(D4647),Cleaned_Population!B$2:B$3200&amp;Cleaned_Population!A$2:A$3200,Cleaned_Population!C$2:C$3200,"No Match")</f>
        <v>1389670</v>
      </c>
      <c r="K4647" t="str">
        <f t="shared" si="72"/>
        <v>Sufficient Access</v>
      </c>
    </row>
    <row r="4648" spans="1:11">
      <c r="A4648" t="str">
        <v>HOUSTON METHODIST SUGARLAND HOSPITAL</v>
      </c>
      <c r="B4648" t="str">
        <v>SUGAR LAND</v>
      </c>
      <c r="C4648" t="str">
        <v>TX</v>
      </c>
      <c r="D4648" t="str">
        <v>FORT BEND</v>
      </c>
      <c r="E4648" t="str">
        <v>Acute Care Hospitals</v>
      </c>
      <c r="F4648" t="str">
        <v>Voluntary non-profit - Private</v>
      </c>
      <c r="G4648" t="str">
        <v>Yes</v>
      </c>
      <c r="H4648" s="8">
        <v>5</v>
      </c>
      <c r="I4648" t="str">
        <f>_xlfn.XLOOKUP(C4648,State_Ref!B:B,State_Ref!A:A,"No Match")</f>
        <v>Texas</v>
      </c>
      <c r="J4648" cm="1">
        <f t="array" ref="J4648">_xlfn.XLOOKUP(I4648&amp;PROPER(D4648),Cleaned_Population!B$2:B$3200&amp;Cleaned_Population!A$2:A$3200,Cleaned_Population!C$2:C$3200,"No Match")</f>
        <v>975191</v>
      </c>
      <c r="K4648" t="str">
        <f t="shared" si="72"/>
        <v>Sufficient Access</v>
      </c>
    </row>
    <row r="4649" spans="1:11">
      <c r="A4649" t="str">
        <v>MEDICAL CITY LAS COLINAS</v>
      </c>
      <c r="B4649" t="str">
        <v>IRVING</v>
      </c>
      <c r="C4649" t="str">
        <v>TX</v>
      </c>
      <c r="D4649" t="str">
        <v>DALLAS</v>
      </c>
      <c r="E4649" t="str">
        <v>Acute Care Hospitals</v>
      </c>
      <c r="F4649" t="str">
        <v>Proprietary</v>
      </c>
      <c r="G4649" t="str">
        <v>Yes</v>
      </c>
      <c r="H4649" s="8">
        <v>4</v>
      </c>
      <c r="I4649" t="str">
        <f>_xlfn.XLOOKUP(C4649,State_Ref!B:B,State_Ref!A:A,"No Match")</f>
        <v>Texas</v>
      </c>
      <c r="J4649" cm="1">
        <f t="array" ref="J4649">_xlfn.XLOOKUP(I4649&amp;PROPER(D4649),Cleaned_Population!B$2:B$3200&amp;Cleaned_Population!A$2:A$3200,Cleaned_Population!C$2:C$3200,"No Match")</f>
        <v>2661397</v>
      </c>
      <c r="K4649" t="str">
        <f t="shared" si="72"/>
        <v>Sufficient Access</v>
      </c>
    </row>
    <row r="4650" spans="1:11">
      <c r="A4650" t="str">
        <v>CORNERSTONE REGIONAL HOSPITAL</v>
      </c>
      <c r="B4650" t="str">
        <v>EDINBURG</v>
      </c>
      <c r="C4650" t="str">
        <v>TX</v>
      </c>
      <c r="D4650" t="str">
        <v>HIDALGO</v>
      </c>
      <c r="E4650" t="str">
        <v>Acute Care Hospitals</v>
      </c>
      <c r="F4650" t="str">
        <v>Proprietary</v>
      </c>
      <c r="G4650" t="str">
        <v>Yes</v>
      </c>
      <c r="H4650" s="8">
        <v>0</v>
      </c>
      <c r="I4650" t="str">
        <f>_xlfn.XLOOKUP(C4650,State_Ref!B:B,State_Ref!A:A,"No Match")</f>
        <v>Texas</v>
      </c>
      <c r="J4650" cm="1">
        <f t="array" ref="J4650">_xlfn.XLOOKUP(I4650&amp;PROPER(D4650),Cleaned_Population!B$2:B$3200&amp;Cleaned_Population!A$2:A$3200,Cleaned_Population!C$2:C$3200,"No Match")</f>
        <v>921549</v>
      </c>
      <c r="K4650" t="str">
        <f t="shared" si="72"/>
        <v>Sufficient Access</v>
      </c>
    </row>
    <row r="4651" spans="1:11">
      <c r="A4651" t="str">
        <v>KELL WEST REGIONAL HOSPITAL</v>
      </c>
      <c r="B4651" t="str">
        <v>WICHITA FALLS</v>
      </c>
      <c r="C4651" t="str">
        <v>TX</v>
      </c>
      <c r="D4651" t="str">
        <v>WICHITA</v>
      </c>
      <c r="E4651" t="str">
        <v>Acute Care Hospitals</v>
      </c>
      <c r="F4651" t="str">
        <v>Proprietary</v>
      </c>
      <c r="G4651" t="str">
        <v>Yes</v>
      </c>
      <c r="H4651" s="8">
        <v>0</v>
      </c>
      <c r="I4651" t="str">
        <f>_xlfn.XLOOKUP(C4651,State_Ref!B:B,State_Ref!A:A,"No Match")</f>
        <v>Texas</v>
      </c>
      <c r="J4651" cm="1">
        <f t="array" ref="J4651">_xlfn.XLOOKUP(I4651&amp;PROPER(D4651),Cleaned_Population!B$2:B$3200&amp;Cleaned_Population!A$2:A$3200,Cleaned_Population!C$2:C$3200,"No Match")</f>
        <v>129555</v>
      </c>
      <c r="K4651" t="str">
        <f t="shared" si="72"/>
        <v>Sufficient Access</v>
      </c>
    </row>
    <row r="4652" spans="1:11">
      <c r="A4652" t="str">
        <v>CHRISTUS SPOHN HOSPITAL ALICE</v>
      </c>
      <c r="B4652" t="str">
        <v>ALICE</v>
      </c>
      <c r="C4652" t="str">
        <v>TX</v>
      </c>
      <c r="D4652" t="str">
        <v>JIM WELLS</v>
      </c>
      <c r="E4652" t="str">
        <v>Acute Care Hospitals</v>
      </c>
      <c r="F4652" t="str">
        <v>Voluntary non-profit - Private</v>
      </c>
      <c r="G4652" t="str">
        <v>Yes</v>
      </c>
      <c r="H4652" s="8">
        <v>3</v>
      </c>
      <c r="I4652" t="str">
        <f>_xlfn.XLOOKUP(C4652,State_Ref!B:B,State_Ref!A:A,"No Match")</f>
        <v>Texas</v>
      </c>
      <c r="J4652" cm="1">
        <f t="array" ref="J4652">_xlfn.XLOOKUP(I4652&amp;PROPER(D4652),Cleaned_Population!B$2:B$3200&amp;Cleaned_Population!A$2:A$3200,Cleaned_Population!C$2:C$3200,"No Match")</f>
        <v>38804</v>
      </c>
      <c r="K4652" t="str">
        <f t="shared" si="72"/>
        <v>Sufficient Access</v>
      </c>
    </row>
    <row r="4653" spans="1:11">
      <c r="A4653" t="str">
        <v>SURGERY SPECIALTY HOSPITALS OF AMERICA SE HOUSTON</v>
      </c>
      <c r="B4653" t="str">
        <v>PASADENA</v>
      </c>
      <c r="C4653" t="str">
        <v>TX</v>
      </c>
      <c r="D4653" t="str">
        <v>HARRIS</v>
      </c>
      <c r="E4653" t="str">
        <v>Acute Care Hospitals</v>
      </c>
      <c r="F4653" t="str">
        <v>Proprietary</v>
      </c>
      <c r="G4653" t="str">
        <v>Yes</v>
      </c>
      <c r="H4653" s="8">
        <v>0</v>
      </c>
      <c r="I4653" t="str">
        <f>_xlfn.XLOOKUP(C4653,State_Ref!B:B,State_Ref!A:A,"No Match")</f>
        <v>Texas</v>
      </c>
      <c r="J4653" cm="1">
        <f t="array" ref="J4653">_xlfn.XLOOKUP(I4653&amp;PROPER(D4653),Cleaned_Population!B$2:B$3200&amp;Cleaned_Population!A$2:A$3200,Cleaned_Population!C$2:C$3200,"No Match")</f>
        <v>5045026</v>
      </c>
      <c r="K4653" t="str">
        <f t="shared" si="72"/>
        <v>Sufficient Access</v>
      </c>
    </row>
    <row r="4654" spans="1:11">
      <c r="A4654" t="str">
        <v>ENNIS REGIONAL MEDICAL CENTER</v>
      </c>
      <c r="B4654" t="str">
        <v>ENNIS</v>
      </c>
      <c r="C4654" t="str">
        <v>TX</v>
      </c>
      <c r="D4654" t="str">
        <v>ELLIS</v>
      </c>
      <c r="E4654" t="str">
        <v>Acute Care Hospitals</v>
      </c>
      <c r="F4654" t="str">
        <v>Proprietary</v>
      </c>
      <c r="G4654" t="str">
        <v>Yes</v>
      </c>
      <c r="H4654" s="8">
        <v>0</v>
      </c>
      <c r="I4654" t="str">
        <f>_xlfn.XLOOKUP(C4654,State_Ref!B:B,State_Ref!A:A,"No Match")</f>
        <v>Texas</v>
      </c>
      <c r="J4654" cm="1">
        <f t="array" ref="J4654">_xlfn.XLOOKUP(I4654&amp;PROPER(D4654),Cleaned_Population!B$2:B$3200&amp;Cleaned_Population!A$2:A$3200,Cleaned_Population!C$2:C$3200,"No Match")</f>
        <v>240867</v>
      </c>
      <c r="K4654" t="str">
        <f t="shared" si="72"/>
        <v>Sufficient Access</v>
      </c>
    </row>
    <row r="4655" spans="1:11">
      <c r="A4655" t="str">
        <v>PHYSICIANS CENTRE,THE</v>
      </c>
      <c r="B4655" t="str">
        <v>BRYAN</v>
      </c>
      <c r="C4655" t="str">
        <v>TX</v>
      </c>
      <c r="D4655" t="str">
        <v>BRAZOS</v>
      </c>
      <c r="E4655" t="str">
        <v>Acute Care Hospitals</v>
      </c>
      <c r="F4655" t="str">
        <v>Proprietary</v>
      </c>
      <c r="G4655" t="str">
        <v>Yes</v>
      </c>
      <c r="H4655" s="8">
        <v>0</v>
      </c>
      <c r="I4655" t="str">
        <f>_xlfn.XLOOKUP(C4655,State_Ref!B:B,State_Ref!A:A,"No Match")</f>
        <v>Texas</v>
      </c>
      <c r="J4655" cm="1">
        <f t="array" ref="J4655">_xlfn.XLOOKUP(I4655&amp;PROPER(D4655),Cleaned_Population!B$2:B$3200&amp;Cleaned_Population!A$2:A$3200,Cleaned_Population!C$2:C$3200,"No Match")</f>
        <v>249088</v>
      </c>
      <c r="K4655" t="str">
        <f t="shared" si="72"/>
        <v>Sufficient Access</v>
      </c>
    </row>
    <row r="4656" spans="1:11">
      <c r="A4656" t="str">
        <v>TEXAS HEALTH PRESBYTERIAN HOSPITAL ALLEN</v>
      </c>
      <c r="B4656" t="str">
        <v>ALLEN</v>
      </c>
      <c r="C4656" t="str">
        <v>TX</v>
      </c>
      <c r="D4656" t="str">
        <v>COLLIN</v>
      </c>
      <c r="E4656" t="str">
        <v>Acute Care Hospitals</v>
      </c>
      <c r="F4656" t="str">
        <v>Voluntary non-profit - Private</v>
      </c>
      <c r="G4656" t="str">
        <v>Yes</v>
      </c>
      <c r="H4656" s="8">
        <v>4</v>
      </c>
      <c r="I4656" t="str">
        <f>_xlfn.XLOOKUP(C4656,State_Ref!B:B,State_Ref!A:A,"No Match")</f>
        <v>Texas</v>
      </c>
      <c r="J4656" cm="1">
        <f t="array" ref="J4656">_xlfn.XLOOKUP(I4656&amp;PROPER(D4656),Cleaned_Population!B$2:B$3200&amp;Cleaned_Population!A$2:A$3200,Cleaned_Population!C$2:C$3200,"No Match")</f>
        <v>1297179</v>
      </c>
      <c r="K4656" t="str">
        <f t="shared" si="72"/>
        <v>Sufficient Access</v>
      </c>
    </row>
    <row r="4657" spans="1:11">
      <c r="A4657" t="str">
        <v>HOUSTON METHODIST WILLOWBROOK HOSPITAL</v>
      </c>
      <c r="B4657" t="str">
        <v>HOUSTON</v>
      </c>
      <c r="C4657" t="str">
        <v>TX</v>
      </c>
      <c r="D4657" t="str">
        <v>HARRIS</v>
      </c>
      <c r="E4657" t="str">
        <v>Acute Care Hospitals</v>
      </c>
      <c r="F4657" t="str">
        <v>Voluntary non-profit - Private</v>
      </c>
      <c r="G4657" t="str">
        <v>Yes</v>
      </c>
      <c r="H4657" s="8">
        <v>5</v>
      </c>
      <c r="I4657" t="str">
        <f>_xlfn.XLOOKUP(C4657,State_Ref!B:B,State_Ref!A:A,"No Match")</f>
        <v>Texas</v>
      </c>
      <c r="J4657" cm="1">
        <f t="array" ref="J4657">_xlfn.XLOOKUP(I4657&amp;PROPER(D4657),Cleaned_Population!B$2:B$3200&amp;Cleaned_Population!A$2:A$3200,Cleaned_Population!C$2:C$3200,"No Match")</f>
        <v>5045026</v>
      </c>
      <c r="K4657" t="str">
        <f t="shared" si="72"/>
        <v>Sufficient Access</v>
      </c>
    </row>
    <row r="4658" spans="1:11">
      <c r="A4658" t="str">
        <v>MEMORIAL HERMANN KATY HOSPITAL</v>
      </c>
      <c r="B4658" t="str">
        <v>KATY</v>
      </c>
      <c r="C4658" t="str">
        <v>TX</v>
      </c>
      <c r="D4658" t="str">
        <v>FORT BEND</v>
      </c>
      <c r="E4658" t="str">
        <v>Acute Care Hospitals</v>
      </c>
      <c r="F4658" t="str">
        <v>Voluntary non-profit - Private</v>
      </c>
      <c r="G4658" t="str">
        <v>Yes</v>
      </c>
      <c r="H4658" s="8">
        <v>3</v>
      </c>
      <c r="I4658" t="str">
        <f>_xlfn.XLOOKUP(C4658,State_Ref!B:B,State_Ref!A:A,"No Match")</f>
        <v>Texas</v>
      </c>
      <c r="J4658" cm="1">
        <f t="array" ref="J4658">_xlfn.XLOOKUP(I4658&amp;PROPER(D4658),Cleaned_Population!B$2:B$3200&amp;Cleaned_Population!A$2:A$3200,Cleaned_Population!C$2:C$3200,"No Match")</f>
        <v>975191</v>
      </c>
      <c r="K4658" t="str">
        <f t="shared" si="72"/>
        <v>Sufficient Access</v>
      </c>
    </row>
    <row r="4659" spans="1:11">
      <c r="A4659" t="str">
        <v>MEMORIAL HERMANN SUGAR LAND HOSPITAL</v>
      </c>
      <c r="B4659" t="str">
        <v>SUGAR LAND</v>
      </c>
      <c r="C4659" t="str">
        <v>TX</v>
      </c>
      <c r="D4659" t="str">
        <v>FORT BEND</v>
      </c>
      <c r="E4659" t="str">
        <v>Acute Care Hospitals</v>
      </c>
      <c r="F4659" t="str">
        <v>Voluntary non-profit - Private</v>
      </c>
      <c r="G4659" t="str">
        <v>Yes</v>
      </c>
      <c r="H4659" s="8">
        <v>4</v>
      </c>
      <c r="I4659" t="str">
        <f>_xlfn.XLOOKUP(C4659,State_Ref!B:B,State_Ref!A:A,"No Match")</f>
        <v>Texas</v>
      </c>
      <c r="J4659" cm="1">
        <f t="array" ref="J4659">_xlfn.XLOOKUP(I4659&amp;PROPER(D4659),Cleaned_Population!B$2:B$3200&amp;Cleaned_Population!A$2:A$3200,Cleaned_Population!C$2:C$3200,"No Match")</f>
        <v>975191</v>
      </c>
      <c r="K4659" t="str">
        <f t="shared" si="72"/>
        <v>Sufficient Access</v>
      </c>
    </row>
    <row r="4660" spans="1:11">
      <c r="A4660" t="str">
        <v>BAYLOR SCOTT &amp; WHITE HEART &amp; VASCULAR HOSPITAL - DALLAS</v>
      </c>
      <c r="B4660" t="str">
        <v>DALLAS</v>
      </c>
      <c r="C4660" t="str">
        <v>TX</v>
      </c>
      <c r="D4660" t="str">
        <v>DALLAS</v>
      </c>
      <c r="E4660" t="str">
        <v>Acute Care Hospitals</v>
      </c>
      <c r="F4660" t="str">
        <v>Proprietary</v>
      </c>
      <c r="G4660" t="str">
        <v>Yes</v>
      </c>
      <c r="H4660" s="8">
        <v>5</v>
      </c>
      <c r="I4660" t="str">
        <f>_xlfn.XLOOKUP(C4660,State_Ref!B:B,State_Ref!A:A,"No Match")</f>
        <v>Texas</v>
      </c>
      <c r="J4660" cm="1">
        <f t="array" ref="J4660">_xlfn.XLOOKUP(I4660&amp;PROPER(D4660),Cleaned_Population!B$2:B$3200&amp;Cleaned_Population!A$2:A$3200,Cleaned_Population!C$2:C$3200,"No Match")</f>
        <v>2661397</v>
      </c>
      <c r="K4660" t="str">
        <f t="shared" si="72"/>
        <v>Sufficient Access</v>
      </c>
    </row>
    <row r="4661" spans="1:11">
      <c r="A4661" t="str">
        <v>BAYLOR SCOTT &amp; WHITE MEDICAL CENTER - FRISCO</v>
      </c>
      <c r="B4661" t="str">
        <v>FRISCO</v>
      </c>
      <c r="C4661" t="str">
        <v>TX</v>
      </c>
      <c r="D4661" t="str">
        <v>DENTON</v>
      </c>
      <c r="E4661" t="str">
        <v>Acute Care Hospitals</v>
      </c>
      <c r="F4661" t="str">
        <v>Proprietary</v>
      </c>
      <c r="G4661" t="str">
        <v>Yes</v>
      </c>
      <c r="H4661" s="8">
        <v>3</v>
      </c>
      <c r="I4661" t="str">
        <f>_xlfn.XLOOKUP(C4661,State_Ref!B:B,State_Ref!A:A,"No Match")</f>
        <v>Texas</v>
      </c>
      <c r="J4661" cm="1">
        <f t="array" ref="J4661">_xlfn.XLOOKUP(I4661&amp;PROPER(D4661),Cleaned_Population!B$2:B$3200&amp;Cleaned_Population!A$2:A$3200,Cleaned_Population!C$2:C$3200,"No Match")</f>
        <v>1069346</v>
      </c>
      <c r="K4661" t="str">
        <f t="shared" si="72"/>
        <v>Sufficient Access</v>
      </c>
    </row>
    <row r="4662" spans="1:11">
      <c r="A4662" t="str">
        <v>HARLINGEN MEDICAL CENTER</v>
      </c>
      <c r="B4662" t="str">
        <v>HARLINGEN</v>
      </c>
      <c r="C4662" t="str">
        <v>TX</v>
      </c>
      <c r="D4662" t="str">
        <v>CAMERON</v>
      </c>
      <c r="E4662" t="str">
        <v>Acute Care Hospitals</v>
      </c>
      <c r="F4662" t="str">
        <v>Proprietary</v>
      </c>
      <c r="G4662" t="str">
        <v>Yes</v>
      </c>
      <c r="H4662" s="8">
        <v>4</v>
      </c>
      <c r="I4662" t="str">
        <f>_xlfn.XLOOKUP(C4662,State_Ref!B:B,State_Ref!A:A,"No Match")</f>
        <v>Texas</v>
      </c>
      <c r="J4662" cm="1">
        <f t="array" ref="J4662">_xlfn.XLOOKUP(I4662&amp;PROPER(D4662),Cleaned_Population!B$2:B$3200&amp;Cleaned_Population!A$2:A$3200,Cleaned_Population!C$2:C$3200,"No Match")</f>
        <v>433946</v>
      </c>
      <c r="K4662" t="str">
        <f t="shared" si="72"/>
        <v>Sufficient Access</v>
      </c>
    </row>
    <row r="4663" spans="1:11">
      <c r="A4663" t="str">
        <v>SOUTH TEXAS SPINE AND SURGICAL HOSPITAL</v>
      </c>
      <c r="B4663" t="str">
        <v>SAN ANTONIO</v>
      </c>
      <c r="C4663" t="str">
        <v>TX</v>
      </c>
      <c r="D4663" t="str">
        <v>BEXAR</v>
      </c>
      <c r="E4663" t="str">
        <v>Acute Care Hospitals</v>
      </c>
      <c r="F4663" t="str">
        <v>Physician</v>
      </c>
      <c r="G4663" t="str">
        <v>Yes</v>
      </c>
      <c r="H4663" s="8">
        <v>0</v>
      </c>
      <c r="I4663" t="str">
        <f>_xlfn.XLOOKUP(C4663,State_Ref!B:B,State_Ref!A:A,"No Match")</f>
        <v>Texas</v>
      </c>
      <c r="J4663" cm="1">
        <f t="array" ref="J4663">_xlfn.XLOOKUP(I4663&amp;PROPER(D4663),Cleaned_Population!B$2:B$3200&amp;Cleaned_Population!A$2:A$3200,Cleaned_Population!C$2:C$3200,"No Match")</f>
        <v>2160088</v>
      </c>
      <c r="K4663" t="str">
        <f t="shared" si="72"/>
        <v>Sufficient Access</v>
      </c>
    </row>
    <row r="4664" spans="1:11">
      <c r="A4664" t="str">
        <v>SUGAR LAND SURGICAL HOSPITAL LLP</v>
      </c>
      <c r="B4664" t="str">
        <v>SUGAR LAND</v>
      </c>
      <c r="C4664" t="str">
        <v>TX</v>
      </c>
      <c r="D4664" t="str">
        <v>FORT BEND</v>
      </c>
      <c r="E4664" t="str">
        <v>Acute Care Hospitals</v>
      </c>
      <c r="F4664" t="str">
        <v>Physician</v>
      </c>
      <c r="G4664" t="str">
        <v>Yes</v>
      </c>
      <c r="H4664" s="8">
        <v>0</v>
      </c>
      <c r="I4664" t="str">
        <f>_xlfn.XLOOKUP(C4664,State_Ref!B:B,State_Ref!A:A,"No Match")</f>
        <v>Texas</v>
      </c>
      <c r="J4664" cm="1">
        <f t="array" ref="J4664">_xlfn.XLOOKUP(I4664&amp;PROPER(D4664),Cleaned_Population!B$2:B$3200&amp;Cleaned_Population!A$2:A$3200,Cleaned_Population!C$2:C$3200,"No Match")</f>
        <v>975191</v>
      </c>
      <c r="K4664" t="str">
        <f t="shared" si="72"/>
        <v>Sufficient Access</v>
      </c>
    </row>
    <row r="4665" spans="1:11">
      <c r="A4665" t="str">
        <v>ST LUKE'S THE WOODLANDS HOSPITAL</v>
      </c>
      <c r="B4665" t="str">
        <v>THE WOODLANDS</v>
      </c>
      <c r="C4665" t="str">
        <v>TX</v>
      </c>
      <c r="D4665" t="str">
        <v>MONTGOMERY</v>
      </c>
      <c r="E4665" t="str">
        <v>Acute Care Hospitals</v>
      </c>
      <c r="F4665" t="str">
        <v>Voluntary non-profit - Private</v>
      </c>
      <c r="G4665" t="str">
        <v>Yes</v>
      </c>
      <c r="H4665" s="8">
        <v>3</v>
      </c>
      <c r="I4665" t="str">
        <f>_xlfn.XLOOKUP(C4665,State_Ref!B:B,State_Ref!A:A,"No Match")</f>
        <v>Texas</v>
      </c>
      <c r="J4665" cm="1">
        <f t="array" ref="J4665">_xlfn.XLOOKUP(I4665&amp;PROPER(D4665),Cleaned_Population!B$2:B$3200&amp;Cleaned_Population!A$2:A$3200,Cleaned_Population!C$2:C$3200,"No Match")</f>
        <v>781194</v>
      </c>
      <c r="K4665" t="str">
        <f t="shared" si="72"/>
        <v>Sufficient Access</v>
      </c>
    </row>
    <row r="4666" spans="1:11">
      <c r="A4666" t="str">
        <v>BAYLOR SCOTT &amp; WHITE TEXAS SPINE &amp; JOINT HOSPITAL</v>
      </c>
      <c r="B4666" t="str">
        <v>TYLER</v>
      </c>
      <c r="C4666" t="str">
        <v>TX</v>
      </c>
      <c r="D4666" t="str">
        <v>SMITH</v>
      </c>
      <c r="E4666" t="str">
        <v>Acute Care Hospitals</v>
      </c>
      <c r="F4666" t="str">
        <v>Physician</v>
      </c>
      <c r="G4666" t="str">
        <v>Yes</v>
      </c>
      <c r="H4666" s="8">
        <v>5</v>
      </c>
      <c r="I4666" t="str">
        <f>_xlfn.XLOOKUP(C4666,State_Ref!B:B,State_Ref!A:A,"No Match")</f>
        <v>Texas</v>
      </c>
      <c r="J4666" cm="1">
        <f t="array" ref="J4666">_xlfn.XLOOKUP(I4666&amp;PROPER(D4666),Cleaned_Population!B$2:B$3200&amp;Cleaned_Population!A$2:A$3200,Cleaned_Population!C$2:C$3200,"No Match")</f>
        <v>252549</v>
      </c>
      <c r="K4666" t="str">
        <f t="shared" si="72"/>
        <v>Sufficient Access</v>
      </c>
    </row>
    <row r="4667" spans="1:11">
      <c r="A4667" t="str">
        <v>ASCENSION SETON  SOUTHWEST</v>
      </c>
      <c r="B4667" t="str">
        <v>AUSTIN</v>
      </c>
      <c r="C4667" t="str">
        <v>TX</v>
      </c>
      <c r="D4667" t="str">
        <v>HAYS</v>
      </c>
      <c r="E4667" t="str">
        <v>Acute Care Hospitals</v>
      </c>
      <c r="F4667" t="str">
        <v>Voluntary non-profit - Private</v>
      </c>
      <c r="G4667" t="str">
        <v>Yes</v>
      </c>
      <c r="H4667" s="8">
        <v>0</v>
      </c>
      <c r="I4667" t="str">
        <f>_xlfn.XLOOKUP(C4667,State_Ref!B:B,State_Ref!A:A,"No Match")</f>
        <v>Texas</v>
      </c>
      <c r="J4667" cm="1">
        <f t="array" ref="J4667">_xlfn.XLOOKUP(I4667&amp;PROPER(D4667),Cleaned_Population!B$2:B$3200&amp;Cleaned_Population!A$2:A$3200,Cleaned_Population!C$2:C$3200,"No Match")</f>
        <v>304390</v>
      </c>
      <c r="K4667" t="str">
        <f t="shared" si="72"/>
        <v>Sufficient Access</v>
      </c>
    </row>
    <row r="4668" spans="1:11">
      <c r="A4668" t="str">
        <v>ASCENSION SETON NORTHWEST</v>
      </c>
      <c r="B4668" t="str">
        <v>AUSTIN</v>
      </c>
      <c r="C4668" t="str">
        <v>TX</v>
      </c>
      <c r="D4668" t="str">
        <v>TRAVIS</v>
      </c>
      <c r="E4668" t="str">
        <v>Acute Care Hospitals</v>
      </c>
      <c r="F4668" t="str">
        <v>Voluntary non-profit - Private</v>
      </c>
      <c r="G4668" t="str">
        <v>Yes</v>
      </c>
      <c r="H4668" s="8">
        <v>4</v>
      </c>
      <c r="I4668" t="str">
        <f>_xlfn.XLOOKUP(C4668,State_Ref!B:B,State_Ref!A:A,"No Match")</f>
        <v>Texas</v>
      </c>
      <c r="J4668" cm="1">
        <f t="array" ref="J4668">_xlfn.XLOOKUP(I4668&amp;PROPER(D4668),Cleaned_Population!B$2:B$3200&amp;Cleaned_Population!A$2:A$3200,Cleaned_Population!C$2:C$3200,"No Match")</f>
        <v>1389670</v>
      </c>
      <c r="K4668" t="str">
        <f t="shared" si="72"/>
        <v>Sufficient Access</v>
      </c>
    </row>
    <row r="4669" spans="1:11">
      <c r="A4669" t="str">
        <v>DOCTORS HOSPTAL AT RENAISSANCE</v>
      </c>
      <c r="B4669" t="str">
        <v>EDINBURG</v>
      </c>
      <c r="C4669" t="str">
        <v>TX</v>
      </c>
      <c r="D4669" t="str">
        <v>HIDALGO</v>
      </c>
      <c r="E4669" t="str">
        <v>Acute Care Hospitals</v>
      </c>
      <c r="F4669" t="str">
        <v>Physician</v>
      </c>
      <c r="G4669" t="str">
        <v>Yes</v>
      </c>
      <c r="H4669" s="8">
        <v>3</v>
      </c>
      <c r="I4669" t="str">
        <f>_xlfn.XLOOKUP(C4669,State_Ref!B:B,State_Ref!A:A,"No Match")</f>
        <v>Texas</v>
      </c>
      <c r="J4669" cm="1">
        <f t="array" ref="J4669">_xlfn.XLOOKUP(I4669&amp;PROPER(D4669),Cleaned_Population!B$2:B$3200&amp;Cleaned_Population!A$2:A$3200,Cleaned_Population!C$2:C$3200,"No Match")</f>
        <v>921549</v>
      </c>
      <c r="K4669" t="str">
        <f t="shared" si="72"/>
        <v>Sufficient Access</v>
      </c>
    </row>
    <row r="4670" spans="1:11">
      <c r="A4670" t="str">
        <v>TEMPLE VA MEDICAL CENTER (VA CENTRAL TEXAS HEALTHCARE SYSTEM)</v>
      </c>
      <c r="B4670" t="str">
        <v>TEMPLE</v>
      </c>
      <c r="C4670" t="str">
        <v>TX</v>
      </c>
      <c r="D4670" t="str">
        <v>BELL</v>
      </c>
      <c r="E4670" t="str">
        <v>Acute Care - Veterans Administration</v>
      </c>
      <c r="F4670" t="str">
        <v>Veterans Health Administration</v>
      </c>
      <c r="G4670" t="str">
        <v>Yes</v>
      </c>
      <c r="H4670" s="8">
        <v>4</v>
      </c>
      <c r="I4670" t="str">
        <f>_xlfn.XLOOKUP(C4670,State_Ref!B:B,State_Ref!A:A,"No Match")</f>
        <v>Texas</v>
      </c>
      <c r="J4670" cm="1">
        <f t="array" ref="J4670">_xlfn.XLOOKUP(I4670&amp;PROPER(D4670),Cleaned_Population!B$2:B$3200&amp;Cleaned_Population!A$2:A$3200,Cleaned_Population!C$2:C$3200,"No Match")</f>
        <v>402248</v>
      </c>
      <c r="K4670" t="str">
        <f t="shared" si="72"/>
        <v>Sufficient Access</v>
      </c>
    </row>
    <row r="4671" spans="1:11">
      <c r="A4671" t="str">
        <v>USMD HOSPITAL AT ARLINGTON L P</v>
      </c>
      <c r="B4671" t="str">
        <v>ARLINGTON</v>
      </c>
      <c r="C4671" t="str">
        <v>TX</v>
      </c>
      <c r="D4671" t="str">
        <v>TARRANT</v>
      </c>
      <c r="E4671" t="str">
        <v>Acute Care Hospitals</v>
      </c>
      <c r="F4671" t="str">
        <v>Physician</v>
      </c>
      <c r="G4671" t="str">
        <v>Yes</v>
      </c>
      <c r="H4671" s="8">
        <v>0</v>
      </c>
      <c r="I4671" t="str">
        <f>_xlfn.XLOOKUP(C4671,State_Ref!B:B,State_Ref!A:A,"No Match")</f>
        <v>Texas</v>
      </c>
      <c r="J4671" cm="1">
        <f t="array" ref="J4671">_xlfn.XLOOKUP(I4671&amp;PROPER(D4671),Cleaned_Population!B$2:B$3200&amp;Cleaned_Population!A$2:A$3200,Cleaned_Population!C$2:C$3200,"No Match")</f>
        <v>2248466</v>
      </c>
      <c r="K4671" t="str">
        <f t="shared" si="72"/>
        <v>Sufficient Access</v>
      </c>
    </row>
    <row r="4672" spans="1:11">
      <c r="A4672" t="str">
        <v>BAYLOR SURGICAL HOSPITAL AT LAS COLINAS</v>
      </c>
      <c r="B4672" t="str">
        <v>IRVING</v>
      </c>
      <c r="C4672" t="str">
        <v>TX</v>
      </c>
      <c r="D4672" t="str">
        <v>DALLAS</v>
      </c>
      <c r="E4672" t="str">
        <v>Acute Care Hospitals</v>
      </c>
      <c r="F4672" t="str">
        <v>Proprietary</v>
      </c>
      <c r="G4672" t="str">
        <v>Yes</v>
      </c>
      <c r="H4672" s="8">
        <v>0</v>
      </c>
      <c r="I4672" t="str">
        <f>_xlfn.XLOOKUP(C4672,State_Ref!B:B,State_Ref!A:A,"No Match")</f>
        <v>Texas</v>
      </c>
      <c r="J4672" cm="1">
        <f t="array" ref="J4672">_xlfn.XLOOKUP(I4672&amp;PROPER(D4672),Cleaned_Population!B$2:B$3200&amp;Cleaned_Population!A$2:A$3200,Cleaned_Population!C$2:C$3200,"No Match")</f>
        <v>2661397</v>
      </c>
      <c r="K4672" t="str">
        <f t="shared" si="72"/>
        <v>Sufficient Access</v>
      </c>
    </row>
    <row r="4673" spans="1:11">
      <c r="A4673" t="str">
        <v>QUAIL CREEK SURGICAL HOSPITAL</v>
      </c>
      <c r="B4673" t="str">
        <v>AMARILLO</v>
      </c>
      <c r="C4673" t="str">
        <v>TX</v>
      </c>
      <c r="D4673" t="str">
        <v>POTTER</v>
      </c>
      <c r="E4673" t="str">
        <v>Acute Care Hospitals</v>
      </c>
      <c r="F4673" t="str">
        <v>Proprietary</v>
      </c>
      <c r="G4673" t="str">
        <v>Yes</v>
      </c>
      <c r="H4673" s="8">
        <v>0</v>
      </c>
      <c r="I4673" t="str">
        <f>_xlfn.XLOOKUP(C4673,State_Ref!B:B,State_Ref!A:A,"No Match")</f>
        <v>Texas</v>
      </c>
      <c r="J4673" cm="1">
        <f t="array" ref="J4673">_xlfn.XLOOKUP(I4673&amp;PROPER(D4673),Cleaned_Population!B$2:B$3200&amp;Cleaned_Population!A$2:A$3200,Cleaned_Population!C$2:C$3200,"No Match")</f>
        <v>114453</v>
      </c>
      <c r="K4673" t="str">
        <f t="shared" si="72"/>
        <v>Sufficient Access</v>
      </c>
    </row>
    <row r="4674" spans="1:11">
      <c r="A4674" t="str">
        <v>LUBBOCK HEART HOSPITAL LP</v>
      </c>
      <c r="B4674" t="str">
        <v>LUBBOCK</v>
      </c>
      <c r="C4674" t="str">
        <v>TX</v>
      </c>
      <c r="D4674" t="str">
        <v>LUBBOCK</v>
      </c>
      <c r="E4674" t="str">
        <v>Acute Care Hospitals</v>
      </c>
      <c r="F4674" t="str">
        <v>Government - Hospital District or Authority</v>
      </c>
      <c r="G4674" t="str">
        <v>Yes</v>
      </c>
      <c r="H4674" s="8">
        <v>2</v>
      </c>
      <c r="I4674" t="str">
        <f>_xlfn.XLOOKUP(C4674,State_Ref!B:B,State_Ref!A:A,"No Match")</f>
        <v>Texas</v>
      </c>
      <c r="J4674" cm="1">
        <f t="array" ref="J4674">_xlfn.XLOOKUP(I4674&amp;PROPER(D4674),Cleaned_Population!B$2:B$3200&amp;Cleaned_Population!A$2:A$3200,Cleaned_Population!C$2:C$3200,"No Match")</f>
        <v>328906</v>
      </c>
      <c r="K4674" t="str">
        <f t="shared" si="72"/>
        <v>Sufficient Access</v>
      </c>
    </row>
    <row r="4675" spans="1:11">
      <c r="A4675" t="str">
        <v>BAYLOR SCOTT AND WHITE SURGICAL HOSPITAL FORTWORTH</v>
      </c>
      <c r="B4675" t="str">
        <v>FORT WORTH</v>
      </c>
      <c r="C4675" t="str">
        <v>TX</v>
      </c>
      <c r="D4675" t="str">
        <v>TARRANT</v>
      </c>
      <c r="E4675" t="str">
        <v>Acute Care Hospitals</v>
      </c>
      <c r="F4675" t="str">
        <v>Physician</v>
      </c>
      <c r="G4675" t="str">
        <v>Yes</v>
      </c>
      <c r="H4675" s="8">
        <v>0</v>
      </c>
      <c r="I4675" t="str">
        <f>_xlfn.XLOOKUP(C4675,State_Ref!B:B,State_Ref!A:A,"No Match")</f>
        <v>Texas</v>
      </c>
      <c r="J4675" cm="1">
        <f t="array" ref="J4675">_xlfn.XLOOKUP(I4675&amp;PROPER(D4675),Cleaned_Population!B$2:B$3200&amp;Cleaned_Population!A$2:A$3200,Cleaned_Population!C$2:C$3200,"No Match")</f>
        <v>2248466</v>
      </c>
      <c r="K4675" t="str">
        <f t="shared" ref="K4675:K4738" si="73">IF(AND(J4675&gt;50000,COUNTIFS(D:D,D4675,C:C,C4675)&lt;=1),"Hospital Desert","Sufficient Access")</f>
        <v>Sufficient Access</v>
      </c>
    </row>
    <row r="4676" spans="1:11">
      <c r="A4676" t="str">
        <v>BAYLOR MEDICAL CENTER AT TROPHY CLUB</v>
      </c>
      <c r="B4676" t="str">
        <v>TROPHY CLUB</v>
      </c>
      <c r="C4676" t="str">
        <v>TX</v>
      </c>
      <c r="D4676" t="str">
        <v>DENTON</v>
      </c>
      <c r="E4676" t="str">
        <v>Acute Care Hospitals</v>
      </c>
      <c r="F4676" t="str">
        <v>Proprietary</v>
      </c>
      <c r="G4676" t="str">
        <v>Yes</v>
      </c>
      <c r="H4676" s="8">
        <v>0</v>
      </c>
      <c r="I4676" t="str">
        <f>_xlfn.XLOOKUP(C4676,State_Ref!B:B,State_Ref!A:A,"No Match")</f>
        <v>Texas</v>
      </c>
      <c r="J4676" cm="1">
        <f t="array" ref="J4676">_xlfn.XLOOKUP(I4676&amp;PROPER(D4676),Cleaned_Population!B$2:B$3200&amp;Cleaned_Population!A$2:A$3200,Cleaned_Population!C$2:C$3200,"No Match")</f>
        <v>1069346</v>
      </c>
      <c r="K4676" t="str">
        <f t="shared" si="73"/>
        <v>Sufficient Access</v>
      </c>
    </row>
    <row r="4677" spans="1:11">
      <c r="A4677" t="str">
        <v>BAYLOR SCOTT &amp;  WHITE MEDICAL CENTER - CENTENNIAL</v>
      </c>
      <c r="B4677" t="str">
        <v>FRISCO</v>
      </c>
      <c r="C4677" t="str">
        <v>TX</v>
      </c>
      <c r="D4677" t="str">
        <v>COLLIN</v>
      </c>
      <c r="E4677" t="str">
        <v>Acute Care Hospitals</v>
      </c>
      <c r="F4677" t="str">
        <v>Voluntary non-profit - Other</v>
      </c>
      <c r="G4677" t="str">
        <v>Yes</v>
      </c>
      <c r="H4677" s="8">
        <v>5</v>
      </c>
      <c r="I4677" t="str">
        <f>_xlfn.XLOOKUP(C4677,State_Ref!B:B,State_Ref!A:A,"No Match")</f>
        <v>Texas</v>
      </c>
      <c r="J4677" cm="1">
        <f t="array" ref="J4677">_xlfn.XLOOKUP(I4677&amp;PROPER(D4677),Cleaned_Population!B$2:B$3200&amp;Cleaned_Population!A$2:A$3200,Cleaned_Population!C$2:C$3200,"No Match")</f>
        <v>1297179</v>
      </c>
      <c r="K4677" t="str">
        <f t="shared" si="73"/>
        <v>Sufficient Access</v>
      </c>
    </row>
    <row r="4678" spans="1:11">
      <c r="A4678" t="str">
        <v>TEXAS HEALTH HARRIS METHODIST HOSPITAL SOUTHLAKE</v>
      </c>
      <c r="B4678" t="str">
        <v>SOUTHLAKE</v>
      </c>
      <c r="C4678" t="str">
        <v>TX</v>
      </c>
      <c r="D4678" t="str">
        <v>TARRANT</v>
      </c>
      <c r="E4678" t="str">
        <v>Acute Care Hospitals</v>
      </c>
      <c r="F4678" t="str">
        <v>Proprietary</v>
      </c>
      <c r="G4678" t="str">
        <v>Yes</v>
      </c>
      <c r="H4678" s="8">
        <v>0</v>
      </c>
      <c r="I4678" t="str">
        <f>_xlfn.XLOOKUP(C4678,State_Ref!B:B,State_Ref!A:A,"No Match")</f>
        <v>Texas</v>
      </c>
      <c r="J4678" cm="1">
        <f t="array" ref="J4678">_xlfn.XLOOKUP(I4678&amp;PROPER(D4678),Cleaned_Population!B$2:B$3200&amp;Cleaned_Population!A$2:A$3200,Cleaned_Population!C$2:C$3200,"No Match")</f>
        <v>2248466</v>
      </c>
      <c r="K4678" t="str">
        <f t="shared" si="73"/>
        <v>Sufficient Access</v>
      </c>
    </row>
    <row r="4679" spans="1:11">
      <c r="A4679" t="str">
        <v>TEXAS INSTITUTE FOR SURGERY AT PRESBYTERIAN HOSPIT</v>
      </c>
      <c r="B4679" t="str">
        <v>DALLAS</v>
      </c>
      <c r="C4679" t="str">
        <v>TX</v>
      </c>
      <c r="D4679" t="str">
        <v>DALLAS</v>
      </c>
      <c r="E4679" t="str">
        <v>Acute Care Hospitals</v>
      </c>
      <c r="F4679" t="str">
        <v>Physician</v>
      </c>
      <c r="G4679" t="str">
        <v>Yes</v>
      </c>
      <c r="H4679" s="8">
        <v>0</v>
      </c>
      <c r="I4679" t="str">
        <f>_xlfn.XLOOKUP(C4679,State_Ref!B:B,State_Ref!A:A,"No Match")</f>
        <v>Texas</v>
      </c>
      <c r="J4679" cm="1">
        <f t="array" ref="J4679">_xlfn.XLOOKUP(I4679&amp;PROPER(D4679),Cleaned_Population!B$2:B$3200&amp;Cleaned_Population!A$2:A$3200,Cleaned_Population!C$2:C$3200,"No Match")</f>
        <v>2661397</v>
      </c>
      <c r="K4679" t="str">
        <f t="shared" si="73"/>
        <v>Sufficient Access</v>
      </c>
    </row>
    <row r="4680" spans="1:11">
      <c r="A4680" t="str">
        <v>BAYLOR SCOTT &amp; WHITE MEDICAL CENTER PLANO</v>
      </c>
      <c r="B4680" t="str">
        <v>PLANO</v>
      </c>
      <c r="C4680" t="str">
        <v>TX</v>
      </c>
      <c r="D4680" t="str">
        <v>COLLIN</v>
      </c>
      <c r="E4680" t="str">
        <v>Acute Care Hospitals</v>
      </c>
      <c r="F4680" t="str">
        <v>Voluntary non-profit - Other</v>
      </c>
      <c r="G4680" t="str">
        <v>Yes</v>
      </c>
      <c r="H4680" s="8">
        <v>4</v>
      </c>
      <c r="I4680" t="str">
        <f>_xlfn.XLOOKUP(C4680,State_Ref!B:B,State_Ref!A:A,"No Match")</f>
        <v>Texas</v>
      </c>
      <c r="J4680" cm="1">
        <f t="array" ref="J4680">_xlfn.XLOOKUP(I4680&amp;PROPER(D4680),Cleaned_Population!B$2:B$3200&amp;Cleaned_Population!A$2:A$3200,Cleaned_Population!C$2:C$3200,"No Match")</f>
        <v>1297179</v>
      </c>
      <c r="K4680" t="str">
        <f t="shared" si="73"/>
        <v>Sufficient Access</v>
      </c>
    </row>
    <row r="4681" spans="1:11">
      <c r="A4681" t="str">
        <v>TEXAS HEALTH CENTER FOR DIAGNOSTICS &amp; SURGERY PLAN</v>
      </c>
      <c r="B4681" t="str">
        <v>PLANO</v>
      </c>
      <c r="C4681" t="str">
        <v>TX</v>
      </c>
      <c r="D4681" t="str">
        <v>COLLIN</v>
      </c>
      <c r="E4681" t="str">
        <v>Acute Care Hospitals</v>
      </c>
      <c r="F4681" t="str">
        <v>Physician</v>
      </c>
      <c r="G4681" t="str">
        <v>Yes</v>
      </c>
      <c r="H4681" s="8">
        <v>0</v>
      </c>
      <c r="I4681" t="str">
        <f>_xlfn.XLOOKUP(C4681,State_Ref!B:B,State_Ref!A:A,"No Match")</f>
        <v>Texas</v>
      </c>
      <c r="J4681" cm="1">
        <f t="array" ref="J4681">_xlfn.XLOOKUP(I4681&amp;PROPER(D4681),Cleaned_Population!B$2:B$3200&amp;Cleaned_Population!A$2:A$3200,Cleaned_Population!C$2:C$3200,"No Match")</f>
        <v>1297179</v>
      </c>
      <c r="K4681" t="str">
        <f t="shared" si="73"/>
        <v>Sufficient Access</v>
      </c>
    </row>
    <row r="4682" spans="1:11">
      <c r="A4682" t="str">
        <v>THE HEART HOSPITAL BAYLOR DENTON</v>
      </c>
      <c r="B4682" t="str">
        <v>DENTON</v>
      </c>
      <c r="C4682" t="str">
        <v>TX</v>
      </c>
      <c r="D4682" t="str">
        <v>DENTON</v>
      </c>
      <c r="E4682" t="str">
        <v>Acute Care Hospitals</v>
      </c>
      <c r="F4682" t="str">
        <v>Physician</v>
      </c>
      <c r="G4682" t="str">
        <v>Yes</v>
      </c>
      <c r="H4682" s="8">
        <v>5</v>
      </c>
      <c r="I4682" t="str">
        <f>_xlfn.XLOOKUP(C4682,State_Ref!B:B,State_Ref!A:A,"No Match")</f>
        <v>Texas</v>
      </c>
      <c r="J4682" cm="1">
        <f t="array" ref="J4682">_xlfn.XLOOKUP(I4682&amp;PROPER(D4682),Cleaned_Population!B$2:B$3200&amp;Cleaned_Population!A$2:A$3200,Cleaned_Population!C$2:C$3200,"No Match")</f>
        <v>1069346</v>
      </c>
      <c r="K4682" t="str">
        <f t="shared" si="73"/>
        <v>Sufficient Access</v>
      </c>
    </row>
    <row r="4683" spans="1:11">
      <c r="A4683" t="str">
        <v>BAYLOR SCOTT WHITE THE HEART HOSPITAL CORINTH</v>
      </c>
      <c r="B4683" t="str">
        <v>DENTON</v>
      </c>
      <c r="C4683" t="str">
        <v>TX</v>
      </c>
      <c r="D4683" t="str">
        <v>DENTON</v>
      </c>
      <c r="E4683" t="str">
        <v>Acute Care Hospitals</v>
      </c>
      <c r="F4683" t="str">
        <v>Proprietary</v>
      </c>
      <c r="G4683" t="str">
        <v>Yes</v>
      </c>
      <c r="H4683" s="8">
        <v>0</v>
      </c>
      <c r="I4683" t="str">
        <f>_xlfn.XLOOKUP(C4683,State_Ref!B:B,State_Ref!A:A,"No Match")</f>
        <v>Texas</v>
      </c>
      <c r="J4683" cm="1">
        <f t="array" ref="J4683">_xlfn.XLOOKUP(I4683&amp;PROPER(D4683),Cleaned_Population!B$2:B$3200&amp;Cleaned_Population!A$2:A$3200,Cleaned_Population!C$2:C$3200,"No Match")</f>
        <v>1069346</v>
      </c>
      <c r="K4683" t="str">
        <f t="shared" si="73"/>
        <v>Sufficient Access</v>
      </c>
    </row>
    <row r="4684" spans="1:11">
      <c r="A4684" t="str">
        <v>SAN ANTONIO VA MEDICAL CENTER (VA SOUTH TEXAS HEALTHCARE SYSTEM)</v>
      </c>
      <c r="B4684" t="str">
        <v>SAN ANTONIO</v>
      </c>
      <c r="C4684" t="str">
        <v>TX</v>
      </c>
      <c r="D4684" t="str">
        <v>BEXAR</v>
      </c>
      <c r="E4684" t="str">
        <v>Acute Care - Veterans Administration</v>
      </c>
      <c r="F4684" t="str">
        <v>Veterans Health Administration</v>
      </c>
      <c r="G4684" t="str">
        <v>Yes</v>
      </c>
      <c r="H4684" s="8">
        <v>5</v>
      </c>
      <c r="I4684" t="str">
        <f>_xlfn.XLOOKUP(C4684,State_Ref!B:B,State_Ref!A:A,"No Match")</f>
        <v>Texas</v>
      </c>
      <c r="J4684" cm="1">
        <f t="array" ref="J4684">_xlfn.XLOOKUP(I4684&amp;PROPER(D4684),Cleaned_Population!B$2:B$3200&amp;Cleaned_Population!A$2:A$3200,Cleaned_Population!C$2:C$3200,"No Match")</f>
        <v>2160088</v>
      </c>
      <c r="K4684" t="str">
        <f t="shared" si="73"/>
        <v>Sufficient Access</v>
      </c>
    </row>
    <row r="4685" spans="1:11">
      <c r="A4685" t="str">
        <v>PARMER COUNTY COMMUNITY HOSPITAL</v>
      </c>
      <c r="B4685" t="str">
        <v>FRIONA</v>
      </c>
      <c r="C4685" t="str">
        <v>TX</v>
      </c>
      <c r="D4685" t="str">
        <v>PARMER</v>
      </c>
      <c r="E4685" t="str">
        <v>Critical Access Hospitals</v>
      </c>
      <c r="F4685" t="str">
        <v>Voluntary non-profit - Private</v>
      </c>
      <c r="G4685" t="str">
        <v>Yes</v>
      </c>
      <c r="H4685" s="8">
        <v>0</v>
      </c>
      <c r="I4685" t="str">
        <f>_xlfn.XLOOKUP(C4685,State_Ref!B:B,State_Ref!A:A,"No Match")</f>
        <v>Texas</v>
      </c>
      <c r="J4685" cm="1">
        <f t="array" ref="J4685">_xlfn.XLOOKUP(I4685&amp;PROPER(D4685),Cleaned_Population!B$2:B$3200&amp;Cleaned_Population!A$2:A$3200,Cleaned_Population!C$2:C$3200,"No Match")</f>
        <v>9678</v>
      </c>
      <c r="K4685" t="str">
        <f t="shared" si="73"/>
        <v>Sufficient Access</v>
      </c>
    </row>
    <row r="4686" spans="1:11">
      <c r="A4686" t="str">
        <v>REAGAN MEMORIAL HOSPITAL</v>
      </c>
      <c r="B4686" t="str">
        <v>BIG LAKE</v>
      </c>
      <c r="C4686" t="str">
        <v>TX</v>
      </c>
      <c r="D4686" t="str">
        <v>REAGAN</v>
      </c>
      <c r="E4686" t="str">
        <v>Critical Access Hospitals</v>
      </c>
      <c r="F4686" t="str">
        <v>Government - Hospital District or Authority</v>
      </c>
      <c r="G4686" t="str">
        <v>Yes</v>
      </c>
      <c r="H4686" s="8">
        <v>0</v>
      </c>
      <c r="I4686" t="str">
        <f>_xlfn.XLOOKUP(C4686,State_Ref!B:B,State_Ref!A:A,"No Match")</f>
        <v>Texas</v>
      </c>
      <c r="J4686" cm="1">
        <f t="array" ref="J4686">_xlfn.XLOOKUP(I4686&amp;PROPER(D4686),Cleaned_Population!B$2:B$3200&amp;Cleaned_Population!A$2:A$3200,Cleaned_Population!C$2:C$3200,"No Match")</f>
        <v>3166</v>
      </c>
      <c r="K4686" t="str">
        <f t="shared" si="73"/>
        <v>Sufficient Access</v>
      </c>
    </row>
    <row r="4687" spans="1:11">
      <c r="A4687" t="str">
        <v>LIMESTONE MEDICAL CENTER</v>
      </c>
      <c r="B4687" t="str">
        <v>GROESBECK</v>
      </c>
      <c r="C4687" t="str">
        <v>TX</v>
      </c>
      <c r="D4687" t="str">
        <v>LIMESTONE</v>
      </c>
      <c r="E4687" t="str">
        <v>Critical Access Hospitals</v>
      </c>
      <c r="F4687" t="str">
        <v>Government - Hospital District or Authority</v>
      </c>
      <c r="G4687" t="str">
        <v>Yes</v>
      </c>
      <c r="H4687" s="8">
        <v>0</v>
      </c>
      <c r="I4687" t="str">
        <f>_xlfn.XLOOKUP(C4687,State_Ref!B:B,State_Ref!A:A,"No Match")</f>
        <v>Texas</v>
      </c>
      <c r="J4687" cm="1">
        <f t="array" ref="J4687">_xlfn.XLOOKUP(I4687&amp;PROPER(D4687),Cleaned_Population!B$2:B$3200&amp;Cleaned_Population!A$2:A$3200,Cleaned_Population!C$2:C$3200,"No Match")</f>
        <v>22849</v>
      </c>
      <c r="K4687" t="str">
        <f t="shared" si="73"/>
        <v>Sufficient Access</v>
      </c>
    </row>
    <row r="4688" spans="1:11">
      <c r="A4688" t="str">
        <v>SCHLEICHER COUNTY MEDICAL CENTER</v>
      </c>
      <c r="B4688" t="str">
        <v>ELDORADO</v>
      </c>
      <c r="C4688" t="str">
        <v>TX</v>
      </c>
      <c r="D4688" t="str">
        <v>SCHLEICHER</v>
      </c>
      <c r="E4688" t="str">
        <v>Critical Access Hospitals</v>
      </c>
      <c r="F4688" t="str">
        <v>Proprietary</v>
      </c>
      <c r="G4688" t="str">
        <v>No</v>
      </c>
      <c r="H4688" s="8">
        <v>0</v>
      </c>
      <c r="I4688" t="str">
        <f>_xlfn.XLOOKUP(C4688,State_Ref!B:B,State_Ref!A:A,"No Match")</f>
        <v>Texas</v>
      </c>
      <c r="J4688" cm="1">
        <f t="array" ref="J4688">_xlfn.XLOOKUP(I4688&amp;PROPER(D4688),Cleaned_Population!B$2:B$3200&amp;Cleaned_Population!A$2:A$3200,Cleaned_Population!C$2:C$3200,"No Match")</f>
        <v>2245</v>
      </c>
      <c r="K4688" t="str">
        <f t="shared" si="73"/>
        <v>Sufficient Access</v>
      </c>
    </row>
    <row r="4689" spans="1:11">
      <c r="A4689" t="str">
        <v>BURLESON ST JOSEPH HEALTH CENTER</v>
      </c>
      <c r="B4689" t="str">
        <v>CALDWELL</v>
      </c>
      <c r="C4689" t="str">
        <v>TX</v>
      </c>
      <c r="D4689" t="str">
        <v>BURLESON</v>
      </c>
      <c r="E4689" t="str">
        <v>Critical Access Hospitals</v>
      </c>
      <c r="F4689" t="str">
        <v>Voluntary non-profit - Private</v>
      </c>
      <c r="G4689" t="str">
        <v>Yes</v>
      </c>
      <c r="H4689" s="8">
        <v>0</v>
      </c>
      <c r="I4689" t="str">
        <f>_xlfn.XLOOKUP(C4689,State_Ref!B:B,State_Ref!A:A,"No Match")</f>
        <v>Texas</v>
      </c>
      <c r="J4689" cm="1">
        <f t="array" ref="J4689">_xlfn.XLOOKUP(I4689&amp;PROPER(D4689),Cleaned_Population!B$2:B$3200&amp;Cleaned_Population!A$2:A$3200,Cleaned_Population!C$2:C$3200,"No Match")</f>
        <v>20549</v>
      </c>
      <c r="K4689" t="str">
        <f t="shared" si="73"/>
        <v>Sufficient Access</v>
      </c>
    </row>
    <row r="4690" spans="1:11">
      <c r="A4690" t="str">
        <v>KIMBLE HOSPITAL</v>
      </c>
      <c r="B4690" t="str">
        <v>JUNCTION</v>
      </c>
      <c r="C4690" t="str">
        <v>TX</v>
      </c>
      <c r="D4690" t="str">
        <v>KIMBLE</v>
      </c>
      <c r="E4690" t="str">
        <v>Critical Access Hospitals</v>
      </c>
      <c r="F4690" t="str">
        <v>Proprietary</v>
      </c>
      <c r="G4690" t="str">
        <v>Yes</v>
      </c>
      <c r="H4690" s="8">
        <v>0</v>
      </c>
      <c r="I4690" t="str">
        <f>_xlfn.XLOOKUP(C4690,State_Ref!B:B,State_Ref!A:A,"No Match")</f>
        <v>Texas</v>
      </c>
      <c r="J4690" cm="1">
        <f t="array" ref="J4690">_xlfn.XLOOKUP(I4690&amp;PROPER(D4690),Cleaned_Population!B$2:B$3200&amp;Cleaned_Population!A$2:A$3200,Cleaned_Population!C$2:C$3200,"No Match")</f>
        <v>4438</v>
      </c>
      <c r="K4690" t="str">
        <f t="shared" si="73"/>
        <v>Sufficient Access</v>
      </c>
    </row>
    <row r="4691" spans="1:11">
      <c r="A4691" t="str">
        <v>IRAAN GENERAL HOSPITAL</v>
      </c>
      <c r="B4691" t="str">
        <v>IRAAN</v>
      </c>
      <c r="C4691" t="str">
        <v>TX</v>
      </c>
      <c r="D4691" t="str">
        <v>PECOS</v>
      </c>
      <c r="E4691" t="str">
        <v>Critical Access Hospitals</v>
      </c>
      <c r="F4691" t="str">
        <v>Government - Hospital District or Authority</v>
      </c>
      <c r="G4691" t="str">
        <v>Yes</v>
      </c>
      <c r="H4691" s="8">
        <v>0</v>
      </c>
      <c r="I4691" t="str">
        <f>_xlfn.XLOOKUP(C4691,State_Ref!B:B,State_Ref!A:A,"No Match")</f>
        <v>Texas</v>
      </c>
      <c r="J4691" cm="1">
        <f t="array" ref="J4691">_xlfn.XLOOKUP(I4691&amp;PROPER(D4691),Cleaned_Population!B$2:B$3200&amp;Cleaned_Population!A$2:A$3200,Cleaned_Population!C$2:C$3200,"No Match")</f>
        <v>14560</v>
      </c>
      <c r="K4691" t="str">
        <f t="shared" si="73"/>
        <v>Sufficient Access</v>
      </c>
    </row>
    <row r="4692" spans="1:11">
      <c r="A4692" t="str">
        <v>YOAKUM COUNTY HOSPITAL</v>
      </c>
      <c r="B4692" t="str">
        <v>DENVER CITY</v>
      </c>
      <c r="C4692" t="str">
        <v>TX</v>
      </c>
      <c r="D4692" t="str">
        <v>YOAKUM</v>
      </c>
      <c r="E4692" t="str">
        <v>Critical Access Hospitals</v>
      </c>
      <c r="F4692" t="str">
        <v>Voluntary non-profit - Other</v>
      </c>
      <c r="G4692" t="str">
        <v>Yes</v>
      </c>
      <c r="H4692" s="8">
        <v>0</v>
      </c>
      <c r="I4692" t="str">
        <f>_xlfn.XLOOKUP(C4692,State_Ref!B:B,State_Ref!A:A,"No Match")</f>
        <v>Texas</v>
      </c>
      <c r="J4692" cm="1">
        <f t="array" ref="J4692">_xlfn.XLOOKUP(I4692&amp;PROPER(D4692),Cleaned_Population!B$2:B$3200&amp;Cleaned_Population!A$2:A$3200,Cleaned_Population!C$2:C$3200,"No Match")</f>
        <v>7438</v>
      </c>
      <c r="K4692" t="str">
        <f t="shared" si="73"/>
        <v>Sufficient Access</v>
      </c>
    </row>
    <row r="4693" spans="1:11">
      <c r="A4693" t="str">
        <v>MC CAMEY HOSPITAL</v>
      </c>
      <c r="B4693" t="str">
        <v>MCCAMEY</v>
      </c>
      <c r="C4693" t="str">
        <v>TX</v>
      </c>
      <c r="D4693" t="str">
        <v>UPTON</v>
      </c>
      <c r="E4693" t="str">
        <v>Critical Access Hospitals</v>
      </c>
      <c r="F4693" t="str">
        <v>Government - Hospital District or Authority</v>
      </c>
      <c r="G4693" t="str">
        <v>Yes</v>
      </c>
      <c r="H4693" s="8">
        <v>0</v>
      </c>
      <c r="I4693" t="str">
        <f>_xlfn.XLOOKUP(C4693,State_Ref!B:B,State_Ref!A:A,"No Match")</f>
        <v>Texas</v>
      </c>
      <c r="J4693" cm="1">
        <f t="array" ref="J4693">_xlfn.XLOOKUP(I4693&amp;PROPER(D4693),Cleaned_Population!B$2:B$3200&amp;Cleaned_Population!A$2:A$3200,Cleaned_Population!C$2:C$3200,"No Match")</f>
        <v>3131</v>
      </c>
      <c r="K4693" t="str">
        <f t="shared" si="73"/>
        <v>Sufficient Access</v>
      </c>
    </row>
    <row r="4694" spans="1:11">
      <c r="A4694" t="str">
        <v>BALLINGER MEMORIAL HOSPITAL</v>
      </c>
      <c r="B4694" t="str">
        <v>BALLINGER</v>
      </c>
      <c r="C4694" t="str">
        <v>TX</v>
      </c>
      <c r="D4694" t="str">
        <v>RUNNELS</v>
      </c>
      <c r="E4694" t="str">
        <v>Critical Access Hospitals</v>
      </c>
      <c r="F4694" t="str">
        <v>Government - Hospital District or Authority</v>
      </c>
      <c r="G4694" t="str">
        <v>Yes</v>
      </c>
      <c r="H4694" s="8">
        <v>0</v>
      </c>
      <c r="I4694" t="str">
        <f>_xlfn.XLOOKUP(C4694,State_Ref!B:B,State_Ref!A:A,"No Match")</f>
        <v>Texas</v>
      </c>
      <c r="J4694" cm="1">
        <f t="array" ref="J4694">_xlfn.XLOOKUP(I4694&amp;PROPER(D4694),Cleaned_Population!B$2:B$3200&amp;Cleaned_Population!A$2:A$3200,Cleaned_Population!C$2:C$3200,"No Match")</f>
        <v>9693</v>
      </c>
      <c r="K4694" t="str">
        <f t="shared" si="73"/>
        <v>Sufficient Access</v>
      </c>
    </row>
    <row r="4695" spans="1:11">
      <c r="A4695" t="str">
        <v>SWEENY COMMUNITY HOSPITAL</v>
      </c>
      <c r="B4695" t="str">
        <v>SWEENY</v>
      </c>
      <c r="C4695" t="str">
        <v>TX</v>
      </c>
      <c r="D4695" t="str">
        <v>BRAZORIA</v>
      </c>
      <c r="E4695" t="str">
        <v>Critical Access Hospitals</v>
      </c>
      <c r="F4695" t="str">
        <v>Government - Hospital District or Authority</v>
      </c>
      <c r="G4695" t="str">
        <v>Yes</v>
      </c>
      <c r="H4695" s="8">
        <v>0</v>
      </c>
      <c r="I4695" t="str">
        <f>_xlfn.XLOOKUP(C4695,State_Ref!B:B,State_Ref!A:A,"No Match")</f>
        <v>Texas</v>
      </c>
      <c r="J4695" cm="1">
        <f t="array" ref="J4695">_xlfn.XLOOKUP(I4695&amp;PROPER(D4695),Cleaned_Population!B$2:B$3200&amp;Cleaned_Population!A$2:A$3200,Cleaned_Population!C$2:C$3200,"No Match")</f>
        <v>419080</v>
      </c>
      <c r="K4695" t="str">
        <f t="shared" si="73"/>
        <v>Sufficient Access</v>
      </c>
    </row>
    <row r="4696" spans="1:11">
      <c r="A4696" t="str">
        <v>RICE MEDICAL CENTER</v>
      </c>
      <c r="B4696" t="str">
        <v>EAGLE LAKE</v>
      </c>
      <c r="C4696" t="str">
        <v>TX</v>
      </c>
      <c r="D4696" t="str">
        <v>COLORADO</v>
      </c>
      <c r="E4696" t="str">
        <v>Critical Access Hospitals</v>
      </c>
      <c r="F4696" t="str">
        <v>Proprietary</v>
      </c>
      <c r="G4696" t="str">
        <v>Yes</v>
      </c>
      <c r="H4696" s="8">
        <v>0</v>
      </c>
      <c r="I4696" t="str">
        <f>_xlfn.XLOOKUP(C4696,State_Ref!B:B,State_Ref!A:A,"No Match")</f>
        <v>Texas</v>
      </c>
      <c r="J4696" cm="1">
        <f t="array" ref="J4696">_xlfn.XLOOKUP(I4696&amp;PROPER(D4696),Cleaned_Population!B$2:B$3200&amp;Cleaned_Population!A$2:A$3200,Cleaned_Population!C$2:C$3200,"No Match")</f>
        <v>21439</v>
      </c>
      <c r="K4696" t="str">
        <f t="shared" si="73"/>
        <v>Sufficient Access</v>
      </c>
    </row>
    <row r="4697" spans="1:11">
      <c r="A4697" t="str">
        <v>FISHER COUNTY HOSPITAL DISTRICT</v>
      </c>
      <c r="B4697" t="str">
        <v>ROTAN</v>
      </c>
      <c r="C4697" t="str">
        <v>TX</v>
      </c>
      <c r="D4697" t="str">
        <v>FISHER</v>
      </c>
      <c r="E4697" t="str">
        <v>Critical Access Hospitals</v>
      </c>
      <c r="F4697" t="str">
        <v>Government - Hospital District or Authority</v>
      </c>
      <c r="G4697" t="str">
        <v>Yes</v>
      </c>
      <c r="H4697" s="8">
        <v>0</v>
      </c>
      <c r="I4697" t="str">
        <f>_xlfn.XLOOKUP(C4697,State_Ref!B:B,State_Ref!A:A,"No Match")</f>
        <v>Texas</v>
      </c>
      <c r="J4697" cm="1">
        <f t="array" ref="J4697">_xlfn.XLOOKUP(I4697&amp;PROPER(D4697),Cleaned_Population!B$2:B$3200&amp;Cleaned_Population!A$2:A$3200,Cleaned_Population!C$2:C$3200,"No Match")</f>
        <v>3692</v>
      </c>
      <c r="K4697" t="str">
        <f t="shared" si="73"/>
        <v>Sufficient Access</v>
      </c>
    </row>
    <row r="4698" spans="1:11">
      <c r="A4698" t="str">
        <v>WINKLER COUNTY MEMORIAL HOSPITAL</v>
      </c>
      <c r="B4698" t="str">
        <v>KERMIT</v>
      </c>
      <c r="C4698" t="str">
        <v>TX</v>
      </c>
      <c r="D4698" t="str">
        <v>WINKLER</v>
      </c>
      <c r="E4698" t="str">
        <v>Critical Access Hospitals</v>
      </c>
      <c r="F4698" t="str">
        <v>Government - Local</v>
      </c>
      <c r="G4698" t="str">
        <v>Yes</v>
      </c>
      <c r="H4698" s="8">
        <v>0</v>
      </c>
      <c r="I4698" t="str">
        <f>_xlfn.XLOOKUP(C4698,State_Ref!B:B,State_Ref!A:A,"No Match")</f>
        <v>Texas</v>
      </c>
      <c r="J4698" cm="1">
        <f t="array" ref="J4698">_xlfn.XLOOKUP(I4698&amp;PROPER(D4698),Cleaned_Population!B$2:B$3200&amp;Cleaned_Population!A$2:A$3200,Cleaned_Population!C$2:C$3200,"No Match")</f>
        <v>7540</v>
      </c>
      <c r="K4698" t="str">
        <f t="shared" si="73"/>
        <v>Sufficient Access</v>
      </c>
    </row>
    <row r="4699" spans="1:11">
      <c r="A4699" t="str">
        <v>NORTH RUNNELS HOSPITAL</v>
      </c>
      <c r="B4699" t="str">
        <v>WINTERS</v>
      </c>
      <c r="C4699" t="str">
        <v>TX</v>
      </c>
      <c r="D4699" t="str">
        <v>RUNNELS</v>
      </c>
      <c r="E4699" t="str">
        <v>Critical Access Hospitals</v>
      </c>
      <c r="F4699" t="str">
        <v>Government - Hospital District or Authority</v>
      </c>
      <c r="G4699" t="str">
        <v>Yes</v>
      </c>
      <c r="H4699" s="8">
        <v>0</v>
      </c>
      <c r="I4699" t="str">
        <f>_xlfn.XLOOKUP(C4699,State_Ref!B:B,State_Ref!A:A,"No Match")</f>
        <v>Texas</v>
      </c>
      <c r="J4699" cm="1">
        <f t="array" ref="J4699">_xlfn.XLOOKUP(I4699&amp;PROPER(D4699),Cleaned_Population!B$2:B$3200&amp;Cleaned_Population!A$2:A$3200,Cleaned_Population!C$2:C$3200,"No Match")</f>
        <v>9693</v>
      </c>
      <c r="K4699" t="str">
        <f t="shared" si="73"/>
        <v>Sufficient Access</v>
      </c>
    </row>
    <row r="4700" spans="1:11">
      <c r="A4700" t="str">
        <v>MADISON ST JOSEPH HEALTH CENTER</v>
      </c>
      <c r="B4700" t="str">
        <v>MADISONVILLE</v>
      </c>
      <c r="C4700" t="str">
        <v>TX</v>
      </c>
      <c r="D4700" t="str">
        <v>MADISON</v>
      </c>
      <c r="E4700" t="str">
        <v>Critical Access Hospitals</v>
      </c>
      <c r="F4700" t="str">
        <v>Voluntary non-profit - Private</v>
      </c>
      <c r="G4700" t="str">
        <v>Yes</v>
      </c>
      <c r="H4700" s="8">
        <v>0</v>
      </c>
      <c r="I4700" t="str">
        <f>_xlfn.XLOOKUP(C4700,State_Ref!B:B,State_Ref!A:A,"No Match")</f>
        <v>Texas</v>
      </c>
      <c r="J4700" cm="1">
        <f t="array" ref="J4700">_xlfn.XLOOKUP(I4700&amp;PROPER(D4700),Cleaned_Population!B$2:B$3200&amp;Cleaned_Population!A$2:A$3200,Cleaned_Population!C$2:C$3200,"No Match")</f>
        <v>14226</v>
      </c>
      <c r="K4700" t="str">
        <f t="shared" si="73"/>
        <v>Sufficient Access</v>
      </c>
    </row>
    <row r="4701" spans="1:11">
      <c r="A4701" t="str">
        <v>REFUGIO COUNTY MEMORIAL HOSPITAL</v>
      </c>
      <c r="B4701" t="str">
        <v>REFUGIO</v>
      </c>
      <c r="C4701" t="str">
        <v>TX</v>
      </c>
      <c r="D4701" t="str">
        <v>REFUGIO</v>
      </c>
      <c r="E4701" t="str">
        <v>Critical Access Hospitals</v>
      </c>
      <c r="F4701" t="str">
        <v>Government - Hospital District or Authority</v>
      </c>
      <c r="G4701" t="str">
        <v>Yes</v>
      </c>
      <c r="H4701" s="8">
        <v>0</v>
      </c>
      <c r="I4701" t="str">
        <f>_xlfn.XLOOKUP(C4701,State_Ref!B:B,State_Ref!A:A,"No Match")</f>
        <v>Texas</v>
      </c>
      <c r="J4701" cm="1">
        <f t="array" ref="J4701">_xlfn.XLOOKUP(I4701&amp;PROPER(D4701),Cleaned_Population!B$2:B$3200&amp;Cleaned_Population!A$2:A$3200,Cleaned_Population!C$2:C$3200,"No Match")</f>
        <v>6657</v>
      </c>
      <c r="K4701" t="str">
        <f t="shared" si="73"/>
        <v>Sufficient Access</v>
      </c>
    </row>
    <row r="4702" spans="1:11">
      <c r="A4702" t="str">
        <v>STONEWALL MEMORIAL HOSPITAL DISTRICT</v>
      </c>
      <c r="B4702" t="str">
        <v>ASPERMONT</v>
      </c>
      <c r="C4702" t="str">
        <v>TX</v>
      </c>
      <c r="D4702" t="str">
        <v>STONEWALL</v>
      </c>
      <c r="E4702" t="str">
        <v>Critical Access Hospitals</v>
      </c>
      <c r="F4702" t="str">
        <v>Government - Hospital District or Authority</v>
      </c>
      <c r="G4702" t="str">
        <v>Yes</v>
      </c>
      <c r="H4702" s="8">
        <v>0</v>
      </c>
      <c r="I4702" t="str">
        <f>_xlfn.XLOOKUP(C4702,State_Ref!B:B,State_Ref!A:A,"No Match")</f>
        <v>Texas</v>
      </c>
      <c r="J4702" cm="1">
        <f t="array" ref="J4702">_xlfn.XLOOKUP(I4702&amp;PROPER(D4702),Cleaned_Population!B$2:B$3200&amp;Cleaned_Population!A$2:A$3200,Cleaned_Population!C$2:C$3200,"No Match")</f>
        <v>1186</v>
      </c>
      <c r="K4702" t="str">
        <f t="shared" si="73"/>
        <v>Sufficient Access</v>
      </c>
    </row>
    <row r="4703" spans="1:11">
      <c r="A4703" t="str">
        <v>CHRISTUS MOTHER FRANCES HOSPITAL- JACKSONVILLE</v>
      </c>
      <c r="B4703" t="str">
        <v>JACKSONVILLE</v>
      </c>
      <c r="C4703" t="str">
        <v>TX</v>
      </c>
      <c r="D4703" t="str">
        <v>CHEROKEE</v>
      </c>
      <c r="E4703" t="str">
        <v>Critical Access Hospitals</v>
      </c>
      <c r="F4703" t="str">
        <v>Voluntary non-profit - Private</v>
      </c>
      <c r="G4703" t="str">
        <v>Yes</v>
      </c>
      <c r="H4703" s="8">
        <v>0</v>
      </c>
      <c r="I4703" t="str">
        <f>_xlfn.XLOOKUP(C4703,State_Ref!B:B,State_Ref!A:A,"No Match")</f>
        <v>Texas</v>
      </c>
      <c r="J4703" cm="1">
        <f t="array" ref="J4703">_xlfn.XLOOKUP(I4703&amp;PROPER(D4703),Cleaned_Population!B$2:B$3200&amp;Cleaned_Population!A$2:A$3200,Cleaned_Population!C$2:C$3200,"No Match")</f>
        <v>53337</v>
      </c>
      <c r="K4703" t="str">
        <f t="shared" si="73"/>
        <v>Sufficient Access</v>
      </c>
    </row>
    <row r="4704" spans="1:11">
      <c r="A4704" t="str">
        <v>BAYSIDE COMMUNITY HOSPITAL</v>
      </c>
      <c r="B4704" t="str">
        <v>ANAHUAC</v>
      </c>
      <c r="C4704" t="str">
        <v>TX</v>
      </c>
      <c r="D4704" t="str">
        <v>CHAMBERS</v>
      </c>
      <c r="E4704" t="str">
        <v>Critical Access Hospitals</v>
      </c>
      <c r="F4704" t="str">
        <v>Government - Hospital District or Authority</v>
      </c>
      <c r="G4704" t="str">
        <v>Yes</v>
      </c>
      <c r="H4704" s="8">
        <v>0</v>
      </c>
      <c r="I4704" t="str">
        <f>_xlfn.XLOOKUP(C4704,State_Ref!B:B,State_Ref!A:A,"No Match")</f>
        <v>Texas</v>
      </c>
      <c r="J4704" cm="1">
        <f t="array" ref="J4704">_xlfn.XLOOKUP(I4704&amp;PROPER(D4704),Cleaned_Population!B$2:B$3200&amp;Cleaned_Population!A$2:A$3200,Cleaned_Population!C$2:C$3200,"No Match")</f>
        <v>57594</v>
      </c>
      <c r="K4704" t="str">
        <f t="shared" si="73"/>
        <v>Sufficient Access</v>
      </c>
    </row>
    <row r="4705" spans="1:11">
      <c r="A4705" t="str">
        <v>GRIMES ST JOSEPH HEALTH CENTER</v>
      </c>
      <c r="B4705" t="str">
        <v>NAVASOTA</v>
      </c>
      <c r="C4705" t="str">
        <v>TX</v>
      </c>
      <c r="D4705" t="str">
        <v>GRIMES</v>
      </c>
      <c r="E4705" t="str">
        <v>Critical Access Hospitals</v>
      </c>
      <c r="F4705" t="str">
        <v>Voluntary non-profit - Private</v>
      </c>
      <c r="G4705" t="str">
        <v>Yes</v>
      </c>
      <c r="H4705" s="8">
        <v>0</v>
      </c>
      <c r="I4705" t="str">
        <f>_xlfn.XLOOKUP(C4705,State_Ref!B:B,State_Ref!A:A,"No Match")</f>
        <v>Texas</v>
      </c>
      <c r="J4705" cm="1">
        <f t="array" ref="J4705">_xlfn.XLOOKUP(I4705&amp;PROPER(D4705),Cleaned_Population!B$2:B$3200&amp;Cleaned_Population!A$2:A$3200,Cleaned_Population!C$2:C$3200,"No Match")</f>
        <v>34252</v>
      </c>
      <c r="K4705" t="str">
        <f t="shared" si="73"/>
        <v>Sufficient Access</v>
      </c>
    </row>
    <row r="4706" spans="1:11">
      <c r="A4706" t="str">
        <v>ADVENTHEALTH ROLLINS BROOK</v>
      </c>
      <c r="B4706" t="str">
        <v>LAMPASAS</v>
      </c>
      <c r="C4706" t="str">
        <v>TX</v>
      </c>
      <c r="D4706" t="str">
        <v>LAMPASAS</v>
      </c>
      <c r="E4706" t="str">
        <v>Critical Access Hospitals</v>
      </c>
      <c r="F4706" t="str">
        <v>Voluntary non-profit - Church</v>
      </c>
      <c r="G4706" t="str">
        <v>Yes</v>
      </c>
      <c r="H4706" s="8">
        <v>4</v>
      </c>
      <c r="I4706" t="str">
        <f>_xlfn.XLOOKUP(C4706,State_Ref!B:B,State_Ref!A:A,"No Match")</f>
        <v>Texas</v>
      </c>
      <c r="J4706" cm="1">
        <f t="array" ref="J4706">_xlfn.XLOOKUP(I4706&amp;PROPER(D4706),Cleaned_Population!B$2:B$3200&amp;Cleaned_Population!A$2:A$3200,Cleaned_Population!C$2:C$3200,"No Match")</f>
        <v>23657</v>
      </c>
      <c r="K4706" t="str">
        <f t="shared" si="73"/>
        <v>Sufficient Access</v>
      </c>
    </row>
    <row r="4707" spans="1:11">
      <c r="A4707" t="str">
        <v>LILLIAN M HUDSPETH MEMORIAL HOSPITAL</v>
      </c>
      <c r="B4707" t="str">
        <v>SONORA</v>
      </c>
      <c r="C4707" t="str">
        <v>TX</v>
      </c>
      <c r="D4707" t="str">
        <v>SUTTON</v>
      </c>
      <c r="E4707" t="str">
        <v>Critical Access Hospitals</v>
      </c>
      <c r="F4707" t="str">
        <v>Government - Hospital District or Authority</v>
      </c>
      <c r="G4707" t="str">
        <v>Yes</v>
      </c>
      <c r="H4707" s="8">
        <v>0</v>
      </c>
      <c r="I4707" t="str">
        <f>_xlfn.XLOOKUP(C4707,State_Ref!B:B,State_Ref!A:A,"No Match")</f>
        <v>Texas</v>
      </c>
      <c r="J4707" cm="1">
        <f t="array" ref="J4707">_xlfn.XLOOKUP(I4707&amp;PROPER(D4707),Cleaned_Population!B$2:B$3200&amp;Cleaned_Population!A$2:A$3200,Cleaned_Population!C$2:C$3200,"No Match")</f>
        <v>3203</v>
      </c>
      <c r="K4707" t="str">
        <f t="shared" si="73"/>
        <v>Sufficient Access</v>
      </c>
    </row>
    <row r="4708" spans="1:11">
      <c r="A4708" t="str">
        <v>CONCHO COUNTY HOSPITAL</v>
      </c>
      <c r="B4708" t="str">
        <v>EDEN</v>
      </c>
      <c r="C4708" t="str">
        <v>TX</v>
      </c>
      <c r="D4708" t="str">
        <v>CONCHO</v>
      </c>
      <c r="E4708" t="str">
        <v>Critical Access Hospitals</v>
      </c>
      <c r="F4708" t="str">
        <v>Government - Local</v>
      </c>
      <c r="G4708" t="str">
        <v>Yes</v>
      </c>
      <c r="H4708" s="8">
        <v>0</v>
      </c>
      <c r="I4708" t="str">
        <f>_xlfn.XLOOKUP(C4708,State_Ref!B:B,State_Ref!A:A,"No Match")</f>
        <v>Texas</v>
      </c>
      <c r="J4708" cm="1">
        <f t="array" ref="J4708">_xlfn.XLOOKUP(I4708&amp;PROPER(D4708),Cleaned_Population!B$2:B$3200&amp;Cleaned_Population!A$2:A$3200,Cleaned_Population!C$2:C$3200,"No Match")</f>
        <v>3607</v>
      </c>
      <c r="K4708" t="str">
        <f t="shared" si="73"/>
        <v>Sufficient Access</v>
      </c>
    </row>
    <row r="4709" spans="1:11">
      <c r="A4709" t="str">
        <v>RICELAND MEDICAL CENTER</v>
      </c>
      <c r="B4709" t="str">
        <v>WINNIE</v>
      </c>
      <c r="C4709" t="str">
        <v>TX</v>
      </c>
      <c r="D4709" t="str">
        <v>CHAMBERS</v>
      </c>
      <c r="E4709" t="str">
        <v>Critical Access Hospitals</v>
      </c>
      <c r="F4709" t="str">
        <v>Proprietary</v>
      </c>
      <c r="G4709" t="str">
        <v>Yes</v>
      </c>
      <c r="H4709" s="8">
        <v>0</v>
      </c>
      <c r="I4709" t="str">
        <f>_xlfn.XLOOKUP(C4709,State_Ref!B:B,State_Ref!A:A,"No Match")</f>
        <v>Texas</v>
      </c>
      <c r="J4709" cm="1">
        <f t="array" ref="J4709">_xlfn.XLOOKUP(I4709&amp;PROPER(D4709),Cleaned_Population!B$2:B$3200&amp;Cleaned_Population!A$2:A$3200,Cleaned_Population!C$2:C$3200,"No Match")</f>
        <v>57594</v>
      </c>
      <c r="K4709" t="str">
        <f t="shared" si="73"/>
        <v>Sufficient Access</v>
      </c>
    </row>
    <row r="4710" spans="1:11">
      <c r="A4710" t="str">
        <v>RANKIN HOSPITAL MEDICAL CLINIC</v>
      </c>
      <c r="B4710" t="str">
        <v>RANKIN</v>
      </c>
      <c r="C4710" t="str">
        <v>TX</v>
      </c>
      <c r="D4710" t="str">
        <v>UPTON</v>
      </c>
      <c r="E4710" t="str">
        <v>Critical Access Hospitals</v>
      </c>
      <c r="F4710" t="str">
        <v>Government - Hospital District or Authority</v>
      </c>
      <c r="G4710" t="str">
        <v>Yes</v>
      </c>
      <c r="H4710" s="8">
        <v>0</v>
      </c>
      <c r="I4710" t="str">
        <f>_xlfn.XLOOKUP(C4710,State_Ref!B:B,State_Ref!A:A,"No Match")</f>
        <v>Texas</v>
      </c>
      <c r="J4710" cm="1">
        <f t="array" ref="J4710">_xlfn.XLOOKUP(I4710&amp;PROPER(D4710),Cleaned_Population!B$2:B$3200&amp;Cleaned_Population!A$2:A$3200,Cleaned_Population!C$2:C$3200,"No Match")</f>
        <v>3131</v>
      </c>
      <c r="K4710" t="str">
        <f t="shared" si="73"/>
        <v>Sufficient Access</v>
      </c>
    </row>
    <row r="4711" spans="1:11">
      <c r="A4711" t="str">
        <v>MEDINA REGIONAL HOSPITAL</v>
      </c>
      <c r="B4711" t="str">
        <v>HONDO</v>
      </c>
      <c r="C4711" t="str">
        <v>TX</v>
      </c>
      <c r="D4711" t="str">
        <v>MEDINA</v>
      </c>
      <c r="E4711" t="str">
        <v>Critical Access Hospitals</v>
      </c>
      <c r="F4711" t="str">
        <v>Government - Hospital District or Authority</v>
      </c>
      <c r="G4711" t="str">
        <v>Yes</v>
      </c>
      <c r="H4711" s="8">
        <v>0</v>
      </c>
      <c r="I4711" t="str">
        <f>_xlfn.XLOOKUP(C4711,State_Ref!B:B,State_Ref!A:A,"No Match")</f>
        <v>Texas</v>
      </c>
      <c r="J4711" cm="1">
        <f t="array" ref="J4711">_xlfn.XLOOKUP(I4711&amp;PROPER(D4711),Cleaned_Population!B$2:B$3200&amp;Cleaned_Population!A$2:A$3200,Cleaned_Population!C$2:C$3200,"No Match")</f>
        <v>56881</v>
      </c>
      <c r="K4711" t="str">
        <f t="shared" si="73"/>
        <v>Hospital Desert</v>
      </c>
    </row>
    <row r="4712" spans="1:11">
      <c r="A4712" t="str">
        <v>COON MEMORIAL HOSPITAL</v>
      </c>
      <c r="B4712" t="str">
        <v>DALHART</v>
      </c>
      <c r="C4712" t="str">
        <v>TX</v>
      </c>
      <c r="D4712" t="str">
        <v>DALLAM</v>
      </c>
      <c r="E4712" t="str">
        <v>Critical Access Hospitals</v>
      </c>
      <c r="F4712" t="str">
        <v>Government - Hospital District or Authority</v>
      </c>
      <c r="G4712" t="str">
        <v>Yes</v>
      </c>
      <c r="H4712" s="8">
        <v>0</v>
      </c>
      <c r="I4712" t="str">
        <f>_xlfn.XLOOKUP(C4712,State_Ref!B:B,State_Ref!A:A,"No Match")</f>
        <v>Texas</v>
      </c>
      <c r="J4712" cm="1">
        <f t="array" ref="J4712">_xlfn.XLOOKUP(I4712&amp;PROPER(D4712),Cleaned_Population!B$2:B$3200&amp;Cleaned_Population!A$2:A$3200,Cleaned_Population!C$2:C$3200,"No Match")</f>
        <v>7508</v>
      </c>
      <c r="K4712" t="str">
        <f t="shared" si="73"/>
        <v>Sufficient Access</v>
      </c>
    </row>
    <row r="4713" spans="1:11">
      <c r="A4713" t="str">
        <v>PALACIOS COMMUNITY MEDICAL CENTER</v>
      </c>
      <c r="B4713" t="str">
        <v>PALACIOS</v>
      </c>
      <c r="C4713" t="str">
        <v>TX</v>
      </c>
      <c r="D4713" t="str">
        <v>MATAGORDA</v>
      </c>
      <c r="E4713" t="str">
        <v>Critical Access Hospitals</v>
      </c>
      <c r="F4713" t="str">
        <v>Voluntary non-profit - Private</v>
      </c>
      <c r="G4713" t="str">
        <v>Yes</v>
      </c>
      <c r="H4713" s="8">
        <v>0</v>
      </c>
      <c r="I4713" t="str">
        <f>_xlfn.XLOOKUP(C4713,State_Ref!B:B,State_Ref!A:A,"No Match")</f>
        <v>Texas</v>
      </c>
      <c r="J4713" cm="1">
        <f t="array" ref="J4713">_xlfn.XLOOKUP(I4713&amp;PROPER(D4713),Cleaned_Population!B$2:B$3200&amp;Cleaned_Population!A$2:A$3200,Cleaned_Population!C$2:C$3200,"No Match")</f>
        <v>36463</v>
      </c>
      <c r="K4713" t="str">
        <f t="shared" si="73"/>
        <v>Sufficient Access</v>
      </c>
    </row>
    <row r="4714" spans="1:11">
      <c r="A4714" t="str">
        <v>MARTIN COUNTY HOSPITAL DISTRICT</v>
      </c>
      <c r="B4714" t="str">
        <v>STANTON</v>
      </c>
      <c r="C4714" t="str">
        <v>TX</v>
      </c>
      <c r="D4714" t="str">
        <v>MARTIN</v>
      </c>
      <c r="E4714" t="str">
        <v>Critical Access Hospitals</v>
      </c>
      <c r="F4714" t="str">
        <v>Government - Hospital District or Authority</v>
      </c>
      <c r="G4714" t="str">
        <v>Yes</v>
      </c>
      <c r="H4714" s="8">
        <v>0</v>
      </c>
      <c r="I4714" t="str">
        <f>_xlfn.XLOOKUP(C4714,State_Ref!B:B,State_Ref!A:A,"No Match")</f>
        <v>Texas</v>
      </c>
      <c r="J4714" cm="1">
        <f t="array" ref="J4714">_xlfn.XLOOKUP(I4714&amp;PROPER(D4714),Cleaned_Population!B$2:B$3200&amp;Cleaned_Population!A$2:A$3200,Cleaned_Population!C$2:C$3200,"No Match")</f>
        <v>5284</v>
      </c>
      <c r="K4714" t="str">
        <f t="shared" si="73"/>
        <v>Sufficient Access</v>
      </c>
    </row>
    <row r="4715" spans="1:11">
      <c r="A4715" t="str">
        <v>PARKVIEW HOSPITAL</v>
      </c>
      <c r="B4715" t="str">
        <v>WHEELER</v>
      </c>
      <c r="C4715" t="str">
        <v>TX</v>
      </c>
      <c r="D4715" t="str">
        <v>WHEELER</v>
      </c>
      <c r="E4715" t="str">
        <v>Critical Access Hospitals</v>
      </c>
      <c r="F4715" t="str">
        <v>Government - Hospital District or Authority</v>
      </c>
      <c r="G4715" t="str">
        <v>Yes</v>
      </c>
      <c r="H4715" s="8">
        <v>0</v>
      </c>
      <c r="I4715" t="str">
        <f>_xlfn.XLOOKUP(C4715,State_Ref!B:B,State_Ref!A:A,"No Match")</f>
        <v>Texas</v>
      </c>
      <c r="J4715" cm="1">
        <f t="array" ref="J4715">_xlfn.XLOOKUP(I4715&amp;PROPER(D4715),Cleaned_Population!B$2:B$3200&amp;Cleaned_Population!A$2:A$3200,Cleaned_Population!C$2:C$3200,"No Match")</f>
        <v>4773</v>
      </c>
      <c r="K4715" t="str">
        <f t="shared" si="73"/>
        <v>Sufficient Access</v>
      </c>
    </row>
    <row r="4716" spans="1:11">
      <c r="A4716" t="str">
        <v>MUENSTER MEMORIAL HOSPITAL</v>
      </c>
      <c r="B4716" t="str">
        <v>MUENSTER</v>
      </c>
      <c r="C4716" t="str">
        <v>TX</v>
      </c>
      <c r="D4716" t="str">
        <v>COOKE</v>
      </c>
      <c r="E4716" t="str">
        <v>Critical Access Hospitals</v>
      </c>
      <c r="F4716" t="str">
        <v>Government - Hospital District or Authority</v>
      </c>
      <c r="G4716" t="str">
        <v>Yes</v>
      </c>
      <c r="H4716" s="8">
        <v>0</v>
      </c>
      <c r="I4716" t="str">
        <f>_xlfn.XLOOKUP(C4716,State_Ref!B:B,State_Ref!A:A,"No Match")</f>
        <v>Texas</v>
      </c>
      <c r="J4716" cm="1">
        <f t="array" ref="J4716">_xlfn.XLOOKUP(I4716&amp;PROPER(D4716),Cleaned_Population!B$2:B$3200&amp;Cleaned_Population!A$2:A$3200,Cleaned_Population!C$2:C$3200,"No Match")</f>
        <v>44461</v>
      </c>
      <c r="K4716" t="str">
        <f t="shared" si="73"/>
        <v>Sufficient Access</v>
      </c>
    </row>
    <row r="4717" spans="1:11">
      <c r="A4717" t="str">
        <v>W J MANGOLD MEMORIAL HOSPITAL</v>
      </c>
      <c r="B4717" t="str">
        <v>LOCKNEY</v>
      </c>
      <c r="C4717" t="str">
        <v>TX</v>
      </c>
      <c r="D4717" t="str">
        <v>FLOYD</v>
      </c>
      <c r="E4717" t="str">
        <v>Critical Access Hospitals</v>
      </c>
      <c r="F4717" t="str">
        <v>Physician</v>
      </c>
      <c r="G4717" t="str">
        <v>Yes</v>
      </c>
      <c r="H4717" s="8">
        <v>0</v>
      </c>
      <c r="I4717" t="str">
        <f>_xlfn.XLOOKUP(C4717,State_Ref!B:B,State_Ref!A:A,"No Match")</f>
        <v>Texas</v>
      </c>
      <c r="J4717" cm="1">
        <f t="array" ref="J4717">_xlfn.XLOOKUP(I4717&amp;PROPER(D4717),Cleaned_Population!B$2:B$3200&amp;Cleaned_Population!A$2:A$3200,Cleaned_Population!C$2:C$3200,"No Match")</f>
        <v>4881</v>
      </c>
      <c r="K4717" t="str">
        <f t="shared" si="73"/>
        <v>Sufficient Access</v>
      </c>
    </row>
    <row r="4718" spans="1:11">
      <c r="A4718" t="str">
        <v>CULBERSON HOSPITAL</v>
      </c>
      <c r="B4718" t="str">
        <v>VAN HORN</v>
      </c>
      <c r="C4718" t="str">
        <v>TX</v>
      </c>
      <c r="D4718" t="str">
        <v>CULBERSON</v>
      </c>
      <c r="E4718" t="str">
        <v>Critical Access Hospitals</v>
      </c>
      <c r="F4718" t="str">
        <v>Voluntary non-profit - Other</v>
      </c>
      <c r="G4718" t="str">
        <v>Yes</v>
      </c>
      <c r="H4718" s="8">
        <v>0</v>
      </c>
      <c r="I4718" t="str">
        <f>_xlfn.XLOOKUP(C4718,State_Ref!B:B,State_Ref!A:A,"No Match")</f>
        <v>Texas</v>
      </c>
      <c r="J4718" cm="1">
        <f t="array" ref="J4718">_xlfn.XLOOKUP(I4718&amp;PROPER(D4718),Cleaned_Population!B$2:B$3200&amp;Cleaned_Population!A$2:A$3200,Cleaned_Population!C$2:C$3200,"No Match")</f>
        <v>2267</v>
      </c>
      <c r="K4718" t="str">
        <f t="shared" si="73"/>
        <v>Sufficient Access</v>
      </c>
    </row>
    <row r="4719" spans="1:11">
      <c r="A4719" t="str">
        <v>THROCKMORTON COUNTY MEMORIAL HOSPITAL</v>
      </c>
      <c r="B4719" t="str">
        <v>THROCKMORTON</v>
      </c>
      <c r="C4719" t="str">
        <v>TX</v>
      </c>
      <c r="D4719" t="str">
        <v>THROCKMORTON</v>
      </c>
      <c r="E4719" t="str">
        <v>Critical Access Hospitals</v>
      </c>
      <c r="F4719" t="str">
        <v>Government - Local</v>
      </c>
      <c r="G4719" t="str">
        <v>Yes</v>
      </c>
      <c r="H4719" s="8">
        <v>0</v>
      </c>
      <c r="I4719" t="str">
        <f>_xlfn.XLOOKUP(C4719,State_Ref!B:B,State_Ref!A:A,"No Match")</f>
        <v>Texas</v>
      </c>
      <c r="J4719" cm="1">
        <f t="array" ref="J4719">_xlfn.XLOOKUP(I4719&amp;PROPER(D4719),Cleaned_Population!B$2:B$3200&amp;Cleaned_Population!A$2:A$3200,Cleaned_Population!C$2:C$3200,"No Match")</f>
        <v>1554</v>
      </c>
      <c r="K4719" t="str">
        <f t="shared" si="73"/>
        <v>Sufficient Access</v>
      </c>
    </row>
    <row r="4720" spans="1:11">
      <c r="A4720" t="str">
        <v>SHAMROCK GENERAL HOSPITAL</v>
      </c>
      <c r="B4720" t="str">
        <v>SHAMROCK</v>
      </c>
      <c r="C4720" t="str">
        <v>TX</v>
      </c>
      <c r="D4720" t="str">
        <v>WHEELER</v>
      </c>
      <c r="E4720" t="str">
        <v>Critical Access Hospitals</v>
      </c>
      <c r="F4720" t="str">
        <v>Government - Hospital District or Authority</v>
      </c>
      <c r="G4720" t="str">
        <v>Yes</v>
      </c>
      <c r="H4720" s="8">
        <v>0</v>
      </c>
      <c r="I4720" t="str">
        <f>_xlfn.XLOOKUP(C4720,State_Ref!B:B,State_Ref!A:A,"No Match")</f>
        <v>Texas</v>
      </c>
      <c r="J4720" cm="1">
        <f t="array" ref="J4720">_xlfn.XLOOKUP(I4720&amp;PROPER(D4720),Cleaned_Population!B$2:B$3200&amp;Cleaned_Population!A$2:A$3200,Cleaned_Population!C$2:C$3200,"No Match")</f>
        <v>4773</v>
      </c>
      <c r="K4720" t="str">
        <f t="shared" si="73"/>
        <v>Sufficient Access</v>
      </c>
    </row>
    <row r="4721" spans="1:11">
      <c r="A4721" t="str">
        <v>HASKELL MEMORIAL HOSPITAL</v>
      </c>
      <c r="B4721" t="str">
        <v>HASKELL</v>
      </c>
      <c r="C4721" t="str">
        <v>TX</v>
      </c>
      <c r="D4721" t="str">
        <v>HASKELL</v>
      </c>
      <c r="E4721" t="str">
        <v>Critical Access Hospitals</v>
      </c>
      <c r="F4721" t="str">
        <v>Government - Hospital District or Authority</v>
      </c>
      <c r="G4721" t="str">
        <v>Yes</v>
      </c>
      <c r="H4721" s="8">
        <v>0</v>
      </c>
      <c r="I4721" t="str">
        <f>_xlfn.XLOOKUP(C4721,State_Ref!B:B,State_Ref!A:A,"No Match")</f>
        <v>Texas</v>
      </c>
      <c r="J4721" cm="1">
        <f t="array" ref="J4721">_xlfn.XLOOKUP(I4721&amp;PROPER(D4721),Cleaned_Population!B$2:B$3200&amp;Cleaned_Population!A$2:A$3200,Cleaned_Population!C$2:C$3200,"No Match")</f>
        <v>5499</v>
      </c>
      <c r="K4721" t="str">
        <f t="shared" si="73"/>
        <v>Sufficient Access</v>
      </c>
    </row>
    <row r="4722" spans="1:11">
      <c r="A4722" t="str">
        <v>MITCHELL COUNTY HOSPITAL DISTRICT</v>
      </c>
      <c r="B4722" t="str">
        <v>COLORADO CITY</v>
      </c>
      <c r="C4722" t="str">
        <v>TX</v>
      </c>
      <c r="D4722" t="str">
        <v>MITCHELL</v>
      </c>
      <c r="E4722" t="str">
        <v>Critical Access Hospitals</v>
      </c>
      <c r="F4722" t="str">
        <v>Government - Hospital District or Authority</v>
      </c>
      <c r="G4722" t="str">
        <v>Yes</v>
      </c>
      <c r="H4722" s="8">
        <v>0</v>
      </c>
      <c r="I4722" t="str">
        <f>_xlfn.XLOOKUP(C4722,State_Ref!B:B,State_Ref!A:A,"No Match")</f>
        <v>Texas</v>
      </c>
      <c r="J4722" cm="1">
        <f t="array" ref="J4722">_xlfn.XLOOKUP(I4722&amp;PROPER(D4722),Cleaned_Population!B$2:B$3200&amp;Cleaned_Population!A$2:A$3200,Cleaned_Population!C$2:C$3200,"No Match")</f>
        <v>8947</v>
      </c>
      <c r="K4722" t="str">
        <f t="shared" si="73"/>
        <v>Sufficient Access</v>
      </c>
    </row>
    <row r="4723" spans="1:11">
      <c r="A4723" t="str">
        <v>ELECTRA MEMORIAL HOSPITAL</v>
      </c>
      <c r="B4723" t="str">
        <v>ELECTRA</v>
      </c>
      <c r="C4723" t="str">
        <v>TX</v>
      </c>
      <c r="D4723" t="str">
        <v>WICHITA</v>
      </c>
      <c r="E4723" t="str">
        <v>Critical Access Hospitals</v>
      </c>
      <c r="F4723" t="str">
        <v>Government - Hospital District or Authority</v>
      </c>
      <c r="G4723" t="str">
        <v>Yes</v>
      </c>
      <c r="H4723" s="8">
        <v>0</v>
      </c>
      <c r="I4723" t="str">
        <f>_xlfn.XLOOKUP(C4723,State_Ref!B:B,State_Ref!A:A,"No Match")</f>
        <v>Texas</v>
      </c>
      <c r="J4723" cm="1">
        <f t="array" ref="J4723">_xlfn.XLOOKUP(I4723&amp;PROPER(D4723),Cleaned_Population!B$2:B$3200&amp;Cleaned_Population!A$2:A$3200,Cleaned_Population!C$2:C$3200,"No Match")</f>
        <v>129555</v>
      </c>
      <c r="K4723" t="str">
        <f t="shared" si="73"/>
        <v>Sufficient Access</v>
      </c>
    </row>
    <row r="4724" spans="1:11">
      <c r="A4724" t="str">
        <v>HANSFORD COUNTY HOSPITAL</v>
      </c>
      <c r="B4724" t="str">
        <v>SPEARMAN</v>
      </c>
      <c r="C4724" t="str">
        <v>TX</v>
      </c>
      <c r="D4724" t="str">
        <v>HANSFORD</v>
      </c>
      <c r="E4724" t="str">
        <v>Critical Access Hospitals</v>
      </c>
      <c r="F4724" t="str">
        <v>Government - Hospital District or Authority</v>
      </c>
      <c r="G4724" t="str">
        <v>Yes</v>
      </c>
      <c r="H4724" s="8">
        <v>0</v>
      </c>
      <c r="I4724" t="str">
        <f>_xlfn.XLOOKUP(C4724,State_Ref!B:B,State_Ref!A:A,"No Match")</f>
        <v>Texas</v>
      </c>
      <c r="J4724" cm="1">
        <f t="array" ref="J4724">_xlfn.XLOOKUP(I4724&amp;PROPER(D4724),Cleaned_Population!B$2:B$3200&amp;Cleaned_Population!A$2:A$3200,Cleaned_Population!C$2:C$3200,"No Match")</f>
        <v>4944</v>
      </c>
      <c r="K4724" t="str">
        <f t="shared" si="73"/>
        <v>Sufficient Access</v>
      </c>
    </row>
    <row r="4725" spans="1:11">
      <c r="A4725" t="str">
        <v>YOAKUM COMMUNITY HOSPITAL</v>
      </c>
      <c r="B4725" t="str">
        <v>YOAKUM</v>
      </c>
      <c r="C4725" t="str">
        <v>TX</v>
      </c>
      <c r="D4725" t="str">
        <v>LAVACA</v>
      </c>
      <c r="E4725" t="str">
        <v>Critical Access Hospitals</v>
      </c>
      <c r="F4725" t="str">
        <v>Voluntary non-profit - Private</v>
      </c>
      <c r="G4725" t="str">
        <v>Yes</v>
      </c>
      <c r="H4725" s="8">
        <v>3</v>
      </c>
      <c r="I4725" t="str">
        <f>_xlfn.XLOOKUP(C4725,State_Ref!B:B,State_Ref!A:A,"No Match")</f>
        <v>Texas</v>
      </c>
      <c r="J4725" cm="1">
        <f t="array" ref="J4725">_xlfn.XLOOKUP(I4725&amp;PROPER(D4725),Cleaned_Population!B$2:B$3200&amp;Cleaned_Population!A$2:A$3200,Cleaned_Population!C$2:C$3200,"No Match")</f>
        <v>20651</v>
      </c>
      <c r="K4725" t="str">
        <f t="shared" si="73"/>
        <v>Sufficient Access</v>
      </c>
    </row>
    <row r="4726" spans="1:11">
      <c r="A4726" t="str">
        <v>COLEMAN COUNTY MEDICAL CENTER COMPANY</v>
      </c>
      <c r="B4726" t="str">
        <v>COLEMAN</v>
      </c>
      <c r="C4726" t="str">
        <v>TX</v>
      </c>
      <c r="D4726" t="str">
        <v>COLEMAN</v>
      </c>
      <c r="E4726" t="str">
        <v>Critical Access Hospitals</v>
      </c>
      <c r="F4726" t="str">
        <v>Proprietary</v>
      </c>
      <c r="G4726" t="str">
        <v>Yes</v>
      </c>
      <c r="H4726" s="8">
        <v>0</v>
      </c>
      <c r="I4726" t="str">
        <f>_xlfn.XLOOKUP(C4726,State_Ref!B:B,State_Ref!A:A,"No Match")</f>
        <v>Texas</v>
      </c>
      <c r="J4726" cm="1">
        <f t="array" ref="J4726">_xlfn.XLOOKUP(I4726&amp;PROPER(D4726),Cleaned_Population!B$2:B$3200&amp;Cleaned_Population!A$2:A$3200,Cleaned_Population!C$2:C$3200,"No Match")</f>
        <v>7915</v>
      </c>
      <c r="K4726" t="str">
        <f t="shared" si="73"/>
        <v>Sufficient Access</v>
      </c>
    </row>
    <row r="4727" spans="1:11">
      <c r="A4727" t="str">
        <v>HEART OF TEXAS MEMORIAL HOSPITAL</v>
      </c>
      <c r="B4727" t="str">
        <v>BRADY</v>
      </c>
      <c r="C4727" t="str">
        <v>TX</v>
      </c>
      <c r="D4727" t="str">
        <v>MC CULLOCH</v>
      </c>
      <c r="E4727" t="str">
        <v>Critical Access Hospitals</v>
      </c>
      <c r="F4727" t="str">
        <v>Voluntary non-profit - Private</v>
      </c>
      <c r="G4727" t="str">
        <v>Yes</v>
      </c>
      <c r="H4727" s="8">
        <v>0</v>
      </c>
      <c r="I4727" t="str">
        <f>_xlfn.XLOOKUP(C4727,State_Ref!B:B,State_Ref!A:A,"No Match")</f>
        <v>Texas</v>
      </c>
      <c r="J4727" t="str" cm="1">
        <f t="array" ref="J4727">_xlfn.XLOOKUP(I4727&amp;PROPER(D4727),Cleaned_Population!B$2:B$3200&amp;Cleaned_Population!A$2:A$3200,Cleaned_Population!C$2:C$3200,"No Match")</f>
        <v>No Match</v>
      </c>
      <c r="K4727" t="str">
        <f t="shared" si="73"/>
        <v>Hospital Desert</v>
      </c>
    </row>
    <row r="4728" spans="1:11">
      <c r="A4728" t="str">
        <v>SWISHER MEMORIAL HOSPITAL</v>
      </c>
      <c r="B4728" t="str">
        <v>TULIA</v>
      </c>
      <c r="C4728" t="str">
        <v>TX</v>
      </c>
      <c r="D4728" t="str">
        <v>SWISHER</v>
      </c>
      <c r="E4728" t="str">
        <v>Critical Access Hospitals</v>
      </c>
      <c r="F4728" t="str">
        <v>Voluntary non-profit - Private</v>
      </c>
      <c r="G4728" t="str">
        <v>Yes</v>
      </c>
      <c r="H4728" s="8">
        <v>0</v>
      </c>
      <c r="I4728" t="str">
        <f>_xlfn.XLOOKUP(C4728,State_Ref!B:B,State_Ref!A:A,"No Match")</f>
        <v>Texas</v>
      </c>
      <c r="J4728" cm="1">
        <f t="array" ref="J4728">_xlfn.XLOOKUP(I4728&amp;PROPER(D4728),Cleaned_Population!B$2:B$3200&amp;Cleaned_Population!A$2:A$3200,Cleaned_Population!C$2:C$3200,"No Match")</f>
        <v>6703</v>
      </c>
      <c r="K4728" t="str">
        <f t="shared" si="73"/>
        <v>Sufficient Access</v>
      </c>
    </row>
    <row r="4729" spans="1:11">
      <c r="A4729" t="str">
        <v>PLAINS MEMORIAL HOSPITAL</v>
      </c>
      <c r="B4729" t="str">
        <v>DIMMITT</v>
      </c>
      <c r="C4729" t="str">
        <v>TX</v>
      </c>
      <c r="D4729" t="str">
        <v>CASTRO</v>
      </c>
      <c r="E4729" t="str">
        <v>Critical Access Hospitals</v>
      </c>
      <c r="F4729" t="str">
        <v>Government - Local</v>
      </c>
      <c r="G4729" t="str">
        <v>No</v>
      </c>
      <c r="H4729" s="8">
        <v>0</v>
      </c>
      <c r="I4729" t="str">
        <f>_xlfn.XLOOKUP(C4729,State_Ref!B:B,State_Ref!A:A,"No Match")</f>
        <v>Texas</v>
      </c>
      <c r="J4729" cm="1">
        <f t="array" ref="J4729">_xlfn.XLOOKUP(I4729&amp;PROPER(D4729),Cleaned_Population!B$2:B$3200&amp;Cleaned_Population!A$2:A$3200,Cleaned_Population!C$2:C$3200,"No Match")</f>
        <v>7295</v>
      </c>
      <c r="K4729" t="str">
        <f t="shared" si="73"/>
        <v>Sufficient Access</v>
      </c>
    </row>
    <row r="4730" spans="1:11">
      <c r="A4730" t="str">
        <v>LYNN COUNTY HOSPITAL DISTRICT</v>
      </c>
      <c r="B4730" t="str">
        <v>TAHOKA</v>
      </c>
      <c r="C4730" t="str">
        <v>TX</v>
      </c>
      <c r="D4730" t="str">
        <v>LYNN</v>
      </c>
      <c r="E4730" t="str">
        <v>Critical Access Hospitals</v>
      </c>
      <c r="F4730" t="str">
        <v>Government - Hospital District or Authority</v>
      </c>
      <c r="G4730" t="str">
        <v>Yes</v>
      </c>
      <c r="H4730" s="8">
        <v>0</v>
      </c>
      <c r="I4730" t="str">
        <f>_xlfn.XLOOKUP(C4730,State_Ref!B:B,State_Ref!A:A,"No Match")</f>
        <v>Texas</v>
      </c>
      <c r="J4730" cm="1">
        <f t="array" ref="J4730">_xlfn.XLOOKUP(I4730&amp;PROPER(D4730),Cleaned_Population!B$2:B$3200&amp;Cleaned_Population!A$2:A$3200,Cleaned_Population!C$2:C$3200,"No Match")</f>
        <v>6017</v>
      </c>
      <c r="K4730" t="str">
        <f t="shared" si="73"/>
        <v>Sufficient Access</v>
      </c>
    </row>
    <row r="4731" spans="1:11">
      <c r="A4731" t="str">
        <v>HARDEMAN COUNTY MEMORIAL HOSPITAL</v>
      </c>
      <c r="B4731" t="str">
        <v>QUANAH</v>
      </c>
      <c r="C4731" t="str">
        <v>TX</v>
      </c>
      <c r="D4731" t="str">
        <v>HARDEMAN</v>
      </c>
      <c r="E4731" t="str">
        <v>Critical Access Hospitals</v>
      </c>
      <c r="F4731" t="str">
        <v>Government - Hospital District or Authority</v>
      </c>
      <c r="G4731" t="str">
        <v>Yes</v>
      </c>
      <c r="H4731" s="8">
        <v>0</v>
      </c>
      <c r="I4731" t="str">
        <f>_xlfn.XLOOKUP(C4731,State_Ref!B:B,State_Ref!A:A,"No Match")</f>
        <v>Texas</v>
      </c>
      <c r="J4731" cm="1">
        <f t="array" ref="J4731">_xlfn.XLOOKUP(I4731&amp;PROPER(D4731),Cleaned_Population!B$2:B$3200&amp;Cleaned_Population!A$2:A$3200,Cleaned_Population!C$2:C$3200,"No Match")</f>
        <v>3292</v>
      </c>
      <c r="K4731" t="str">
        <f t="shared" si="73"/>
        <v>Sufficient Access</v>
      </c>
    </row>
    <row r="4732" spans="1:11">
      <c r="A4732" t="str">
        <v>CRANE COUNTY HOSPITAL DISTRICT</v>
      </c>
      <c r="B4732" t="str">
        <v>CRANE</v>
      </c>
      <c r="C4732" t="str">
        <v>TX</v>
      </c>
      <c r="D4732" t="str">
        <v>CRANE</v>
      </c>
      <c r="E4732" t="str">
        <v>Critical Access Hospitals</v>
      </c>
      <c r="F4732" t="str">
        <v>Government - Hospital District or Authority</v>
      </c>
      <c r="G4732" t="str">
        <v>Yes</v>
      </c>
      <c r="H4732" s="8">
        <v>0</v>
      </c>
      <c r="I4732" t="str">
        <f>_xlfn.XLOOKUP(C4732,State_Ref!B:B,State_Ref!A:A,"No Match")</f>
        <v>Texas</v>
      </c>
      <c r="J4732" cm="1">
        <f t="array" ref="J4732">_xlfn.XLOOKUP(I4732&amp;PROPER(D4732),Cleaned_Population!B$2:B$3200&amp;Cleaned_Population!A$2:A$3200,Cleaned_Population!C$2:C$3200,"No Match")</f>
        <v>4554</v>
      </c>
      <c r="K4732" t="str">
        <f t="shared" si="73"/>
        <v>Sufficient Access</v>
      </c>
    </row>
    <row r="4733" spans="1:11">
      <c r="A4733" t="str">
        <v>HAMILTON HOSPITAL</v>
      </c>
      <c r="B4733" t="str">
        <v>OLNEY</v>
      </c>
      <c r="C4733" t="str">
        <v>TX</v>
      </c>
      <c r="D4733" t="str">
        <v>YOUNG</v>
      </c>
      <c r="E4733" t="str">
        <v>Critical Access Hospitals</v>
      </c>
      <c r="F4733" t="str">
        <v>Government - Hospital District or Authority</v>
      </c>
      <c r="G4733" t="str">
        <v>Yes</v>
      </c>
      <c r="H4733" s="8">
        <v>0</v>
      </c>
      <c r="I4733" t="str">
        <f>_xlfn.XLOOKUP(C4733,State_Ref!B:B,State_Ref!A:A,"No Match")</f>
        <v>Texas</v>
      </c>
      <c r="J4733" cm="1">
        <f t="array" ref="J4733">_xlfn.XLOOKUP(I4733&amp;PROPER(D4733),Cleaned_Population!B$2:B$3200&amp;Cleaned_Population!A$2:A$3200,Cleaned_Population!C$2:C$3200,"No Match")</f>
        <v>18154</v>
      </c>
      <c r="K4733" t="str">
        <f t="shared" si="73"/>
        <v>Sufficient Access</v>
      </c>
    </row>
    <row r="4734" spans="1:11">
      <c r="A4734" t="str">
        <v>COLLINGSWORTH GENERAL HOSPITAL</v>
      </c>
      <c r="B4734" t="str">
        <v>WELLINGTON</v>
      </c>
      <c r="C4734" t="str">
        <v>TX</v>
      </c>
      <c r="D4734" t="str">
        <v>COLLINGSWORTH</v>
      </c>
      <c r="E4734" t="str">
        <v>Critical Access Hospitals</v>
      </c>
      <c r="F4734" t="str">
        <v>Proprietary</v>
      </c>
      <c r="G4734" t="str">
        <v>Yes</v>
      </c>
      <c r="H4734" s="8">
        <v>0</v>
      </c>
      <c r="I4734" t="str">
        <f>_xlfn.XLOOKUP(C4734,State_Ref!B:B,State_Ref!A:A,"No Match")</f>
        <v>Texas</v>
      </c>
      <c r="J4734" cm="1">
        <f t="array" ref="J4734">_xlfn.XLOOKUP(I4734&amp;PROPER(D4734),Cleaned_Population!B$2:B$3200&amp;Cleaned_Population!A$2:A$3200,Cleaned_Population!C$2:C$3200,"No Match")</f>
        <v>2487</v>
      </c>
      <c r="K4734" t="str">
        <f t="shared" si="73"/>
        <v>Sufficient Access</v>
      </c>
    </row>
    <row r="4735" spans="1:11">
      <c r="A4735" t="str">
        <v>MEMORIAL MEDICAL CENTER</v>
      </c>
      <c r="B4735" t="str">
        <v>PORT LAVACA</v>
      </c>
      <c r="C4735" t="str">
        <v>TX</v>
      </c>
      <c r="D4735" t="str">
        <v>CALHOUN</v>
      </c>
      <c r="E4735" t="str">
        <v>Critical Access Hospitals</v>
      </c>
      <c r="F4735" t="str">
        <v>Government - Local</v>
      </c>
      <c r="G4735" t="str">
        <v>Yes</v>
      </c>
      <c r="H4735" s="8">
        <v>4</v>
      </c>
      <c r="I4735" t="str">
        <f>_xlfn.XLOOKUP(C4735,State_Ref!B:B,State_Ref!A:A,"No Match")</f>
        <v>Texas</v>
      </c>
      <c r="J4735" cm="1">
        <f t="array" ref="J4735">_xlfn.XLOOKUP(I4735&amp;PROPER(D4735),Cleaned_Population!B$2:B$3200&amp;Cleaned_Population!A$2:A$3200,Cleaned_Population!C$2:C$3200,"No Match")</f>
        <v>19599</v>
      </c>
      <c r="K4735" t="str">
        <f t="shared" si="73"/>
        <v>Sufficient Access</v>
      </c>
    </row>
    <row r="4736" spans="1:11">
      <c r="A4736" t="str">
        <v>MEMORIAL HOSPITAL</v>
      </c>
      <c r="B4736" t="str">
        <v>SEMINOLE</v>
      </c>
      <c r="C4736" t="str">
        <v>TX</v>
      </c>
      <c r="D4736" t="str">
        <v>GAINES</v>
      </c>
      <c r="E4736" t="str">
        <v>Critical Access Hospitals</v>
      </c>
      <c r="F4736" t="str">
        <v>Government - Hospital District or Authority</v>
      </c>
      <c r="G4736" t="str">
        <v>Yes</v>
      </c>
      <c r="H4736" s="8">
        <v>0</v>
      </c>
      <c r="I4736" t="str">
        <f>_xlfn.XLOOKUP(C4736,State_Ref!B:B,State_Ref!A:A,"No Match")</f>
        <v>Texas</v>
      </c>
      <c r="J4736" cm="1">
        <f t="array" ref="J4736">_xlfn.XLOOKUP(I4736&amp;PROPER(D4736),Cleaned_Population!B$2:B$3200&amp;Cleaned_Population!A$2:A$3200,Cleaned_Population!C$2:C$3200,"No Match")</f>
        <v>23956</v>
      </c>
      <c r="K4736" t="str">
        <f t="shared" si="73"/>
        <v>Sufficient Access</v>
      </c>
    </row>
    <row r="4737" spans="1:11">
      <c r="A4737" t="str">
        <v>OCHILTREE GENERAL HOSPITAL</v>
      </c>
      <c r="B4737" t="str">
        <v>PERRYTON</v>
      </c>
      <c r="C4737" t="str">
        <v>TX</v>
      </c>
      <c r="D4737" t="str">
        <v>OCHILTREE</v>
      </c>
      <c r="E4737" t="str">
        <v>Critical Access Hospitals</v>
      </c>
      <c r="F4737" t="str">
        <v>Government - Hospital District or Authority</v>
      </c>
      <c r="G4737" t="str">
        <v>Yes</v>
      </c>
      <c r="H4737" s="8">
        <v>0</v>
      </c>
      <c r="I4737" t="str">
        <f>_xlfn.XLOOKUP(C4737,State_Ref!B:B,State_Ref!A:A,"No Match")</f>
        <v>Texas</v>
      </c>
      <c r="J4737" cm="1">
        <f t="array" ref="J4737">_xlfn.XLOOKUP(I4737&amp;PROPER(D4737),Cleaned_Population!B$2:B$3200&amp;Cleaned_Population!A$2:A$3200,Cleaned_Population!C$2:C$3200,"No Match")</f>
        <v>9284</v>
      </c>
      <c r="K4737" t="str">
        <f t="shared" si="73"/>
        <v>Sufficient Access</v>
      </c>
    </row>
    <row r="4738" spans="1:11">
      <c r="A4738" t="str">
        <v>SABINE COUNTY HOSPITAL</v>
      </c>
      <c r="B4738" t="str">
        <v>HEMPHILL</v>
      </c>
      <c r="C4738" t="str">
        <v>TX</v>
      </c>
      <c r="D4738" t="str">
        <v>SABINE</v>
      </c>
      <c r="E4738" t="str">
        <v>Critical Access Hospitals</v>
      </c>
      <c r="F4738" t="str">
        <v>Proprietary</v>
      </c>
      <c r="G4738" t="str">
        <v>Yes</v>
      </c>
      <c r="H4738" s="8">
        <v>0</v>
      </c>
      <c r="I4738" t="str">
        <f>_xlfn.XLOOKUP(C4738,State_Ref!B:B,State_Ref!A:A,"No Match")</f>
        <v>Texas</v>
      </c>
      <c r="J4738" cm="1">
        <f t="array" ref="J4738">_xlfn.XLOOKUP(I4738&amp;PROPER(D4738),Cleaned_Population!B$2:B$3200&amp;Cleaned_Population!A$2:A$3200,Cleaned_Population!C$2:C$3200,"No Match")</f>
        <v>10012</v>
      </c>
      <c r="K4738" t="str">
        <f t="shared" si="73"/>
        <v>Sufficient Access</v>
      </c>
    </row>
    <row r="4739" spans="1:11">
      <c r="A4739" t="str">
        <v>CLAY COUNTY MEMORIAL HOSPITAL</v>
      </c>
      <c r="B4739" t="str">
        <v>HENRIETTA</v>
      </c>
      <c r="C4739" t="str">
        <v>TX</v>
      </c>
      <c r="D4739" t="str">
        <v>CLAY</v>
      </c>
      <c r="E4739" t="str">
        <v>Critical Access Hospitals</v>
      </c>
      <c r="F4739" t="str">
        <v>Government - Local</v>
      </c>
      <c r="G4739" t="str">
        <v>Yes</v>
      </c>
      <c r="H4739" s="8">
        <v>0</v>
      </c>
      <c r="I4739" t="str">
        <f>_xlfn.XLOOKUP(C4739,State_Ref!B:B,State_Ref!A:A,"No Match")</f>
        <v>Texas</v>
      </c>
      <c r="J4739" cm="1">
        <f t="array" ref="J4739">_xlfn.XLOOKUP(I4739&amp;PROPER(D4739),Cleaned_Population!B$2:B$3200&amp;Cleaned_Population!A$2:A$3200,Cleaned_Population!C$2:C$3200,"No Match")</f>
        <v>10764</v>
      </c>
      <c r="K4739" t="str">
        <f t="shared" ref="K4739:K4802" si="74">IF(AND(J4739&gt;50000,COUNTIFS(D:D,D4739,C:C,C4739)&lt;=1),"Hospital Desert","Sufficient Access")</f>
        <v>Sufficient Access</v>
      </c>
    </row>
    <row r="4740" spans="1:11">
      <c r="A4740" t="str">
        <v>JACKSON HEALTHCARE CENTER</v>
      </c>
      <c r="B4740" t="str">
        <v>EDNA</v>
      </c>
      <c r="C4740" t="str">
        <v>TX</v>
      </c>
      <c r="D4740" t="str">
        <v>JACKSON</v>
      </c>
      <c r="E4740" t="str">
        <v>Critical Access Hospitals</v>
      </c>
      <c r="F4740" t="str">
        <v>Government - Hospital District or Authority</v>
      </c>
      <c r="G4740" t="str">
        <v>Yes</v>
      </c>
      <c r="H4740" s="8">
        <v>0</v>
      </c>
      <c r="I4740" t="str">
        <f>_xlfn.XLOOKUP(C4740,State_Ref!B:B,State_Ref!A:A,"No Match")</f>
        <v>Texas</v>
      </c>
      <c r="J4740" cm="1">
        <f t="array" ref="J4740">_xlfn.XLOOKUP(I4740&amp;PROPER(D4740),Cleaned_Population!B$2:B$3200&amp;Cleaned_Population!A$2:A$3200,Cleaned_Population!C$2:C$3200,"No Match")</f>
        <v>15393</v>
      </c>
      <c r="K4740" t="str">
        <f t="shared" si="74"/>
        <v>Sufficient Access</v>
      </c>
    </row>
    <row r="4741" spans="1:11">
      <c r="A4741" t="str">
        <v>OTTO KAISER MEMORIAL HOSPITAL</v>
      </c>
      <c r="B4741" t="str">
        <v>KENEDY</v>
      </c>
      <c r="C4741" t="str">
        <v>TX</v>
      </c>
      <c r="D4741" t="str">
        <v>KARNES</v>
      </c>
      <c r="E4741" t="str">
        <v>Critical Access Hospitals</v>
      </c>
      <c r="F4741" t="str">
        <v>Government - Hospital District or Authority</v>
      </c>
      <c r="G4741" t="str">
        <v>Yes</v>
      </c>
      <c r="H4741" s="8">
        <v>0</v>
      </c>
      <c r="I4741" t="str">
        <f>_xlfn.XLOOKUP(C4741,State_Ref!B:B,State_Ref!A:A,"No Match")</f>
        <v>Texas</v>
      </c>
      <c r="J4741" cm="1">
        <f t="array" ref="J4741">_xlfn.XLOOKUP(I4741&amp;PROPER(D4741),Cleaned_Population!B$2:B$3200&amp;Cleaned_Population!A$2:A$3200,Cleaned_Population!C$2:C$3200,"No Match")</f>
        <v>15018</v>
      </c>
      <c r="K4741" t="str">
        <f t="shared" si="74"/>
        <v>Sufficient Access</v>
      </c>
    </row>
    <row r="4742" spans="1:11">
      <c r="A4742" t="str">
        <v>ASCENSION SETON HIGHLAND LAKES</v>
      </c>
      <c r="B4742" t="str">
        <v>BURNET</v>
      </c>
      <c r="C4742" t="str">
        <v>TX</v>
      </c>
      <c r="D4742" t="str">
        <v>BURNET</v>
      </c>
      <c r="E4742" t="str">
        <v>Critical Access Hospitals</v>
      </c>
      <c r="F4742" t="str">
        <v>Voluntary non-profit - Private</v>
      </c>
      <c r="G4742" t="str">
        <v>Yes</v>
      </c>
      <c r="H4742" s="8">
        <v>5</v>
      </c>
      <c r="I4742" t="str">
        <f>_xlfn.XLOOKUP(C4742,State_Ref!B:B,State_Ref!A:A,"No Match")</f>
        <v>Texas</v>
      </c>
      <c r="J4742" cm="1">
        <f t="array" ref="J4742">_xlfn.XLOOKUP(I4742&amp;PROPER(D4742),Cleaned_Population!B$2:B$3200&amp;Cleaned_Population!A$2:A$3200,Cleaned_Population!C$2:C$3200,"No Match")</f>
        <v>57015</v>
      </c>
      <c r="K4742" t="str">
        <f t="shared" si="74"/>
        <v>Sufficient Access</v>
      </c>
    </row>
    <row r="4743" spans="1:11">
      <c r="A4743" t="str">
        <v>COCHRAN MEMORIAL HOSPITAL</v>
      </c>
      <c r="B4743" t="str">
        <v>MORTON</v>
      </c>
      <c r="C4743" t="str">
        <v>TX</v>
      </c>
      <c r="D4743" t="str">
        <v>COCHRAN</v>
      </c>
      <c r="E4743" t="str">
        <v>Critical Access Hospitals</v>
      </c>
      <c r="F4743" t="str">
        <v>Government - Local</v>
      </c>
      <c r="G4743" t="str">
        <v>Yes</v>
      </c>
      <c r="H4743" s="8">
        <v>0</v>
      </c>
      <c r="I4743" t="str">
        <f>_xlfn.XLOOKUP(C4743,State_Ref!B:B,State_Ref!A:A,"No Match")</f>
        <v>Texas</v>
      </c>
      <c r="J4743" cm="1">
        <f t="array" ref="J4743">_xlfn.XLOOKUP(I4743&amp;PROPER(D4743),Cleaned_Population!B$2:B$3200&amp;Cleaned_Population!A$2:A$3200,Cleaned_Population!C$2:C$3200,"No Match")</f>
        <v>2546</v>
      </c>
      <c r="K4743" t="str">
        <f t="shared" si="74"/>
        <v>Sufficient Access</v>
      </c>
    </row>
    <row r="4744" spans="1:11">
      <c r="A4744" t="str">
        <v>UT HEALTH EAST TEXAS PITTSBURG HOSPITAL</v>
      </c>
      <c r="B4744" t="str">
        <v>PITTSBURG</v>
      </c>
      <c r="C4744" t="str">
        <v>TX</v>
      </c>
      <c r="D4744" t="str">
        <v>CAMP</v>
      </c>
      <c r="E4744" t="str">
        <v>Critical Access Hospitals</v>
      </c>
      <c r="F4744" t="str">
        <v>Proprietary</v>
      </c>
      <c r="G4744" t="str">
        <v>Yes</v>
      </c>
      <c r="H4744" s="8">
        <v>3</v>
      </c>
      <c r="I4744" t="str">
        <f>_xlfn.XLOOKUP(C4744,State_Ref!B:B,State_Ref!A:A,"No Match")</f>
        <v>Texas</v>
      </c>
      <c r="J4744" cm="1">
        <f t="array" ref="J4744">_xlfn.XLOOKUP(I4744&amp;PROPER(D4744),Cleaned_Population!B$2:B$3200&amp;Cleaned_Population!A$2:A$3200,Cleaned_Population!C$2:C$3200,"No Match")</f>
        <v>13380</v>
      </c>
      <c r="K4744" t="str">
        <f t="shared" si="74"/>
        <v>Sufficient Access</v>
      </c>
    </row>
    <row r="4745" spans="1:11">
      <c r="A4745" t="str">
        <v>GOLDEN PLAINS COMMUNITY HOSPITAL</v>
      </c>
      <c r="B4745" t="str">
        <v>BORGER</v>
      </c>
      <c r="C4745" t="str">
        <v>TX</v>
      </c>
      <c r="D4745" t="str">
        <v>HUTCHINSON</v>
      </c>
      <c r="E4745" t="str">
        <v>Critical Access Hospitals</v>
      </c>
      <c r="F4745" t="str">
        <v>Proprietary</v>
      </c>
      <c r="G4745" t="str">
        <v>Yes</v>
      </c>
      <c r="H4745" s="8">
        <v>0</v>
      </c>
      <c r="I4745" t="str">
        <f>_xlfn.XLOOKUP(C4745,State_Ref!B:B,State_Ref!A:A,"No Match")</f>
        <v>Texas</v>
      </c>
      <c r="J4745" cm="1">
        <f t="array" ref="J4745">_xlfn.XLOOKUP(I4745&amp;PROPER(D4745),Cleaned_Population!B$2:B$3200&amp;Cleaned_Population!A$2:A$3200,Cleaned_Population!C$2:C$3200,"No Match")</f>
        <v>19633</v>
      </c>
      <c r="K4745" t="str">
        <f t="shared" si="74"/>
        <v>Sufficient Access</v>
      </c>
    </row>
    <row r="4746" spans="1:11">
      <c r="A4746" t="str">
        <v>TMC- BONHAM HOSPITAL</v>
      </c>
      <c r="B4746" t="str">
        <v>BONHAM</v>
      </c>
      <c r="C4746" t="str">
        <v>TX</v>
      </c>
      <c r="D4746" t="str">
        <v>FANNIN</v>
      </c>
      <c r="E4746" t="str">
        <v>Critical Access Hospitals</v>
      </c>
      <c r="F4746" t="str">
        <v>Government - Hospital District or Authority</v>
      </c>
      <c r="G4746" t="str">
        <v>Yes</v>
      </c>
      <c r="H4746" s="8">
        <v>0</v>
      </c>
      <c r="I4746" t="str">
        <f>_xlfn.XLOOKUP(C4746,State_Ref!B:B,State_Ref!A:A,"No Match")</f>
        <v>Texas</v>
      </c>
      <c r="J4746" cm="1">
        <f t="array" ref="J4746">_xlfn.XLOOKUP(I4746&amp;PROPER(D4746),Cleaned_Population!B$2:B$3200&amp;Cleaned_Population!A$2:A$3200,Cleaned_Population!C$2:C$3200,"No Match")</f>
        <v>39265</v>
      </c>
      <c r="K4746" t="str">
        <f t="shared" si="74"/>
        <v>Sufficient Access</v>
      </c>
    </row>
    <row r="4747" spans="1:11">
      <c r="A4747" t="str">
        <v>ASCENSION SETON EDGAR B DAVIS</v>
      </c>
      <c r="B4747" t="str">
        <v>LULING</v>
      </c>
      <c r="C4747" t="str">
        <v>TX</v>
      </c>
      <c r="D4747" t="str">
        <v>CALDWELL</v>
      </c>
      <c r="E4747" t="str">
        <v>Critical Access Hospitals</v>
      </c>
      <c r="F4747" t="str">
        <v>Voluntary non-profit - Private</v>
      </c>
      <c r="G4747" t="str">
        <v>Yes</v>
      </c>
      <c r="H4747" s="8">
        <v>0</v>
      </c>
      <c r="I4747" t="str">
        <f>_xlfn.XLOOKUP(C4747,State_Ref!B:B,State_Ref!A:A,"No Match")</f>
        <v>Texas</v>
      </c>
      <c r="J4747" cm="1">
        <f t="array" ref="J4747">_xlfn.XLOOKUP(I4747&amp;PROPER(D4747),Cleaned_Population!B$2:B$3200&amp;Cleaned_Population!A$2:A$3200,Cleaned_Population!C$2:C$3200,"No Match")</f>
        <v>55150</v>
      </c>
      <c r="K4747" t="str">
        <f t="shared" si="74"/>
        <v>Hospital Desert</v>
      </c>
    </row>
    <row r="4748" spans="1:11">
      <c r="A4748" t="str">
        <v>MULESHOE AREA MEDICAL CENTER</v>
      </c>
      <c r="B4748" t="str">
        <v>MULESHOE</v>
      </c>
      <c r="C4748" t="str">
        <v>TX</v>
      </c>
      <c r="D4748" t="str">
        <v>BAILEY</v>
      </c>
      <c r="E4748" t="str">
        <v>Critical Access Hospitals</v>
      </c>
      <c r="F4748" t="str">
        <v>Proprietary</v>
      </c>
      <c r="G4748" t="str">
        <v>Yes</v>
      </c>
      <c r="H4748" s="8">
        <v>0</v>
      </c>
      <c r="I4748" t="str">
        <f>_xlfn.XLOOKUP(C4748,State_Ref!B:B,State_Ref!A:A,"No Match")</f>
        <v>Texas</v>
      </c>
      <c r="J4748" cm="1">
        <f t="array" ref="J4748">_xlfn.XLOOKUP(I4748&amp;PROPER(D4748),Cleaned_Population!B$2:B$3200&amp;Cleaned_Population!A$2:A$3200,Cleaned_Population!C$2:C$3200,"No Match")</f>
        <v>6963</v>
      </c>
      <c r="K4748" t="str">
        <f t="shared" si="74"/>
        <v>Sufficient Access</v>
      </c>
    </row>
    <row r="4749" spans="1:11">
      <c r="A4749" t="str">
        <v>WARD MEMORIAL HOSPITAL</v>
      </c>
      <c r="B4749" t="str">
        <v>MONAHANS</v>
      </c>
      <c r="C4749" t="str">
        <v>TX</v>
      </c>
      <c r="D4749" t="str">
        <v>WARD</v>
      </c>
      <c r="E4749" t="str">
        <v>Critical Access Hospitals</v>
      </c>
      <c r="F4749" t="str">
        <v>Government - Local</v>
      </c>
      <c r="G4749" t="str">
        <v>Yes</v>
      </c>
      <c r="H4749" s="8">
        <v>0</v>
      </c>
      <c r="I4749" t="str">
        <f>_xlfn.XLOOKUP(C4749,State_Ref!B:B,State_Ref!A:A,"No Match")</f>
        <v>Texas</v>
      </c>
      <c r="J4749" cm="1">
        <f t="array" ref="J4749">_xlfn.XLOOKUP(I4749&amp;PROPER(D4749),Cleaned_Population!B$2:B$3200&amp;Cleaned_Population!A$2:A$3200,Cleaned_Population!C$2:C$3200,"No Match")</f>
        <v>11125</v>
      </c>
      <c r="K4749" t="str">
        <f t="shared" si="74"/>
        <v>Sufficient Access</v>
      </c>
    </row>
    <row r="4750" spans="1:11">
      <c r="A4750" t="str">
        <v>BAYLOR SCOTT &amp; WHITE MEDICAL CENTER -TAYLOR</v>
      </c>
      <c r="B4750" t="str">
        <v>TAYLOR</v>
      </c>
      <c r="C4750" t="str">
        <v>TX</v>
      </c>
      <c r="D4750" t="str">
        <v>WILLIAMSON</v>
      </c>
      <c r="E4750" t="str">
        <v>Critical Access Hospitals</v>
      </c>
      <c r="F4750" t="str">
        <v>Voluntary non-profit - Private</v>
      </c>
      <c r="G4750" t="str">
        <v>Yes</v>
      </c>
      <c r="H4750" s="8">
        <v>0</v>
      </c>
      <c r="I4750" t="str">
        <f>_xlfn.XLOOKUP(C4750,State_Ref!B:B,State_Ref!A:A,"No Match")</f>
        <v>Texas</v>
      </c>
      <c r="J4750" cm="1">
        <f t="array" ref="J4750">_xlfn.XLOOKUP(I4750&amp;PROPER(D4750),Cleaned_Population!B$2:B$3200&amp;Cleaned_Population!A$2:A$3200,Cleaned_Population!C$2:C$3200,"No Match")</f>
        <v>752827</v>
      </c>
      <c r="K4750" t="str">
        <f t="shared" si="74"/>
        <v>Sufficient Access</v>
      </c>
    </row>
    <row r="4751" spans="1:11">
      <c r="A4751" t="str">
        <v>LIBERTY DAYTON REGIONAL MEDICAL CENTER</v>
      </c>
      <c r="B4751" t="str">
        <v>LIBERTY</v>
      </c>
      <c r="C4751" t="str">
        <v>TX</v>
      </c>
      <c r="D4751" t="str">
        <v>LIBERTY</v>
      </c>
      <c r="E4751" t="str">
        <v>Critical Access Hospitals</v>
      </c>
      <c r="F4751" t="str">
        <v>Government - Hospital District or Authority</v>
      </c>
      <c r="G4751" t="str">
        <v>Yes</v>
      </c>
      <c r="H4751" s="8">
        <v>0</v>
      </c>
      <c r="I4751" t="str">
        <f>_xlfn.XLOOKUP(C4751,State_Ref!B:B,State_Ref!A:A,"No Match")</f>
        <v>Texas</v>
      </c>
      <c r="J4751" cm="1">
        <f t="array" ref="J4751">_xlfn.XLOOKUP(I4751&amp;PROPER(D4751),Cleaned_Population!B$2:B$3200&amp;Cleaned_Population!A$2:A$3200,Cleaned_Population!C$2:C$3200,"No Match")</f>
        <v>121364</v>
      </c>
      <c r="K4751" t="str">
        <f t="shared" si="74"/>
        <v>Hospital Desert</v>
      </c>
    </row>
    <row r="4752" spans="1:11">
      <c r="A4752" t="str">
        <v>LAVACA MEDICAL CENTER</v>
      </c>
      <c r="B4752" t="str">
        <v>HALLETTSVILLE</v>
      </c>
      <c r="C4752" t="str">
        <v>TX</v>
      </c>
      <c r="D4752" t="str">
        <v>LAVACA</v>
      </c>
      <c r="E4752" t="str">
        <v>Critical Access Hospitals</v>
      </c>
      <c r="F4752" t="str">
        <v>Government - Hospital District or Authority</v>
      </c>
      <c r="G4752" t="str">
        <v>Yes</v>
      </c>
      <c r="H4752" s="8">
        <v>4</v>
      </c>
      <c r="I4752" t="str">
        <f>_xlfn.XLOOKUP(C4752,State_Ref!B:B,State_Ref!A:A,"No Match")</f>
        <v>Texas</v>
      </c>
      <c r="J4752" cm="1">
        <f t="array" ref="J4752">_xlfn.XLOOKUP(I4752&amp;PROPER(D4752),Cleaned_Population!B$2:B$3200&amp;Cleaned_Population!A$2:A$3200,Cleaned_Population!C$2:C$3200,"No Match")</f>
        <v>20651</v>
      </c>
      <c r="K4752" t="str">
        <f t="shared" si="74"/>
        <v>Sufficient Access</v>
      </c>
    </row>
    <row r="4753" spans="1:11">
      <c r="A4753" t="str">
        <v>REEVES REGIONAL HEALTH</v>
      </c>
      <c r="B4753" t="str">
        <v>PECOS</v>
      </c>
      <c r="C4753" t="str">
        <v>TX</v>
      </c>
      <c r="D4753" t="str">
        <v>REEVES</v>
      </c>
      <c r="E4753" t="str">
        <v>Critical Access Hospitals</v>
      </c>
      <c r="F4753" t="str">
        <v>Government - Hospital District or Authority</v>
      </c>
      <c r="G4753" t="str">
        <v>Yes</v>
      </c>
      <c r="H4753" s="8">
        <v>2</v>
      </c>
      <c r="I4753" t="str">
        <f>_xlfn.XLOOKUP(C4753,State_Ref!B:B,State_Ref!A:A,"No Match")</f>
        <v>Texas</v>
      </c>
      <c r="J4753" cm="1">
        <f t="array" ref="J4753">_xlfn.XLOOKUP(I4753&amp;PROPER(D4753),Cleaned_Population!B$2:B$3200&amp;Cleaned_Population!A$2:A$3200,Cleaned_Population!C$2:C$3200,"No Match")</f>
        <v>12138</v>
      </c>
      <c r="K4753" t="str">
        <f t="shared" si="74"/>
        <v>Sufficient Access</v>
      </c>
    </row>
    <row r="4754" spans="1:11">
      <c r="A4754" t="str">
        <v>BIG BEND REGIONAL MEDICAL CENTER</v>
      </c>
      <c r="B4754" t="str">
        <v>ALPINE</v>
      </c>
      <c r="C4754" t="str">
        <v>TX</v>
      </c>
      <c r="D4754" t="str">
        <v>BREWSTER</v>
      </c>
      <c r="E4754" t="str">
        <v>Critical Access Hospitals</v>
      </c>
      <c r="F4754" t="str">
        <v>Proprietary</v>
      </c>
      <c r="G4754" t="str">
        <v>Yes</v>
      </c>
      <c r="H4754" s="8">
        <v>0</v>
      </c>
      <c r="I4754" t="str">
        <f>_xlfn.XLOOKUP(C4754,State_Ref!B:B,State_Ref!A:A,"No Match")</f>
        <v>Texas</v>
      </c>
      <c r="J4754" cm="1">
        <f t="array" ref="J4754">_xlfn.XLOOKUP(I4754&amp;PROPER(D4754),Cleaned_Population!B$2:B$3200&amp;Cleaned_Population!A$2:A$3200,Cleaned_Population!C$2:C$3200,"No Match")</f>
        <v>9458</v>
      </c>
      <c r="K4754" t="str">
        <f t="shared" si="74"/>
        <v>Sufficient Access</v>
      </c>
    </row>
    <row r="4755" spans="1:11">
      <c r="A4755" t="str">
        <v>CORYELL MEMORIAL HOSPITAL</v>
      </c>
      <c r="B4755" t="str">
        <v>GATESVILLE</v>
      </c>
      <c r="C4755" t="str">
        <v>TX</v>
      </c>
      <c r="D4755" t="str">
        <v>CORYELL</v>
      </c>
      <c r="E4755" t="str">
        <v>Critical Access Hospitals</v>
      </c>
      <c r="F4755" t="str">
        <v>Government - Hospital District or Authority</v>
      </c>
      <c r="G4755" t="str">
        <v>Yes</v>
      </c>
      <c r="H4755" s="8">
        <v>0</v>
      </c>
      <c r="I4755" t="str">
        <f>_xlfn.XLOOKUP(C4755,State_Ref!B:B,State_Ref!A:A,"No Match")</f>
        <v>Texas</v>
      </c>
      <c r="J4755" cm="1">
        <f t="array" ref="J4755">_xlfn.XLOOKUP(I4755&amp;PROPER(D4755),Cleaned_Population!B$2:B$3200&amp;Cleaned_Population!A$2:A$3200,Cleaned_Population!C$2:C$3200,"No Match")</f>
        <v>85592</v>
      </c>
      <c r="K4755" t="str">
        <f t="shared" si="74"/>
        <v>Hospital Desert</v>
      </c>
    </row>
    <row r="4756" spans="1:11">
      <c r="A4756" t="str">
        <v>UT HEALTH EAST TEXAS QUITMAN HOSPITAL</v>
      </c>
      <c r="B4756" t="str">
        <v>QUITMAN</v>
      </c>
      <c r="C4756" t="str">
        <v>TX</v>
      </c>
      <c r="D4756" t="str">
        <v>WOOD</v>
      </c>
      <c r="E4756" t="str">
        <v>Critical Access Hospitals</v>
      </c>
      <c r="F4756" t="str">
        <v>Voluntary non-profit - Other</v>
      </c>
      <c r="G4756" t="str">
        <v>Yes</v>
      </c>
      <c r="H4756" s="8">
        <v>4</v>
      </c>
      <c r="I4756" t="str">
        <f>_xlfn.XLOOKUP(C4756,State_Ref!B:B,State_Ref!A:A,"No Match")</f>
        <v>Texas</v>
      </c>
      <c r="J4756" cm="1">
        <f t="array" ref="J4756">_xlfn.XLOOKUP(I4756&amp;PROPER(D4756),Cleaned_Population!B$2:B$3200&amp;Cleaned_Population!A$2:A$3200,Cleaned_Population!C$2:C$3200,"No Match")</f>
        <v>49688</v>
      </c>
      <c r="K4756" t="str">
        <f t="shared" si="74"/>
        <v>Sufficient Access</v>
      </c>
    </row>
    <row r="4757" spans="1:11">
      <c r="A4757" t="str">
        <v>CHRISTUS MOTHER FRANCES HOSPITAL- WINNSBORO</v>
      </c>
      <c r="B4757" t="str">
        <v>WINNSBORO</v>
      </c>
      <c r="C4757" t="str">
        <v>TX</v>
      </c>
      <c r="D4757" t="str">
        <v>WOOD</v>
      </c>
      <c r="E4757" t="str">
        <v>Critical Access Hospitals</v>
      </c>
      <c r="F4757" t="str">
        <v>Voluntary non-profit - Private</v>
      </c>
      <c r="G4757" t="str">
        <v>Yes</v>
      </c>
      <c r="H4757" s="8">
        <v>0</v>
      </c>
      <c r="I4757" t="str">
        <f>_xlfn.XLOOKUP(C4757,State_Ref!B:B,State_Ref!A:A,"No Match")</f>
        <v>Texas</v>
      </c>
      <c r="J4757" cm="1">
        <f t="array" ref="J4757">_xlfn.XLOOKUP(I4757&amp;PROPER(D4757),Cleaned_Population!B$2:B$3200&amp;Cleaned_Population!A$2:A$3200,Cleaned_Population!C$2:C$3200,"No Match")</f>
        <v>49688</v>
      </c>
      <c r="K4757" t="str">
        <f t="shared" si="74"/>
        <v>Sufficient Access</v>
      </c>
    </row>
    <row r="4758" spans="1:11">
      <c r="A4758" t="str">
        <v>COMANCHE COUNTY MEDICAL CENTER</v>
      </c>
      <c r="B4758" t="str">
        <v>COMANCHE</v>
      </c>
      <c r="C4758" t="str">
        <v>TX</v>
      </c>
      <c r="D4758" t="str">
        <v>COMANCHE</v>
      </c>
      <c r="E4758" t="str">
        <v>Critical Access Hospitals</v>
      </c>
      <c r="F4758" t="str">
        <v>Voluntary non-profit - Private</v>
      </c>
      <c r="G4758" t="str">
        <v>Yes</v>
      </c>
      <c r="H4758" s="8">
        <v>3</v>
      </c>
      <c r="I4758" t="str">
        <f>_xlfn.XLOOKUP(C4758,State_Ref!B:B,State_Ref!A:A,"No Match")</f>
        <v>Texas</v>
      </c>
      <c r="J4758" cm="1">
        <f t="array" ref="J4758">_xlfn.XLOOKUP(I4758&amp;PROPER(D4758),Cleaned_Population!B$2:B$3200&amp;Cleaned_Population!A$2:A$3200,Cleaned_Population!C$2:C$3200,"No Match")</f>
        <v>14432</v>
      </c>
      <c r="K4758" t="str">
        <f t="shared" si="74"/>
        <v>Sufficient Access</v>
      </c>
    </row>
    <row r="4759" spans="1:11">
      <c r="A4759" t="str">
        <v>COGDELL MEMORIAL HOSPITAL</v>
      </c>
      <c r="B4759" t="str">
        <v>SNYDER</v>
      </c>
      <c r="C4759" t="str">
        <v>TX</v>
      </c>
      <c r="D4759" t="str">
        <v>SCURRY</v>
      </c>
      <c r="E4759" t="str">
        <v>Critical Access Hospitals</v>
      </c>
      <c r="F4759" t="str">
        <v>Government - Hospital District or Authority</v>
      </c>
      <c r="G4759" t="str">
        <v>Yes</v>
      </c>
      <c r="H4759" s="8">
        <v>0</v>
      </c>
      <c r="I4759" t="str">
        <f>_xlfn.XLOOKUP(C4759,State_Ref!B:B,State_Ref!A:A,"No Match")</f>
        <v>Texas</v>
      </c>
      <c r="J4759" cm="1">
        <f t="array" ref="J4759">_xlfn.XLOOKUP(I4759&amp;PROPER(D4759),Cleaned_Population!B$2:B$3200&amp;Cleaned_Population!A$2:A$3200,Cleaned_Population!C$2:C$3200,"No Match")</f>
        <v>16162</v>
      </c>
      <c r="K4759" t="str">
        <f t="shared" si="74"/>
        <v>Sufficient Access</v>
      </c>
    </row>
    <row r="4760" spans="1:11">
      <c r="A4760" t="str">
        <v>GOODALL WITCHER HOSPITAL</v>
      </c>
      <c r="B4760" t="str">
        <v>CLIFTON</v>
      </c>
      <c r="C4760" t="str">
        <v>TX</v>
      </c>
      <c r="D4760" t="str">
        <v>BOSQUE</v>
      </c>
      <c r="E4760" t="str">
        <v>Critical Access Hospitals</v>
      </c>
      <c r="F4760" t="str">
        <v>Government - Hospital District or Authority</v>
      </c>
      <c r="G4760" t="str">
        <v>Yes</v>
      </c>
      <c r="H4760" s="8">
        <v>0</v>
      </c>
      <c r="I4760" t="str">
        <f>_xlfn.XLOOKUP(C4760,State_Ref!B:B,State_Ref!A:A,"No Match")</f>
        <v>Texas</v>
      </c>
      <c r="J4760" cm="1">
        <f t="array" ref="J4760">_xlfn.XLOOKUP(I4760&amp;PROPER(D4760),Cleaned_Population!B$2:B$3200&amp;Cleaned_Population!A$2:A$3200,Cleaned_Population!C$2:C$3200,"No Match")</f>
        <v>18918</v>
      </c>
      <c r="K4760" t="str">
        <f t="shared" si="74"/>
        <v>Sufficient Access</v>
      </c>
    </row>
    <row r="4761" spans="1:11">
      <c r="A4761" t="str">
        <v>MEMORIAL HOSPITAL</v>
      </c>
      <c r="B4761" t="str">
        <v>DUMAS</v>
      </c>
      <c r="C4761" t="str">
        <v>TX</v>
      </c>
      <c r="D4761" t="str">
        <v>MOORE</v>
      </c>
      <c r="E4761" t="str">
        <v>Critical Access Hospitals</v>
      </c>
      <c r="F4761" t="str">
        <v>Government - Hospital District or Authority</v>
      </c>
      <c r="G4761" t="str">
        <v>Yes</v>
      </c>
      <c r="H4761" s="8">
        <v>0</v>
      </c>
      <c r="I4761" t="str">
        <f>_xlfn.XLOOKUP(C4761,State_Ref!B:B,State_Ref!A:A,"No Match")</f>
        <v>Texas</v>
      </c>
      <c r="J4761" cm="1">
        <f t="array" ref="J4761">_xlfn.XLOOKUP(I4761&amp;PROPER(D4761),Cleaned_Population!B$2:B$3200&amp;Cleaned_Population!A$2:A$3200,Cleaned_Population!C$2:C$3200,"No Match")</f>
        <v>21891</v>
      </c>
      <c r="K4761" t="str">
        <f t="shared" si="74"/>
        <v>Sufficient Access</v>
      </c>
    </row>
    <row r="4762" spans="1:11">
      <c r="A4762" t="str">
        <v>UVALDE MEMORIAL HOSPITAL</v>
      </c>
      <c r="B4762" t="str">
        <v>UVALDE</v>
      </c>
      <c r="C4762" t="str">
        <v>TX</v>
      </c>
      <c r="D4762" t="str">
        <v>UVALDE</v>
      </c>
      <c r="E4762" t="str">
        <v>Critical Access Hospitals</v>
      </c>
      <c r="F4762" t="str">
        <v>Government - Hospital District or Authority</v>
      </c>
      <c r="G4762" t="str">
        <v>Yes</v>
      </c>
      <c r="H4762" s="8">
        <v>3</v>
      </c>
      <c r="I4762" t="str">
        <f>_xlfn.XLOOKUP(C4762,State_Ref!B:B,State_Ref!A:A,"No Match")</f>
        <v>Texas</v>
      </c>
      <c r="J4762" cm="1">
        <f t="array" ref="J4762">_xlfn.XLOOKUP(I4762&amp;PROPER(D4762),Cleaned_Population!B$2:B$3200&amp;Cleaned_Population!A$2:A$3200,Cleaned_Population!C$2:C$3200,"No Match")</f>
        <v>24963</v>
      </c>
      <c r="K4762" t="str">
        <f t="shared" si="74"/>
        <v>Sufficient Access</v>
      </c>
    </row>
    <row r="4763" spans="1:11">
      <c r="A4763" t="str">
        <v>PECOS COUNTY MEMORIAL HOSPITAL</v>
      </c>
      <c r="B4763" t="str">
        <v>FORT STOCKTON</v>
      </c>
      <c r="C4763" t="str">
        <v>TX</v>
      </c>
      <c r="D4763" t="str">
        <v>PECOS</v>
      </c>
      <c r="E4763" t="str">
        <v>Critical Access Hospitals</v>
      </c>
      <c r="F4763" t="str">
        <v>Government - Local</v>
      </c>
      <c r="G4763" t="str">
        <v>Yes</v>
      </c>
      <c r="H4763" s="8">
        <v>0</v>
      </c>
      <c r="I4763" t="str">
        <f>_xlfn.XLOOKUP(C4763,State_Ref!B:B,State_Ref!A:A,"No Match")</f>
        <v>Texas</v>
      </c>
      <c r="J4763" cm="1">
        <f t="array" ref="J4763">_xlfn.XLOOKUP(I4763&amp;PROPER(D4763),Cleaned_Population!B$2:B$3200&amp;Cleaned_Population!A$2:A$3200,Cleaned_Population!C$2:C$3200,"No Match")</f>
        <v>14560</v>
      </c>
      <c r="K4763" t="str">
        <f t="shared" si="74"/>
        <v>Sufficient Access</v>
      </c>
    </row>
    <row r="4764" spans="1:11">
      <c r="A4764" t="str">
        <v>DIMMIT REGIONAL HOSPITAL</v>
      </c>
      <c r="B4764" t="str">
        <v>CARRIZO SPRINGS</v>
      </c>
      <c r="C4764" t="str">
        <v>TX</v>
      </c>
      <c r="D4764" t="str">
        <v>DIMMIT</v>
      </c>
      <c r="E4764" t="str">
        <v>Critical Access Hospitals</v>
      </c>
      <c r="F4764" t="str">
        <v>Voluntary non-profit - Private</v>
      </c>
      <c r="G4764" t="str">
        <v>Yes</v>
      </c>
      <c r="H4764" s="8">
        <v>0</v>
      </c>
      <c r="I4764" t="str">
        <f>_xlfn.XLOOKUP(C4764,State_Ref!B:B,State_Ref!A:A,"No Match")</f>
        <v>Texas</v>
      </c>
      <c r="J4764" cm="1">
        <f t="array" ref="J4764">_xlfn.XLOOKUP(I4764&amp;PROPER(D4764),Cleaned_Population!B$2:B$3200&amp;Cleaned_Population!A$2:A$3200,Cleaned_Population!C$2:C$3200,"No Match")</f>
        <v>8024</v>
      </c>
      <c r="K4764" t="str">
        <f t="shared" si="74"/>
        <v>Sufficient Access</v>
      </c>
    </row>
    <row r="4765" spans="1:11">
      <c r="A4765" t="str">
        <v>FRIO REGIONAL HOSPITAL</v>
      </c>
      <c r="B4765" t="str">
        <v>PEARSALL</v>
      </c>
      <c r="C4765" t="str">
        <v>TX</v>
      </c>
      <c r="D4765" t="str">
        <v>FRIO</v>
      </c>
      <c r="E4765" t="str">
        <v>Critical Access Hospitals</v>
      </c>
      <c r="F4765" t="str">
        <v>Voluntary non-profit - Private</v>
      </c>
      <c r="G4765" t="str">
        <v>Yes</v>
      </c>
      <c r="H4765" s="8">
        <v>0</v>
      </c>
      <c r="I4765" t="str">
        <f>_xlfn.XLOOKUP(C4765,State_Ref!B:B,State_Ref!A:A,"No Match")</f>
        <v>Texas</v>
      </c>
      <c r="J4765" cm="1">
        <f t="array" ref="J4765">_xlfn.XLOOKUP(I4765&amp;PROPER(D4765),Cleaned_Population!B$2:B$3200&amp;Cleaned_Population!A$2:A$3200,Cleaned_Population!C$2:C$3200,"No Match")</f>
        <v>18823</v>
      </c>
      <c r="K4765" t="str">
        <f t="shared" si="74"/>
        <v>Sufficient Access</v>
      </c>
    </row>
    <row r="4766" spans="1:11">
      <c r="A4766" t="str">
        <v>HAMILTON GENERAL HOSPITAL</v>
      </c>
      <c r="B4766" t="str">
        <v>HAMILTON</v>
      </c>
      <c r="C4766" t="str">
        <v>TX</v>
      </c>
      <c r="D4766" t="str">
        <v>HAMILTON</v>
      </c>
      <c r="E4766" t="str">
        <v>Critical Access Hospitals</v>
      </c>
      <c r="F4766" t="str">
        <v>Government - Hospital District or Authority</v>
      </c>
      <c r="G4766" t="str">
        <v>Yes</v>
      </c>
      <c r="H4766" s="8">
        <v>0</v>
      </c>
      <c r="I4766" t="str">
        <f>_xlfn.XLOOKUP(C4766,State_Ref!B:B,State_Ref!A:A,"No Match")</f>
        <v>Texas</v>
      </c>
      <c r="J4766" cm="1">
        <f t="array" ref="J4766">_xlfn.XLOOKUP(I4766&amp;PROPER(D4766),Cleaned_Population!B$2:B$3200&amp;Cleaned_Population!A$2:A$3200,Cleaned_Population!C$2:C$3200,"No Match")</f>
        <v>8680</v>
      </c>
      <c r="K4766" t="str">
        <f t="shared" si="74"/>
        <v>Sufficient Access</v>
      </c>
    </row>
    <row r="4767" spans="1:11">
      <c r="A4767" t="str">
        <v>CROCKETT MEDICAL CENTER</v>
      </c>
      <c r="B4767" t="str">
        <v>CROCKETT</v>
      </c>
      <c r="C4767" t="str">
        <v>TX</v>
      </c>
      <c r="D4767" t="str">
        <v>HOUSTON</v>
      </c>
      <c r="E4767" t="str">
        <v>Critical Access Hospitals</v>
      </c>
      <c r="F4767" t="str">
        <v>Physician</v>
      </c>
      <c r="G4767" t="str">
        <v>Yes</v>
      </c>
      <c r="H4767" s="8">
        <v>0</v>
      </c>
      <c r="I4767" t="str">
        <f>_xlfn.XLOOKUP(C4767,State_Ref!B:B,State_Ref!A:A,"No Match")</f>
        <v>Texas</v>
      </c>
      <c r="J4767" cm="1">
        <f t="array" ref="J4767">_xlfn.XLOOKUP(I4767&amp;PROPER(D4767),Cleaned_Population!B$2:B$3200&amp;Cleaned_Population!A$2:A$3200,Cleaned_Population!C$2:C$3200,"No Match")</f>
        <v>22316</v>
      </c>
      <c r="K4767" t="str">
        <f t="shared" si="74"/>
        <v>Sufficient Access</v>
      </c>
    </row>
    <row r="4768" spans="1:11">
      <c r="A4768" t="str">
        <v>KNOX COUNTY HOSPITAL</v>
      </c>
      <c r="B4768" t="str">
        <v>KNOX CITY</v>
      </c>
      <c r="C4768" t="str">
        <v>TX</v>
      </c>
      <c r="D4768" t="str">
        <v>KNOX</v>
      </c>
      <c r="E4768" t="str">
        <v>Critical Access Hospitals</v>
      </c>
      <c r="F4768" t="str">
        <v>Government - Local</v>
      </c>
      <c r="G4768" t="str">
        <v>Yes</v>
      </c>
      <c r="H4768" s="8">
        <v>0</v>
      </c>
      <c r="I4768" t="str">
        <f>_xlfn.XLOOKUP(C4768,State_Ref!B:B,State_Ref!A:A,"No Match")</f>
        <v>Texas</v>
      </c>
      <c r="J4768" cm="1">
        <f t="array" ref="J4768">_xlfn.XLOOKUP(I4768&amp;PROPER(D4768),Cleaned_Population!B$2:B$3200&amp;Cleaned_Population!A$2:A$3200,Cleaned_Population!C$2:C$3200,"No Match")</f>
        <v>3192</v>
      </c>
      <c r="K4768" t="str">
        <f t="shared" si="74"/>
        <v>Sufficient Access</v>
      </c>
    </row>
    <row r="4769" spans="1:11">
      <c r="A4769" t="str">
        <v>HILL REGIONAL HOSPITAL</v>
      </c>
      <c r="B4769" t="str">
        <v>HILLSBORO</v>
      </c>
      <c r="C4769" t="str">
        <v>TX</v>
      </c>
      <c r="D4769" t="str">
        <v>HILL</v>
      </c>
      <c r="E4769" t="str">
        <v>Critical Access Hospitals</v>
      </c>
      <c r="F4769" t="str">
        <v>Voluntary non-profit - Private</v>
      </c>
      <c r="G4769" t="str">
        <v>Yes</v>
      </c>
      <c r="H4769" s="8">
        <v>1</v>
      </c>
      <c r="I4769" t="str">
        <f>_xlfn.XLOOKUP(C4769,State_Ref!B:B,State_Ref!A:A,"No Match")</f>
        <v>Texas</v>
      </c>
      <c r="J4769" cm="1">
        <f t="array" ref="J4769">_xlfn.XLOOKUP(I4769&amp;PROPER(D4769),Cleaned_Population!B$2:B$3200&amp;Cleaned_Population!A$2:A$3200,Cleaned_Population!C$2:C$3200,"No Match")</f>
        <v>39503</v>
      </c>
      <c r="K4769" t="str">
        <f t="shared" si="74"/>
        <v>Sufficient Access</v>
      </c>
    </row>
    <row r="4770" spans="1:11">
      <c r="A4770" t="str">
        <v>MID COAST MEDICAL CENTER - CENTRAL</v>
      </c>
      <c r="B4770" t="str">
        <v>LLANO</v>
      </c>
      <c r="C4770" t="str">
        <v>TX</v>
      </c>
      <c r="D4770" t="str">
        <v>LLANO</v>
      </c>
      <c r="E4770" t="str">
        <v>Critical Access Hospitals</v>
      </c>
      <c r="F4770" t="str">
        <v>Physician</v>
      </c>
      <c r="G4770" t="str">
        <v>Yes</v>
      </c>
      <c r="H4770" s="8">
        <v>0</v>
      </c>
      <c r="I4770" t="str">
        <f>_xlfn.XLOOKUP(C4770,State_Ref!B:B,State_Ref!A:A,"No Match")</f>
        <v>Texas</v>
      </c>
      <c r="J4770" cm="1">
        <f t="array" ref="J4770">_xlfn.XLOOKUP(I4770&amp;PROPER(D4770),Cleaned_Population!B$2:B$3200&amp;Cleaned_Population!A$2:A$3200,Cleaned_Population!C$2:C$3200,"No Match")</f>
        <v>23353</v>
      </c>
      <c r="K4770" t="str">
        <f t="shared" si="74"/>
        <v>Sufficient Access</v>
      </c>
    </row>
    <row r="4771" spans="1:11">
      <c r="A4771" t="str">
        <v>BAYLOR SCOTT &amp; WHITE HOSPITAL BRENHAM</v>
      </c>
      <c r="B4771" t="str">
        <v>BRENHAM</v>
      </c>
      <c r="C4771" t="str">
        <v>TX</v>
      </c>
      <c r="D4771" t="str">
        <v>WASHINGTON</v>
      </c>
      <c r="E4771" t="str">
        <v>Critical Access Hospitals</v>
      </c>
      <c r="F4771" t="str">
        <v>Voluntary non-profit - Private</v>
      </c>
      <c r="G4771" t="str">
        <v>Yes</v>
      </c>
      <c r="H4771" s="8">
        <v>4</v>
      </c>
      <c r="I4771" t="str">
        <f>_xlfn.XLOOKUP(C4771,State_Ref!B:B,State_Ref!A:A,"No Match")</f>
        <v>Texas</v>
      </c>
      <c r="J4771" cm="1">
        <f t="array" ref="J4771">_xlfn.XLOOKUP(I4771&amp;PROPER(D4771),Cleaned_Population!B$2:B$3200&amp;Cleaned_Population!A$2:A$3200,Cleaned_Population!C$2:C$3200,"No Match")</f>
        <v>38288</v>
      </c>
      <c r="K4771" t="str">
        <f t="shared" si="74"/>
        <v>Sufficient Access</v>
      </c>
    </row>
    <row r="4772" spans="1:11">
      <c r="A4772" t="str">
        <v>PAMPA REGIONAL MEDICAL CENTER</v>
      </c>
      <c r="B4772" t="str">
        <v>PAMPA</v>
      </c>
      <c r="C4772" t="str">
        <v>TX</v>
      </c>
      <c r="D4772" t="str">
        <v>GRAY</v>
      </c>
      <c r="E4772" t="str">
        <v>Critical Access Hospitals</v>
      </c>
      <c r="F4772" t="str">
        <v>Voluntary non-profit - Private</v>
      </c>
      <c r="G4772" t="str">
        <v>Yes</v>
      </c>
      <c r="H4772" s="8">
        <v>0</v>
      </c>
      <c r="I4772" t="str">
        <f>_xlfn.XLOOKUP(C4772,State_Ref!B:B,State_Ref!A:A,"No Match")</f>
        <v>Texas</v>
      </c>
      <c r="J4772" cm="1">
        <f t="array" ref="J4772">_xlfn.XLOOKUP(I4772&amp;PROPER(D4772),Cleaned_Population!B$2:B$3200&amp;Cleaned_Population!A$2:A$3200,Cleaned_Population!C$2:C$3200,"No Match")</f>
        <v>20919</v>
      </c>
      <c r="K4772" t="str">
        <f t="shared" si="74"/>
        <v>Sufficient Access</v>
      </c>
    </row>
    <row r="4773" spans="1:11">
      <c r="A4773" t="str">
        <v>SEYMOUR HOSPITAL</v>
      </c>
      <c r="B4773" t="str">
        <v>SEYMOUR</v>
      </c>
      <c r="C4773" t="str">
        <v>TX</v>
      </c>
      <c r="D4773" t="str">
        <v>BAYLOR</v>
      </c>
      <c r="E4773" t="str">
        <v>Critical Access Hospitals</v>
      </c>
      <c r="F4773" t="str">
        <v>Government - Hospital District or Authority</v>
      </c>
      <c r="G4773" t="str">
        <v>Yes</v>
      </c>
      <c r="H4773" s="8">
        <v>0</v>
      </c>
      <c r="I4773" t="str">
        <f>_xlfn.XLOOKUP(C4773,State_Ref!B:B,State_Ref!A:A,"No Match")</f>
        <v>Texas</v>
      </c>
      <c r="J4773" cm="1">
        <f t="array" ref="J4773">_xlfn.XLOOKUP(I4773&amp;PROPER(D4773),Cleaned_Population!B$2:B$3200&amp;Cleaned_Population!A$2:A$3200,Cleaned_Population!C$2:C$3200,"No Match")</f>
        <v>3472</v>
      </c>
      <c r="K4773" t="str">
        <f t="shared" si="74"/>
        <v>Sufficient Access</v>
      </c>
    </row>
    <row r="4774" spans="1:11">
      <c r="A4774" t="str">
        <v>ATRIUM MEDICAL CENTER</v>
      </c>
      <c r="B4774" t="str">
        <v>STAFFORD</v>
      </c>
      <c r="C4774" t="str">
        <v>TX</v>
      </c>
      <c r="D4774" t="str">
        <v>FORT BEND</v>
      </c>
      <c r="E4774" t="str">
        <v>Long-term</v>
      </c>
      <c r="F4774" t="str">
        <v>Physician</v>
      </c>
      <c r="G4774" t="str">
        <v>No</v>
      </c>
      <c r="H4774" s="8">
        <v>0</v>
      </c>
      <c r="I4774" t="str">
        <f>_xlfn.XLOOKUP(C4774,State_Ref!B:B,State_Ref!A:A,"No Match")</f>
        <v>Texas</v>
      </c>
      <c r="J4774" cm="1">
        <f t="array" ref="J4774">_xlfn.XLOOKUP(I4774&amp;PROPER(D4774),Cleaned_Population!B$2:B$3200&amp;Cleaned_Population!A$2:A$3200,Cleaned_Population!C$2:C$3200,"No Match")</f>
        <v>975191</v>
      </c>
      <c r="K4774" t="str">
        <f t="shared" si="74"/>
        <v>Sufficient Access</v>
      </c>
    </row>
    <row r="4775" spans="1:11">
      <c r="A4775" t="str">
        <v>COOK CHILDRENS MEDICAL CENTER</v>
      </c>
      <c r="B4775" t="str">
        <v>FORT WORTH</v>
      </c>
      <c r="C4775" t="str">
        <v>TX</v>
      </c>
      <c r="D4775" t="str">
        <v>TARRANT</v>
      </c>
      <c r="E4775" t="str">
        <v>Childrens</v>
      </c>
      <c r="F4775" t="str">
        <v>Voluntary non-profit - Private</v>
      </c>
      <c r="G4775" t="str">
        <v>Yes</v>
      </c>
      <c r="H4775" s="8">
        <v>0</v>
      </c>
      <c r="I4775" t="str">
        <f>_xlfn.XLOOKUP(C4775,State_Ref!B:B,State_Ref!A:A,"No Match")</f>
        <v>Texas</v>
      </c>
      <c r="J4775" cm="1">
        <f t="array" ref="J4775">_xlfn.XLOOKUP(I4775&amp;PROPER(D4775),Cleaned_Population!B$2:B$3200&amp;Cleaned_Population!A$2:A$3200,Cleaned_Population!C$2:C$3200,"No Match")</f>
        <v>2248466</v>
      </c>
      <c r="K4775" t="str">
        <f t="shared" si="74"/>
        <v>Sufficient Access</v>
      </c>
    </row>
    <row r="4776" spans="1:11">
      <c r="A4776" t="str">
        <v>DRISCOLL CHILDRENS HOSPITAL</v>
      </c>
      <c r="B4776" t="str">
        <v>CORPUS CHRISTI</v>
      </c>
      <c r="C4776" t="str">
        <v>TX</v>
      </c>
      <c r="D4776" t="str">
        <v>NUECES</v>
      </c>
      <c r="E4776" t="str">
        <v>Childrens</v>
      </c>
      <c r="F4776" t="str">
        <v>Voluntary non-profit - Private</v>
      </c>
      <c r="G4776" t="str">
        <v>Yes</v>
      </c>
      <c r="H4776" s="8">
        <v>0</v>
      </c>
      <c r="I4776" t="str">
        <f>_xlfn.XLOOKUP(C4776,State_Ref!B:B,State_Ref!A:A,"No Match")</f>
        <v>Texas</v>
      </c>
      <c r="J4776" cm="1">
        <f t="array" ref="J4776">_xlfn.XLOOKUP(I4776&amp;PROPER(D4776),Cleaned_Population!B$2:B$3200&amp;Cleaned_Population!A$2:A$3200,Cleaned_Population!C$2:C$3200,"No Match")</f>
        <v>352992</v>
      </c>
      <c r="K4776" t="str">
        <f t="shared" si="74"/>
        <v>Sufficient Access</v>
      </c>
    </row>
    <row r="4777" spans="1:11">
      <c r="A4777" t="str">
        <v>CHILDRENS MEDICAL CTR OF DALLAS</v>
      </c>
      <c r="B4777" t="str">
        <v>DALLAS</v>
      </c>
      <c r="C4777" t="str">
        <v>TX</v>
      </c>
      <c r="D4777" t="str">
        <v>DALLAS</v>
      </c>
      <c r="E4777" t="str">
        <v>Childrens</v>
      </c>
      <c r="F4777" t="str">
        <v>Voluntary non-profit - Private</v>
      </c>
      <c r="G4777" t="str">
        <v>Yes</v>
      </c>
      <c r="H4777" s="8">
        <v>0</v>
      </c>
      <c r="I4777" t="str">
        <f>_xlfn.XLOOKUP(C4777,State_Ref!B:B,State_Ref!A:A,"No Match")</f>
        <v>Texas</v>
      </c>
      <c r="J4777" cm="1">
        <f t="array" ref="J4777">_xlfn.XLOOKUP(I4777&amp;PROPER(D4777),Cleaned_Population!B$2:B$3200&amp;Cleaned_Population!A$2:A$3200,Cleaned_Population!C$2:C$3200,"No Match")</f>
        <v>2661397</v>
      </c>
      <c r="K4777" t="str">
        <f t="shared" si="74"/>
        <v>Sufficient Access</v>
      </c>
    </row>
    <row r="4778" spans="1:11">
      <c r="A4778" t="str">
        <v>TEXAS CHILDRENS HOSPITAL</v>
      </c>
      <c r="B4778" t="str">
        <v>HOUSTON</v>
      </c>
      <c r="C4778" t="str">
        <v>TX</v>
      </c>
      <c r="D4778" t="str">
        <v>HARRIS</v>
      </c>
      <c r="E4778" t="str">
        <v>Childrens</v>
      </c>
      <c r="F4778" t="str">
        <v>Voluntary non-profit - Private</v>
      </c>
      <c r="G4778" t="str">
        <v>Yes</v>
      </c>
      <c r="H4778" s="8">
        <v>0</v>
      </c>
      <c r="I4778" t="str">
        <f>_xlfn.XLOOKUP(C4778,State_Ref!B:B,State_Ref!A:A,"No Match")</f>
        <v>Texas</v>
      </c>
      <c r="J4778" cm="1">
        <f t="array" ref="J4778">_xlfn.XLOOKUP(I4778&amp;PROPER(D4778),Cleaned_Population!B$2:B$3200&amp;Cleaned_Population!A$2:A$3200,Cleaned_Population!C$2:C$3200,"No Match")</f>
        <v>5045026</v>
      </c>
      <c r="K4778" t="str">
        <f t="shared" si="74"/>
        <v>Sufficient Access</v>
      </c>
    </row>
    <row r="4779" spans="1:11">
      <c r="A4779" t="str">
        <v>COVENANT CHILDRENS HOSPITAL</v>
      </c>
      <c r="B4779" t="str">
        <v>LUBBOCK</v>
      </c>
      <c r="C4779" t="str">
        <v>TX</v>
      </c>
      <c r="D4779" t="str">
        <v>LUBBOCK</v>
      </c>
      <c r="E4779" t="str">
        <v>Childrens</v>
      </c>
      <c r="F4779" t="str">
        <v>Voluntary non-profit - Private</v>
      </c>
      <c r="G4779" t="str">
        <v>Yes</v>
      </c>
      <c r="H4779" s="8">
        <v>0</v>
      </c>
      <c r="I4779" t="str">
        <f>_xlfn.XLOOKUP(C4779,State_Ref!B:B,State_Ref!A:A,"No Match")</f>
        <v>Texas</v>
      </c>
      <c r="J4779" cm="1">
        <f t="array" ref="J4779">_xlfn.XLOOKUP(I4779&amp;PROPER(D4779),Cleaned_Population!B$2:B$3200&amp;Cleaned_Population!A$2:A$3200,Cleaned_Population!C$2:C$3200,"No Match")</f>
        <v>328906</v>
      </c>
      <c r="K4779" t="str">
        <f t="shared" si="74"/>
        <v>Sufficient Access</v>
      </c>
    </row>
    <row r="4780" spans="1:11">
      <c r="A4780" t="str">
        <v>HEALTHBRIDGE CHILDRENS'S HOSPITAL OF HOUSTON</v>
      </c>
      <c r="B4780" t="str">
        <v>HOUSTON</v>
      </c>
      <c r="C4780" t="str">
        <v>TX</v>
      </c>
      <c r="D4780" t="str">
        <v>HARRIS</v>
      </c>
      <c r="E4780" t="str">
        <v>Childrens</v>
      </c>
      <c r="F4780" t="str">
        <v>Voluntary non-profit - Private</v>
      </c>
      <c r="G4780" t="str">
        <v>No</v>
      </c>
      <c r="H4780" s="8">
        <v>0</v>
      </c>
      <c r="I4780" t="str">
        <f>_xlfn.XLOOKUP(C4780,State_Ref!B:B,State_Ref!A:A,"No Match")</f>
        <v>Texas</v>
      </c>
      <c r="J4780" cm="1">
        <f t="array" ref="J4780">_xlfn.XLOOKUP(I4780&amp;PROPER(D4780),Cleaned_Population!B$2:B$3200&amp;Cleaned_Population!A$2:A$3200,Cleaned_Population!C$2:C$3200,"No Match")</f>
        <v>5045026</v>
      </c>
      <c r="K4780" t="str">
        <f t="shared" si="74"/>
        <v>Sufficient Access</v>
      </c>
    </row>
    <row r="4781" spans="1:11">
      <c r="A4781" t="str">
        <v>DELL CHILDREN'S MEDICAL CENTER</v>
      </c>
      <c r="B4781" t="str">
        <v>AUSTIN</v>
      </c>
      <c r="C4781" t="str">
        <v>TX</v>
      </c>
      <c r="D4781" t="str">
        <v>TRAVIS</v>
      </c>
      <c r="E4781" t="str">
        <v>Childrens</v>
      </c>
      <c r="F4781" t="str">
        <v>Voluntary non-profit - Private</v>
      </c>
      <c r="G4781" t="str">
        <v>Yes</v>
      </c>
      <c r="H4781" s="8">
        <v>0</v>
      </c>
      <c r="I4781" t="str">
        <f>_xlfn.XLOOKUP(C4781,State_Ref!B:B,State_Ref!A:A,"No Match")</f>
        <v>Texas</v>
      </c>
      <c r="J4781" cm="1">
        <f t="array" ref="J4781">_xlfn.XLOOKUP(I4781&amp;PROPER(D4781),Cleaned_Population!B$2:B$3200&amp;Cleaned_Population!A$2:A$3200,Cleaned_Population!C$2:C$3200,"No Match")</f>
        <v>1389670</v>
      </c>
      <c r="K4781" t="str">
        <f t="shared" si="74"/>
        <v>Sufficient Access</v>
      </c>
    </row>
    <row r="4782" spans="1:11">
      <c r="A4782" t="str">
        <v>SHRINERS HOSPITALS FOR CHILDREN</v>
      </c>
      <c r="B4782" t="str">
        <v>GALVESTON</v>
      </c>
      <c r="C4782" t="str">
        <v>TX</v>
      </c>
      <c r="D4782" t="str">
        <v>GALVESTON</v>
      </c>
      <c r="E4782" t="str">
        <v>Childrens</v>
      </c>
      <c r="F4782" t="str">
        <v>Voluntary non-profit - Private</v>
      </c>
      <c r="G4782" t="str">
        <v>No</v>
      </c>
      <c r="H4782" s="8">
        <v>0</v>
      </c>
      <c r="I4782" t="str">
        <f>_xlfn.XLOOKUP(C4782,State_Ref!B:B,State_Ref!A:A,"No Match")</f>
        <v>Texas</v>
      </c>
      <c r="J4782" cm="1">
        <f t="array" ref="J4782">_xlfn.XLOOKUP(I4782&amp;PROPER(D4782),Cleaned_Population!B$2:B$3200&amp;Cleaned_Population!A$2:A$3200,Cleaned_Population!C$2:C$3200,"No Match")</f>
        <v>372207</v>
      </c>
      <c r="K4782" t="str">
        <f t="shared" si="74"/>
        <v>Sufficient Access</v>
      </c>
    </row>
    <row r="4783" spans="1:11">
      <c r="A4783" t="str">
        <v>EL PASO CHILDREN'S HOSPITAL</v>
      </c>
      <c r="B4783" t="str">
        <v>EL PASO</v>
      </c>
      <c r="C4783" t="str">
        <v>TX</v>
      </c>
      <c r="D4783" t="str">
        <v>EL PASO</v>
      </c>
      <c r="E4783" t="str">
        <v>Childrens</v>
      </c>
      <c r="F4783" t="str">
        <v>Voluntary non-profit - Private</v>
      </c>
      <c r="G4783" t="str">
        <v>Yes</v>
      </c>
      <c r="H4783" s="8">
        <v>0</v>
      </c>
      <c r="I4783" t="str">
        <f>_xlfn.XLOOKUP(C4783,State_Ref!B:B,State_Ref!A:A,"No Match")</f>
        <v>Texas</v>
      </c>
      <c r="J4783" cm="1">
        <f t="array" ref="J4783">_xlfn.XLOOKUP(I4783&amp;PROPER(D4783),Cleaned_Population!B$2:B$3200&amp;Cleaned_Population!A$2:A$3200,Cleaned_Population!C$2:C$3200,"No Match")</f>
        <v>877858</v>
      </c>
      <c r="K4783" t="str">
        <f t="shared" si="74"/>
        <v>Sufficient Access</v>
      </c>
    </row>
    <row r="4784" spans="1:11">
      <c r="A4784" t="str">
        <v>TEXAS SCOTTISH RITE HOSPITAL FOR CHILDREN</v>
      </c>
      <c r="B4784" t="str">
        <v>DALLAS</v>
      </c>
      <c r="C4784" t="str">
        <v>TX</v>
      </c>
      <c r="D4784" t="str">
        <v>DALLAS</v>
      </c>
      <c r="E4784" t="str">
        <v>Childrens</v>
      </c>
      <c r="F4784" t="str">
        <v>Voluntary non-profit - Private</v>
      </c>
      <c r="G4784" t="str">
        <v>No</v>
      </c>
      <c r="H4784" s="8">
        <v>0</v>
      </c>
      <c r="I4784" t="str">
        <f>_xlfn.XLOOKUP(C4784,State_Ref!B:B,State_Ref!A:A,"No Match")</f>
        <v>Texas</v>
      </c>
      <c r="J4784" cm="1">
        <f t="array" ref="J4784">_xlfn.XLOOKUP(I4784&amp;PROPER(D4784),Cleaned_Population!B$2:B$3200&amp;Cleaned_Population!A$2:A$3200,Cleaned_Population!C$2:C$3200,"No Match")</f>
        <v>2661397</v>
      </c>
      <c r="K4784" t="str">
        <f t="shared" si="74"/>
        <v>Sufficient Access</v>
      </c>
    </row>
    <row r="4785" spans="1:11">
      <c r="A4785" t="str">
        <v>CHILDREN'S HOSPITAL OF SAN ANTONIO</v>
      </c>
      <c r="B4785" t="str">
        <v>SAN ANTONIO</v>
      </c>
      <c r="C4785" t="str">
        <v>TX</v>
      </c>
      <c r="D4785" t="str">
        <v>BEXAR</v>
      </c>
      <c r="E4785" t="str">
        <v>Childrens</v>
      </c>
      <c r="F4785" t="str">
        <v>Voluntary non-profit - Church</v>
      </c>
      <c r="G4785" t="str">
        <v>Yes</v>
      </c>
      <c r="H4785" s="8">
        <v>0</v>
      </c>
      <c r="I4785" t="str">
        <f>_xlfn.XLOOKUP(C4785,State_Ref!B:B,State_Ref!A:A,"No Match")</f>
        <v>Texas</v>
      </c>
      <c r="J4785" cm="1">
        <f t="array" ref="J4785">_xlfn.XLOOKUP(I4785&amp;PROPER(D4785),Cleaned_Population!B$2:B$3200&amp;Cleaned_Population!A$2:A$3200,Cleaned_Population!C$2:C$3200,"No Match")</f>
        <v>2160088</v>
      </c>
      <c r="K4785" t="str">
        <f t="shared" si="74"/>
        <v>Sufficient Access</v>
      </c>
    </row>
    <row r="4786" spans="1:11">
      <c r="A4786" t="str">
        <v>CHILDRENS MEDICAL CENTER PLANO</v>
      </c>
      <c r="B4786" t="str">
        <v>PLANO</v>
      </c>
      <c r="C4786" t="str">
        <v>TX</v>
      </c>
      <c r="D4786" t="str">
        <v>COLLIN</v>
      </c>
      <c r="E4786" t="str">
        <v>Childrens</v>
      </c>
      <c r="F4786" t="str">
        <v>Voluntary non-profit - Private</v>
      </c>
      <c r="G4786" t="str">
        <v>Yes</v>
      </c>
      <c r="H4786" s="8">
        <v>0</v>
      </c>
      <c r="I4786" t="str">
        <f>_xlfn.XLOOKUP(C4786,State_Ref!B:B,State_Ref!A:A,"No Match")</f>
        <v>Texas</v>
      </c>
      <c r="J4786" cm="1">
        <f t="array" ref="J4786">_xlfn.XLOOKUP(I4786&amp;PROPER(D4786),Cleaned_Population!B$2:B$3200&amp;Cleaned_Population!A$2:A$3200,Cleaned_Population!C$2:C$3200,"No Match")</f>
        <v>1297179</v>
      </c>
      <c r="K4786" t="str">
        <f t="shared" si="74"/>
        <v>Sufficient Access</v>
      </c>
    </row>
    <row r="4787" spans="1:11">
      <c r="A4787" t="str">
        <v>COOK CHILDRENS MEDICAL CENTER PROSPER</v>
      </c>
      <c r="B4787" t="str">
        <v>PROSPER</v>
      </c>
      <c r="C4787" t="str">
        <v>TX</v>
      </c>
      <c r="D4787" t="str">
        <v>COLLIN</v>
      </c>
      <c r="E4787" t="str">
        <v>Childrens</v>
      </c>
      <c r="F4787" t="str">
        <v>Voluntary non-profit - Private</v>
      </c>
      <c r="G4787" t="str">
        <v>Yes</v>
      </c>
      <c r="H4787" s="8">
        <v>0</v>
      </c>
      <c r="I4787" t="str">
        <f>_xlfn.XLOOKUP(C4787,State_Ref!B:B,State_Ref!A:A,"No Match")</f>
        <v>Texas</v>
      </c>
      <c r="J4787" cm="1">
        <f t="array" ref="J4787">_xlfn.XLOOKUP(I4787&amp;PROPER(D4787),Cleaned_Population!B$2:B$3200&amp;Cleaned_Population!A$2:A$3200,Cleaned_Population!C$2:C$3200,"No Match")</f>
        <v>1297179</v>
      </c>
      <c r="K4787" t="str">
        <f t="shared" si="74"/>
        <v>Sufficient Access</v>
      </c>
    </row>
    <row r="4788" spans="1:11">
      <c r="A4788" t="str">
        <v>NEXUS CHILDRENS HOSPITAL DALLAS</v>
      </c>
      <c r="B4788" t="str">
        <v>DALLAS</v>
      </c>
      <c r="C4788" t="str">
        <v>TX</v>
      </c>
      <c r="D4788" t="str">
        <v>DALLAS</v>
      </c>
      <c r="E4788" t="str">
        <v>Childrens</v>
      </c>
      <c r="F4788" t="str">
        <v>Proprietary</v>
      </c>
      <c r="G4788" t="str">
        <v>No</v>
      </c>
      <c r="H4788" s="8">
        <v>0</v>
      </c>
      <c r="I4788" t="str">
        <f>_xlfn.XLOOKUP(C4788,State_Ref!B:B,State_Ref!A:A,"No Match")</f>
        <v>Texas</v>
      </c>
      <c r="J4788" cm="1">
        <f t="array" ref="J4788">_xlfn.XLOOKUP(I4788&amp;PROPER(D4788),Cleaned_Population!B$2:B$3200&amp;Cleaned_Population!A$2:A$3200,Cleaned_Population!C$2:C$3200,"No Match")</f>
        <v>2661397</v>
      </c>
      <c r="K4788" t="str">
        <f t="shared" si="74"/>
        <v>Sufficient Access</v>
      </c>
    </row>
    <row r="4789" spans="1:11">
      <c r="A4789" t="str">
        <v>TEXAS CHILDRENS HOSPITAL NORTH AUSTIN CAMPUS</v>
      </c>
      <c r="B4789" t="str">
        <v>AUSTIN</v>
      </c>
      <c r="C4789" t="str">
        <v>TX</v>
      </c>
      <c r="D4789" t="str">
        <v>WILLIAMSON</v>
      </c>
      <c r="E4789" t="str">
        <v>Childrens</v>
      </c>
      <c r="F4789" t="str">
        <v>Voluntary non-profit - Private</v>
      </c>
      <c r="G4789" t="str">
        <v>Yes</v>
      </c>
      <c r="H4789" s="8">
        <v>0</v>
      </c>
      <c r="I4789" t="str">
        <f>_xlfn.XLOOKUP(C4789,State_Ref!B:B,State_Ref!A:A,"No Match")</f>
        <v>Texas</v>
      </c>
      <c r="J4789" cm="1">
        <f t="array" ref="J4789">_xlfn.XLOOKUP(I4789&amp;PROPER(D4789),Cleaned_Population!B$2:B$3200&amp;Cleaned_Population!A$2:A$3200,Cleaned_Population!C$2:C$3200,"No Match")</f>
        <v>752827</v>
      </c>
      <c r="K4789" t="str">
        <f t="shared" si="74"/>
        <v>Sufficient Access</v>
      </c>
    </row>
    <row r="4790" spans="1:11">
      <c r="A4790" t="str">
        <v>DRISCOLL CHILDREN'S HOSPITAL RIO GRANDE VALLEY</v>
      </c>
      <c r="B4790" t="str">
        <v>EDINBURG</v>
      </c>
      <c r="C4790" t="str">
        <v>TX</v>
      </c>
      <c r="D4790" t="str">
        <v>HIDALGO</v>
      </c>
      <c r="E4790" t="str">
        <v>Childrens</v>
      </c>
      <c r="F4790" t="str">
        <v>Voluntary non-profit - Private</v>
      </c>
      <c r="G4790" t="str">
        <v>Yes</v>
      </c>
      <c r="H4790" s="8">
        <v>0</v>
      </c>
      <c r="I4790" t="str">
        <f>_xlfn.XLOOKUP(C4790,State_Ref!B:B,State_Ref!A:A,"No Match")</f>
        <v>Texas</v>
      </c>
      <c r="J4790" cm="1">
        <f t="array" ref="J4790">_xlfn.XLOOKUP(I4790&amp;PROPER(D4790),Cleaned_Population!B$2:B$3200&amp;Cleaned_Population!A$2:A$3200,Cleaned_Population!C$2:C$3200,"No Match")</f>
        <v>921549</v>
      </c>
      <c r="K4790" t="str">
        <f t="shared" si="74"/>
        <v>Sufficient Access</v>
      </c>
    </row>
    <row r="4791" spans="1:11">
      <c r="A4791" t="str">
        <v>BIG SPRING STATE HOSPITAL</v>
      </c>
      <c r="B4791" t="str">
        <v>BIG SPRING</v>
      </c>
      <c r="C4791" t="str">
        <v>TX</v>
      </c>
      <c r="D4791" t="str">
        <v>HOWARD</v>
      </c>
      <c r="E4791" t="str">
        <v>Psychiatric</v>
      </c>
      <c r="F4791" t="str">
        <v>Government - State</v>
      </c>
      <c r="G4791" t="str">
        <v>No</v>
      </c>
      <c r="H4791" s="8">
        <v>0</v>
      </c>
      <c r="I4791" t="str">
        <f>_xlfn.XLOOKUP(C4791,State_Ref!B:B,State_Ref!A:A,"No Match")</f>
        <v>Texas</v>
      </c>
      <c r="J4791" cm="1">
        <f t="array" ref="J4791">_xlfn.XLOOKUP(I4791&amp;PROPER(D4791),Cleaned_Population!B$2:B$3200&amp;Cleaned_Population!A$2:A$3200,Cleaned_Population!C$2:C$3200,"No Match")</f>
        <v>30504</v>
      </c>
      <c r="K4791" t="str">
        <f t="shared" si="74"/>
        <v>Sufficient Access</v>
      </c>
    </row>
    <row r="4792" spans="1:11">
      <c r="A4792" t="str">
        <v>TERRELL STATE HOSPITAL</v>
      </c>
      <c r="B4792" t="str">
        <v>TERRELL</v>
      </c>
      <c r="C4792" t="str">
        <v>TX</v>
      </c>
      <c r="D4792" t="str">
        <v>KAUFMAN</v>
      </c>
      <c r="E4792" t="str">
        <v>Psychiatric</v>
      </c>
      <c r="F4792" t="str">
        <v>Government - State</v>
      </c>
      <c r="G4792" t="str">
        <v>No</v>
      </c>
      <c r="H4792" s="8">
        <v>0</v>
      </c>
      <c r="I4792" t="str">
        <f>_xlfn.XLOOKUP(C4792,State_Ref!B:B,State_Ref!A:A,"No Match")</f>
        <v>Texas</v>
      </c>
      <c r="J4792" cm="1">
        <f t="array" ref="J4792">_xlfn.XLOOKUP(I4792&amp;PROPER(D4792),Cleaned_Population!B$2:B$3200&amp;Cleaned_Population!A$2:A$3200,Cleaned_Population!C$2:C$3200,"No Match")</f>
        <v>209235</v>
      </c>
      <c r="K4792" t="str">
        <f t="shared" si="74"/>
        <v>Sufficient Access</v>
      </c>
    </row>
    <row r="4793" spans="1:11">
      <c r="A4793" t="str">
        <v>NORTH TEXAS STATE HOSPITAL</v>
      </c>
      <c r="B4793" t="str">
        <v>WICHITA FALLS</v>
      </c>
      <c r="C4793" t="str">
        <v>TX</v>
      </c>
      <c r="D4793" t="str">
        <v>WICHITA</v>
      </c>
      <c r="E4793" t="str">
        <v>Psychiatric</v>
      </c>
      <c r="F4793" t="str">
        <v>Government - State</v>
      </c>
      <c r="G4793" t="str">
        <v>No</v>
      </c>
      <c r="H4793" s="8">
        <v>0</v>
      </c>
      <c r="I4793" t="str">
        <f>_xlfn.XLOOKUP(C4793,State_Ref!B:B,State_Ref!A:A,"No Match")</f>
        <v>Texas</v>
      </c>
      <c r="J4793" cm="1">
        <f t="array" ref="J4793">_xlfn.XLOOKUP(I4793&amp;PROPER(D4793),Cleaned_Population!B$2:B$3200&amp;Cleaned_Population!A$2:A$3200,Cleaned_Population!C$2:C$3200,"No Match")</f>
        <v>129555</v>
      </c>
      <c r="K4793" t="str">
        <f t="shared" si="74"/>
        <v>Sufficient Access</v>
      </c>
    </row>
    <row r="4794" spans="1:11">
      <c r="A4794" t="str">
        <v>RUSK STATE HOSP</v>
      </c>
      <c r="B4794" t="str">
        <v>RUSK</v>
      </c>
      <c r="C4794" t="str">
        <v>TX</v>
      </c>
      <c r="D4794" t="str">
        <v>CHEROKEE</v>
      </c>
      <c r="E4794" t="str">
        <v>Psychiatric</v>
      </c>
      <c r="F4794" t="str">
        <v>Government - State</v>
      </c>
      <c r="G4794" t="str">
        <v>No</v>
      </c>
      <c r="H4794" s="8">
        <v>0</v>
      </c>
      <c r="I4794" t="str">
        <f>_xlfn.XLOOKUP(C4794,State_Ref!B:B,State_Ref!A:A,"No Match")</f>
        <v>Texas</v>
      </c>
      <c r="J4794" cm="1">
        <f t="array" ref="J4794">_xlfn.XLOOKUP(I4794&amp;PROPER(D4794),Cleaned_Population!B$2:B$3200&amp;Cleaned_Population!A$2:A$3200,Cleaned_Population!C$2:C$3200,"No Match")</f>
        <v>53337</v>
      </c>
      <c r="K4794" t="str">
        <f t="shared" si="74"/>
        <v>Sufficient Access</v>
      </c>
    </row>
    <row r="4795" spans="1:11">
      <c r="A4795" t="str">
        <v>SAN ANTONIO STATE HOSP  STATE SCHOOL</v>
      </c>
      <c r="B4795" t="str">
        <v>SAN ANTONIO</v>
      </c>
      <c r="C4795" t="str">
        <v>TX</v>
      </c>
      <c r="D4795" t="str">
        <v>BEXAR</v>
      </c>
      <c r="E4795" t="str">
        <v>Psychiatric</v>
      </c>
      <c r="F4795" t="str">
        <v>Government - State</v>
      </c>
      <c r="G4795" t="str">
        <v>No</v>
      </c>
      <c r="H4795" s="8">
        <v>0</v>
      </c>
      <c r="I4795" t="str">
        <f>_xlfn.XLOOKUP(C4795,State_Ref!B:B,State_Ref!A:A,"No Match")</f>
        <v>Texas</v>
      </c>
      <c r="J4795" cm="1">
        <f t="array" ref="J4795">_xlfn.XLOOKUP(I4795&amp;PROPER(D4795),Cleaned_Population!B$2:B$3200&amp;Cleaned_Population!A$2:A$3200,Cleaned_Population!C$2:C$3200,"No Match")</f>
        <v>2160088</v>
      </c>
      <c r="K4795" t="str">
        <f t="shared" si="74"/>
        <v>Sufficient Access</v>
      </c>
    </row>
    <row r="4796" spans="1:11">
      <c r="A4796" t="str">
        <v>MILLWOOD HOSPITAL</v>
      </c>
      <c r="B4796" t="str">
        <v>ARLINGTON</v>
      </c>
      <c r="C4796" t="str">
        <v>TX</v>
      </c>
      <c r="D4796" t="str">
        <v>TARRANT</v>
      </c>
      <c r="E4796" t="str">
        <v>Psychiatric</v>
      </c>
      <c r="F4796" t="str">
        <v>Proprietary</v>
      </c>
      <c r="G4796" t="str">
        <v>No</v>
      </c>
      <c r="H4796" s="8">
        <v>0</v>
      </c>
      <c r="I4796" t="str">
        <f>_xlfn.XLOOKUP(C4796,State_Ref!B:B,State_Ref!A:A,"No Match")</f>
        <v>Texas</v>
      </c>
      <c r="J4796" cm="1">
        <f t="array" ref="J4796">_xlfn.XLOOKUP(I4796&amp;PROPER(D4796),Cleaned_Population!B$2:B$3200&amp;Cleaned_Population!A$2:A$3200,Cleaned_Population!C$2:C$3200,"No Match")</f>
        <v>2248466</v>
      </c>
      <c r="K4796" t="str">
        <f t="shared" si="74"/>
        <v>Sufficient Access</v>
      </c>
    </row>
    <row r="4797" spans="1:11">
      <c r="A4797" t="str">
        <v>RED RIVER HOSPITAL</v>
      </c>
      <c r="B4797" t="str">
        <v>WICHITA FALLS</v>
      </c>
      <c r="C4797" t="str">
        <v>TX</v>
      </c>
      <c r="D4797" t="str">
        <v>WICHITA</v>
      </c>
      <c r="E4797" t="str">
        <v>Psychiatric</v>
      </c>
      <c r="F4797" t="str">
        <v>Proprietary</v>
      </c>
      <c r="G4797" t="str">
        <v>No</v>
      </c>
      <c r="H4797" s="8">
        <v>0</v>
      </c>
      <c r="I4797" t="str">
        <f>_xlfn.XLOOKUP(C4797,State_Ref!B:B,State_Ref!A:A,"No Match")</f>
        <v>Texas</v>
      </c>
      <c r="J4797" cm="1">
        <f t="array" ref="J4797">_xlfn.XLOOKUP(I4797&amp;PROPER(D4797),Cleaned_Population!B$2:B$3200&amp;Cleaned_Population!A$2:A$3200,Cleaned_Population!C$2:C$3200,"No Match")</f>
        <v>129555</v>
      </c>
      <c r="K4797" t="str">
        <f t="shared" si="74"/>
        <v>Sufficient Access</v>
      </c>
    </row>
    <row r="4798" spans="1:11">
      <c r="A4798" t="str">
        <v>WEST OAKS HOSPITAL</v>
      </c>
      <c r="B4798" t="str">
        <v>HOUSTON</v>
      </c>
      <c r="C4798" t="str">
        <v>TX</v>
      </c>
      <c r="D4798" t="str">
        <v>HARRIS</v>
      </c>
      <c r="E4798" t="str">
        <v>Psychiatric</v>
      </c>
      <c r="F4798" t="str">
        <v>Proprietary</v>
      </c>
      <c r="G4798" t="str">
        <v>No</v>
      </c>
      <c r="H4798" s="8">
        <v>0</v>
      </c>
      <c r="I4798" t="str">
        <f>_xlfn.XLOOKUP(C4798,State_Ref!B:B,State_Ref!A:A,"No Match")</f>
        <v>Texas</v>
      </c>
      <c r="J4798" cm="1">
        <f t="array" ref="J4798">_xlfn.XLOOKUP(I4798&amp;PROPER(D4798),Cleaned_Population!B$2:B$3200&amp;Cleaned_Population!A$2:A$3200,Cleaned_Population!C$2:C$3200,"No Match")</f>
        <v>5045026</v>
      </c>
      <c r="K4798" t="str">
        <f t="shared" si="74"/>
        <v>Sufficient Access</v>
      </c>
    </row>
    <row r="4799" spans="1:11">
      <c r="A4799" t="str">
        <v>GLEN OAKS HOSPITAL</v>
      </c>
      <c r="B4799" t="str">
        <v>GREENVILLE</v>
      </c>
      <c r="C4799" t="str">
        <v>TX</v>
      </c>
      <c r="D4799" t="str">
        <v>HUNT</v>
      </c>
      <c r="E4799" t="str">
        <v>Psychiatric</v>
      </c>
      <c r="F4799" t="str">
        <v>Proprietary</v>
      </c>
      <c r="G4799" t="str">
        <v>No</v>
      </c>
      <c r="H4799" s="8">
        <v>0</v>
      </c>
      <c r="I4799" t="str">
        <f>_xlfn.XLOOKUP(C4799,State_Ref!B:B,State_Ref!A:A,"No Match")</f>
        <v>Texas</v>
      </c>
      <c r="J4799" cm="1">
        <f t="array" ref="J4799">_xlfn.XLOOKUP(I4799&amp;PROPER(D4799),Cleaned_Population!B$2:B$3200&amp;Cleaned_Population!A$2:A$3200,Cleaned_Population!C$2:C$3200,"No Match")</f>
        <v>123336</v>
      </c>
      <c r="K4799" t="str">
        <f t="shared" si="74"/>
        <v>Sufficient Access</v>
      </c>
    </row>
    <row r="4800" spans="1:11">
      <c r="A4800" t="str">
        <v>LAUREL RIDGE TREATMENT CENTER</v>
      </c>
      <c r="B4800" t="str">
        <v>SAN ANTONIO</v>
      </c>
      <c r="C4800" t="str">
        <v>TX</v>
      </c>
      <c r="D4800" t="str">
        <v>BEXAR</v>
      </c>
      <c r="E4800" t="str">
        <v>Psychiatric</v>
      </c>
      <c r="F4800" t="str">
        <v>Proprietary</v>
      </c>
      <c r="G4800" t="str">
        <v>No</v>
      </c>
      <c r="H4800" s="8">
        <v>0</v>
      </c>
      <c r="I4800" t="str">
        <f>_xlfn.XLOOKUP(C4800,State_Ref!B:B,State_Ref!A:A,"No Match")</f>
        <v>Texas</v>
      </c>
      <c r="J4800" cm="1">
        <f t="array" ref="J4800">_xlfn.XLOOKUP(I4800&amp;PROPER(D4800),Cleaned_Population!B$2:B$3200&amp;Cleaned_Population!A$2:A$3200,Cleaned_Population!C$2:C$3200,"No Match")</f>
        <v>2160088</v>
      </c>
      <c r="K4800" t="str">
        <f t="shared" si="74"/>
        <v>Sufficient Access</v>
      </c>
    </row>
    <row r="4801" spans="1:11">
      <c r="A4801" t="str">
        <v>RIVER CREST HOSP</v>
      </c>
      <c r="B4801" t="str">
        <v>SAN ANGELO</v>
      </c>
      <c r="C4801" t="str">
        <v>TX</v>
      </c>
      <c r="D4801" t="str">
        <v>TOM GREEN</v>
      </c>
      <c r="E4801" t="str">
        <v>Psychiatric</v>
      </c>
      <c r="F4801" t="str">
        <v>Proprietary</v>
      </c>
      <c r="G4801" t="str">
        <v>No</v>
      </c>
      <c r="H4801" s="8">
        <v>0</v>
      </c>
      <c r="I4801" t="str">
        <f>_xlfn.XLOOKUP(C4801,State_Ref!B:B,State_Ref!A:A,"No Match")</f>
        <v>Texas</v>
      </c>
      <c r="J4801" cm="1">
        <f t="array" ref="J4801">_xlfn.XLOOKUP(I4801&amp;PROPER(D4801),Cleaned_Population!B$2:B$3200&amp;Cleaned_Population!A$2:A$3200,Cleaned_Population!C$2:C$3200,"No Match")</f>
        <v>120602</v>
      </c>
      <c r="K4801" t="str">
        <f t="shared" si="74"/>
        <v>Sufficient Access</v>
      </c>
    </row>
    <row r="4802" spans="1:11">
      <c r="A4802" t="str">
        <v>HICKORY TRAIL HOSPITAL</v>
      </c>
      <c r="B4802" t="str">
        <v>DESOTO</v>
      </c>
      <c r="C4802" t="str">
        <v>TX</v>
      </c>
      <c r="D4802" t="str">
        <v>DALLAS</v>
      </c>
      <c r="E4802" t="str">
        <v>Psychiatric</v>
      </c>
      <c r="F4802" t="str">
        <v>Proprietary</v>
      </c>
      <c r="G4802" t="str">
        <v>No</v>
      </c>
      <c r="H4802" s="8">
        <v>0</v>
      </c>
      <c r="I4802" t="str">
        <f>_xlfn.XLOOKUP(C4802,State_Ref!B:B,State_Ref!A:A,"No Match")</f>
        <v>Texas</v>
      </c>
      <c r="J4802" cm="1">
        <f t="array" ref="J4802">_xlfn.XLOOKUP(I4802&amp;PROPER(D4802),Cleaned_Population!B$2:B$3200&amp;Cleaned_Population!A$2:A$3200,Cleaned_Population!C$2:C$3200,"No Match")</f>
        <v>2661397</v>
      </c>
      <c r="K4802" t="str">
        <f t="shared" si="74"/>
        <v>Sufficient Access</v>
      </c>
    </row>
    <row r="4803" spans="1:11">
      <c r="A4803" t="str">
        <v>HARRIS COUNTY PSYCHIATRIC CENTER</v>
      </c>
      <c r="B4803" t="str">
        <v>HOUSTON</v>
      </c>
      <c r="C4803" t="str">
        <v>TX</v>
      </c>
      <c r="D4803" t="str">
        <v>HARRIS</v>
      </c>
      <c r="E4803" t="str">
        <v>Psychiatric</v>
      </c>
      <c r="F4803" t="str">
        <v>Government - State</v>
      </c>
      <c r="G4803" t="str">
        <v>No</v>
      </c>
      <c r="H4803" s="8">
        <v>0</v>
      </c>
      <c r="I4803" t="str">
        <f>_xlfn.XLOOKUP(C4803,State_Ref!B:B,State_Ref!A:A,"No Match")</f>
        <v>Texas</v>
      </c>
      <c r="J4803" cm="1">
        <f t="array" ref="J4803">_xlfn.XLOOKUP(I4803&amp;PROPER(D4803),Cleaned_Population!B$2:B$3200&amp;Cleaned_Population!A$2:A$3200,Cleaned_Population!C$2:C$3200,"No Match")</f>
        <v>5045026</v>
      </c>
      <c r="K4803" t="str">
        <f t="shared" ref="K4803:K4866" si="75">IF(AND(J4803&gt;50000,COUNTIFS(D:D,D4803,C:C,C4803)&lt;=1),"Hospital Desert","Sufficient Access")</f>
        <v>Sufficient Access</v>
      </c>
    </row>
    <row r="4804" spans="1:11">
      <c r="A4804" t="str">
        <v>MEDICAL CITY MENTAL HEALTH AND WELLNESS CENTER</v>
      </c>
      <c r="B4804" t="str">
        <v>FORT WORTH</v>
      </c>
      <c r="C4804" t="str">
        <v>TX</v>
      </c>
      <c r="D4804" t="str">
        <v>TARRANT</v>
      </c>
      <c r="E4804" t="str">
        <v>Psychiatric</v>
      </c>
      <c r="F4804" t="str">
        <v>Proprietary</v>
      </c>
      <c r="G4804" t="str">
        <v>No</v>
      </c>
      <c r="H4804" s="8">
        <v>0</v>
      </c>
      <c r="I4804" t="str">
        <f>_xlfn.XLOOKUP(C4804,State_Ref!B:B,State_Ref!A:A,"No Match")</f>
        <v>Texas</v>
      </c>
      <c r="J4804" cm="1">
        <f t="array" ref="J4804">_xlfn.XLOOKUP(I4804&amp;PROPER(D4804),Cleaned_Population!B$2:B$3200&amp;Cleaned_Population!A$2:A$3200,Cleaned_Population!C$2:C$3200,"No Match")</f>
        <v>2248466</v>
      </c>
      <c r="K4804" t="str">
        <f t="shared" si="75"/>
        <v>Sufficient Access</v>
      </c>
    </row>
    <row r="4805" spans="1:11">
      <c r="A4805" t="str">
        <v>AUSTIN STATE HOSPITAL</v>
      </c>
      <c r="B4805" t="str">
        <v>AUSTIN</v>
      </c>
      <c r="C4805" t="str">
        <v>TX</v>
      </c>
      <c r="D4805" t="str">
        <v>TRAVIS</v>
      </c>
      <c r="E4805" t="str">
        <v>Psychiatric</v>
      </c>
      <c r="F4805" t="str">
        <v>Government - State</v>
      </c>
      <c r="G4805" t="str">
        <v>No</v>
      </c>
      <c r="H4805" s="8">
        <v>0</v>
      </c>
      <c r="I4805" t="str">
        <f>_xlfn.XLOOKUP(C4805,State_Ref!B:B,State_Ref!A:A,"No Match")</f>
        <v>Texas</v>
      </c>
      <c r="J4805" cm="1">
        <f t="array" ref="J4805">_xlfn.XLOOKUP(I4805&amp;PROPER(D4805),Cleaned_Population!B$2:B$3200&amp;Cleaned_Population!A$2:A$3200,Cleaned_Population!C$2:C$3200,"No Match")</f>
        <v>1389670</v>
      </c>
      <c r="K4805" t="str">
        <f t="shared" si="75"/>
        <v>Sufficient Access</v>
      </c>
    </row>
    <row r="4806" spans="1:11">
      <c r="A4806" t="str">
        <v>RIO GRANDE STATE CENTER</v>
      </c>
      <c r="B4806" t="str">
        <v>HARLINGEN</v>
      </c>
      <c r="C4806" t="str">
        <v>TX</v>
      </c>
      <c r="D4806" t="str">
        <v>CAMERON</v>
      </c>
      <c r="E4806" t="str">
        <v>Psychiatric</v>
      </c>
      <c r="F4806" t="str">
        <v>Government - State</v>
      </c>
      <c r="G4806" t="str">
        <v>No</v>
      </c>
      <c r="H4806" s="8">
        <v>0</v>
      </c>
      <c r="I4806" t="str">
        <f>_xlfn.XLOOKUP(C4806,State_Ref!B:B,State_Ref!A:A,"No Match")</f>
        <v>Texas</v>
      </c>
      <c r="J4806" cm="1">
        <f t="array" ref="J4806">_xlfn.XLOOKUP(I4806&amp;PROPER(D4806),Cleaned_Population!B$2:B$3200&amp;Cleaned_Population!A$2:A$3200,Cleaned_Population!C$2:C$3200,"No Match")</f>
        <v>433946</v>
      </c>
      <c r="K4806" t="str">
        <f t="shared" si="75"/>
        <v>Sufficient Access</v>
      </c>
    </row>
    <row r="4807" spans="1:11">
      <c r="A4807" t="str">
        <v>STARCARE SPECIALTY HEALTH /SUNRISE CANYON HOSPITAL</v>
      </c>
      <c r="B4807" t="str">
        <v>LUBBOCK</v>
      </c>
      <c r="C4807" t="str">
        <v>TX</v>
      </c>
      <c r="D4807" t="str">
        <v>LUBBOCK</v>
      </c>
      <c r="E4807" t="str">
        <v>Psychiatric</v>
      </c>
      <c r="F4807" t="str">
        <v>Voluntary non-profit - Other</v>
      </c>
      <c r="G4807" t="str">
        <v>No</v>
      </c>
      <c r="H4807" s="8">
        <v>0</v>
      </c>
      <c r="I4807" t="str">
        <f>_xlfn.XLOOKUP(C4807,State_Ref!B:B,State_Ref!A:A,"No Match")</f>
        <v>Texas</v>
      </c>
      <c r="J4807" cm="1">
        <f t="array" ref="J4807">_xlfn.XLOOKUP(I4807&amp;PROPER(D4807),Cleaned_Population!B$2:B$3200&amp;Cleaned_Population!A$2:A$3200,Cleaned_Population!C$2:C$3200,"No Match")</f>
        <v>328906</v>
      </c>
      <c r="K4807" t="str">
        <f t="shared" si="75"/>
        <v>Sufficient Access</v>
      </c>
    </row>
    <row r="4808" spans="1:11">
      <c r="A4808" t="str">
        <v>MEDICAL CITY GREEN OAKS HOSPITAL</v>
      </c>
      <c r="B4808" t="str">
        <v>DALLAS</v>
      </c>
      <c r="C4808" t="str">
        <v>TX</v>
      </c>
      <c r="D4808" t="str">
        <v>DALLAS</v>
      </c>
      <c r="E4808" t="str">
        <v>Psychiatric</v>
      </c>
      <c r="F4808" t="str">
        <v>Voluntary non-profit - Other</v>
      </c>
      <c r="G4808" t="str">
        <v>No</v>
      </c>
      <c r="H4808" s="8">
        <v>0</v>
      </c>
      <c r="I4808" t="str">
        <f>_xlfn.XLOOKUP(C4808,State_Ref!B:B,State_Ref!A:A,"No Match")</f>
        <v>Texas</v>
      </c>
      <c r="J4808" cm="1">
        <f t="array" ref="J4808">_xlfn.XLOOKUP(I4808&amp;PROPER(D4808),Cleaned_Population!B$2:B$3200&amp;Cleaned_Population!A$2:A$3200,Cleaned_Population!C$2:C$3200,"No Match")</f>
        <v>2661397</v>
      </c>
      <c r="K4808" t="str">
        <f t="shared" si="75"/>
        <v>Sufficient Access</v>
      </c>
    </row>
    <row r="4809" spans="1:11">
      <c r="A4809" t="str">
        <v>EL PASO PSYCHIATRIC CENTER</v>
      </c>
      <c r="B4809" t="str">
        <v>EL PASO</v>
      </c>
      <c r="C4809" t="str">
        <v>TX</v>
      </c>
      <c r="D4809" t="str">
        <v>EL PASO</v>
      </c>
      <c r="E4809" t="str">
        <v>Psychiatric</v>
      </c>
      <c r="F4809" t="str">
        <v>Government - State</v>
      </c>
      <c r="G4809" t="str">
        <v>No</v>
      </c>
      <c r="H4809" s="8">
        <v>0</v>
      </c>
      <c r="I4809" t="str">
        <f>_xlfn.XLOOKUP(C4809,State_Ref!B:B,State_Ref!A:A,"No Match")</f>
        <v>Texas</v>
      </c>
      <c r="J4809" cm="1">
        <f t="array" ref="J4809">_xlfn.XLOOKUP(I4809&amp;PROPER(D4809),Cleaned_Population!B$2:B$3200&amp;Cleaned_Population!A$2:A$3200,Cleaned_Population!C$2:C$3200,"No Match")</f>
        <v>877858</v>
      </c>
      <c r="K4809" t="str">
        <f t="shared" si="75"/>
        <v>Sufficient Access</v>
      </c>
    </row>
    <row r="4810" spans="1:11">
      <c r="A4810" t="str">
        <v>ALLEGIANCE BEHAVIORAL HEALTH CENTER OF PLAINVIEW</v>
      </c>
      <c r="B4810" t="str">
        <v>PLAINVIEW</v>
      </c>
      <c r="C4810" t="str">
        <v>TX</v>
      </c>
      <c r="D4810" t="str">
        <v>HALE</v>
      </c>
      <c r="E4810" t="str">
        <v>Psychiatric</v>
      </c>
      <c r="F4810" t="str">
        <v>Proprietary</v>
      </c>
      <c r="G4810" t="str">
        <v>No</v>
      </c>
      <c r="H4810" s="8">
        <v>0</v>
      </c>
      <c r="I4810" t="str">
        <f>_xlfn.XLOOKUP(C4810,State_Ref!B:B,State_Ref!A:A,"No Match")</f>
        <v>Texas</v>
      </c>
      <c r="J4810" cm="1">
        <f t="array" ref="J4810">_xlfn.XLOOKUP(I4810&amp;PROPER(D4810),Cleaned_Population!B$2:B$3200&amp;Cleaned_Population!A$2:A$3200,Cleaned_Population!C$2:C$3200,"No Match")</f>
        <v>31819</v>
      </c>
      <c r="K4810" t="str">
        <f t="shared" si="75"/>
        <v>Sufficient Access</v>
      </c>
    </row>
    <row r="4811" spans="1:11">
      <c r="A4811" t="str">
        <v>KINGWOOD PINES HOSPITAL</v>
      </c>
      <c r="B4811" t="str">
        <v>KINGWOOD</v>
      </c>
      <c r="C4811" t="str">
        <v>TX</v>
      </c>
      <c r="D4811" t="str">
        <v>HARRIS</v>
      </c>
      <c r="E4811" t="str">
        <v>Psychiatric</v>
      </c>
      <c r="F4811" t="str">
        <v>Proprietary</v>
      </c>
      <c r="G4811" t="str">
        <v>No</v>
      </c>
      <c r="H4811" s="8">
        <v>0</v>
      </c>
      <c r="I4811" t="str">
        <f>_xlfn.XLOOKUP(C4811,State_Ref!B:B,State_Ref!A:A,"No Match")</f>
        <v>Texas</v>
      </c>
      <c r="J4811" cm="1">
        <f t="array" ref="J4811">_xlfn.XLOOKUP(I4811&amp;PROPER(D4811),Cleaned_Population!B$2:B$3200&amp;Cleaned_Population!A$2:A$3200,Cleaned_Population!C$2:C$3200,"No Match")</f>
        <v>5045026</v>
      </c>
      <c r="K4811" t="str">
        <f t="shared" si="75"/>
        <v>Sufficient Access</v>
      </c>
    </row>
    <row r="4812" spans="1:11">
      <c r="A4812" t="str">
        <v>UNIVERSITY BEHAVIORAL HEALTH OF DENTON</v>
      </c>
      <c r="B4812" t="str">
        <v>DENTON</v>
      </c>
      <c r="C4812" t="str">
        <v>TX</v>
      </c>
      <c r="D4812" t="str">
        <v>DENTON</v>
      </c>
      <c r="E4812" t="str">
        <v>Psychiatric</v>
      </c>
      <c r="F4812" t="str">
        <v>Government - State</v>
      </c>
      <c r="G4812" t="str">
        <v>No</v>
      </c>
      <c r="H4812" s="8">
        <v>0</v>
      </c>
      <c r="I4812" t="str">
        <f>_xlfn.XLOOKUP(C4812,State_Ref!B:B,State_Ref!A:A,"No Match")</f>
        <v>Texas</v>
      </c>
      <c r="J4812" cm="1">
        <f t="array" ref="J4812">_xlfn.XLOOKUP(I4812&amp;PROPER(D4812),Cleaned_Population!B$2:B$3200&amp;Cleaned_Population!A$2:A$3200,Cleaned_Population!C$2:C$3200,"No Match")</f>
        <v>1069346</v>
      </c>
      <c r="K4812" t="str">
        <f t="shared" si="75"/>
        <v>Sufficient Access</v>
      </c>
    </row>
    <row r="4813" spans="1:11">
      <c r="A4813" t="str">
        <v>BEHAVIORAL HOSPITAL OF BELLAIRE</v>
      </c>
      <c r="B4813" t="str">
        <v>HOUSTON</v>
      </c>
      <c r="C4813" t="str">
        <v>TX</v>
      </c>
      <c r="D4813" t="str">
        <v>HARRIS</v>
      </c>
      <c r="E4813" t="str">
        <v>Psychiatric</v>
      </c>
      <c r="F4813" t="str">
        <v>Proprietary</v>
      </c>
      <c r="G4813" t="str">
        <v>No</v>
      </c>
      <c r="H4813" s="8">
        <v>0</v>
      </c>
      <c r="I4813" t="str">
        <f>_xlfn.XLOOKUP(C4813,State_Ref!B:B,State_Ref!A:A,"No Match")</f>
        <v>Texas</v>
      </c>
      <c r="J4813" cm="1">
        <f t="array" ref="J4813">_xlfn.XLOOKUP(I4813&amp;PROPER(D4813),Cleaned_Population!B$2:B$3200&amp;Cleaned_Population!A$2:A$3200,Cleaned_Population!C$2:C$3200,"No Match")</f>
        <v>5045026</v>
      </c>
      <c r="K4813" t="str">
        <f t="shared" si="75"/>
        <v>Sufficient Access</v>
      </c>
    </row>
    <row r="4814" spans="1:11">
      <c r="A4814" t="str">
        <v>CYPRESS CREEK HOSPITAL</v>
      </c>
      <c r="B4814" t="str">
        <v>HOUSTON</v>
      </c>
      <c r="C4814" t="str">
        <v>TX</v>
      </c>
      <c r="D4814" t="str">
        <v>HARRIS</v>
      </c>
      <c r="E4814" t="str">
        <v>Psychiatric</v>
      </c>
      <c r="F4814" t="str">
        <v>Proprietary</v>
      </c>
      <c r="G4814" t="str">
        <v>Yes</v>
      </c>
      <c r="H4814" s="8">
        <v>0</v>
      </c>
      <c r="I4814" t="str">
        <f>_xlfn.XLOOKUP(C4814,State_Ref!B:B,State_Ref!A:A,"No Match")</f>
        <v>Texas</v>
      </c>
      <c r="J4814" cm="1">
        <f t="array" ref="J4814">_xlfn.XLOOKUP(I4814&amp;PROPER(D4814),Cleaned_Population!B$2:B$3200&amp;Cleaned_Population!A$2:A$3200,Cleaned_Population!C$2:C$3200,"No Match")</f>
        <v>5045026</v>
      </c>
      <c r="K4814" t="str">
        <f t="shared" si="75"/>
        <v>Sufficient Access</v>
      </c>
    </row>
    <row r="4815" spans="1:11">
      <c r="A4815" t="str">
        <v>EL PASO BEHAVIORAL HEALTH SYSTEM</v>
      </c>
      <c r="B4815" t="str">
        <v>EL PASO</v>
      </c>
      <c r="C4815" t="str">
        <v>TX</v>
      </c>
      <c r="D4815" t="str">
        <v>EL PASO</v>
      </c>
      <c r="E4815" t="str">
        <v>Psychiatric</v>
      </c>
      <c r="F4815" t="str">
        <v>Proprietary</v>
      </c>
      <c r="G4815" t="str">
        <v>No</v>
      </c>
      <c r="H4815" s="8">
        <v>0</v>
      </c>
      <c r="I4815" t="str">
        <f>_xlfn.XLOOKUP(C4815,State_Ref!B:B,State_Ref!A:A,"No Match")</f>
        <v>Texas</v>
      </c>
      <c r="J4815" cm="1">
        <f t="array" ref="J4815">_xlfn.XLOOKUP(I4815&amp;PROPER(D4815),Cleaned_Population!B$2:B$3200&amp;Cleaned_Population!A$2:A$3200,Cleaned_Population!C$2:C$3200,"No Match")</f>
        <v>877858</v>
      </c>
      <c r="K4815" t="str">
        <f t="shared" si="75"/>
        <v>Sufficient Access</v>
      </c>
    </row>
    <row r="4816" spans="1:11">
      <c r="A4816" t="str">
        <v>OCEANS BEHAVIORAL  HOSPITAL OF PERMIAN BASIN</v>
      </c>
      <c r="B4816" t="str">
        <v>MIDLAND</v>
      </c>
      <c r="C4816" t="str">
        <v>TX</v>
      </c>
      <c r="D4816" t="str">
        <v>MIDLAND</v>
      </c>
      <c r="E4816" t="str">
        <v>Psychiatric</v>
      </c>
      <c r="F4816" t="str">
        <v>Proprietary</v>
      </c>
      <c r="G4816" t="str">
        <v>No</v>
      </c>
      <c r="H4816" s="8">
        <v>0</v>
      </c>
      <c r="I4816" t="str">
        <f>_xlfn.XLOOKUP(C4816,State_Ref!B:B,State_Ref!A:A,"No Match")</f>
        <v>Texas</v>
      </c>
      <c r="J4816" cm="1">
        <f t="array" ref="J4816">_xlfn.XLOOKUP(I4816&amp;PROPER(D4816),Cleaned_Population!B$2:B$3200&amp;Cleaned_Population!A$2:A$3200,Cleaned_Population!C$2:C$3200,"No Match")</f>
        <v>187855</v>
      </c>
      <c r="K4816" t="str">
        <f t="shared" si="75"/>
        <v>Sufficient Access</v>
      </c>
    </row>
    <row r="4817" spans="1:11">
      <c r="A4817" t="str">
        <v>CEDAR CREST HOSPITAL &amp; RTC</v>
      </c>
      <c r="B4817" t="str">
        <v>BELTON</v>
      </c>
      <c r="C4817" t="str">
        <v>TX</v>
      </c>
      <c r="D4817" t="str">
        <v>BELL</v>
      </c>
      <c r="E4817" t="str">
        <v>Psychiatric</v>
      </c>
      <c r="F4817" t="str">
        <v>Proprietary</v>
      </c>
      <c r="G4817" t="str">
        <v>No</v>
      </c>
      <c r="H4817" s="8">
        <v>0</v>
      </c>
      <c r="I4817" t="str">
        <f>_xlfn.XLOOKUP(C4817,State_Ref!B:B,State_Ref!A:A,"No Match")</f>
        <v>Texas</v>
      </c>
      <c r="J4817" cm="1">
        <f t="array" ref="J4817">_xlfn.XLOOKUP(I4817&amp;PROPER(D4817),Cleaned_Population!B$2:B$3200&amp;Cleaned_Population!A$2:A$3200,Cleaned_Population!C$2:C$3200,"No Match")</f>
        <v>402248</v>
      </c>
      <c r="K4817" t="str">
        <f t="shared" si="75"/>
        <v>Sufficient Access</v>
      </c>
    </row>
    <row r="4818" spans="1:11">
      <c r="A4818" t="str">
        <v>OCEANS BEHAVIORAL HOSPITAL OF LONGVIEW</v>
      </c>
      <c r="B4818" t="str">
        <v>LONGVIEW</v>
      </c>
      <c r="C4818" t="str">
        <v>TX</v>
      </c>
      <c r="D4818" t="str">
        <v>GREGG</v>
      </c>
      <c r="E4818" t="str">
        <v>Psychiatric</v>
      </c>
      <c r="F4818" t="str">
        <v>Proprietary</v>
      </c>
      <c r="G4818" t="str">
        <v>No</v>
      </c>
      <c r="H4818" s="8">
        <v>0</v>
      </c>
      <c r="I4818" t="str">
        <f>_xlfn.XLOOKUP(C4818,State_Ref!B:B,State_Ref!A:A,"No Match")</f>
        <v>Texas</v>
      </c>
      <c r="J4818" cm="1">
        <f t="array" ref="J4818">_xlfn.XLOOKUP(I4818&amp;PROPER(D4818),Cleaned_Population!B$2:B$3200&amp;Cleaned_Population!A$2:A$3200,Cleaned_Population!C$2:C$3200,"No Match")</f>
        <v>126095</v>
      </c>
      <c r="K4818" t="str">
        <f t="shared" si="75"/>
        <v>Sufficient Access</v>
      </c>
    </row>
    <row r="4819" spans="1:11">
      <c r="A4819" t="str">
        <v>LONE STAR BEHAVIORAL HEALTH CYPRESS</v>
      </c>
      <c r="B4819" t="str">
        <v>CYPRESS</v>
      </c>
      <c r="C4819" t="str">
        <v>TX</v>
      </c>
      <c r="D4819" t="str">
        <v>HARRIS</v>
      </c>
      <c r="E4819" t="str">
        <v>Psychiatric</v>
      </c>
      <c r="F4819" t="str">
        <v>Proprietary</v>
      </c>
      <c r="G4819" t="str">
        <v>No</v>
      </c>
      <c r="H4819" s="8">
        <v>0</v>
      </c>
      <c r="I4819" t="str">
        <f>_xlfn.XLOOKUP(C4819,State_Ref!B:B,State_Ref!A:A,"No Match")</f>
        <v>Texas</v>
      </c>
      <c r="J4819" cm="1">
        <f t="array" ref="J4819">_xlfn.XLOOKUP(I4819&amp;PROPER(D4819),Cleaned_Population!B$2:B$3200&amp;Cleaned_Population!A$2:A$3200,Cleaned_Population!C$2:C$3200,"No Match")</f>
        <v>5045026</v>
      </c>
      <c r="K4819" t="str">
        <f t="shared" si="75"/>
        <v>Sufficient Access</v>
      </c>
    </row>
    <row r="4820" spans="1:11">
      <c r="A4820" t="str">
        <v>CARROLLTON SPRINGS</v>
      </c>
      <c r="B4820" t="str">
        <v>CARROLLTON</v>
      </c>
      <c r="C4820" t="str">
        <v>TX</v>
      </c>
      <c r="D4820" t="str">
        <v>DENTON</v>
      </c>
      <c r="E4820" t="str">
        <v>Psychiatric</v>
      </c>
      <c r="F4820" t="str">
        <v>Proprietary</v>
      </c>
      <c r="G4820" t="str">
        <v>No</v>
      </c>
      <c r="H4820" s="8">
        <v>0</v>
      </c>
      <c r="I4820" t="str">
        <f>_xlfn.XLOOKUP(C4820,State_Ref!B:B,State_Ref!A:A,"No Match")</f>
        <v>Texas</v>
      </c>
      <c r="J4820" cm="1">
        <f t="array" ref="J4820">_xlfn.XLOOKUP(I4820&amp;PROPER(D4820),Cleaned_Population!B$2:B$3200&amp;Cleaned_Population!A$2:A$3200,Cleaned_Population!C$2:C$3200,"No Match")</f>
        <v>1069346</v>
      </c>
      <c r="K4820" t="str">
        <f t="shared" si="75"/>
        <v>Sufficient Access</v>
      </c>
    </row>
    <row r="4821" spans="1:11">
      <c r="A4821" t="str">
        <v>AUSTIN OAKS HOSPITAL</v>
      </c>
      <c r="B4821" t="str">
        <v>AUSTIN</v>
      </c>
      <c r="C4821" t="str">
        <v>TX</v>
      </c>
      <c r="D4821" t="str">
        <v>TRAVIS</v>
      </c>
      <c r="E4821" t="str">
        <v>Psychiatric</v>
      </c>
      <c r="F4821" t="str">
        <v>Proprietary</v>
      </c>
      <c r="G4821" t="str">
        <v>No</v>
      </c>
      <c r="H4821" s="8">
        <v>0</v>
      </c>
      <c r="I4821" t="str">
        <f>_xlfn.XLOOKUP(C4821,State_Ref!B:B,State_Ref!A:A,"No Match")</f>
        <v>Texas</v>
      </c>
      <c r="J4821" cm="1">
        <f t="array" ref="J4821">_xlfn.XLOOKUP(I4821&amp;PROPER(D4821),Cleaned_Population!B$2:B$3200&amp;Cleaned_Population!A$2:A$3200,Cleaned_Population!C$2:C$3200,"No Match")</f>
        <v>1389670</v>
      </c>
      <c r="K4821" t="str">
        <f t="shared" si="75"/>
        <v>Sufficient Access</v>
      </c>
    </row>
    <row r="4822" spans="1:11">
      <c r="A4822" t="str">
        <v>OCEANS BEHAVIORAL HOSPITAL OF ABILENE</v>
      </c>
      <c r="B4822" t="str">
        <v>ABILENE</v>
      </c>
      <c r="C4822" t="str">
        <v>TX</v>
      </c>
      <c r="D4822" t="str">
        <v>TAYLOR</v>
      </c>
      <c r="E4822" t="str">
        <v>Psychiatric</v>
      </c>
      <c r="F4822" t="str">
        <v>Proprietary</v>
      </c>
      <c r="G4822" t="str">
        <v>No</v>
      </c>
      <c r="H4822" s="8">
        <v>0</v>
      </c>
      <c r="I4822" t="str">
        <f>_xlfn.XLOOKUP(C4822,State_Ref!B:B,State_Ref!A:A,"No Match")</f>
        <v>Texas</v>
      </c>
      <c r="J4822" cm="1">
        <f t="array" ref="J4822">_xlfn.XLOOKUP(I4822&amp;PROPER(D4822),Cleaned_Population!B$2:B$3200&amp;Cleaned_Population!A$2:A$3200,Cleaned_Population!C$2:C$3200,"No Match")</f>
        <v>150077</v>
      </c>
      <c r="K4822" t="str">
        <f t="shared" si="75"/>
        <v>Sufficient Access</v>
      </c>
    </row>
    <row r="4823" spans="1:11">
      <c r="A4823" t="str">
        <v>OCEANS BEHAVIORAL HOSPITAL OF LUFKIN LLC</v>
      </c>
      <c r="B4823" t="str">
        <v>LUFKIN</v>
      </c>
      <c r="C4823" t="str">
        <v>TX</v>
      </c>
      <c r="D4823" t="str">
        <v>ANGELINA</v>
      </c>
      <c r="E4823" t="str">
        <v>Psychiatric</v>
      </c>
      <c r="F4823" t="str">
        <v>Proprietary</v>
      </c>
      <c r="G4823" t="str">
        <v>No</v>
      </c>
      <c r="H4823" s="8">
        <v>0</v>
      </c>
      <c r="I4823" t="str">
        <f>_xlfn.XLOOKUP(C4823,State_Ref!B:B,State_Ref!A:A,"No Match")</f>
        <v>Texas</v>
      </c>
      <c r="J4823" cm="1">
        <f t="array" ref="J4823">_xlfn.XLOOKUP(I4823&amp;PROPER(D4823),Cleaned_Population!B$2:B$3200&amp;Cleaned_Population!A$2:A$3200,Cleaned_Population!C$2:C$3200,"No Match")</f>
        <v>88154</v>
      </c>
      <c r="K4823" t="str">
        <f t="shared" si="75"/>
        <v>Sufficient Access</v>
      </c>
    </row>
    <row r="4824" spans="1:11">
      <c r="A4824" t="str">
        <v>MESA SPRINGS</v>
      </c>
      <c r="B4824" t="str">
        <v>FORT WORTH</v>
      </c>
      <c r="C4824" t="str">
        <v>TX</v>
      </c>
      <c r="D4824" t="str">
        <v>TARRANT</v>
      </c>
      <c r="E4824" t="str">
        <v>Psychiatric</v>
      </c>
      <c r="F4824" t="str">
        <v>Proprietary</v>
      </c>
      <c r="G4824" t="str">
        <v>No</v>
      </c>
      <c r="H4824" s="8">
        <v>0</v>
      </c>
      <c r="I4824" t="str">
        <f>_xlfn.XLOOKUP(C4824,State_Ref!B:B,State_Ref!A:A,"No Match")</f>
        <v>Texas</v>
      </c>
      <c r="J4824" cm="1">
        <f t="array" ref="J4824">_xlfn.XLOOKUP(I4824&amp;PROPER(D4824),Cleaned_Population!B$2:B$3200&amp;Cleaned_Population!A$2:A$3200,Cleaned_Population!C$2:C$3200,"No Match")</f>
        <v>2248466</v>
      </c>
      <c r="K4824" t="str">
        <f t="shared" si="75"/>
        <v>Sufficient Access</v>
      </c>
    </row>
    <row r="4825" spans="1:11">
      <c r="A4825" t="str">
        <v>DALLAS BEHAVIORAL HEALTHCARE HOSPITAL LLC</v>
      </c>
      <c r="B4825" t="str">
        <v>DE SOTO</v>
      </c>
      <c r="C4825" t="str">
        <v>TX</v>
      </c>
      <c r="D4825" t="str">
        <v>DALLAS</v>
      </c>
      <c r="E4825" t="str">
        <v>Psychiatric</v>
      </c>
      <c r="F4825" t="str">
        <v>Voluntary non-profit - Other</v>
      </c>
      <c r="G4825" t="str">
        <v>No</v>
      </c>
      <c r="H4825" s="8">
        <v>0</v>
      </c>
      <c r="I4825" t="str">
        <f>_xlfn.XLOOKUP(C4825,State_Ref!B:B,State_Ref!A:A,"No Match")</f>
        <v>Texas</v>
      </c>
      <c r="J4825" cm="1">
        <f t="array" ref="J4825">_xlfn.XLOOKUP(I4825&amp;PROPER(D4825),Cleaned_Population!B$2:B$3200&amp;Cleaned_Population!A$2:A$3200,Cleaned_Population!C$2:C$3200,"No Match")</f>
        <v>2661397</v>
      </c>
      <c r="K4825" t="str">
        <f t="shared" si="75"/>
        <v>Sufficient Access</v>
      </c>
    </row>
    <row r="4826" spans="1:11">
      <c r="A4826" t="str">
        <v>ROCK SPRINGS</v>
      </c>
      <c r="B4826" t="str">
        <v>GEORGETOWN</v>
      </c>
      <c r="C4826" t="str">
        <v>TX</v>
      </c>
      <c r="D4826" t="str">
        <v>WILLIAMSON</v>
      </c>
      <c r="E4826" t="str">
        <v>Psychiatric</v>
      </c>
      <c r="F4826" t="str">
        <v>Proprietary</v>
      </c>
      <c r="G4826" t="str">
        <v>No</v>
      </c>
      <c r="H4826" s="8">
        <v>0</v>
      </c>
      <c r="I4826" t="str">
        <f>_xlfn.XLOOKUP(C4826,State_Ref!B:B,State_Ref!A:A,"No Match")</f>
        <v>Texas</v>
      </c>
      <c r="J4826" cm="1">
        <f t="array" ref="J4826">_xlfn.XLOOKUP(I4826&amp;PROPER(D4826),Cleaned_Population!B$2:B$3200&amp;Cleaned_Population!A$2:A$3200,Cleaned_Population!C$2:C$3200,"No Match")</f>
        <v>752827</v>
      </c>
      <c r="K4826" t="str">
        <f t="shared" si="75"/>
        <v>Sufficient Access</v>
      </c>
    </row>
    <row r="4827" spans="1:11">
      <c r="A4827" t="str">
        <v>WELLBRIDGE HEALTHCARE FORT WORTH</v>
      </c>
      <c r="B4827" t="str">
        <v>FORT WORTH</v>
      </c>
      <c r="C4827" t="str">
        <v>TX</v>
      </c>
      <c r="D4827" t="str">
        <v>TARRANT</v>
      </c>
      <c r="E4827" t="str">
        <v>Psychiatric</v>
      </c>
      <c r="F4827" t="str">
        <v>Proprietary</v>
      </c>
      <c r="G4827" t="str">
        <v>No</v>
      </c>
      <c r="H4827" s="8">
        <v>0</v>
      </c>
      <c r="I4827" t="str">
        <f>_xlfn.XLOOKUP(C4827,State_Ref!B:B,State_Ref!A:A,"No Match")</f>
        <v>Texas</v>
      </c>
      <c r="J4827" cm="1">
        <f t="array" ref="J4827">_xlfn.XLOOKUP(I4827&amp;PROPER(D4827),Cleaned_Population!B$2:B$3200&amp;Cleaned_Population!A$2:A$3200,Cleaned_Population!C$2:C$3200,"No Match")</f>
        <v>2248466</v>
      </c>
      <c r="K4827" t="str">
        <f t="shared" si="75"/>
        <v>Sufficient Access</v>
      </c>
    </row>
    <row r="4828" spans="1:11">
      <c r="A4828" t="str">
        <v>GEORGETOWN BEHAVIORAL HEALTH INSTITUTE</v>
      </c>
      <c r="B4828" t="str">
        <v>GEORGETOWN</v>
      </c>
      <c r="C4828" t="str">
        <v>TX</v>
      </c>
      <c r="D4828" t="str">
        <v>WILLIAMSON</v>
      </c>
      <c r="E4828" t="str">
        <v>Psychiatric</v>
      </c>
      <c r="F4828" t="str">
        <v>Proprietary</v>
      </c>
      <c r="G4828" t="str">
        <v>No</v>
      </c>
      <c r="H4828" s="8">
        <v>0</v>
      </c>
      <c r="I4828" t="str">
        <f>_xlfn.XLOOKUP(C4828,State_Ref!B:B,State_Ref!A:A,"No Match")</f>
        <v>Texas</v>
      </c>
      <c r="J4828" cm="1">
        <f t="array" ref="J4828">_xlfn.XLOOKUP(I4828&amp;PROPER(D4828),Cleaned_Population!B$2:B$3200&amp;Cleaned_Population!A$2:A$3200,Cleaned_Population!C$2:C$3200,"No Match")</f>
        <v>752827</v>
      </c>
      <c r="K4828" t="str">
        <f t="shared" si="75"/>
        <v>Sufficient Access</v>
      </c>
    </row>
    <row r="4829" spans="1:11">
      <c r="A4829" t="str">
        <v>WESTPARK SPRINGS LLC</v>
      </c>
      <c r="B4829" t="str">
        <v>RICHMOND</v>
      </c>
      <c r="C4829" t="str">
        <v>TX</v>
      </c>
      <c r="D4829" t="str">
        <v>FORT BEND</v>
      </c>
      <c r="E4829" t="str">
        <v>Psychiatric</v>
      </c>
      <c r="F4829" t="str">
        <v>Proprietary</v>
      </c>
      <c r="G4829" t="str">
        <v>Yes</v>
      </c>
      <c r="H4829" s="8">
        <v>0</v>
      </c>
      <c r="I4829" t="str">
        <f>_xlfn.XLOOKUP(C4829,State_Ref!B:B,State_Ref!A:A,"No Match")</f>
        <v>Texas</v>
      </c>
      <c r="J4829" cm="1">
        <f t="array" ref="J4829">_xlfn.XLOOKUP(I4829&amp;PROPER(D4829),Cleaned_Population!B$2:B$3200&amp;Cleaned_Population!A$2:A$3200,Cleaned_Population!C$2:C$3200,"No Match")</f>
        <v>975191</v>
      </c>
      <c r="K4829" t="str">
        <f t="shared" si="75"/>
        <v>Sufficient Access</v>
      </c>
    </row>
    <row r="4830" spans="1:11">
      <c r="A4830" t="str">
        <v>SAN ANTONIO BEHAVIORAL HEALTHCARE HOSPITAL</v>
      </c>
      <c r="B4830" t="str">
        <v>SAN ANTONIO</v>
      </c>
      <c r="C4830" t="str">
        <v>TX</v>
      </c>
      <c r="D4830" t="str">
        <v>BEXAR</v>
      </c>
      <c r="E4830" t="str">
        <v>Psychiatric</v>
      </c>
      <c r="F4830" t="str">
        <v>Proprietary</v>
      </c>
      <c r="G4830" t="str">
        <v>No</v>
      </c>
      <c r="H4830" s="8">
        <v>0</v>
      </c>
      <c r="I4830" t="str">
        <f>_xlfn.XLOOKUP(C4830,State_Ref!B:B,State_Ref!A:A,"No Match")</f>
        <v>Texas</v>
      </c>
      <c r="J4830" cm="1">
        <f t="array" ref="J4830">_xlfn.XLOOKUP(I4830&amp;PROPER(D4830),Cleaned_Population!B$2:B$3200&amp;Cleaned_Population!A$2:A$3200,Cleaned_Population!C$2:C$3200,"No Match")</f>
        <v>2160088</v>
      </c>
      <c r="K4830" t="str">
        <f t="shared" si="75"/>
        <v>Sufficient Access</v>
      </c>
    </row>
    <row r="4831" spans="1:11">
      <c r="A4831" t="str">
        <v>CROSS CREEK HOSPITAL</v>
      </c>
      <c r="B4831" t="str">
        <v>AUSTIN</v>
      </c>
      <c r="C4831" t="str">
        <v>TX</v>
      </c>
      <c r="D4831" t="str">
        <v>TRAVIS</v>
      </c>
      <c r="E4831" t="str">
        <v>Psychiatric</v>
      </c>
      <c r="F4831" t="str">
        <v>Proprietary</v>
      </c>
      <c r="G4831" t="str">
        <v>No</v>
      </c>
      <c r="H4831" s="8">
        <v>0</v>
      </c>
      <c r="I4831" t="str">
        <f>_xlfn.XLOOKUP(C4831,State_Ref!B:B,State_Ref!A:A,"No Match")</f>
        <v>Texas</v>
      </c>
      <c r="J4831" cm="1">
        <f t="array" ref="J4831">_xlfn.XLOOKUP(I4831&amp;PROPER(D4831),Cleaned_Population!B$2:B$3200&amp;Cleaned_Population!A$2:A$3200,Cleaned_Population!C$2:C$3200,"No Match")</f>
        <v>1389670</v>
      </c>
      <c r="K4831" t="str">
        <f t="shared" si="75"/>
        <v>Sufficient Access</v>
      </c>
    </row>
    <row r="4832" spans="1:11">
      <c r="A4832" t="str">
        <v>HOUSTON BEHAVIORAL HEALTHCARE HOSPITAL LLC</v>
      </c>
      <c r="B4832" t="str">
        <v>HOUSTON</v>
      </c>
      <c r="C4832" t="str">
        <v>TX</v>
      </c>
      <c r="D4832" t="str">
        <v>HARRIS</v>
      </c>
      <c r="E4832" t="str">
        <v>Psychiatric</v>
      </c>
      <c r="F4832" t="str">
        <v>Proprietary</v>
      </c>
      <c r="G4832" t="str">
        <v>No</v>
      </c>
      <c r="H4832" s="8">
        <v>0</v>
      </c>
      <c r="I4832" t="str">
        <f>_xlfn.XLOOKUP(C4832,State_Ref!B:B,State_Ref!A:A,"No Match")</f>
        <v>Texas</v>
      </c>
      <c r="J4832" cm="1">
        <f t="array" ref="J4832">_xlfn.XLOOKUP(I4832&amp;PROPER(D4832),Cleaned_Population!B$2:B$3200&amp;Cleaned_Population!A$2:A$3200,Cleaned_Population!C$2:C$3200,"No Match")</f>
        <v>5045026</v>
      </c>
      <c r="K4832" t="str">
        <f t="shared" si="75"/>
        <v>Sufficient Access</v>
      </c>
    </row>
    <row r="4833" spans="1:11">
      <c r="A4833" t="str">
        <v>OCEANS BEHAVIORAL HOSPITAL OF KATY</v>
      </c>
      <c r="B4833" t="str">
        <v>KATY</v>
      </c>
      <c r="C4833" t="str">
        <v>TX</v>
      </c>
      <c r="D4833" t="str">
        <v>HARRIS</v>
      </c>
      <c r="E4833" t="str">
        <v>Psychiatric</v>
      </c>
      <c r="F4833" t="str">
        <v>Proprietary</v>
      </c>
      <c r="G4833" t="str">
        <v>No</v>
      </c>
      <c r="H4833" s="8">
        <v>0</v>
      </c>
      <c r="I4833" t="str">
        <f>_xlfn.XLOOKUP(C4833,State_Ref!B:B,State_Ref!A:A,"No Match")</f>
        <v>Texas</v>
      </c>
      <c r="J4833" cm="1">
        <f t="array" ref="J4833">_xlfn.XLOOKUP(I4833&amp;PROPER(D4833),Cleaned_Population!B$2:B$3200&amp;Cleaned_Population!A$2:A$3200,Cleaned_Population!C$2:C$3200,"No Match")</f>
        <v>5045026</v>
      </c>
      <c r="K4833" t="str">
        <f t="shared" si="75"/>
        <v>Sufficient Access</v>
      </c>
    </row>
    <row r="4834" spans="1:11">
      <c r="A4834" t="str">
        <v>SUN BEHAVIORAL HOUSTON</v>
      </c>
      <c r="B4834" t="str">
        <v>HOUSTON</v>
      </c>
      <c r="C4834" t="str">
        <v>TX</v>
      </c>
      <c r="D4834" t="str">
        <v>HARRIS</v>
      </c>
      <c r="E4834" t="str">
        <v>Psychiatric</v>
      </c>
      <c r="F4834" t="str">
        <v>Proprietary</v>
      </c>
      <c r="G4834" t="str">
        <v>Yes</v>
      </c>
      <c r="H4834" s="8">
        <v>0</v>
      </c>
      <c r="I4834" t="str">
        <f>_xlfn.XLOOKUP(C4834,State_Ref!B:B,State_Ref!A:A,"No Match")</f>
        <v>Texas</v>
      </c>
      <c r="J4834" cm="1">
        <f t="array" ref="J4834">_xlfn.XLOOKUP(I4834&amp;PROPER(D4834),Cleaned_Population!B$2:B$3200&amp;Cleaned_Population!A$2:A$3200,Cleaned_Population!C$2:C$3200,"No Match")</f>
        <v>5045026</v>
      </c>
      <c r="K4834" t="str">
        <f t="shared" si="75"/>
        <v>Sufficient Access</v>
      </c>
    </row>
    <row r="4835" spans="1:11">
      <c r="A4835" t="str">
        <v>PALMS BEHAVIORAL HEALTH</v>
      </c>
      <c r="B4835" t="str">
        <v>HARLINGEN</v>
      </c>
      <c r="C4835" t="str">
        <v>TX</v>
      </c>
      <c r="D4835" t="str">
        <v>CAMERON</v>
      </c>
      <c r="E4835" t="str">
        <v>Psychiatric</v>
      </c>
      <c r="F4835" t="str">
        <v>Proprietary</v>
      </c>
      <c r="G4835" t="str">
        <v>No</v>
      </c>
      <c r="H4835" s="8">
        <v>0</v>
      </c>
      <c r="I4835" t="str">
        <f>_xlfn.XLOOKUP(C4835,State_Ref!B:B,State_Ref!A:A,"No Match")</f>
        <v>Texas</v>
      </c>
      <c r="J4835" cm="1">
        <f t="array" ref="J4835">_xlfn.XLOOKUP(I4835&amp;PROPER(D4835),Cleaned_Population!B$2:B$3200&amp;Cleaned_Population!A$2:A$3200,Cleaned_Population!C$2:C$3200,"No Match")</f>
        <v>433946</v>
      </c>
      <c r="K4835" t="str">
        <f t="shared" si="75"/>
        <v>Sufficient Access</v>
      </c>
    </row>
    <row r="4836" spans="1:11">
      <c r="A4836" t="str">
        <v>WOODLAND SPRINGS</v>
      </c>
      <c r="B4836" t="str">
        <v>CONROE</v>
      </c>
      <c r="C4836" t="str">
        <v>TX</v>
      </c>
      <c r="D4836" t="str">
        <v>MONTGOMERY</v>
      </c>
      <c r="E4836" t="str">
        <v>Psychiatric</v>
      </c>
      <c r="F4836" t="str">
        <v>Proprietary</v>
      </c>
      <c r="G4836" t="str">
        <v>No</v>
      </c>
      <c r="H4836" s="8">
        <v>0</v>
      </c>
      <c r="I4836" t="str">
        <f>_xlfn.XLOOKUP(C4836,State_Ref!B:B,State_Ref!A:A,"No Match")</f>
        <v>Texas</v>
      </c>
      <c r="J4836" cm="1">
        <f t="array" ref="J4836">_xlfn.XLOOKUP(I4836&amp;PROPER(D4836),Cleaned_Population!B$2:B$3200&amp;Cleaned_Population!A$2:A$3200,Cleaned_Population!C$2:C$3200,"No Match")</f>
        <v>781194</v>
      </c>
      <c r="K4836" t="str">
        <f t="shared" si="75"/>
        <v>Sufficient Access</v>
      </c>
    </row>
    <row r="4837" spans="1:11">
      <c r="A4837" t="str">
        <v>RIO VISTA BEHAVIORAL HEALTH</v>
      </c>
      <c r="B4837" t="str">
        <v>EL PASO</v>
      </c>
      <c r="C4837" t="str">
        <v>TX</v>
      </c>
      <c r="D4837" t="str">
        <v>EL PASO</v>
      </c>
      <c r="E4837" t="str">
        <v>Psychiatric</v>
      </c>
      <c r="F4837" t="str">
        <v>Proprietary</v>
      </c>
      <c r="G4837" t="str">
        <v>No</v>
      </c>
      <c r="H4837" s="8">
        <v>0</v>
      </c>
      <c r="I4837" t="str">
        <f>_xlfn.XLOOKUP(C4837,State_Ref!B:B,State_Ref!A:A,"No Match")</f>
        <v>Texas</v>
      </c>
      <c r="J4837" cm="1">
        <f t="array" ref="J4837">_xlfn.XLOOKUP(I4837&amp;PROPER(D4837),Cleaned_Population!B$2:B$3200&amp;Cleaned_Population!A$2:A$3200,Cleaned_Population!C$2:C$3200,"No Match")</f>
        <v>877858</v>
      </c>
      <c r="K4837" t="str">
        <f t="shared" si="75"/>
        <v>Sufficient Access</v>
      </c>
    </row>
    <row r="4838" spans="1:11">
      <c r="A4838" t="str">
        <v>OCEANS BEHAVIORAL HOSPITAL OF PASADENA</v>
      </c>
      <c r="B4838" t="str">
        <v>PASADENA</v>
      </c>
      <c r="C4838" t="str">
        <v>TX</v>
      </c>
      <c r="D4838" t="str">
        <v>HARRIS</v>
      </c>
      <c r="E4838" t="str">
        <v>Psychiatric</v>
      </c>
      <c r="F4838" t="str">
        <v>Proprietary</v>
      </c>
      <c r="G4838" t="str">
        <v>No</v>
      </c>
      <c r="H4838" s="8">
        <v>0</v>
      </c>
      <c r="I4838" t="str">
        <f>_xlfn.XLOOKUP(C4838,State_Ref!B:B,State_Ref!A:A,"No Match")</f>
        <v>Texas</v>
      </c>
      <c r="J4838" cm="1">
        <f t="array" ref="J4838">_xlfn.XLOOKUP(I4838&amp;PROPER(D4838),Cleaned_Population!B$2:B$3200&amp;Cleaned_Population!A$2:A$3200,Cleaned_Population!C$2:C$3200,"No Match")</f>
        <v>5045026</v>
      </c>
      <c r="K4838" t="str">
        <f t="shared" si="75"/>
        <v>Sufficient Access</v>
      </c>
    </row>
    <row r="4839" spans="1:11">
      <c r="A4839" t="str">
        <v>PERIMETER BEHAVIORAL HOSPITAL OF ARLINGTON</v>
      </c>
      <c r="B4839" t="str">
        <v>ARLINGTON</v>
      </c>
      <c r="C4839" t="str">
        <v>TX</v>
      </c>
      <c r="D4839" t="str">
        <v>TARRANT</v>
      </c>
      <c r="E4839" t="str">
        <v>Psychiatric</v>
      </c>
      <c r="F4839" t="str">
        <v>Proprietary</v>
      </c>
      <c r="G4839" t="str">
        <v>No</v>
      </c>
      <c r="H4839" s="8">
        <v>0</v>
      </c>
      <c r="I4839" t="str">
        <f>_xlfn.XLOOKUP(C4839,State_Ref!B:B,State_Ref!A:A,"No Match")</f>
        <v>Texas</v>
      </c>
      <c r="J4839" cm="1">
        <f t="array" ref="J4839">_xlfn.XLOOKUP(I4839&amp;PROPER(D4839),Cleaned_Population!B$2:B$3200&amp;Cleaned_Population!A$2:A$3200,Cleaned_Population!C$2:C$3200,"No Match")</f>
        <v>2248466</v>
      </c>
      <c r="K4839" t="str">
        <f t="shared" si="75"/>
        <v>Sufficient Access</v>
      </c>
    </row>
    <row r="4840" spans="1:11">
      <c r="A4840" t="str">
        <v>PERIMETER BEHAVIORAL HOSPITAL OF DALLAS</v>
      </c>
      <c r="B4840" t="str">
        <v>GARLAND</v>
      </c>
      <c r="C4840" t="str">
        <v>TX</v>
      </c>
      <c r="D4840" t="str">
        <v>DALLAS</v>
      </c>
      <c r="E4840" t="str">
        <v>Psychiatric</v>
      </c>
      <c r="F4840" t="str">
        <v>Proprietary</v>
      </c>
      <c r="G4840" t="str">
        <v>No</v>
      </c>
      <c r="H4840" s="8">
        <v>0</v>
      </c>
      <c r="I4840" t="str">
        <f>_xlfn.XLOOKUP(C4840,State_Ref!B:B,State_Ref!A:A,"No Match")</f>
        <v>Texas</v>
      </c>
      <c r="J4840" cm="1">
        <f t="array" ref="J4840">_xlfn.XLOOKUP(I4840&amp;PROPER(D4840),Cleaned_Population!B$2:B$3200&amp;Cleaned_Population!A$2:A$3200,Cleaned_Population!C$2:C$3200,"No Match")</f>
        <v>2661397</v>
      </c>
      <c r="K4840" t="str">
        <f t="shared" si="75"/>
        <v>Sufficient Access</v>
      </c>
    </row>
    <row r="4841" spans="1:11">
      <c r="A4841" t="str">
        <v>OCEANS BEHAVIORAL HOSPITAL OF WACO</v>
      </c>
      <c r="B4841" t="str">
        <v>WACO</v>
      </c>
      <c r="C4841" t="str">
        <v>TX</v>
      </c>
      <c r="D4841" t="str">
        <v>MC LENNAN</v>
      </c>
      <c r="E4841" t="str">
        <v>Psychiatric</v>
      </c>
      <c r="F4841" t="str">
        <v>Proprietary</v>
      </c>
      <c r="G4841" t="str">
        <v>No</v>
      </c>
      <c r="H4841" s="8">
        <v>0</v>
      </c>
      <c r="I4841" t="str">
        <f>_xlfn.XLOOKUP(C4841,State_Ref!B:B,State_Ref!A:A,"No Match")</f>
        <v>Texas</v>
      </c>
      <c r="J4841" t="str" cm="1">
        <f t="array" ref="J4841">_xlfn.XLOOKUP(I4841&amp;PROPER(D4841),Cleaned_Population!B$2:B$3200&amp;Cleaned_Population!A$2:A$3200,Cleaned_Population!C$2:C$3200,"No Match")</f>
        <v>No Match</v>
      </c>
      <c r="K4841" t="str">
        <f t="shared" si="75"/>
        <v>Sufficient Access</v>
      </c>
    </row>
    <row r="4842" spans="1:11">
      <c r="A4842" t="str">
        <v>MEDICAL BEHAVIORAL HOSPITAL OF CLEAR LAKE, LLC</v>
      </c>
      <c r="B4842" t="str">
        <v>CLEAR LAKE CITY</v>
      </c>
      <c r="C4842" t="str">
        <v>TX</v>
      </c>
      <c r="D4842" t="str">
        <v>HARRIS</v>
      </c>
      <c r="E4842" t="str">
        <v>Psychiatric</v>
      </c>
      <c r="F4842" t="str">
        <v>Proprietary</v>
      </c>
      <c r="G4842" t="str">
        <v>No</v>
      </c>
      <c r="H4842" s="8">
        <v>0</v>
      </c>
      <c r="I4842" t="str">
        <f>_xlfn.XLOOKUP(C4842,State_Ref!B:B,State_Ref!A:A,"No Match")</f>
        <v>Texas</v>
      </c>
      <c r="J4842" cm="1">
        <f t="array" ref="J4842">_xlfn.XLOOKUP(I4842&amp;PROPER(D4842),Cleaned_Population!B$2:B$3200&amp;Cleaned_Population!A$2:A$3200,Cleaned_Population!C$2:C$3200,"No Match")</f>
        <v>5045026</v>
      </c>
      <c r="K4842" t="str">
        <f t="shared" si="75"/>
        <v>Sufficient Access</v>
      </c>
    </row>
    <row r="4843" spans="1:11">
      <c r="A4843" t="str">
        <v>CANYON CREEK BEHAVIORAL HEALTH</v>
      </c>
      <c r="B4843" t="str">
        <v>TEMPLE</v>
      </c>
      <c r="C4843" t="str">
        <v>TX</v>
      </c>
      <c r="D4843" t="str">
        <v>BELL</v>
      </c>
      <c r="E4843" t="str">
        <v>Psychiatric</v>
      </c>
      <c r="F4843" t="str">
        <v>Proprietary</v>
      </c>
      <c r="G4843" t="str">
        <v>No</v>
      </c>
      <c r="H4843" s="8">
        <v>0</v>
      </c>
      <c r="I4843" t="str">
        <f>_xlfn.XLOOKUP(C4843,State_Ref!B:B,State_Ref!A:A,"No Match")</f>
        <v>Texas</v>
      </c>
      <c r="J4843" cm="1">
        <f t="array" ref="J4843">_xlfn.XLOOKUP(I4843&amp;PROPER(D4843),Cleaned_Population!B$2:B$3200&amp;Cleaned_Population!A$2:A$3200,Cleaned_Population!C$2:C$3200,"No Match")</f>
        <v>402248</v>
      </c>
      <c r="K4843" t="str">
        <f t="shared" si="75"/>
        <v>Sufficient Access</v>
      </c>
    </row>
    <row r="4844" spans="1:11">
      <c r="A4844" t="str">
        <v>CARRUS BEHAVIORAL HOSPITAL</v>
      </c>
      <c r="B4844" t="str">
        <v>SHERMAN</v>
      </c>
      <c r="C4844" t="str">
        <v>TX</v>
      </c>
      <c r="D4844" t="str">
        <v>GRAYSON</v>
      </c>
      <c r="E4844" t="str">
        <v>Psychiatric</v>
      </c>
      <c r="F4844" t="str">
        <v>Proprietary</v>
      </c>
      <c r="G4844" t="str">
        <v>No</v>
      </c>
      <c r="H4844" s="8">
        <v>0</v>
      </c>
      <c r="I4844" t="str">
        <f>_xlfn.XLOOKUP(C4844,State_Ref!B:B,State_Ref!A:A,"No Match")</f>
        <v>Texas</v>
      </c>
      <c r="J4844" cm="1">
        <f t="array" ref="J4844">_xlfn.XLOOKUP(I4844&amp;PROPER(D4844),Cleaned_Population!B$2:B$3200&amp;Cleaned_Population!A$2:A$3200,Cleaned_Population!C$2:C$3200,"No Match")</f>
        <v>153613</v>
      </c>
      <c r="K4844" t="str">
        <f t="shared" si="75"/>
        <v>Sufficient Access</v>
      </c>
    </row>
    <row r="4845" spans="1:11">
      <c r="A4845" t="str">
        <v>OCEANS BEHAVIORAL HOSPITAL OF AMARILLO</v>
      </c>
      <c r="B4845" t="str">
        <v>AMARILLO</v>
      </c>
      <c r="C4845" t="str">
        <v>TX</v>
      </c>
      <c r="D4845" t="str">
        <v>POTTER</v>
      </c>
      <c r="E4845" t="str">
        <v>Psychiatric</v>
      </c>
      <c r="F4845" t="str">
        <v>Proprietary</v>
      </c>
      <c r="G4845" t="str">
        <v>No</v>
      </c>
      <c r="H4845" s="8">
        <v>0</v>
      </c>
      <c r="I4845" t="str">
        <f>_xlfn.XLOOKUP(C4845,State_Ref!B:B,State_Ref!A:A,"No Match")</f>
        <v>Texas</v>
      </c>
      <c r="J4845" cm="1">
        <f t="array" ref="J4845">_xlfn.XLOOKUP(I4845&amp;PROPER(D4845),Cleaned_Population!B$2:B$3200&amp;Cleaned_Population!A$2:A$3200,Cleaned_Population!C$2:C$3200,"No Match")</f>
        <v>114453</v>
      </c>
      <c r="K4845" t="str">
        <f t="shared" si="75"/>
        <v>Sufficient Access</v>
      </c>
    </row>
    <row r="4846" spans="1:11">
      <c r="A4846" t="str">
        <v>OCEANS BEHAVIORAL HOSPITAL OF CORPUS CHRISTI</v>
      </c>
      <c r="B4846" t="str">
        <v>CORPUS CHRISTI</v>
      </c>
      <c r="C4846" t="str">
        <v>TX</v>
      </c>
      <c r="D4846" t="str">
        <v>NUECES</v>
      </c>
      <c r="E4846" t="str">
        <v>Psychiatric</v>
      </c>
      <c r="F4846" t="str">
        <v>Proprietary</v>
      </c>
      <c r="G4846" t="str">
        <v>No</v>
      </c>
      <c r="H4846" s="8">
        <v>0</v>
      </c>
      <c r="I4846" t="str">
        <f>_xlfn.XLOOKUP(C4846,State_Ref!B:B,State_Ref!A:A,"No Match")</f>
        <v>Texas</v>
      </c>
      <c r="J4846" cm="1">
        <f t="array" ref="J4846">_xlfn.XLOOKUP(I4846&amp;PROPER(D4846),Cleaned_Population!B$2:B$3200&amp;Cleaned_Population!A$2:A$3200,Cleaned_Population!C$2:C$3200,"No Match")</f>
        <v>352992</v>
      </c>
      <c r="K4846" t="str">
        <f t="shared" si="75"/>
        <v>Sufficient Access</v>
      </c>
    </row>
    <row r="4847" spans="1:11">
      <c r="A4847" t="str">
        <v>VOYAGES BEHAVIORAL HEALTH OF SUGAR LAND</v>
      </c>
      <c r="B4847" t="str">
        <v>SUGAR LAND</v>
      </c>
      <c r="C4847" t="str">
        <v>TX</v>
      </c>
      <c r="D4847" t="str">
        <v>FORT BEND</v>
      </c>
      <c r="E4847" t="str">
        <v>Psychiatric</v>
      </c>
      <c r="F4847" t="str">
        <v>Proprietary</v>
      </c>
      <c r="G4847" t="str">
        <v>No</v>
      </c>
      <c r="H4847" s="8">
        <v>0</v>
      </c>
      <c r="I4847" t="str">
        <f>_xlfn.XLOOKUP(C4847,State_Ref!B:B,State_Ref!A:A,"No Match")</f>
        <v>Texas</v>
      </c>
      <c r="J4847" cm="1">
        <f t="array" ref="J4847">_xlfn.XLOOKUP(I4847&amp;PROPER(D4847),Cleaned_Population!B$2:B$3200&amp;Cleaned_Population!A$2:A$3200,Cleaned_Population!C$2:C$3200,"No Match")</f>
        <v>975191</v>
      </c>
      <c r="K4847" t="str">
        <f t="shared" si="75"/>
        <v>Sufficient Access</v>
      </c>
    </row>
    <row r="4848" spans="1:11">
      <c r="A4848" t="str">
        <v>OCEANS BEHAVIORAL HOSPITAL OF LUBBOCK</v>
      </c>
      <c r="B4848" t="str">
        <v>LUBBOCK</v>
      </c>
      <c r="C4848" t="str">
        <v>TX</v>
      </c>
      <c r="D4848" t="str">
        <v>LUBBOCK</v>
      </c>
      <c r="E4848" t="str">
        <v>Psychiatric</v>
      </c>
      <c r="F4848" t="str">
        <v>Proprietary</v>
      </c>
      <c r="G4848" t="str">
        <v>No</v>
      </c>
      <c r="H4848" s="8">
        <v>0</v>
      </c>
      <c r="I4848" t="str">
        <f>_xlfn.XLOOKUP(C4848,State_Ref!B:B,State_Ref!A:A,"No Match")</f>
        <v>Texas</v>
      </c>
      <c r="J4848" cm="1">
        <f t="array" ref="J4848">_xlfn.XLOOKUP(I4848&amp;PROPER(D4848),Cleaned_Population!B$2:B$3200&amp;Cleaned_Population!A$2:A$3200,Cleaned_Population!C$2:C$3200,"No Match")</f>
        <v>328906</v>
      </c>
      <c r="K4848" t="str">
        <f t="shared" si="75"/>
        <v>Sufficient Access</v>
      </c>
    </row>
    <row r="4849" spans="1:11">
      <c r="A4849" t="str">
        <v>VOYAGES BEHAVIORAL HEALTH OF CONROE</v>
      </c>
      <c r="B4849" t="str">
        <v>CONROE</v>
      </c>
      <c r="C4849" t="str">
        <v>TX</v>
      </c>
      <c r="D4849" t="str">
        <v>MONTGOMERY</v>
      </c>
      <c r="E4849" t="str">
        <v>Psychiatric</v>
      </c>
      <c r="F4849" t="str">
        <v>Proprietary</v>
      </c>
      <c r="G4849" t="str">
        <v>No</v>
      </c>
      <c r="H4849" s="8">
        <v>0</v>
      </c>
      <c r="I4849" t="str">
        <f>_xlfn.XLOOKUP(C4849,State_Ref!B:B,State_Ref!A:A,"No Match")</f>
        <v>Texas</v>
      </c>
      <c r="J4849" cm="1">
        <f t="array" ref="J4849">_xlfn.XLOOKUP(I4849&amp;PROPER(D4849),Cleaned_Population!B$2:B$3200&amp;Cleaned_Population!A$2:A$3200,Cleaned_Population!C$2:C$3200,"No Match")</f>
        <v>781194</v>
      </c>
      <c r="K4849" t="str">
        <f t="shared" si="75"/>
        <v>Sufficient Access</v>
      </c>
    </row>
    <row r="4850" spans="1:11">
      <c r="A4850" t="str">
        <v>CEDAR HILLS BEHAVIORAL</v>
      </c>
      <c r="B4850" t="str">
        <v>SAN ANTONIO</v>
      </c>
      <c r="C4850" t="str">
        <v>TX</v>
      </c>
      <c r="D4850" t="str">
        <v>BEXAR</v>
      </c>
      <c r="E4850" t="str">
        <v>Psychiatric</v>
      </c>
      <c r="F4850" t="str">
        <v>Voluntary non-profit - Other</v>
      </c>
      <c r="G4850" t="str">
        <v>Yes</v>
      </c>
      <c r="H4850" s="8">
        <v>0</v>
      </c>
      <c r="I4850" t="str">
        <f>_xlfn.XLOOKUP(C4850,State_Ref!B:B,State_Ref!A:A,"No Match")</f>
        <v>Texas</v>
      </c>
      <c r="J4850" cm="1">
        <f t="array" ref="J4850">_xlfn.XLOOKUP(I4850&amp;PROPER(D4850),Cleaned_Population!B$2:B$3200&amp;Cleaned_Population!A$2:A$3200,Cleaned_Population!C$2:C$3200,"No Match")</f>
        <v>2160088</v>
      </c>
      <c r="K4850" t="str">
        <f t="shared" si="75"/>
        <v>Sufficient Access</v>
      </c>
    </row>
    <row r="4851" spans="1:11">
      <c r="A4851" t="str">
        <v>MEDICAL CITY MENTAL HEALTH AND WELLNESS CENTER</v>
      </c>
      <c r="B4851" t="str">
        <v>FRISCO</v>
      </c>
      <c r="C4851" t="str">
        <v>TX</v>
      </c>
      <c r="D4851" t="str">
        <v>DENTON</v>
      </c>
      <c r="E4851" t="str">
        <v>Psychiatric</v>
      </c>
      <c r="F4851" t="str">
        <v>Proprietary</v>
      </c>
      <c r="G4851" t="str">
        <v>No</v>
      </c>
      <c r="H4851" s="8">
        <v>0</v>
      </c>
      <c r="I4851" t="str">
        <f>_xlfn.XLOOKUP(C4851,State_Ref!B:B,State_Ref!A:A,"No Match")</f>
        <v>Texas</v>
      </c>
      <c r="J4851" cm="1">
        <f t="array" ref="J4851">_xlfn.XLOOKUP(I4851&amp;PROPER(D4851),Cleaned_Population!B$2:B$3200&amp;Cleaned_Population!A$2:A$3200,Cleaned_Population!C$2:C$3200,"No Match")</f>
        <v>1069346</v>
      </c>
      <c r="K4851" t="str">
        <f t="shared" si="75"/>
        <v>Sufficient Access</v>
      </c>
    </row>
    <row r="4852" spans="1:11">
      <c r="A4852" t="str">
        <v>INTERMOUNTAIN HEALTH UTAH VALLEY HOSPITAL</v>
      </c>
      <c r="B4852" t="str">
        <v>PROVO</v>
      </c>
      <c r="C4852" t="str">
        <v>UT</v>
      </c>
      <c r="D4852" t="str">
        <v>UTAH</v>
      </c>
      <c r="E4852" t="str">
        <v>Acute Care Hospitals</v>
      </c>
      <c r="F4852" t="str">
        <v>Voluntary non-profit - Private</v>
      </c>
      <c r="G4852" t="str">
        <v>Yes</v>
      </c>
      <c r="H4852" s="8">
        <v>5</v>
      </c>
      <c r="I4852" t="str">
        <f>_xlfn.XLOOKUP(C4852,State_Ref!B:B,State_Ref!A:A,"No Match")</f>
        <v>Utah</v>
      </c>
      <c r="J4852" cm="1">
        <f t="array" ref="J4852">_xlfn.XLOOKUP(I4852&amp;PROPER(D4852),Cleaned_Population!B$2:B$3200&amp;Cleaned_Population!A$2:A$3200,Cleaned_Population!C$2:C$3200,"No Match")</f>
        <v>759859</v>
      </c>
      <c r="K4852" t="str">
        <f t="shared" si="75"/>
        <v>Sufficient Access</v>
      </c>
    </row>
    <row r="4853" spans="1:11">
      <c r="A4853" t="str">
        <v>HOLY CROSS HOSPITAL - SALT LAKE</v>
      </c>
      <c r="B4853" t="str">
        <v>SALT LAKE CITY</v>
      </c>
      <c r="C4853" t="str">
        <v>UT</v>
      </c>
      <c r="D4853" t="str">
        <v>SALT LAKE</v>
      </c>
      <c r="E4853" t="str">
        <v>Acute Care Hospitals</v>
      </c>
      <c r="F4853" t="str">
        <v>Proprietary</v>
      </c>
      <c r="G4853" t="str">
        <v>Yes</v>
      </c>
      <c r="H4853" s="8">
        <v>3</v>
      </c>
      <c r="I4853" t="str">
        <f>_xlfn.XLOOKUP(C4853,State_Ref!B:B,State_Ref!A:A,"No Match")</f>
        <v>Utah</v>
      </c>
      <c r="J4853" cm="1">
        <f t="array" ref="J4853">_xlfn.XLOOKUP(I4853&amp;PROPER(D4853),Cleaned_Population!B$2:B$3200&amp;Cleaned_Population!A$2:A$3200,Cleaned_Population!C$2:C$3200,"No Match")</f>
        <v>1220916</v>
      </c>
      <c r="K4853" t="str">
        <f t="shared" si="75"/>
        <v>Sufficient Access</v>
      </c>
    </row>
    <row r="4854" spans="1:11">
      <c r="A4854" t="str">
        <v>MCKAY-DEE HOSPITAL</v>
      </c>
      <c r="B4854" t="str">
        <v>OGDEN</v>
      </c>
      <c r="C4854" t="str">
        <v>UT</v>
      </c>
      <c r="D4854" t="str">
        <v>WEBER</v>
      </c>
      <c r="E4854" t="str">
        <v>Acute Care Hospitals</v>
      </c>
      <c r="F4854" t="str">
        <v>Voluntary non-profit - Private</v>
      </c>
      <c r="G4854" t="str">
        <v>Yes</v>
      </c>
      <c r="H4854" s="8">
        <v>5</v>
      </c>
      <c r="I4854" t="str">
        <f>_xlfn.XLOOKUP(C4854,State_Ref!B:B,State_Ref!A:A,"No Match")</f>
        <v>Utah</v>
      </c>
      <c r="J4854" cm="1">
        <f t="array" ref="J4854">_xlfn.XLOOKUP(I4854&amp;PROPER(D4854),Cleaned_Population!B$2:B$3200&amp;Cleaned_Population!A$2:A$3200,Cleaned_Population!C$2:C$3200,"No Match")</f>
        <v>278174</v>
      </c>
      <c r="K4854" t="str">
        <f t="shared" si="75"/>
        <v>Sufficient Access</v>
      </c>
    </row>
    <row r="4855" spans="1:11">
      <c r="A4855" t="str">
        <v>OGDEN REGIONAL MEDICAL CENTER</v>
      </c>
      <c r="B4855" t="str">
        <v>OGDEN</v>
      </c>
      <c r="C4855" t="str">
        <v>UT</v>
      </c>
      <c r="D4855" t="str">
        <v>WEBER</v>
      </c>
      <c r="E4855" t="str">
        <v>Acute Care Hospitals</v>
      </c>
      <c r="F4855" t="str">
        <v>Proprietary</v>
      </c>
      <c r="G4855" t="str">
        <v>Yes</v>
      </c>
      <c r="H4855" s="8">
        <v>3</v>
      </c>
      <c r="I4855" t="str">
        <f>_xlfn.XLOOKUP(C4855,State_Ref!B:B,State_Ref!A:A,"No Match")</f>
        <v>Utah</v>
      </c>
      <c r="J4855" cm="1">
        <f t="array" ref="J4855">_xlfn.XLOOKUP(I4855&amp;PROPER(D4855),Cleaned_Population!B$2:B$3200&amp;Cleaned_Population!A$2:A$3200,Cleaned_Population!C$2:C$3200,"No Match")</f>
        <v>278174</v>
      </c>
      <c r="K4855" t="str">
        <f t="shared" si="75"/>
        <v>Sufficient Access</v>
      </c>
    </row>
    <row r="4856" spans="1:11">
      <c r="A4856" t="str">
        <v>LDS HOSPITAL</v>
      </c>
      <c r="B4856" t="str">
        <v>SALT LAKE CITY</v>
      </c>
      <c r="C4856" t="str">
        <v>UT</v>
      </c>
      <c r="D4856" t="str">
        <v>SALT LAKE</v>
      </c>
      <c r="E4856" t="str">
        <v>Acute Care Hospitals</v>
      </c>
      <c r="F4856" t="str">
        <v>Voluntary non-profit - Private</v>
      </c>
      <c r="G4856" t="str">
        <v>Yes</v>
      </c>
      <c r="H4856" s="8">
        <v>5</v>
      </c>
      <c r="I4856" t="str">
        <f>_xlfn.XLOOKUP(C4856,State_Ref!B:B,State_Ref!A:A,"No Match")</f>
        <v>Utah</v>
      </c>
      <c r="J4856" cm="1">
        <f t="array" ref="J4856">_xlfn.XLOOKUP(I4856&amp;PROPER(D4856),Cleaned_Population!B$2:B$3200&amp;Cleaned_Population!A$2:A$3200,Cleaned_Population!C$2:C$3200,"No Match")</f>
        <v>1220916</v>
      </c>
      <c r="K4856" t="str">
        <f t="shared" si="75"/>
        <v>Sufficient Access</v>
      </c>
    </row>
    <row r="4857" spans="1:11">
      <c r="A4857" t="str">
        <v>CEDAR CITY HOSPITAL</v>
      </c>
      <c r="B4857" t="str">
        <v>CEDAR CITY</v>
      </c>
      <c r="C4857" t="str">
        <v>UT</v>
      </c>
      <c r="D4857" t="str">
        <v>IRON</v>
      </c>
      <c r="E4857" t="str">
        <v>Acute Care Hospitals</v>
      </c>
      <c r="F4857" t="str">
        <v>Voluntary non-profit - Private</v>
      </c>
      <c r="G4857" t="str">
        <v>Yes</v>
      </c>
      <c r="H4857" s="8">
        <v>3</v>
      </c>
      <c r="I4857" t="str">
        <f>_xlfn.XLOOKUP(C4857,State_Ref!B:B,State_Ref!A:A,"No Match")</f>
        <v>Utah</v>
      </c>
      <c r="J4857" cm="1">
        <f t="array" ref="J4857">_xlfn.XLOOKUP(I4857&amp;PROPER(D4857),Cleaned_Population!B$2:B$3200&amp;Cleaned_Population!A$2:A$3200,Cleaned_Population!C$2:C$3200,"No Match")</f>
        <v>67141</v>
      </c>
      <c r="K4857" t="str">
        <f t="shared" si="75"/>
        <v>Hospital Desert</v>
      </c>
    </row>
    <row r="4858" spans="1:11">
      <c r="A4858" t="str">
        <v>UNIVERSITY OF UTAH HOSPITAL AND CLINICS</v>
      </c>
      <c r="B4858" t="str">
        <v>SALT LAKE CITY</v>
      </c>
      <c r="C4858" t="str">
        <v>UT</v>
      </c>
      <c r="D4858" t="str">
        <v>SALT LAKE</v>
      </c>
      <c r="E4858" t="str">
        <v>Acute Care Hospitals</v>
      </c>
      <c r="F4858" t="str">
        <v>Government - State</v>
      </c>
      <c r="G4858" t="str">
        <v>Yes</v>
      </c>
      <c r="H4858" s="8">
        <v>5</v>
      </c>
      <c r="I4858" t="str">
        <f>_xlfn.XLOOKUP(C4858,State_Ref!B:B,State_Ref!A:A,"No Match")</f>
        <v>Utah</v>
      </c>
      <c r="J4858" cm="1">
        <f t="array" ref="J4858">_xlfn.XLOOKUP(I4858&amp;PROPER(D4858),Cleaned_Population!B$2:B$3200&amp;Cleaned_Population!A$2:A$3200,Cleaned_Population!C$2:C$3200,"No Match")</f>
        <v>1220916</v>
      </c>
      <c r="K4858" t="str">
        <f t="shared" si="75"/>
        <v>Sufficient Access</v>
      </c>
    </row>
    <row r="4859" spans="1:11">
      <c r="A4859" t="str">
        <v>INTERMOUNTAIN MEDICAL CENTER</v>
      </c>
      <c r="B4859" t="str">
        <v>MURRAY</v>
      </c>
      <c r="C4859" t="str">
        <v>UT</v>
      </c>
      <c r="D4859" t="str">
        <v>SALT LAKE</v>
      </c>
      <c r="E4859" t="str">
        <v>Acute Care Hospitals</v>
      </c>
      <c r="F4859" t="str">
        <v>Voluntary non-profit - Private</v>
      </c>
      <c r="G4859" t="str">
        <v>Yes</v>
      </c>
      <c r="H4859" s="8">
        <v>5</v>
      </c>
      <c r="I4859" t="str">
        <f>_xlfn.XLOOKUP(C4859,State_Ref!B:B,State_Ref!A:A,"No Match")</f>
        <v>Utah</v>
      </c>
      <c r="J4859" cm="1">
        <f t="array" ref="J4859">_xlfn.XLOOKUP(I4859&amp;PROPER(D4859),Cleaned_Population!B$2:B$3200&amp;Cleaned_Population!A$2:A$3200,Cleaned_Population!C$2:C$3200,"No Match")</f>
        <v>1220916</v>
      </c>
      <c r="K4859" t="str">
        <f t="shared" si="75"/>
        <v>Sufficient Access</v>
      </c>
    </row>
    <row r="4860" spans="1:11">
      <c r="A4860" t="str">
        <v>CASTLEVIEW HOSPITAL</v>
      </c>
      <c r="B4860" t="str">
        <v>PRICE</v>
      </c>
      <c r="C4860" t="str">
        <v>UT</v>
      </c>
      <c r="D4860" t="str">
        <v>CARBON</v>
      </c>
      <c r="E4860" t="str">
        <v>Acute Care Hospitals</v>
      </c>
      <c r="F4860" t="str">
        <v>Proprietary</v>
      </c>
      <c r="G4860" t="str">
        <v>Yes</v>
      </c>
      <c r="H4860" s="8">
        <v>2</v>
      </c>
      <c r="I4860" t="str">
        <f>_xlfn.XLOOKUP(C4860,State_Ref!B:B,State_Ref!A:A,"No Match")</f>
        <v>Utah</v>
      </c>
      <c r="J4860" cm="1">
        <f t="array" ref="J4860">_xlfn.XLOOKUP(I4860&amp;PROPER(D4860),Cleaned_Population!B$2:B$3200&amp;Cleaned_Population!A$2:A$3200,Cleaned_Population!C$2:C$3200,"No Match")</f>
        <v>20680</v>
      </c>
      <c r="K4860" t="str">
        <f t="shared" si="75"/>
        <v>Sufficient Access</v>
      </c>
    </row>
    <row r="4861" spans="1:11">
      <c r="A4861" t="str">
        <v>MOUNTAIN VIEW HOSPITAL</v>
      </c>
      <c r="B4861" t="str">
        <v>PAYSON</v>
      </c>
      <c r="C4861" t="str">
        <v>UT</v>
      </c>
      <c r="D4861" t="str">
        <v>UTAH</v>
      </c>
      <c r="E4861" t="str">
        <v>Acute Care Hospitals</v>
      </c>
      <c r="F4861" t="str">
        <v>Proprietary</v>
      </c>
      <c r="G4861" t="str">
        <v>Yes</v>
      </c>
      <c r="H4861" s="8">
        <v>5</v>
      </c>
      <c r="I4861" t="str">
        <f>_xlfn.XLOOKUP(C4861,State_Ref!B:B,State_Ref!A:A,"No Match")</f>
        <v>Utah</v>
      </c>
      <c r="J4861" cm="1">
        <f t="array" ref="J4861">_xlfn.XLOOKUP(I4861&amp;PROPER(D4861),Cleaned_Population!B$2:B$3200&amp;Cleaned_Population!A$2:A$3200,Cleaned_Population!C$2:C$3200,"No Match")</f>
        <v>759859</v>
      </c>
      <c r="K4861" t="str">
        <f t="shared" si="75"/>
        <v>Sufficient Access</v>
      </c>
    </row>
    <row r="4862" spans="1:11">
      <c r="A4862" t="str">
        <v>MOUNTAIN WEST MEDICAL CENTER</v>
      </c>
      <c r="B4862" t="str">
        <v>TOOELE</v>
      </c>
      <c r="C4862" t="str">
        <v>UT</v>
      </c>
      <c r="D4862" t="str">
        <v>TOOELE</v>
      </c>
      <c r="E4862" t="str">
        <v>Acute Care Hospitals</v>
      </c>
      <c r="F4862" t="str">
        <v>Proprietary</v>
      </c>
      <c r="G4862" t="str">
        <v>Yes</v>
      </c>
      <c r="H4862" s="8">
        <v>4</v>
      </c>
      <c r="I4862" t="str">
        <f>_xlfn.XLOOKUP(C4862,State_Ref!B:B,State_Ref!A:A,"No Match")</f>
        <v>Utah</v>
      </c>
      <c r="J4862" cm="1">
        <f t="array" ref="J4862">_xlfn.XLOOKUP(I4862&amp;PROPER(D4862),Cleaned_Population!B$2:B$3200&amp;Cleaned_Population!A$2:A$3200,Cleaned_Population!C$2:C$3200,"No Match")</f>
        <v>87461</v>
      </c>
      <c r="K4862" t="str">
        <f t="shared" si="75"/>
        <v>Hospital Desert</v>
      </c>
    </row>
    <row r="4863" spans="1:11">
      <c r="A4863" t="str">
        <v>INTERMOUNTAIN HEALTH LOGAN REGIONAL HOSPITAL</v>
      </c>
      <c r="B4863" t="str">
        <v>LOGAN</v>
      </c>
      <c r="C4863" t="str">
        <v>UT</v>
      </c>
      <c r="D4863" t="str">
        <v>CACHE</v>
      </c>
      <c r="E4863" t="str">
        <v>Acute Care Hospitals</v>
      </c>
      <c r="F4863" t="str">
        <v>Voluntary non-profit - Private</v>
      </c>
      <c r="G4863" t="str">
        <v>Yes</v>
      </c>
      <c r="H4863" s="8">
        <v>5</v>
      </c>
      <c r="I4863" t="str">
        <f>_xlfn.XLOOKUP(C4863,State_Ref!B:B,State_Ref!A:A,"No Match")</f>
        <v>Utah</v>
      </c>
      <c r="J4863" cm="1">
        <f t="array" ref="J4863">_xlfn.XLOOKUP(I4863&amp;PROPER(D4863),Cleaned_Population!B$2:B$3200&amp;Cleaned_Population!A$2:A$3200,Cleaned_Population!C$2:C$3200,"No Match")</f>
        <v>145000</v>
      </c>
      <c r="K4863" t="str">
        <f t="shared" si="75"/>
        <v>Sufficient Access</v>
      </c>
    </row>
    <row r="4864" spans="1:11">
      <c r="A4864" t="str">
        <v>BRIGHAM CITY COMMUNITY HOSPITAL</v>
      </c>
      <c r="B4864" t="str">
        <v>BRIGHAM CITY</v>
      </c>
      <c r="C4864" t="str">
        <v>UT</v>
      </c>
      <c r="D4864" t="str">
        <v>BOX ELDER</v>
      </c>
      <c r="E4864" t="str">
        <v>Acute Care Hospitals</v>
      </c>
      <c r="F4864" t="str">
        <v>Proprietary</v>
      </c>
      <c r="G4864" t="str">
        <v>Yes</v>
      </c>
      <c r="H4864" s="8">
        <v>0</v>
      </c>
      <c r="I4864" t="str">
        <f>_xlfn.XLOOKUP(C4864,State_Ref!B:B,State_Ref!A:A,"No Match")</f>
        <v>Utah</v>
      </c>
      <c r="J4864" cm="1">
        <f t="array" ref="J4864">_xlfn.XLOOKUP(I4864&amp;PROPER(D4864),Cleaned_Population!B$2:B$3200&amp;Cleaned_Population!A$2:A$3200,Cleaned_Population!C$2:C$3200,"No Match")</f>
        <v>65320</v>
      </c>
      <c r="K4864" t="str">
        <f t="shared" si="75"/>
        <v>Sufficient Access</v>
      </c>
    </row>
    <row r="4865" spans="1:11">
      <c r="A4865" t="str">
        <v>UINTAH BASIN MEDICAL CENTER</v>
      </c>
      <c r="B4865" t="str">
        <v>ROOSEVELT</v>
      </c>
      <c r="C4865" t="str">
        <v>UT</v>
      </c>
      <c r="D4865" t="str">
        <v>DUCHESNE</v>
      </c>
      <c r="E4865" t="str">
        <v>Acute Care Hospitals</v>
      </c>
      <c r="F4865" t="str">
        <v>Voluntary non-profit - Other</v>
      </c>
      <c r="G4865" t="str">
        <v>Yes</v>
      </c>
      <c r="H4865" s="8">
        <v>2</v>
      </c>
      <c r="I4865" t="str">
        <f>_xlfn.XLOOKUP(C4865,State_Ref!B:B,State_Ref!A:A,"No Match")</f>
        <v>Utah</v>
      </c>
      <c r="J4865" cm="1">
        <f t="array" ref="J4865">_xlfn.XLOOKUP(I4865&amp;PROPER(D4865),Cleaned_Population!B$2:B$3200&amp;Cleaned_Population!A$2:A$3200,Cleaned_Population!C$2:C$3200,"No Match")</f>
        <v>20856</v>
      </c>
      <c r="K4865" t="str">
        <f t="shared" si="75"/>
        <v>Sufficient Access</v>
      </c>
    </row>
    <row r="4866" spans="1:11">
      <c r="A4866" t="str">
        <v>ST. GEORGE REGIONAL HOSPITAL</v>
      </c>
      <c r="B4866" t="str">
        <v>ST GEORGE</v>
      </c>
      <c r="C4866" t="str">
        <v>UT</v>
      </c>
      <c r="D4866" t="str">
        <v>WASHINGTON</v>
      </c>
      <c r="E4866" t="str">
        <v>Acute Care Hospitals</v>
      </c>
      <c r="F4866" t="str">
        <v>Voluntary non-profit - Private</v>
      </c>
      <c r="G4866" t="str">
        <v>Yes</v>
      </c>
      <c r="H4866" s="8">
        <v>5</v>
      </c>
      <c r="I4866" t="str">
        <f>_xlfn.XLOOKUP(C4866,State_Ref!B:B,State_Ref!A:A,"No Match")</f>
        <v>Utah</v>
      </c>
      <c r="J4866" cm="1">
        <f t="array" ref="J4866">_xlfn.XLOOKUP(I4866&amp;PROPER(D4866),Cleaned_Population!B$2:B$3200&amp;Cleaned_Population!A$2:A$3200,Cleaned_Population!C$2:C$3200,"No Match")</f>
        <v>213670</v>
      </c>
      <c r="K4866" t="str">
        <f t="shared" si="75"/>
        <v>Hospital Desert</v>
      </c>
    </row>
    <row r="4867" spans="1:11">
      <c r="A4867" t="str">
        <v>AMERICAN FORK HOSPITAL</v>
      </c>
      <c r="B4867" t="str">
        <v>AMERICAN FORK</v>
      </c>
      <c r="C4867" t="str">
        <v>UT</v>
      </c>
      <c r="D4867" t="str">
        <v>UTAH</v>
      </c>
      <c r="E4867" t="str">
        <v>Acute Care Hospitals</v>
      </c>
      <c r="F4867" t="str">
        <v>Voluntary non-profit - Private</v>
      </c>
      <c r="G4867" t="str">
        <v>Yes</v>
      </c>
      <c r="H4867" s="8">
        <v>4</v>
      </c>
      <c r="I4867" t="str">
        <f>_xlfn.XLOOKUP(C4867,State_Ref!B:B,State_Ref!A:A,"No Match")</f>
        <v>Utah</v>
      </c>
      <c r="J4867" cm="1">
        <f t="array" ref="J4867">_xlfn.XLOOKUP(I4867&amp;PROPER(D4867),Cleaned_Population!B$2:B$3200&amp;Cleaned_Population!A$2:A$3200,Cleaned_Population!C$2:C$3200,"No Match")</f>
        <v>759859</v>
      </c>
      <c r="K4867" t="str">
        <f t="shared" ref="K4867:K4930" si="76">IF(AND(J4867&gt;50000,COUNTIFS(D:D,D4867,C:C,C4867)&lt;=1),"Hospital Desert","Sufficient Access")</f>
        <v>Sufficient Access</v>
      </c>
    </row>
    <row r="4868" spans="1:11">
      <c r="A4868" t="str">
        <v>INTERMOUNTAIN HEALTH SEVIER VALLEY HOSPITAL</v>
      </c>
      <c r="B4868" t="str">
        <v>RICHFIELD</v>
      </c>
      <c r="C4868" t="str">
        <v>UT</v>
      </c>
      <c r="D4868" t="str">
        <v>SEVIER</v>
      </c>
      <c r="E4868" t="str">
        <v>Acute Care Hospitals</v>
      </c>
      <c r="F4868" t="str">
        <v>Voluntary non-profit - Private</v>
      </c>
      <c r="G4868" t="str">
        <v>Yes</v>
      </c>
      <c r="H4868" s="8">
        <v>4</v>
      </c>
      <c r="I4868" t="str">
        <f>_xlfn.XLOOKUP(C4868,State_Ref!B:B,State_Ref!A:A,"No Match")</f>
        <v>Utah</v>
      </c>
      <c r="J4868" cm="1">
        <f t="array" ref="J4868">_xlfn.XLOOKUP(I4868&amp;PROPER(D4868),Cleaned_Population!B$2:B$3200&amp;Cleaned_Population!A$2:A$3200,Cleaned_Population!C$2:C$3200,"No Match")</f>
        <v>22827</v>
      </c>
      <c r="K4868" t="str">
        <f t="shared" si="76"/>
        <v>Sufficient Access</v>
      </c>
    </row>
    <row r="4869" spans="1:11">
      <c r="A4869" t="str">
        <v>VA SALT LAKE CITY HEALTHCARE - GEORGE E. WAHLEN VA MEDICAL CENTER</v>
      </c>
      <c r="B4869" t="str">
        <v>SALT LAKE CITY</v>
      </c>
      <c r="C4869" t="str">
        <v>UT</v>
      </c>
      <c r="D4869" t="str">
        <v>SALT LAKE</v>
      </c>
      <c r="E4869" t="str">
        <v>Acute Care - Veterans Administration</v>
      </c>
      <c r="F4869" t="str">
        <v>Veterans Health Administration</v>
      </c>
      <c r="G4869" t="str">
        <v>Yes</v>
      </c>
      <c r="H4869" s="8">
        <v>4</v>
      </c>
      <c r="I4869" t="str">
        <f>_xlfn.XLOOKUP(C4869,State_Ref!B:B,State_Ref!A:A,"No Match")</f>
        <v>Utah</v>
      </c>
      <c r="J4869" cm="1">
        <f t="array" ref="J4869">_xlfn.XLOOKUP(I4869&amp;PROPER(D4869),Cleaned_Population!B$2:B$3200&amp;Cleaned_Population!A$2:A$3200,Cleaned_Population!C$2:C$3200,"No Match")</f>
        <v>1220916</v>
      </c>
      <c r="K4869" t="str">
        <f t="shared" si="76"/>
        <v>Sufficient Access</v>
      </c>
    </row>
    <row r="4870" spans="1:11">
      <c r="A4870" t="str">
        <v>ASHLEY REGIONAL MEDICAL CENTER</v>
      </c>
      <c r="B4870" t="str">
        <v>VERNAL</v>
      </c>
      <c r="C4870" t="str">
        <v>UT</v>
      </c>
      <c r="D4870" t="str">
        <v>UINTAH</v>
      </c>
      <c r="E4870" t="str">
        <v>Acute Care Hospitals</v>
      </c>
      <c r="F4870" t="str">
        <v>Proprietary</v>
      </c>
      <c r="G4870" t="str">
        <v>Yes</v>
      </c>
      <c r="H4870" s="8">
        <v>4</v>
      </c>
      <c r="I4870" t="str">
        <f>_xlfn.XLOOKUP(C4870,State_Ref!B:B,State_Ref!A:A,"No Match")</f>
        <v>Utah</v>
      </c>
      <c r="J4870" cm="1">
        <f t="array" ref="J4870">_xlfn.XLOOKUP(I4870&amp;PROPER(D4870),Cleaned_Population!B$2:B$3200&amp;Cleaned_Population!A$2:A$3200,Cleaned_Population!C$2:C$3200,"No Match")</f>
        <v>38278</v>
      </c>
      <c r="K4870" t="str">
        <f t="shared" si="76"/>
        <v>Sufficient Access</v>
      </c>
    </row>
    <row r="4871" spans="1:11">
      <c r="A4871" t="str">
        <v>BEAR RIVER VALLEY HOSPITAL</v>
      </c>
      <c r="B4871" t="str">
        <v>TREMONTON</v>
      </c>
      <c r="C4871" t="str">
        <v>UT</v>
      </c>
      <c r="D4871" t="str">
        <v>BOX ELDER</v>
      </c>
      <c r="E4871" t="str">
        <v>Acute Care Hospitals</v>
      </c>
      <c r="F4871" t="str">
        <v>Voluntary non-profit - Private</v>
      </c>
      <c r="G4871" t="str">
        <v>Yes</v>
      </c>
      <c r="H4871" s="8">
        <v>0</v>
      </c>
      <c r="I4871" t="str">
        <f>_xlfn.XLOOKUP(C4871,State_Ref!B:B,State_Ref!A:A,"No Match")</f>
        <v>Utah</v>
      </c>
      <c r="J4871" cm="1">
        <f t="array" ref="J4871">_xlfn.XLOOKUP(I4871&amp;PROPER(D4871),Cleaned_Population!B$2:B$3200&amp;Cleaned_Population!A$2:A$3200,Cleaned_Population!C$2:C$3200,"No Match")</f>
        <v>65320</v>
      </c>
      <c r="K4871" t="str">
        <f t="shared" si="76"/>
        <v>Sufficient Access</v>
      </c>
    </row>
    <row r="4872" spans="1:11">
      <c r="A4872" t="str">
        <v>HOLY CROSS HOSPITAL-DAVIS</v>
      </c>
      <c r="B4872" t="str">
        <v>LAYTON</v>
      </c>
      <c r="C4872" t="str">
        <v>UT</v>
      </c>
      <c r="D4872" t="str">
        <v>DAVIS</v>
      </c>
      <c r="E4872" t="str">
        <v>Acute Care Hospitals</v>
      </c>
      <c r="F4872" t="str">
        <v>Voluntary non-profit - Private</v>
      </c>
      <c r="G4872" t="str">
        <v>Yes</v>
      </c>
      <c r="H4872" s="8">
        <v>5</v>
      </c>
      <c r="I4872" t="str">
        <f>_xlfn.XLOOKUP(C4872,State_Ref!B:B,State_Ref!A:A,"No Match")</f>
        <v>Utah</v>
      </c>
      <c r="J4872" cm="1">
        <f t="array" ref="J4872">_xlfn.XLOOKUP(I4872&amp;PROPER(D4872),Cleaned_Population!B$2:B$3200&amp;Cleaned_Population!A$2:A$3200,Cleaned_Population!C$2:C$3200,"No Match")</f>
        <v>381227</v>
      </c>
      <c r="K4872" t="str">
        <f t="shared" si="76"/>
        <v>Sufficient Access</v>
      </c>
    </row>
    <row r="4873" spans="1:11">
      <c r="A4873" t="str">
        <v>LAKEVIEW HOSPITAL</v>
      </c>
      <c r="B4873" t="str">
        <v>BOUNTIFUL</v>
      </c>
      <c r="C4873" t="str">
        <v>UT</v>
      </c>
      <c r="D4873" t="str">
        <v>DAVIS</v>
      </c>
      <c r="E4873" t="str">
        <v>Acute Care Hospitals</v>
      </c>
      <c r="F4873" t="str">
        <v>Voluntary non-profit - Other</v>
      </c>
      <c r="G4873" t="str">
        <v>Yes</v>
      </c>
      <c r="H4873" s="8">
        <v>5</v>
      </c>
      <c r="I4873" t="str">
        <f>_xlfn.XLOOKUP(C4873,State_Ref!B:B,State_Ref!A:A,"No Match")</f>
        <v>Utah</v>
      </c>
      <c r="J4873" cm="1">
        <f t="array" ref="J4873">_xlfn.XLOOKUP(I4873&amp;PROPER(D4873),Cleaned_Population!B$2:B$3200&amp;Cleaned_Population!A$2:A$3200,Cleaned_Population!C$2:C$3200,"No Match")</f>
        <v>381227</v>
      </c>
      <c r="K4873" t="str">
        <f t="shared" si="76"/>
        <v>Sufficient Access</v>
      </c>
    </row>
    <row r="4874" spans="1:11">
      <c r="A4874" t="str">
        <v>OREM COMMUNITY HOSPITAL</v>
      </c>
      <c r="B4874" t="str">
        <v>OREM</v>
      </c>
      <c r="C4874" t="str">
        <v>UT</v>
      </c>
      <c r="D4874" t="str">
        <v>UTAH</v>
      </c>
      <c r="E4874" t="str">
        <v>Acute Care Hospitals</v>
      </c>
      <c r="F4874" t="str">
        <v>Voluntary non-profit - Private</v>
      </c>
      <c r="G4874" t="str">
        <v>Yes</v>
      </c>
      <c r="H4874" s="8">
        <v>0</v>
      </c>
      <c r="I4874" t="str">
        <f>_xlfn.XLOOKUP(C4874,State_Ref!B:B,State_Ref!A:A,"No Match")</f>
        <v>Utah</v>
      </c>
      <c r="J4874" cm="1">
        <f t="array" ref="J4874">_xlfn.XLOOKUP(I4874&amp;PROPER(D4874),Cleaned_Population!B$2:B$3200&amp;Cleaned_Population!A$2:A$3200,Cleaned_Population!C$2:C$3200,"No Match")</f>
        <v>759859</v>
      </c>
      <c r="K4874" t="str">
        <f t="shared" si="76"/>
        <v>Sufficient Access</v>
      </c>
    </row>
    <row r="4875" spans="1:11">
      <c r="A4875" t="str">
        <v>INTERMOUNTAIN HEALTH ALTA VIEW HOSPITAL</v>
      </c>
      <c r="B4875" t="str">
        <v>SANDY</v>
      </c>
      <c r="C4875" t="str">
        <v>UT</v>
      </c>
      <c r="D4875" t="str">
        <v>SALT LAKE</v>
      </c>
      <c r="E4875" t="str">
        <v>Acute Care Hospitals</v>
      </c>
      <c r="F4875" t="str">
        <v>Voluntary non-profit - Private</v>
      </c>
      <c r="G4875" t="str">
        <v>Yes</v>
      </c>
      <c r="H4875" s="8">
        <v>5</v>
      </c>
      <c r="I4875" t="str">
        <f>_xlfn.XLOOKUP(C4875,State_Ref!B:B,State_Ref!A:A,"No Match")</f>
        <v>Utah</v>
      </c>
      <c r="J4875" cm="1">
        <f t="array" ref="J4875">_xlfn.XLOOKUP(I4875&amp;PROPER(D4875),Cleaned_Population!B$2:B$3200&amp;Cleaned_Population!A$2:A$3200,Cleaned_Population!C$2:C$3200,"No Match")</f>
        <v>1220916</v>
      </c>
      <c r="K4875" t="str">
        <f t="shared" si="76"/>
        <v>Sufficient Access</v>
      </c>
    </row>
    <row r="4876" spans="1:11">
      <c r="A4876" t="str">
        <v>ST MARK'S HOSPITAL</v>
      </c>
      <c r="B4876" t="str">
        <v>SALT LAKE CITY</v>
      </c>
      <c r="C4876" t="str">
        <v>UT</v>
      </c>
      <c r="D4876" t="str">
        <v>SALT LAKE</v>
      </c>
      <c r="E4876" t="str">
        <v>Acute Care Hospitals</v>
      </c>
      <c r="F4876" t="str">
        <v>Proprietary</v>
      </c>
      <c r="G4876" t="str">
        <v>Yes</v>
      </c>
      <c r="H4876" s="8">
        <v>4</v>
      </c>
      <c r="I4876" t="str">
        <f>_xlfn.XLOOKUP(C4876,State_Ref!B:B,State_Ref!A:A,"No Match")</f>
        <v>Utah</v>
      </c>
      <c r="J4876" cm="1">
        <f t="array" ref="J4876">_xlfn.XLOOKUP(I4876&amp;PROPER(D4876),Cleaned_Population!B$2:B$3200&amp;Cleaned_Population!A$2:A$3200,Cleaned_Population!C$2:C$3200,"No Match")</f>
        <v>1220916</v>
      </c>
      <c r="K4876" t="str">
        <f t="shared" si="76"/>
        <v>Sufficient Access</v>
      </c>
    </row>
    <row r="4877" spans="1:11">
      <c r="A4877" t="str">
        <v>HOLY CROSS HOSPITAL-JORDAN VALLEY</v>
      </c>
      <c r="B4877" t="str">
        <v>WEST JORDAN</v>
      </c>
      <c r="C4877" t="str">
        <v>UT</v>
      </c>
      <c r="D4877" t="str">
        <v>SALT LAKE</v>
      </c>
      <c r="E4877" t="str">
        <v>Acute Care Hospitals</v>
      </c>
      <c r="F4877" t="str">
        <v>Voluntary non-profit - Private</v>
      </c>
      <c r="G4877" t="str">
        <v>Yes</v>
      </c>
      <c r="H4877" s="8">
        <v>4</v>
      </c>
      <c r="I4877" t="str">
        <f>_xlfn.XLOOKUP(C4877,State_Ref!B:B,State_Ref!A:A,"No Match")</f>
        <v>Utah</v>
      </c>
      <c r="J4877" cm="1">
        <f t="array" ref="J4877">_xlfn.XLOOKUP(I4877&amp;PROPER(D4877),Cleaned_Population!B$2:B$3200&amp;Cleaned_Population!A$2:A$3200,Cleaned_Population!C$2:C$3200,"No Match")</f>
        <v>1220916</v>
      </c>
      <c r="K4877" t="str">
        <f t="shared" si="76"/>
        <v>Sufficient Access</v>
      </c>
    </row>
    <row r="4878" spans="1:11">
      <c r="A4878" t="str">
        <v>TIMPANOGOS REGIONAL HOSPITAL</v>
      </c>
      <c r="B4878" t="str">
        <v>OREM</v>
      </c>
      <c r="C4878" t="str">
        <v>UT</v>
      </c>
      <c r="D4878" t="str">
        <v>UTAH</v>
      </c>
      <c r="E4878" t="str">
        <v>Acute Care Hospitals</v>
      </c>
      <c r="F4878" t="str">
        <v>Proprietary</v>
      </c>
      <c r="G4878" t="str">
        <v>Yes</v>
      </c>
      <c r="H4878" s="8">
        <v>4</v>
      </c>
      <c r="I4878" t="str">
        <f>_xlfn.XLOOKUP(C4878,State_Ref!B:B,State_Ref!A:A,"No Match")</f>
        <v>Utah</v>
      </c>
      <c r="J4878" cm="1">
        <f t="array" ref="J4878">_xlfn.XLOOKUP(I4878&amp;PROPER(D4878),Cleaned_Population!B$2:B$3200&amp;Cleaned_Population!A$2:A$3200,Cleaned_Population!C$2:C$3200,"No Match")</f>
        <v>759859</v>
      </c>
      <c r="K4878" t="str">
        <f t="shared" si="76"/>
        <v>Sufficient Access</v>
      </c>
    </row>
    <row r="4879" spans="1:11">
      <c r="A4879" t="str">
        <v>CACHE VALLEY HOSPITAL</v>
      </c>
      <c r="B4879" t="str">
        <v>NORTH LOGAN</v>
      </c>
      <c r="C4879" t="str">
        <v>UT</v>
      </c>
      <c r="D4879" t="str">
        <v>CACHE</v>
      </c>
      <c r="E4879" t="str">
        <v>Acute Care Hospitals</v>
      </c>
      <c r="F4879" t="str">
        <v>Proprietary</v>
      </c>
      <c r="G4879" t="str">
        <v>Yes</v>
      </c>
      <c r="H4879" s="8">
        <v>0</v>
      </c>
      <c r="I4879" t="str">
        <f>_xlfn.XLOOKUP(C4879,State_Ref!B:B,State_Ref!A:A,"No Match")</f>
        <v>Utah</v>
      </c>
      <c r="J4879" cm="1">
        <f t="array" ref="J4879">_xlfn.XLOOKUP(I4879&amp;PROPER(D4879),Cleaned_Population!B$2:B$3200&amp;Cleaned_Population!A$2:A$3200,Cleaned_Population!C$2:C$3200,"No Match")</f>
        <v>145000</v>
      </c>
      <c r="K4879" t="str">
        <f t="shared" si="76"/>
        <v>Sufficient Access</v>
      </c>
    </row>
    <row r="4880" spans="1:11">
      <c r="A4880" t="str">
        <v>PARK CITY HOSPITAL</v>
      </c>
      <c r="B4880" t="str">
        <v>PARK CITY</v>
      </c>
      <c r="C4880" t="str">
        <v>UT</v>
      </c>
      <c r="D4880" t="str">
        <v>SUMMIT</v>
      </c>
      <c r="E4880" t="str">
        <v>Acute Care Hospitals</v>
      </c>
      <c r="F4880" t="str">
        <v>Proprietary</v>
      </c>
      <c r="G4880" t="str">
        <v>Yes</v>
      </c>
      <c r="H4880" s="8">
        <v>5</v>
      </c>
      <c r="I4880" t="str">
        <f>_xlfn.XLOOKUP(C4880,State_Ref!B:B,State_Ref!A:A,"No Match")</f>
        <v>Utah</v>
      </c>
      <c r="J4880" cm="1">
        <f t="array" ref="J4880">_xlfn.XLOOKUP(I4880&amp;PROPER(D4880),Cleaned_Population!B$2:B$3200&amp;Cleaned_Population!A$2:A$3200,Cleaned_Population!C$2:C$3200,"No Match")</f>
        <v>43141</v>
      </c>
      <c r="K4880" t="str">
        <f t="shared" si="76"/>
        <v>Sufficient Access</v>
      </c>
    </row>
    <row r="4881" spans="1:11">
      <c r="A4881" t="str">
        <v>INTERMOUNTAIN HEALTH RIVERTON HOSPITAL</v>
      </c>
      <c r="B4881" t="str">
        <v>RIVERTON</v>
      </c>
      <c r="C4881" t="str">
        <v>UT</v>
      </c>
      <c r="D4881" t="str">
        <v>SALT LAKE</v>
      </c>
      <c r="E4881" t="str">
        <v>Acute Care Hospitals</v>
      </c>
      <c r="F4881" t="str">
        <v>Voluntary non-profit - Private</v>
      </c>
      <c r="G4881" t="str">
        <v>Yes</v>
      </c>
      <c r="H4881" s="8">
        <v>5</v>
      </c>
      <c r="I4881" t="str">
        <f>_xlfn.XLOOKUP(C4881,State_Ref!B:B,State_Ref!A:A,"No Match")</f>
        <v>Utah</v>
      </c>
      <c r="J4881" cm="1">
        <f t="array" ref="J4881">_xlfn.XLOOKUP(I4881&amp;PROPER(D4881),Cleaned_Population!B$2:B$3200&amp;Cleaned_Population!A$2:A$3200,Cleaned_Population!C$2:C$3200,"No Match")</f>
        <v>1220916</v>
      </c>
      <c r="K4881" t="str">
        <f t="shared" si="76"/>
        <v>Sufficient Access</v>
      </c>
    </row>
    <row r="4882" spans="1:11">
      <c r="A4882" t="str">
        <v>LONE PEAK HOSPITAL</v>
      </c>
      <c r="B4882" t="str">
        <v>DRAPER</v>
      </c>
      <c r="C4882" t="str">
        <v>UT</v>
      </c>
      <c r="D4882" t="str">
        <v>SALT LAKE</v>
      </c>
      <c r="E4882" t="str">
        <v>Acute Care Hospitals</v>
      </c>
      <c r="F4882" t="str">
        <v>Proprietary</v>
      </c>
      <c r="G4882" t="str">
        <v>Yes</v>
      </c>
      <c r="H4882" s="8">
        <v>5</v>
      </c>
      <c r="I4882" t="str">
        <f>_xlfn.XLOOKUP(C4882,State_Ref!B:B,State_Ref!A:A,"No Match")</f>
        <v>Utah</v>
      </c>
      <c r="J4882" cm="1">
        <f t="array" ref="J4882">_xlfn.XLOOKUP(I4882&amp;PROPER(D4882),Cleaned_Population!B$2:B$3200&amp;Cleaned_Population!A$2:A$3200,Cleaned_Population!C$2:C$3200,"No Match")</f>
        <v>1220916</v>
      </c>
      <c r="K4882" t="str">
        <f t="shared" si="76"/>
        <v>Sufficient Access</v>
      </c>
    </row>
    <row r="4883" spans="1:11">
      <c r="A4883" t="str">
        <v>INTERMOUNTAIN HEALTH LAYTON HOSPITAL</v>
      </c>
      <c r="B4883" t="str">
        <v>LAYTON</v>
      </c>
      <c r="C4883" t="str">
        <v>UT</v>
      </c>
      <c r="D4883" t="str">
        <v>DAVIS</v>
      </c>
      <c r="E4883" t="str">
        <v>Acute Care Hospitals</v>
      </c>
      <c r="F4883" t="str">
        <v>Voluntary non-profit - Private</v>
      </c>
      <c r="G4883" t="str">
        <v>Yes</v>
      </c>
      <c r="H4883" s="8">
        <v>5</v>
      </c>
      <c r="I4883" t="str">
        <f>_xlfn.XLOOKUP(C4883,State_Ref!B:B,State_Ref!A:A,"No Match")</f>
        <v>Utah</v>
      </c>
      <c r="J4883" cm="1">
        <f t="array" ref="J4883">_xlfn.XLOOKUP(I4883&amp;PROPER(D4883),Cleaned_Population!B$2:B$3200&amp;Cleaned_Population!A$2:A$3200,Cleaned_Population!C$2:C$3200,"No Match")</f>
        <v>381227</v>
      </c>
      <c r="K4883" t="str">
        <f t="shared" si="76"/>
        <v>Sufficient Access</v>
      </c>
    </row>
    <row r="4884" spans="1:11">
      <c r="A4884" t="str">
        <v>INTERMOUNTAIN HEALTH SPANISH FORK HOSPITAL</v>
      </c>
      <c r="B4884" t="str">
        <v>SPANISH FORK</v>
      </c>
      <c r="C4884" t="str">
        <v>UT</v>
      </c>
      <c r="D4884" t="str">
        <v>UTAH</v>
      </c>
      <c r="E4884" t="str">
        <v>Acute Care Hospitals</v>
      </c>
      <c r="F4884" t="str">
        <v>Voluntary non-profit - Private</v>
      </c>
      <c r="G4884" t="str">
        <v>Yes</v>
      </c>
      <c r="H4884" s="8">
        <v>0</v>
      </c>
      <c r="I4884" t="str">
        <f>_xlfn.XLOOKUP(C4884,State_Ref!B:B,State_Ref!A:A,"No Match")</f>
        <v>Utah</v>
      </c>
      <c r="J4884" cm="1">
        <f t="array" ref="J4884">_xlfn.XLOOKUP(I4884&amp;PROPER(D4884),Cleaned_Population!B$2:B$3200&amp;Cleaned_Population!A$2:A$3200,Cleaned_Population!C$2:C$3200,"No Match")</f>
        <v>759859</v>
      </c>
      <c r="K4884" t="str">
        <f t="shared" si="76"/>
        <v>Sufficient Access</v>
      </c>
    </row>
    <row r="4885" spans="1:11">
      <c r="A4885" t="str">
        <v>WESTERN PEAKS SPECIALTY HOSPITAL</v>
      </c>
      <c r="B4885" t="str">
        <v>BOUNTIFUL</v>
      </c>
      <c r="C4885" t="str">
        <v>UT</v>
      </c>
      <c r="D4885" t="str">
        <v>DAVIS</v>
      </c>
      <c r="E4885" t="str">
        <v>Acute Care Hospitals</v>
      </c>
      <c r="F4885" t="str">
        <v>Proprietary</v>
      </c>
      <c r="G4885" t="str">
        <v>No</v>
      </c>
      <c r="H4885" s="8">
        <v>0</v>
      </c>
      <c r="I4885" t="str">
        <f>_xlfn.XLOOKUP(C4885,State_Ref!B:B,State_Ref!A:A,"No Match")</f>
        <v>Utah</v>
      </c>
      <c r="J4885" cm="1">
        <f t="array" ref="J4885">_xlfn.XLOOKUP(I4885&amp;PROPER(D4885),Cleaned_Population!B$2:B$3200&amp;Cleaned_Population!A$2:A$3200,Cleaned_Population!C$2:C$3200,"No Match")</f>
        <v>381227</v>
      </c>
      <c r="K4885" t="str">
        <f t="shared" si="76"/>
        <v>Sufficient Access</v>
      </c>
    </row>
    <row r="4886" spans="1:11">
      <c r="A4886" t="str">
        <v>INTERMOUNTAIN HEALTH DELTA COMMUNITY HOSPITAL</v>
      </c>
      <c r="B4886" t="str">
        <v>DELTA</v>
      </c>
      <c r="C4886" t="str">
        <v>UT</v>
      </c>
      <c r="D4886" t="str">
        <v>MILLARD</v>
      </c>
      <c r="E4886" t="str">
        <v>Critical Access Hospitals</v>
      </c>
      <c r="F4886" t="str">
        <v>Voluntary non-profit - Private</v>
      </c>
      <c r="G4886" t="str">
        <v>Yes</v>
      </c>
      <c r="H4886" s="8">
        <v>0</v>
      </c>
      <c r="I4886" t="str">
        <f>_xlfn.XLOOKUP(C4886,State_Ref!B:B,State_Ref!A:A,"No Match")</f>
        <v>Utah</v>
      </c>
      <c r="J4886" cm="1">
        <f t="array" ref="J4886">_xlfn.XLOOKUP(I4886&amp;PROPER(D4886),Cleaned_Population!B$2:B$3200&amp;Cleaned_Population!A$2:A$3200,Cleaned_Population!C$2:C$3200,"No Match")</f>
        <v>14057</v>
      </c>
      <c r="K4886" t="str">
        <f t="shared" si="76"/>
        <v>Sufficient Access</v>
      </c>
    </row>
    <row r="4887" spans="1:11">
      <c r="A4887" t="str">
        <v>INTERMOUNTAIN HEALTH FILLMORE COMMUNITY HOSPITAL</v>
      </c>
      <c r="B4887" t="str">
        <v>FILLMORE</v>
      </c>
      <c r="C4887" t="str">
        <v>UT</v>
      </c>
      <c r="D4887" t="str">
        <v>MILLARD</v>
      </c>
      <c r="E4887" t="str">
        <v>Critical Access Hospitals</v>
      </c>
      <c r="F4887" t="str">
        <v>Voluntary non-profit - Private</v>
      </c>
      <c r="G4887" t="str">
        <v>Yes</v>
      </c>
      <c r="H4887" s="8">
        <v>0</v>
      </c>
      <c r="I4887" t="str">
        <f>_xlfn.XLOOKUP(C4887,State_Ref!B:B,State_Ref!A:A,"No Match")</f>
        <v>Utah</v>
      </c>
      <c r="J4887" cm="1">
        <f t="array" ref="J4887">_xlfn.XLOOKUP(I4887&amp;PROPER(D4887),Cleaned_Population!B$2:B$3200&amp;Cleaned_Population!A$2:A$3200,Cleaned_Population!C$2:C$3200,"No Match")</f>
        <v>14057</v>
      </c>
      <c r="K4887" t="str">
        <f t="shared" si="76"/>
        <v>Sufficient Access</v>
      </c>
    </row>
    <row r="4888" spans="1:11">
      <c r="A4888" t="str">
        <v>MOAB REGIONAL HOSPITAL</v>
      </c>
      <c r="B4888" t="str">
        <v>MOAB</v>
      </c>
      <c r="C4888" t="str">
        <v>UT</v>
      </c>
      <c r="D4888" t="str">
        <v>GRAND</v>
      </c>
      <c r="E4888" t="str">
        <v>Critical Access Hospitals</v>
      </c>
      <c r="F4888" t="str">
        <v>Voluntary non-profit - Private</v>
      </c>
      <c r="G4888" t="str">
        <v>Yes</v>
      </c>
      <c r="H4888" s="8">
        <v>0</v>
      </c>
      <c r="I4888" t="str">
        <f>_xlfn.XLOOKUP(C4888,State_Ref!B:B,State_Ref!A:A,"No Match")</f>
        <v>Utah</v>
      </c>
      <c r="J4888" cm="1">
        <f t="array" ref="J4888">_xlfn.XLOOKUP(I4888&amp;PROPER(D4888),Cleaned_Population!B$2:B$3200&amp;Cleaned_Population!A$2:A$3200,Cleaned_Population!C$2:C$3200,"No Match")</f>
        <v>9790</v>
      </c>
      <c r="K4888" t="str">
        <f t="shared" si="76"/>
        <v>Sufficient Access</v>
      </c>
    </row>
    <row r="4889" spans="1:11">
      <c r="A4889" t="str">
        <v>INTERMOUNTAIN HEALTH SANPETE VALLEY HOSPITAL</v>
      </c>
      <c r="B4889" t="str">
        <v>MOUNT PLEASANT</v>
      </c>
      <c r="C4889" t="str">
        <v>UT</v>
      </c>
      <c r="D4889" t="str">
        <v>SANPETE</v>
      </c>
      <c r="E4889" t="str">
        <v>Critical Access Hospitals</v>
      </c>
      <c r="F4889" t="str">
        <v>Voluntary non-profit - Private</v>
      </c>
      <c r="G4889" t="str">
        <v>Yes</v>
      </c>
      <c r="H4889" s="8">
        <v>0</v>
      </c>
      <c r="I4889" t="str">
        <f>_xlfn.XLOOKUP(C4889,State_Ref!B:B,State_Ref!A:A,"No Match")</f>
        <v>Utah</v>
      </c>
      <c r="J4889" cm="1">
        <f t="array" ref="J4889">_xlfn.XLOOKUP(I4889&amp;PROPER(D4889),Cleaned_Population!B$2:B$3200&amp;Cleaned_Population!A$2:A$3200,Cleaned_Population!C$2:C$3200,"No Match")</f>
        <v>31453</v>
      </c>
      <c r="K4889" t="str">
        <f t="shared" si="76"/>
        <v>Sufficient Access</v>
      </c>
    </row>
    <row r="4890" spans="1:11">
      <c r="A4890" t="str">
        <v>CENTRAL VALLEY MEDICAL CENTER - CAH</v>
      </c>
      <c r="B4890" t="str">
        <v>NEPHI</v>
      </c>
      <c r="C4890" t="str">
        <v>UT</v>
      </c>
      <c r="D4890" t="str">
        <v>JUAB</v>
      </c>
      <c r="E4890" t="str">
        <v>Critical Access Hospitals</v>
      </c>
      <c r="F4890" t="str">
        <v>Voluntary non-profit - Private</v>
      </c>
      <c r="G4890" t="str">
        <v>Yes</v>
      </c>
      <c r="H4890" s="8">
        <v>0</v>
      </c>
      <c r="I4890" t="str">
        <f>_xlfn.XLOOKUP(C4890,State_Ref!B:B,State_Ref!A:A,"No Match")</f>
        <v>Utah</v>
      </c>
      <c r="J4890" cm="1">
        <f t="array" ref="J4890">_xlfn.XLOOKUP(I4890&amp;PROPER(D4890),Cleaned_Population!B$2:B$3200&amp;Cleaned_Population!A$2:A$3200,Cleaned_Population!C$2:C$3200,"No Match")</f>
        <v>13567</v>
      </c>
      <c r="K4890" t="str">
        <f t="shared" si="76"/>
        <v>Sufficient Access</v>
      </c>
    </row>
    <row r="4891" spans="1:11">
      <c r="A4891" t="str">
        <v>MILFORD MEMORIAL HOSPITAL</v>
      </c>
      <c r="B4891" t="str">
        <v>MILFORD</v>
      </c>
      <c r="C4891" t="str">
        <v>UT</v>
      </c>
      <c r="D4891" t="str">
        <v>BEAVER</v>
      </c>
      <c r="E4891" t="str">
        <v>Critical Access Hospitals</v>
      </c>
      <c r="F4891" t="str">
        <v>Voluntary non-profit - Other</v>
      </c>
      <c r="G4891" t="str">
        <v>Yes</v>
      </c>
      <c r="H4891" s="8">
        <v>0</v>
      </c>
      <c r="I4891" t="str">
        <f>_xlfn.XLOOKUP(C4891,State_Ref!B:B,State_Ref!A:A,"No Match")</f>
        <v>Utah</v>
      </c>
      <c r="J4891" cm="1">
        <f t="array" ref="J4891">_xlfn.XLOOKUP(I4891&amp;PROPER(D4891),Cleaned_Population!B$2:B$3200&amp;Cleaned_Population!A$2:A$3200,Cleaned_Population!C$2:C$3200,"No Match")</f>
        <v>7301</v>
      </c>
      <c r="K4891" t="str">
        <f t="shared" si="76"/>
        <v>Sufficient Access</v>
      </c>
    </row>
    <row r="4892" spans="1:11">
      <c r="A4892" t="str">
        <v>GUNNISON VALLEY HOSPITAL</v>
      </c>
      <c r="B4892" t="str">
        <v>GUNNISON</v>
      </c>
      <c r="C4892" t="str">
        <v>UT</v>
      </c>
      <c r="D4892" t="str">
        <v>SANPETE</v>
      </c>
      <c r="E4892" t="str">
        <v>Critical Access Hospitals</v>
      </c>
      <c r="F4892" t="str">
        <v>Voluntary non-profit - Other</v>
      </c>
      <c r="G4892" t="str">
        <v>Yes</v>
      </c>
      <c r="H4892" s="8">
        <v>3</v>
      </c>
      <c r="I4892" t="str">
        <f>_xlfn.XLOOKUP(C4892,State_Ref!B:B,State_Ref!A:A,"No Match")</f>
        <v>Utah</v>
      </c>
      <c r="J4892" cm="1">
        <f t="array" ref="J4892">_xlfn.XLOOKUP(I4892&amp;PROPER(D4892),Cleaned_Population!B$2:B$3200&amp;Cleaned_Population!A$2:A$3200,Cleaned_Population!C$2:C$3200,"No Match")</f>
        <v>31453</v>
      </c>
      <c r="K4892" t="str">
        <f t="shared" si="76"/>
        <v>Sufficient Access</v>
      </c>
    </row>
    <row r="4893" spans="1:11">
      <c r="A4893" t="str">
        <v>INTERMOUNTAIN HEALTH HEBER VALLEY HOSPITAL</v>
      </c>
      <c r="B4893" t="str">
        <v>HEBER CITY</v>
      </c>
      <c r="C4893" t="str">
        <v>UT</v>
      </c>
      <c r="D4893" t="str">
        <v>WASATCH</v>
      </c>
      <c r="E4893" t="str">
        <v>Critical Access Hospitals</v>
      </c>
      <c r="F4893" t="str">
        <v>Voluntary non-profit - Private</v>
      </c>
      <c r="G4893" t="str">
        <v>Yes</v>
      </c>
      <c r="H4893" s="8">
        <v>0</v>
      </c>
      <c r="I4893" t="str">
        <f>_xlfn.XLOOKUP(C4893,State_Ref!B:B,State_Ref!A:A,"No Match")</f>
        <v>Utah</v>
      </c>
      <c r="J4893" cm="1">
        <f t="array" ref="J4893">_xlfn.XLOOKUP(I4893&amp;PROPER(D4893),Cleaned_Population!B$2:B$3200&amp;Cleaned_Population!A$2:A$3200,Cleaned_Population!C$2:C$3200,"No Match")</f>
        <v>38514</v>
      </c>
      <c r="K4893" t="str">
        <f t="shared" si="76"/>
        <v>Sufficient Access</v>
      </c>
    </row>
    <row r="4894" spans="1:11">
      <c r="A4894" t="str">
        <v>SAN JUAN HOSPITAL</v>
      </c>
      <c r="B4894" t="str">
        <v>MONTICELLO</v>
      </c>
      <c r="C4894" t="str">
        <v>UT</v>
      </c>
      <c r="D4894" t="str">
        <v>SAN JUAN</v>
      </c>
      <c r="E4894" t="str">
        <v>Critical Access Hospitals</v>
      </c>
      <c r="F4894" t="str">
        <v>Voluntary non-profit - Other</v>
      </c>
      <c r="G4894" t="str">
        <v>Yes</v>
      </c>
      <c r="H4894" s="8">
        <v>0</v>
      </c>
      <c r="I4894" t="str">
        <f>_xlfn.XLOOKUP(C4894,State_Ref!B:B,State_Ref!A:A,"No Match")</f>
        <v>Utah</v>
      </c>
      <c r="J4894" cm="1">
        <f t="array" ref="J4894">_xlfn.XLOOKUP(I4894&amp;PROPER(D4894),Cleaned_Population!B$2:B$3200&amp;Cleaned_Population!A$2:A$3200,Cleaned_Population!C$2:C$3200,"No Match")</f>
        <v>14542</v>
      </c>
      <c r="K4894" t="str">
        <f t="shared" si="76"/>
        <v>Sufficient Access</v>
      </c>
    </row>
    <row r="4895" spans="1:11">
      <c r="A4895" t="str">
        <v>KANE COUNTY HOSPITAL</v>
      </c>
      <c r="B4895" t="str">
        <v>KANAB</v>
      </c>
      <c r="C4895" t="str">
        <v>UT</v>
      </c>
      <c r="D4895" t="str">
        <v>KANE</v>
      </c>
      <c r="E4895" t="str">
        <v>Critical Access Hospitals</v>
      </c>
      <c r="F4895" t="str">
        <v>Government - Hospital District or Authority</v>
      </c>
      <c r="G4895" t="str">
        <v>Yes</v>
      </c>
      <c r="H4895" s="8">
        <v>0</v>
      </c>
      <c r="I4895" t="str">
        <f>_xlfn.XLOOKUP(C4895,State_Ref!B:B,State_Ref!A:A,"No Match")</f>
        <v>Utah</v>
      </c>
      <c r="J4895" cm="1">
        <f t="array" ref="J4895">_xlfn.XLOOKUP(I4895&amp;PROPER(D4895),Cleaned_Population!B$2:B$3200&amp;Cleaned_Population!A$2:A$3200,Cleaned_Population!C$2:C$3200,"No Match")</f>
        <v>8597</v>
      </c>
      <c r="K4895" t="str">
        <f t="shared" si="76"/>
        <v>Sufficient Access</v>
      </c>
    </row>
    <row r="4896" spans="1:11">
      <c r="A4896" t="str">
        <v>BLUE MOUNTAIN HOSPITAL</v>
      </c>
      <c r="B4896" t="str">
        <v>BLANDING</v>
      </c>
      <c r="C4896" t="str">
        <v>UT</v>
      </c>
      <c r="D4896" t="str">
        <v>SAN JUAN</v>
      </c>
      <c r="E4896" t="str">
        <v>Critical Access Hospitals</v>
      </c>
      <c r="F4896" t="str">
        <v>Voluntary non-profit - Private</v>
      </c>
      <c r="G4896" t="str">
        <v>Yes</v>
      </c>
      <c r="H4896" s="8">
        <v>0</v>
      </c>
      <c r="I4896" t="str">
        <f>_xlfn.XLOOKUP(C4896,State_Ref!B:B,State_Ref!A:A,"No Match")</f>
        <v>Utah</v>
      </c>
      <c r="J4896" cm="1">
        <f t="array" ref="J4896">_xlfn.XLOOKUP(I4896&amp;PROPER(D4896),Cleaned_Population!B$2:B$3200&amp;Cleaned_Population!A$2:A$3200,Cleaned_Population!C$2:C$3200,"No Match")</f>
        <v>14542</v>
      </c>
      <c r="K4896" t="str">
        <f t="shared" si="76"/>
        <v>Sufficient Access</v>
      </c>
    </row>
    <row r="4897" spans="1:11">
      <c r="A4897" t="str">
        <v>INTERMOUNTAIN HEALTH GARFIELD MEMORIAL HOSPITAL</v>
      </c>
      <c r="B4897" t="str">
        <v>PANGUITCH</v>
      </c>
      <c r="C4897" t="str">
        <v>UT</v>
      </c>
      <c r="D4897" t="str">
        <v>GARFIELD</v>
      </c>
      <c r="E4897" t="str">
        <v>Critical Access Hospitals</v>
      </c>
      <c r="F4897" t="str">
        <v>Voluntary non-profit - Other</v>
      </c>
      <c r="G4897" t="str">
        <v>Yes</v>
      </c>
      <c r="H4897" s="8">
        <v>0</v>
      </c>
      <c r="I4897" t="str">
        <f>_xlfn.XLOOKUP(C4897,State_Ref!B:B,State_Ref!A:A,"No Match")</f>
        <v>Utah</v>
      </c>
      <c r="J4897" cm="1">
        <f t="array" ref="J4897">_xlfn.XLOOKUP(I4897&amp;PROPER(D4897),Cleaned_Population!B$2:B$3200&amp;Cleaned_Population!A$2:A$3200,Cleaned_Population!C$2:C$3200,"No Match")</f>
        <v>5256</v>
      </c>
      <c r="K4897" t="str">
        <f t="shared" si="76"/>
        <v>Sufficient Access</v>
      </c>
    </row>
    <row r="4898" spans="1:11">
      <c r="A4898" t="str">
        <v>BEAVER VALLEY HOSPITAL</v>
      </c>
      <c r="B4898" t="str">
        <v>BEAVER</v>
      </c>
      <c r="C4898" t="str">
        <v>UT</v>
      </c>
      <c r="D4898" t="str">
        <v>BEAVER</v>
      </c>
      <c r="E4898" t="str">
        <v>Critical Access Hospitals</v>
      </c>
      <c r="F4898" t="str">
        <v>Government - Local</v>
      </c>
      <c r="G4898" t="str">
        <v>Yes</v>
      </c>
      <c r="H4898" s="8">
        <v>0</v>
      </c>
      <c r="I4898" t="str">
        <f>_xlfn.XLOOKUP(C4898,State_Ref!B:B,State_Ref!A:A,"No Match")</f>
        <v>Utah</v>
      </c>
      <c r="J4898" cm="1">
        <f t="array" ref="J4898">_xlfn.XLOOKUP(I4898&amp;PROPER(D4898),Cleaned_Population!B$2:B$3200&amp;Cleaned_Population!A$2:A$3200,Cleaned_Population!C$2:C$3200,"No Match")</f>
        <v>7301</v>
      </c>
      <c r="K4898" t="str">
        <f t="shared" si="76"/>
        <v>Sufficient Access</v>
      </c>
    </row>
    <row r="4899" spans="1:11">
      <c r="A4899" t="str">
        <v>PRIMARY CHILDREN'S HOSPITAL</v>
      </c>
      <c r="B4899" t="str">
        <v>SALT LAKE CITY</v>
      </c>
      <c r="C4899" t="str">
        <v>UT</v>
      </c>
      <c r="D4899" t="str">
        <v>SALT LAKE</v>
      </c>
      <c r="E4899" t="str">
        <v>Childrens</v>
      </c>
      <c r="F4899" t="str">
        <v>Voluntary non-profit - Private</v>
      </c>
      <c r="G4899" t="str">
        <v>Yes</v>
      </c>
      <c r="H4899" s="8">
        <v>0</v>
      </c>
      <c r="I4899" t="str">
        <f>_xlfn.XLOOKUP(C4899,State_Ref!B:B,State_Ref!A:A,"No Match")</f>
        <v>Utah</v>
      </c>
      <c r="J4899" cm="1">
        <f t="array" ref="J4899">_xlfn.XLOOKUP(I4899&amp;PROPER(D4899),Cleaned_Population!B$2:B$3200&amp;Cleaned_Population!A$2:A$3200,Cleaned_Population!C$2:C$3200,"No Match")</f>
        <v>1220916</v>
      </c>
      <c r="K4899" t="str">
        <f t="shared" si="76"/>
        <v>Sufficient Access</v>
      </c>
    </row>
    <row r="4900" spans="1:11">
      <c r="A4900" t="str">
        <v>UTAH STATE HOSPITAL</v>
      </c>
      <c r="B4900" t="str">
        <v>PROVO</v>
      </c>
      <c r="C4900" t="str">
        <v>UT</v>
      </c>
      <c r="D4900" t="str">
        <v>UTAH</v>
      </c>
      <c r="E4900" t="str">
        <v>Psychiatric</v>
      </c>
      <c r="F4900" t="str">
        <v>Government - State</v>
      </c>
      <c r="G4900" t="str">
        <v>Yes</v>
      </c>
      <c r="H4900" s="8">
        <v>0</v>
      </c>
      <c r="I4900" t="str">
        <f>_xlfn.XLOOKUP(C4900,State_Ref!B:B,State_Ref!A:A,"No Match")</f>
        <v>Utah</v>
      </c>
      <c r="J4900" cm="1">
        <f t="array" ref="J4900">_xlfn.XLOOKUP(I4900&amp;PROPER(D4900),Cleaned_Population!B$2:B$3200&amp;Cleaned_Population!A$2:A$3200,Cleaned_Population!C$2:C$3200,"No Match")</f>
        <v>759859</v>
      </c>
      <c r="K4900" t="str">
        <f t="shared" si="76"/>
        <v>Sufficient Access</v>
      </c>
    </row>
    <row r="4901" spans="1:11">
      <c r="A4901" t="str">
        <v>MARIAN CENTER</v>
      </c>
      <c r="B4901" t="str">
        <v>SALT LAKE CITY</v>
      </c>
      <c r="C4901" t="str">
        <v>UT</v>
      </c>
      <c r="D4901" t="str">
        <v>SALT LAKE</v>
      </c>
      <c r="E4901" t="str">
        <v>Psychiatric</v>
      </c>
      <c r="F4901" t="str">
        <v>Proprietary</v>
      </c>
      <c r="G4901" t="str">
        <v>No</v>
      </c>
      <c r="H4901" s="8">
        <v>0</v>
      </c>
      <c r="I4901" t="str">
        <f>_xlfn.XLOOKUP(C4901,State_Ref!B:B,State_Ref!A:A,"No Match")</f>
        <v>Utah</v>
      </c>
      <c r="J4901" cm="1">
        <f t="array" ref="J4901">_xlfn.XLOOKUP(I4901&amp;PROPER(D4901),Cleaned_Population!B$2:B$3200&amp;Cleaned_Population!A$2:A$3200,Cleaned_Population!C$2:C$3200,"No Match")</f>
        <v>1220916</v>
      </c>
      <c r="K4901" t="str">
        <f t="shared" si="76"/>
        <v>Sufficient Access</v>
      </c>
    </row>
    <row r="4902" spans="1:11">
      <c r="A4902" t="str">
        <v>SALT LAKE BEHAVIORAL HEALTH</v>
      </c>
      <c r="B4902" t="str">
        <v>SALT LAKE CITY</v>
      </c>
      <c r="C4902" t="str">
        <v>UT</v>
      </c>
      <c r="D4902" t="str">
        <v>SALT LAKE</v>
      </c>
      <c r="E4902" t="str">
        <v>Psychiatric</v>
      </c>
      <c r="F4902" t="str">
        <v>Proprietary</v>
      </c>
      <c r="G4902" t="str">
        <v>No</v>
      </c>
      <c r="H4902" s="8">
        <v>0</v>
      </c>
      <c r="I4902" t="str">
        <f>_xlfn.XLOOKUP(C4902,State_Ref!B:B,State_Ref!A:A,"No Match")</f>
        <v>Utah</v>
      </c>
      <c r="J4902" cm="1">
        <f t="array" ref="J4902">_xlfn.XLOOKUP(I4902&amp;PROPER(D4902),Cleaned_Population!B$2:B$3200&amp;Cleaned_Population!A$2:A$3200,Cleaned_Population!C$2:C$3200,"No Match")</f>
        <v>1220916</v>
      </c>
      <c r="K4902" t="str">
        <f t="shared" si="76"/>
        <v>Sufficient Access</v>
      </c>
    </row>
    <row r="4903" spans="1:11">
      <c r="A4903" t="str">
        <v>ASPEN GROVE BEHAVIORAL HOSPITAL</v>
      </c>
      <c r="B4903" t="str">
        <v>OREM</v>
      </c>
      <c r="C4903" t="str">
        <v>UT</v>
      </c>
      <c r="D4903" t="str">
        <v>UTAH</v>
      </c>
      <c r="E4903" t="str">
        <v>Psychiatric</v>
      </c>
      <c r="F4903" t="str">
        <v>Proprietary</v>
      </c>
      <c r="G4903" t="str">
        <v>No</v>
      </c>
      <c r="H4903" s="8">
        <v>0</v>
      </c>
      <c r="I4903" t="str">
        <f>_xlfn.XLOOKUP(C4903,State_Ref!B:B,State_Ref!A:A,"No Match")</f>
        <v>Utah</v>
      </c>
      <c r="J4903" cm="1">
        <f t="array" ref="J4903">_xlfn.XLOOKUP(I4903&amp;PROPER(D4903),Cleaned_Population!B$2:B$3200&amp;Cleaned_Population!A$2:A$3200,Cleaned_Population!C$2:C$3200,"No Match")</f>
        <v>759859</v>
      </c>
      <c r="K4903" t="str">
        <f t="shared" si="76"/>
        <v>Sufficient Access</v>
      </c>
    </row>
    <row r="4904" spans="1:11">
      <c r="A4904" t="str">
        <v>CENTRAL VERMONT MEDICAL CENTER</v>
      </c>
      <c r="B4904" t="str">
        <v>BARRE</v>
      </c>
      <c r="C4904" t="str">
        <v>VT</v>
      </c>
      <c r="D4904" t="str">
        <v>WASHINGTON</v>
      </c>
      <c r="E4904" t="str">
        <v>Acute Care Hospitals</v>
      </c>
      <c r="F4904" t="str">
        <v>Voluntary non-profit - Private</v>
      </c>
      <c r="G4904" t="str">
        <v>Yes</v>
      </c>
      <c r="H4904" s="8">
        <v>3</v>
      </c>
      <c r="I4904" t="str">
        <f>_xlfn.XLOOKUP(C4904,State_Ref!B:B,State_Ref!A:A,"No Match")</f>
        <v>Vermont</v>
      </c>
      <c r="J4904" cm="1">
        <f t="array" ref="J4904">_xlfn.XLOOKUP(I4904&amp;PROPER(D4904),Cleaned_Population!B$2:B$3200&amp;Cleaned_Population!A$2:A$3200,Cleaned_Population!C$2:C$3200,"No Match")</f>
        <v>59652</v>
      </c>
      <c r="K4904" t="str">
        <f t="shared" si="76"/>
        <v>Sufficient Access</v>
      </c>
    </row>
    <row r="4905" spans="1:11">
      <c r="A4905" t="str">
        <v>UNIV. OF VERMONT - FLETCHER ALLEN HEALTH CARE</v>
      </c>
      <c r="B4905" t="str">
        <v>BURLINGTON</v>
      </c>
      <c r="C4905" t="str">
        <v>VT</v>
      </c>
      <c r="D4905" t="str">
        <v>CHITTENDEN</v>
      </c>
      <c r="E4905" t="str">
        <v>Acute Care Hospitals</v>
      </c>
      <c r="F4905" t="str">
        <v>Voluntary non-profit - Other</v>
      </c>
      <c r="G4905" t="str">
        <v>Yes</v>
      </c>
      <c r="H4905" s="8">
        <v>4</v>
      </c>
      <c r="I4905" t="str">
        <f>_xlfn.XLOOKUP(C4905,State_Ref!B:B,State_Ref!A:A,"No Match")</f>
        <v>Vermont</v>
      </c>
      <c r="J4905" cm="1">
        <f t="array" ref="J4905">_xlfn.XLOOKUP(I4905&amp;PROPER(D4905),Cleaned_Population!B$2:B$3200&amp;Cleaned_Population!A$2:A$3200,Cleaned_Population!C$2:C$3200,"No Match")</f>
        <v>169115</v>
      </c>
      <c r="K4905" t="str">
        <f t="shared" si="76"/>
        <v>Hospital Desert</v>
      </c>
    </row>
    <row r="4906" spans="1:11">
      <c r="A4906" t="str">
        <v>RUTLAND REGIONAL MEDICAL CENTER</v>
      </c>
      <c r="B4906" t="str">
        <v>RUTLAND</v>
      </c>
      <c r="C4906" t="str">
        <v>VT</v>
      </c>
      <c r="D4906" t="str">
        <v>RUTLAND</v>
      </c>
      <c r="E4906" t="str">
        <v>Acute Care Hospitals</v>
      </c>
      <c r="F4906" t="str">
        <v>Voluntary non-profit - Private</v>
      </c>
      <c r="G4906" t="str">
        <v>Yes</v>
      </c>
      <c r="H4906" s="8">
        <v>3</v>
      </c>
      <c r="I4906" t="str">
        <f>_xlfn.XLOOKUP(C4906,State_Ref!B:B,State_Ref!A:A,"No Match")</f>
        <v>Vermont</v>
      </c>
      <c r="J4906" cm="1">
        <f t="array" ref="J4906">_xlfn.XLOOKUP(I4906&amp;PROPER(D4906),Cleaned_Population!B$2:B$3200&amp;Cleaned_Population!A$2:A$3200,Cleaned_Population!C$2:C$3200,"No Match")</f>
        <v>59653</v>
      </c>
      <c r="K4906" t="str">
        <f t="shared" si="76"/>
        <v>Hospital Desert</v>
      </c>
    </row>
    <row r="4907" spans="1:11">
      <c r="A4907" t="str">
        <v>BRATTLEBORO MEMORIAL HOSPITAL</v>
      </c>
      <c r="B4907" t="str">
        <v>BRATTLEBORO</v>
      </c>
      <c r="C4907" t="str">
        <v>VT</v>
      </c>
      <c r="D4907" t="str">
        <v>WINDHAM</v>
      </c>
      <c r="E4907" t="str">
        <v>Acute Care Hospitals</v>
      </c>
      <c r="F4907" t="str">
        <v>Voluntary non-profit - Private</v>
      </c>
      <c r="G4907" t="str">
        <v>Yes</v>
      </c>
      <c r="H4907" s="8">
        <v>3</v>
      </c>
      <c r="I4907" t="str">
        <f>_xlfn.XLOOKUP(C4907,State_Ref!B:B,State_Ref!A:A,"No Match")</f>
        <v>Vermont</v>
      </c>
      <c r="J4907" cm="1">
        <f t="array" ref="J4907">_xlfn.XLOOKUP(I4907&amp;PROPER(D4907),Cleaned_Population!B$2:B$3200&amp;Cleaned_Population!A$2:A$3200,Cleaned_Population!C$2:C$3200,"No Match")</f>
        <v>45204</v>
      </c>
      <c r="K4907" t="str">
        <f t="shared" si="76"/>
        <v>Sufficient Access</v>
      </c>
    </row>
    <row r="4908" spans="1:11">
      <c r="A4908" t="str">
        <v>SOUTHWESTERN VERMONT MEDICAL CENTER</v>
      </c>
      <c r="B4908" t="str">
        <v>BENNINGTON</v>
      </c>
      <c r="C4908" t="str">
        <v>VT</v>
      </c>
      <c r="D4908" t="str">
        <v>BENNINGTON</v>
      </c>
      <c r="E4908" t="str">
        <v>Acute Care Hospitals</v>
      </c>
      <c r="F4908" t="str">
        <v>Voluntary non-profit - Private</v>
      </c>
      <c r="G4908" t="str">
        <v>Yes</v>
      </c>
      <c r="H4908" s="8">
        <v>3</v>
      </c>
      <c r="I4908" t="str">
        <f>_xlfn.XLOOKUP(C4908,State_Ref!B:B,State_Ref!A:A,"No Match")</f>
        <v>Vermont</v>
      </c>
      <c r="J4908" cm="1">
        <f t="array" ref="J4908">_xlfn.XLOOKUP(I4908&amp;PROPER(D4908),Cleaned_Population!B$2:B$3200&amp;Cleaned_Population!A$2:A$3200,Cleaned_Population!C$2:C$3200,"No Match")</f>
        <v>36630</v>
      </c>
      <c r="K4908" t="str">
        <f t="shared" si="76"/>
        <v>Sufficient Access</v>
      </c>
    </row>
    <row r="4909" spans="1:11">
      <c r="A4909" t="str">
        <v>WHITE RIVER JCT VA MEDICAL CENTER</v>
      </c>
      <c r="B4909" t="str">
        <v>WHITE RIVER JUNCTION</v>
      </c>
      <c r="C4909" t="str">
        <v>VT</v>
      </c>
      <c r="D4909" t="str">
        <v>WINDSOR</v>
      </c>
      <c r="E4909" t="str">
        <v>Acute Care - Veterans Administration</v>
      </c>
      <c r="F4909" t="str">
        <v>Veterans Health Administration</v>
      </c>
      <c r="G4909" t="str">
        <v>Yes</v>
      </c>
      <c r="H4909" s="8">
        <v>5</v>
      </c>
      <c r="I4909" t="str">
        <f>_xlfn.XLOOKUP(C4909,State_Ref!B:B,State_Ref!A:A,"No Match")</f>
        <v>Vermont</v>
      </c>
      <c r="J4909" cm="1">
        <f t="array" ref="J4909">_xlfn.XLOOKUP(I4909&amp;PROPER(D4909),Cleaned_Population!B$2:B$3200&amp;Cleaned_Population!A$2:A$3200,Cleaned_Population!C$2:C$3200,"No Match")</f>
        <v>57312</v>
      </c>
      <c r="K4909" t="str">
        <f t="shared" si="76"/>
        <v>Sufficient Access</v>
      </c>
    </row>
    <row r="4910" spans="1:11">
      <c r="A4910" t="str">
        <v>NORTHWESTERN MEDICAL CENTER INC</v>
      </c>
      <c r="B4910" t="str">
        <v>SAINT ALBANS</v>
      </c>
      <c r="C4910" t="str">
        <v>VT</v>
      </c>
      <c r="D4910" t="str">
        <v>FRANKLIN</v>
      </c>
      <c r="E4910" t="str">
        <v>Acute Care Hospitals</v>
      </c>
      <c r="F4910" t="str">
        <v>Voluntary non-profit - Other</v>
      </c>
      <c r="G4910" t="str">
        <v>Yes</v>
      </c>
      <c r="H4910" s="8">
        <v>4</v>
      </c>
      <c r="I4910" t="str">
        <f>_xlfn.XLOOKUP(C4910,State_Ref!B:B,State_Ref!A:A,"No Match")</f>
        <v>Vermont</v>
      </c>
      <c r="J4910" cm="1">
        <f t="array" ref="J4910">_xlfn.XLOOKUP(I4910&amp;PROPER(D4910),Cleaned_Population!B$2:B$3200&amp;Cleaned_Population!A$2:A$3200,Cleaned_Population!C$2:C$3200,"No Match")</f>
        <v>51177</v>
      </c>
      <c r="K4910" t="str">
        <f t="shared" si="76"/>
        <v>Hospital Desert</v>
      </c>
    </row>
    <row r="4911" spans="1:11">
      <c r="A4911" t="str">
        <v>GRACE COTTAGE HOSPITAL</v>
      </c>
      <c r="B4911" t="str">
        <v>TOWNSHEND</v>
      </c>
      <c r="C4911" t="str">
        <v>VT</v>
      </c>
      <c r="D4911" t="str">
        <v>WINDHAM</v>
      </c>
      <c r="E4911" t="str">
        <v>Critical Access Hospitals</v>
      </c>
      <c r="F4911" t="str">
        <v>Voluntary non-profit - Private</v>
      </c>
      <c r="G4911" t="str">
        <v>No</v>
      </c>
      <c r="H4911" s="8">
        <v>0</v>
      </c>
      <c r="I4911" t="str">
        <f>_xlfn.XLOOKUP(C4911,State_Ref!B:B,State_Ref!A:A,"No Match")</f>
        <v>Vermont</v>
      </c>
      <c r="J4911" cm="1">
        <f t="array" ref="J4911">_xlfn.XLOOKUP(I4911&amp;PROPER(D4911),Cleaned_Population!B$2:B$3200&amp;Cleaned_Population!A$2:A$3200,Cleaned_Population!C$2:C$3200,"No Match")</f>
        <v>45204</v>
      </c>
      <c r="K4911" t="str">
        <f t="shared" si="76"/>
        <v>Sufficient Access</v>
      </c>
    </row>
    <row r="4912" spans="1:11">
      <c r="A4912" t="str">
        <v>GIFFORD MEDICAL CENTER</v>
      </c>
      <c r="B4912" t="str">
        <v>RANDOLPH</v>
      </c>
      <c r="C4912" t="str">
        <v>VT</v>
      </c>
      <c r="D4912" t="str">
        <v>ORANGE</v>
      </c>
      <c r="E4912" t="str">
        <v>Critical Access Hospitals</v>
      </c>
      <c r="F4912" t="str">
        <v>Voluntary non-profit - Private</v>
      </c>
      <c r="G4912" t="str">
        <v>Yes</v>
      </c>
      <c r="H4912" s="8">
        <v>5</v>
      </c>
      <c r="I4912" t="str">
        <f>_xlfn.XLOOKUP(C4912,State_Ref!B:B,State_Ref!A:A,"No Match")</f>
        <v>Vermont</v>
      </c>
      <c r="J4912" cm="1">
        <f t="array" ref="J4912">_xlfn.XLOOKUP(I4912&amp;PROPER(D4912),Cleaned_Population!B$2:B$3200&amp;Cleaned_Population!A$2:A$3200,Cleaned_Population!C$2:C$3200,"No Match")</f>
        <v>30002</v>
      </c>
      <c r="K4912" t="str">
        <f t="shared" si="76"/>
        <v>Sufficient Access</v>
      </c>
    </row>
    <row r="4913" spans="1:11">
      <c r="A4913" t="str">
        <v>MT ASCUTNEY HOSPITAL</v>
      </c>
      <c r="B4913" t="str">
        <v>WINDSOR</v>
      </c>
      <c r="C4913" t="str">
        <v>VT</v>
      </c>
      <c r="D4913" t="str">
        <v>WINDSOR</v>
      </c>
      <c r="E4913" t="str">
        <v>Critical Access Hospitals</v>
      </c>
      <c r="F4913" t="str">
        <v>Voluntary non-profit - Private</v>
      </c>
      <c r="G4913" t="str">
        <v>Yes</v>
      </c>
      <c r="H4913" s="8">
        <v>0</v>
      </c>
      <c r="I4913" t="str">
        <f>_xlfn.XLOOKUP(C4913,State_Ref!B:B,State_Ref!A:A,"No Match")</f>
        <v>Vermont</v>
      </c>
      <c r="J4913" cm="1">
        <f t="array" ref="J4913">_xlfn.XLOOKUP(I4913&amp;PROPER(D4913),Cleaned_Population!B$2:B$3200&amp;Cleaned_Population!A$2:A$3200,Cleaned_Population!C$2:C$3200,"No Match")</f>
        <v>57312</v>
      </c>
      <c r="K4913" t="str">
        <f t="shared" si="76"/>
        <v>Sufficient Access</v>
      </c>
    </row>
    <row r="4914" spans="1:11">
      <c r="A4914" t="str">
        <v>NORTHEASTERN VERMONT REGIONAL HOSPITAL</v>
      </c>
      <c r="B4914" t="str">
        <v>SAINT JOHNSBURY</v>
      </c>
      <c r="C4914" t="str">
        <v>VT</v>
      </c>
      <c r="D4914" t="str">
        <v>CALEDONIA</v>
      </c>
      <c r="E4914" t="str">
        <v>Critical Access Hospitals</v>
      </c>
      <c r="F4914" t="str">
        <v>Voluntary non-profit - Private</v>
      </c>
      <c r="G4914" t="str">
        <v>Yes</v>
      </c>
      <c r="H4914" s="8">
        <v>3</v>
      </c>
      <c r="I4914" t="str">
        <f>_xlfn.XLOOKUP(C4914,State_Ref!B:B,State_Ref!A:A,"No Match")</f>
        <v>Vermont</v>
      </c>
      <c r="J4914" cm="1">
        <f t="array" ref="J4914">_xlfn.XLOOKUP(I4914&amp;PROPER(D4914),Cleaned_Population!B$2:B$3200&amp;Cleaned_Population!A$2:A$3200,Cleaned_Population!C$2:C$3200,"No Match")</f>
        <v>30414</v>
      </c>
      <c r="K4914" t="str">
        <f t="shared" si="76"/>
        <v>Sufficient Access</v>
      </c>
    </row>
    <row r="4915" spans="1:11">
      <c r="A4915" t="str">
        <v>NORTH COUNTRY HOSPITAL AND HEALTH CENTER</v>
      </c>
      <c r="B4915" t="str">
        <v>NEWPORT</v>
      </c>
      <c r="C4915" t="str">
        <v>VT</v>
      </c>
      <c r="D4915" t="str">
        <v>ORLEANS</v>
      </c>
      <c r="E4915" t="str">
        <v>Critical Access Hospitals</v>
      </c>
      <c r="F4915" t="str">
        <v>Voluntary non-profit - Private</v>
      </c>
      <c r="G4915" t="str">
        <v>Yes</v>
      </c>
      <c r="H4915" s="8">
        <v>1</v>
      </c>
      <c r="I4915" t="str">
        <f>_xlfn.XLOOKUP(C4915,State_Ref!B:B,State_Ref!A:A,"No Match")</f>
        <v>Vermont</v>
      </c>
      <c r="J4915" cm="1">
        <f t="array" ref="J4915">_xlfn.XLOOKUP(I4915&amp;PROPER(D4915),Cleaned_Population!B$2:B$3200&amp;Cleaned_Population!A$2:A$3200,Cleaned_Population!C$2:C$3200,"No Match")</f>
        <v>27600</v>
      </c>
      <c r="K4915" t="str">
        <f t="shared" si="76"/>
        <v>Sufficient Access</v>
      </c>
    </row>
    <row r="4916" spans="1:11">
      <c r="A4916" t="str">
        <v>COPLEY HOSPITAL</v>
      </c>
      <c r="B4916" t="str">
        <v>MORRISVILLE</v>
      </c>
      <c r="C4916" t="str">
        <v>VT</v>
      </c>
      <c r="D4916" t="str">
        <v>LAMOILLE</v>
      </c>
      <c r="E4916" t="str">
        <v>Critical Access Hospitals</v>
      </c>
      <c r="F4916" t="str">
        <v>Voluntary non-profit - Private</v>
      </c>
      <c r="G4916" t="str">
        <v>Yes</v>
      </c>
      <c r="H4916" s="8">
        <v>2</v>
      </c>
      <c r="I4916" t="str">
        <f>_xlfn.XLOOKUP(C4916,State_Ref!B:B,State_Ref!A:A,"No Match")</f>
        <v>Vermont</v>
      </c>
      <c r="J4916" cm="1">
        <f t="array" ref="J4916">_xlfn.XLOOKUP(I4916&amp;PROPER(D4916),Cleaned_Population!B$2:B$3200&amp;Cleaned_Population!A$2:A$3200,Cleaned_Population!C$2:C$3200,"No Match")</f>
        <v>26294</v>
      </c>
      <c r="K4916" t="str">
        <f t="shared" si="76"/>
        <v>Sufficient Access</v>
      </c>
    </row>
    <row r="4917" spans="1:11">
      <c r="A4917" t="str">
        <v>SPRINGFIELD HOSPITAL</v>
      </c>
      <c r="B4917" t="str">
        <v>SPRINGFIELD</v>
      </c>
      <c r="C4917" t="str">
        <v>VT</v>
      </c>
      <c r="D4917" t="str">
        <v>WINDSOR</v>
      </c>
      <c r="E4917" t="str">
        <v>Critical Access Hospitals</v>
      </c>
      <c r="F4917" t="str">
        <v>Voluntary non-profit - Private</v>
      </c>
      <c r="G4917" t="str">
        <v>Yes</v>
      </c>
      <c r="H4917" s="8">
        <v>0</v>
      </c>
      <c r="I4917" t="str">
        <f>_xlfn.XLOOKUP(C4917,State_Ref!B:B,State_Ref!A:A,"No Match")</f>
        <v>Vermont</v>
      </c>
      <c r="J4917" cm="1">
        <f t="array" ref="J4917">_xlfn.XLOOKUP(I4917&amp;PROPER(D4917),Cleaned_Population!B$2:B$3200&amp;Cleaned_Population!A$2:A$3200,Cleaned_Population!C$2:C$3200,"No Match")</f>
        <v>57312</v>
      </c>
      <c r="K4917" t="str">
        <f t="shared" si="76"/>
        <v>Sufficient Access</v>
      </c>
    </row>
    <row r="4918" spans="1:11">
      <c r="A4918" t="str">
        <v>PORTER HOSPITAL INC</v>
      </c>
      <c r="B4918" t="str">
        <v>MIDDLEBURY</v>
      </c>
      <c r="C4918" t="str">
        <v>VT</v>
      </c>
      <c r="D4918" t="str">
        <v>ADDISON</v>
      </c>
      <c r="E4918" t="str">
        <v>Critical Access Hospitals</v>
      </c>
      <c r="F4918" t="str">
        <v>Voluntary non-profit - Private</v>
      </c>
      <c r="G4918" t="str">
        <v>Yes</v>
      </c>
      <c r="H4918" s="8">
        <v>3</v>
      </c>
      <c r="I4918" t="str">
        <f>_xlfn.XLOOKUP(C4918,State_Ref!B:B,State_Ref!A:A,"No Match")</f>
        <v>Vermont</v>
      </c>
      <c r="J4918" cm="1">
        <f t="array" ref="J4918">_xlfn.XLOOKUP(I4918&amp;PROPER(D4918),Cleaned_Population!B$2:B$3200&amp;Cleaned_Population!A$2:A$3200,Cleaned_Population!C$2:C$3200,"No Match")</f>
        <v>38048</v>
      </c>
      <c r="K4918" t="str">
        <f t="shared" si="76"/>
        <v>Sufficient Access</v>
      </c>
    </row>
    <row r="4919" spans="1:11">
      <c r="A4919" t="str">
        <v>BRATTLEBORO RETREAT</v>
      </c>
      <c r="B4919" t="str">
        <v>BRATTLEBORO</v>
      </c>
      <c r="C4919" t="str">
        <v>VT</v>
      </c>
      <c r="D4919" t="str">
        <v>WINDHAM</v>
      </c>
      <c r="E4919" t="str">
        <v>Psychiatric</v>
      </c>
      <c r="F4919" t="str">
        <v>Voluntary non-profit - Private</v>
      </c>
      <c r="G4919" t="str">
        <v>Yes</v>
      </c>
      <c r="H4919" s="8">
        <v>0</v>
      </c>
      <c r="I4919" t="str">
        <f>_xlfn.XLOOKUP(C4919,State_Ref!B:B,State_Ref!A:A,"No Match")</f>
        <v>Vermont</v>
      </c>
      <c r="J4919" cm="1">
        <f t="array" ref="J4919">_xlfn.XLOOKUP(I4919&amp;PROPER(D4919),Cleaned_Population!B$2:B$3200&amp;Cleaned_Population!A$2:A$3200,Cleaned_Population!C$2:C$3200,"No Match")</f>
        <v>45204</v>
      </c>
      <c r="K4919" t="str">
        <f t="shared" si="76"/>
        <v>Sufficient Access</v>
      </c>
    </row>
    <row r="4920" spans="1:11">
      <c r="A4920" t="str">
        <v>VERMONT PSYCHIATRIC CARE HOSPITAL</v>
      </c>
      <c r="B4920" t="str">
        <v>BERLIN</v>
      </c>
      <c r="C4920" t="str">
        <v>VT</v>
      </c>
      <c r="D4920" t="str">
        <v>WASHINGTON</v>
      </c>
      <c r="E4920" t="str">
        <v>Psychiatric</v>
      </c>
      <c r="F4920" t="str">
        <v>Government - State</v>
      </c>
      <c r="G4920" t="str">
        <v>No</v>
      </c>
      <c r="H4920" s="8">
        <v>0</v>
      </c>
      <c r="I4920" t="str">
        <f>_xlfn.XLOOKUP(C4920,State_Ref!B:B,State_Ref!A:A,"No Match")</f>
        <v>Vermont</v>
      </c>
      <c r="J4920" cm="1">
        <f t="array" ref="J4920">_xlfn.XLOOKUP(I4920&amp;PROPER(D4920),Cleaned_Population!B$2:B$3200&amp;Cleaned_Population!A$2:A$3200,Cleaned_Population!C$2:C$3200,"No Match")</f>
        <v>59652</v>
      </c>
      <c r="K4920" t="str">
        <f t="shared" si="76"/>
        <v>Sufficient Access</v>
      </c>
    </row>
    <row r="4921" spans="1:11">
      <c r="A4921" t="str">
        <v>ROY LESTER SCHNEIDER HOSPITAL,THE</v>
      </c>
      <c r="B4921" t="str">
        <v>ST THOMAS</v>
      </c>
      <c r="C4921" t="str">
        <v>VI</v>
      </c>
      <c r="D4921" t="str">
        <v>SAINT THOMAS ISLAND</v>
      </c>
      <c r="E4921" t="str">
        <v>Acute Care Hospitals</v>
      </c>
      <c r="F4921" t="str">
        <v>Government - Local</v>
      </c>
      <c r="G4921" t="str">
        <v>Yes</v>
      </c>
      <c r="H4921" s="8">
        <v>2</v>
      </c>
      <c r="I4921" t="str">
        <f>_xlfn.XLOOKUP(C4921,State_Ref!B:B,State_Ref!A:A,"No Match")</f>
        <v>No Match</v>
      </c>
      <c r="J4921" t="str" cm="1">
        <f t="array" ref="J4921">_xlfn.XLOOKUP(I4921&amp;PROPER(D4921),Cleaned_Population!B$2:B$3200&amp;Cleaned_Population!A$2:A$3200,Cleaned_Population!C$2:C$3200,"No Match")</f>
        <v>No Match</v>
      </c>
      <c r="K4921" t="str">
        <f t="shared" si="76"/>
        <v>Hospital Desert</v>
      </c>
    </row>
    <row r="4922" spans="1:11">
      <c r="A4922" t="str">
        <v>GOV JUAN F LUIS HOSPITAL &amp; MEDICAL CTR</v>
      </c>
      <c r="B4922" t="str">
        <v>ST CROIX</v>
      </c>
      <c r="C4922" t="str">
        <v>VI</v>
      </c>
      <c r="D4922" t="str">
        <v>SAINT CROIX ISLAND</v>
      </c>
      <c r="E4922" t="str">
        <v>Acute Care Hospitals</v>
      </c>
      <c r="F4922" t="str">
        <v>Government - State</v>
      </c>
      <c r="G4922" t="str">
        <v>Yes</v>
      </c>
      <c r="H4922" s="8">
        <v>1</v>
      </c>
      <c r="I4922" t="str">
        <f>_xlfn.XLOOKUP(C4922,State_Ref!B:B,State_Ref!A:A,"No Match")</f>
        <v>No Match</v>
      </c>
      <c r="J4922" t="str" cm="1">
        <f t="array" ref="J4922">_xlfn.XLOOKUP(I4922&amp;PROPER(D4922),Cleaned_Population!B$2:B$3200&amp;Cleaned_Population!A$2:A$3200,Cleaned_Population!C$2:C$3200,"No Match")</f>
        <v>No Match</v>
      </c>
      <c r="K4922" t="str">
        <f t="shared" si="76"/>
        <v>Hospital Desert</v>
      </c>
    </row>
    <row r="4923" spans="1:11">
      <c r="A4923" t="str">
        <v>RUSSELL COUNTY HOSPITAL</v>
      </c>
      <c r="B4923" t="str">
        <v>LEBANON</v>
      </c>
      <c r="C4923" t="str">
        <v>VA</v>
      </c>
      <c r="D4923" t="str">
        <v>RUSSELL</v>
      </c>
      <c r="E4923" t="str">
        <v>Acute Care Hospitals</v>
      </c>
      <c r="F4923" t="str">
        <v>Voluntary non-profit - Private</v>
      </c>
      <c r="G4923" t="str">
        <v>Yes</v>
      </c>
      <c r="H4923" s="8">
        <v>4</v>
      </c>
      <c r="I4923" t="str">
        <f>_xlfn.XLOOKUP(C4923,State_Ref!B:B,State_Ref!A:A,"No Match")</f>
        <v>Virginia</v>
      </c>
      <c r="J4923" cm="1">
        <f t="array" ref="J4923">_xlfn.XLOOKUP(I4923&amp;PROPER(D4923),Cleaned_Population!B$2:B$3200&amp;Cleaned_Population!A$2:A$3200,Cleaned_Population!C$2:C$3200,"No Match")</f>
        <v>25332</v>
      </c>
      <c r="K4923" t="str">
        <f t="shared" si="76"/>
        <v>Sufficient Access</v>
      </c>
    </row>
    <row r="4924" spans="1:11">
      <c r="A4924" t="str">
        <v>SENTARA RMH MEDICAL CENTER</v>
      </c>
      <c r="B4924" t="str">
        <v>HARRISONBURG</v>
      </c>
      <c r="C4924" t="str">
        <v>VA</v>
      </c>
      <c r="D4924" t="str">
        <v>HARRISONBURG CITY</v>
      </c>
      <c r="E4924" t="str">
        <v>Acute Care Hospitals</v>
      </c>
      <c r="F4924" t="str">
        <v>Voluntary non-profit - Private</v>
      </c>
      <c r="G4924" t="str">
        <v>Yes</v>
      </c>
      <c r="H4924" s="8">
        <v>5</v>
      </c>
      <c r="I4924" t="str">
        <f>_xlfn.XLOOKUP(C4924,State_Ref!B:B,State_Ref!A:A,"No Match")</f>
        <v>Virginia</v>
      </c>
      <c r="J4924" cm="1">
        <f t="array" ref="J4924">_xlfn.XLOOKUP(I4924&amp;PROPER(D4924),Cleaned_Population!B$2:B$3200&amp;Cleaned_Population!A$2:A$3200,Cleaned_Population!C$2:C$3200,"No Match")</f>
        <v>50839</v>
      </c>
      <c r="K4924" t="str">
        <f t="shared" si="76"/>
        <v>Hospital Desert</v>
      </c>
    </row>
    <row r="4925" spans="1:11">
      <c r="A4925" t="str">
        <v>WINCHESTER MEDICAL CENTER</v>
      </c>
      <c r="B4925" t="str">
        <v>WINCHESTER</v>
      </c>
      <c r="C4925" t="str">
        <v>VA</v>
      </c>
      <c r="D4925" t="str">
        <v>WINCHESTER CITY</v>
      </c>
      <c r="E4925" t="str">
        <v>Acute Care Hospitals</v>
      </c>
      <c r="F4925" t="str">
        <v>Voluntary non-profit - Private</v>
      </c>
      <c r="G4925" t="str">
        <v>Yes</v>
      </c>
      <c r="H4925" s="8">
        <v>4</v>
      </c>
      <c r="I4925" t="str">
        <f>_xlfn.XLOOKUP(C4925,State_Ref!B:B,State_Ref!A:A,"No Match")</f>
        <v>Virginia</v>
      </c>
      <c r="J4925" cm="1">
        <f t="array" ref="J4925">_xlfn.XLOOKUP(I4925&amp;PROPER(D4925),Cleaned_Population!B$2:B$3200&amp;Cleaned_Population!A$2:A$3200,Cleaned_Population!C$2:C$3200,"No Match")</f>
        <v>28272</v>
      </c>
      <c r="K4925" t="str">
        <f t="shared" si="76"/>
        <v>Sufficient Access</v>
      </c>
    </row>
    <row r="4926" spans="1:11">
      <c r="A4926" t="str">
        <v>SENTARA NORFOLK GENERAL HOSPITAL</v>
      </c>
      <c r="B4926" t="str">
        <v>NORFOLK</v>
      </c>
      <c r="C4926" t="str">
        <v>VA</v>
      </c>
      <c r="D4926" t="str">
        <v>NORFOLK CITY</v>
      </c>
      <c r="E4926" t="str">
        <v>Acute Care Hospitals</v>
      </c>
      <c r="F4926" t="str">
        <v>Voluntary non-profit - Other</v>
      </c>
      <c r="G4926" t="str">
        <v>Yes</v>
      </c>
      <c r="H4926" s="8">
        <v>4</v>
      </c>
      <c r="I4926" t="str">
        <f>_xlfn.XLOOKUP(C4926,State_Ref!B:B,State_Ref!A:A,"No Match")</f>
        <v>Virginia</v>
      </c>
      <c r="J4926" cm="1">
        <f t="array" ref="J4926">_xlfn.XLOOKUP(I4926&amp;PROPER(D4926),Cleaned_Population!B$2:B$3200&amp;Cleaned_Population!A$2:A$3200,Cleaned_Population!C$2:C$3200,"No Match")</f>
        <v>231013</v>
      </c>
      <c r="K4926" t="str">
        <f t="shared" si="76"/>
        <v>Sufficient Access</v>
      </c>
    </row>
    <row r="4927" spans="1:11">
      <c r="A4927" t="str">
        <v>UNIVERSITY OF VIRGINIA MEDICAL CENTER</v>
      </c>
      <c r="B4927" t="str">
        <v>CHARLOTTESVILLE</v>
      </c>
      <c r="C4927" t="str">
        <v>VA</v>
      </c>
      <c r="D4927" t="str">
        <v>CHARLOTTESVILLE CITY</v>
      </c>
      <c r="E4927" t="str">
        <v>Acute Care Hospitals</v>
      </c>
      <c r="F4927" t="str">
        <v>Government - State</v>
      </c>
      <c r="G4927" t="str">
        <v>Yes</v>
      </c>
      <c r="H4927" s="8">
        <v>4</v>
      </c>
      <c r="I4927" t="str">
        <f>_xlfn.XLOOKUP(C4927,State_Ref!B:B,State_Ref!A:A,"No Match")</f>
        <v>Virginia</v>
      </c>
      <c r="J4927" cm="1">
        <f t="array" ref="J4927">_xlfn.XLOOKUP(I4927&amp;PROPER(D4927),Cleaned_Population!B$2:B$3200&amp;Cleaned_Population!A$2:A$3200,Cleaned_Population!C$2:C$3200,"No Match")</f>
        <v>44388</v>
      </c>
      <c r="K4927" t="str">
        <f t="shared" si="76"/>
        <v>Sufficient Access</v>
      </c>
    </row>
    <row r="4928" spans="1:11">
      <c r="A4928" t="str">
        <v>SENTARA HALIFAX REGIONAL HOSPITAL</v>
      </c>
      <c r="B4928" t="str">
        <v>SOUTH BOSTON</v>
      </c>
      <c r="C4928" t="str">
        <v>VA</v>
      </c>
      <c r="D4928" t="str">
        <v>HALIFAX</v>
      </c>
      <c r="E4928" t="str">
        <v>Acute Care Hospitals</v>
      </c>
      <c r="F4928" t="str">
        <v>Voluntary non-profit - Private</v>
      </c>
      <c r="G4928" t="str">
        <v>Yes</v>
      </c>
      <c r="H4928" s="8">
        <v>3</v>
      </c>
      <c r="I4928" t="str">
        <f>_xlfn.XLOOKUP(C4928,State_Ref!B:B,State_Ref!A:A,"No Match")</f>
        <v>Virginia</v>
      </c>
      <c r="J4928" cm="1">
        <f t="array" ref="J4928">_xlfn.XLOOKUP(I4928&amp;PROPER(D4928),Cleaned_Population!B$2:B$3200&amp;Cleaned_Population!A$2:A$3200,Cleaned_Population!C$2:C$3200,"No Match")</f>
        <v>33447</v>
      </c>
      <c r="K4928" t="str">
        <f t="shared" si="76"/>
        <v>Sufficient Access</v>
      </c>
    </row>
    <row r="4929" spans="1:11">
      <c r="A4929" t="str">
        <v>BON SECOURS MARYVIEW MEDICAL CENTER</v>
      </c>
      <c r="B4929" t="str">
        <v>PORTSMOUTH</v>
      </c>
      <c r="C4929" t="str">
        <v>VA</v>
      </c>
      <c r="D4929" t="str">
        <v>PORTSMOUTH CITY</v>
      </c>
      <c r="E4929" t="str">
        <v>Acute Care Hospitals</v>
      </c>
      <c r="F4929" t="str">
        <v>Voluntary non-profit - Private</v>
      </c>
      <c r="G4929" t="str">
        <v>Yes</v>
      </c>
      <c r="H4929" s="8">
        <v>3</v>
      </c>
      <c r="I4929" t="str">
        <f>_xlfn.XLOOKUP(C4929,State_Ref!B:B,State_Ref!A:A,"No Match")</f>
        <v>Virginia</v>
      </c>
      <c r="J4929" cm="1">
        <f t="array" ref="J4929">_xlfn.XLOOKUP(I4929&amp;PROPER(D4929),Cleaned_Population!B$2:B$3200&amp;Cleaned_Population!A$2:A$3200,Cleaned_Population!C$2:C$3200,"No Match")</f>
        <v>96777</v>
      </c>
      <c r="K4929" t="str">
        <f t="shared" si="76"/>
        <v>Sufficient Access</v>
      </c>
    </row>
    <row r="4930" spans="1:11">
      <c r="A4930" t="str">
        <v>AUGUSTA HEALTH</v>
      </c>
      <c r="B4930" t="str">
        <v>FISHERSVILLE</v>
      </c>
      <c r="C4930" t="str">
        <v>VA</v>
      </c>
      <c r="D4930" t="str">
        <v>AUGUSTA</v>
      </c>
      <c r="E4930" t="str">
        <v>Acute Care Hospitals</v>
      </c>
      <c r="F4930" t="str">
        <v>Voluntary non-profit - Private</v>
      </c>
      <c r="G4930" t="str">
        <v>Yes</v>
      </c>
      <c r="H4930" s="8">
        <v>4</v>
      </c>
      <c r="I4930" t="str">
        <f>_xlfn.XLOOKUP(C4930,State_Ref!B:B,State_Ref!A:A,"No Match")</f>
        <v>Virginia</v>
      </c>
      <c r="J4930" cm="1">
        <f t="array" ref="J4930">_xlfn.XLOOKUP(I4930&amp;PROPER(D4930),Cleaned_Population!B$2:B$3200&amp;Cleaned_Population!A$2:A$3200,Cleaned_Population!C$2:C$3200,"No Match")</f>
        <v>78940</v>
      </c>
      <c r="K4930" t="str">
        <f t="shared" si="76"/>
        <v>Hospital Desert</v>
      </c>
    </row>
    <row r="4931" spans="1:11">
      <c r="A4931" t="str">
        <v>UVA HEALTH CULPEPER MEDICAL CENTER</v>
      </c>
      <c r="B4931" t="str">
        <v>CULPEPER</v>
      </c>
      <c r="C4931" t="str">
        <v>VA</v>
      </c>
      <c r="D4931" t="str">
        <v>CULPEPER</v>
      </c>
      <c r="E4931" t="str">
        <v>Acute Care Hospitals</v>
      </c>
      <c r="F4931" t="str">
        <v>Voluntary non-profit - Private</v>
      </c>
      <c r="G4931" t="str">
        <v>Yes</v>
      </c>
      <c r="H4931" s="8">
        <v>2</v>
      </c>
      <c r="I4931" t="str">
        <f>_xlfn.XLOOKUP(C4931,State_Ref!B:B,State_Ref!A:A,"No Match")</f>
        <v>Virginia</v>
      </c>
      <c r="J4931" cm="1">
        <f t="array" ref="J4931">_xlfn.XLOOKUP(I4931&amp;PROPER(D4931),Cleaned_Population!B$2:B$3200&amp;Cleaned_Population!A$2:A$3200,Cleaned_Population!C$2:C$3200,"No Match")</f>
        <v>57666</v>
      </c>
      <c r="K4931" t="str">
        <f t="shared" ref="K4931:K4994" si="77">IF(AND(J4931&gt;50000,COUNTIFS(D:D,D4931,C:C,C4931)&lt;=1),"Hospital Desert","Sufficient Access")</f>
        <v>Hospital Desert</v>
      </c>
    </row>
    <row r="4932" spans="1:11">
      <c r="A4932" t="str">
        <v>Fort Belvoir Community Hospital</v>
      </c>
      <c r="B4932" t="str">
        <v>Fort Belvoir</v>
      </c>
      <c r="C4932" t="str">
        <v>VA</v>
      </c>
      <c r="D4932" t="str">
        <v>FAIRFAX</v>
      </c>
      <c r="E4932" t="str">
        <v>Acute Care - Department of Defense</v>
      </c>
      <c r="F4932" t="str">
        <v>Department of Defense</v>
      </c>
      <c r="G4932" t="str">
        <v>Yes</v>
      </c>
      <c r="H4932" s="8">
        <v>0</v>
      </c>
      <c r="I4932" t="str">
        <f>_xlfn.XLOOKUP(C4932,State_Ref!B:B,State_Ref!A:A,"No Match")</f>
        <v>Virginia</v>
      </c>
      <c r="J4932" cm="1">
        <f t="array" ref="J4932">_xlfn.XLOOKUP(I4932&amp;PROPER(D4932),Cleaned_Population!B$2:B$3200&amp;Cleaned_Population!A$2:A$3200,Cleaned_Population!C$2:C$3200,"No Match")</f>
        <v>1167873</v>
      </c>
      <c r="K4932" t="str">
        <f t="shared" si="77"/>
        <v>Sufficient Access</v>
      </c>
    </row>
    <row r="4933" spans="1:11">
      <c r="A4933" t="str">
        <v>JOHN RANDOLPH MEDICAL CENTER</v>
      </c>
      <c r="B4933" t="str">
        <v>HOPEWELL</v>
      </c>
      <c r="C4933" t="str">
        <v>VA</v>
      </c>
      <c r="D4933" t="str">
        <v>HOPEWELL CITY</v>
      </c>
      <c r="E4933" t="str">
        <v>Acute Care Hospitals</v>
      </c>
      <c r="F4933" t="str">
        <v>Proprietary</v>
      </c>
      <c r="G4933" t="str">
        <v>Yes</v>
      </c>
      <c r="H4933" s="8">
        <v>3</v>
      </c>
      <c r="I4933" t="str">
        <f>_xlfn.XLOOKUP(C4933,State_Ref!B:B,State_Ref!A:A,"No Match")</f>
        <v>Virginia</v>
      </c>
      <c r="J4933" cm="1">
        <f t="array" ref="J4933">_xlfn.XLOOKUP(I4933&amp;PROPER(D4933),Cleaned_Population!B$2:B$3200&amp;Cleaned_Population!A$2:A$3200,Cleaned_Population!C$2:C$3200,"No Match")</f>
        <v>23261</v>
      </c>
      <c r="K4933" t="str">
        <f t="shared" si="77"/>
        <v>Sufficient Access</v>
      </c>
    </row>
    <row r="4934" spans="1:11">
      <c r="A4934" t="str">
        <v>CENTRA HEALTH -  LYNCHBURG GEN HOSPITAL</v>
      </c>
      <c r="B4934" t="str">
        <v>LYNCHBURG</v>
      </c>
      <c r="C4934" t="str">
        <v>VA</v>
      </c>
      <c r="D4934" t="str">
        <v>LYNCHBURG CITY</v>
      </c>
      <c r="E4934" t="str">
        <v>Acute Care Hospitals</v>
      </c>
      <c r="F4934" t="str">
        <v>Voluntary non-profit - Private</v>
      </c>
      <c r="G4934" t="str">
        <v>Yes</v>
      </c>
      <c r="H4934" s="8">
        <v>3</v>
      </c>
      <c r="I4934" t="str">
        <f>_xlfn.XLOOKUP(C4934,State_Ref!B:B,State_Ref!A:A,"No Match")</f>
        <v>Virginia</v>
      </c>
      <c r="J4934" cm="1">
        <f t="array" ref="J4934">_xlfn.XLOOKUP(I4934&amp;PROPER(D4934),Cleaned_Population!B$2:B$3200&amp;Cleaned_Population!A$2:A$3200,Cleaned_Population!C$2:C$3200,"No Match")</f>
        <v>81347</v>
      </c>
      <c r="K4934" t="str">
        <f t="shared" si="77"/>
        <v>Hospital Desert</v>
      </c>
    </row>
    <row r="4935" spans="1:11">
      <c r="A4935" t="str">
        <v>MARY WASHINGTON HOSPITAL</v>
      </c>
      <c r="B4935" t="str">
        <v>FREDERICKSBURG</v>
      </c>
      <c r="C4935" t="str">
        <v>VA</v>
      </c>
      <c r="D4935" t="str">
        <v>FREDERICKSBURG CITY</v>
      </c>
      <c r="E4935" t="str">
        <v>Acute Care Hospitals</v>
      </c>
      <c r="F4935" t="str">
        <v>Voluntary non-profit - Private</v>
      </c>
      <c r="G4935" t="str">
        <v>Yes</v>
      </c>
      <c r="H4935" s="8">
        <v>3</v>
      </c>
      <c r="I4935" t="str">
        <f>_xlfn.XLOOKUP(C4935,State_Ref!B:B,State_Ref!A:A,"No Match")</f>
        <v>Virginia</v>
      </c>
      <c r="J4935" cm="1">
        <f t="array" ref="J4935">_xlfn.XLOOKUP(I4935&amp;PROPER(D4935),Cleaned_Population!B$2:B$3200&amp;Cleaned_Population!A$2:A$3200,Cleaned_Population!C$2:C$3200,"No Match")</f>
        <v>30393</v>
      </c>
      <c r="K4935" t="str">
        <f t="shared" si="77"/>
        <v>Sufficient Access</v>
      </c>
    </row>
    <row r="4936" spans="1:11">
      <c r="A4936" t="str">
        <v>FAUQUIER HOSPITAL</v>
      </c>
      <c r="B4936" t="str">
        <v>WARRENTON</v>
      </c>
      <c r="C4936" t="str">
        <v>VA</v>
      </c>
      <c r="D4936" t="str">
        <v>FAUQUIER</v>
      </c>
      <c r="E4936" t="str">
        <v>Acute Care Hospitals</v>
      </c>
      <c r="F4936" t="str">
        <v>Proprietary</v>
      </c>
      <c r="G4936" t="str">
        <v>Yes</v>
      </c>
      <c r="H4936" s="8">
        <v>3</v>
      </c>
      <c r="I4936" t="str">
        <f>_xlfn.XLOOKUP(C4936,State_Ref!B:B,State_Ref!A:A,"No Match")</f>
        <v>Virginia</v>
      </c>
      <c r="J4936" cm="1">
        <f t="array" ref="J4936">_xlfn.XLOOKUP(I4936&amp;PROPER(D4936),Cleaned_Population!B$2:B$3200&amp;Cleaned_Population!A$2:A$3200,Cleaned_Population!C$2:C$3200,"No Match")</f>
        <v>76503</v>
      </c>
      <c r="K4936" t="str">
        <f t="shared" si="77"/>
        <v>Hospital Desert</v>
      </c>
    </row>
    <row r="4937" spans="1:11">
      <c r="A4937" t="str">
        <v>CARILION MEDICAL CENTER</v>
      </c>
      <c r="B4937" t="str">
        <v>ROANOKE</v>
      </c>
      <c r="C4937" t="str">
        <v>VA</v>
      </c>
      <c r="D4937" t="str">
        <v>ROANOKE CITY</v>
      </c>
      <c r="E4937" t="str">
        <v>Acute Care Hospitals</v>
      </c>
      <c r="F4937" t="str">
        <v>Voluntary non-profit - Private</v>
      </c>
      <c r="G4937" t="str">
        <v>Yes</v>
      </c>
      <c r="H4937" s="8">
        <v>3</v>
      </c>
      <c r="I4937" t="str">
        <f>_xlfn.XLOOKUP(C4937,State_Ref!B:B,State_Ref!A:A,"No Match")</f>
        <v>Virginia</v>
      </c>
      <c r="J4937" cm="1">
        <f t="array" ref="J4937">_xlfn.XLOOKUP(I4937&amp;PROPER(D4937),Cleaned_Population!B$2:B$3200&amp;Cleaned_Population!A$2:A$3200,Cleaned_Population!C$2:C$3200,"No Match")</f>
        <v>99111</v>
      </c>
      <c r="K4937" t="str">
        <f t="shared" si="77"/>
        <v>Hospital Desert</v>
      </c>
    </row>
    <row r="4938" spans="1:11">
      <c r="A4938" t="str">
        <v>MEDICAL COLLEGE OF VIRGINIA HOSPITALS</v>
      </c>
      <c r="B4938" t="str">
        <v>RICHMOND</v>
      </c>
      <c r="C4938" t="str">
        <v>VA</v>
      </c>
      <c r="D4938" t="str">
        <v>RICHMOND CITY</v>
      </c>
      <c r="E4938" t="str">
        <v>Acute Care Hospitals</v>
      </c>
      <c r="F4938" t="str">
        <v>Government - Hospital District or Authority</v>
      </c>
      <c r="G4938" t="str">
        <v>Yes</v>
      </c>
      <c r="H4938" s="8">
        <v>4</v>
      </c>
      <c r="I4938" t="str">
        <f>_xlfn.XLOOKUP(C4938,State_Ref!B:B,State_Ref!A:A,"No Match")</f>
        <v>Virginia</v>
      </c>
      <c r="J4938" cm="1">
        <f t="array" ref="J4938">_xlfn.XLOOKUP(I4938&amp;PROPER(D4938),Cleaned_Population!B$2:B$3200&amp;Cleaned_Population!A$2:A$3200,Cleaned_Population!C$2:C$3200,"No Match")</f>
        <v>237257</v>
      </c>
      <c r="K4938" t="str">
        <f t="shared" si="77"/>
        <v>Sufficient Access</v>
      </c>
    </row>
    <row r="4939" spans="1:11">
      <c r="A4939" t="str">
        <v>WARREN MEMORIAL HOSPITAL</v>
      </c>
      <c r="B4939" t="str">
        <v>FRONT ROYAL</v>
      </c>
      <c r="C4939" t="str">
        <v>VA</v>
      </c>
      <c r="D4939" t="str">
        <v>WARREN</v>
      </c>
      <c r="E4939" t="str">
        <v>Acute Care Hospitals</v>
      </c>
      <c r="F4939" t="str">
        <v>Voluntary non-profit - Private</v>
      </c>
      <c r="G4939" t="str">
        <v>Yes</v>
      </c>
      <c r="H4939" s="8">
        <v>2</v>
      </c>
      <c r="I4939" t="str">
        <f>_xlfn.XLOOKUP(C4939,State_Ref!B:B,State_Ref!A:A,"No Match")</f>
        <v>Virginia</v>
      </c>
      <c r="J4939" cm="1">
        <f t="array" ref="J4939">_xlfn.XLOOKUP(I4939&amp;PROPER(D4939),Cleaned_Population!B$2:B$3200&amp;Cleaned_Population!A$2:A$3200,Cleaned_Population!C$2:C$3200,"No Match")</f>
        <v>42740</v>
      </c>
      <c r="K4939" t="str">
        <f t="shared" si="77"/>
        <v>Sufficient Access</v>
      </c>
    </row>
    <row r="4940" spans="1:11">
      <c r="A4940" t="str">
        <v>RIVERSIDE SHORE MEMORIAL HOSPITAL</v>
      </c>
      <c r="B4940" t="str">
        <v>ONANCOCK</v>
      </c>
      <c r="C4940" t="str">
        <v>VA</v>
      </c>
      <c r="D4940" t="str">
        <v>ACCOMACK</v>
      </c>
      <c r="E4940" t="str">
        <v>Acute Care Hospitals</v>
      </c>
      <c r="F4940" t="str">
        <v>Voluntary non-profit - Private</v>
      </c>
      <c r="G4940" t="str">
        <v>Yes</v>
      </c>
      <c r="H4940" s="8">
        <v>3</v>
      </c>
      <c r="I4940" t="str">
        <f>_xlfn.XLOOKUP(C4940,State_Ref!B:B,State_Ref!A:A,"No Match")</f>
        <v>Virginia</v>
      </c>
      <c r="J4940" cm="1">
        <f t="array" ref="J4940">_xlfn.XLOOKUP(I4940&amp;PROPER(D4940),Cleaned_Population!B$2:B$3200&amp;Cleaned_Population!A$2:A$3200,Cleaned_Population!C$2:C$3200,"No Match")</f>
        <v>33859</v>
      </c>
      <c r="K4940" t="str">
        <f t="shared" si="77"/>
        <v>Sufficient Access</v>
      </c>
    </row>
    <row r="4941" spans="1:11">
      <c r="A4941" t="str">
        <v>SMYTH COUNTY COMMUNITY HOSPITAL</v>
      </c>
      <c r="B4941" t="str">
        <v>MARION</v>
      </c>
      <c r="C4941" t="str">
        <v>VA</v>
      </c>
      <c r="D4941" t="str">
        <v>SMYTH</v>
      </c>
      <c r="E4941" t="str">
        <v>Acute Care Hospitals</v>
      </c>
      <c r="F4941" t="str">
        <v>Voluntary non-profit - Private</v>
      </c>
      <c r="G4941" t="str">
        <v>Yes</v>
      </c>
      <c r="H4941" s="8">
        <v>3</v>
      </c>
      <c r="I4941" t="str">
        <f>_xlfn.XLOOKUP(C4941,State_Ref!B:B,State_Ref!A:A,"No Match")</f>
        <v>Virginia</v>
      </c>
      <c r="J4941" cm="1">
        <f t="array" ref="J4941">_xlfn.XLOOKUP(I4941&amp;PROPER(D4941),Cleaned_Population!B$2:B$3200&amp;Cleaned_Population!A$2:A$3200,Cleaned_Population!C$2:C$3200,"No Match")</f>
        <v>28882</v>
      </c>
      <c r="K4941" t="str">
        <f t="shared" si="77"/>
        <v>Sufficient Access</v>
      </c>
    </row>
    <row r="4942" spans="1:11">
      <c r="A4942" t="str">
        <v>INOVA ALEXANDRIA HOSPITAL</v>
      </c>
      <c r="B4942" t="str">
        <v>ALEXANDRIA</v>
      </c>
      <c r="C4942" t="str">
        <v>VA</v>
      </c>
      <c r="D4942" t="str">
        <v>ALEXANDRIA CITY</v>
      </c>
      <c r="E4942" t="str">
        <v>Acute Care Hospitals</v>
      </c>
      <c r="F4942" t="str">
        <v>Voluntary non-profit - Private</v>
      </c>
      <c r="G4942" t="str">
        <v>Yes</v>
      </c>
      <c r="H4942" s="8">
        <v>5</v>
      </c>
      <c r="I4942" t="str">
        <f>_xlfn.XLOOKUP(C4942,State_Ref!B:B,State_Ref!A:A,"No Match")</f>
        <v>Virginia</v>
      </c>
      <c r="J4942" cm="1">
        <f t="array" ref="J4942">_xlfn.XLOOKUP(I4942&amp;PROPER(D4942),Cleaned_Population!B$2:B$3200&amp;Cleaned_Population!A$2:A$3200,Cleaned_Population!C$2:C$3200,"No Match")</f>
        <v>160662</v>
      </c>
      <c r="K4942" t="str">
        <f t="shared" si="77"/>
        <v>Hospital Desert</v>
      </c>
    </row>
    <row r="4943" spans="1:11">
      <c r="A4943" t="str">
        <v>MARY IMMACULATE HOSPITAL</v>
      </c>
      <c r="B4943" t="str">
        <v>NEWPORT NEWS</v>
      </c>
      <c r="C4943" t="str">
        <v>VA</v>
      </c>
      <c r="D4943" t="str">
        <v>NEWPORT NEWS CITY</v>
      </c>
      <c r="E4943" t="str">
        <v>Acute Care Hospitals</v>
      </c>
      <c r="F4943" t="str">
        <v>Voluntary non-profit - Private</v>
      </c>
      <c r="G4943" t="str">
        <v>Yes</v>
      </c>
      <c r="H4943" s="8">
        <v>4</v>
      </c>
      <c r="I4943" t="str">
        <f>_xlfn.XLOOKUP(C4943,State_Ref!B:B,State_Ref!A:A,"No Match")</f>
        <v>Virginia</v>
      </c>
      <c r="J4943" cm="1">
        <f t="array" ref="J4943">_xlfn.XLOOKUP(I4943&amp;PROPER(D4943),Cleaned_Population!B$2:B$3200&amp;Cleaned_Population!A$2:A$3200,Cleaned_Population!C$2:C$3200,"No Match")</f>
        <v>183230</v>
      </c>
      <c r="K4943" t="str">
        <f t="shared" si="77"/>
        <v>Sufficient Access</v>
      </c>
    </row>
    <row r="4944" spans="1:11">
      <c r="A4944" t="str">
        <v>CARILION NEW RIVER VALLEY MEDICAL CENTER</v>
      </c>
      <c r="B4944" t="str">
        <v>CHRISTIANSBURG</v>
      </c>
      <c r="C4944" t="str">
        <v>VA</v>
      </c>
      <c r="D4944" t="str">
        <v>MONTGOMERY</v>
      </c>
      <c r="E4944" t="str">
        <v>Acute Care Hospitals</v>
      </c>
      <c r="F4944" t="str">
        <v>Voluntary non-profit - Private</v>
      </c>
      <c r="G4944" t="str">
        <v>Yes</v>
      </c>
      <c r="H4944" s="8">
        <v>4</v>
      </c>
      <c r="I4944" t="str">
        <f>_xlfn.XLOOKUP(C4944,State_Ref!B:B,State_Ref!A:A,"No Match")</f>
        <v>Virginia</v>
      </c>
      <c r="J4944" cm="1">
        <f t="array" ref="J4944">_xlfn.XLOOKUP(I4944&amp;PROPER(D4944),Cleaned_Population!B$2:B$3200&amp;Cleaned_Population!A$2:A$3200,Cleaned_Population!C$2:C$3200,"No Match")</f>
        <v>98434</v>
      </c>
      <c r="K4944" t="str">
        <f t="shared" si="77"/>
        <v>Sufficient Access</v>
      </c>
    </row>
    <row r="4945" spans="1:11">
      <c r="A4945" t="str">
        <v>INOVA LOUDOUN HOSPITAL</v>
      </c>
      <c r="B4945" t="str">
        <v>LEESBURG</v>
      </c>
      <c r="C4945" t="str">
        <v>VA</v>
      </c>
      <c r="D4945" t="str">
        <v>LOUDOUN</v>
      </c>
      <c r="E4945" t="str">
        <v>Acute Care Hospitals</v>
      </c>
      <c r="F4945" t="str">
        <v>Voluntary non-profit - Private</v>
      </c>
      <c r="G4945" t="str">
        <v>Yes</v>
      </c>
      <c r="H4945" s="8">
        <v>5</v>
      </c>
      <c r="I4945" t="str">
        <f>_xlfn.XLOOKUP(C4945,State_Ref!B:B,State_Ref!A:A,"No Match")</f>
        <v>Virginia</v>
      </c>
      <c r="J4945" cm="1">
        <f t="array" ref="J4945">_xlfn.XLOOKUP(I4945&amp;PROPER(D4945),Cleaned_Population!B$2:B$3200&amp;Cleaned_Population!A$2:A$3200,Cleaned_Population!C$2:C$3200,"No Match")</f>
        <v>449749</v>
      </c>
      <c r="K4945" t="str">
        <f t="shared" si="77"/>
        <v>Sufficient Access</v>
      </c>
    </row>
    <row r="4946" spans="1:11">
      <c r="A4946" t="str">
        <v>SENTARA OBICI HOSPITAL</v>
      </c>
      <c r="B4946" t="str">
        <v>SUFFOLK</v>
      </c>
      <c r="C4946" t="str">
        <v>VA</v>
      </c>
      <c r="D4946" t="str">
        <v>SUFFOLK CITY</v>
      </c>
      <c r="E4946" t="str">
        <v>Acute Care Hospitals</v>
      </c>
      <c r="F4946" t="str">
        <v>Voluntary non-profit - Other</v>
      </c>
      <c r="G4946" t="str">
        <v>Yes</v>
      </c>
      <c r="H4946" s="8">
        <v>4</v>
      </c>
      <c r="I4946" t="str">
        <f>_xlfn.XLOOKUP(C4946,State_Ref!B:B,State_Ref!A:A,"No Match")</f>
        <v>Virginia</v>
      </c>
      <c r="J4946" cm="1">
        <f t="array" ref="J4946">_xlfn.XLOOKUP(I4946&amp;PROPER(D4946),Cleaned_Population!B$2:B$3200&amp;Cleaned_Population!A$2:A$3200,Cleaned_Population!C$2:C$3200,"No Match")</f>
        <v>104699</v>
      </c>
      <c r="K4946" t="str">
        <f t="shared" si="77"/>
        <v>Sufficient Access</v>
      </c>
    </row>
    <row r="4947" spans="1:11">
      <c r="A4947" t="str">
        <v>NOVANT PRINCE WILLIAM MEDICAL CENTER</v>
      </c>
      <c r="B4947" t="str">
        <v>MANASSAS</v>
      </c>
      <c r="C4947" t="str">
        <v>VA</v>
      </c>
      <c r="D4947" t="str">
        <v>MANASSAS CITY</v>
      </c>
      <c r="E4947" t="str">
        <v>Acute Care Hospitals</v>
      </c>
      <c r="F4947" t="str">
        <v>Voluntary non-profit - Private</v>
      </c>
      <c r="G4947" t="str">
        <v>Yes</v>
      </c>
      <c r="H4947" s="8">
        <v>3</v>
      </c>
      <c r="I4947" t="str">
        <f>_xlfn.XLOOKUP(C4947,State_Ref!B:B,State_Ref!A:A,"No Match")</f>
        <v>Virginia</v>
      </c>
      <c r="J4947" cm="1">
        <f t="array" ref="J4947">_xlfn.XLOOKUP(I4947&amp;PROPER(D4947),Cleaned_Population!B$2:B$3200&amp;Cleaned_Population!A$2:A$3200,Cleaned_Population!C$2:C$3200,"No Match")</f>
        <v>44332</v>
      </c>
      <c r="K4947" t="str">
        <f t="shared" si="77"/>
        <v>Sufficient Access</v>
      </c>
    </row>
    <row r="4948" spans="1:11">
      <c r="A4948" t="str">
        <v>SENTARA LEIGH HOSPITAL</v>
      </c>
      <c r="B4948" t="str">
        <v>NORFOLK</v>
      </c>
      <c r="C4948" t="str">
        <v>VA</v>
      </c>
      <c r="D4948" t="str">
        <v>NORFOLK CITY</v>
      </c>
      <c r="E4948" t="str">
        <v>Acute Care Hospitals</v>
      </c>
      <c r="F4948" t="str">
        <v>Voluntary non-profit - Other</v>
      </c>
      <c r="G4948" t="str">
        <v>No</v>
      </c>
      <c r="H4948" s="8">
        <v>3</v>
      </c>
      <c r="I4948" t="str">
        <f>_xlfn.XLOOKUP(C4948,State_Ref!B:B,State_Ref!A:A,"No Match")</f>
        <v>Virginia</v>
      </c>
      <c r="J4948" cm="1">
        <f t="array" ref="J4948">_xlfn.XLOOKUP(I4948&amp;PROPER(D4948),Cleaned_Population!B$2:B$3200&amp;Cleaned_Population!A$2:A$3200,Cleaned_Population!C$2:C$3200,"No Match")</f>
        <v>231013</v>
      </c>
      <c r="K4948" t="str">
        <f t="shared" si="77"/>
        <v>Sufficient Access</v>
      </c>
    </row>
    <row r="4949" spans="1:11">
      <c r="A4949" t="str">
        <v>LEWISGALE MEDICAL CENTER</v>
      </c>
      <c r="B4949" t="str">
        <v>SALEM</v>
      </c>
      <c r="C4949" t="str">
        <v>VA</v>
      </c>
      <c r="D4949" t="str">
        <v>SALEM CITY</v>
      </c>
      <c r="E4949" t="str">
        <v>Acute Care Hospitals</v>
      </c>
      <c r="F4949" t="str">
        <v>Proprietary</v>
      </c>
      <c r="G4949" t="str">
        <v>Yes</v>
      </c>
      <c r="H4949" s="8">
        <v>2</v>
      </c>
      <c r="I4949" t="str">
        <f>_xlfn.XLOOKUP(C4949,State_Ref!B:B,State_Ref!A:A,"No Match")</f>
        <v>Virginia</v>
      </c>
      <c r="J4949" cm="1">
        <f t="array" ref="J4949">_xlfn.XLOOKUP(I4949&amp;PROPER(D4949),Cleaned_Population!B$2:B$3200&amp;Cleaned_Population!A$2:A$3200,Cleaned_Population!C$2:C$3200,"No Match")</f>
        <v>25816</v>
      </c>
      <c r="K4949" t="str">
        <f t="shared" si="77"/>
        <v>Sufficient Access</v>
      </c>
    </row>
    <row r="4950" spans="1:11">
      <c r="A4950" t="str">
        <v>VIRGINIA HOSPITAL CENTER</v>
      </c>
      <c r="B4950" t="str">
        <v>ARLINGTON</v>
      </c>
      <c r="C4950" t="str">
        <v>VA</v>
      </c>
      <c r="D4950" t="str">
        <v>ARLINGTON</v>
      </c>
      <c r="E4950" t="str">
        <v>Acute Care Hospitals</v>
      </c>
      <c r="F4950" t="str">
        <v>Voluntary non-profit - Private</v>
      </c>
      <c r="G4950" t="str">
        <v>Yes</v>
      </c>
      <c r="H4950" s="8">
        <v>4</v>
      </c>
      <c r="I4950" t="str">
        <f>_xlfn.XLOOKUP(C4950,State_Ref!B:B,State_Ref!A:A,"No Match")</f>
        <v>Virginia</v>
      </c>
      <c r="J4950" cm="1">
        <f t="array" ref="J4950">_xlfn.XLOOKUP(I4950&amp;PROPER(D4950),Cleaned_Population!B$2:B$3200&amp;Cleaned_Population!A$2:A$3200,Cleaned_Population!C$2:C$3200,"No Match")</f>
        <v>243931</v>
      </c>
      <c r="K4950" t="str">
        <f t="shared" si="77"/>
        <v>Hospital Desert</v>
      </c>
    </row>
    <row r="4951" spans="1:11">
      <c r="A4951" t="str">
        <v>RIVERSIDE REGIONAL MEDICAL CENTER</v>
      </c>
      <c r="B4951" t="str">
        <v>NEWPORT NEWS</v>
      </c>
      <c r="C4951" t="str">
        <v>VA</v>
      </c>
      <c r="D4951" t="str">
        <v>NEWPORT NEWS CITY</v>
      </c>
      <c r="E4951" t="str">
        <v>Acute Care Hospitals</v>
      </c>
      <c r="F4951" t="str">
        <v>Voluntary non-profit - Private</v>
      </c>
      <c r="G4951" t="str">
        <v>Yes</v>
      </c>
      <c r="H4951" s="8">
        <v>3</v>
      </c>
      <c r="I4951" t="str">
        <f>_xlfn.XLOOKUP(C4951,State_Ref!B:B,State_Ref!A:A,"No Match")</f>
        <v>Virginia</v>
      </c>
      <c r="J4951" cm="1">
        <f t="array" ref="J4951">_xlfn.XLOOKUP(I4951&amp;PROPER(D4951),Cleaned_Population!B$2:B$3200&amp;Cleaned_Population!A$2:A$3200,Cleaned_Population!C$2:C$3200,"No Match")</f>
        <v>183230</v>
      </c>
      <c r="K4951" t="str">
        <f t="shared" si="77"/>
        <v>Sufficient Access</v>
      </c>
    </row>
    <row r="4952" spans="1:11">
      <c r="A4952" t="str">
        <v>JOHNSTON MEMORIAL HOSPITAL</v>
      </c>
      <c r="B4952" t="str">
        <v>ABINGDON</v>
      </c>
      <c r="C4952" t="str">
        <v>VA</v>
      </c>
      <c r="D4952" t="str">
        <v>WASHINGTON</v>
      </c>
      <c r="E4952" t="str">
        <v>Acute Care Hospitals</v>
      </c>
      <c r="F4952" t="str">
        <v>Voluntary non-profit - Private</v>
      </c>
      <c r="G4952" t="str">
        <v>Yes</v>
      </c>
      <c r="H4952" s="8">
        <v>3</v>
      </c>
      <c r="I4952" t="str">
        <f>_xlfn.XLOOKUP(C4952,State_Ref!B:B,State_Ref!A:A,"No Match")</f>
        <v>Virginia</v>
      </c>
      <c r="J4952" cm="1">
        <f t="array" ref="J4952">_xlfn.XLOOKUP(I4952&amp;PROPER(D4952),Cleaned_Population!B$2:B$3200&amp;Cleaned_Population!A$2:A$3200,Cleaned_Population!C$2:C$3200,"No Match")</f>
        <v>53898</v>
      </c>
      <c r="K4952" t="str">
        <f t="shared" si="77"/>
        <v>Hospital Desert</v>
      </c>
    </row>
    <row r="4953" spans="1:11">
      <c r="A4953" t="str">
        <v>SENTARA VIRGINIA BEACH GENERAL HOSPITAL</v>
      </c>
      <c r="B4953" t="str">
        <v>VIRGINIA BEACH</v>
      </c>
      <c r="C4953" t="str">
        <v>VA</v>
      </c>
      <c r="D4953" t="str">
        <v>VIRGINIA BEACH CITY</v>
      </c>
      <c r="E4953" t="str">
        <v>Acute Care Hospitals</v>
      </c>
      <c r="F4953" t="str">
        <v>Voluntary non-profit - Other</v>
      </c>
      <c r="G4953" t="str">
        <v>Yes</v>
      </c>
      <c r="H4953" s="8">
        <v>4</v>
      </c>
      <c r="I4953" t="str">
        <f>_xlfn.XLOOKUP(C4953,State_Ref!B:B,State_Ref!A:A,"No Match")</f>
        <v>Virginia</v>
      </c>
      <c r="J4953" cm="1">
        <f t="array" ref="J4953">_xlfn.XLOOKUP(I4953&amp;PROPER(D4953),Cleaned_Population!B$2:B$3200&amp;Cleaned_Population!A$2:A$3200,Cleaned_Population!C$2:C$3200,"No Match")</f>
        <v>453737</v>
      </c>
      <c r="K4953" t="str">
        <f t="shared" si="77"/>
        <v>Sufficient Access</v>
      </c>
    </row>
    <row r="4954" spans="1:11">
      <c r="A4954" t="str">
        <v>BON SECOURS ST MARYS HOSPITAL</v>
      </c>
      <c r="B4954" t="str">
        <v>RICHMOND</v>
      </c>
      <c r="C4954" t="str">
        <v>VA</v>
      </c>
      <c r="D4954" t="str">
        <v>RICHMOND CITY</v>
      </c>
      <c r="E4954" t="str">
        <v>Acute Care Hospitals</v>
      </c>
      <c r="F4954" t="str">
        <v>Voluntary non-profit - Private</v>
      </c>
      <c r="G4954" t="str">
        <v>Yes</v>
      </c>
      <c r="H4954" s="8">
        <v>5</v>
      </c>
      <c r="I4954" t="str">
        <f>_xlfn.XLOOKUP(C4954,State_Ref!B:B,State_Ref!A:A,"No Match")</f>
        <v>Virginia</v>
      </c>
      <c r="J4954" cm="1">
        <f t="array" ref="J4954">_xlfn.XLOOKUP(I4954&amp;PROPER(D4954),Cleaned_Population!B$2:B$3200&amp;Cleaned_Population!A$2:A$3200,Cleaned_Population!C$2:C$3200,"No Match")</f>
        <v>237257</v>
      </c>
      <c r="K4954" t="str">
        <f t="shared" si="77"/>
        <v>Sufficient Access</v>
      </c>
    </row>
    <row r="4955" spans="1:11">
      <c r="A4955" t="str">
        <v>CLINCH VALLEY MEDICAL CENTER</v>
      </c>
      <c r="B4955" t="str">
        <v>RICHLANDS</v>
      </c>
      <c r="C4955" t="str">
        <v>VA</v>
      </c>
      <c r="D4955" t="str">
        <v>TAZEWELL</v>
      </c>
      <c r="E4955" t="str">
        <v>Acute Care Hospitals</v>
      </c>
      <c r="F4955" t="str">
        <v>Proprietary</v>
      </c>
      <c r="G4955" t="str">
        <v>Yes</v>
      </c>
      <c r="H4955" s="8">
        <v>3</v>
      </c>
      <c r="I4955" t="str">
        <f>_xlfn.XLOOKUP(C4955,State_Ref!B:B,State_Ref!A:A,"No Match")</f>
        <v>Virginia</v>
      </c>
      <c r="J4955" cm="1">
        <f t="array" ref="J4955">_xlfn.XLOOKUP(I4955&amp;PROPER(D4955),Cleaned_Population!B$2:B$3200&amp;Cleaned_Population!A$2:A$3200,Cleaned_Population!C$2:C$3200,"No Match")</f>
        <v>38635</v>
      </c>
      <c r="K4955" t="str">
        <f t="shared" si="77"/>
        <v>Sufficient Access</v>
      </c>
    </row>
    <row r="4956" spans="1:11">
      <c r="A4956" t="str">
        <v>INOVA FAIRFAX HOSPITAL</v>
      </c>
      <c r="B4956" t="str">
        <v>FALLS CHURCH</v>
      </c>
      <c r="C4956" t="str">
        <v>VA</v>
      </c>
      <c r="D4956" t="str">
        <v>FAIRFAX</v>
      </c>
      <c r="E4956" t="str">
        <v>Acute Care Hospitals</v>
      </c>
      <c r="F4956" t="str">
        <v>Voluntary non-profit - Private</v>
      </c>
      <c r="G4956" t="str">
        <v>Yes</v>
      </c>
      <c r="H4956" s="8">
        <v>5</v>
      </c>
      <c r="I4956" t="str">
        <f>_xlfn.XLOOKUP(C4956,State_Ref!B:B,State_Ref!A:A,"No Match")</f>
        <v>Virginia</v>
      </c>
      <c r="J4956" cm="1">
        <f t="array" ref="J4956">_xlfn.XLOOKUP(I4956&amp;PROPER(D4956),Cleaned_Population!B$2:B$3200&amp;Cleaned_Population!A$2:A$3200,Cleaned_Population!C$2:C$3200,"No Match")</f>
        <v>1167873</v>
      </c>
      <c r="K4956" t="str">
        <f t="shared" si="77"/>
        <v>Sufficient Access</v>
      </c>
    </row>
    <row r="4957" spans="1:11">
      <c r="A4957" t="str">
        <v>SENTARA WILLIAMSBURG REGIONAL MEDICAL CENTER</v>
      </c>
      <c r="B4957" t="str">
        <v>WILLIAMSBURG</v>
      </c>
      <c r="C4957" t="str">
        <v>VA</v>
      </c>
      <c r="D4957" t="str">
        <v>JAMES CITY</v>
      </c>
      <c r="E4957" t="str">
        <v>Acute Care Hospitals</v>
      </c>
      <c r="F4957" t="str">
        <v>Voluntary non-profit - Private</v>
      </c>
      <c r="G4957" t="str">
        <v>Yes</v>
      </c>
      <c r="H4957" s="8">
        <v>5</v>
      </c>
      <c r="I4957" t="str">
        <f>_xlfn.XLOOKUP(C4957,State_Ref!B:B,State_Ref!A:A,"No Match")</f>
        <v>Virginia</v>
      </c>
      <c r="J4957" cm="1">
        <f t="array" ref="J4957">_xlfn.XLOOKUP(I4957&amp;PROPER(D4957),Cleaned_Population!B$2:B$3200&amp;Cleaned_Population!A$2:A$3200,Cleaned_Population!C$2:C$3200,"No Match")</f>
        <v>83326</v>
      </c>
      <c r="K4957" t="str">
        <f t="shared" si="77"/>
        <v>Sufficient Access</v>
      </c>
    </row>
    <row r="4958" spans="1:11">
      <c r="A4958" t="str">
        <v>BON SECOURS SOUTHSIDE MEDICAL CENTER</v>
      </c>
      <c r="B4958" t="str">
        <v>PETERSBURG</v>
      </c>
      <c r="C4958" t="str">
        <v>VA</v>
      </c>
      <c r="D4958" t="str">
        <v>PETERSBURG CITY</v>
      </c>
      <c r="E4958" t="str">
        <v>Acute Care Hospitals</v>
      </c>
      <c r="F4958" t="str">
        <v>Proprietary</v>
      </c>
      <c r="G4958" t="str">
        <v>Yes</v>
      </c>
      <c r="H4958" s="8">
        <v>2</v>
      </c>
      <c r="I4958" t="str">
        <f>_xlfn.XLOOKUP(C4958,State_Ref!B:B,State_Ref!A:A,"No Match")</f>
        <v>Virginia</v>
      </c>
      <c r="J4958" cm="1">
        <f t="array" ref="J4958">_xlfn.XLOOKUP(I4958&amp;PROPER(D4958),Cleaned_Population!B$2:B$3200&amp;Cleaned_Population!A$2:A$3200,Cleaned_Population!C$2:C$3200,"No Match")</f>
        <v>33734</v>
      </c>
      <c r="K4958" t="str">
        <f t="shared" si="77"/>
        <v>Sufficient Access</v>
      </c>
    </row>
    <row r="4959" spans="1:11">
      <c r="A4959" t="str">
        <v>BON SECOURS MEMORIAL REGIONAL MEDICAL CENTER</v>
      </c>
      <c r="B4959" t="str">
        <v>MECHANICSVILLE</v>
      </c>
      <c r="C4959" t="str">
        <v>VA</v>
      </c>
      <c r="D4959" t="str">
        <v>HANOVER</v>
      </c>
      <c r="E4959" t="str">
        <v>Acute Care Hospitals</v>
      </c>
      <c r="F4959" t="str">
        <v>Voluntary non-profit - Church</v>
      </c>
      <c r="G4959" t="str">
        <v>Yes</v>
      </c>
      <c r="H4959" s="8">
        <v>4</v>
      </c>
      <c r="I4959" t="str">
        <f>_xlfn.XLOOKUP(C4959,State_Ref!B:B,State_Ref!A:A,"No Match")</f>
        <v>Virginia</v>
      </c>
      <c r="J4959" cm="1">
        <f t="array" ref="J4959">_xlfn.XLOOKUP(I4959&amp;PROPER(D4959),Cleaned_Population!B$2:B$3200&amp;Cleaned_Population!A$2:A$3200,Cleaned_Population!C$2:C$3200,"No Match")</f>
        <v>116423</v>
      </c>
      <c r="K4959" t="str">
        <f t="shared" si="77"/>
        <v>Hospital Desert</v>
      </c>
    </row>
    <row r="4960" spans="1:11">
      <c r="A4960" t="str">
        <v>HAMPTON VA MEDICAL CENTER</v>
      </c>
      <c r="B4960" t="str">
        <v>HAMPTON</v>
      </c>
      <c r="C4960" t="str">
        <v>VA</v>
      </c>
      <c r="D4960" t="str">
        <v>HAMPTON CITY</v>
      </c>
      <c r="E4960" t="str">
        <v>Acute Care - Veterans Administration</v>
      </c>
      <c r="F4960" t="str">
        <v>Veterans Health Administration</v>
      </c>
      <c r="G4960" t="str">
        <v>Yes</v>
      </c>
      <c r="H4960" s="8">
        <v>4</v>
      </c>
      <c r="I4960" t="str">
        <f>_xlfn.XLOOKUP(C4960,State_Ref!B:B,State_Ref!A:A,"No Match")</f>
        <v>Virginia</v>
      </c>
      <c r="J4960" cm="1">
        <f t="array" ref="J4960">_xlfn.XLOOKUP(I4960&amp;PROPER(D4960),Cleaned_Population!B$2:B$3200&amp;Cleaned_Population!A$2:A$3200,Cleaned_Population!C$2:C$3200,"No Match")</f>
        <v>137315</v>
      </c>
      <c r="K4960" t="str">
        <f t="shared" si="77"/>
        <v>Sufficient Access</v>
      </c>
    </row>
    <row r="4961" spans="1:11">
      <c r="A4961" t="str">
        <v>SOVAH HEALTH DANVILLE</v>
      </c>
      <c r="B4961" t="str">
        <v>DANVILLE</v>
      </c>
      <c r="C4961" t="str">
        <v>VA</v>
      </c>
      <c r="D4961" t="str">
        <v>DANVILLE CITY</v>
      </c>
      <c r="E4961" t="str">
        <v>Acute Care Hospitals</v>
      </c>
      <c r="F4961" t="str">
        <v>Proprietary</v>
      </c>
      <c r="G4961" t="str">
        <v>Yes</v>
      </c>
      <c r="H4961" s="8">
        <v>2</v>
      </c>
      <c r="I4961" t="str">
        <f>_xlfn.XLOOKUP(C4961,State_Ref!B:B,State_Ref!A:A,"No Match")</f>
        <v>Virginia</v>
      </c>
      <c r="J4961" cm="1">
        <f t="array" ref="J4961">_xlfn.XLOOKUP(I4961&amp;PROPER(D4961),Cleaned_Population!B$2:B$3200&amp;Cleaned_Population!A$2:A$3200,Cleaned_Population!C$2:C$3200,"No Match")</f>
        <v>41647</v>
      </c>
      <c r="K4961" t="str">
        <f t="shared" si="77"/>
        <v>Sufficient Access</v>
      </c>
    </row>
    <row r="4962" spans="1:11">
      <c r="A4962" t="str">
        <v>SENTARA MARTHA JEFFERSON HOSPITAL</v>
      </c>
      <c r="B4962" t="str">
        <v>CHARLOTTESVILLE</v>
      </c>
      <c r="C4962" t="str">
        <v>VA</v>
      </c>
      <c r="D4962" t="str">
        <v>ALBEMARLE</v>
      </c>
      <c r="E4962" t="str">
        <v>Acute Care Hospitals</v>
      </c>
      <c r="F4962" t="str">
        <v>Voluntary non-profit - Private</v>
      </c>
      <c r="G4962" t="str">
        <v>Yes</v>
      </c>
      <c r="H4962" s="8">
        <v>4</v>
      </c>
      <c r="I4962" t="str">
        <f>_xlfn.XLOOKUP(C4962,State_Ref!B:B,State_Ref!A:A,"No Match")</f>
        <v>Virginia</v>
      </c>
      <c r="J4962" cm="1">
        <f t="array" ref="J4962">_xlfn.XLOOKUP(I4962&amp;PROPER(D4962),Cleaned_Population!B$2:B$3200&amp;Cleaned_Population!A$2:A$3200,Cleaned_Population!C$2:C$3200,"No Match")</f>
        <v>118356</v>
      </c>
      <c r="K4962" t="str">
        <f t="shared" si="77"/>
        <v>Hospital Desert</v>
      </c>
    </row>
    <row r="4963" spans="1:11">
      <c r="A4963" t="str">
        <v>VCU HEALTH TAPPAHANNOCK HOSPITAL</v>
      </c>
      <c r="B4963" t="str">
        <v>TAPPAHANNOCK</v>
      </c>
      <c r="C4963" t="str">
        <v>VA</v>
      </c>
      <c r="D4963" t="str">
        <v>ESSEX</v>
      </c>
      <c r="E4963" t="str">
        <v>Acute Care Hospitals</v>
      </c>
      <c r="F4963" t="str">
        <v>Voluntary non-profit - Private</v>
      </c>
      <c r="G4963" t="str">
        <v>Yes</v>
      </c>
      <c r="H4963" s="8">
        <v>4</v>
      </c>
      <c r="I4963" t="str">
        <f>_xlfn.XLOOKUP(C4963,State_Ref!B:B,State_Ref!A:A,"No Match")</f>
        <v>Virginia</v>
      </c>
      <c r="J4963" cm="1">
        <f t="array" ref="J4963">_xlfn.XLOOKUP(I4963&amp;PROPER(D4963),Cleaned_Population!B$2:B$3200&amp;Cleaned_Population!A$2:A$3200,Cleaned_Population!C$2:C$3200,"No Match")</f>
        <v>10654</v>
      </c>
      <c r="K4963" t="str">
        <f t="shared" si="77"/>
        <v>Sufficient Access</v>
      </c>
    </row>
    <row r="4964" spans="1:11">
      <c r="A4964" t="str">
        <v>CENTRA BEDFORD MEMORIAL HOSPITAL</v>
      </c>
      <c r="B4964" t="str">
        <v>BEDFORD</v>
      </c>
      <c r="C4964" t="str">
        <v>VA</v>
      </c>
      <c r="D4964" t="str">
        <v>BEDFORD</v>
      </c>
      <c r="E4964" t="str">
        <v>Acute Care Hospitals</v>
      </c>
      <c r="F4964" t="str">
        <v>Voluntary non-profit - Private</v>
      </c>
      <c r="G4964" t="str">
        <v>Yes</v>
      </c>
      <c r="H4964" s="8">
        <v>5</v>
      </c>
      <c r="I4964" t="str">
        <f>_xlfn.XLOOKUP(C4964,State_Ref!B:B,State_Ref!A:A,"No Match")</f>
        <v>Virginia</v>
      </c>
      <c r="J4964" cm="1">
        <f t="array" ref="J4964">_xlfn.XLOOKUP(I4964&amp;PROPER(D4964),Cleaned_Population!B$2:B$3200&amp;Cleaned_Population!A$2:A$3200,Cleaned_Population!C$2:C$3200,"No Match")</f>
        <v>83059</v>
      </c>
      <c r="K4964" t="str">
        <f t="shared" si="77"/>
        <v>Hospital Desert</v>
      </c>
    </row>
    <row r="4965" spans="1:11">
      <c r="A4965" t="str">
        <v>CARILION FRANKLIN MEMORIAL HOSPITAL</v>
      </c>
      <c r="B4965" t="str">
        <v>ROCKY MOUNT</v>
      </c>
      <c r="C4965" t="str">
        <v>VA</v>
      </c>
      <c r="D4965" t="str">
        <v>FRANKLIN</v>
      </c>
      <c r="E4965" t="str">
        <v>Acute Care Hospitals</v>
      </c>
      <c r="F4965" t="str">
        <v>Voluntary non-profit - Private</v>
      </c>
      <c r="G4965" t="str">
        <v>Yes</v>
      </c>
      <c r="H4965" s="8">
        <v>4</v>
      </c>
      <c r="I4965" t="str">
        <f>_xlfn.XLOOKUP(C4965,State_Ref!B:B,State_Ref!A:A,"No Match")</f>
        <v>Virginia</v>
      </c>
      <c r="J4965" cm="1">
        <f t="array" ref="J4965">_xlfn.XLOOKUP(I4965&amp;PROPER(D4965),Cleaned_Population!B$2:B$3200&amp;Cleaned_Population!A$2:A$3200,Cleaned_Population!C$2:C$3200,"No Match")</f>
        <v>55526</v>
      </c>
      <c r="K4965" t="str">
        <f t="shared" si="77"/>
        <v>Hospital Desert</v>
      </c>
    </row>
    <row r="4966" spans="1:11">
      <c r="A4966" t="str">
        <v>NMC Portsmouth</v>
      </c>
      <c r="B4966" t="str">
        <v>Portsmouth</v>
      </c>
      <c r="C4966" t="str">
        <v>VA</v>
      </c>
      <c r="D4966" t="str">
        <v>PORTSMOUTH CITY</v>
      </c>
      <c r="E4966" t="str">
        <v>Acute Care - Department of Defense</v>
      </c>
      <c r="F4966" t="str">
        <v>Department of Defense</v>
      </c>
      <c r="G4966" t="str">
        <v>Yes</v>
      </c>
      <c r="H4966" s="8">
        <v>0</v>
      </c>
      <c r="I4966" t="str">
        <f>_xlfn.XLOOKUP(C4966,State_Ref!B:B,State_Ref!A:A,"No Match")</f>
        <v>Virginia</v>
      </c>
      <c r="J4966" cm="1">
        <f t="array" ref="J4966">_xlfn.XLOOKUP(I4966&amp;PROPER(D4966),Cleaned_Population!B$2:B$3200&amp;Cleaned_Population!A$2:A$3200,Cleaned_Population!C$2:C$3200,"No Match")</f>
        <v>96777</v>
      </c>
      <c r="K4966" t="str">
        <f t="shared" si="77"/>
        <v>Sufficient Access</v>
      </c>
    </row>
    <row r="4967" spans="1:11">
      <c r="A4967" t="str">
        <v>SOUTHSIDE COMMUNITY HOSPITAL, INC</v>
      </c>
      <c r="B4967" t="str">
        <v>FARMVILLE</v>
      </c>
      <c r="C4967" t="str">
        <v>VA</v>
      </c>
      <c r="D4967" t="str">
        <v>PRINCE EDWARD</v>
      </c>
      <c r="E4967" t="str">
        <v>Acute Care Hospitals</v>
      </c>
      <c r="F4967" t="str">
        <v>Voluntary non-profit - Private</v>
      </c>
      <c r="G4967" t="str">
        <v>Yes</v>
      </c>
      <c r="H4967" s="8">
        <v>4</v>
      </c>
      <c r="I4967" t="str">
        <f>_xlfn.XLOOKUP(C4967,State_Ref!B:B,State_Ref!A:A,"No Match")</f>
        <v>Virginia</v>
      </c>
      <c r="J4967" cm="1">
        <f t="array" ref="J4967">_xlfn.XLOOKUP(I4967&amp;PROPER(D4967),Cleaned_Population!B$2:B$3200&amp;Cleaned_Population!A$2:A$3200,Cleaned_Population!C$2:C$3200,"No Match")</f>
        <v>22391</v>
      </c>
      <c r="K4967" t="str">
        <f t="shared" si="77"/>
        <v>Sufficient Access</v>
      </c>
    </row>
    <row r="4968" spans="1:11">
      <c r="A4968" t="str">
        <v>BON SECOURS SOUTHAMPTON MEMORIAL HOSPITAL</v>
      </c>
      <c r="B4968" t="str">
        <v>FRANKLIN</v>
      </c>
      <c r="C4968" t="str">
        <v>VA</v>
      </c>
      <c r="D4968" t="str">
        <v>FRANKLIN CITY</v>
      </c>
      <c r="E4968" t="str">
        <v>Acute Care Hospitals</v>
      </c>
      <c r="F4968" t="str">
        <v>Voluntary non-profit - Private</v>
      </c>
      <c r="G4968" t="str">
        <v>Yes</v>
      </c>
      <c r="H4968" s="8">
        <v>3</v>
      </c>
      <c r="I4968" t="str">
        <f>_xlfn.XLOOKUP(C4968,State_Ref!B:B,State_Ref!A:A,"No Match")</f>
        <v>Virginia</v>
      </c>
      <c r="J4968" cm="1">
        <f t="array" ref="J4968">_xlfn.XLOOKUP(I4968&amp;PROPER(D4968),Cleaned_Population!B$2:B$3200&amp;Cleaned_Population!A$2:A$3200,Cleaned_Population!C$2:C$3200,"No Match")</f>
        <v>8478</v>
      </c>
      <c r="K4968" t="str">
        <f t="shared" si="77"/>
        <v>Sufficient Access</v>
      </c>
    </row>
    <row r="4969" spans="1:11">
      <c r="A4969" t="str">
        <v>SENTARA CAREPLEX HOSPITAL</v>
      </c>
      <c r="B4969" t="str">
        <v>HAMPTON</v>
      </c>
      <c r="C4969" t="str">
        <v>VA</v>
      </c>
      <c r="D4969" t="str">
        <v>HAMPTON CITY</v>
      </c>
      <c r="E4969" t="str">
        <v>Acute Care Hospitals</v>
      </c>
      <c r="F4969" t="str">
        <v>Voluntary non-profit - Private</v>
      </c>
      <c r="G4969" t="str">
        <v>Yes</v>
      </c>
      <c r="H4969" s="8">
        <v>4</v>
      </c>
      <c r="I4969" t="str">
        <f>_xlfn.XLOOKUP(C4969,State_Ref!B:B,State_Ref!A:A,"No Match")</f>
        <v>Virginia</v>
      </c>
      <c r="J4969" cm="1">
        <f t="array" ref="J4969">_xlfn.XLOOKUP(I4969&amp;PROPER(D4969),Cleaned_Population!B$2:B$3200&amp;Cleaned_Population!A$2:A$3200,Cleaned_Population!C$2:C$3200,"No Match")</f>
        <v>137315</v>
      </c>
      <c r="K4969" t="str">
        <f t="shared" si="77"/>
        <v>Sufficient Access</v>
      </c>
    </row>
    <row r="4970" spans="1:11">
      <c r="A4970" t="str">
        <v>BON SECOURS RICHMOND COMMUNITY HOSPITAL</v>
      </c>
      <c r="B4970" t="str">
        <v>RICHMOND</v>
      </c>
      <c r="C4970" t="str">
        <v>VA</v>
      </c>
      <c r="D4970" t="str">
        <v>RICHMOND CITY</v>
      </c>
      <c r="E4970" t="str">
        <v>Acute Care Hospitals</v>
      </c>
      <c r="F4970" t="str">
        <v>Voluntary non-profit - Private</v>
      </c>
      <c r="G4970" t="str">
        <v>Yes</v>
      </c>
      <c r="H4970" s="8">
        <v>0</v>
      </c>
      <c r="I4970" t="str">
        <f>_xlfn.XLOOKUP(C4970,State_Ref!B:B,State_Ref!A:A,"No Match")</f>
        <v>Virginia</v>
      </c>
      <c r="J4970" cm="1">
        <f t="array" ref="J4970">_xlfn.XLOOKUP(I4970&amp;PROPER(D4970),Cleaned_Population!B$2:B$3200&amp;Cleaned_Population!A$2:A$3200,Cleaned_Population!C$2:C$3200,"No Match")</f>
        <v>237257</v>
      </c>
      <c r="K4970" t="str">
        <f t="shared" si="77"/>
        <v>Sufficient Access</v>
      </c>
    </row>
    <row r="4971" spans="1:11">
      <c r="A4971" t="str">
        <v>BON SECOURS SOUTHERN VIRGINIA MEDICAL CENTER</v>
      </c>
      <c r="B4971" t="str">
        <v>EMPORIA</v>
      </c>
      <c r="C4971" t="str">
        <v>VA</v>
      </c>
      <c r="D4971" t="str">
        <v>EMPORIA CITY</v>
      </c>
      <c r="E4971" t="str">
        <v>Acute Care Hospitals</v>
      </c>
      <c r="F4971" t="str">
        <v>Proprietary</v>
      </c>
      <c r="G4971" t="str">
        <v>Yes</v>
      </c>
      <c r="H4971" s="8">
        <v>4</v>
      </c>
      <c r="I4971" t="str">
        <f>_xlfn.XLOOKUP(C4971,State_Ref!B:B,State_Ref!A:A,"No Match")</f>
        <v>Virginia</v>
      </c>
      <c r="J4971" cm="1">
        <f t="array" ref="J4971">_xlfn.XLOOKUP(I4971&amp;PROPER(D4971),Cleaned_Population!B$2:B$3200&amp;Cleaned_Population!A$2:A$3200,Cleaned_Population!C$2:C$3200,"No Match")</f>
        <v>5447</v>
      </c>
      <c r="K4971" t="str">
        <f t="shared" si="77"/>
        <v>Sufficient Access</v>
      </c>
    </row>
    <row r="4972" spans="1:11">
      <c r="A4972" t="str">
        <v>COMMUNITY MEMORIAL HOSPITAL</v>
      </c>
      <c r="B4972" t="str">
        <v>SOUTH HILL</v>
      </c>
      <c r="C4972" t="str">
        <v>VA</v>
      </c>
      <c r="D4972" t="str">
        <v>MECKLENBURG</v>
      </c>
      <c r="E4972" t="str">
        <v>Acute Care Hospitals</v>
      </c>
      <c r="F4972" t="str">
        <v>Government - Hospital District or Authority</v>
      </c>
      <c r="G4972" t="str">
        <v>Yes</v>
      </c>
      <c r="H4972" s="8">
        <v>4</v>
      </c>
      <c r="I4972" t="str">
        <f>_xlfn.XLOOKUP(C4972,State_Ref!B:B,State_Ref!A:A,"No Match")</f>
        <v>Virginia</v>
      </c>
      <c r="J4972" cm="1">
        <f t="array" ref="J4972">_xlfn.XLOOKUP(I4972&amp;PROPER(D4972),Cleaned_Population!B$2:B$3200&amp;Cleaned_Population!A$2:A$3200,Cleaned_Population!C$2:C$3200,"No Match")</f>
        <v>30747</v>
      </c>
      <c r="K4972" t="str">
        <f t="shared" si="77"/>
        <v>Sufficient Access</v>
      </c>
    </row>
    <row r="4973" spans="1:11">
      <c r="A4973" t="str">
        <v>INOVA FAIR OAKS HOSPITAL</v>
      </c>
      <c r="B4973" t="str">
        <v>FAIRFAX</v>
      </c>
      <c r="C4973" t="str">
        <v>VA</v>
      </c>
      <c r="D4973" t="str">
        <v>FAIRFAX</v>
      </c>
      <c r="E4973" t="str">
        <v>Acute Care Hospitals</v>
      </c>
      <c r="F4973" t="str">
        <v>Voluntary non-profit - Other</v>
      </c>
      <c r="G4973" t="str">
        <v>No</v>
      </c>
      <c r="H4973" s="8">
        <v>5</v>
      </c>
      <c r="I4973" t="str">
        <f>_xlfn.XLOOKUP(C4973,State_Ref!B:B,State_Ref!A:A,"No Match")</f>
        <v>Virginia</v>
      </c>
      <c r="J4973" cm="1">
        <f t="array" ref="J4973">_xlfn.XLOOKUP(I4973&amp;PROPER(D4973),Cleaned_Population!B$2:B$3200&amp;Cleaned_Population!A$2:A$3200,Cleaned_Population!C$2:C$3200,"No Match")</f>
        <v>1167873</v>
      </c>
      <c r="K4973" t="str">
        <f t="shared" si="77"/>
        <v>Sufficient Access</v>
      </c>
    </row>
    <row r="4974" spans="1:11">
      <c r="A4974" t="str">
        <v>HIRAM W DAVIS MEDICAL CENTER</v>
      </c>
      <c r="B4974" t="str">
        <v>PETERSBURG</v>
      </c>
      <c r="C4974" t="str">
        <v>VA</v>
      </c>
      <c r="D4974" t="str">
        <v>PETERSBURG CITY</v>
      </c>
      <c r="E4974" t="str">
        <v>Acute Care Hospitals</v>
      </c>
      <c r="F4974" t="str">
        <v>Government - State</v>
      </c>
      <c r="G4974" t="str">
        <v>No</v>
      </c>
      <c r="H4974" s="8">
        <v>0</v>
      </c>
      <c r="I4974" t="str">
        <f>_xlfn.XLOOKUP(C4974,State_Ref!B:B,State_Ref!A:A,"No Match")</f>
        <v>Virginia</v>
      </c>
      <c r="J4974" cm="1">
        <f t="array" ref="J4974">_xlfn.XLOOKUP(I4974&amp;PROPER(D4974),Cleaned_Population!B$2:B$3200&amp;Cleaned_Population!A$2:A$3200,Cleaned_Population!C$2:C$3200,"No Match")</f>
        <v>33734</v>
      </c>
      <c r="K4974" t="str">
        <f t="shared" si="77"/>
        <v>Sufficient Access</v>
      </c>
    </row>
    <row r="4975" spans="1:11">
      <c r="A4975" t="str">
        <v>RESTON HOSPITAL CENTER</v>
      </c>
      <c r="B4975" t="str">
        <v>RESTON</v>
      </c>
      <c r="C4975" t="str">
        <v>VA</v>
      </c>
      <c r="D4975" t="str">
        <v>FAIRFAX</v>
      </c>
      <c r="E4975" t="str">
        <v>Acute Care Hospitals</v>
      </c>
      <c r="F4975" t="str">
        <v>Voluntary non-profit - Private</v>
      </c>
      <c r="G4975" t="str">
        <v>Yes</v>
      </c>
      <c r="H4975" s="8">
        <v>3</v>
      </c>
      <c r="I4975" t="str">
        <f>_xlfn.XLOOKUP(C4975,State_Ref!B:B,State_Ref!A:A,"No Match")</f>
        <v>Virginia</v>
      </c>
      <c r="J4975" cm="1">
        <f t="array" ref="J4975">_xlfn.XLOOKUP(I4975&amp;PROPER(D4975),Cleaned_Population!B$2:B$3200&amp;Cleaned_Population!A$2:A$3200,Cleaned_Population!C$2:C$3200,"No Match")</f>
        <v>1167873</v>
      </c>
      <c r="K4975" t="str">
        <f t="shared" si="77"/>
        <v>Sufficient Access</v>
      </c>
    </row>
    <row r="4976" spans="1:11">
      <c r="A4976" t="str">
        <v>RICHMOND VA MEDICAL CENTER</v>
      </c>
      <c r="B4976" t="str">
        <v>RICHMOND</v>
      </c>
      <c r="C4976" t="str">
        <v>VA</v>
      </c>
      <c r="D4976" t="str">
        <v>RICHMOND CITY</v>
      </c>
      <c r="E4976" t="str">
        <v>Acute Care - Veterans Administration</v>
      </c>
      <c r="F4976" t="str">
        <v>Veterans Health Administration</v>
      </c>
      <c r="G4976" t="str">
        <v>Yes</v>
      </c>
      <c r="H4976" s="8">
        <v>5</v>
      </c>
      <c r="I4976" t="str">
        <f>_xlfn.XLOOKUP(C4976,State_Ref!B:B,State_Ref!A:A,"No Match")</f>
        <v>Virginia</v>
      </c>
      <c r="J4976" cm="1">
        <f t="array" ref="J4976">_xlfn.XLOOKUP(I4976&amp;PROPER(D4976),Cleaned_Population!B$2:B$3200&amp;Cleaned_Population!A$2:A$3200,Cleaned_Population!C$2:C$3200,"No Match")</f>
        <v>237257</v>
      </c>
      <c r="K4976" t="str">
        <f t="shared" si="77"/>
        <v>Sufficient Access</v>
      </c>
    </row>
    <row r="4977" spans="1:11">
      <c r="A4977" t="str">
        <v>LEWISGALE HOSPITAL MONTGOMERY</v>
      </c>
      <c r="B4977" t="str">
        <v>BLACKSBURG</v>
      </c>
      <c r="C4977" t="str">
        <v>VA</v>
      </c>
      <c r="D4977" t="str">
        <v>MONTGOMERY</v>
      </c>
      <c r="E4977" t="str">
        <v>Acute Care Hospitals</v>
      </c>
      <c r="F4977" t="str">
        <v>Proprietary</v>
      </c>
      <c r="G4977" t="str">
        <v>Yes</v>
      </c>
      <c r="H4977" s="8">
        <v>3</v>
      </c>
      <c r="I4977" t="str">
        <f>_xlfn.XLOOKUP(C4977,State_Ref!B:B,State_Ref!A:A,"No Match")</f>
        <v>Virginia</v>
      </c>
      <c r="J4977" cm="1">
        <f t="array" ref="J4977">_xlfn.XLOOKUP(I4977&amp;PROPER(D4977),Cleaned_Population!B$2:B$3200&amp;Cleaned_Population!A$2:A$3200,Cleaned_Population!C$2:C$3200,"No Match")</f>
        <v>98434</v>
      </c>
      <c r="K4977" t="str">
        <f t="shared" si="77"/>
        <v>Sufficient Access</v>
      </c>
    </row>
    <row r="4978" spans="1:11">
      <c r="A4978" t="str">
        <v>WYTHE COUNTY COMMUNITY HOSPITAL</v>
      </c>
      <c r="B4978" t="str">
        <v>WYTHEVILLE</v>
      </c>
      <c r="C4978" t="str">
        <v>VA</v>
      </c>
      <c r="D4978" t="str">
        <v>WYTHE</v>
      </c>
      <c r="E4978" t="str">
        <v>Acute Care Hospitals</v>
      </c>
      <c r="F4978" t="str">
        <v>Proprietary</v>
      </c>
      <c r="G4978" t="str">
        <v>Yes</v>
      </c>
      <c r="H4978" s="8">
        <v>3</v>
      </c>
      <c r="I4978" t="str">
        <f>_xlfn.XLOOKUP(C4978,State_Ref!B:B,State_Ref!A:A,"No Match")</f>
        <v>Virginia</v>
      </c>
      <c r="J4978" cm="1">
        <f t="array" ref="J4978">_xlfn.XLOOKUP(I4978&amp;PROPER(D4978),Cleaned_Population!B$2:B$3200&amp;Cleaned_Population!A$2:A$3200,Cleaned_Population!C$2:C$3200,"No Match")</f>
        <v>27983</v>
      </c>
      <c r="K4978" t="str">
        <f t="shared" si="77"/>
        <v>Sufficient Access</v>
      </c>
    </row>
    <row r="4979" spans="1:11">
      <c r="A4979" t="str">
        <v>CJW MEDICAL CENTER</v>
      </c>
      <c r="B4979" t="str">
        <v>RICHMOND</v>
      </c>
      <c r="C4979" t="str">
        <v>VA</v>
      </c>
      <c r="D4979" t="str">
        <v>RICHMOND CITY</v>
      </c>
      <c r="E4979" t="str">
        <v>Acute Care Hospitals</v>
      </c>
      <c r="F4979" t="str">
        <v>Proprietary</v>
      </c>
      <c r="G4979" t="str">
        <v>Yes</v>
      </c>
      <c r="H4979" s="8">
        <v>4</v>
      </c>
      <c r="I4979" t="str">
        <f>_xlfn.XLOOKUP(C4979,State_Ref!B:B,State_Ref!A:A,"No Match")</f>
        <v>Virginia</v>
      </c>
      <c r="J4979" cm="1">
        <f t="array" ref="J4979">_xlfn.XLOOKUP(I4979&amp;PROPER(D4979),Cleaned_Population!B$2:B$3200&amp;Cleaned_Population!A$2:A$3200,Cleaned_Population!C$2:C$3200,"No Match")</f>
        <v>237257</v>
      </c>
      <c r="K4979" t="str">
        <f t="shared" si="77"/>
        <v>Sufficient Access</v>
      </c>
    </row>
    <row r="4980" spans="1:11">
      <c r="A4980" t="str">
        <v>SENTARA NORTHERN VIRGINIA MEDICAL CENTER</v>
      </c>
      <c r="B4980" t="str">
        <v>WOODBRIDGE</v>
      </c>
      <c r="C4980" t="str">
        <v>VA</v>
      </c>
      <c r="D4980" t="str">
        <v>PRINCE WILLIAM</v>
      </c>
      <c r="E4980" t="str">
        <v>Acute Care Hospitals</v>
      </c>
      <c r="F4980" t="str">
        <v>Voluntary non-profit - Private</v>
      </c>
      <c r="G4980" t="str">
        <v>Yes</v>
      </c>
      <c r="H4980" s="8">
        <v>3</v>
      </c>
      <c r="I4980" t="str">
        <f>_xlfn.XLOOKUP(C4980,State_Ref!B:B,State_Ref!A:A,"No Match")</f>
        <v>Virginia</v>
      </c>
      <c r="J4980" cm="1">
        <f t="array" ref="J4980">_xlfn.XLOOKUP(I4980&amp;PROPER(D4980),Cleaned_Population!B$2:B$3200&amp;Cleaned_Population!A$2:A$3200,Cleaned_Population!C$2:C$3200,"No Match")</f>
        <v>502966</v>
      </c>
      <c r="K4980" t="str">
        <f t="shared" si="77"/>
        <v>Sufficient Access</v>
      </c>
    </row>
    <row r="4981" spans="1:11">
      <c r="A4981" t="str">
        <v>LONESOME PINE HOSPITAL</v>
      </c>
      <c r="B4981" t="str">
        <v>BIG STONE GAP</v>
      </c>
      <c r="C4981" t="str">
        <v>VA</v>
      </c>
      <c r="D4981" t="str">
        <v>WISE</v>
      </c>
      <c r="E4981" t="str">
        <v>Acute Care Hospitals</v>
      </c>
      <c r="F4981" t="str">
        <v>Voluntary non-profit - Private</v>
      </c>
      <c r="G4981" t="str">
        <v>Yes</v>
      </c>
      <c r="H4981" s="8">
        <v>4</v>
      </c>
      <c r="I4981" t="str">
        <f>_xlfn.XLOOKUP(C4981,State_Ref!B:B,State_Ref!A:A,"No Match")</f>
        <v>Virginia</v>
      </c>
      <c r="J4981" cm="1">
        <f t="array" ref="J4981">_xlfn.XLOOKUP(I4981&amp;PROPER(D4981),Cleaned_Population!B$2:B$3200&amp;Cleaned_Population!A$2:A$3200,Cleaned_Population!C$2:C$3200,"No Match")</f>
        <v>34824</v>
      </c>
      <c r="K4981" t="str">
        <f t="shared" si="77"/>
        <v>Sufficient Access</v>
      </c>
    </row>
    <row r="4982" spans="1:11">
      <c r="A4982" t="str">
        <v>TWIN COUNTY REGIONAL HOSPITAL</v>
      </c>
      <c r="B4982" t="str">
        <v>GALAX</v>
      </c>
      <c r="C4982" t="str">
        <v>VA</v>
      </c>
      <c r="D4982" t="str">
        <v>GALAX CITY</v>
      </c>
      <c r="E4982" t="str">
        <v>Acute Care Hospitals</v>
      </c>
      <c r="F4982" t="str">
        <v>Proprietary</v>
      </c>
      <c r="G4982" t="str">
        <v>Yes</v>
      </c>
      <c r="H4982" s="8">
        <v>2</v>
      </c>
      <c r="I4982" t="str">
        <f>_xlfn.XLOOKUP(C4982,State_Ref!B:B,State_Ref!A:A,"No Match")</f>
        <v>Virginia</v>
      </c>
      <c r="J4982" cm="1">
        <f t="array" ref="J4982">_xlfn.XLOOKUP(I4982&amp;PROPER(D4982),Cleaned_Population!B$2:B$3200&amp;Cleaned_Population!A$2:A$3200,Cleaned_Population!C$2:C$3200,"No Match")</f>
        <v>6670</v>
      </c>
      <c r="K4982" t="str">
        <f t="shared" si="77"/>
        <v>Sufficient Access</v>
      </c>
    </row>
    <row r="4983" spans="1:11">
      <c r="A4983" t="str">
        <v>LEWISGALE HOSPITAL PULASKI</v>
      </c>
      <c r="B4983" t="str">
        <v>PULASKI</v>
      </c>
      <c r="C4983" t="str">
        <v>VA</v>
      </c>
      <c r="D4983" t="str">
        <v>PULASKI</v>
      </c>
      <c r="E4983" t="str">
        <v>Acute Care Hospitals</v>
      </c>
      <c r="F4983" t="str">
        <v>Proprietary</v>
      </c>
      <c r="G4983" t="str">
        <v>Yes</v>
      </c>
      <c r="H4983" s="8">
        <v>4</v>
      </c>
      <c r="I4983" t="str">
        <f>_xlfn.XLOOKUP(C4983,State_Ref!B:B,State_Ref!A:A,"No Match")</f>
        <v>Virginia</v>
      </c>
      <c r="J4983" cm="1">
        <f t="array" ref="J4983">_xlfn.XLOOKUP(I4983&amp;PROPER(D4983),Cleaned_Population!B$2:B$3200&amp;Cleaned_Population!A$2:A$3200,Cleaned_Population!C$2:C$3200,"No Match")</f>
        <v>33586</v>
      </c>
      <c r="K4983" t="str">
        <f t="shared" si="77"/>
        <v>Sufficient Access</v>
      </c>
    </row>
    <row r="4984" spans="1:11">
      <c r="A4984" t="str">
        <v>CARILION TAZEWELL COMMUNITY HOSPITAL</v>
      </c>
      <c r="B4984" t="str">
        <v>TAZEWELL</v>
      </c>
      <c r="C4984" t="str">
        <v>VA</v>
      </c>
      <c r="D4984" t="str">
        <v>TAZEWELL</v>
      </c>
      <c r="E4984" t="str">
        <v>Acute Care Hospitals</v>
      </c>
      <c r="F4984" t="str">
        <v>Voluntary non-profit - Other</v>
      </c>
      <c r="G4984" t="str">
        <v>Yes</v>
      </c>
      <c r="H4984" s="8">
        <v>0</v>
      </c>
      <c r="I4984" t="str">
        <f>_xlfn.XLOOKUP(C4984,State_Ref!B:B,State_Ref!A:A,"No Match")</f>
        <v>Virginia</v>
      </c>
      <c r="J4984" cm="1">
        <f t="array" ref="J4984">_xlfn.XLOOKUP(I4984&amp;PROPER(D4984),Cleaned_Population!B$2:B$3200&amp;Cleaned_Population!A$2:A$3200,Cleaned_Population!C$2:C$3200,"No Match")</f>
        <v>38635</v>
      </c>
      <c r="K4984" t="str">
        <f t="shared" si="77"/>
        <v>Sufficient Access</v>
      </c>
    </row>
    <row r="4985" spans="1:11">
      <c r="A4985" t="str">
        <v>HENRICO DOCTORS' HOSPITAL</v>
      </c>
      <c r="B4985" t="str">
        <v>RICHMOND</v>
      </c>
      <c r="C4985" t="str">
        <v>VA</v>
      </c>
      <c r="D4985" t="str">
        <v>HENRICO</v>
      </c>
      <c r="E4985" t="str">
        <v>Acute Care Hospitals</v>
      </c>
      <c r="F4985" t="str">
        <v>Voluntary non-profit - Other</v>
      </c>
      <c r="G4985" t="str">
        <v>Yes</v>
      </c>
      <c r="H4985" s="8">
        <v>4</v>
      </c>
      <c r="I4985" t="str">
        <f>_xlfn.XLOOKUP(C4985,State_Ref!B:B,State_Ref!A:A,"No Match")</f>
        <v>Virginia</v>
      </c>
      <c r="J4985" cm="1">
        <f t="array" ref="J4985">_xlfn.XLOOKUP(I4985&amp;PROPER(D4985),Cleaned_Population!B$2:B$3200&amp;Cleaned_Population!A$2:A$3200,Cleaned_Population!C$2:C$3200,"No Match")</f>
        <v>342775</v>
      </c>
      <c r="K4985" t="str">
        <f t="shared" si="77"/>
        <v>Hospital Desert</v>
      </c>
    </row>
    <row r="4986" spans="1:11">
      <c r="A4986" t="str">
        <v>SENTARA PRINCESS ANNE HOSPITAL</v>
      </c>
      <c r="B4986" t="str">
        <v>VIRGINIA BEACH</v>
      </c>
      <c r="C4986" t="str">
        <v>VA</v>
      </c>
      <c r="D4986" t="str">
        <v>VIRGINIA BEACH CITY</v>
      </c>
      <c r="E4986" t="str">
        <v>Acute Care Hospitals</v>
      </c>
      <c r="F4986" t="str">
        <v>Voluntary non-profit - Other</v>
      </c>
      <c r="G4986" t="str">
        <v>No</v>
      </c>
      <c r="H4986" s="8">
        <v>5</v>
      </c>
      <c r="I4986" t="str">
        <f>_xlfn.XLOOKUP(C4986,State_Ref!B:B,State_Ref!A:A,"No Match")</f>
        <v>Virginia</v>
      </c>
      <c r="J4986" cm="1">
        <f t="array" ref="J4986">_xlfn.XLOOKUP(I4986&amp;PROPER(D4986),Cleaned_Population!B$2:B$3200&amp;Cleaned_Population!A$2:A$3200,Cleaned_Population!C$2:C$3200,"No Match")</f>
        <v>453737</v>
      </c>
      <c r="K4986" t="str">
        <f t="shared" si="77"/>
        <v>Sufficient Access</v>
      </c>
    </row>
    <row r="4987" spans="1:11">
      <c r="A4987" t="str">
        <v>SALEM VA MEDICAL CENTER</v>
      </c>
      <c r="B4987" t="str">
        <v>SALEM</v>
      </c>
      <c r="C4987" t="str">
        <v>VA</v>
      </c>
      <c r="D4987" t="str">
        <v>SALEM CITY</v>
      </c>
      <c r="E4987" t="str">
        <v>Acute Care - Veterans Administration</v>
      </c>
      <c r="F4987" t="str">
        <v>Veterans Health Administration</v>
      </c>
      <c r="G4987" t="str">
        <v>Yes</v>
      </c>
      <c r="H4987" s="8">
        <v>4</v>
      </c>
      <c r="I4987" t="str">
        <f>_xlfn.XLOOKUP(C4987,State_Ref!B:B,State_Ref!A:A,"No Match")</f>
        <v>Virginia</v>
      </c>
      <c r="J4987" cm="1">
        <f t="array" ref="J4987">_xlfn.XLOOKUP(I4987&amp;PROPER(D4987),Cleaned_Population!B$2:B$3200&amp;Cleaned_Population!A$2:A$3200,Cleaned_Population!C$2:C$3200,"No Match")</f>
        <v>25816</v>
      </c>
      <c r="K4987" t="str">
        <f t="shared" si="77"/>
        <v>Sufficient Access</v>
      </c>
    </row>
    <row r="4988" spans="1:11">
      <c r="A4988" t="str">
        <v>CHESAPEAKE GENERAL HOSPITAL</v>
      </c>
      <c r="B4988" t="str">
        <v>CHESAPEAKE</v>
      </c>
      <c r="C4988" t="str">
        <v>VA</v>
      </c>
      <c r="D4988" t="str">
        <v>CHESAPEAKE CITY</v>
      </c>
      <c r="E4988" t="str">
        <v>Acute Care Hospitals</v>
      </c>
      <c r="F4988" t="str">
        <v>Government - Hospital District or Authority</v>
      </c>
      <c r="G4988" t="str">
        <v>Yes</v>
      </c>
      <c r="H4988" s="8">
        <v>3</v>
      </c>
      <c r="I4988" t="str">
        <f>_xlfn.XLOOKUP(C4988,State_Ref!B:B,State_Ref!A:A,"No Match")</f>
        <v>Virginia</v>
      </c>
      <c r="J4988" cm="1">
        <f t="array" ref="J4988">_xlfn.XLOOKUP(I4988&amp;PROPER(D4988),Cleaned_Population!B$2:B$3200&amp;Cleaned_Population!A$2:A$3200,Cleaned_Population!C$2:C$3200,"No Match")</f>
        <v>255332</v>
      </c>
      <c r="K4988" t="str">
        <f t="shared" si="77"/>
        <v>Hospital Desert</v>
      </c>
    </row>
    <row r="4989" spans="1:11">
      <c r="A4989" t="str">
        <v>INOVA MOUNT VERNON HOSPITAL</v>
      </c>
      <c r="B4989" t="str">
        <v>ALEXANDRIA</v>
      </c>
      <c r="C4989" t="str">
        <v>VA</v>
      </c>
      <c r="D4989" t="str">
        <v>FAIRFAX</v>
      </c>
      <c r="E4989" t="str">
        <v>Acute Care Hospitals</v>
      </c>
      <c r="F4989" t="str">
        <v>Voluntary non-profit - Private</v>
      </c>
      <c r="G4989" t="str">
        <v>Yes</v>
      </c>
      <c r="H4989" s="8">
        <v>4</v>
      </c>
      <c r="I4989" t="str">
        <f>_xlfn.XLOOKUP(C4989,State_Ref!B:B,State_Ref!A:A,"No Match")</f>
        <v>Virginia</v>
      </c>
      <c r="J4989" cm="1">
        <f t="array" ref="J4989">_xlfn.XLOOKUP(I4989&amp;PROPER(D4989),Cleaned_Population!B$2:B$3200&amp;Cleaned_Population!A$2:A$3200,Cleaned_Population!C$2:C$3200,"No Match")</f>
        <v>1167873</v>
      </c>
      <c r="K4989" t="str">
        <f t="shared" si="77"/>
        <v>Sufficient Access</v>
      </c>
    </row>
    <row r="4990" spans="1:11">
      <c r="A4990" t="str">
        <v>LEWISGALE HOSPITAL ALLEGHANY</v>
      </c>
      <c r="B4990" t="str">
        <v>LOW MOOR</v>
      </c>
      <c r="C4990" t="str">
        <v>VA</v>
      </c>
      <c r="D4990" t="str">
        <v>ALLEGHANY</v>
      </c>
      <c r="E4990" t="str">
        <v>Acute Care Hospitals</v>
      </c>
      <c r="F4990" t="str">
        <v>Proprietary</v>
      </c>
      <c r="G4990" t="str">
        <v>Yes</v>
      </c>
      <c r="H4990" s="8">
        <v>4</v>
      </c>
      <c r="I4990" t="str">
        <f>_xlfn.XLOOKUP(C4990,State_Ref!B:B,State_Ref!A:A,"No Match")</f>
        <v>Virginia</v>
      </c>
      <c r="J4990" cm="1">
        <f t="array" ref="J4990">_xlfn.XLOOKUP(I4990&amp;PROPER(D4990),Cleaned_Population!B$2:B$3200&amp;Cleaned_Population!A$2:A$3200,Cleaned_Population!C$2:C$3200,"No Match")</f>
        <v>14546</v>
      </c>
      <c r="K4990" t="str">
        <f t="shared" si="77"/>
        <v>Sufficient Access</v>
      </c>
    </row>
    <row r="4991" spans="1:11">
      <c r="A4991" t="str">
        <v>BUCHANAN GENERAL HOSPITAL</v>
      </c>
      <c r="B4991" t="str">
        <v>GRUNDY</v>
      </c>
      <c r="C4991" t="str">
        <v>VA</v>
      </c>
      <c r="D4991" t="str">
        <v>BUCHANAN</v>
      </c>
      <c r="E4991" t="str">
        <v>Acute Care Hospitals</v>
      </c>
      <c r="F4991" t="str">
        <v>Voluntary non-profit - Private</v>
      </c>
      <c r="G4991" t="str">
        <v>Yes</v>
      </c>
      <c r="H4991" s="8">
        <v>4</v>
      </c>
      <c r="I4991" t="str">
        <f>_xlfn.XLOOKUP(C4991,State_Ref!B:B,State_Ref!A:A,"No Match")</f>
        <v>Virginia</v>
      </c>
      <c r="J4991" cm="1">
        <f t="array" ref="J4991">_xlfn.XLOOKUP(I4991&amp;PROPER(D4991),Cleaned_Population!B$2:B$3200&amp;Cleaned_Population!A$2:A$3200,Cleaned_Population!C$2:C$3200,"No Match")</f>
        <v>18492</v>
      </c>
      <c r="K4991" t="str">
        <f t="shared" si="77"/>
        <v>Sufficient Access</v>
      </c>
    </row>
    <row r="4992" spans="1:11">
      <c r="A4992" t="str">
        <v>RIVERSIDE WALTER REED HOSPITAL</v>
      </c>
      <c r="B4992" t="str">
        <v>GLOUCESTER</v>
      </c>
      <c r="C4992" t="str">
        <v>VA</v>
      </c>
      <c r="D4992" t="str">
        <v>GLOUCESTER</v>
      </c>
      <c r="E4992" t="str">
        <v>Acute Care Hospitals</v>
      </c>
      <c r="F4992" t="str">
        <v>Voluntary non-profit - Private</v>
      </c>
      <c r="G4992" t="str">
        <v>Yes</v>
      </c>
      <c r="H4992" s="8">
        <v>4</v>
      </c>
      <c r="I4992" t="str">
        <f>_xlfn.XLOOKUP(C4992,State_Ref!B:B,State_Ref!A:A,"No Match")</f>
        <v>Virginia</v>
      </c>
      <c r="J4992" cm="1">
        <f t="array" ref="J4992">_xlfn.XLOOKUP(I4992&amp;PROPER(D4992),Cleaned_Population!B$2:B$3200&amp;Cleaned_Population!A$2:A$3200,Cleaned_Population!C$2:C$3200,"No Match")</f>
        <v>40097</v>
      </c>
      <c r="K4992" t="str">
        <f t="shared" si="77"/>
        <v>Sufficient Access</v>
      </c>
    </row>
    <row r="4993" spans="1:11">
      <c r="A4993" t="str">
        <v>BON SECOURS ST FRANCIS MEDICAL CENTER</v>
      </c>
      <c r="B4993" t="str">
        <v>MIDLOTHIAN</v>
      </c>
      <c r="C4993" t="str">
        <v>VA</v>
      </c>
      <c r="D4993" t="str">
        <v>CHESTERFIELD</v>
      </c>
      <c r="E4993" t="str">
        <v>Acute Care Hospitals</v>
      </c>
      <c r="F4993" t="str">
        <v>Voluntary non-profit - Church</v>
      </c>
      <c r="G4993" t="str">
        <v>Yes</v>
      </c>
      <c r="H4993" s="8">
        <v>3</v>
      </c>
      <c r="I4993" t="str">
        <f>_xlfn.XLOOKUP(C4993,State_Ref!B:B,State_Ref!A:A,"No Match")</f>
        <v>Virginia</v>
      </c>
      <c r="J4993" cm="1">
        <f t="array" ref="J4993">_xlfn.XLOOKUP(I4993&amp;PROPER(D4993),Cleaned_Population!B$2:B$3200&amp;Cleaned_Population!A$2:A$3200,Cleaned_Population!C$2:C$3200,"No Match")</f>
        <v>397148</v>
      </c>
      <c r="K4993" t="str">
        <f t="shared" si="77"/>
        <v>Hospital Desert</v>
      </c>
    </row>
    <row r="4994" spans="1:11">
      <c r="A4994" t="str">
        <v>STAFFORD HOSPITAL, LLC</v>
      </c>
      <c r="B4994" t="str">
        <v>STAFFORD</v>
      </c>
      <c r="C4994" t="str">
        <v>VA</v>
      </c>
      <c r="D4994" t="str">
        <v>STAFFORD</v>
      </c>
      <c r="E4994" t="str">
        <v>Acute Care Hospitals</v>
      </c>
      <c r="F4994" t="str">
        <v>Voluntary non-profit - Private</v>
      </c>
      <c r="G4994" t="str">
        <v>Yes</v>
      </c>
      <c r="H4994" s="8">
        <v>4</v>
      </c>
      <c r="I4994" t="str">
        <f>_xlfn.XLOOKUP(C4994,State_Ref!B:B,State_Ref!A:A,"No Match")</f>
        <v>Virginia</v>
      </c>
      <c r="J4994" cm="1">
        <f t="array" ref="J4994">_xlfn.XLOOKUP(I4994&amp;PROPER(D4994),Cleaned_Population!B$2:B$3200&amp;Cleaned_Population!A$2:A$3200,Cleaned_Population!C$2:C$3200,"No Match")</f>
        <v>170803</v>
      </c>
      <c r="K4994" t="str">
        <f t="shared" si="77"/>
        <v>Hospital Desert</v>
      </c>
    </row>
    <row r="4995" spans="1:11">
      <c r="A4995" t="str">
        <v>SPOTSYLVANIA REGIONAL MEDICAL CENTER</v>
      </c>
      <c r="B4995" t="str">
        <v>FREDERICKSBURG</v>
      </c>
      <c r="C4995" t="str">
        <v>VA</v>
      </c>
      <c r="D4995" t="str">
        <v>SPOTSYLVANIA</v>
      </c>
      <c r="E4995" t="str">
        <v>Acute Care Hospitals</v>
      </c>
      <c r="F4995" t="str">
        <v>Proprietary</v>
      </c>
      <c r="G4995" t="str">
        <v>Yes</v>
      </c>
      <c r="H4995" s="8">
        <v>3</v>
      </c>
      <c r="I4995" t="str">
        <f>_xlfn.XLOOKUP(C4995,State_Ref!B:B,State_Ref!A:A,"No Match")</f>
        <v>Virginia</v>
      </c>
      <c r="J4995" cm="1">
        <f t="array" ref="J4995">_xlfn.XLOOKUP(I4995&amp;PROPER(D4995),Cleaned_Population!B$2:B$3200&amp;Cleaned_Population!A$2:A$3200,Cleaned_Population!C$2:C$3200,"No Match")</f>
        <v>155388</v>
      </c>
      <c r="K4995" t="str">
        <f t="shared" ref="K4995:K5058" si="78">IF(AND(J4995&gt;50000,COUNTIFS(D:D,D4995,C:C,C4995)&lt;=1),"Hospital Desert","Sufficient Access")</f>
        <v>Hospital Desert</v>
      </c>
    </row>
    <row r="4996" spans="1:11">
      <c r="A4996" t="str">
        <v>RIVERSIDE DOCTORS' HOSPITAL OF WILLIAMSBURG</v>
      </c>
      <c r="B4996" t="str">
        <v>WILLIAMSBURG</v>
      </c>
      <c r="C4996" t="str">
        <v>VA</v>
      </c>
      <c r="D4996" t="str">
        <v>JAMES CITY</v>
      </c>
      <c r="E4996" t="str">
        <v>Acute Care Hospitals</v>
      </c>
      <c r="F4996" t="str">
        <v>Voluntary non-profit - Private</v>
      </c>
      <c r="G4996" t="str">
        <v>Yes</v>
      </c>
      <c r="H4996" s="8">
        <v>5</v>
      </c>
      <c r="I4996" t="str">
        <f>_xlfn.XLOOKUP(C4996,State_Ref!B:B,State_Ref!A:A,"No Match")</f>
        <v>Virginia</v>
      </c>
      <c r="J4996" cm="1">
        <f t="array" ref="J4996">_xlfn.XLOOKUP(I4996&amp;PROPER(D4996),Cleaned_Population!B$2:B$3200&amp;Cleaned_Population!A$2:A$3200,Cleaned_Population!C$2:C$3200,"No Match")</f>
        <v>83326</v>
      </c>
      <c r="K4996" t="str">
        <f t="shared" si="78"/>
        <v>Sufficient Access</v>
      </c>
    </row>
    <row r="4997" spans="1:11">
      <c r="A4997" t="str">
        <v>UVA HEALTH HAYMARKET MEDICAL CENTER</v>
      </c>
      <c r="B4997" t="str">
        <v>HAYMARKET</v>
      </c>
      <c r="C4997" t="str">
        <v>VA</v>
      </c>
      <c r="D4997" t="str">
        <v>PRINCE WILLIAM</v>
      </c>
      <c r="E4997" t="str">
        <v>Acute Care Hospitals</v>
      </c>
      <c r="F4997" t="str">
        <v>Voluntary non-profit - Private</v>
      </c>
      <c r="G4997" t="str">
        <v>Yes</v>
      </c>
      <c r="H4997" s="8">
        <v>4</v>
      </c>
      <c r="I4997" t="str">
        <f>_xlfn.XLOOKUP(C4997,State_Ref!B:B,State_Ref!A:A,"No Match")</f>
        <v>Virginia</v>
      </c>
      <c r="J4997" cm="1">
        <f t="array" ref="J4997">_xlfn.XLOOKUP(I4997&amp;PROPER(D4997),Cleaned_Population!B$2:B$3200&amp;Cleaned_Population!A$2:A$3200,Cleaned_Population!C$2:C$3200,"No Match")</f>
        <v>502966</v>
      </c>
      <c r="K4997" t="str">
        <f t="shared" si="78"/>
        <v>Sufficient Access</v>
      </c>
    </row>
    <row r="4998" spans="1:11">
      <c r="A4998" t="str">
        <v>STONESPRINGS HOSPITAL CENTER</v>
      </c>
      <c r="B4998" t="str">
        <v>DULLES</v>
      </c>
      <c r="C4998" t="str">
        <v>VA</v>
      </c>
      <c r="D4998" t="str">
        <v>LOUDOUN</v>
      </c>
      <c r="E4998" t="str">
        <v>Acute Care Hospitals</v>
      </c>
      <c r="F4998" t="str">
        <v>Proprietary</v>
      </c>
      <c r="G4998" t="str">
        <v>Yes</v>
      </c>
      <c r="H4998" s="8">
        <v>4</v>
      </c>
      <c r="I4998" t="str">
        <f>_xlfn.XLOOKUP(C4998,State_Ref!B:B,State_Ref!A:A,"No Match")</f>
        <v>Virginia</v>
      </c>
      <c r="J4998" cm="1">
        <f t="array" ref="J4998">_xlfn.XLOOKUP(I4998&amp;PROPER(D4998),Cleaned_Population!B$2:B$3200&amp;Cleaned_Population!A$2:A$3200,Cleaned_Population!C$2:C$3200,"No Match")</f>
        <v>449749</v>
      </c>
      <c r="K4998" t="str">
        <f t="shared" si="78"/>
        <v>Sufficient Access</v>
      </c>
    </row>
    <row r="4999" spans="1:11">
      <c r="A4999" t="str">
        <v>BON SECOURS HARBOUR VIEW MEDICAL CENTER</v>
      </c>
      <c r="B4999" t="str">
        <v>SUFFOLK</v>
      </c>
      <c r="C4999" t="str">
        <v>VA</v>
      </c>
      <c r="D4999" t="str">
        <v>SUFFOLK CITY</v>
      </c>
      <c r="E4999" t="str">
        <v>Acute Care Hospitals</v>
      </c>
      <c r="F4999" t="str">
        <v>Voluntary non-profit - Private</v>
      </c>
      <c r="G4999" t="str">
        <v>Yes</v>
      </c>
      <c r="H4999" s="8">
        <v>0</v>
      </c>
      <c r="I4999" t="str">
        <f>_xlfn.XLOOKUP(C4999,State_Ref!B:B,State_Ref!A:A,"No Match")</f>
        <v>Virginia</v>
      </c>
      <c r="J4999" cm="1">
        <f t="array" ref="J4999">_xlfn.XLOOKUP(I4999&amp;PROPER(D4999),Cleaned_Population!B$2:B$3200&amp;Cleaned_Population!A$2:A$3200,Cleaned_Population!C$2:C$3200,"No Match")</f>
        <v>104699</v>
      </c>
      <c r="K4999" t="str">
        <f t="shared" si="78"/>
        <v>Sufficient Access</v>
      </c>
    </row>
    <row r="5000" spans="1:11">
      <c r="A5000" t="str">
        <v>BATH COMMUNITY HOSPITAL</v>
      </c>
      <c r="B5000" t="str">
        <v>HOT SPRINGS</v>
      </c>
      <c r="C5000" t="str">
        <v>VA</v>
      </c>
      <c r="D5000" t="str">
        <v>BATH</v>
      </c>
      <c r="E5000" t="str">
        <v>Critical Access Hospitals</v>
      </c>
      <c r="F5000" t="str">
        <v>Voluntary non-profit - Private</v>
      </c>
      <c r="G5000" t="str">
        <v>Yes</v>
      </c>
      <c r="H5000" s="8">
        <v>0</v>
      </c>
      <c r="I5000" t="str">
        <f>_xlfn.XLOOKUP(C5000,State_Ref!B:B,State_Ref!A:A,"No Match")</f>
        <v>Virginia</v>
      </c>
      <c r="J5000" cm="1">
        <f t="array" ref="J5000">_xlfn.XLOOKUP(I5000&amp;PROPER(D5000),Cleaned_Population!B$2:B$3200&amp;Cleaned_Population!A$2:A$3200,Cleaned_Population!C$2:C$3200,"No Match")</f>
        <v>4076</v>
      </c>
      <c r="K5000" t="str">
        <f t="shared" si="78"/>
        <v>Sufficient Access</v>
      </c>
    </row>
    <row r="5001" spans="1:11">
      <c r="A5001" t="str">
        <v>CARILION GILES COMMUNITY HOSPITAL</v>
      </c>
      <c r="B5001" t="str">
        <v>PEARISBURG</v>
      </c>
      <c r="C5001" t="str">
        <v>VA</v>
      </c>
      <c r="D5001" t="str">
        <v>GILES</v>
      </c>
      <c r="E5001" t="str">
        <v>Critical Access Hospitals</v>
      </c>
      <c r="F5001" t="str">
        <v>Voluntary non-profit - Private</v>
      </c>
      <c r="G5001" t="str">
        <v>Yes</v>
      </c>
      <c r="H5001" s="8">
        <v>4</v>
      </c>
      <c r="I5001" t="str">
        <f>_xlfn.XLOOKUP(C5001,State_Ref!B:B,State_Ref!A:A,"No Match")</f>
        <v>Virginia</v>
      </c>
      <c r="J5001" cm="1">
        <f t="array" ref="J5001">_xlfn.XLOOKUP(I5001&amp;PROPER(D5001),Cleaned_Population!B$2:B$3200&amp;Cleaned_Population!A$2:A$3200,Cleaned_Population!C$2:C$3200,"No Match")</f>
        <v>16564</v>
      </c>
      <c r="K5001" t="str">
        <f t="shared" si="78"/>
        <v>Sufficient Access</v>
      </c>
    </row>
    <row r="5002" spans="1:11">
      <c r="A5002" t="str">
        <v>DICKENSON COMMUNITY HOSPITAL</v>
      </c>
      <c r="B5002" t="str">
        <v>CLINTWOOD</v>
      </c>
      <c r="C5002" t="str">
        <v>VA</v>
      </c>
      <c r="D5002" t="str">
        <v>DICKENSON</v>
      </c>
      <c r="E5002" t="str">
        <v>Critical Access Hospitals</v>
      </c>
      <c r="F5002" t="str">
        <v>Voluntary non-profit - Private</v>
      </c>
      <c r="G5002" t="str">
        <v>Yes</v>
      </c>
      <c r="H5002" s="8">
        <v>0</v>
      </c>
      <c r="I5002" t="str">
        <f>_xlfn.XLOOKUP(C5002,State_Ref!B:B,State_Ref!A:A,"No Match")</f>
        <v>Virginia</v>
      </c>
      <c r="J5002" cm="1">
        <f t="array" ref="J5002">_xlfn.XLOOKUP(I5002&amp;PROPER(D5002),Cleaned_Population!B$2:B$3200&amp;Cleaned_Population!A$2:A$3200,Cleaned_Population!C$2:C$3200,"No Match")</f>
        <v>13236</v>
      </c>
      <c r="K5002" t="str">
        <f t="shared" si="78"/>
        <v>Sufficient Access</v>
      </c>
    </row>
    <row r="5003" spans="1:11">
      <c r="A5003" t="str">
        <v>CARILION STONEWALL JACKSON HOSPITAL</v>
      </c>
      <c r="B5003" t="str">
        <v>LEXINGTON</v>
      </c>
      <c r="C5003" t="str">
        <v>VA</v>
      </c>
      <c r="D5003" t="str">
        <v>LEXINGTON CITY</v>
      </c>
      <c r="E5003" t="str">
        <v>Critical Access Hospitals</v>
      </c>
      <c r="F5003" t="str">
        <v>Voluntary non-profit - Private</v>
      </c>
      <c r="G5003" t="str">
        <v>Yes</v>
      </c>
      <c r="H5003" s="8">
        <v>3</v>
      </c>
      <c r="I5003" t="str">
        <f>_xlfn.XLOOKUP(C5003,State_Ref!B:B,State_Ref!A:A,"No Match")</f>
        <v>Virginia</v>
      </c>
      <c r="J5003" cm="1">
        <f t="array" ref="J5003">_xlfn.XLOOKUP(I5003&amp;PROPER(D5003),Cleaned_Population!B$2:B$3200&amp;Cleaned_Population!A$2:A$3200,Cleaned_Population!C$2:C$3200,"No Match")</f>
        <v>7769</v>
      </c>
      <c r="K5003" t="str">
        <f t="shared" si="78"/>
        <v>Sufficient Access</v>
      </c>
    </row>
    <row r="5004" spans="1:11">
      <c r="A5004" t="str">
        <v>SHENANDOAH MEMORIAL HOSPITAL</v>
      </c>
      <c r="B5004" t="str">
        <v>WOODSTOCK</v>
      </c>
      <c r="C5004" t="str">
        <v>VA</v>
      </c>
      <c r="D5004" t="str">
        <v>SHENANDOAH</v>
      </c>
      <c r="E5004" t="str">
        <v>Critical Access Hospitals</v>
      </c>
      <c r="F5004" t="str">
        <v>Voluntary non-profit - Private</v>
      </c>
      <c r="G5004" t="str">
        <v>Yes</v>
      </c>
      <c r="H5004" s="8">
        <v>3</v>
      </c>
      <c r="I5004" t="str">
        <f>_xlfn.XLOOKUP(C5004,State_Ref!B:B,State_Ref!A:A,"No Match")</f>
        <v>Virginia</v>
      </c>
      <c r="J5004" cm="1">
        <f t="array" ref="J5004">_xlfn.XLOOKUP(I5004&amp;PROPER(D5004),Cleaned_Population!B$2:B$3200&amp;Cleaned_Population!A$2:A$3200,Cleaned_Population!C$2:C$3200,"No Match")</f>
        <v>45839</v>
      </c>
      <c r="K5004" t="str">
        <f t="shared" si="78"/>
        <v>Sufficient Access</v>
      </c>
    </row>
    <row r="5005" spans="1:11">
      <c r="A5005" t="str">
        <v>PAGE MEMORIAL HOSPITAL, INC</v>
      </c>
      <c r="B5005" t="str">
        <v>LURAY</v>
      </c>
      <c r="C5005" t="str">
        <v>VA</v>
      </c>
      <c r="D5005" t="str">
        <v>PAGE</v>
      </c>
      <c r="E5005" t="str">
        <v>Critical Access Hospitals</v>
      </c>
      <c r="F5005" t="str">
        <v>Voluntary non-profit - Private</v>
      </c>
      <c r="G5005" t="str">
        <v>Yes</v>
      </c>
      <c r="H5005" s="8">
        <v>5</v>
      </c>
      <c r="I5005" t="str">
        <f>_xlfn.XLOOKUP(C5005,State_Ref!B:B,State_Ref!A:A,"No Match")</f>
        <v>Virginia</v>
      </c>
      <c r="J5005" cm="1">
        <f t="array" ref="J5005">_xlfn.XLOOKUP(I5005&amp;PROPER(D5005),Cleaned_Population!B$2:B$3200&amp;Cleaned_Population!A$2:A$3200,Cleaned_Population!C$2:C$3200,"No Match")</f>
        <v>23762</v>
      </c>
      <c r="K5005" t="str">
        <f t="shared" si="78"/>
        <v>Sufficient Access</v>
      </c>
    </row>
    <row r="5006" spans="1:11">
      <c r="A5006" t="str">
        <v>RAPPAHANNOCK GENERAL HOSPITAL</v>
      </c>
      <c r="B5006" t="str">
        <v>KILMARNOCK</v>
      </c>
      <c r="C5006" t="str">
        <v>VA</v>
      </c>
      <c r="D5006" t="str">
        <v>LANCASTER</v>
      </c>
      <c r="E5006" t="str">
        <v>Critical Access Hospitals</v>
      </c>
      <c r="F5006" t="str">
        <v>Voluntary non-profit - Private</v>
      </c>
      <c r="G5006" t="str">
        <v>Yes</v>
      </c>
      <c r="H5006" s="8">
        <v>4</v>
      </c>
      <c r="I5006" t="str">
        <f>_xlfn.XLOOKUP(C5006,State_Ref!B:B,State_Ref!A:A,"No Match")</f>
        <v>Virginia</v>
      </c>
      <c r="J5006" cm="1">
        <f t="array" ref="J5006">_xlfn.XLOOKUP(I5006&amp;PROPER(D5006),Cleaned_Population!B$2:B$3200&amp;Cleaned_Population!A$2:A$3200,Cleaned_Population!C$2:C$3200,"No Match")</f>
        <v>10995</v>
      </c>
      <c r="K5006" t="str">
        <f t="shared" si="78"/>
        <v>Sufficient Access</v>
      </c>
    </row>
    <row r="5007" spans="1:11">
      <c r="A5007" t="str">
        <v>LEE COUNTY COMMUNITY HOSPITAL</v>
      </c>
      <c r="B5007" t="str">
        <v>PENNINGTON GAP</v>
      </c>
      <c r="C5007" t="str">
        <v>VA</v>
      </c>
      <c r="D5007" t="str">
        <v>LEE</v>
      </c>
      <c r="E5007" t="str">
        <v>Critical Access Hospitals</v>
      </c>
      <c r="F5007" t="str">
        <v>Voluntary non-profit - Private</v>
      </c>
      <c r="G5007" t="str">
        <v>Yes</v>
      </c>
      <c r="H5007" s="8">
        <v>0</v>
      </c>
      <c r="I5007" t="str">
        <f>_xlfn.XLOOKUP(C5007,State_Ref!B:B,State_Ref!A:A,"No Match")</f>
        <v>Virginia</v>
      </c>
      <c r="J5007" cm="1">
        <f t="array" ref="J5007">_xlfn.XLOOKUP(I5007&amp;PROPER(D5007),Cleaned_Population!B$2:B$3200&amp;Cleaned_Population!A$2:A$3200,Cleaned_Population!C$2:C$3200,"No Match")</f>
        <v>21642</v>
      </c>
      <c r="K5007" t="str">
        <f t="shared" si="78"/>
        <v>Sufficient Access</v>
      </c>
    </row>
    <row r="5008" spans="1:11">
      <c r="A5008" t="str">
        <v>CUMBERLAND HOSPITAL LLC</v>
      </c>
      <c r="B5008" t="str">
        <v>NEW KENT</v>
      </c>
      <c r="C5008" t="str">
        <v>VA</v>
      </c>
      <c r="D5008" t="str">
        <v>NEW KENT</v>
      </c>
      <c r="E5008" t="str">
        <v>Childrens</v>
      </c>
      <c r="F5008" t="str">
        <v>Proprietary</v>
      </c>
      <c r="G5008" t="str">
        <v>No</v>
      </c>
      <c r="H5008" s="8">
        <v>0</v>
      </c>
      <c r="I5008" t="str">
        <f>_xlfn.XLOOKUP(C5008,State_Ref!B:B,State_Ref!A:A,"No Match")</f>
        <v>Virginia</v>
      </c>
      <c r="J5008" cm="1">
        <f t="array" ref="J5008">_xlfn.XLOOKUP(I5008&amp;PROPER(D5008),Cleaned_Population!B$2:B$3200&amp;Cleaned_Population!A$2:A$3200,Cleaned_Population!C$2:C$3200,"No Match")</f>
        <v>28022</v>
      </c>
      <c r="K5008" t="str">
        <f t="shared" si="78"/>
        <v>Sufficient Access</v>
      </c>
    </row>
    <row r="5009" spans="1:11">
      <c r="A5009" t="str">
        <v>CHILDRENS HOSPITAL OF THE KINGS DAUGHTERS INC</v>
      </c>
      <c r="B5009" t="str">
        <v>NORFOLK</v>
      </c>
      <c r="C5009" t="str">
        <v>VA</v>
      </c>
      <c r="D5009" t="str">
        <v>NORFOLK CITY</v>
      </c>
      <c r="E5009" t="str">
        <v>Childrens</v>
      </c>
      <c r="F5009" t="str">
        <v>Voluntary non-profit - Private</v>
      </c>
      <c r="G5009" t="str">
        <v>Yes</v>
      </c>
      <c r="H5009" s="8">
        <v>0</v>
      </c>
      <c r="I5009" t="str">
        <f>_xlfn.XLOOKUP(C5009,State_Ref!B:B,State_Ref!A:A,"No Match")</f>
        <v>Virginia</v>
      </c>
      <c r="J5009" cm="1">
        <f t="array" ref="J5009">_xlfn.XLOOKUP(I5009&amp;PROPER(D5009),Cleaned_Population!B$2:B$3200&amp;Cleaned_Population!A$2:A$3200,Cleaned_Population!C$2:C$3200,"No Match")</f>
        <v>231013</v>
      </c>
      <c r="K5009" t="str">
        <f t="shared" si="78"/>
        <v>Sufficient Access</v>
      </c>
    </row>
    <row r="5010" spans="1:11">
      <c r="A5010" t="str">
        <v>NORTHERN VIRGINIA MENTAL HEALTH INSTI</v>
      </c>
      <c r="B5010" t="str">
        <v>FALLS CHURCH</v>
      </c>
      <c r="C5010" t="str">
        <v>VA</v>
      </c>
      <c r="D5010" t="str">
        <v>FAIRFAX</v>
      </c>
      <c r="E5010" t="str">
        <v>Psychiatric</v>
      </c>
      <c r="F5010" t="str">
        <v>Government - State</v>
      </c>
      <c r="G5010" t="str">
        <v>No</v>
      </c>
      <c r="H5010" s="8">
        <v>0</v>
      </c>
      <c r="I5010" t="str">
        <f>_xlfn.XLOOKUP(C5010,State_Ref!B:B,State_Ref!A:A,"No Match")</f>
        <v>Virginia</v>
      </c>
      <c r="J5010" cm="1">
        <f t="array" ref="J5010">_xlfn.XLOOKUP(I5010&amp;PROPER(D5010),Cleaned_Population!B$2:B$3200&amp;Cleaned_Population!A$2:A$3200,Cleaned_Population!C$2:C$3200,"No Match")</f>
        <v>1167873</v>
      </c>
      <c r="K5010" t="str">
        <f t="shared" si="78"/>
        <v>Sufficient Access</v>
      </c>
    </row>
    <row r="5011" spans="1:11">
      <c r="A5011" t="str">
        <v>SOUTHERN VIRGINIA MENTAL HEALTH INSTITUTE</v>
      </c>
      <c r="B5011" t="str">
        <v>DANVILLE</v>
      </c>
      <c r="C5011" t="str">
        <v>VA</v>
      </c>
      <c r="D5011" t="str">
        <v>DANVILLE CITY</v>
      </c>
      <c r="E5011" t="str">
        <v>Psychiatric</v>
      </c>
      <c r="F5011" t="str">
        <v>Government - State</v>
      </c>
      <c r="G5011" t="str">
        <v>Yes</v>
      </c>
      <c r="H5011" s="8">
        <v>0</v>
      </c>
      <c r="I5011" t="str">
        <f>_xlfn.XLOOKUP(C5011,State_Ref!B:B,State_Ref!A:A,"No Match")</f>
        <v>Virginia</v>
      </c>
      <c r="J5011" cm="1">
        <f t="array" ref="J5011">_xlfn.XLOOKUP(I5011&amp;PROPER(D5011),Cleaned_Population!B$2:B$3200&amp;Cleaned_Population!A$2:A$3200,Cleaned_Population!C$2:C$3200,"No Match")</f>
        <v>41647</v>
      </c>
      <c r="K5011" t="str">
        <f t="shared" si="78"/>
        <v>Sufficient Access</v>
      </c>
    </row>
    <row r="5012" spans="1:11">
      <c r="A5012" t="str">
        <v>WESTERN STATE HOSPITAL</v>
      </c>
      <c r="B5012" t="str">
        <v>STAUNTON</v>
      </c>
      <c r="C5012" t="str">
        <v>VA</v>
      </c>
      <c r="D5012" t="str">
        <v>STAUNTON CITY</v>
      </c>
      <c r="E5012" t="str">
        <v>Psychiatric</v>
      </c>
      <c r="F5012" t="str">
        <v>Government - State</v>
      </c>
      <c r="G5012" t="str">
        <v>Yes</v>
      </c>
      <c r="H5012" s="8">
        <v>0</v>
      </c>
      <c r="I5012" t="str">
        <f>_xlfn.XLOOKUP(C5012,State_Ref!B:B,State_Ref!A:A,"No Match")</f>
        <v>Virginia</v>
      </c>
      <c r="J5012" cm="1">
        <f t="array" ref="J5012">_xlfn.XLOOKUP(I5012&amp;PROPER(D5012),Cleaned_Population!B$2:B$3200&amp;Cleaned_Population!A$2:A$3200,Cleaned_Population!C$2:C$3200,"No Match")</f>
        <v>26801</v>
      </c>
      <c r="K5012" t="str">
        <f t="shared" si="78"/>
        <v>Sufficient Access</v>
      </c>
    </row>
    <row r="5013" spans="1:11">
      <c r="A5013" t="str">
        <v>POPLAR SPRINGS HOSPITAL</v>
      </c>
      <c r="B5013" t="str">
        <v>PETERSBURG</v>
      </c>
      <c r="C5013" t="str">
        <v>VA</v>
      </c>
      <c r="D5013" t="str">
        <v>PETERSBURG CITY</v>
      </c>
      <c r="E5013" t="str">
        <v>Psychiatric</v>
      </c>
      <c r="F5013" t="str">
        <v>Proprietary</v>
      </c>
      <c r="G5013" t="str">
        <v>No</v>
      </c>
      <c r="H5013" s="8">
        <v>0</v>
      </c>
      <c r="I5013" t="str">
        <f>_xlfn.XLOOKUP(C5013,State_Ref!B:B,State_Ref!A:A,"No Match")</f>
        <v>Virginia</v>
      </c>
      <c r="J5013" cm="1">
        <f t="array" ref="J5013">_xlfn.XLOOKUP(I5013&amp;PROPER(D5013),Cleaned_Population!B$2:B$3200&amp;Cleaned_Population!A$2:A$3200,Cleaned_Population!C$2:C$3200,"No Match")</f>
        <v>33734</v>
      </c>
      <c r="K5013" t="str">
        <f t="shared" si="78"/>
        <v>Sufficient Access</v>
      </c>
    </row>
    <row r="5014" spans="1:11">
      <c r="A5014" t="str">
        <v>DOMINION HOSPITAL</v>
      </c>
      <c r="B5014" t="str">
        <v>FALLS CHURCH</v>
      </c>
      <c r="C5014" t="str">
        <v>VA</v>
      </c>
      <c r="D5014" t="str">
        <v>FAIRFAX</v>
      </c>
      <c r="E5014" t="str">
        <v>Psychiatric</v>
      </c>
      <c r="F5014" t="str">
        <v>Proprietary</v>
      </c>
      <c r="G5014" t="str">
        <v>No</v>
      </c>
      <c r="H5014" s="8">
        <v>0</v>
      </c>
      <c r="I5014" t="str">
        <f>_xlfn.XLOOKUP(C5014,State_Ref!B:B,State_Ref!A:A,"No Match")</f>
        <v>Virginia</v>
      </c>
      <c r="J5014" cm="1">
        <f t="array" ref="J5014">_xlfn.XLOOKUP(I5014&amp;PROPER(D5014),Cleaned_Population!B$2:B$3200&amp;Cleaned_Population!A$2:A$3200,Cleaned_Population!C$2:C$3200,"No Match")</f>
        <v>1167873</v>
      </c>
      <c r="K5014" t="str">
        <f t="shared" si="78"/>
        <v>Sufficient Access</v>
      </c>
    </row>
    <row r="5015" spans="1:11">
      <c r="A5015" t="str">
        <v>VIRGINIA BEACH PSYCHIATRIC CENTER</v>
      </c>
      <c r="B5015" t="str">
        <v>VIRGINIA BEACH</v>
      </c>
      <c r="C5015" t="str">
        <v>VA</v>
      </c>
      <c r="D5015" t="str">
        <v>VIRGINIA BEACH CITY</v>
      </c>
      <c r="E5015" t="str">
        <v>Psychiatric</v>
      </c>
      <c r="F5015" t="str">
        <v>Proprietary</v>
      </c>
      <c r="G5015" t="str">
        <v>No</v>
      </c>
      <c r="H5015" s="8">
        <v>0</v>
      </c>
      <c r="I5015" t="str">
        <f>_xlfn.XLOOKUP(C5015,State_Ref!B:B,State_Ref!A:A,"No Match")</f>
        <v>Virginia</v>
      </c>
      <c r="J5015" cm="1">
        <f t="array" ref="J5015">_xlfn.XLOOKUP(I5015&amp;PROPER(D5015),Cleaned_Population!B$2:B$3200&amp;Cleaned_Population!A$2:A$3200,Cleaned_Population!C$2:C$3200,"No Match")</f>
        <v>453737</v>
      </c>
      <c r="K5015" t="str">
        <f t="shared" si="78"/>
        <v>Sufficient Access</v>
      </c>
    </row>
    <row r="5016" spans="1:11">
      <c r="A5016" t="str">
        <v>SOUTHWESTERN VIRGINIA MENTAL HEALTH INSTITUTE</v>
      </c>
      <c r="B5016" t="str">
        <v>MARION</v>
      </c>
      <c r="C5016" t="str">
        <v>VA</v>
      </c>
      <c r="D5016" t="str">
        <v>SMYTH</v>
      </c>
      <c r="E5016" t="str">
        <v>Psychiatric</v>
      </c>
      <c r="F5016" t="str">
        <v>Government - State</v>
      </c>
      <c r="G5016" t="str">
        <v>No</v>
      </c>
      <c r="H5016" s="8">
        <v>0</v>
      </c>
      <c r="I5016" t="str">
        <f>_xlfn.XLOOKUP(C5016,State_Ref!B:B,State_Ref!A:A,"No Match")</f>
        <v>Virginia</v>
      </c>
      <c r="J5016" cm="1">
        <f t="array" ref="J5016">_xlfn.XLOOKUP(I5016&amp;PROPER(D5016),Cleaned_Population!B$2:B$3200&amp;Cleaned_Population!A$2:A$3200,Cleaned_Population!C$2:C$3200,"No Match")</f>
        <v>28882</v>
      </c>
      <c r="K5016" t="str">
        <f t="shared" si="78"/>
        <v>Sufficient Access</v>
      </c>
    </row>
    <row r="5017" spans="1:11">
      <c r="A5017" t="str">
        <v>THE PAVILION AT WILLIAMSBURG PLACE</v>
      </c>
      <c r="B5017" t="str">
        <v>WILLIAMSBURG</v>
      </c>
      <c r="C5017" t="str">
        <v>VA</v>
      </c>
      <c r="D5017" t="str">
        <v>JAMES CITY</v>
      </c>
      <c r="E5017" t="str">
        <v>Psychiatric</v>
      </c>
      <c r="F5017" t="str">
        <v>Proprietary</v>
      </c>
      <c r="G5017" t="str">
        <v>No</v>
      </c>
      <c r="H5017" s="8">
        <v>0</v>
      </c>
      <c r="I5017" t="str">
        <f>_xlfn.XLOOKUP(C5017,State_Ref!B:B,State_Ref!A:A,"No Match")</f>
        <v>Virginia</v>
      </c>
      <c r="J5017" cm="1">
        <f t="array" ref="J5017">_xlfn.XLOOKUP(I5017&amp;PROPER(D5017),Cleaned_Population!B$2:B$3200&amp;Cleaned_Population!A$2:A$3200,Cleaned_Population!C$2:C$3200,"No Match")</f>
        <v>83326</v>
      </c>
      <c r="K5017" t="str">
        <f t="shared" si="78"/>
        <v>Sufficient Access</v>
      </c>
    </row>
    <row r="5018" spans="1:11">
      <c r="A5018" t="str">
        <v>CATAWBA HOSPITAL</v>
      </c>
      <c r="B5018" t="str">
        <v>CATAWBA</v>
      </c>
      <c r="C5018" t="str">
        <v>VA</v>
      </c>
      <c r="D5018" t="str">
        <v>ROANOKE</v>
      </c>
      <c r="E5018" t="str">
        <v>Psychiatric</v>
      </c>
      <c r="F5018" t="str">
        <v>Government - State</v>
      </c>
      <c r="G5018" t="str">
        <v>No</v>
      </c>
      <c r="H5018" s="8">
        <v>0</v>
      </c>
      <c r="I5018" t="str">
        <f>_xlfn.XLOOKUP(C5018,State_Ref!B:B,State_Ref!A:A,"No Match")</f>
        <v>Virginia</v>
      </c>
      <c r="J5018" cm="1">
        <f t="array" ref="J5018">_xlfn.XLOOKUP(I5018&amp;PROPER(D5018),Cleaned_Population!B$2:B$3200&amp;Cleaned_Population!A$2:A$3200,Cleaned_Population!C$2:C$3200,"No Match")</f>
        <v>97150</v>
      </c>
      <c r="K5018" t="str">
        <f t="shared" si="78"/>
        <v>Hospital Desert</v>
      </c>
    </row>
    <row r="5019" spans="1:11">
      <c r="A5019" t="str">
        <v>PROVIDENCE ST MARY MEDICAL CENTER</v>
      </c>
      <c r="B5019" t="str">
        <v>WALLA WALLA</v>
      </c>
      <c r="C5019" t="str">
        <v>WA</v>
      </c>
      <c r="D5019" t="str">
        <v>WALLA WALLA</v>
      </c>
      <c r="E5019" t="str">
        <v>Acute Care Hospitals</v>
      </c>
      <c r="F5019" t="str">
        <v>Voluntary non-profit - Private</v>
      </c>
      <c r="G5019" t="str">
        <v>Yes</v>
      </c>
      <c r="H5019" s="8">
        <v>3</v>
      </c>
      <c r="I5019" t="str">
        <f>_xlfn.XLOOKUP(C5019,State_Ref!B:B,State_Ref!A:A,"No Match")</f>
        <v>Washington</v>
      </c>
      <c r="J5019" cm="1">
        <f t="array" ref="J5019">_xlfn.XLOOKUP(I5019&amp;PROPER(D5019),Cleaned_Population!B$2:B$3200&amp;Cleaned_Population!A$2:A$3200,Cleaned_Population!C$2:C$3200,"No Match")</f>
        <v>62361</v>
      </c>
      <c r="K5019" t="str">
        <f t="shared" si="78"/>
        <v>Hospital Desert</v>
      </c>
    </row>
    <row r="5020" spans="1:11">
      <c r="A5020" t="str">
        <v>SKAGIT VALLEY HOSPITAL</v>
      </c>
      <c r="B5020" t="str">
        <v>MOUNT VERNON</v>
      </c>
      <c r="C5020" t="str">
        <v>WA</v>
      </c>
      <c r="D5020" t="str">
        <v>SKAGIT</v>
      </c>
      <c r="E5020" t="str">
        <v>Acute Care Hospitals</v>
      </c>
      <c r="F5020" t="str">
        <v>Government - Hospital District or Authority</v>
      </c>
      <c r="G5020" t="str">
        <v>Yes</v>
      </c>
      <c r="H5020" s="8">
        <v>3</v>
      </c>
      <c r="I5020" t="str">
        <f>_xlfn.XLOOKUP(C5020,State_Ref!B:B,State_Ref!A:A,"No Match")</f>
        <v>Washington</v>
      </c>
      <c r="J5020" cm="1">
        <f t="array" ref="J5020">_xlfn.XLOOKUP(I5020&amp;PROPER(D5020),Cleaned_Population!B$2:B$3200&amp;Cleaned_Population!A$2:A$3200,Cleaned_Population!C$2:C$3200,"No Match")</f>
        <v>132975</v>
      </c>
      <c r="K5020" t="str">
        <f t="shared" si="78"/>
        <v>Sufficient Access</v>
      </c>
    </row>
    <row r="5021" spans="1:11">
      <c r="A5021" t="str">
        <v>VIRGINIA MASON MEDICAL CENTER</v>
      </c>
      <c r="B5021" t="str">
        <v>SEATTLE</v>
      </c>
      <c r="C5021" t="str">
        <v>WA</v>
      </c>
      <c r="D5021" t="str">
        <v>KING</v>
      </c>
      <c r="E5021" t="str">
        <v>Acute Care Hospitals</v>
      </c>
      <c r="F5021" t="str">
        <v>Voluntary non-profit - Private</v>
      </c>
      <c r="G5021" t="str">
        <v>Yes</v>
      </c>
      <c r="H5021" s="8">
        <v>5</v>
      </c>
      <c r="I5021" t="str">
        <f>_xlfn.XLOOKUP(C5021,State_Ref!B:B,State_Ref!A:A,"No Match")</f>
        <v>Washington</v>
      </c>
      <c r="J5021" cm="1">
        <f t="array" ref="J5021">_xlfn.XLOOKUP(I5021&amp;PROPER(D5021),Cleaned_Population!B$2:B$3200&amp;Cleaned_Population!A$2:A$3200,Cleaned_Population!C$2:C$3200,"No Match")</f>
        <v>2344939</v>
      </c>
      <c r="K5021" t="str">
        <f t="shared" si="78"/>
        <v>Sufficient Access</v>
      </c>
    </row>
    <row r="5022" spans="1:11">
      <c r="A5022" t="str">
        <v>ISLAND HOSPITAL</v>
      </c>
      <c r="B5022" t="str">
        <v>ANACORTES</v>
      </c>
      <c r="C5022" t="str">
        <v>WA</v>
      </c>
      <c r="D5022" t="str">
        <v>SKAGIT</v>
      </c>
      <c r="E5022" t="str">
        <v>Acute Care Hospitals</v>
      </c>
      <c r="F5022" t="str">
        <v>Government - Hospital District or Authority</v>
      </c>
      <c r="G5022" t="str">
        <v>Yes</v>
      </c>
      <c r="H5022" s="8">
        <v>4</v>
      </c>
      <c r="I5022" t="str">
        <f>_xlfn.XLOOKUP(C5022,State_Ref!B:B,State_Ref!A:A,"No Match")</f>
        <v>Washington</v>
      </c>
      <c r="J5022" cm="1">
        <f t="array" ref="J5022">_xlfn.XLOOKUP(I5022&amp;PROPER(D5022),Cleaned_Population!B$2:B$3200&amp;Cleaned_Population!A$2:A$3200,Cleaned_Population!C$2:C$3200,"No Match")</f>
        <v>132975</v>
      </c>
      <c r="K5022" t="str">
        <f t="shared" si="78"/>
        <v>Sufficient Access</v>
      </c>
    </row>
    <row r="5023" spans="1:11">
      <c r="A5023" t="str">
        <v>UNIVERSITY OF WASHINGTON MEDICAL CTR</v>
      </c>
      <c r="B5023" t="str">
        <v>SEATTLE</v>
      </c>
      <c r="C5023" t="str">
        <v>WA</v>
      </c>
      <c r="D5023" t="str">
        <v>KING</v>
      </c>
      <c r="E5023" t="str">
        <v>Acute Care Hospitals</v>
      </c>
      <c r="F5023" t="str">
        <v>Government - State</v>
      </c>
      <c r="G5023" t="str">
        <v>Yes</v>
      </c>
      <c r="H5023" s="8">
        <v>4</v>
      </c>
      <c r="I5023" t="str">
        <f>_xlfn.XLOOKUP(C5023,State_Ref!B:B,State_Ref!A:A,"No Match")</f>
        <v>Washington</v>
      </c>
      <c r="J5023" cm="1">
        <f t="array" ref="J5023">_xlfn.XLOOKUP(I5023&amp;PROPER(D5023),Cleaned_Population!B$2:B$3200&amp;Cleaned_Population!A$2:A$3200,Cleaned_Population!C$2:C$3200,"No Match")</f>
        <v>2344939</v>
      </c>
      <c r="K5023" t="str">
        <f t="shared" si="78"/>
        <v>Sufficient Access</v>
      </c>
    </row>
    <row r="5024" spans="1:11">
      <c r="A5024" t="str">
        <v>HIGHLINE MEDICAL CENTER</v>
      </c>
      <c r="B5024" t="str">
        <v>BURIEN</v>
      </c>
      <c r="C5024" t="str">
        <v>WA</v>
      </c>
      <c r="D5024" t="str">
        <v>KING</v>
      </c>
      <c r="E5024" t="str">
        <v>Acute Care Hospitals</v>
      </c>
      <c r="F5024" t="str">
        <v>Voluntary non-profit - Private</v>
      </c>
      <c r="G5024" t="str">
        <v>Yes</v>
      </c>
      <c r="H5024" s="8">
        <v>4</v>
      </c>
      <c r="I5024" t="str">
        <f>_xlfn.XLOOKUP(C5024,State_Ref!B:B,State_Ref!A:A,"No Match")</f>
        <v>Washington</v>
      </c>
      <c r="J5024" cm="1">
        <f t="array" ref="J5024">_xlfn.XLOOKUP(I5024&amp;PROPER(D5024),Cleaned_Population!B$2:B$3200&amp;Cleaned_Population!A$2:A$3200,Cleaned_Population!C$2:C$3200,"No Match")</f>
        <v>2344939</v>
      </c>
      <c r="K5024" t="str">
        <f t="shared" si="78"/>
        <v>Sufficient Access</v>
      </c>
    </row>
    <row r="5025" spans="1:11">
      <c r="A5025" t="str">
        <v>PROVIDENCE REGIONAL MEDICAL CENTER EVERETT</v>
      </c>
      <c r="B5025" t="str">
        <v>EVERETT</v>
      </c>
      <c r="C5025" t="str">
        <v>WA</v>
      </c>
      <c r="D5025" t="str">
        <v>SNOHOMISH</v>
      </c>
      <c r="E5025" t="str">
        <v>Acute Care Hospitals</v>
      </c>
      <c r="F5025" t="str">
        <v>Voluntary non-profit - Church</v>
      </c>
      <c r="G5025" t="str">
        <v>Yes</v>
      </c>
      <c r="H5025" s="8">
        <v>4</v>
      </c>
      <c r="I5025" t="str">
        <f>_xlfn.XLOOKUP(C5025,State_Ref!B:B,State_Ref!A:A,"No Match")</f>
        <v>Washington</v>
      </c>
      <c r="J5025" cm="1">
        <f t="array" ref="J5025">_xlfn.XLOOKUP(I5025&amp;PROPER(D5025),Cleaned_Population!B$2:B$3200&amp;Cleaned_Population!A$2:A$3200,Cleaned_Population!C$2:C$3200,"No Match")</f>
        <v>870656</v>
      </c>
      <c r="K5025" t="str">
        <f t="shared" si="78"/>
        <v>Sufficient Access</v>
      </c>
    </row>
    <row r="5026" spans="1:11">
      <c r="A5026" t="str">
        <v>MULTICARE AUBURN MEDICAL CENTER</v>
      </c>
      <c r="B5026" t="str">
        <v>AUBURN</v>
      </c>
      <c r="C5026" t="str">
        <v>WA</v>
      </c>
      <c r="D5026" t="str">
        <v>KING</v>
      </c>
      <c r="E5026" t="str">
        <v>Acute Care Hospitals</v>
      </c>
      <c r="F5026" t="str">
        <v>Voluntary non-profit - Private</v>
      </c>
      <c r="G5026" t="str">
        <v>Yes</v>
      </c>
      <c r="H5026" s="8">
        <v>2</v>
      </c>
      <c r="I5026" t="str">
        <f>_xlfn.XLOOKUP(C5026,State_Ref!B:B,State_Ref!A:A,"No Match")</f>
        <v>Washington</v>
      </c>
      <c r="J5026" cm="1">
        <f t="array" ref="J5026">_xlfn.XLOOKUP(I5026&amp;PROPER(D5026),Cleaned_Population!B$2:B$3200&amp;Cleaned_Population!A$2:A$3200,Cleaned_Population!C$2:C$3200,"No Match")</f>
        <v>2344939</v>
      </c>
      <c r="K5026" t="str">
        <f t="shared" si="78"/>
        <v>Sufficient Access</v>
      </c>
    </row>
    <row r="5027" spans="1:11">
      <c r="A5027" t="str">
        <v>CONFLUENCE HEALTH HOSPITAL</v>
      </c>
      <c r="B5027" t="str">
        <v>WENATCHEE</v>
      </c>
      <c r="C5027" t="str">
        <v>WA</v>
      </c>
      <c r="D5027" t="str">
        <v>CHELAN</v>
      </c>
      <c r="E5027" t="str">
        <v>Acute Care Hospitals</v>
      </c>
      <c r="F5027" t="str">
        <v>Voluntary non-profit - Private</v>
      </c>
      <c r="G5027" t="str">
        <v>Yes</v>
      </c>
      <c r="H5027" s="8">
        <v>3</v>
      </c>
      <c r="I5027" t="str">
        <f>_xlfn.XLOOKUP(C5027,State_Ref!B:B,State_Ref!A:A,"No Match")</f>
        <v>Washington</v>
      </c>
      <c r="J5027" cm="1">
        <f t="array" ref="J5027">_xlfn.XLOOKUP(I5027&amp;PROPER(D5027),Cleaned_Population!B$2:B$3200&amp;Cleaned_Population!A$2:A$3200,Cleaned_Population!C$2:C$3200,"No Match")</f>
        <v>81941</v>
      </c>
      <c r="K5027" t="str">
        <f t="shared" si="78"/>
        <v>Sufficient Access</v>
      </c>
    </row>
    <row r="5028" spans="1:11">
      <c r="A5028" t="str">
        <v>PROVIDENCE CENTRALIA HOSPITAL</v>
      </c>
      <c r="B5028" t="str">
        <v>CENTRALIA</v>
      </c>
      <c r="C5028" t="str">
        <v>WA</v>
      </c>
      <c r="D5028" t="str">
        <v>LEWIS</v>
      </c>
      <c r="E5028" t="str">
        <v>Acute Care Hospitals</v>
      </c>
      <c r="F5028" t="str">
        <v>Voluntary non-profit - Other</v>
      </c>
      <c r="G5028" t="str">
        <v>Yes</v>
      </c>
      <c r="H5028" s="8">
        <v>3</v>
      </c>
      <c r="I5028" t="str">
        <f>_xlfn.XLOOKUP(C5028,State_Ref!B:B,State_Ref!A:A,"No Match")</f>
        <v>Washington</v>
      </c>
      <c r="J5028" cm="1">
        <f t="array" ref="J5028">_xlfn.XLOOKUP(I5028&amp;PROPER(D5028),Cleaned_Population!B$2:B$3200&amp;Cleaned_Population!A$2:A$3200,Cleaned_Population!C$2:C$3200,"No Match")</f>
        <v>88062</v>
      </c>
      <c r="K5028" t="str">
        <f t="shared" si="78"/>
        <v>Sufficient Access</v>
      </c>
    </row>
    <row r="5029" spans="1:11">
      <c r="A5029" t="str">
        <v>ST CLARE HOSPITAL</v>
      </c>
      <c r="B5029" t="str">
        <v>LAKEWOOD</v>
      </c>
      <c r="C5029" t="str">
        <v>WA</v>
      </c>
      <c r="D5029" t="str">
        <v>PIERCE</v>
      </c>
      <c r="E5029" t="str">
        <v>Acute Care Hospitals</v>
      </c>
      <c r="F5029" t="str">
        <v>Voluntary non-profit - Church</v>
      </c>
      <c r="G5029" t="str">
        <v>Yes</v>
      </c>
      <c r="H5029" s="8">
        <v>4</v>
      </c>
      <c r="I5029" t="str">
        <f>_xlfn.XLOOKUP(C5029,State_Ref!B:B,State_Ref!A:A,"No Match")</f>
        <v>Washington</v>
      </c>
      <c r="J5029" cm="1">
        <f t="array" ref="J5029">_xlfn.XLOOKUP(I5029&amp;PROPER(D5029),Cleaned_Population!B$2:B$3200&amp;Cleaned_Population!A$2:A$3200,Cleaned_Population!C$2:C$3200,"No Match")</f>
        <v>946288</v>
      </c>
      <c r="K5029" t="str">
        <f t="shared" si="78"/>
        <v>Sufficient Access</v>
      </c>
    </row>
    <row r="5030" spans="1:11">
      <c r="A5030" t="str">
        <v>PROVIDENCE ST PETER HOSPITAL</v>
      </c>
      <c r="B5030" t="str">
        <v>OLYMPIA</v>
      </c>
      <c r="C5030" t="str">
        <v>WA</v>
      </c>
      <c r="D5030" t="str">
        <v>THURSTON</v>
      </c>
      <c r="E5030" t="str">
        <v>Acute Care Hospitals</v>
      </c>
      <c r="F5030" t="str">
        <v>Voluntary non-profit - Private</v>
      </c>
      <c r="G5030" t="str">
        <v>Yes</v>
      </c>
      <c r="H5030" s="8">
        <v>3</v>
      </c>
      <c r="I5030" t="str">
        <f>_xlfn.XLOOKUP(C5030,State_Ref!B:B,State_Ref!A:A,"No Match")</f>
        <v>Washington</v>
      </c>
      <c r="J5030" cm="1">
        <f t="array" ref="J5030">_xlfn.XLOOKUP(I5030&amp;PROPER(D5030),Cleaned_Population!B$2:B$3200&amp;Cleaned_Population!A$2:A$3200,Cleaned_Population!C$2:C$3200,"No Match")</f>
        <v>304261</v>
      </c>
      <c r="K5030" t="str">
        <f t="shared" si="78"/>
        <v>Sufficient Access</v>
      </c>
    </row>
    <row r="5031" spans="1:11">
      <c r="A5031" t="str">
        <v>SWEDISH MEDICAL CENTER / CHERRY HILL</v>
      </c>
      <c r="B5031" t="str">
        <v>SEATTLE</v>
      </c>
      <c r="C5031" t="str">
        <v>WA</v>
      </c>
      <c r="D5031" t="str">
        <v>KING</v>
      </c>
      <c r="E5031" t="str">
        <v>Acute Care Hospitals</v>
      </c>
      <c r="F5031" t="str">
        <v>Voluntary non-profit - Church</v>
      </c>
      <c r="G5031" t="str">
        <v>Yes</v>
      </c>
      <c r="H5031" s="8">
        <v>4</v>
      </c>
      <c r="I5031" t="str">
        <f>_xlfn.XLOOKUP(C5031,State_Ref!B:B,State_Ref!A:A,"No Match")</f>
        <v>Washington</v>
      </c>
      <c r="J5031" cm="1">
        <f t="array" ref="J5031">_xlfn.XLOOKUP(I5031&amp;PROPER(D5031),Cleaned_Population!B$2:B$3200&amp;Cleaned_Population!A$2:A$3200,Cleaned_Population!C$2:C$3200,"No Match")</f>
        <v>2344939</v>
      </c>
      <c r="K5031" t="str">
        <f t="shared" si="78"/>
        <v>Sufficient Access</v>
      </c>
    </row>
    <row r="5032" spans="1:11">
      <c r="A5032" t="str">
        <v>SWEDISH EDMONDS HOSPITAL</v>
      </c>
      <c r="B5032" t="str">
        <v>EDMONDS</v>
      </c>
      <c r="C5032" t="str">
        <v>WA</v>
      </c>
      <c r="D5032" t="str">
        <v>SNOHOMISH</v>
      </c>
      <c r="E5032" t="str">
        <v>Acute Care Hospitals</v>
      </c>
      <c r="F5032" t="str">
        <v>Voluntary non-profit - Private</v>
      </c>
      <c r="G5032" t="str">
        <v>Yes</v>
      </c>
      <c r="H5032" s="8">
        <v>3</v>
      </c>
      <c r="I5032" t="str">
        <f>_xlfn.XLOOKUP(C5032,State_Ref!B:B,State_Ref!A:A,"No Match")</f>
        <v>Washington</v>
      </c>
      <c r="J5032" cm="1">
        <f t="array" ref="J5032">_xlfn.XLOOKUP(I5032&amp;PROPER(D5032),Cleaned_Population!B$2:B$3200&amp;Cleaned_Population!A$2:A$3200,Cleaned_Population!C$2:C$3200,"No Match")</f>
        <v>870656</v>
      </c>
      <c r="K5032" t="str">
        <f t="shared" si="78"/>
        <v>Sufficient Access</v>
      </c>
    </row>
    <row r="5033" spans="1:11">
      <c r="A5033" t="str">
        <v>SWEDISH MEDICAL CENTER</v>
      </c>
      <c r="B5033" t="str">
        <v>SEATTLE</v>
      </c>
      <c r="C5033" t="str">
        <v>WA</v>
      </c>
      <c r="D5033" t="str">
        <v>KING</v>
      </c>
      <c r="E5033" t="str">
        <v>Acute Care Hospitals</v>
      </c>
      <c r="F5033" t="str">
        <v>Voluntary non-profit - Private</v>
      </c>
      <c r="G5033" t="str">
        <v>Yes</v>
      </c>
      <c r="H5033" s="8">
        <v>4</v>
      </c>
      <c r="I5033" t="str">
        <f>_xlfn.XLOOKUP(C5033,State_Ref!B:B,State_Ref!A:A,"No Match")</f>
        <v>Washington</v>
      </c>
      <c r="J5033" cm="1">
        <f t="array" ref="J5033">_xlfn.XLOOKUP(I5033&amp;PROPER(D5033),Cleaned_Population!B$2:B$3200&amp;Cleaned_Population!A$2:A$3200,Cleaned_Population!C$2:C$3200,"No Match")</f>
        <v>2344939</v>
      </c>
      <c r="K5033" t="str">
        <f t="shared" si="78"/>
        <v>Sufficient Access</v>
      </c>
    </row>
    <row r="5034" spans="1:11">
      <c r="A5034" t="str">
        <v>ST JOSEPH HOSPITAL</v>
      </c>
      <c r="B5034" t="str">
        <v>BELLINGHAM</v>
      </c>
      <c r="C5034" t="str">
        <v>WA</v>
      </c>
      <c r="D5034" t="str">
        <v>WHATCOM</v>
      </c>
      <c r="E5034" t="str">
        <v>Acute Care Hospitals</v>
      </c>
      <c r="F5034" t="str">
        <v>Voluntary non-profit - Other</v>
      </c>
      <c r="G5034" t="str">
        <v>Yes</v>
      </c>
      <c r="H5034" s="8">
        <v>4</v>
      </c>
      <c r="I5034" t="str">
        <f>_xlfn.XLOOKUP(C5034,State_Ref!B:B,State_Ref!A:A,"No Match")</f>
        <v>Washington</v>
      </c>
      <c r="J5034" cm="1">
        <f t="array" ref="J5034">_xlfn.XLOOKUP(I5034&amp;PROPER(D5034),Cleaned_Population!B$2:B$3200&amp;Cleaned_Population!A$2:A$3200,Cleaned_Population!C$2:C$3200,"No Match")</f>
        <v>236392</v>
      </c>
      <c r="K5034" t="str">
        <f t="shared" si="78"/>
        <v>Hospital Desert</v>
      </c>
    </row>
    <row r="5035" spans="1:11">
      <c r="A5035" t="str">
        <v>GRAYS HARBOR COMMUNITY HOSPITAL</v>
      </c>
      <c r="B5035" t="str">
        <v>ABERDEEN</v>
      </c>
      <c r="C5035" t="str">
        <v>WA</v>
      </c>
      <c r="D5035" t="str">
        <v>GRAYS HARBOR</v>
      </c>
      <c r="E5035" t="str">
        <v>Acute Care Hospitals</v>
      </c>
      <c r="F5035" t="str">
        <v>Voluntary non-profit - Private</v>
      </c>
      <c r="G5035" t="str">
        <v>Yes</v>
      </c>
      <c r="H5035" s="8">
        <v>3</v>
      </c>
      <c r="I5035" t="str">
        <f>_xlfn.XLOOKUP(C5035,State_Ref!B:B,State_Ref!A:A,"No Match")</f>
        <v>Washington</v>
      </c>
      <c r="J5035" cm="1">
        <f t="array" ref="J5035">_xlfn.XLOOKUP(I5035&amp;PROPER(D5035),Cleaned_Population!B$2:B$3200&amp;Cleaned_Population!A$2:A$3200,Cleaned_Population!C$2:C$3200,"No Match")</f>
        <v>78144</v>
      </c>
      <c r="K5035" t="str">
        <f t="shared" si="78"/>
        <v>Sufficient Access</v>
      </c>
    </row>
    <row r="5036" spans="1:11">
      <c r="A5036" t="str">
        <v>SAMARITAN HOSPITAL</v>
      </c>
      <c r="B5036" t="str">
        <v>MOSES LAKE</v>
      </c>
      <c r="C5036" t="str">
        <v>WA</v>
      </c>
      <c r="D5036" t="str">
        <v>GRANT</v>
      </c>
      <c r="E5036" t="str">
        <v>Acute Care Hospitals</v>
      </c>
      <c r="F5036" t="str">
        <v>Proprietary</v>
      </c>
      <c r="G5036" t="str">
        <v>Yes</v>
      </c>
      <c r="H5036" s="8">
        <v>2</v>
      </c>
      <c r="I5036" t="str">
        <f>_xlfn.XLOOKUP(C5036,State_Ref!B:B,State_Ref!A:A,"No Match")</f>
        <v>Washington</v>
      </c>
      <c r="J5036" cm="1">
        <f t="array" ref="J5036">_xlfn.XLOOKUP(I5036&amp;PROPER(D5036),Cleaned_Population!B$2:B$3200&amp;Cleaned_Population!A$2:A$3200,Cleaned_Population!C$2:C$3200,"No Match")</f>
        <v>105727</v>
      </c>
      <c r="K5036" t="str">
        <f t="shared" si="78"/>
        <v>Sufficient Access</v>
      </c>
    </row>
    <row r="5037" spans="1:11">
      <c r="A5037" t="str">
        <v>YAKIMA VALLEY MEMORIAL</v>
      </c>
      <c r="B5037" t="str">
        <v>YAKIMA</v>
      </c>
      <c r="C5037" t="str">
        <v>WA</v>
      </c>
      <c r="D5037" t="str">
        <v>YAKIMA</v>
      </c>
      <c r="E5037" t="str">
        <v>Acute Care Hospitals</v>
      </c>
      <c r="F5037" t="str">
        <v>Voluntary non-profit - Private</v>
      </c>
      <c r="G5037" t="str">
        <v>Yes</v>
      </c>
      <c r="H5037" s="8">
        <v>1</v>
      </c>
      <c r="I5037" t="str">
        <f>_xlfn.XLOOKUP(C5037,State_Ref!B:B,State_Ref!A:A,"No Match")</f>
        <v>Washington</v>
      </c>
      <c r="J5037" cm="1">
        <f t="array" ref="J5037">_xlfn.XLOOKUP(I5037&amp;PROPER(D5037),Cleaned_Population!B$2:B$3200&amp;Cleaned_Population!A$2:A$3200,Cleaned_Population!C$2:C$3200,"No Match")</f>
        <v>259185</v>
      </c>
      <c r="K5037" t="str">
        <f t="shared" si="78"/>
        <v>Sufficient Access</v>
      </c>
    </row>
    <row r="5038" spans="1:11">
      <c r="A5038" t="str">
        <v>ASTRIA TOPPENISH HOSPITAL</v>
      </c>
      <c r="B5038" t="str">
        <v>TOPPENISH</v>
      </c>
      <c r="C5038" t="str">
        <v>WA</v>
      </c>
      <c r="D5038" t="str">
        <v>YAKIMA</v>
      </c>
      <c r="E5038" t="str">
        <v>Acute Care Hospitals</v>
      </c>
      <c r="F5038" t="str">
        <v>Voluntary non-profit - Private</v>
      </c>
      <c r="G5038" t="str">
        <v>Yes</v>
      </c>
      <c r="H5038" s="8">
        <v>0</v>
      </c>
      <c r="I5038" t="str">
        <f>_xlfn.XLOOKUP(C5038,State_Ref!B:B,State_Ref!A:A,"No Match")</f>
        <v>Washington</v>
      </c>
      <c r="J5038" cm="1">
        <f t="array" ref="J5038">_xlfn.XLOOKUP(I5038&amp;PROPER(D5038),Cleaned_Population!B$2:B$3200&amp;Cleaned_Population!A$2:A$3200,Cleaned_Population!C$2:C$3200,"No Match")</f>
        <v>259185</v>
      </c>
      <c r="K5038" t="str">
        <f t="shared" si="78"/>
        <v>Sufficient Access</v>
      </c>
    </row>
    <row r="5039" spans="1:11">
      <c r="A5039" t="str">
        <v>HARRISON MEDICAL CENTER</v>
      </c>
      <c r="B5039" t="str">
        <v>SILVERDALE</v>
      </c>
      <c r="C5039" t="str">
        <v>WA</v>
      </c>
      <c r="D5039" t="str">
        <v>KITSAP</v>
      </c>
      <c r="E5039" t="str">
        <v>Acute Care Hospitals</v>
      </c>
      <c r="F5039" t="str">
        <v>Voluntary non-profit - Private</v>
      </c>
      <c r="G5039" t="str">
        <v>Yes</v>
      </c>
      <c r="H5039" s="8">
        <v>4</v>
      </c>
      <c r="I5039" t="str">
        <f>_xlfn.XLOOKUP(C5039,State_Ref!B:B,State_Ref!A:A,"No Match")</f>
        <v>Washington</v>
      </c>
      <c r="J5039" cm="1">
        <f t="array" ref="J5039">_xlfn.XLOOKUP(I5039&amp;PROPER(D5039),Cleaned_Population!B$2:B$3200&amp;Cleaned_Population!A$2:A$3200,Cleaned_Population!C$2:C$3200,"No Match")</f>
        <v>283374</v>
      </c>
      <c r="K5039" t="str">
        <f t="shared" si="78"/>
        <v>Hospital Desert</v>
      </c>
    </row>
    <row r="5040" spans="1:11">
      <c r="A5040" t="str">
        <v>PEACEHEALTH ST JOHN MEDICAL CENTER</v>
      </c>
      <c r="B5040" t="str">
        <v>LONGVIEW</v>
      </c>
      <c r="C5040" t="str">
        <v>WA</v>
      </c>
      <c r="D5040" t="str">
        <v>COWLITZ</v>
      </c>
      <c r="E5040" t="str">
        <v>Acute Care Hospitals</v>
      </c>
      <c r="F5040" t="str">
        <v>Voluntary non-profit - Church</v>
      </c>
      <c r="G5040" t="str">
        <v>Yes</v>
      </c>
      <c r="H5040" s="8">
        <v>4</v>
      </c>
      <c r="I5040" t="str">
        <f>_xlfn.XLOOKUP(C5040,State_Ref!B:B,State_Ref!A:A,"No Match")</f>
        <v>Washington</v>
      </c>
      <c r="J5040" cm="1">
        <f t="array" ref="J5040">_xlfn.XLOOKUP(I5040&amp;PROPER(D5040),Cleaned_Population!B$2:B$3200&amp;Cleaned_Population!A$2:A$3200,Cleaned_Population!C$2:C$3200,"No Match")</f>
        <v>114885</v>
      </c>
      <c r="K5040" t="str">
        <f t="shared" si="78"/>
        <v>Hospital Desert</v>
      </c>
    </row>
    <row r="5041" spans="1:11">
      <c r="A5041" t="str">
        <v>DEACONESS MEDICAL CENTER</v>
      </c>
      <c r="B5041" t="str">
        <v>SPOKANE</v>
      </c>
      <c r="C5041" t="str">
        <v>WA</v>
      </c>
      <c r="D5041" t="str">
        <v>SPOKANE</v>
      </c>
      <c r="E5041" t="str">
        <v>Acute Care Hospitals</v>
      </c>
      <c r="F5041" t="str">
        <v>Voluntary non-profit - Private</v>
      </c>
      <c r="G5041" t="str">
        <v>Yes</v>
      </c>
      <c r="H5041" s="8">
        <v>3</v>
      </c>
      <c r="I5041" t="str">
        <f>_xlfn.XLOOKUP(C5041,State_Ref!B:B,State_Ref!A:A,"No Match")</f>
        <v>Washington</v>
      </c>
      <c r="J5041" cm="1">
        <f t="array" ref="J5041">_xlfn.XLOOKUP(I5041&amp;PROPER(D5041),Cleaned_Population!B$2:B$3200&amp;Cleaned_Population!A$2:A$3200,Cleaned_Population!C$2:C$3200,"No Match")</f>
        <v>558344</v>
      </c>
      <c r="K5041" t="str">
        <f t="shared" si="78"/>
        <v>Sufficient Access</v>
      </c>
    </row>
    <row r="5042" spans="1:11">
      <c r="A5042" t="str">
        <v>PEACEHEALTH SOUTHWEST MEDICAL CENTER</v>
      </c>
      <c r="B5042" t="str">
        <v>VANCOUVER</v>
      </c>
      <c r="C5042" t="str">
        <v>WA</v>
      </c>
      <c r="D5042" t="str">
        <v>CLARK</v>
      </c>
      <c r="E5042" t="str">
        <v>Acute Care Hospitals</v>
      </c>
      <c r="F5042" t="str">
        <v>Voluntary non-profit - Private</v>
      </c>
      <c r="G5042" t="str">
        <v>Yes</v>
      </c>
      <c r="H5042" s="8">
        <v>3</v>
      </c>
      <c r="I5042" t="str">
        <f>_xlfn.XLOOKUP(C5042,State_Ref!B:B,State_Ref!A:A,"No Match")</f>
        <v>Washington</v>
      </c>
      <c r="J5042" cm="1">
        <f t="array" ref="J5042">_xlfn.XLOOKUP(I5042&amp;PROPER(D5042),Cleaned_Population!B$2:B$3200&amp;Cleaned_Population!A$2:A$3200,Cleaned_Population!C$2:C$3200,"No Match")</f>
        <v>532119</v>
      </c>
      <c r="K5042" t="str">
        <f t="shared" si="78"/>
        <v>Sufficient Access</v>
      </c>
    </row>
    <row r="5043" spans="1:11">
      <c r="A5043" t="str">
        <v>OVERLAKE HOSPITAL MEDICAL CENTER</v>
      </c>
      <c r="B5043" t="str">
        <v>BELLEVUE</v>
      </c>
      <c r="C5043" t="str">
        <v>WA</v>
      </c>
      <c r="D5043" t="str">
        <v>KING</v>
      </c>
      <c r="E5043" t="str">
        <v>Acute Care Hospitals</v>
      </c>
      <c r="F5043" t="str">
        <v>Voluntary non-profit - Other</v>
      </c>
      <c r="G5043" t="str">
        <v>Yes</v>
      </c>
      <c r="H5043" s="8">
        <v>2</v>
      </c>
      <c r="I5043" t="str">
        <f>_xlfn.XLOOKUP(C5043,State_Ref!B:B,State_Ref!A:A,"No Match")</f>
        <v>Washington</v>
      </c>
      <c r="J5043" cm="1">
        <f t="array" ref="J5043">_xlfn.XLOOKUP(I5043&amp;PROPER(D5043),Cleaned_Population!B$2:B$3200&amp;Cleaned_Population!A$2:A$3200,Cleaned_Population!C$2:C$3200,"No Match")</f>
        <v>2344939</v>
      </c>
      <c r="K5043" t="str">
        <f t="shared" si="78"/>
        <v>Sufficient Access</v>
      </c>
    </row>
    <row r="5044" spans="1:11">
      <c r="A5044" t="str">
        <v>KAISER PERMANENTE CENTRAL HOSPITAL</v>
      </c>
      <c r="B5044" t="str">
        <v>SEATTLE</v>
      </c>
      <c r="C5044" t="str">
        <v>WA</v>
      </c>
      <c r="D5044" t="str">
        <v>KING</v>
      </c>
      <c r="E5044" t="str">
        <v>Acute Care Hospitals</v>
      </c>
      <c r="F5044" t="str">
        <v>Voluntary non-profit - Other</v>
      </c>
      <c r="G5044" t="str">
        <v>Yes</v>
      </c>
      <c r="H5044" s="8">
        <v>0</v>
      </c>
      <c r="I5044" t="str">
        <f>_xlfn.XLOOKUP(C5044,State_Ref!B:B,State_Ref!A:A,"No Match")</f>
        <v>Washington</v>
      </c>
      <c r="J5044" cm="1">
        <f t="array" ref="J5044">_xlfn.XLOOKUP(I5044&amp;PROPER(D5044),Cleaned_Population!B$2:B$3200&amp;Cleaned_Population!A$2:A$3200,Cleaned_Population!C$2:C$3200,"No Match")</f>
        <v>2344939</v>
      </c>
      <c r="K5044" t="str">
        <f t="shared" si="78"/>
        <v>Sufficient Access</v>
      </c>
    </row>
    <row r="5045" spans="1:11">
      <c r="A5045" t="str">
        <v>TRIOS HEALTH</v>
      </c>
      <c r="B5045" t="str">
        <v>KENNEWICK</v>
      </c>
      <c r="C5045" t="str">
        <v>WA</v>
      </c>
      <c r="D5045" t="str">
        <v>BENTON</v>
      </c>
      <c r="E5045" t="str">
        <v>Acute Care Hospitals</v>
      </c>
      <c r="F5045" t="str">
        <v>Government - Hospital District or Authority</v>
      </c>
      <c r="G5045" t="str">
        <v>Yes</v>
      </c>
      <c r="H5045" s="8">
        <v>2</v>
      </c>
      <c r="I5045" t="str">
        <f>_xlfn.XLOOKUP(C5045,State_Ref!B:B,State_Ref!A:A,"No Match")</f>
        <v>Washington</v>
      </c>
      <c r="J5045" cm="1">
        <f t="array" ref="J5045">_xlfn.XLOOKUP(I5045&amp;PROPER(D5045),Cleaned_Population!B$2:B$3200&amp;Cleaned_Population!A$2:A$3200,Cleaned_Population!C$2:C$3200,"No Match")</f>
        <v>221722</v>
      </c>
      <c r="K5045" t="str">
        <f t="shared" si="78"/>
        <v>Sufficient Access</v>
      </c>
    </row>
    <row r="5046" spans="1:11">
      <c r="A5046" t="str">
        <v>PROV SACRED HRT MED CTR &amp; CHILDS HOSP.</v>
      </c>
      <c r="B5046" t="str">
        <v>SPOKANE</v>
      </c>
      <c r="C5046" t="str">
        <v>WA</v>
      </c>
      <c r="D5046" t="str">
        <v>SPOKANE</v>
      </c>
      <c r="E5046" t="str">
        <v>Acute Care Hospitals</v>
      </c>
      <c r="F5046" t="str">
        <v>Voluntary non-profit - Church</v>
      </c>
      <c r="G5046" t="str">
        <v>Yes</v>
      </c>
      <c r="H5046" s="8">
        <v>3</v>
      </c>
      <c r="I5046" t="str">
        <f>_xlfn.XLOOKUP(C5046,State_Ref!B:B,State_Ref!A:A,"No Match")</f>
        <v>Washington</v>
      </c>
      <c r="J5046" cm="1">
        <f t="array" ref="J5046">_xlfn.XLOOKUP(I5046&amp;PROPER(D5046),Cleaned_Population!B$2:B$3200&amp;Cleaned_Population!A$2:A$3200,Cleaned_Population!C$2:C$3200,"No Match")</f>
        <v>558344</v>
      </c>
      <c r="K5046" t="str">
        <f t="shared" si="78"/>
        <v>Sufficient Access</v>
      </c>
    </row>
    <row r="5047" spans="1:11">
      <c r="A5047" t="str">
        <v>KADLEC REGIONAL MEDICAL CENTER</v>
      </c>
      <c r="B5047" t="str">
        <v>RICHLAND</v>
      </c>
      <c r="C5047" t="str">
        <v>WA</v>
      </c>
      <c r="D5047" t="str">
        <v>BENTON</v>
      </c>
      <c r="E5047" t="str">
        <v>Acute Care Hospitals</v>
      </c>
      <c r="F5047" t="str">
        <v>Voluntary non-profit - Private</v>
      </c>
      <c r="G5047" t="str">
        <v>Yes</v>
      </c>
      <c r="H5047" s="8">
        <v>4</v>
      </c>
      <c r="I5047" t="str">
        <f>_xlfn.XLOOKUP(C5047,State_Ref!B:B,State_Ref!A:A,"No Match")</f>
        <v>Washington</v>
      </c>
      <c r="J5047" cm="1">
        <f t="array" ref="J5047">_xlfn.XLOOKUP(I5047&amp;PROPER(D5047),Cleaned_Population!B$2:B$3200&amp;Cleaned_Population!A$2:A$3200,Cleaned_Population!C$2:C$3200,"No Match")</f>
        <v>221722</v>
      </c>
      <c r="K5047" t="str">
        <f t="shared" si="78"/>
        <v>Sufficient Access</v>
      </c>
    </row>
    <row r="5048" spans="1:11">
      <c r="A5048" t="str">
        <v>Madigan AMC (FT Lewis)</v>
      </c>
      <c r="B5048" t="str">
        <v>Joint Base Lewis-McChord</v>
      </c>
      <c r="C5048" t="str">
        <v>WA</v>
      </c>
      <c r="D5048" t="str">
        <v>PIERCE</v>
      </c>
      <c r="E5048" t="str">
        <v>Acute Care - Department of Defense</v>
      </c>
      <c r="F5048" t="str">
        <v>Department of Defense</v>
      </c>
      <c r="G5048" t="str">
        <v>Yes</v>
      </c>
      <c r="H5048" s="8">
        <v>0</v>
      </c>
      <c r="I5048" t="str">
        <f>_xlfn.XLOOKUP(C5048,State_Ref!B:B,State_Ref!A:A,"No Match")</f>
        <v>Washington</v>
      </c>
      <c r="J5048" cm="1">
        <f t="array" ref="J5048">_xlfn.XLOOKUP(I5048&amp;PROPER(D5048),Cleaned_Population!B$2:B$3200&amp;Cleaned_Population!A$2:A$3200,Cleaned_Population!C$2:C$3200,"No Match")</f>
        <v>946288</v>
      </c>
      <c r="K5048" t="str">
        <f t="shared" si="78"/>
        <v>Sufficient Access</v>
      </c>
    </row>
    <row r="5049" spans="1:11">
      <c r="A5049" t="str">
        <v>CASCADE VALLEY HOSPITAL</v>
      </c>
      <c r="B5049" t="str">
        <v>ARLINGTON</v>
      </c>
      <c r="C5049" t="str">
        <v>WA</v>
      </c>
      <c r="D5049" t="str">
        <v>SNOHOMISH</v>
      </c>
      <c r="E5049" t="str">
        <v>Acute Care Hospitals</v>
      </c>
      <c r="F5049" t="str">
        <v>Government - Hospital District or Authority</v>
      </c>
      <c r="G5049" t="str">
        <v>Yes</v>
      </c>
      <c r="H5049" s="8">
        <v>4</v>
      </c>
      <c r="I5049" t="str">
        <f>_xlfn.XLOOKUP(C5049,State_Ref!B:B,State_Ref!A:A,"No Match")</f>
        <v>Washington</v>
      </c>
      <c r="J5049" cm="1">
        <f t="array" ref="J5049">_xlfn.XLOOKUP(I5049&amp;PROPER(D5049),Cleaned_Population!B$2:B$3200&amp;Cleaned_Population!A$2:A$3200,Cleaned_Population!C$2:C$3200,"No Match")</f>
        <v>870656</v>
      </c>
      <c r="K5049" t="str">
        <f t="shared" si="78"/>
        <v>Sufficient Access</v>
      </c>
    </row>
    <row r="5050" spans="1:11">
      <c r="A5050" t="str">
        <v>HARBORVIEW MEDICAL CENTER</v>
      </c>
      <c r="B5050" t="str">
        <v>SEATTLE</v>
      </c>
      <c r="C5050" t="str">
        <v>WA</v>
      </c>
      <c r="D5050" t="str">
        <v>KING</v>
      </c>
      <c r="E5050" t="str">
        <v>Acute Care Hospitals</v>
      </c>
      <c r="F5050" t="str">
        <v>Government - Local</v>
      </c>
      <c r="G5050" t="str">
        <v>Yes</v>
      </c>
      <c r="H5050" s="8">
        <v>2</v>
      </c>
      <c r="I5050" t="str">
        <f>_xlfn.XLOOKUP(C5050,State_Ref!B:B,State_Ref!A:A,"No Match")</f>
        <v>Washington</v>
      </c>
      <c r="J5050" cm="1">
        <f t="array" ref="J5050">_xlfn.XLOOKUP(I5050&amp;PROPER(D5050),Cleaned_Population!B$2:B$3200&amp;Cleaned_Population!A$2:A$3200,Cleaned_Population!C$2:C$3200,"No Match")</f>
        <v>2344939</v>
      </c>
      <c r="K5050" t="str">
        <f t="shared" si="78"/>
        <v>Sufficient Access</v>
      </c>
    </row>
    <row r="5051" spans="1:11">
      <c r="A5051" t="str">
        <v>OLYMPIC MEDICAL CENTER</v>
      </c>
      <c r="B5051" t="str">
        <v>PORT ANGELES</v>
      </c>
      <c r="C5051" t="str">
        <v>WA</v>
      </c>
      <c r="D5051" t="str">
        <v>CLALLAM</v>
      </c>
      <c r="E5051" t="str">
        <v>Acute Care Hospitals</v>
      </c>
      <c r="F5051" t="str">
        <v>Government - Local</v>
      </c>
      <c r="G5051" t="str">
        <v>Yes</v>
      </c>
      <c r="H5051" s="8">
        <v>3</v>
      </c>
      <c r="I5051" t="str">
        <f>_xlfn.XLOOKUP(C5051,State_Ref!B:B,State_Ref!A:A,"No Match")</f>
        <v>Washington</v>
      </c>
      <c r="J5051" cm="1">
        <f t="array" ref="J5051">_xlfn.XLOOKUP(I5051&amp;PROPER(D5051),Cleaned_Population!B$2:B$3200&amp;Cleaned_Population!A$2:A$3200,Cleaned_Population!C$2:C$3200,"No Match")</f>
        <v>78202</v>
      </c>
      <c r="K5051" t="str">
        <f t="shared" si="78"/>
        <v>Sufficient Access</v>
      </c>
    </row>
    <row r="5052" spans="1:11">
      <c r="A5052" t="str">
        <v>PROVIDENCE HOLY FAMILY HOSPITAL</v>
      </c>
      <c r="B5052" t="str">
        <v>SPOKANE</v>
      </c>
      <c r="C5052" t="str">
        <v>WA</v>
      </c>
      <c r="D5052" t="str">
        <v>SPOKANE</v>
      </c>
      <c r="E5052" t="str">
        <v>Acute Care Hospitals</v>
      </c>
      <c r="F5052" t="str">
        <v>Voluntary non-profit - Private</v>
      </c>
      <c r="G5052" t="str">
        <v>Yes</v>
      </c>
      <c r="H5052" s="8">
        <v>3</v>
      </c>
      <c r="I5052" t="str">
        <f>_xlfn.XLOOKUP(C5052,State_Ref!B:B,State_Ref!A:A,"No Match")</f>
        <v>Washington</v>
      </c>
      <c r="J5052" cm="1">
        <f t="array" ref="J5052">_xlfn.XLOOKUP(I5052&amp;PROPER(D5052),Cleaned_Population!B$2:B$3200&amp;Cleaned_Population!A$2:A$3200,Cleaned_Population!C$2:C$3200,"No Match")</f>
        <v>558344</v>
      </c>
      <c r="K5052" t="str">
        <f t="shared" si="78"/>
        <v>Sufficient Access</v>
      </c>
    </row>
    <row r="5053" spans="1:11">
      <c r="A5053" t="str">
        <v>MULTICARE GOOD SAMARITAN HOSPITAL</v>
      </c>
      <c r="B5053" t="str">
        <v>PUYALLUP</v>
      </c>
      <c r="C5053" t="str">
        <v>WA</v>
      </c>
      <c r="D5053" t="str">
        <v>PIERCE</v>
      </c>
      <c r="E5053" t="str">
        <v>Acute Care Hospitals</v>
      </c>
      <c r="F5053" t="str">
        <v>Voluntary non-profit - Private</v>
      </c>
      <c r="G5053" t="str">
        <v>Yes</v>
      </c>
      <c r="H5053" s="8">
        <v>2</v>
      </c>
      <c r="I5053" t="str">
        <f>_xlfn.XLOOKUP(C5053,State_Ref!B:B,State_Ref!A:A,"No Match")</f>
        <v>Washington</v>
      </c>
      <c r="J5053" cm="1">
        <f t="array" ref="J5053">_xlfn.XLOOKUP(I5053&amp;PROPER(D5053),Cleaned_Population!B$2:B$3200&amp;Cleaned_Population!A$2:A$3200,Cleaned_Population!C$2:C$3200,"No Match")</f>
        <v>946288</v>
      </c>
      <c r="K5053" t="str">
        <f t="shared" si="78"/>
        <v>Sufficient Access</v>
      </c>
    </row>
    <row r="5054" spans="1:11">
      <c r="A5054" t="str">
        <v>EVERGREENHEALTH MONROE</v>
      </c>
      <c r="B5054" t="str">
        <v>MONROE</v>
      </c>
      <c r="C5054" t="str">
        <v>WA</v>
      </c>
      <c r="D5054" t="str">
        <v>SNOHOMISH</v>
      </c>
      <c r="E5054" t="str">
        <v>Acute Care Hospitals</v>
      </c>
      <c r="F5054" t="str">
        <v>Government - Hospital District or Authority</v>
      </c>
      <c r="G5054" t="str">
        <v>Yes</v>
      </c>
      <c r="H5054" s="8">
        <v>3</v>
      </c>
      <c r="I5054" t="str">
        <f>_xlfn.XLOOKUP(C5054,State_Ref!B:B,State_Ref!A:A,"No Match")</f>
        <v>Washington</v>
      </c>
      <c r="J5054" cm="1">
        <f t="array" ref="J5054">_xlfn.XLOOKUP(I5054&amp;PROPER(D5054),Cleaned_Population!B$2:B$3200&amp;Cleaned_Population!A$2:A$3200,Cleaned_Population!C$2:C$3200,"No Match")</f>
        <v>870656</v>
      </c>
      <c r="K5054" t="str">
        <f t="shared" si="78"/>
        <v>Sufficient Access</v>
      </c>
    </row>
    <row r="5055" spans="1:11">
      <c r="A5055" t="str">
        <v>VALLEY MEDICAL CENTER</v>
      </c>
      <c r="B5055" t="str">
        <v>RENTON</v>
      </c>
      <c r="C5055" t="str">
        <v>WA</v>
      </c>
      <c r="D5055" t="str">
        <v>KING</v>
      </c>
      <c r="E5055" t="str">
        <v>Acute Care Hospitals</v>
      </c>
      <c r="F5055" t="str">
        <v>Government - Hospital District or Authority</v>
      </c>
      <c r="G5055" t="str">
        <v>Yes</v>
      </c>
      <c r="H5055" s="8">
        <v>2</v>
      </c>
      <c r="I5055" t="str">
        <f>_xlfn.XLOOKUP(C5055,State_Ref!B:B,State_Ref!A:A,"No Match")</f>
        <v>Washington</v>
      </c>
      <c r="J5055" cm="1">
        <f t="array" ref="J5055">_xlfn.XLOOKUP(I5055&amp;PROPER(D5055),Cleaned_Population!B$2:B$3200&amp;Cleaned_Population!A$2:A$3200,Cleaned_Population!C$2:C$3200,"No Match")</f>
        <v>2344939</v>
      </c>
      <c r="K5055" t="str">
        <f t="shared" si="78"/>
        <v>Sufficient Access</v>
      </c>
    </row>
    <row r="5056" spans="1:11">
      <c r="A5056" t="str">
        <v>ST JOSEPH MEDICAL CENTER</v>
      </c>
      <c r="B5056" t="str">
        <v>TACOMA</v>
      </c>
      <c r="C5056" t="str">
        <v>WA</v>
      </c>
      <c r="D5056" t="str">
        <v>PIERCE</v>
      </c>
      <c r="E5056" t="str">
        <v>Acute Care Hospitals</v>
      </c>
      <c r="F5056" t="str">
        <v>Voluntary non-profit - Church</v>
      </c>
      <c r="G5056" t="str">
        <v>Yes</v>
      </c>
      <c r="H5056" s="8">
        <v>3</v>
      </c>
      <c r="I5056" t="str">
        <f>_xlfn.XLOOKUP(C5056,State_Ref!B:B,State_Ref!A:A,"No Match")</f>
        <v>Washington</v>
      </c>
      <c r="J5056" cm="1">
        <f t="array" ref="J5056">_xlfn.XLOOKUP(I5056&amp;PROPER(D5056),Cleaned_Population!B$2:B$3200&amp;Cleaned_Population!A$2:A$3200,Cleaned_Population!C$2:C$3200,"No Match")</f>
        <v>946288</v>
      </c>
      <c r="K5056" t="str">
        <f t="shared" si="78"/>
        <v>Sufficient Access</v>
      </c>
    </row>
    <row r="5057" spans="1:11">
      <c r="A5057" t="str">
        <v>MULTICARE VALLEY HOSPITAL</v>
      </c>
      <c r="B5057" t="str">
        <v>SPOKANE VALLEY</v>
      </c>
      <c r="C5057" t="str">
        <v>WA</v>
      </c>
      <c r="D5057" t="str">
        <v>SPOKANE</v>
      </c>
      <c r="E5057" t="str">
        <v>Acute Care Hospitals</v>
      </c>
      <c r="F5057" t="str">
        <v>Voluntary non-profit - Private</v>
      </c>
      <c r="G5057" t="str">
        <v>Yes</v>
      </c>
      <c r="H5057" s="8">
        <v>5</v>
      </c>
      <c r="I5057" t="str">
        <f>_xlfn.XLOOKUP(C5057,State_Ref!B:B,State_Ref!A:A,"No Match")</f>
        <v>Washington</v>
      </c>
      <c r="J5057" cm="1">
        <f t="array" ref="J5057">_xlfn.XLOOKUP(I5057&amp;PROPER(D5057),Cleaned_Population!B$2:B$3200&amp;Cleaned_Population!A$2:A$3200,Cleaned_Population!C$2:C$3200,"No Match")</f>
        <v>558344</v>
      </c>
      <c r="K5057" t="str">
        <f t="shared" si="78"/>
        <v>Sufficient Access</v>
      </c>
    </row>
    <row r="5058" spans="1:11">
      <c r="A5058" t="str">
        <v>SPOKANE VA MEDICAL CENTER</v>
      </c>
      <c r="B5058" t="str">
        <v>SPOKANE</v>
      </c>
      <c r="C5058" t="str">
        <v>WA</v>
      </c>
      <c r="D5058" t="str">
        <v>SPOKANE</v>
      </c>
      <c r="E5058" t="str">
        <v>Acute Care - Veterans Administration</v>
      </c>
      <c r="F5058" t="str">
        <v>Veterans Health Administration</v>
      </c>
      <c r="G5058" t="str">
        <v>Yes</v>
      </c>
      <c r="H5058" s="8">
        <v>4</v>
      </c>
      <c r="I5058" t="str">
        <f>_xlfn.XLOOKUP(C5058,State_Ref!B:B,State_Ref!A:A,"No Match")</f>
        <v>Washington</v>
      </c>
      <c r="J5058" cm="1">
        <f t="array" ref="J5058">_xlfn.XLOOKUP(I5058&amp;PROPER(D5058),Cleaned_Population!B$2:B$3200&amp;Cleaned_Population!A$2:A$3200,Cleaned_Population!C$2:C$3200,"No Match")</f>
        <v>558344</v>
      </c>
      <c r="K5058" t="str">
        <f t="shared" si="78"/>
        <v>Sufficient Access</v>
      </c>
    </row>
    <row r="5059" spans="1:11">
      <c r="A5059" t="str">
        <v>EVERGREENHEALTH MEDICAL CENTER</v>
      </c>
      <c r="B5059" t="str">
        <v>KIRKLAND</v>
      </c>
      <c r="C5059" t="str">
        <v>WA</v>
      </c>
      <c r="D5059" t="str">
        <v>KING</v>
      </c>
      <c r="E5059" t="str">
        <v>Acute Care Hospitals</v>
      </c>
      <c r="F5059" t="str">
        <v>Government - Hospital District or Authority</v>
      </c>
      <c r="G5059" t="str">
        <v>Yes</v>
      </c>
      <c r="H5059" s="8">
        <v>5</v>
      </c>
      <c r="I5059" t="str">
        <f>_xlfn.XLOOKUP(C5059,State_Ref!B:B,State_Ref!A:A,"No Match")</f>
        <v>Washington</v>
      </c>
      <c r="J5059" cm="1">
        <f t="array" ref="J5059">_xlfn.XLOOKUP(I5059&amp;PROPER(D5059),Cleaned_Population!B$2:B$3200&amp;Cleaned_Population!A$2:A$3200,Cleaned_Population!C$2:C$3200,"No Match")</f>
        <v>2344939</v>
      </c>
      <c r="K5059" t="str">
        <f t="shared" ref="K5059:K5122" si="79">IF(AND(J5059&gt;50000,COUNTIFS(D:D,D5059,C:C,C5059)&lt;=1),"Hospital Desert","Sufficient Access")</f>
        <v>Sufficient Access</v>
      </c>
    </row>
    <row r="5060" spans="1:11">
      <c r="A5060" t="str">
        <v>TACOMA GENERAL ALLENMORE HOSPITAL</v>
      </c>
      <c r="B5060" t="str">
        <v>TACOMA</v>
      </c>
      <c r="C5060" t="str">
        <v>WA</v>
      </c>
      <c r="D5060" t="str">
        <v>PIERCE</v>
      </c>
      <c r="E5060" t="str">
        <v>Acute Care Hospitals</v>
      </c>
      <c r="F5060" t="str">
        <v>Voluntary non-profit - Private</v>
      </c>
      <c r="G5060" t="str">
        <v>Yes</v>
      </c>
      <c r="H5060" s="8">
        <v>2</v>
      </c>
      <c r="I5060" t="str">
        <f>_xlfn.XLOOKUP(C5060,State_Ref!B:B,State_Ref!A:A,"No Match")</f>
        <v>Washington</v>
      </c>
      <c r="J5060" cm="1">
        <f t="array" ref="J5060">_xlfn.XLOOKUP(I5060&amp;PROPER(D5060),Cleaned_Population!B$2:B$3200&amp;Cleaned_Population!A$2:A$3200,Cleaned_Population!C$2:C$3200,"No Match")</f>
        <v>946288</v>
      </c>
      <c r="K5060" t="str">
        <f t="shared" si="79"/>
        <v>Sufficient Access</v>
      </c>
    </row>
    <row r="5061" spans="1:11">
      <c r="A5061" t="str">
        <v>CAPITAL MEDICAL CENTER</v>
      </c>
      <c r="B5061" t="str">
        <v>OLYMPIA</v>
      </c>
      <c r="C5061" t="str">
        <v>WA</v>
      </c>
      <c r="D5061" t="str">
        <v>THURSTON</v>
      </c>
      <c r="E5061" t="str">
        <v>Acute Care Hospitals</v>
      </c>
      <c r="F5061" t="str">
        <v>Voluntary non-profit - Private</v>
      </c>
      <c r="G5061" t="str">
        <v>Yes</v>
      </c>
      <c r="H5061" s="8">
        <v>3</v>
      </c>
      <c r="I5061" t="str">
        <f>_xlfn.XLOOKUP(C5061,State_Ref!B:B,State_Ref!A:A,"No Match")</f>
        <v>Washington</v>
      </c>
      <c r="J5061" cm="1">
        <f t="array" ref="J5061">_xlfn.XLOOKUP(I5061&amp;PROPER(D5061),Cleaned_Population!B$2:B$3200&amp;Cleaned_Population!A$2:A$3200,Cleaned_Population!C$2:C$3200,"No Match")</f>
        <v>304261</v>
      </c>
      <c r="K5061" t="str">
        <f t="shared" si="79"/>
        <v>Sufficient Access</v>
      </c>
    </row>
    <row r="5062" spans="1:11">
      <c r="A5062" t="str">
        <v>ST FRANCIS COMMUNITY HOSPITAL</v>
      </c>
      <c r="B5062" t="str">
        <v>FEDERAL WAY</v>
      </c>
      <c r="C5062" t="str">
        <v>WA</v>
      </c>
      <c r="D5062" t="str">
        <v>KING</v>
      </c>
      <c r="E5062" t="str">
        <v>Acute Care Hospitals</v>
      </c>
      <c r="F5062" t="str">
        <v>Voluntary non-profit - Church</v>
      </c>
      <c r="G5062" t="str">
        <v>Yes</v>
      </c>
      <c r="H5062" s="8">
        <v>4</v>
      </c>
      <c r="I5062" t="str">
        <f>_xlfn.XLOOKUP(C5062,State_Ref!B:B,State_Ref!A:A,"No Match")</f>
        <v>Washington</v>
      </c>
      <c r="J5062" cm="1">
        <f t="array" ref="J5062">_xlfn.XLOOKUP(I5062&amp;PROPER(D5062),Cleaned_Population!B$2:B$3200&amp;Cleaned_Population!A$2:A$3200,Cleaned_Population!C$2:C$3200,"No Match")</f>
        <v>2344939</v>
      </c>
      <c r="K5062" t="str">
        <f t="shared" si="79"/>
        <v>Sufficient Access</v>
      </c>
    </row>
    <row r="5063" spans="1:11">
      <c r="A5063" t="str">
        <v>LEGACY SALMON CREEK MEDICAL CENTER</v>
      </c>
      <c r="B5063" t="str">
        <v>VANCOUVER</v>
      </c>
      <c r="C5063" t="str">
        <v>WA</v>
      </c>
      <c r="D5063" t="str">
        <v>CLARK</v>
      </c>
      <c r="E5063" t="str">
        <v>Acute Care Hospitals</v>
      </c>
      <c r="F5063" t="str">
        <v>Voluntary non-profit - Private</v>
      </c>
      <c r="G5063" t="str">
        <v>Yes</v>
      </c>
      <c r="H5063" s="8">
        <v>4</v>
      </c>
      <c r="I5063" t="str">
        <f>_xlfn.XLOOKUP(C5063,State_Ref!B:B,State_Ref!A:A,"No Match")</f>
        <v>Washington</v>
      </c>
      <c r="J5063" cm="1">
        <f t="array" ref="J5063">_xlfn.XLOOKUP(I5063&amp;PROPER(D5063),Cleaned_Population!B$2:B$3200&amp;Cleaned_Population!A$2:A$3200,Cleaned_Population!C$2:C$3200,"No Match")</f>
        <v>532119</v>
      </c>
      <c r="K5063" t="str">
        <f t="shared" si="79"/>
        <v>Sufficient Access</v>
      </c>
    </row>
    <row r="5064" spans="1:11">
      <c r="A5064" t="str">
        <v>ST ANTHONY HOSPITAL</v>
      </c>
      <c r="B5064" t="str">
        <v>GIG HARBOR</v>
      </c>
      <c r="C5064" t="str">
        <v>WA</v>
      </c>
      <c r="D5064" t="str">
        <v>PIERCE</v>
      </c>
      <c r="E5064" t="str">
        <v>Acute Care Hospitals</v>
      </c>
      <c r="F5064" t="str">
        <v>Voluntary non-profit - Church</v>
      </c>
      <c r="G5064" t="str">
        <v>Yes</v>
      </c>
      <c r="H5064" s="8">
        <v>5</v>
      </c>
      <c r="I5064" t="str">
        <f>_xlfn.XLOOKUP(C5064,State_Ref!B:B,State_Ref!A:A,"No Match")</f>
        <v>Washington</v>
      </c>
      <c r="J5064" cm="1">
        <f t="array" ref="J5064">_xlfn.XLOOKUP(I5064&amp;PROPER(D5064),Cleaned_Population!B$2:B$3200&amp;Cleaned_Population!A$2:A$3200,Cleaned_Population!C$2:C$3200,"No Match")</f>
        <v>946288</v>
      </c>
      <c r="K5064" t="str">
        <f t="shared" si="79"/>
        <v>Sufficient Access</v>
      </c>
    </row>
    <row r="5065" spans="1:11">
      <c r="A5065" t="str">
        <v>SWEDISH ISSAQUAH</v>
      </c>
      <c r="B5065" t="str">
        <v>ISSAQUAH</v>
      </c>
      <c r="C5065" t="str">
        <v>WA</v>
      </c>
      <c r="D5065" t="str">
        <v>KING</v>
      </c>
      <c r="E5065" t="str">
        <v>Acute Care Hospitals</v>
      </c>
      <c r="F5065" t="str">
        <v>Voluntary non-profit - Private</v>
      </c>
      <c r="G5065" t="str">
        <v>Yes</v>
      </c>
      <c r="H5065" s="8">
        <v>4</v>
      </c>
      <c r="I5065" t="str">
        <f>_xlfn.XLOOKUP(C5065,State_Ref!B:B,State_Ref!A:A,"No Match")</f>
        <v>Washington</v>
      </c>
      <c r="J5065" cm="1">
        <f t="array" ref="J5065">_xlfn.XLOOKUP(I5065&amp;PROPER(D5065),Cleaned_Population!B$2:B$3200&amp;Cleaned_Population!A$2:A$3200,Cleaned_Population!C$2:C$3200,"No Match")</f>
        <v>2344939</v>
      </c>
      <c r="K5065" t="str">
        <f t="shared" si="79"/>
        <v>Sufficient Access</v>
      </c>
    </row>
    <row r="5066" spans="1:11">
      <c r="A5066" t="str">
        <v>MULTICARE COVINGTON MEDICAL CENTER</v>
      </c>
      <c r="B5066" t="str">
        <v>COVINGTON</v>
      </c>
      <c r="C5066" t="str">
        <v>WA</v>
      </c>
      <c r="D5066" t="str">
        <v>KING</v>
      </c>
      <c r="E5066" t="str">
        <v>Acute Care Hospitals</v>
      </c>
      <c r="F5066" t="str">
        <v>Voluntary non-profit - Private</v>
      </c>
      <c r="G5066" t="str">
        <v>Yes</v>
      </c>
      <c r="H5066" s="8">
        <v>3</v>
      </c>
      <c r="I5066" t="str">
        <f>_xlfn.XLOOKUP(C5066,State_Ref!B:B,State_Ref!A:A,"No Match")</f>
        <v>Washington</v>
      </c>
      <c r="J5066" cm="1">
        <f t="array" ref="J5066">_xlfn.XLOOKUP(I5066&amp;PROPER(D5066),Cleaned_Population!B$2:B$3200&amp;Cleaned_Population!A$2:A$3200,Cleaned_Population!C$2:C$3200,"No Match")</f>
        <v>2344939</v>
      </c>
      <c r="K5066" t="str">
        <f t="shared" si="79"/>
        <v>Sufficient Access</v>
      </c>
    </row>
    <row r="5067" spans="1:11">
      <c r="A5067" t="str">
        <v>SEATTLE VA MEDICAL CENTER (VA PUGET SOUND HEALTHCARE SYSTEM)</v>
      </c>
      <c r="B5067" t="str">
        <v>SEATTLE</v>
      </c>
      <c r="C5067" t="str">
        <v>WA</v>
      </c>
      <c r="D5067" t="str">
        <v>KING</v>
      </c>
      <c r="E5067" t="str">
        <v>Acute Care - Veterans Administration</v>
      </c>
      <c r="F5067" t="str">
        <v>Veterans Health Administration</v>
      </c>
      <c r="G5067" t="str">
        <v>Yes</v>
      </c>
      <c r="H5067" s="8">
        <v>4</v>
      </c>
      <c r="I5067" t="str">
        <f>_xlfn.XLOOKUP(C5067,State_Ref!B:B,State_Ref!A:A,"No Match")</f>
        <v>Washington</v>
      </c>
      <c r="J5067" cm="1">
        <f t="array" ref="J5067">_xlfn.XLOOKUP(I5067&amp;PROPER(D5067),Cleaned_Population!B$2:B$3200&amp;Cleaned_Population!A$2:A$3200,Cleaned_Population!C$2:C$3200,"No Match")</f>
        <v>2344939</v>
      </c>
      <c r="K5067" t="str">
        <f t="shared" si="79"/>
        <v>Sufficient Access</v>
      </c>
    </row>
    <row r="5068" spans="1:11">
      <c r="A5068" t="str">
        <v>GARFIELD COUNTY PUBLIC HOSPITAL DISTRICT #1</v>
      </c>
      <c r="B5068" t="str">
        <v>POMEROY</v>
      </c>
      <c r="C5068" t="str">
        <v>WA</v>
      </c>
      <c r="D5068" t="str">
        <v>GARFIELD</v>
      </c>
      <c r="E5068" t="str">
        <v>Critical Access Hospitals</v>
      </c>
      <c r="F5068" t="str">
        <v>Government - Hospital District or Authority</v>
      </c>
      <c r="G5068" t="str">
        <v>Yes</v>
      </c>
      <c r="H5068" s="8">
        <v>0</v>
      </c>
      <c r="I5068" t="str">
        <f>_xlfn.XLOOKUP(C5068,State_Ref!B:B,State_Ref!A:A,"No Match")</f>
        <v>Washington</v>
      </c>
      <c r="J5068" cm="1">
        <f t="array" ref="J5068">_xlfn.XLOOKUP(I5068&amp;PROPER(D5068),Cleaned_Population!B$2:B$3200&amp;Cleaned_Population!A$2:A$3200,Cleaned_Population!C$2:C$3200,"No Match")</f>
        <v>2416</v>
      </c>
      <c r="K5068" t="str">
        <f t="shared" si="79"/>
        <v>Sufficient Access</v>
      </c>
    </row>
    <row r="5069" spans="1:11">
      <c r="A5069" t="str">
        <v>DAYTON GENERAL HOSPITAL</v>
      </c>
      <c r="B5069" t="str">
        <v>DAYTON</v>
      </c>
      <c r="C5069" t="str">
        <v>WA</v>
      </c>
      <c r="D5069" t="str">
        <v>COLUMBIA</v>
      </c>
      <c r="E5069" t="str">
        <v>Critical Access Hospitals</v>
      </c>
      <c r="F5069" t="str">
        <v>Government - Hospital District or Authority</v>
      </c>
      <c r="G5069" t="str">
        <v>Yes</v>
      </c>
      <c r="H5069" s="8">
        <v>0</v>
      </c>
      <c r="I5069" t="str">
        <f>_xlfn.XLOOKUP(C5069,State_Ref!B:B,State_Ref!A:A,"No Match")</f>
        <v>Washington</v>
      </c>
      <c r="J5069" cm="1">
        <f t="array" ref="J5069">_xlfn.XLOOKUP(I5069&amp;PROPER(D5069),Cleaned_Population!B$2:B$3200&amp;Cleaned_Population!A$2:A$3200,Cleaned_Population!C$2:C$3200,"No Match")</f>
        <v>4141</v>
      </c>
      <c r="K5069" t="str">
        <f t="shared" si="79"/>
        <v>Sufficient Access</v>
      </c>
    </row>
    <row r="5070" spans="1:11">
      <c r="A5070" t="str">
        <v>WILLAPA HARBOR HOSPITAL</v>
      </c>
      <c r="B5070" t="str">
        <v>SOUTH BEND</v>
      </c>
      <c r="C5070" t="str">
        <v>WA</v>
      </c>
      <c r="D5070" t="str">
        <v>PACIFIC</v>
      </c>
      <c r="E5070" t="str">
        <v>Critical Access Hospitals</v>
      </c>
      <c r="F5070" t="str">
        <v>Government - Hospital District or Authority</v>
      </c>
      <c r="G5070" t="str">
        <v>Yes</v>
      </c>
      <c r="H5070" s="8">
        <v>0</v>
      </c>
      <c r="I5070" t="str">
        <f>_xlfn.XLOOKUP(C5070,State_Ref!B:B,State_Ref!A:A,"No Match")</f>
        <v>Washington</v>
      </c>
      <c r="J5070" cm="1">
        <f t="array" ref="J5070">_xlfn.XLOOKUP(I5070&amp;PROPER(D5070),Cleaned_Population!B$2:B$3200&amp;Cleaned_Population!A$2:A$3200,Cleaned_Population!C$2:C$3200,"No Match")</f>
        <v>24357</v>
      </c>
      <c r="K5070" t="str">
        <f t="shared" si="79"/>
        <v>Sufficient Access</v>
      </c>
    </row>
    <row r="5071" spans="1:11">
      <c r="A5071" t="str">
        <v>SUMMIT PACIFIC MEDICAL CENTER</v>
      </c>
      <c r="B5071" t="str">
        <v>ELMA</v>
      </c>
      <c r="C5071" t="str">
        <v>WA</v>
      </c>
      <c r="D5071" t="str">
        <v>GRAYS HARBOR</v>
      </c>
      <c r="E5071" t="str">
        <v>Critical Access Hospitals</v>
      </c>
      <c r="F5071" t="str">
        <v>Government - Hospital District or Authority</v>
      </c>
      <c r="G5071" t="str">
        <v>Yes</v>
      </c>
      <c r="H5071" s="8">
        <v>2</v>
      </c>
      <c r="I5071" t="str">
        <f>_xlfn.XLOOKUP(C5071,State_Ref!B:B,State_Ref!A:A,"No Match")</f>
        <v>Washington</v>
      </c>
      <c r="J5071" cm="1">
        <f t="array" ref="J5071">_xlfn.XLOOKUP(I5071&amp;PROPER(D5071),Cleaned_Population!B$2:B$3200&amp;Cleaned_Population!A$2:A$3200,Cleaned_Population!C$2:C$3200,"No Match")</f>
        <v>78144</v>
      </c>
      <c r="K5071" t="str">
        <f t="shared" si="79"/>
        <v>Sufficient Access</v>
      </c>
    </row>
    <row r="5072" spans="1:11">
      <c r="A5072" t="str">
        <v>LINCOLN HOSPITAL</v>
      </c>
      <c r="B5072" t="str">
        <v>DAVENPORT</v>
      </c>
      <c r="C5072" t="str">
        <v>WA</v>
      </c>
      <c r="D5072" t="str">
        <v>LINCOLN</v>
      </c>
      <c r="E5072" t="str">
        <v>Critical Access Hospitals</v>
      </c>
      <c r="F5072" t="str">
        <v>Government - Hospital District or Authority</v>
      </c>
      <c r="G5072" t="str">
        <v>Yes</v>
      </c>
      <c r="H5072" s="8">
        <v>0</v>
      </c>
      <c r="I5072" t="str">
        <f>_xlfn.XLOOKUP(C5072,State_Ref!B:B,State_Ref!A:A,"No Match")</f>
        <v>Washington</v>
      </c>
      <c r="J5072" cm="1">
        <f t="array" ref="J5072">_xlfn.XLOOKUP(I5072&amp;PROPER(D5072),Cleaned_Population!B$2:B$3200&amp;Cleaned_Population!A$2:A$3200,Cleaned_Population!C$2:C$3200,"No Match")</f>
        <v>11982</v>
      </c>
      <c r="K5072" t="str">
        <f t="shared" si="79"/>
        <v>Sufficient Access</v>
      </c>
    </row>
    <row r="5073" spans="1:11">
      <c r="A5073" t="str">
        <v>ODESSA MEMORIAL HEALTHCARE CENTER</v>
      </c>
      <c r="B5073" t="str">
        <v>ODESSA</v>
      </c>
      <c r="C5073" t="str">
        <v>WA</v>
      </c>
      <c r="D5073" t="str">
        <v>LINCOLN</v>
      </c>
      <c r="E5073" t="str">
        <v>Critical Access Hospitals</v>
      </c>
      <c r="F5073" t="str">
        <v>Government - Hospital District or Authority</v>
      </c>
      <c r="G5073" t="str">
        <v>Yes</v>
      </c>
      <c r="H5073" s="8">
        <v>0</v>
      </c>
      <c r="I5073" t="str">
        <f>_xlfn.XLOOKUP(C5073,State_Ref!B:B,State_Ref!A:A,"No Match")</f>
        <v>Washington</v>
      </c>
      <c r="J5073" cm="1">
        <f t="array" ref="J5073">_xlfn.XLOOKUP(I5073&amp;PROPER(D5073),Cleaned_Population!B$2:B$3200&amp;Cleaned_Population!A$2:A$3200,Cleaned_Population!C$2:C$3200,"No Match")</f>
        <v>11982</v>
      </c>
      <c r="K5073" t="str">
        <f t="shared" si="79"/>
        <v>Sufficient Access</v>
      </c>
    </row>
    <row r="5074" spans="1:11">
      <c r="A5074" t="str">
        <v>COULEE MEDICAL CENTER</v>
      </c>
      <c r="B5074" t="str">
        <v>GRAND COULEE</v>
      </c>
      <c r="C5074" t="str">
        <v>WA</v>
      </c>
      <c r="D5074" t="str">
        <v>GRANT</v>
      </c>
      <c r="E5074" t="str">
        <v>Critical Access Hospitals</v>
      </c>
      <c r="F5074" t="str">
        <v>Government - Hospital District or Authority</v>
      </c>
      <c r="G5074" t="str">
        <v>Yes</v>
      </c>
      <c r="H5074" s="8">
        <v>0</v>
      </c>
      <c r="I5074" t="str">
        <f>_xlfn.XLOOKUP(C5074,State_Ref!B:B,State_Ref!A:A,"No Match")</f>
        <v>Washington</v>
      </c>
      <c r="J5074" cm="1">
        <f t="array" ref="J5074">_xlfn.XLOOKUP(I5074&amp;PROPER(D5074),Cleaned_Population!B$2:B$3200&amp;Cleaned_Population!A$2:A$3200,Cleaned_Population!C$2:C$3200,"No Match")</f>
        <v>105727</v>
      </c>
      <c r="K5074" t="str">
        <f t="shared" si="79"/>
        <v>Sufficient Access</v>
      </c>
    </row>
    <row r="5075" spans="1:11">
      <c r="A5075" t="str">
        <v>PROVIDENCE ST JOSEPH HOSPITAL</v>
      </c>
      <c r="B5075" t="str">
        <v>CHEWELAH</v>
      </c>
      <c r="C5075" t="str">
        <v>WA</v>
      </c>
      <c r="D5075" t="str">
        <v>STEVENS</v>
      </c>
      <c r="E5075" t="str">
        <v>Critical Access Hospitals</v>
      </c>
      <c r="F5075" t="str">
        <v>Voluntary non-profit - Church</v>
      </c>
      <c r="G5075" t="str">
        <v>Yes</v>
      </c>
      <c r="H5075" s="8">
        <v>0</v>
      </c>
      <c r="I5075" t="str">
        <f>_xlfn.XLOOKUP(C5075,State_Ref!B:B,State_Ref!A:A,"No Match")</f>
        <v>Washington</v>
      </c>
      <c r="J5075" cm="1">
        <f t="array" ref="J5075">_xlfn.XLOOKUP(I5075&amp;PROPER(D5075),Cleaned_Population!B$2:B$3200&amp;Cleaned_Population!A$2:A$3200,Cleaned_Population!C$2:C$3200,"No Match")</f>
        <v>49668</v>
      </c>
      <c r="K5075" t="str">
        <f t="shared" si="79"/>
        <v>Sufficient Access</v>
      </c>
    </row>
    <row r="5076" spans="1:11">
      <c r="A5076" t="str">
        <v>NEWPORT COMMUNITY HOSPITAL</v>
      </c>
      <c r="B5076" t="str">
        <v>NEWPORT</v>
      </c>
      <c r="C5076" t="str">
        <v>WA</v>
      </c>
      <c r="D5076" t="str">
        <v>PEND OREILLE</v>
      </c>
      <c r="E5076" t="str">
        <v>Critical Access Hospitals</v>
      </c>
      <c r="F5076" t="str">
        <v>Government - Hospital District or Authority</v>
      </c>
      <c r="G5076" t="str">
        <v>Yes</v>
      </c>
      <c r="H5076" s="8">
        <v>0</v>
      </c>
      <c r="I5076" t="str">
        <f>_xlfn.XLOOKUP(C5076,State_Ref!B:B,State_Ref!A:A,"No Match")</f>
        <v>Washington</v>
      </c>
      <c r="J5076" cm="1">
        <f t="array" ref="J5076">_xlfn.XLOOKUP(I5076&amp;PROPER(D5076),Cleaned_Population!B$2:B$3200&amp;Cleaned_Population!A$2:A$3200,Cleaned_Population!C$2:C$3200,"No Match")</f>
        <v>14457</v>
      </c>
      <c r="K5076" t="str">
        <f t="shared" si="79"/>
        <v>Sufficient Access</v>
      </c>
    </row>
    <row r="5077" spans="1:11">
      <c r="A5077" t="str">
        <v>EAST ADAMS RURAL HOSPITAL</v>
      </c>
      <c r="B5077" t="str">
        <v>RITZVILLE</v>
      </c>
      <c r="C5077" t="str">
        <v>WA</v>
      </c>
      <c r="D5077" t="str">
        <v>ADAMS</v>
      </c>
      <c r="E5077" t="str">
        <v>Critical Access Hospitals</v>
      </c>
      <c r="F5077" t="str">
        <v>Government - Hospital District or Authority</v>
      </c>
      <c r="G5077" t="str">
        <v>Yes</v>
      </c>
      <c r="H5077" s="8">
        <v>0</v>
      </c>
      <c r="I5077" t="str">
        <f>_xlfn.XLOOKUP(C5077,State_Ref!B:B,State_Ref!A:A,"No Match")</f>
        <v>Washington</v>
      </c>
      <c r="J5077" cm="1">
        <f t="array" ref="J5077">_xlfn.XLOOKUP(I5077&amp;PROPER(D5077),Cleaned_Population!B$2:B$3200&amp;Cleaned_Population!A$2:A$3200,Cleaned_Population!C$2:C$3200,"No Match")</f>
        <v>21488</v>
      </c>
      <c r="K5077" t="str">
        <f t="shared" si="79"/>
        <v>Sufficient Access</v>
      </c>
    </row>
    <row r="5078" spans="1:11">
      <c r="A5078" t="str">
        <v>PROSSER MEMORIAL HOSPITAL</v>
      </c>
      <c r="B5078" t="str">
        <v>PROSSER</v>
      </c>
      <c r="C5078" t="str">
        <v>WA</v>
      </c>
      <c r="D5078" t="str">
        <v>BENTON</v>
      </c>
      <c r="E5078" t="str">
        <v>Critical Access Hospitals</v>
      </c>
      <c r="F5078" t="str">
        <v>Government - Hospital District or Authority</v>
      </c>
      <c r="G5078" t="str">
        <v>Yes</v>
      </c>
      <c r="H5078" s="8">
        <v>3</v>
      </c>
      <c r="I5078" t="str">
        <f>_xlfn.XLOOKUP(C5078,State_Ref!B:B,State_Ref!A:A,"No Match")</f>
        <v>Washington</v>
      </c>
      <c r="J5078" cm="1">
        <f t="array" ref="J5078">_xlfn.XLOOKUP(I5078&amp;PROPER(D5078),Cleaned_Population!B$2:B$3200&amp;Cleaned_Population!A$2:A$3200,Cleaned_Population!C$2:C$3200,"No Match")</f>
        <v>221722</v>
      </c>
      <c r="K5078" t="str">
        <f t="shared" si="79"/>
        <v>Sufficient Access</v>
      </c>
    </row>
    <row r="5079" spans="1:11">
      <c r="A5079" t="str">
        <v>CASCADE MEDICAL CENTER</v>
      </c>
      <c r="B5079" t="str">
        <v>LEAVENWORTH</v>
      </c>
      <c r="C5079" t="str">
        <v>WA</v>
      </c>
      <c r="D5079" t="str">
        <v>CHELAN</v>
      </c>
      <c r="E5079" t="str">
        <v>Critical Access Hospitals</v>
      </c>
      <c r="F5079" t="str">
        <v>Government - Hospital District or Authority</v>
      </c>
      <c r="G5079" t="str">
        <v>Yes</v>
      </c>
      <c r="H5079" s="8">
        <v>0</v>
      </c>
      <c r="I5079" t="str">
        <f>_xlfn.XLOOKUP(C5079,State_Ref!B:B,State_Ref!A:A,"No Match")</f>
        <v>Washington</v>
      </c>
      <c r="J5079" cm="1">
        <f t="array" ref="J5079">_xlfn.XLOOKUP(I5079&amp;PROPER(D5079),Cleaned_Population!B$2:B$3200&amp;Cleaned_Population!A$2:A$3200,Cleaned_Population!C$2:C$3200,"No Match")</f>
        <v>81941</v>
      </c>
      <c r="K5079" t="str">
        <f t="shared" si="79"/>
        <v>Sufficient Access</v>
      </c>
    </row>
    <row r="5080" spans="1:11">
      <c r="A5080" t="str">
        <v>OCEAN BEACH HOSPITAL</v>
      </c>
      <c r="B5080" t="str">
        <v>ILWACO</v>
      </c>
      <c r="C5080" t="str">
        <v>WA</v>
      </c>
      <c r="D5080" t="str">
        <v>PACIFIC</v>
      </c>
      <c r="E5080" t="str">
        <v>Critical Access Hospitals</v>
      </c>
      <c r="F5080" t="str">
        <v>Government - Hospital District or Authority</v>
      </c>
      <c r="G5080" t="str">
        <v>Yes</v>
      </c>
      <c r="H5080" s="8">
        <v>2</v>
      </c>
      <c r="I5080" t="str">
        <f>_xlfn.XLOOKUP(C5080,State_Ref!B:B,State_Ref!A:A,"No Match")</f>
        <v>Washington</v>
      </c>
      <c r="J5080" cm="1">
        <f t="array" ref="J5080">_xlfn.XLOOKUP(I5080&amp;PROPER(D5080),Cleaned_Population!B$2:B$3200&amp;Cleaned_Population!A$2:A$3200,Cleaned_Population!C$2:C$3200,"No Match")</f>
        <v>24357</v>
      </c>
      <c r="K5080" t="str">
        <f t="shared" si="79"/>
        <v>Sufficient Access</v>
      </c>
    </row>
    <row r="5081" spans="1:11">
      <c r="A5081" t="str">
        <v>SKYLINE HOSPITAL</v>
      </c>
      <c r="B5081" t="str">
        <v>WHITE SALMON</v>
      </c>
      <c r="C5081" t="str">
        <v>WA</v>
      </c>
      <c r="D5081" t="str">
        <v>KLICKITAT</v>
      </c>
      <c r="E5081" t="str">
        <v>Critical Access Hospitals</v>
      </c>
      <c r="F5081" t="str">
        <v>Government - Hospital District or Authority</v>
      </c>
      <c r="G5081" t="str">
        <v>Yes</v>
      </c>
      <c r="H5081" s="8">
        <v>0</v>
      </c>
      <c r="I5081" t="str">
        <f>_xlfn.XLOOKUP(C5081,State_Ref!B:B,State_Ref!A:A,"No Match")</f>
        <v>Washington</v>
      </c>
      <c r="J5081" cm="1">
        <f t="array" ref="J5081">_xlfn.XLOOKUP(I5081&amp;PROPER(D5081),Cleaned_Population!B$2:B$3200&amp;Cleaned_Population!A$2:A$3200,Cleaned_Population!C$2:C$3200,"No Match")</f>
        <v>24331</v>
      </c>
      <c r="K5081" t="str">
        <f t="shared" si="79"/>
        <v>Sufficient Access</v>
      </c>
    </row>
    <row r="5082" spans="1:11">
      <c r="A5082" t="str">
        <v>KLICKITAT VALLEY HOSPITAL</v>
      </c>
      <c r="B5082" t="str">
        <v>GOLDENDALE</v>
      </c>
      <c r="C5082" t="str">
        <v>WA</v>
      </c>
      <c r="D5082" t="str">
        <v>KLICKITAT</v>
      </c>
      <c r="E5082" t="str">
        <v>Critical Access Hospitals</v>
      </c>
      <c r="F5082" t="str">
        <v>Government - Hospital District or Authority</v>
      </c>
      <c r="G5082" t="str">
        <v>Yes</v>
      </c>
      <c r="H5082" s="8">
        <v>0</v>
      </c>
      <c r="I5082" t="str">
        <f>_xlfn.XLOOKUP(C5082,State_Ref!B:B,State_Ref!A:A,"No Match")</f>
        <v>Washington</v>
      </c>
      <c r="J5082" cm="1">
        <f t="array" ref="J5082">_xlfn.XLOOKUP(I5082&amp;PROPER(D5082),Cleaned_Population!B$2:B$3200&amp;Cleaned_Population!A$2:A$3200,Cleaned_Population!C$2:C$3200,"No Match")</f>
        <v>24331</v>
      </c>
      <c r="K5082" t="str">
        <f t="shared" si="79"/>
        <v>Sufficient Access</v>
      </c>
    </row>
    <row r="5083" spans="1:11">
      <c r="A5083" t="str">
        <v>COLUMBIA BASIN HOSPITAL</v>
      </c>
      <c r="B5083" t="str">
        <v>EPHRATA</v>
      </c>
      <c r="C5083" t="str">
        <v>WA</v>
      </c>
      <c r="D5083" t="str">
        <v>GRANT</v>
      </c>
      <c r="E5083" t="str">
        <v>Critical Access Hospitals</v>
      </c>
      <c r="F5083" t="str">
        <v>Government - Hospital District or Authority</v>
      </c>
      <c r="G5083" t="str">
        <v>Yes</v>
      </c>
      <c r="H5083" s="8">
        <v>0</v>
      </c>
      <c r="I5083" t="str">
        <f>_xlfn.XLOOKUP(C5083,State_Ref!B:B,State_Ref!A:A,"No Match")</f>
        <v>Washington</v>
      </c>
      <c r="J5083" cm="1">
        <f t="array" ref="J5083">_xlfn.XLOOKUP(I5083&amp;PROPER(D5083),Cleaned_Population!B$2:B$3200&amp;Cleaned_Population!A$2:A$3200,Cleaned_Population!C$2:C$3200,"No Match")</f>
        <v>105727</v>
      </c>
      <c r="K5083" t="str">
        <f t="shared" si="79"/>
        <v>Sufficient Access</v>
      </c>
    </row>
    <row r="5084" spans="1:11">
      <c r="A5084" t="str">
        <v>OTHELLO COMMUNITY HOSPITAL</v>
      </c>
      <c r="B5084" t="str">
        <v>OTHELLO</v>
      </c>
      <c r="C5084" t="str">
        <v>WA</v>
      </c>
      <c r="D5084" t="str">
        <v>ADAMS</v>
      </c>
      <c r="E5084" t="str">
        <v>Critical Access Hospitals</v>
      </c>
      <c r="F5084" t="str">
        <v>Government - Local</v>
      </c>
      <c r="G5084" t="str">
        <v>Yes</v>
      </c>
      <c r="H5084" s="8">
        <v>0</v>
      </c>
      <c r="I5084" t="str">
        <f>_xlfn.XLOOKUP(C5084,State_Ref!B:B,State_Ref!A:A,"No Match")</f>
        <v>Washington</v>
      </c>
      <c r="J5084" cm="1">
        <f t="array" ref="J5084">_xlfn.XLOOKUP(I5084&amp;PROPER(D5084),Cleaned_Population!B$2:B$3200&amp;Cleaned_Population!A$2:A$3200,Cleaned_Population!C$2:C$3200,"No Match")</f>
        <v>21488</v>
      </c>
      <c r="K5084" t="str">
        <f t="shared" si="79"/>
        <v>Sufficient Access</v>
      </c>
    </row>
    <row r="5085" spans="1:11">
      <c r="A5085" t="str">
        <v>ARBOR HEALTH MORTON HOSPITAL</v>
      </c>
      <c r="B5085" t="str">
        <v>MORTON</v>
      </c>
      <c r="C5085" t="str">
        <v>WA</v>
      </c>
      <c r="D5085" t="str">
        <v>LEWIS</v>
      </c>
      <c r="E5085" t="str">
        <v>Critical Access Hospitals</v>
      </c>
      <c r="F5085" t="str">
        <v>Government - Hospital District or Authority</v>
      </c>
      <c r="G5085" t="str">
        <v>Yes</v>
      </c>
      <c r="H5085" s="8">
        <v>0</v>
      </c>
      <c r="I5085" t="str">
        <f>_xlfn.XLOOKUP(C5085,State_Ref!B:B,State_Ref!A:A,"No Match")</f>
        <v>Washington</v>
      </c>
      <c r="J5085" cm="1">
        <f t="array" ref="J5085">_xlfn.XLOOKUP(I5085&amp;PROPER(D5085),Cleaned_Population!B$2:B$3200&amp;Cleaned_Population!A$2:A$3200,Cleaned_Population!C$2:C$3200,"No Match")</f>
        <v>88062</v>
      </c>
      <c r="K5085" t="str">
        <f t="shared" si="79"/>
        <v>Sufficient Access</v>
      </c>
    </row>
    <row r="5086" spans="1:11">
      <c r="A5086" t="str">
        <v>QUINCY VALLEY MEDICAL CENTER</v>
      </c>
      <c r="B5086" t="str">
        <v>QUINCY</v>
      </c>
      <c r="C5086" t="str">
        <v>WA</v>
      </c>
      <c r="D5086" t="str">
        <v>GRANT</v>
      </c>
      <c r="E5086" t="str">
        <v>Critical Access Hospitals</v>
      </c>
      <c r="F5086" t="str">
        <v>Government - Hospital District or Authority</v>
      </c>
      <c r="G5086" t="str">
        <v>Yes</v>
      </c>
      <c r="H5086" s="8">
        <v>0</v>
      </c>
      <c r="I5086" t="str">
        <f>_xlfn.XLOOKUP(C5086,State_Ref!B:B,State_Ref!A:A,"No Match")</f>
        <v>Washington</v>
      </c>
      <c r="J5086" cm="1">
        <f t="array" ref="J5086">_xlfn.XLOOKUP(I5086&amp;PROPER(D5086),Cleaned_Population!B$2:B$3200&amp;Cleaned_Population!A$2:A$3200,Cleaned_Population!C$2:C$3200,"No Match")</f>
        <v>105727</v>
      </c>
      <c r="K5086" t="str">
        <f t="shared" si="79"/>
        <v>Sufficient Access</v>
      </c>
    </row>
    <row r="5087" spans="1:11">
      <c r="A5087" t="str">
        <v>NORTH VALLEY HOSPITAL</v>
      </c>
      <c r="B5087" t="str">
        <v>TONASKET</v>
      </c>
      <c r="C5087" t="str">
        <v>WA</v>
      </c>
      <c r="D5087" t="str">
        <v>OKANOGAN</v>
      </c>
      <c r="E5087" t="str">
        <v>Critical Access Hospitals</v>
      </c>
      <c r="F5087" t="str">
        <v>Government - Hospital District or Authority</v>
      </c>
      <c r="G5087" t="str">
        <v>Yes</v>
      </c>
      <c r="H5087" s="8">
        <v>0</v>
      </c>
      <c r="I5087" t="str">
        <f>_xlfn.XLOOKUP(C5087,State_Ref!B:B,State_Ref!A:A,"No Match")</f>
        <v>Washington</v>
      </c>
      <c r="J5087" cm="1">
        <f t="array" ref="J5087">_xlfn.XLOOKUP(I5087&amp;PROPER(D5087),Cleaned_Population!B$2:B$3200&amp;Cleaned_Population!A$2:A$3200,Cleaned_Population!C$2:C$3200,"No Match")</f>
        <v>45230</v>
      </c>
      <c r="K5087" t="str">
        <f t="shared" si="79"/>
        <v>Sufficient Access</v>
      </c>
    </row>
    <row r="5088" spans="1:11">
      <c r="A5088" t="str">
        <v>FERRY COUNTY MEMORIAL HOSPITAL</v>
      </c>
      <c r="B5088" t="str">
        <v>REPUBLIC</v>
      </c>
      <c r="C5088" t="str">
        <v>WA</v>
      </c>
      <c r="D5088" t="str">
        <v>FERRY</v>
      </c>
      <c r="E5088" t="str">
        <v>Critical Access Hospitals</v>
      </c>
      <c r="F5088" t="str">
        <v>Government - Hospital District or Authority</v>
      </c>
      <c r="G5088" t="str">
        <v>Yes</v>
      </c>
      <c r="H5088" s="8">
        <v>0</v>
      </c>
      <c r="I5088" t="str">
        <f>_xlfn.XLOOKUP(C5088,State_Ref!B:B,State_Ref!A:A,"No Match")</f>
        <v>Washington</v>
      </c>
      <c r="J5088" cm="1">
        <f t="array" ref="J5088">_xlfn.XLOOKUP(I5088&amp;PROPER(D5088),Cleaned_Population!B$2:B$3200&amp;Cleaned_Population!A$2:A$3200,Cleaned_Population!C$2:C$3200,"No Match")</f>
        <v>7517</v>
      </c>
      <c r="K5088" t="str">
        <f t="shared" si="79"/>
        <v>Sufficient Access</v>
      </c>
    </row>
    <row r="5089" spans="1:11">
      <c r="A5089" t="str">
        <v>JEFFERSON HEALTHCARE</v>
      </c>
      <c r="B5089" t="str">
        <v>PORT TOWNSEND</v>
      </c>
      <c r="C5089" t="str">
        <v>WA</v>
      </c>
      <c r="D5089" t="str">
        <v>JEFFERSON</v>
      </c>
      <c r="E5089" t="str">
        <v>Critical Access Hospitals</v>
      </c>
      <c r="F5089" t="str">
        <v>Government - Hospital District or Authority</v>
      </c>
      <c r="G5089" t="str">
        <v>Yes</v>
      </c>
      <c r="H5089" s="8">
        <v>3</v>
      </c>
      <c r="I5089" t="str">
        <f>_xlfn.XLOOKUP(C5089,State_Ref!B:B,State_Ref!A:A,"No Match")</f>
        <v>Washington</v>
      </c>
      <c r="J5089" cm="1">
        <f t="array" ref="J5089">_xlfn.XLOOKUP(I5089&amp;PROPER(D5089),Cleaned_Population!B$2:B$3200&amp;Cleaned_Population!A$2:A$3200,Cleaned_Population!C$2:C$3200,"No Match")</f>
        <v>33970</v>
      </c>
      <c r="K5089" t="str">
        <f t="shared" si="79"/>
        <v>Sufficient Access</v>
      </c>
    </row>
    <row r="5090" spans="1:11">
      <c r="A5090" t="str">
        <v>THREE RIVERS HOSPITAL</v>
      </c>
      <c r="B5090" t="str">
        <v>BREWSTER</v>
      </c>
      <c r="C5090" t="str">
        <v>WA</v>
      </c>
      <c r="D5090" t="str">
        <v>OKANOGAN</v>
      </c>
      <c r="E5090" t="str">
        <v>Critical Access Hospitals</v>
      </c>
      <c r="F5090" t="str">
        <v>Government - Hospital District or Authority</v>
      </c>
      <c r="G5090" t="str">
        <v>Yes</v>
      </c>
      <c r="H5090" s="8">
        <v>0</v>
      </c>
      <c r="I5090" t="str">
        <f>_xlfn.XLOOKUP(C5090,State_Ref!B:B,State_Ref!A:A,"No Match")</f>
        <v>Washington</v>
      </c>
      <c r="J5090" cm="1">
        <f t="array" ref="J5090">_xlfn.XLOOKUP(I5090&amp;PROPER(D5090),Cleaned_Population!B$2:B$3200&amp;Cleaned_Population!A$2:A$3200,Cleaned_Population!C$2:C$3200,"No Match")</f>
        <v>45230</v>
      </c>
      <c r="K5090" t="str">
        <f t="shared" si="79"/>
        <v>Sufficient Access</v>
      </c>
    </row>
    <row r="5091" spans="1:11">
      <c r="A5091" t="str">
        <v>FORKS COMMUNITY HOSPITAL</v>
      </c>
      <c r="B5091" t="str">
        <v>FORKS</v>
      </c>
      <c r="C5091" t="str">
        <v>WA</v>
      </c>
      <c r="D5091" t="str">
        <v>CLALLAM</v>
      </c>
      <c r="E5091" t="str">
        <v>Critical Access Hospitals</v>
      </c>
      <c r="F5091" t="str">
        <v>Government - Hospital District or Authority</v>
      </c>
      <c r="G5091" t="str">
        <v>Yes</v>
      </c>
      <c r="H5091" s="8">
        <v>0</v>
      </c>
      <c r="I5091" t="str">
        <f>_xlfn.XLOOKUP(C5091,State_Ref!B:B,State_Ref!A:A,"No Match")</f>
        <v>Washington</v>
      </c>
      <c r="J5091" cm="1">
        <f t="array" ref="J5091">_xlfn.XLOOKUP(I5091&amp;PROPER(D5091),Cleaned_Population!B$2:B$3200&amp;Cleaned_Population!A$2:A$3200,Cleaned_Population!C$2:C$3200,"No Match")</f>
        <v>78202</v>
      </c>
      <c r="K5091" t="str">
        <f t="shared" si="79"/>
        <v>Sufficient Access</v>
      </c>
    </row>
    <row r="5092" spans="1:11">
      <c r="A5092" t="str">
        <v>PROVIDENCE MOUNT CARMEL HOSPITAL</v>
      </c>
      <c r="B5092" t="str">
        <v>COLVILLE</v>
      </c>
      <c r="C5092" t="str">
        <v>WA</v>
      </c>
      <c r="D5092" t="str">
        <v>STEVENS</v>
      </c>
      <c r="E5092" t="str">
        <v>Critical Access Hospitals</v>
      </c>
      <c r="F5092" t="str">
        <v>Voluntary non-profit - Church</v>
      </c>
      <c r="G5092" t="str">
        <v>Yes</v>
      </c>
      <c r="H5092" s="8">
        <v>3</v>
      </c>
      <c r="I5092" t="str">
        <f>_xlfn.XLOOKUP(C5092,State_Ref!B:B,State_Ref!A:A,"No Match")</f>
        <v>Washington</v>
      </c>
      <c r="J5092" cm="1">
        <f t="array" ref="J5092">_xlfn.XLOOKUP(I5092&amp;PROPER(D5092),Cleaned_Population!B$2:B$3200&amp;Cleaned_Population!A$2:A$3200,Cleaned_Population!C$2:C$3200,"No Match")</f>
        <v>49668</v>
      </c>
      <c r="K5092" t="str">
        <f t="shared" si="79"/>
        <v>Sufficient Access</v>
      </c>
    </row>
    <row r="5093" spans="1:11">
      <c r="A5093" t="str">
        <v>WHITMAN HOSPITAL AND MEDICAL CENTER</v>
      </c>
      <c r="B5093" t="str">
        <v>COLFAX</v>
      </c>
      <c r="C5093" t="str">
        <v>WA</v>
      </c>
      <c r="D5093" t="str">
        <v>WHITMAN</v>
      </c>
      <c r="E5093" t="str">
        <v>Critical Access Hospitals</v>
      </c>
      <c r="F5093" t="str">
        <v>Government - Hospital District or Authority</v>
      </c>
      <c r="G5093" t="str">
        <v>Yes</v>
      </c>
      <c r="H5093" s="8">
        <v>5</v>
      </c>
      <c r="I5093" t="str">
        <f>_xlfn.XLOOKUP(C5093,State_Ref!B:B,State_Ref!A:A,"No Match")</f>
        <v>Washington</v>
      </c>
      <c r="J5093" cm="1">
        <f t="array" ref="J5093">_xlfn.XLOOKUP(I5093&amp;PROPER(D5093),Cleaned_Population!B$2:B$3200&amp;Cleaned_Population!A$2:A$3200,Cleaned_Population!C$2:C$3200,"No Match")</f>
        <v>48512</v>
      </c>
      <c r="K5093" t="str">
        <f t="shared" si="79"/>
        <v>Sufficient Access</v>
      </c>
    </row>
    <row r="5094" spans="1:11">
      <c r="A5094" t="str">
        <v>MID VALLEY HOSPITAL &amp; CLINIC</v>
      </c>
      <c r="B5094" t="str">
        <v>OMAK</v>
      </c>
      <c r="C5094" t="str">
        <v>WA</v>
      </c>
      <c r="D5094" t="str">
        <v>OKANOGAN</v>
      </c>
      <c r="E5094" t="str">
        <v>Critical Access Hospitals</v>
      </c>
      <c r="F5094" t="str">
        <v>Government - Hospital District or Authority</v>
      </c>
      <c r="G5094" t="str">
        <v>Yes</v>
      </c>
      <c r="H5094" s="8">
        <v>0</v>
      </c>
      <c r="I5094" t="str">
        <f>_xlfn.XLOOKUP(C5094,State_Ref!B:B,State_Ref!A:A,"No Match")</f>
        <v>Washington</v>
      </c>
      <c r="J5094" cm="1">
        <f t="array" ref="J5094">_xlfn.XLOOKUP(I5094&amp;PROPER(D5094),Cleaned_Population!B$2:B$3200&amp;Cleaned_Population!A$2:A$3200,Cleaned_Population!C$2:C$3200,"No Match")</f>
        <v>45230</v>
      </c>
      <c r="K5094" t="str">
        <f t="shared" si="79"/>
        <v>Sufficient Access</v>
      </c>
    </row>
    <row r="5095" spans="1:11">
      <c r="A5095" t="str">
        <v>PEACEHEALTH UNITED GENERAL MEDICAL CENTER</v>
      </c>
      <c r="B5095" t="str">
        <v>SEDRO WOOLLEY</v>
      </c>
      <c r="C5095" t="str">
        <v>WA</v>
      </c>
      <c r="D5095" t="str">
        <v>SKAGIT</v>
      </c>
      <c r="E5095" t="str">
        <v>Critical Access Hospitals</v>
      </c>
      <c r="F5095" t="str">
        <v>Government - Hospital District or Authority</v>
      </c>
      <c r="G5095" t="str">
        <v>Yes</v>
      </c>
      <c r="H5095" s="8">
        <v>3</v>
      </c>
      <c r="I5095" t="str">
        <f>_xlfn.XLOOKUP(C5095,State_Ref!B:B,State_Ref!A:A,"No Match")</f>
        <v>Washington</v>
      </c>
      <c r="J5095" cm="1">
        <f t="array" ref="J5095">_xlfn.XLOOKUP(I5095&amp;PROPER(D5095),Cleaned_Population!B$2:B$3200&amp;Cleaned_Population!A$2:A$3200,Cleaned_Population!C$2:C$3200,"No Match")</f>
        <v>132975</v>
      </c>
      <c r="K5095" t="str">
        <f t="shared" si="79"/>
        <v>Sufficient Access</v>
      </c>
    </row>
    <row r="5096" spans="1:11">
      <c r="A5096" t="str">
        <v>ASTRIA SUNNYSIDE HOSPITAL</v>
      </c>
      <c r="B5096" t="str">
        <v>SUNNYSIDE</v>
      </c>
      <c r="C5096" t="str">
        <v>WA</v>
      </c>
      <c r="D5096" t="str">
        <v>YAKIMA</v>
      </c>
      <c r="E5096" t="str">
        <v>Critical Access Hospitals</v>
      </c>
      <c r="F5096" t="str">
        <v>Voluntary non-profit - Other</v>
      </c>
      <c r="G5096" t="str">
        <v>Yes</v>
      </c>
      <c r="H5096" s="8">
        <v>2</v>
      </c>
      <c r="I5096" t="str">
        <f>_xlfn.XLOOKUP(C5096,State_Ref!B:B,State_Ref!A:A,"No Match")</f>
        <v>Washington</v>
      </c>
      <c r="J5096" cm="1">
        <f t="array" ref="J5096">_xlfn.XLOOKUP(I5096&amp;PROPER(D5096),Cleaned_Population!B$2:B$3200&amp;Cleaned_Population!A$2:A$3200,Cleaned_Population!C$2:C$3200,"No Match")</f>
        <v>259185</v>
      </c>
      <c r="K5096" t="str">
        <f t="shared" si="79"/>
        <v>Sufficient Access</v>
      </c>
    </row>
    <row r="5097" spans="1:11">
      <c r="A5097" t="str">
        <v>PULLMAN REGIONAL HOSPITAL</v>
      </c>
      <c r="B5097" t="str">
        <v>PULLMAN</v>
      </c>
      <c r="C5097" t="str">
        <v>WA</v>
      </c>
      <c r="D5097" t="str">
        <v>WHITMAN</v>
      </c>
      <c r="E5097" t="str">
        <v>Critical Access Hospitals</v>
      </c>
      <c r="F5097" t="str">
        <v>Government - Hospital District or Authority</v>
      </c>
      <c r="G5097" t="str">
        <v>Yes</v>
      </c>
      <c r="H5097" s="8">
        <v>2</v>
      </c>
      <c r="I5097" t="str">
        <f>_xlfn.XLOOKUP(C5097,State_Ref!B:B,State_Ref!A:A,"No Match")</f>
        <v>Washington</v>
      </c>
      <c r="J5097" cm="1">
        <f t="array" ref="J5097">_xlfn.XLOOKUP(I5097&amp;PROPER(D5097),Cleaned_Population!B$2:B$3200&amp;Cleaned_Population!A$2:A$3200,Cleaned_Population!C$2:C$3200,"No Match")</f>
        <v>48512</v>
      </c>
      <c r="K5097" t="str">
        <f t="shared" si="79"/>
        <v>Sufficient Access</v>
      </c>
    </row>
    <row r="5098" spans="1:11">
      <c r="A5098" t="str">
        <v>TRI-STATE MEMORIAL HOSPITAL</v>
      </c>
      <c r="B5098" t="str">
        <v>CLARKSTON</v>
      </c>
      <c r="C5098" t="str">
        <v>WA</v>
      </c>
      <c r="D5098" t="str">
        <v>ASOTIN</v>
      </c>
      <c r="E5098" t="str">
        <v>Critical Access Hospitals</v>
      </c>
      <c r="F5098" t="str">
        <v>Voluntary non-profit - Private</v>
      </c>
      <c r="G5098" t="str">
        <v>Yes</v>
      </c>
      <c r="H5098" s="8">
        <v>4</v>
      </c>
      <c r="I5098" t="str">
        <f>_xlfn.XLOOKUP(C5098,State_Ref!B:B,State_Ref!A:A,"No Match")</f>
        <v>Washington</v>
      </c>
      <c r="J5098" cm="1">
        <f t="array" ref="J5098">_xlfn.XLOOKUP(I5098&amp;PROPER(D5098),Cleaned_Population!B$2:B$3200&amp;Cleaned_Population!A$2:A$3200,Cleaned_Population!C$2:C$3200,"No Match")</f>
        <v>22545</v>
      </c>
      <c r="K5098" t="str">
        <f t="shared" si="79"/>
        <v>Sufficient Access</v>
      </c>
    </row>
    <row r="5099" spans="1:11">
      <c r="A5099" t="str">
        <v>KITTITAS VALLEY COMMUNITY HOSPITAL</v>
      </c>
      <c r="B5099" t="str">
        <v>ELLENSBURG</v>
      </c>
      <c r="C5099" t="str">
        <v>WA</v>
      </c>
      <c r="D5099" t="str">
        <v>KITTITAS</v>
      </c>
      <c r="E5099" t="str">
        <v>Critical Access Hospitals</v>
      </c>
      <c r="F5099" t="str">
        <v>Government - Hospital District or Authority</v>
      </c>
      <c r="G5099" t="str">
        <v>Yes</v>
      </c>
      <c r="H5099" s="8">
        <v>0</v>
      </c>
      <c r="I5099" t="str">
        <f>_xlfn.XLOOKUP(C5099,State_Ref!B:B,State_Ref!A:A,"No Match")</f>
        <v>Washington</v>
      </c>
      <c r="J5099" cm="1">
        <f t="array" ref="J5099">_xlfn.XLOOKUP(I5099&amp;PROPER(D5099),Cleaned_Population!B$2:B$3200&amp;Cleaned_Population!A$2:A$3200,Cleaned_Population!C$2:C$3200,"No Match")</f>
        <v>48803</v>
      </c>
      <c r="K5099" t="str">
        <f t="shared" si="79"/>
        <v>Sufficient Access</v>
      </c>
    </row>
    <row r="5100" spans="1:11">
      <c r="A5100" t="str">
        <v>LAKE CHELAN COMMUNITY HOSPITAL</v>
      </c>
      <c r="B5100" t="str">
        <v>CHELAN</v>
      </c>
      <c r="C5100" t="str">
        <v>WA</v>
      </c>
      <c r="D5100" t="str">
        <v>CHELAN</v>
      </c>
      <c r="E5100" t="str">
        <v>Critical Access Hospitals</v>
      </c>
      <c r="F5100" t="str">
        <v>Government - Hospital District or Authority</v>
      </c>
      <c r="G5100" t="str">
        <v>Yes</v>
      </c>
      <c r="H5100" s="8">
        <v>0</v>
      </c>
      <c r="I5100" t="str">
        <f>_xlfn.XLOOKUP(C5100,State_Ref!B:B,State_Ref!A:A,"No Match")</f>
        <v>Washington</v>
      </c>
      <c r="J5100" cm="1">
        <f t="array" ref="J5100">_xlfn.XLOOKUP(I5100&amp;PROPER(D5100),Cleaned_Population!B$2:B$3200&amp;Cleaned_Population!A$2:A$3200,Cleaned_Population!C$2:C$3200,"No Match")</f>
        <v>81941</v>
      </c>
      <c r="K5100" t="str">
        <f t="shared" si="79"/>
        <v>Sufficient Access</v>
      </c>
    </row>
    <row r="5101" spans="1:11">
      <c r="A5101" t="str">
        <v>ST ELIZABETH HOSPITAL</v>
      </c>
      <c r="B5101" t="str">
        <v>ENUMCLAW</v>
      </c>
      <c r="C5101" t="str">
        <v>WA</v>
      </c>
      <c r="D5101" t="str">
        <v>KING</v>
      </c>
      <c r="E5101" t="str">
        <v>Critical Access Hospitals</v>
      </c>
      <c r="F5101" t="str">
        <v>Voluntary non-profit - Private</v>
      </c>
      <c r="G5101" t="str">
        <v>Yes</v>
      </c>
      <c r="H5101" s="8">
        <v>5</v>
      </c>
      <c r="I5101" t="str">
        <f>_xlfn.XLOOKUP(C5101,State_Ref!B:B,State_Ref!A:A,"No Match")</f>
        <v>Washington</v>
      </c>
      <c r="J5101" cm="1">
        <f t="array" ref="J5101">_xlfn.XLOOKUP(I5101&amp;PROPER(D5101),Cleaned_Population!B$2:B$3200&amp;Cleaned_Population!A$2:A$3200,Cleaned_Population!C$2:C$3200,"No Match")</f>
        <v>2344939</v>
      </c>
      <c r="K5101" t="str">
        <f t="shared" si="79"/>
        <v>Sufficient Access</v>
      </c>
    </row>
    <row r="5102" spans="1:11">
      <c r="A5102" t="str">
        <v>MASON GENERAL HOSPITAL &amp; FAMILY OF CLINICS</v>
      </c>
      <c r="B5102" t="str">
        <v>SHELTON</v>
      </c>
      <c r="C5102" t="str">
        <v>WA</v>
      </c>
      <c r="D5102" t="str">
        <v>MASON</v>
      </c>
      <c r="E5102" t="str">
        <v>Critical Access Hospitals</v>
      </c>
      <c r="F5102" t="str">
        <v>Government - Hospital District or Authority</v>
      </c>
      <c r="G5102" t="str">
        <v>Yes</v>
      </c>
      <c r="H5102" s="8">
        <v>2</v>
      </c>
      <c r="I5102" t="str">
        <f>_xlfn.XLOOKUP(C5102,State_Ref!B:B,State_Ref!A:A,"No Match")</f>
        <v>Washington</v>
      </c>
      <c r="J5102" cm="1">
        <f t="array" ref="J5102">_xlfn.XLOOKUP(I5102&amp;PROPER(D5102),Cleaned_Population!B$2:B$3200&amp;Cleaned_Population!A$2:A$3200,Cleaned_Population!C$2:C$3200,"No Match")</f>
        <v>71165</v>
      </c>
      <c r="K5102" t="str">
        <f t="shared" si="79"/>
        <v>Hospital Desert</v>
      </c>
    </row>
    <row r="5103" spans="1:11">
      <c r="A5103" t="str">
        <v>LOURDES MEDICAL CENTER</v>
      </c>
      <c r="B5103" t="str">
        <v>PASCO</v>
      </c>
      <c r="C5103" t="str">
        <v>WA</v>
      </c>
      <c r="D5103" t="str">
        <v>FRANKLIN</v>
      </c>
      <c r="E5103" t="str">
        <v>Critical Access Hospitals</v>
      </c>
      <c r="F5103" t="str">
        <v>Voluntary non-profit - Church</v>
      </c>
      <c r="G5103" t="str">
        <v>Yes</v>
      </c>
      <c r="H5103" s="8">
        <v>3</v>
      </c>
      <c r="I5103" t="str">
        <f>_xlfn.XLOOKUP(C5103,State_Ref!B:B,State_Ref!A:A,"No Match")</f>
        <v>Washington</v>
      </c>
      <c r="J5103" cm="1">
        <f t="array" ref="J5103">_xlfn.XLOOKUP(I5103&amp;PROPER(D5103),Cleaned_Population!B$2:B$3200&amp;Cleaned_Population!A$2:A$3200,Cleaned_Population!C$2:C$3200,"No Match")</f>
        <v>102612</v>
      </c>
      <c r="K5103" t="str">
        <f t="shared" si="79"/>
        <v>Hospital Desert</v>
      </c>
    </row>
    <row r="5104" spans="1:11">
      <c r="A5104" t="str">
        <v>SNOQUALMIE VALLEY HOSPITAL</v>
      </c>
      <c r="B5104" t="str">
        <v>SNOQUALMIE</v>
      </c>
      <c r="C5104" t="str">
        <v>WA</v>
      </c>
      <c r="D5104" t="str">
        <v>KING</v>
      </c>
      <c r="E5104" t="str">
        <v>Critical Access Hospitals</v>
      </c>
      <c r="F5104" t="str">
        <v>Government - Hospital District or Authority</v>
      </c>
      <c r="G5104" t="str">
        <v>Yes</v>
      </c>
      <c r="H5104" s="8">
        <v>0</v>
      </c>
      <c r="I5104" t="str">
        <f>_xlfn.XLOOKUP(C5104,State_Ref!B:B,State_Ref!A:A,"No Match")</f>
        <v>Washington</v>
      </c>
      <c r="J5104" cm="1">
        <f t="array" ref="J5104">_xlfn.XLOOKUP(I5104&amp;PROPER(D5104),Cleaned_Population!B$2:B$3200&amp;Cleaned_Population!A$2:A$3200,Cleaned_Population!C$2:C$3200,"No Match")</f>
        <v>2344939</v>
      </c>
      <c r="K5104" t="str">
        <f t="shared" si="79"/>
        <v>Sufficient Access</v>
      </c>
    </row>
    <row r="5105" spans="1:11">
      <c r="A5105" t="str">
        <v>WHIDBEYHEALTH MEDICAL CENTER</v>
      </c>
      <c r="B5105" t="str">
        <v>COUPEVILLE</v>
      </c>
      <c r="C5105" t="str">
        <v>WA</v>
      </c>
      <c r="D5105" t="str">
        <v>ISLAND</v>
      </c>
      <c r="E5105" t="str">
        <v>Critical Access Hospitals</v>
      </c>
      <c r="F5105" t="str">
        <v>Government - Hospital District or Authority</v>
      </c>
      <c r="G5105" t="str">
        <v>Yes</v>
      </c>
      <c r="H5105" s="8">
        <v>2</v>
      </c>
      <c r="I5105" t="str">
        <f>_xlfn.XLOOKUP(C5105,State_Ref!B:B,State_Ref!A:A,"No Match")</f>
        <v>Washington</v>
      </c>
      <c r="J5105" cm="1">
        <f t="array" ref="J5105">_xlfn.XLOOKUP(I5105&amp;PROPER(D5105),Cleaned_Population!B$2:B$3200&amp;Cleaned_Population!A$2:A$3200,Cleaned_Population!C$2:C$3200,"No Match")</f>
        <v>85657</v>
      </c>
      <c r="K5105" t="str">
        <f t="shared" si="79"/>
        <v>Hospital Desert</v>
      </c>
    </row>
    <row r="5106" spans="1:11">
      <c r="A5106" t="str">
        <v>PEACEHEALTH PEACE ISLAND MEDICAL CENTER</v>
      </c>
      <c r="B5106" t="str">
        <v>FRIDAY HARBOR</v>
      </c>
      <c r="C5106" t="str">
        <v>WA</v>
      </c>
      <c r="D5106" t="str">
        <v>SAN JUAN</v>
      </c>
      <c r="E5106" t="str">
        <v>Critical Access Hospitals</v>
      </c>
      <c r="F5106" t="str">
        <v>Voluntary non-profit - Private</v>
      </c>
      <c r="G5106" t="str">
        <v>Yes</v>
      </c>
      <c r="H5106" s="8">
        <v>0</v>
      </c>
      <c r="I5106" t="str">
        <f>_xlfn.XLOOKUP(C5106,State_Ref!B:B,State_Ref!A:A,"No Match")</f>
        <v>Washington</v>
      </c>
      <c r="J5106" cm="1">
        <f t="array" ref="J5106">_xlfn.XLOOKUP(I5106&amp;PROPER(D5106),Cleaned_Population!B$2:B$3200&amp;Cleaned_Population!A$2:A$3200,Cleaned_Population!C$2:C$3200,"No Match")</f>
        <v>18577</v>
      </c>
      <c r="K5106" t="str">
        <f t="shared" si="79"/>
        <v>Sufficient Access</v>
      </c>
    </row>
    <row r="5107" spans="1:11">
      <c r="A5107" t="str">
        <v>SEATTLE CHILDREN'S HOSPITAL</v>
      </c>
      <c r="B5107" t="str">
        <v>SEATTLE</v>
      </c>
      <c r="C5107" t="str">
        <v>WA</v>
      </c>
      <c r="D5107" t="str">
        <v>KING</v>
      </c>
      <c r="E5107" t="str">
        <v>Childrens</v>
      </c>
      <c r="F5107" t="str">
        <v>Voluntary non-profit - Private</v>
      </c>
      <c r="G5107" t="str">
        <v>Yes</v>
      </c>
      <c r="H5107" s="8">
        <v>0</v>
      </c>
      <c r="I5107" t="str">
        <f>_xlfn.XLOOKUP(C5107,State_Ref!B:B,State_Ref!A:A,"No Match")</f>
        <v>Washington</v>
      </c>
      <c r="J5107" cm="1">
        <f t="array" ref="J5107">_xlfn.XLOOKUP(I5107&amp;PROPER(D5107),Cleaned_Population!B$2:B$3200&amp;Cleaned_Population!A$2:A$3200,Cleaned_Population!C$2:C$3200,"No Match")</f>
        <v>2344939</v>
      </c>
      <c r="K5107" t="str">
        <f t="shared" si="79"/>
        <v>Sufficient Access</v>
      </c>
    </row>
    <row r="5108" spans="1:11">
      <c r="A5108" t="str">
        <v>MARY BRIDGE CHILDREN'S HOSPITAL</v>
      </c>
      <c r="B5108" t="str">
        <v>TACOMA</v>
      </c>
      <c r="C5108" t="str">
        <v>WA</v>
      </c>
      <c r="D5108" t="str">
        <v>PIERCE</v>
      </c>
      <c r="E5108" t="str">
        <v>Childrens</v>
      </c>
      <c r="F5108" t="str">
        <v>Voluntary non-profit - Other</v>
      </c>
      <c r="G5108" t="str">
        <v>Yes</v>
      </c>
      <c r="H5108" s="8">
        <v>0</v>
      </c>
      <c r="I5108" t="str">
        <f>_xlfn.XLOOKUP(C5108,State_Ref!B:B,State_Ref!A:A,"No Match")</f>
        <v>Washington</v>
      </c>
      <c r="J5108" cm="1">
        <f t="array" ref="J5108">_xlfn.XLOOKUP(I5108&amp;PROPER(D5108),Cleaned_Population!B$2:B$3200&amp;Cleaned_Population!A$2:A$3200,Cleaned_Population!C$2:C$3200,"No Match")</f>
        <v>946288</v>
      </c>
      <c r="K5108" t="str">
        <f t="shared" si="79"/>
        <v>Sufficient Access</v>
      </c>
    </row>
    <row r="5109" spans="1:11">
      <c r="A5109" t="str">
        <v>SHRINERS HOSPITAL FOR CHILDREN</v>
      </c>
      <c r="B5109" t="str">
        <v>SPOKANE</v>
      </c>
      <c r="C5109" t="str">
        <v>WA</v>
      </c>
      <c r="D5109" t="str">
        <v>SPOKANE</v>
      </c>
      <c r="E5109" t="str">
        <v>Childrens</v>
      </c>
      <c r="F5109" t="str">
        <v>Voluntary non-profit - Private</v>
      </c>
      <c r="G5109" t="str">
        <v>No</v>
      </c>
      <c r="H5109" s="8">
        <v>0</v>
      </c>
      <c r="I5109" t="str">
        <f>_xlfn.XLOOKUP(C5109,State_Ref!B:B,State_Ref!A:A,"No Match")</f>
        <v>Washington</v>
      </c>
      <c r="J5109" cm="1">
        <f t="array" ref="J5109">_xlfn.XLOOKUP(I5109&amp;PROPER(D5109),Cleaned_Population!B$2:B$3200&amp;Cleaned_Population!A$2:A$3200,Cleaned_Population!C$2:C$3200,"No Match")</f>
        <v>558344</v>
      </c>
      <c r="K5109" t="str">
        <f t="shared" si="79"/>
        <v>Sufficient Access</v>
      </c>
    </row>
    <row r="5110" spans="1:11">
      <c r="A5110" t="str">
        <v>BHC FAIRFAX HOSPITAL</v>
      </c>
      <c r="B5110" t="str">
        <v>KIRKLAND</v>
      </c>
      <c r="C5110" t="str">
        <v>WA</v>
      </c>
      <c r="D5110" t="str">
        <v>KING</v>
      </c>
      <c r="E5110" t="str">
        <v>Psychiatric</v>
      </c>
      <c r="F5110" t="str">
        <v>Proprietary</v>
      </c>
      <c r="G5110" t="str">
        <v>No</v>
      </c>
      <c r="H5110" s="8">
        <v>0</v>
      </c>
      <c r="I5110" t="str">
        <f>_xlfn.XLOOKUP(C5110,State_Ref!B:B,State_Ref!A:A,"No Match")</f>
        <v>Washington</v>
      </c>
      <c r="J5110" cm="1">
        <f t="array" ref="J5110">_xlfn.XLOOKUP(I5110&amp;PROPER(D5110),Cleaned_Population!B$2:B$3200&amp;Cleaned_Population!A$2:A$3200,Cleaned_Population!C$2:C$3200,"No Match")</f>
        <v>2344939</v>
      </c>
      <c r="K5110" t="str">
        <f t="shared" si="79"/>
        <v>Sufficient Access</v>
      </c>
    </row>
    <row r="5111" spans="1:11">
      <c r="A5111" t="str">
        <v>EASTERN STATE HOSPITAL</v>
      </c>
      <c r="B5111" t="str">
        <v>MEDICAL LAKE</v>
      </c>
      <c r="C5111" t="str">
        <v>WA</v>
      </c>
      <c r="D5111" t="str">
        <v>SPOKANE</v>
      </c>
      <c r="E5111" t="str">
        <v>Psychiatric</v>
      </c>
      <c r="F5111" t="str">
        <v>Government - State</v>
      </c>
      <c r="G5111" t="str">
        <v>No</v>
      </c>
      <c r="H5111" s="8">
        <v>0</v>
      </c>
      <c r="I5111" t="str">
        <f>_xlfn.XLOOKUP(C5111,State_Ref!B:B,State_Ref!A:A,"No Match")</f>
        <v>Washington</v>
      </c>
      <c r="J5111" cm="1">
        <f t="array" ref="J5111">_xlfn.XLOOKUP(I5111&amp;PROPER(D5111),Cleaned_Population!B$2:B$3200&amp;Cleaned_Population!A$2:A$3200,Cleaned_Population!C$2:C$3200,"No Match")</f>
        <v>558344</v>
      </c>
      <c r="K5111" t="str">
        <f t="shared" si="79"/>
        <v>Sufficient Access</v>
      </c>
    </row>
    <row r="5112" spans="1:11">
      <c r="A5112" t="str">
        <v>LOURDES COUNSELING CENTER</v>
      </c>
      <c r="B5112" t="str">
        <v>RICHLAND</v>
      </c>
      <c r="C5112" t="str">
        <v>WA</v>
      </c>
      <c r="D5112" t="str">
        <v>BENTON</v>
      </c>
      <c r="E5112" t="str">
        <v>Psychiatric</v>
      </c>
      <c r="F5112" t="str">
        <v>Voluntary non-profit - Private</v>
      </c>
      <c r="G5112" t="str">
        <v>No</v>
      </c>
      <c r="H5112" s="8">
        <v>0</v>
      </c>
      <c r="I5112" t="str">
        <f>_xlfn.XLOOKUP(C5112,State_Ref!B:B,State_Ref!A:A,"No Match")</f>
        <v>Washington</v>
      </c>
      <c r="J5112" cm="1">
        <f t="array" ref="J5112">_xlfn.XLOOKUP(I5112&amp;PROPER(D5112),Cleaned_Population!B$2:B$3200&amp;Cleaned_Population!A$2:A$3200,Cleaned_Population!C$2:C$3200,"No Match")</f>
        <v>221722</v>
      </c>
      <c r="K5112" t="str">
        <f t="shared" si="79"/>
        <v>Sufficient Access</v>
      </c>
    </row>
    <row r="5113" spans="1:11">
      <c r="A5113" t="str">
        <v>NAVOS - INPATIENT SERVICES</v>
      </c>
      <c r="B5113" t="str">
        <v>SEATTLE</v>
      </c>
      <c r="C5113" t="str">
        <v>WA</v>
      </c>
      <c r="D5113" t="str">
        <v>KING</v>
      </c>
      <c r="E5113" t="str">
        <v>Psychiatric</v>
      </c>
      <c r="F5113" t="str">
        <v>Voluntary non-profit - Private</v>
      </c>
      <c r="G5113" t="str">
        <v>No</v>
      </c>
      <c r="H5113" s="8">
        <v>0</v>
      </c>
      <c r="I5113" t="str">
        <f>_xlfn.XLOOKUP(C5113,State_Ref!B:B,State_Ref!A:A,"No Match")</f>
        <v>Washington</v>
      </c>
      <c r="J5113" cm="1">
        <f t="array" ref="J5113">_xlfn.XLOOKUP(I5113&amp;PROPER(D5113),Cleaned_Population!B$2:B$3200&amp;Cleaned_Population!A$2:A$3200,Cleaned_Population!C$2:C$3200,"No Match")</f>
        <v>2344939</v>
      </c>
      <c r="K5113" t="str">
        <f t="shared" si="79"/>
        <v>Sufficient Access</v>
      </c>
    </row>
    <row r="5114" spans="1:11">
      <c r="A5114" t="str">
        <v>SMOKEY POINT BEHAVIORAL HOSPITAL</v>
      </c>
      <c r="B5114" t="str">
        <v>MARYSVILLE</v>
      </c>
      <c r="C5114" t="str">
        <v>WA</v>
      </c>
      <c r="D5114" t="str">
        <v>SNOHOMISH</v>
      </c>
      <c r="E5114" t="str">
        <v>Psychiatric</v>
      </c>
      <c r="F5114" t="str">
        <v>Proprietary</v>
      </c>
      <c r="G5114" t="str">
        <v>No</v>
      </c>
      <c r="H5114" s="8">
        <v>0</v>
      </c>
      <c r="I5114" t="str">
        <f>_xlfn.XLOOKUP(C5114,State_Ref!B:B,State_Ref!A:A,"No Match")</f>
        <v>Washington</v>
      </c>
      <c r="J5114" cm="1">
        <f t="array" ref="J5114">_xlfn.XLOOKUP(I5114&amp;PROPER(D5114),Cleaned_Population!B$2:B$3200&amp;Cleaned_Population!A$2:A$3200,Cleaned_Population!C$2:C$3200,"No Match")</f>
        <v>870656</v>
      </c>
      <c r="K5114" t="str">
        <f t="shared" si="79"/>
        <v>Sufficient Access</v>
      </c>
    </row>
    <row r="5115" spans="1:11">
      <c r="A5115" t="str">
        <v>RAINIER SPRINGS</v>
      </c>
      <c r="B5115" t="str">
        <v>VANCOUVER</v>
      </c>
      <c r="C5115" t="str">
        <v>WA</v>
      </c>
      <c r="D5115" t="str">
        <v>CLARK</v>
      </c>
      <c r="E5115" t="str">
        <v>Psychiatric</v>
      </c>
      <c r="F5115" t="str">
        <v>Proprietary</v>
      </c>
      <c r="G5115" t="str">
        <v>No</v>
      </c>
      <c r="H5115" s="8">
        <v>0</v>
      </c>
      <c r="I5115" t="str">
        <f>_xlfn.XLOOKUP(C5115,State_Ref!B:B,State_Ref!A:A,"No Match")</f>
        <v>Washington</v>
      </c>
      <c r="J5115" cm="1">
        <f t="array" ref="J5115">_xlfn.XLOOKUP(I5115&amp;PROPER(D5115),Cleaned_Population!B$2:B$3200&amp;Cleaned_Population!A$2:A$3200,Cleaned_Population!C$2:C$3200,"No Match")</f>
        <v>532119</v>
      </c>
      <c r="K5115" t="str">
        <f t="shared" si="79"/>
        <v>Sufficient Access</v>
      </c>
    </row>
    <row r="5116" spans="1:11">
      <c r="A5116" t="str">
        <v>INLAND NORTHWEST BEHAVIORAL HEALTH</v>
      </c>
      <c r="B5116" t="str">
        <v>SPOKANE</v>
      </c>
      <c r="C5116" t="str">
        <v>WA</v>
      </c>
      <c r="D5116" t="str">
        <v>SPOKANE</v>
      </c>
      <c r="E5116" t="str">
        <v>Psychiatric</v>
      </c>
      <c r="F5116" t="str">
        <v>Proprietary</v>
      </c>
      <c r="G5116" t="str">
        <v>No</v>
      </c>
      <c r="H5116" s="8">
        <v>0</v>
      </c>
      <c r="I5116" t="str">
        <f>_xlfn.XLOOKUP(C5116,State_Ref!B:B,State_Ref!A:A,"No Match")</f>
        <v>Washington</v>
      </c>
      <c r="J5116" cm="1">
        <f t="array" ref="J5116">_xlfn.XLOOKUP(I5116&amp;PROPER(D5116),Cleaned_Population!B$2:B$3200&amp;Cleaned_Population!A$2:A$3200,Cleaned_Population!C$2:C$3200,"No Match")</f>
        <v>558344</v>
      </c>
      <c r="K5116" t="str">
        <f t="shared" si="79"/>
        <v>Sufficient Access</v>
      </c>
    </row>
    <row r="5117" spans="1:11">
      <c r="A5117" t="str">
        <v>SOUTH SOUND BEHAVIORAL HOSPITAL</v>
      </c>
      <c r="B5117" t="str">
        <v>LACEY</v>
      </c>
      <c r="C5117" t="str">
        <v>WA</v>
      </c>
      <c r="D5117" t="str">
        <v>THURSTON</v>
      </c>
      <c r="E5117" t="str">
        <v>Psychiatric</v>
      </c>
      <c r="F5117" t="str">
        <v>Proprietary</v>
      </c>
      <c r="G5117" t="str">
        <v>No</v>
      </c>
      <c r="H5117" s="8">
        <v>0</v>
      </c>
      <c r="I5117" t="str">
        <f>_xlfn.XLOOKUP(C5117,State_Ref!B:B,State_Ref!A:A,"No Match")</f>
        <v>Washington</v>
      </c>
      <c r="J5117" cm="1">
        <f t="array" ref="J5117">_xlfn.XLOOKUP(I5117&amp;PROPER(D5117),Cleaned_Population!B$2:B$3200&amp;Cleaned_Population!A$2:A$3200,Cleaned_Population!C$2:C$3200,"No Match")</f>
        <v>304261</v>
      </c>
      <c r="K5117" t="str">
        <f t="shared" si="79"/>
        <v>Sufficient Access</v>
      </c>
    </row>
    <row r="5118" spans="1:11">
      <c r="A5118" t="str">
        <v>WELLFOUND BEHAVIORAL HEALTH HOSPITAL</v>
      </c>
      <c r="B5118" t="str">
        <v>TACOMA</v>
      </c>
      <c r="C5118" t="str">
        <v>WA</v>
      </c>
      <c r="D5118" t="str">
        <v>PIERCE</v>
      </c>
      <c r="E5118" t="str">
        <v>Psychiatric</v>
      </c>
      <c r="F5118" t="str">
        <v>Voluntary non-profit - Private</v>
      </c>
      <c r="G5118" t="str">
        <v>No</v>
      </c>
      <c r="H5118" s="8">
        <v>0</v>
      </c>
      <c r="I5118" t="str">
        <f>_xlfn.XLOOKUP(C5118,State_Ref!B:B,State_Ref!A:A,"No Match")</f>
        <v>Washington</v>
      </c>
      <c r="J5118" cm="1">
        <f t="array" ref="J5118">_xlfn.XLOOKUP(I5118&amp;PROPER(D5118),Cleaned_Population!B$2:B$3200&amp;Cleaned_Population!A$2:A$3200,Cleaned_Population!C$2:C$3200,"No Match")</f>
        <v>946288</v>
      </c>
      <c r="K5118" t="str">
        <f t="shared" si="79"/>
        <v>Sufficient Access</v>
      </c>
    </row>
    <row r="5119" spans="1:11">
      <c r="A5119" t="str">
        <v>WEST VIRGINIA UNIVERSITY HOSPITALS, INC</v>
      </c>
      <c r="B5119" t="str">
        <v>MORGANTOWN</v>
      </c>
      <c r="C5119" t="str">
        <v>WV</v>
      </c>
      <c r="D5119" t="str">
        <v>MONONGALIA</v>
      </c>
      <c r="E5119" t="str">
        <v>Acute Care Hospitals</v>
      </c>
      <c r="F5119" t="str">
        <v>Voluntary non-profit - Private</v>
      </c>
      <c r="G5119" t="str">
        <v>Yes</v>
      </c>
      <c r="H5119" s="8">
        <v>3</v>
      </c>
      <c r="I5119" t="str">
        <f>_xlfn.XLOOKUP(C5119,State_Ref!B:B,State_Ref!A:A,"No Match")</f>
        <v>West Virginia</v>
      </c>
      <c r="J5119" cm="1">
        <f t="array" ref="J5119">_xlfn.XLOOKUP(I5119&amp;PROPER(D5119),Cleaned_Population!B$2:B$3200&amp;Cleaned_Population!A$2:A$3200,Cleaned_Population!C$2:C$3200,"No Match")</f>
        <v>107991</v>
      </c>
      <c r="K5119" t="str">
        <f t="shared" si="79"/>
        <v>Sufficient Access</v>
      </c>
    </row>
    <row r="5120" spans="1:11">
      <c r="A5120" t="str">
        <v>CAMC GREENBRIER VALLEY MEDICAL CENTER, INC</v>
      </c>
      <c r="B5120" t="str">
        <v>RONCEVERTE</v>
      </c>
      <c r="C5120" t="str">
        <v>WV</v>
      </c>
      <c r="D5120" t="str">
        <v>GREENBRIER</v>
      </c>
      <c r="E5120" t="str">
        <v>Acute Care Hospitals</v>
      </c>
      <c r="F5120" t="str">
        <v>Proprietary</v>
      </c>
      <c r="G5120" t="str">
        <v>Yes</v>
      </c>
      <c r="H5120" s="8">
        <v>2</v>
      </c>
      <c r="I5120" t="str">
        <f>_xlfn.XLOOKUP(C5120,State_Ref!B:B,State_Ref!A:A,"No Match")</f>
        <v>West Virginia</v>
      </c>
      <c r="J5120" cm="1">
        <f t="array" ref="J5120">_xlfn.XLOOKUP(I5120&amp;PROPER(D5120),Cleaned_Population!B$2:B$3200&amp;Cleaned_Population!A$2:A$3200,Cleaned_Population!C$2:C$3200,"No Match")</f>
        <v>31578</v>
      </c>
      <c r="K5120" t="str">
        <f t="shared" si="79"/>
        <v>Sufficient Access</v>
      </c>
    </row>
    <row r="5121" spans="1:11">
      <c r="A5121" t="str">
        <v>UNITED HOSPITAL CENTER, INC</v>
      </c>
      <c r="B5121" t="str">
        <v>BRIDGEPORT</v>
      </c>
      <c r="C5121" t="str">
        <v>WV</v>
      </c>
      <c r="D5121" t="str">
        <v>HARRISON</v>
      </c>
      <c r="E5121" t="str">
        <v>Acute Care Hospitals</v>
      </c>
      <c r="F5121" t="str">
        <v>Voluntary non-profit - Private</v>
      </c>
      <c r="G5121" t="str">
        <v>Yes</v>
      </c>
      <c r="H5121" s="8">
        <v>4</v>
      </c>
      <c r="I5121" t="str">
        <f>_xlfn.XLOOKUP(C5121,State_Ref!B:B,State_Ref!A:A,"No Match")</f>
        <v>West Virginia</v>
      </c>
      <c r="J5121" cm="1">
        <f t="array" ref="J5121">_xlfn.XLOOKUP(I5121&amp;PROPER(D5121),Cleaned_Population!B$2:B$3200&amp;Cleaned_Population!A$2:A$3200,Cleaned_Population!C$2:C$3200,"No Match")</f>
        <v>64221</v>
      </c>
      <c r="K5121" t="str">
        <f t="shared" si="79"/>
        <v>Sufficient Access</v>
      </c>
    </row>
    <row r="5122" spans="1:11">
      <c r="A5122" t="str">
        <v>ST MARYS MEDICAL CENTER</v>
      </c>
      <c r="B5122" t="str">
        <v>HUNTINGTON</v>
      </c>
      <c r="C5122" t="str">
        <v>WV</v>
      </c>
      <c r="D5122" t="str">
        <v>CABELL</v>
      </c>
      <c r="E5122" t="str">
        <v>Acute Care Hospitals</v>
      </c>
      <c r="F5122" t="str">
        <v>Voluntary non-profit - Church</v>
      </c>
      <c r="G5122" t="str">
        <v>Yes</v>
      </c>
      <c r="H5122" s="8">
        <v>3</v>
      </c>
      <c r="I5122" t="str">
        <f>_xlfn.XLOOKUP(C5122,State_Ref!B:B,State_Ref!A:A,"No Match")</f>
        <v>West Virginia</v>
      </c>
      <c r="J5122" cm="1">
        <f t="array" ref="J5122">_xlfn.XLOOKUP(I5122&amp;PROPER(D5122),Cleaned_Population!B$2:B$3200&amp;Cleaned_Population!A$2:A$3200,Cleaned_Population!C$2:C$3200,"No Match")</f>
        <v>91183</v>
      </c>
      <c r="K5122" t="str">
        <f t="shared" si="79"/>
        <v>Sufficient Access</v>
      </c>
    </row>
    <row r="5123" spans="1:11">
      <c r="A5123" t="str">
        <v>BERKELEY MEDICAL CENTER</v>
      </c>
      <c r="B5123" t="str">
        <v>MARTINSBURG</v>
      </c>
      <c r="C5123" t="str">
        <v>WV</v>
      </c>
      <c r="D5123" t="str">
        <v>BERKELEY</v>
      </c>
      <c r="E5123" t="str">
        <v>Acute Care Hospitals</v>
      </c>
      <c r="F5123" t="str">
        <v>Voluntary non-profit - Private</v>
      </c>
      <c r="G5123" t="str">
        <v>Yes</v>
      </c>
      <c r="H5123" s="8">
        <v>3</v>
      </c>
      <c r="I5123" t="str">
        <f>_xlfn.XLOOKUP(C5123,State_Ref!B:B,State_Ref!A:A,"No Match")</f>
        <v>West Virginia</v>
      </c>
      <c r="J5123" cm="1">
        <f t="array" ref="J5123">_xlfn.XLOOKUP(I5123&amp;PROPER(D5123),Cleaned_Population!B$2:B$3200&amp;Cleaned_Population!A$2:A$3200,Cleaned_Population!C$2:C$3200,"No Match")</f>
        <v>139522</v>
      </c>
      <c r="K5123" t="str">
        <f t="shared" ref="K5123:K5186" si="80">IF(AND(J5123&gt;50000,COUNTIFS(D:D,D5123,C:C,C5123)&lt;=1),"Hospital Desert","Sufficient Access")</f>
        <v>Sufficient Access</v>
      </c>
    </row>
    <row r="5124" spans="1:11">
      <c r="A5124" t="str">
        <v>RIVERS HEALTH</v>
      </c>
      <c r="B5124" t="str">
        <v>POINT PLEASANT</v>
      </c>
      <c r="C5124" t="str">
        <v>WV</v>
      </c>
      <c r="D5124" t="str">
        <v>MASON</v>
      </c>
      <c r="E5124" t="str">
        <v>Acute Care Hospitals</v>
      </c>
      <c r="F5124" t="str">
        <v>Voluntary non-profit - Private</v>
      </c>
      <c r="G5124" t="str">
        <v>Yes</v>
      </c>
      <c r="H5124" s="8">
        <v>1</v>
      </c>
      <c r="I5124" t="str">
        <f>_xlfn.XLOOKUP(C5124,State_Ref!B:B,State_Ref!A:A,"No Match")</f>
        <v>West Virginia</v>
      </c>
      <c r="J5124" cm="1">
        <f t="array" ref="J5124">_xlfn.XLOOKUP(I5124&amp;PROPER(D5124),Cleaned_Population!B$2:B$3200&amp;Cleaned_Population!A$2:A$3200,Cleaned_Population!C$2:C$3200,"No Match")</f>
        <v>24707</v>
      </c>
      <c r="K5124" t="str">
        <f t="shared" si="80"/>
        <v>Sufficient Access</v>
      </c>
    </row>
    <row r="5125" spans="1:11">
      <c r="A5125" t="str">
        <v>REYNOLDS MEMORIAL HOSPITAL, INC</v>
      </c>
      <c r="B5125" t="str">
        <v>GLEN DALE</v>
      </c>
      <c r="C5125" t="str">
        <v>WV</v>
      </c>
      <c r="D5125" t="str">
        <v>MARSHALL</v>
      </c>
      <c r="E5125" t="str">
        <v>Acute Care Hospitals</v>
      </c>
      <c r="F5125" t="str">
        <v>Voluntary non-profit - Private</v>
      </c>
      <c r="G5125" t="str">
        <v>Yes</v>
      </c>
      <c r="H5125" s="8">
        <v>2</v>
      </c>
      <c r="I5125" t="str">
        <f>_xlfn.XLOOKUP(C5125,State_Ref!B:B,State_Ref!A:A,"No Match")</f>
        <v>West Virginia</v>
      </c>
      <c r="J5125" cm="1">
        <f t="array" ref="J5125">_xlfn.XLOOKUP(I5125&amp;PROPER(D5125),Cleaned_Population!B$2:B$3200&amp;Cleaned_Population!A$2:A$3200,Cleaned_Population!C$2:C$3200,"No Match")</f>
        <v>29159</v>
      </c>
      <c r="K5125" t="str">
        <f t="shared" si="80"/>
        <v>Sufficient Access</v>
      </c>
    </row>
    <row r="5126" spans="1:11">
      <c r="A5126" t="str">
        <v>CHARLESTON AREA MEDICAL CENTER</v>
      </c>
      <c r="B5126" t="str">
        <v>CHARLESTON</v>
      </c>
      <c r="C5126" t="str">
        <v>WV</v>
      </c>
      <c r="D5126" t="str">
        <v>KANAWHA</v>
      </c>
      <c r="E5126" t="str">
        <v>Acute Care Hospitals</v>
      </c>
      <c r="F5126" t="str">
        <v>Voluntary non-profit - Private</v>
      </c>
      <c r="G5126" t="str">
        <v>Yes</v>
      </c>
      <c r="H5126" s="8">
        <v>2</v>
      </c>
      <c r="I5126" t="str">
        <f>_xlfn.XLOOKUP(C5126,State_Ref!B:B,State_Ref!A:A,"No Match")</f>
        <v>West Virginia</v>
      </c>
      <c r="J5126" cm="1">
        <f t="array" ref="J5126">_xlfn.XLOOKUP(I5126&amp;PROPER(D5126),Cleaned_Population!B$2:B$3200&amp;Cleaned_Population!A$2:A$3200,Cleaned_Population!C$2:C$3200,"No Match")</f>
        <v>172381</v>
      </c>
      <c r="K5126" t="str">
        <f t="shared" si="80"/>
        <v>Sufficient Access</v>
      </c>
    </row>
    <row r="5127" spans="1:11">
      <c r="A5127" t="str">
        <v>WEIRTON MEDICAL CENTER, INC</v>
      </c>
      <c r="B5127" t="str">
        <v>WEIRTON</v>
      </c>
      <c r="C5127" t="str">
        <v>WV</v>
      </c>
      <c r="D5127" t="str">
        <v>HANCOCK</v>
      </c>
      <c r="E5127" t="str">
        <v>Acute Care Hospitals</v>
      </c>
      <c r="F5127" t="str">
        <v>Government - Local</v>
      </c>
      <c r="G5127" t="str">
        <v>Yes</v>
      </c>
      <c r="H5127" s="8">
        <v>1</v>
      </c>
      <c r="I5127" t="str">
        <f>_xlfn.XLOOKUP(C5127,State_Ref!B:B,State_Ref!A:A,"No Match")</f>
        <v>West Virginia</v>
      </c>
      <c r="J5127" cm="1">
        <f t="array" ref="J5127">_xlfn.XLOOKUP(I5127&amp;PROPER(D5127),Cleaned_Population!B$2:B$3200&amp;Cleaned_Population!A$2:A$3200,Cleaned_Population!C$2:C$3200,"No Match")</f>
        <v>27729</v>
      </c>
      <c r="K5127" t="str">
        <f t="shared" si="80"/>
        <v>Sufficient Access</v>
      </c>
    </row>
    <row r="5128" spans="1:11">
      <c r="A5128" t="str">
        <v>MON HEALTH MEDICAL CENTER</v>
      </c>
      <c r="B5128" t="str">
        <v>MORGANTOWN</v>
      </c>
      <c r="C5128" t="str">
        <v>WV</v>
      </c>
      <c r="D5128" t="str">
        <v>MONONGALIA</v>
      </c>
      <c r="E5128" t="str">
        <v>Acute Care Hospitals</v>
      </c>
      <c r="F5128" t="str">
        <v>Voluntary non-profit - Private</v>
      </c>
      <c r="G5128" t="str">
        <v>Yes</v>
      </c>
      <c r="H5128" s="8">
        <v>4</v>
      </c>
      <c r="I5128" t="str">
        <f>_xlfn.XLOOKUP(C5128,State_Ref!B:B,State_Ref!A:A,"No Match")</f>
        <v>West Virginia</v>
      </c>
      <c r="J5128" cm="1">
        <f t="array" ref="J5128">_xlfn.XLOOKUP(I5128&amp;PROPER(D5128),Cleaned_Population!B$2:B$3200&amp;Cleaned_Population!A$2:A$3200,Cleaned_Population!C$2:C$3200,"No Match")</f>
        <v>107991</v>
      </c>
      <c r="K5128" t="str">
        <f t="shared" si="80"/>
        <v>Sufficient Access</v>
      </c>
    </row>
    <row r="5129" spans="1:11">
      <c r="A5129" t="str">
        <v>THOMAS MEMORIAL HOSPITAL</v>
      </c>
      <c r="B5129" t="str">
        <v>SOUTH CHARLESTON</v>
      </c>
      <c r="C5129" t="str">
        <v>WV</v>
      </c>
      <c r="D5129" t="str">
        <v>KANAWHA</v>
      </c>
      <c r="E5129" t="str">
        <v>Acute Care Hospitals</v>
      </c>
      <c r="F5129" t="str">
        <v>Voluntary non-profit - Private</v>
      </c>
      <c r="G5129" t="str">
        <v>Yes</v>
      </c>
      <c r="H5129" s="8">
        <v>1</v>
      </c>
      <c r="I5129" t="str">
        <f>_xlfn.XLOOKUP(C5129,State_Ref!B:B,State_Ref!A:A,"No Match")</f>
        <v>West Virginia</v>
      </c>
      <c r="J5129" cm="1">
        <f t="array" ref="J5129">_xlfn.XLOOKUP(I5129&amp;PROPER(D5129),Cleaned_Population!B$2:B$3200&amp;Cleaned_Population!A$2:A$3200,Cleaned_Population!C$2:C$3200,"No Match")</f>
        <v>172381</v>
      </c>
      <c r="K5129" t="str">
        <f t="shared" si="80"/>
        <v>Sufficient Access</v>
      </c>
    </row>
    <row r="5130" spans="1:11">
      <c r="A5130" t="str">
        <v>BECKLEY VA MEDICAL CENTER</v>
      </c>
      <c r="B5130" t="str">
        <v>BECKLEY</v>
      </c>
      <c r="C5130" t="str">
        <v>WV</v>
      </c>
      <c r="D5130" t="str">
        <v>RALEIGH</v>
      </c>
      <c r="E5130" t="str">
        <v>Acute Care - Veterans Administration</v>
      </c>
      <c r="F5130" t="str">
        <v>Veterans Health Administration</v>
      </c>
      <c r="G5130" t="str">
        <v>Yes</v>
      </c>
      <c r="H5130" s="8">
        <v>5</v>
      </c>
      <c r="I5130" t="str">
        <f>_xlfn.XLOOKUP(C5130,State_Ref!B:B,State_Ref!A:A,"No Match")</f>
        <v>West Virginia</v>
      </c>
      <c r="J5130" cm="1">
        <f t="array" ref="J5130">_xlfn.XLOOKUP(I5130&amp;PROPER(D5130),Cleaned_Population!B$2:B$3200&amp;Cleaned_Population!A$2:A$3200,Cleaned_Population!C$2:C$3200,"No Match")</f>
        <v>71775</v>
      </c>
      <c r="K5130" t="str">
        <f t="shared" si="80"/>
        <v>Sufficient Access</v>
      </c>
    </row>
    <row r="5131" spans="1:11">
      <c r="A5131" t="str">
        <v>DAVIS MEDICAL CENTER</v>
      </c>
      <c r="B5131" t="str">
        <v>ELKINS</v>
      </c>
      <c r="C5131" t="str">
        <v>WV</v>
      </c>
      <c r="D5131" t="str">
        <v>RANDOLPH</v>
      </c>
      <c r="E5131" t="str">
        <v>Acute Care Hospitals</v>
      </c>
      <c r="F5131" t="str">
        <v>Voluntary non-profit - Private</v>
      </c>
      <c r="G5131" t="str">
        <v>Yes</v>
      </c>
      <c r="H5131" s="8">
        <v>2</v>
      </c>
      <c r="I5131" t="str">
        <f>_xlfn.XLOOKUP(C5131,State_Ref!B:B,State_Ref!A:A,"No Match")</f>
        <v>West Virginia</v>
      </c>
      <c r="J5131" cm="1">
        <f t="array" ref="J5131">_xlfn.XLOOKUP(I5131&amp;PROPER(D5131),Cleaned_Population!B$2:B$3200&amp;Cleaned_Population!A$2:A$3200,Cleaned_Population!C$2:C$3200,"No Match")</f>
        <v>26882</v>
      </c>
      <c r="K5131" t="str">
        <f t="shared" si="80"/>
        <v>Sufficient Access</v>
      </c>
    </row>
    <row r="5132" spans="1:11">
      <c r="A5132" t="str">
        <v>STONEWALL JACKSON MEMORIAL HOSPITAL</v>
      </c>
      <c r="B5132" t="str">
        <v>WESTON</v>
      </c>
      <c r="C5132" t="str">
        <v>WV</v>
      </c>
      <c r="D5132" t="str">
        <v>LEWIS</v>
      </c>
      <c r="E5132" t="str">
        <v>Acute Care Hospitals</v>
      </c>
      <c r="F5132" t="str">
        <v>Voluntary non-profit - Private</v>
      </c>
      <c r="G5132" t="str">
        <v>Yes</v>
      </c>
      <c r="H5132" s="8">
        <v>1</v>
      </c>
      <c r="I5132" t="str">
        <f>_xlfn.XLOOKUP(C5132,State_Ref!B:B,State_Ref!A:A,"No Match")</f>
        <v>West Virginia</v>
      </c>
      <c r="J5132" cm="1">
        <f t="array" ref="J5132">_xlfn.XLOOKUP(I5132&amp;PROPER(D5132),Cleaned_Population!B$2:B$3200&amp;Cleaned_Population!A$2:A$3200,Cleaned_Population!C$2:C$3200,"No Match")</f>
        <v>16394</v>
      </c>
      <c r="K5132" t="str">
        <f t="shared" si="80"/>
        <v>Sufficient Access</v>
      </c>
    </row>
    <row r="5133" spans="1:11">
      <c r="A5133" t="str">
        <v>CLARKSBURG VA MEDICAL CENTER</v>
      </c>
      <c r="B5133" t="str">
        <v>CLARKSBURG</v>
      </c>
      <c r="C5133" t="str">
        <v>WV</v>
      </c>
      <c r="D5133" t="str">
        <v>HARRISON</v>
      </c>
      <c r="E5133" t="str">
        <v>Acute Care - Veterans Administration</v>
      </c>
      <c r="F5133" t="str">
        <v>Veterans Health Administration</v>
      </c>
      <c r="G5133" t="str">
        <v>Yes</v>
      </c>
      <c r="H5133" s="8">
        <v>5</v>
      </c>
      <c r="I5133" t="str">
        <f>_xlfn.XLOOKUP(C5133,State_Ref!B:B,State_Ref!A:A,"No Match")</f>
        <v>West Virginia</v>
      </c>
      <c r="J5133" cm="1">
        <f t="array" ref="J5133">_xlfn.XLOOKUP(I5133&amp;PROPER(D5133),Cleaned_Population!B$2:B$3200&amp;Cleaned_Population!A$2:A$3200,Cleaned_Population!C$2:C$3200,"No Match")</f>
        <v>64221</v>
      </c>
      <c r="K5133" t="str">
        <f t="shared" si="80"/>
        <v>Sufficient Access</v>
      </c>
    </row>
    <row r="5134" spans="1:11">
      <c r="A5134" t="str">
        <v>PRINCETON COMMUNITY HOSPITAL ASSN INC</v>
      </c>
      <c r="B5134" t="str">
        <v>PRINCETON</v>
      </c>
      <c r="C5134" t="str">
        <v>WV</v>
      </c>
      <c r="D5134" t="str">
        <v>MERCER</v>
      </c>
      <c r="E5134" t="str">
        <v>Acute Care Hospitals</v>
      </c>
      <c r="F5134" t="str">
        <v>Government - Local</v>
      </c>
      <c r="G5134" t="str">
        <v>Yes</v>
      </c>
      <c r="H5134" s="8">
        <v>2</v>
      </c>
      <c r="I5134" t="str">
        <f>_xlfn.XLOOKUP(C5134,State_Ref!B:B,State_Ref!A:A,"No Match")</f>
        <v>West Virginia</v>
      </c>
      <c r="J5134" cm="1">
        <f t="array" ref="J5134">_xlfn.XLOOKUP(I5134&amp;PROPER(D5134),Cleaned_Population!B$2:B$3200&amp;Cleaned_Population!A$2:A$3200,Cleaned_Population!C$2:C$3200,"No Match")</f>
        <v>57503</v>
      </c>
      <c r="K5134" t="str">
        <f t="shared" si="80"/>
        <v>Hospital Desert</v>
      </c>
    </row>
    <row r="5135" spans="1:11">
      <c r="A5135" t="str">
        <v>LOGAN REGIONAL MEDICAL CENTER</v>
      </c>
      <c r="B5135" t="str">
        <v>LOGAN</v>
      </c>
      <c r="C5135" t="str">
        <v>WV</v>
      </c>
      <c r="D5135" t="str">
        <v>LOGAN</v>
      </c>
      <c r="E5135" t="str">
        <v>Acute Care Hospitals</v>
      </c>
      <c r="F5135" t="str">
        <v>Proprietary</v>
      </c>
      <c r="G5135" t="str">
        <v>Yes</v>
      </c>
      <c r="H5135" s="8">
        <v>2</v>
      </c>
      <c r="I5135" t="str">
        <f>_xlfn.XLOOKUP(C5135,State_Ref!B:B,State_Ref!A:A,"No Match")</f>
        <v>West Virginia</v>
      </c>
      <c r="J5135" cm="1">
        <f t="array" ref="J5135">_xlfn.XLOOKUP(I5135&amp;PROPER(D5135),Cleaned_Population!B$2:B$3200&amp;Cleaned_Population!A$2:A$3200,Cleaned_Population!C$2:C$3200,"No Match")</f>
        <v>30375</v>
      </c>
      <c r="K5135" t="str">
        <f t="shared" si="80"/>
        <v>Sufficient Access</v>
      </c>
    </row>
    <row r="5136" spans="1:11">
      <c r="A5136" t="str">
        <v>HUNTINGTON VA MEDICAL CENTER</v>
      </c>
      <c r="B5136" t="str">
        <v>HUNTINGTON</v>
      </c>
      <c r="C5136" t="str">
        <v>WV</v>
      </c>
      <c r="D5136" t="str">
        <v>WAYNE</v>
      </c>
      <c r="E5136" t="str">
        <v>Acute Care - Veterans Administration</v>
      </c>
      <c r="F5136" t="str">
        <v>Veterans Health Administration</v>
      </c>
      <c r="G5136" t="str">
        <v>Yes</v>
      </c>
      <c r="H5136" s="8">
        <v>5</v>
      </c>
      <c r="I5136" t="str">
        <f>_xlfn.XLOOKUP(C5136,State_Ref!B:B,State_Ref!A:A,"No Match")</f>
        <v>West Virginia</v>
      </c>
      <c r="J5136" cm="1">
        <f t="array" ref="J5136">_xlfn.XLOOKUP(I5136&amp;PROPER(D5136),Cleaned_Population!B$2:B$3200&amp;Cleaned_Population!A$2:A$3200,Cleaned_Population!C$2:C$3200,"No Match")</f>
        <v>37309</v>
      </c>
      <c r="K5136" t="str">
        <f t="shared" si="80"/>
        <v>Sufficient Access</v>
      </c>
    </row>
    <row r="5137" spans="1:11">
      <c r="A5137" t="str">
        <v>WHEELING HOSPITAL, INC</v>
      </c>
      <c r="B5137" t="str">
        <v>WHEELING</v>
      </c>
      <c r="C5137" t="str">
        <v>WV</v>
      </c>
      <c r="D5137" t="str">
        <v>OHIO</v>
      </c>
      <c r="E5137" t="str">
        <v>Acute Care Hospitals</v>
      </c>
      <c r="F5137" t="str">
        <v>Voluntary non-profit - Church</v>
      </c>
      <c r="G5137" t="str">
        <v>Yes</v>
      </c>
      <c r="H5137" s="8">
        <v>2</v>
      </c>
      <c r="I5137" t="str">
        <f>_xlfn.XLOOKUP(C5137,State_Ref!B:B,State_Ref!A:A,"No Match")</f>
        <v>West Virginia</v>
      </c>
      <c r="J5137" cm="1">
        <f t="array" ref="J5137">_xlfn.XLOOKUP(I5137&amp;PROPER(D5137),Cleaned_Population!B$2:B$3200&amp;Cleaned_Population!A$2:A$3200,Cleaned_Population!C$2:C$3200,"No Match")</f>
        <v>40496</v>
      </c>
      <c r="K5137" t="str">
        <f t="shared" si="80"/>
        <v>Sufficient Access</v>
      </c>
    </row>
    <row r="5138" spans="1:11">
      <c r="A5138" t="str">
        <v>CABELL HUNTINGTON HOSPITAL, INC</v>
      </c>
      <c r="B5138" t="str">
        <v>HUNTINGTON</v>
      </c>
      <c r="C5138" t="str">
        <v>WV</v>
      </c>
      <c r="D5138" t="str">
        <v>CABELL</v>
      </c>
      <c r="E5138" t="str">
        <v>Acute Care Hospitals</v>
      </c>
      <c r="F5138" t="str">
        <v>Voluntary non-profit - Private</v>
      </c>
      <c r="G5138" t="str">
        <v>Yes</v>
      </c>
      <c r="H5138" s="8">
        <v>3</v>
      </c>
      <c r="I5138" t="str">
        <f>_xlfn.XLOOKUP(C5138,State_Ref!B:B,State_Ref!A:A,"No Match")</f>
        <v>West Virginia</v>
      </c>
      <c r="J5138" cm="1">
        <f t="array" ref="J5138">_xlfn.XLOOKUP(I5138&amp;PROPER(D5138),Cleaned_Population!B$2:B$3200&amp;Cleaned_Population!A$2:A$3200,Cleaned_Population!C$2:C$3200,"No Match")</f>
        <v>91183</v>
      </c>
      <c r="K5138" t="str">
        <f t="shared" si="80"/>
        <v>Sufficient Access</v>
      </c>
    </row>
    <row r="5139" spans="1:11">
      <c r="A5139" t="str">
        <v>CAMDEN CLARK MEDICAL CENTER</v>
      </c>
      <c r="B5139" t="str">
        <v>PARKERSBURG</v>
      </c>
      <c r="C5139" t="str">
        <v>WV</v>
      </c>
      <c r="D5139" t="str">
        <v>WOOD</v>
      </c>
      <c r="E5139" t="str">
        <v>Acute Care Hospitals</v>
      </c>
      <c r="F5139" t="str">
        <v>Voluntary non-profit - Private</v>
      </c>
      <c r="G5139" t="str">
        <v>Yes</v>
      </c>
      <c r="H5139" s="8">
        <v>2</v>
      </c>
      <c r="I5139" t="str">
        <f>_xlfn.XLOOKUP(C5139,State_Ref!B:B,State_Ref!A:A,"No Match")</f>
        <v>West Virginia</v>
      </c>
      <c r="J5139" cm="1">
        <f t="array" ref="J5139">_xlfn.XLOOKUP(I5139&amp;PROPER(D5139),Cleaned_Population!B$2:B$3200&amp;Cleaned_Population!A$2:A$3200,Cleaned_Population!C$2:C$3200,"No Match")</f>
        <v>82385</v>
      </c>
      <c r="K5139" t="str">
        <f t="shared" si="80"/>
        <v>Hospital Desert</v>
      </c>
    </row>
    <row r="5140" spans="1:11">
      <c r="A5140" t="str">
        <v>MARTINSBURG VA MEDICAL CENTER</v>
      </c>
      <c r="B5140" t="str">
        <v>MARTINSBURG</v>
      </c>
      <c r="C5140" t="str">
        <v>WV</v>
      </c>
      <c r="D5140" t="str">
        <v>BERKELEY</v>
      </c>
      <c r="E5140" t="str">
        <v>Acute Care - Veterans Administration</v>
      </c>
      <c r="F5140" t="str">
        <v>Veterans Health Administration</v>
      </c>
      <c r="G5140" t="str">
        <v>Yes</v>
      </c>
      <c r="H5140" s="8">
        <v>4</v>
      </c>
      <c r="I5140" t="str">
        <f>_xlfn.XLOOKUP(C5140,State_Ref!B:B,State_Ref!A:A,"No Match")</f>
        <v>West Virginia</v>
      </c>
      <c r="J5140" cm="1">
        <f t="array" ref="J5140">_xlfn.XLOOKUP(I5140&amp;PROPER(D5140),Cleaned_Population!B$2:B$3200&amp;Cleaned_Population!A$2:A$3200,Cleaned_Population!C$2:C$3200,"No Match")</f>
        <v>139522</v>
      </c>
      <c r="K5140" t="str">
        <f t="shared" si="80"/>
        <v>Sufficient Access</v>
      </c>
    </row>
    <row r="5141" spans="1:11">
      <c r="A5141" t="str">
        <v>BECKLEY ARH HOSPITAL</v>
      </c>
      <c r="B5141" t="str">
        <v>BECKLEY</v>
      </c>
      <c r="C5141" t="str">
        <v>WV</v>
      </c>
      <c r="D5141" t="str">
        <v>RALEIGH</v>
      </c>
      <c r="E5141" t="str">
        <v>Acute Care Hospitals</v>
      </c>
      <c r="F5141" t="str">
        <v>Voluntary non-profit - Private</v>
      </c>
      <c r="G5141" t="str">
        <v>Yes</v>
      </c>
      <c r="H5141" s="8">
        <v>3</v>
      </c>
      <c r="I5141" t="str">
        <f>_xlfn.XLOOKUP(C5141,State_Ref!B:B,State_Ref!A:A,"No Match")</f>
        <v>West Virginia</v>
      </c>
      <c r="J5141" cm="1">
        <f t="array" ref="J5141">_xlfn.XLOOKUP(I5141&amp;PROPER(D5141),Cleaned_Population!B$2:B$3200&amp;Cleaned_Population!A$2:A$3200,Cleaned_Population!C$2:C$3200,"No Match")</f>
        <v>71775</v>
      </c>
      <c r="K5141" t="str">
        <f t="shared" si="80"/>
        <v>Sufficient Access</v>
      </c>
    </row>
    <row r="5142" spans="1:11">
      <c r="A5142" t="str">
        <v>RALEIGH GENERAL HOSPITAL</v>
      </c>
      <c r="B5142" t="str">
        <v>BECKLEY</v>
      </c>
      <c r="C5142" t="str">
        <v>WV</v>
      </c>
      <c r="D5142" t="str">
        <v>RALEIGH</v>
      </c>
      <c r="E5142" t="str">
        <v>Acute Care Hospitals</v>
      </c>
      <c r="F5142" t="str">
        <v>Proprietary</v>
      </c>
      <c r="G5142" t="str">
        <v>Yes</v>
      </c>
      <c r="H5142" s="8">
        <v>2</v>
      </c>
      <c r="I5142" t="str">
        <f>_xlfn.XLOOKUP(C5142,State_Ref!B:B,State_Ref!A:A,"No Match")</f>
        <v>West Virginia</v>
      </c>
      <c r="J5142" cm="1">
        <f t="array" ref="J5142">_xlfn.XLOOKUP(I5142&amp;PROPER(D5142),Cleaned_Population!B$2:B$3200&amp;Cleaned_Population!A$2:A$3200,Cleaned_Population!C$2:C$3200,"No Match")</f>
        <v>71775</v>
      </c>
      <c r="K5142" t="str">
        <f t="shared" si="80"/>
        <v>Sufficient Access</v>
      </c>
    </row>
    <row r="5143" spans="1:11">
      <c r="A5143" t="str">
        <v>WETZEL COUNTY HOSPITAL</v>
      </c>
      <c r="B5143" t="str">
        <v>NEW MARTINSVILLE</v>
      </c>
      <c r="C5143" t="str">
        <v>WV</v>
      </c>
      <c r="D5143" t="str">
        <v>WETZEL</v>
      </c>
      <c r="E5143" t="str">
        <v>Acute Care Hospitals</v>
      </c>
      <c r="F5143" t="str">
        <v>Government - Local</v>
      </c>
      <c r="G5143" t="str">
        <v>Yes</v>
      </c>
      <c r="H5143" s="8">
        <v>3</v>
      </c>
      <c r="I5143" t="str">
        <f>_xlfn.XLOOKUP(C5143,State_Ref!B:B,State_Ref!A:A,"No Match")</f>
        <v>West Virginia</v>
      </c>
      <c r="J5143" cm="1">
        <f t="array" ref="J5143">_xlfn.XLOOKUP(I5143&amp;PROPER(D5143),Cleaned_Population!B$2:B$3200&amp;Cleaned_Population!A$2:A$3200,Cleaned_Population!C$2:C$3200,"No Match")</f>
        <v>13734</v>
      </c>
      <c r="K5143" t="str">
        <f t="shared" si="80"/>
        <v>Sufficient Access</v>
      </c>
    </row>
    <row r="5144" spans="1:11">
      <c r="A5144" t="str">
        <v>WELCH COMMUNITY HOSPITAL</v>
      </c>
      <c r="B5144" t="str">
        <v>WELCH</v>
      </c>
      <c r="C5144" t="str">
        <v>WV</v>
      </c>
      <c r="D5144" t="str">
        <v>MC DOWELL</v>
      </c>
      <c r="E5144" t="str">
        <v>Acute Care Hospitals</v>
      </c>
      <c r="F5144" t="str">
        <v>Government - State</v>
      </c>
      <c r="G5144" t="str">
        <v>Yes</v>
      </c>
      <c r="H5144" s="8">
        <v>0</v>
      </c>
      <c r="I5144" t="str">
        <f>_xlfn.XLOOKUP(C5144,State_Ref!B:B,State_Ref!A:A,"No Match")</f>
        <v>West Virginia</v>
      </c>
      <c r="J5144" t="str" cm="1">
        <f t="array" ref="J5144">_xlfn.XLOOKUP(I5144&amp;PROPER(D5144),Cleaned_Population!B$2:B$3200&amp;Cleaned_Population!A$2:A$3200,Cleaned_Population!C$2:C$3200,"No Match")</f>
        <v>No Match</v>
      </c>
      <c r="K5144" t="str">
        <f t="shared" si="80"/>
        <v>Hospital Desert</v>
      </c>
    </row>
    <row r="5145" spans="1:11">
      <c r="A5145" t="str">
        <v>CAMC CHARLESTON SURGICAL HOSPITAL</v>
      </c>
      <c r="B5145" t="str">
        <v>CHARLESTON</v>
      </c>
      <c r="C5145" t="str">
        <v>WV</v>
      </c>
      <c r="D5145" t="str">
        <v>KANAWHA</v>
      </c>
      <c r="E5145" t="str">
        <v>Acute Care Hospitals</v>
      </c>
      <c r="F5145" t="str">
        <v>Physician</v>
      </c>
      <c r="G5145" t="str">
        <v>No</v>
      </c>
      <c r="H5145" s="8">
        <v>0</v>
      </c>
      <c r="I5145" t="str">
        <f>_xlfn.XLOOKUP(C5145,State_Ref!B:B,State_Ref!A:A,"No Match")</f>
        <v>West Virginia</v>
      </c>
      <c r="J5145" cm="1">
        <f t="array" ref="J5145">_xlfn.XLOOKUP(I5145&amp;PROPER(D5145),Cleaned_Population!B$2:B$3200&amp;Cleaned_Population!A$2:A$3200,Cleaned_Population!C$2:C$3200,"No Match")</f>
        <v>172381</v>
      </c>
      <c r="K5145" t="str">
        <f t="shared" si="80"/>
        <v>Sufficient Access</v>
      </c>
    </row>
    <row r="5146" spans="1:11">
      <c r="A5146" t="str">
        <v>MON HEALTH MARION</v>
      </c>
      <c r="B5146" t="str">
        <v>WHITEHALL</v>
      </c>
      <c r="C5146" t="str">
        <v>WV</v>
      </c>
      <c r="D5146" t="str">
        <v>MARION</v>
      </c>
      <c r="E5146" t="str">
        <v>Acute Care Hospitals</v>
      </c>
      <c r="F5146" t="str">
        <v>Voluntary non-profit - Private</v>
      </c>
      <c r="G5146" t="str">
        <v>Yes</v>
      </c>
      <c r="H5146" s="8">
        <v>0</v>
      </c>
      <c r="I5146" t="str">
        <f>_xlfn.XLOOKUP(C5146,State_Ref!B:B,State_Ref!A:A,"No Match")</f>
        <v>West Virginia</v>
      </c>
      <c r="J5146" cm="1">
        <f t="array" ref="J5146">_xlfn.XLOOKUP(I5146&amp;PROPER(D5146),Cleaned_Population!B$2:B$3200&amp;Cleaned_Population!A$2:A$3200,Cleaned_Population!C$2:C$3200,"No Match")</f>
        <v>55584</v>
      </c>
      <c r="K5146" t="str">
        <f t="shared" si="80"/>
        <v>Hospital Desert</v>
      </c>
    </row>
    <row r="5147" spans="1:11">
      <c r="A5147" t="str">
        <v>WILLIAMSON MEMORIAL INC</v>
      </c>
      <c r="B5147" t="str">
        <v>WILLIAMSON</v>
      </c>
      <c r="C5147" t="str">
        <v>WV</v>
      </c>
      <c r="D5147" t="str">
        <v>MINGO</v>
      </c>
      <c r="E5147" t="str">
        <v>Acute Care Hospitals</v>
      </c>
      <c r="F5147" t="str">
        <v>Voluntary non-profit - Private</v>
      </c>
      <c r="G5147" t="str">
        <v>No</v>
      </c>
      <c r="H5147" s="8">
        <v>0</v>
      </c>
      <c r="I5147" t="str">
        <f>_xlfn.XLOOKUP(C5147,State_Ref!B:B,State_Ref!A:A,"No Match")</f>
        <v>West Virginia</v>
      </c>
      <c r="J5147" cm="1">
        <f t="array" ref="J5147">_xlfn.XLOOKUP(I5147&amp;PROPER(D5147),Cleaned_Population!B$2:B$3200&amp;Cleaned_Population!A$2:A$3200,Cleaned_Population!C$2:C$3200,"No Match")</f>
        <v>21455</v>
      </c>
      <c r="K5147" t="str">
        <f t="shared" si="80"/>
        <v>Sufficient Access</v>
      </c>
    </row>
    <row r="5148" spans="1:11">
      <c r="A5148" t="str">
        <v>VANDALIA HEALTH BROADDUS HOSPITAL</v>
      </c>
      <c r="B5148" t="str">
        <v>PHILIPPI</v>
      </c>
      <c r="C5148" t="str">
        <v>WV</v>
      </c>
      <c r="D5148" t="str">
        <v>BARBOUR</v>
      </c>
      <c r="E5148" t="str">
        <v>Critical Access Hospitals</v>
      </c>
      <c r="F5148" t="str">
        <v>Voluntary non-profit - Private</v>
      </c>
      <c r="G5148" t="str">
        <v>Yes</v>
      </c>
      <c r="H5148" s="8">
        <v>0</v>
      </c>
      <c r="I5148" t="str">
        <f>_xlfn.XLOOKUP(C5148,State_Ref!B:B,State_Ref!A:A,"No Match")</f>
        <v>West Virginia</v>
      </c>
      <c r="J5148" cm="1">
        <f t="array" ref="J5148">_xlfn.XLOOKUP(I5148&amp;PROPER(D5148),Cleaned_Population!B$2:B$3200&amp;Cleaned_Population!A$2:A$3200,Cleaned_Population!C$2:C$3200,"No Match")</f>
        <v>15414</v>
      </c>
      <c r="K5148" t="str">
        <f t="shared" si="80"/>
        <v>Sufficient Access</v>
      </c>
    </row>
    <row r="5149" spans="1:11">
      <c r="A5149" t="str">
        <v>WEBSTER MEMORIAL HOSPITAL</v>
      </c>
      <c r="B5149" t="str">
        <v>WEBSTER SPRINGS</v>
      </c>
      <c r="C5149" t="str">
        <v>WV</v>
      </c>
      <c r="D5149" t="str">
        <v>WEBSTER</v>
      </c>
      <c r="E5149" t="str">
        <v>Critical Access Hospitals</v>
      </c>
      <c r="F5149" t="str">
        <v>Voluntary non-profit - Private</v>
      </c>
      <c r="G5149" t="str">
        <v>Yes</v>
      </c>
      <c r="H5149" s="8">
        <v>0</v>
      </c>
      <c r="I5149" t="str">
        <f>_xlfn.XLOOKUP(C5149,State_Ref!B:B,State_Ref!A:A,"No Match")</f>
        <v>West Virginia</v>
      </c>
      <c r="J5149" cm="1">
        <f t="array" ref="J5149">_xlfn.XLOOKUP(I5149&amp;PROPER(D5149),Cleaned_Population!B$2:B$3200&amp;Cleaned_Population!A$2:A$3200,Cleaned_Population!C$2:C$3200,"No Match")</f>
        <v>7760</v>
      </c>
      <c r="K5149" t="str">
        <f t="shared" si="80"/>
        <v>Sufficient Access</v>
      </c>
    </row>
    <row r="5150" spans="1:11">
      <c r="A5150" t="str">
        <v>MINNIE HAMILTON HEALTH SYSTEM</v>
      </c>
      <c r="B5150" t="str">
        <v>GRANTSVILLE</v>
      </c>
      <c r="C5150" t="str">
        <v>WV</v>
      </c>
      <c r="D5150" t="str">
        <v>CALHOUN</v>
      </c>
      <c r="E5150" t="str">
        <v>Critical Access Hospitals</v>
      </c>
      <c r="F5150" t="str">
        <v>Voluntary non-profit - Private</v>
      </c>
      <c r="G5150" t="str">
        <v>Yes</v>
      </c>
      <c r="H5150" s="8">
        <v>0</v>
      </c>
      <c r="I5150" t="str">
        <f>_xlfn.XLOOKUP(C5150,State_Ref!B:B,State_Ref!A:A,"No Match")</f>
        <v>West Virginia</v>
      </c>
      <c r="J5150" cm="1">
        <f t="array" ref="J5150">_xlfn.XLOOKUP(I5150&amp;PROPER(D5150),Cleaned_Population!B$2:B$3200&amp;Cleaned_Population!A$2:A$3200,Cleaned_Population!C$2:C$3200,"No Match")</f>
        <v>5978</v>
      </c>
      <c r="K5150" t="str">
        <f t="shared" si="80"/>
        <v>Sufficient Access</v>
      </c>
    </row>
    <row r="5151" spans="1:11">
      <c r="A5151" t="str">
        <v>SISTERSVILLE GENERAL HOSPITAL</v>
      </c>
      <c r="B5151" t="str">
        <v>SISTERSVILLE</v>
      </c>
      <c r="C5151" t="str">
        <v>WV</v>
      </c>
      <c r="D5151" t="str">
        <v>TYLER</v>
      </c>
      <c r="E5151" t="str">
        <v>Critical Access Hospitals</v>
      </c>
      <c r="F5151" t="str">
        <v>Proprietary</v>
      </c>
      <c r="G5151" t="str">
        <v>Yes</v>
      </c>
      <c r="H5151" s="8">
        <v>0</v>
      </c>
      <c r="I5151" t="str">
        <f>_xlfn.XLOOKUP(C5151,State_Ref!B:B,State_Ref!A:A,"No Match")</f>
        <v>West Virginia</v>
      </c>
      <c r="J5151" cm="1">
        <f t="array" ref="J5151">_xlfn.XLOOKUP(I5151&amp;PROPER(D5151),Cleaned_Population!B$2:B$3200&amp;Cleaned_Population!A$2:A$3200,Cleaned_Population!C$2:C$3200,"No Match")</f>
        <v>7881</v>
      </c>
      <c r="K5151" t="str">
        <f t="shared" si="80"/>
        <v>Sufficient Access</v>
      </c>
    </row>
    <row r="5152" spans="1:11">
      <c r="A5152" t="str">
        <v>ROANE GENERAL HOSPITAL</v>
      </c>
      <c r="B5152" t="str">
        <v>SPENCER</v>
      </c>
      <c r="C5152" t="str">
        <v>WV</v>
      </c>
      <c r="D5152" t="str">
        <v>ROANE</v>
      </c>
      <c r="E5152" t="str">
        <v>Critical Access Hospitals</v>
      </c>
      <c r="F5152" t="str">
        <v>Voluntary non-profit - Private</v>
      </c>
      <c r="G5152" t="str">
        <v>Yes</v>
      </c>
      <c r="H5152" s="8">
        <v>0</v>
      </c>
      <c r="I5152" t="str">
        <f>_xlfn.XLOOKUP(C5152,State_Ref!B:B,State_Ref!A:A,"No Match")</f>
        <v>West Virginia</v>
      </c>
      <c r="J5152" cm="1">
        <f t="array" ref="J5152">_xlfn.XLOOKUP(I5152&amp;PROPER(D5152),Cleaned_Population!B$2:B$3200&amp;Cleaned_Population!A$2:A$3200,Cleaned_Population!C$2:C$3200,"No Match")</f>
        <v>13317</v>
      </c>
      <c r="K5152" t="str">
        <f t="shared" si="80"/>
        <v>Sufficient Access</v>
      </c>
    </row>
    <row r="5153" spans="1:11">
      <c r="A5153" t="str">
        <v>GRAFTON CITY HOSPITAL, INC</v>
      </c>
      <c r="B5153" t="str">
        <v>GRAFTON</v>
      </c>
      <c r="C5153" t="str">
        <v>WV</v>
      </c>
      <c r="D5153" t="str">
        <v>TAYLOR</v>
      </c>
      <c r="E5153" t="str">
        <v>Critical Access Hospitals</v>
      </c>
      <c r="F5153" t="str">
        <v>Government - Local</v>
      </c>
      <c r="G5153" t="str">
        <v>Yes</v>
      </c>
      <c r="H5153" s="8">
        <v>0</v>
      </c>
      <c r="I5153" t="str">
        <f>_xlfn.XLOOKUP(C5153,State_Ref!B:B,State_Ref!A:A,"No Match")</f>
        <v>West Virginia</v>
      </c>
      <c r="J5153" cm="1">
        <f t="array" ref="J5153">_xlfn.XLOOKUP(I5153&amp;PROPER(D5153),Cleaned_Population!B$2:B$3200&amp;Cleaned_Population!A$2:A$3200,Cleaned_Population!C$2:C$3200,"No Match")</f>
        <v>16287</v>
      </c>
      <c r="K5153" t="str">
        <f t="shared" si="80"/>
        <v>Sufficient Access</v>
      </c>
    </row>
    <row r="5154" spans="1:11">
      <c r="A5154" t="str">
        <v>BRAXTON COUNTY MEMORIAL HOSPITAL, INC</v>
      </c>
      <c r="B5154" t="str">
        <v>GASSAWAY</v>
      </c>
      <c r="C5154" t="str">
        <v>WV</v>
      </c>
      <c r="D5154" t="str">
        <v>BRAXTON</v>
      </c>
      <c r="E5154" t="str">
        <v>Critical Access Hospitals</v>
      </c>
      <c r="F5154" t="str">
        <v>Voluntary non-profit - Private</v>
      </c>
      <c r="G5154" t="str">
        <v>Yes</v>
      </c>
      <c r="H5154" s="8">
        <v>0</v>
      </c>
      <c r="I5154" t="str">
        <f>_xlfn.XLOOKUP(C5154,State_Ref!B:B,State_Ref!A:A,"No Match")</f>
        <v>West Virginia</v>
      </c>
      <c r="J5154" cm="1">
        <f t="array" ref="J5154">_xlfn.XLOOKUP(I5154&amp;PROPER(D5154),Cleaned_Population!B$2:B$3200&amp;Cleaned_Population!A$2:A$3200,Cleaned_Population!C$2:C$3200,"No Match")</f>
        <v>11885</v>
      </c>
      <c r="K5154" t="str">
        <f t="shared" si="80"/>
        <v>Sufficient Access</v>
      </c>
    </row>
    <row r="5155" spans="1:11">
      <c r="A5155" t="str">
        <v>VALLEY HEALTH WAR MEMORIAL HOSPITAL</v>
      </c>
      <c r="B5155" t="str">
        <v>BERKELEY SPRINGS</v>
      </c>
      <c r="C5155" t="str">
        <v>WV</v>
      </c>
      <c r="D5155" t="str">
        <v>MORGAN</v>
      </c>
      <c r="E5155" t="str">
        <v>Critical Access Hospitals</v>
      </c>
      <c r="F5155" t="str">
        <v>Voluntary non-profit - Private</v>
      </c>
      <c r="G5155" t="str">
        <v>Yes</v>
      </c>
      <c r="H5155" s="8">
        <v>5</v>
      </c>
      <c r="I5155" t="str">
        <f>_xlfn.XLOOKUP(C5155,State_Ref!B:B,State_Ref!A:A,"No Match")</f>
        <v>West Virginia</v>
      </c>
      <c r="J5155" cm="1">
        <f t="array" ref="J5155">_xlfn.XLOOKUP(I5155&amp;PROPER(D5155),Cleaned_Population!B$2:B$3200&amp;Cleaned_Population!A$2:A$3200,Cleaned_Population!C$2:C$3200,"No Match")</f>
        <v>18027</v>
      </c>
      <c r="K5155" t="str">
        <f t="shared" si="80"/>
        <v>Sufficient Access</v>
      </c>
    </row>
    <row r="5156" spans="1:11">
      <c r="A5156" t="str">
        <v>SUMMERS COUNTY ARH HOSPITAL</v>
      </c>
      <c r="B5156" t="str">
        <v>HINTON</v>
      </c>
      <c r="C5156" t="str">
        <v>WV</v>
      </c>
      <c r="D5156" t="str">
        <v>SUMMERS</v>
      </c>
      <c r="E5156" t="str">
        <v>Critical Access Hospitals</v>
      </c>
      <c r="F5156" t="str">
        <v>Voluntary non-profit - Private</v>
      </c>
      <c r="G5156" t="str">
        <v>Yes</v>
      </c>
      <c r="H5156" s="8">
        <v>0</v>
      </c>
      <c r="I5156" t="str">
        <f>_xlfn.XLOOKUP(C5156,State_Ref!B:B,State_Ref!A:A,"No Match")</f>
        <v>West Virginia</v>
      </c>
      <c r="J5156" cm="1">
        <f t="array" ref="J5156">_xlfn.XLOOKUP(I5156&amp;PROPER(D5156),Cleaned_Population!B$2:B$3200&amp;Cleaned_Population!A$2:A$3200,Cleaned_Population!C$2:C$3200,"No Match")</f>
        <v>11532</v>
      </c>
      <c r="K5156" t="str">
        <f t="shared" si="80"/>
        <v>Sufficient Access</v>
      </c>
    </row>
    <row r="5157" spans="1:11">
      <c r="A5157" t="str">
        <v>HAMPSHIRE MEMORIAL HOSPITAL</v>
      </c>
      <c r="B5157" t="str">
        <v>ROMNEY</v>
      </c>
      <c r="C5157" t="str">
        <v>WV</v>
      </c>
      <c r="D5157" t="str">
        <v>HAMPSHIRE</v>
      </c>
      <c r="E5157" t="str">
        <v>Critical Access Hospitals</v>
      </c>
      <c r="F5157" t="str">
        <v>Voluntary non-profit - Private</v>
      </c>
      <c r="G5157" t="str">
        <v>Yes</v>
      </c>
      <c r="H5157" s="8">
        <v>5</v>
      </c>
      <c r="I5157" t="str">
        <f>_xlfn.XLOOKUP(C5157,State_Ref!B:B,State_Ref!A:A,"No Match")</f>
        <v>West Virginia</v>
      </c>
      <c r="J5157" cm="1">
        <f t="array" ref="J5157">_xlfn.XLOOKUP(I5157&amp;PROPER(D5157),Cleaned_Population!B$2:B$3200&amp;Cleaned_Population!A$2:A$3200,Cleaned_Population!C$2:C$3200,"No Match")</f>
        <v>24105</v>
      </c>
      <c r="K5157" t="str">
        <f t="shared" si="80"/>
        <v>Sufficient Access</v>
      </c>
    </row>
    <row r="5158" spans="1:11">
      <c r="A5158" t="str">
        <v>PRESTON MEMORIAL HOSPITAL</v>
      </c>
      <c r="B5158" t="str">
        <v>KINGWOOD</v>
      </c>
      <c r="C5158" t="str">
        <v>WV</v>
      </c>
      <c r="D5158" t="str">
        <v>PRESTON</v>
      </c>
      <c r="E5158" t="str">
        <v>Critical Access Hospitals</v>
      </c>
      <c r="F5158" t="str">
        <v>Proprietary</v>
      </c>
      <c r="G5158" t="str">
        <v>Yes</v>
      </c>
      <c r="H5158" s="8">
        <v>0</v>
      </c>
      <c r="I5158" t="str">
        <f>_xlfn.XLOOKUP(C5158,State_Ref!B:B,State_Ref!A:A,"No Match")</f>
        <v>West Virginia</v>
      </c>
      <c r="J5158" cm="1">
        <f t="array" ref="J5158">_xlfn.XLOOKUP(I5158&amp;PROPER(D5158),Cleaned_Population!B$2:B$3200&amp;Cleaned_Population!A$2:A$3200,Cleaned_Population!C$2:C$3200,"No Match")</f>
        <v>34004</v>
      </c>
      <c r="K5158" t="str">
        <f t="shared" si="80"/>
        <v>Sufficient Access</v>
      </c>
    </row>
    <row r="5159" spans="1:11">
      <c r="A5159" t="str">
        <v>BOONE MEMORIAL HOSPITAL</v>
      </c>
      <c r="B5159" t="str">
        <v>MADISON</v>
      </c>
      <c r="C5159" t="str">
        <v>WV</v>
      </c>
      <c r="D5159" t="str">
        <v>BOONE</v>
      </c>
      <c r="E5159" t="str">
        <v>Critical Access Hospitals</v>
      </c>
      <c r="F5159" t="str">
        <v>Government - Local</v>
      </c>
      <c r="G5159" t="str">
        <v>Yes</v>
      </c>
      <c r="H5159" s="8">
        <v>4</v>
      </c>
      <c r="I5159" t="str">
        <f>_xlfn.XLOOKUP(C5159,State_Ref!B:B,State_Ref!A:A,"No Match")</f>
        <v>West Virginia</v>
      </c>
      <c r="J5159" cm="1">
        <f t="array" ref="J5159">_xlfn.XLOOKUP(I5159&amp;PROPER(D5159),Cleaned_Population!B$2:B$3200&amp;Cleaned_Population!A$2:A$3200,Cleaned_Population!C$2:C$3200,"No Match")</f>
        <v>20251</v>
      </c>
      <c r="K5159" t="str">
        <f t="shared" si="80"/>
        <v>Sufficient Access</v>
      </c>
    </row>
    <row r="5160" spans="1:11">
      <c r="A5160" t="str">
        <v>POCAHONTAS MEMORIAL HOSPITAL</v>
      </c>
      <c r="B5160" t="str">
        <v>BUCKEYE</v>
      </c>
      <c r="C5160" t="str">
        <v>WV</v>
      </c>
      <c r="D5160" t="str">
        <v>POCAHONTAS</v>
      </c>
      <c r="E5160" t="str">
        <v>Critical Access Hospitals</v>
      </c>
      <c r="F5160" t="str">
        <v>Government - Local</v>
      </c>
      <c r="G5160" t="str">
        <v>Yes</v>
      </c>
      <c r="H5160" s="8">
        <v>0</v>
      </c>
      <c r="I5160" t="str">
        <f>_xlfn.XLOOKUP(C5160,State_Ref!B:B,State_Ref!A:A,"No Match")</f>
        <v>West Virginia</v>
      </c>
      <c r="J5160" cm="1">
        <f t="array" ref="J5160">_xlfn.XLOOKUP(I5160&amp;PROPER(D5160),Cleaned_Population!B$2:B$3200&amp;Cleaned_Population!A$2:A$3200,Cleaned_Population!C$2:C$3200,"No Match")</f>
        <v>7602</v>
      </c>
      <c r="K5160" t="str">
        <f t="shared" si="80"/>
        <v>Sufficient Access</v>
      </c>
    </row>
    <row r="5161" spans="1:11">
      <c r="A5161" t="str">
        <v>POTOMAC VALLEY HOSPITAL</v>
      </c>
      <c r="B5161" t="str">
        <v>KEYSER</v>
      </c>
      <c r="C5161" t="str">
        <v>WV</v>
      </c>
      <c r="D5161" t="str">
        <v>MINERAL</v>
      </c>
      <c r="E5161" t="str">
        <v>Critical Access Hospitals</v>
      </c>
      <c r="F5161" t="str">
        <v>Voluntary non-profit - Private</v>
      </c>
      <c r="G5161" t="str">
        <v>Yes</v>
      </c>
      <c r="H5161" s="8">
        <v>1</v>
      </c>
      <c r="I5161" t="str">
        <f>_xlfn.XLOOKUP(C5161,State_Ref!B:B,State_Ref!A:A,"No Match")</f>
        <v>West Virginia</v>
      </c>
      <c r="J5161" cm="1">
        <f t="array" ref="J5161">_xlfn.XLOOKUP(I5161&amp;PROPER(D5161),Cleaned_Population!B$2:B$3200&amp;Cleaned_Population!A$2:A$3200,Cleaned_Population!C$2:C$3200,"No Match")</f>
        <v>26792</v>
      </c>
      <c r="K5161" t="str">
        <f t="shared" si="80"/>
        <v>Sufficient Access</v>
      </c>
    </row>
    <row r="5162" spans="1:11">
      <c r="A5162" t="str">
        <v>GRANT MEMORIAL HOSPITAL</v>
      </c>
      <c r="B5162" t="str">
        <v>PETERSBURG</v>
      </c>
      <c r="C5162" t="str">
        <v>WV</v>
      </c>
      <c r="D5162" t="str">
        <v>GRANT</v>
      </c>
      <c r="E5162" t="str">
        <v>Critical Access Hospitals</v>
      </c>
      <c r="F5162" t="str">
        <v>Voluntary non-profit - Other</v>
      </c>
      <c r="G5162" t="str">
        <v>Yes</v>
      </c>
      <c r="H5162" s="8">
        <v>3</v>
      </c>
      <c r="I5162" t="str">
        <f>_xlfn.XLOOKUP(C5162,State_Ref!B:B,State_Ref!A:A,"No Match")</f>
        <v>West Virginia</v>
      </c>
      <c r="J5162" cm="1">
        <f t="array" ref="J5162">_xlfn.XLOOKUP(I5162&amp;PROPER(D5162),Cleaned_Population!B$2:B$3200&amp;Cleaned_Population!A$2:A$3200,Cleaned_Population!C$2:C$3200,"No Match")</f>
        <v>11041</v>
      </c>
      <c r="K5162" t="str">
        <f t="shared" si="80"/>
        <v>Sufficient Access</v>
      </c>
    </row>
    <row r="5163" spans="1:11">
      <c r="A5163" t="str">
        <v>CAMC PLATEAU MEDICAL CENTER, INC</v>
      </c>
      <c r="B5163" t="str">
        <v>OAK HILL</v>
      </c>
      <c r="C5163" t="str">
        <v>WV</v>
      </c>
      <c r="D5163" t="str">
        <v>FAYETTE</v>
      </c>
      <c r="E5163" t="str">
        <v>Critical Access Hospitals</v>
      </c>
      <c r="F5163" t="str">
        <v>Proprietary</v>
      </c>
      <c r="G5163" t="str">
        <v>Yes</v>
      </c>
      <c r="H5163" s="8">
        <v>0</v>
      </c>
      <c r="I5163" t="str">
        <f>_xlfn.XLOOKUP(C5163,State_Ref!B:B,State_Ref!A:A,"No Match")</f>
        <v>West Virginia</v>
      </c>
      <c r="J5163" cm="1">
        <f t="array" ref="J5163">_xlfn.XLOOKUP(I5163&amp;PROPER(D5163),Cleaned_Population!B$2:B$3200&amp;Cleaned_Population!A$2:A$3200,Cleaned_Population!C$2:C$3200,"No Match")</f>
        <v>38165</v>
      </c>
      <c r="K5163" t="str">
        <f t="shared" si="80"/>
        <v>Sufficient Access</v>
      </c>
    </row>
    <row r="5164" spans="1:11">
      <c r="A5164" t="str">
        <v>MONTGOMERY GENERAL HOSPITAL</v>
      </c>
      <c r="B5164" t="str">
        <v>MONTGOMERY</v>
      </c>
      <c r="C5164" t="str">
        <v>WV</v>
      </c>
      <c r="D5164" t="str">
        <v>FAYETTE</v>
      </c>
      <c r="E5164" t="str">
        <v>Critical Access Hospitals</v>
      </c>
      <c r="F5164" t="str">
        <v>Voluntary non-profit - Other</v>
      </c>
      <c r="G5164" t="str">
        <v>Yes</v>
      </c>
      <c r="H5164" s="8">
        <v>0</v>
      </c>
      <c r="I5164" t="str">
        <f>_xlfn.XLOOKUP(C5164,State_Ref!B:B,State_Ref!A:A,"No Match")</f>
        <v>West Virginia</v>
      </c>
      <c r="J5164" cm="1">
        <f t="array" ref="J5164">_xlfn.XLOOKUP(I5164&amp;PROPER(D5164),Cleaned_Population!B$2:B$3200&amp;Cleaned_Population!A$2:A$3200,Cleaned_Population!C$2:C$3200,"No Match")</f>
        <v>38165</v>
      </c>
      <c r="K5164" t="str">
        <f t="shared" si="80"/>
        <v>Sufficient Access</v>
      </c>
    </row>
    <row r="5165" spans="1:11">
      <c r="A5165" t="str">
        <v>JEFFERSON MEDICAL CENTER</v>
      </c>
      <c r="B5165" t="str">
        <v>RANSON</v>
      </c>
      <c r="C5165" t="str">
        <v>WV</v>
      </c>
      <c r="D5165" t="str">
        <v>JEFFERSON</v>
      </c>
      <c r="E5165" t="str">
        <v>Critical Access Hospitals</v>
      </c>
      <c r="F5165" t="str">
        <v>Voluntary non-profit - Private</v>
      </c>
      <c r="G5165" t="str">
        <v>Yes</v>
      </c>
      <c r="H5165" s="8">
        <v>1</v>
      </c>
      <c r="I5165" t="str">
        <f>_xlfn.XLOOKUP(C5165,State_Ref!B:B,State_Ref!A:A,"No Match")</f>
        <v>West Virginia</v>
      </c>
      <c r="J5165" cm="1">
        <f t="array" ref="J5165">_xlfn.XLOOKUP(I5165&amp;PROPER(D5165),Cleaned_Population!B$2:B$3200&amp;Cleaned_Population!A$2:A$3200,Cleaned_Population!C$2:C$3200,"No Match")</f>
        <v>63102</v>
      </c>
      <c r="K5165" t="str">
        <f t="shared" si="80"/>
        <v>Hospital Desert</v>
      </c>
    </row>
    <row r="5166" spans="1:11">
      <c r="A5166" t="str">
        <v>JACKSON GENERAL HOSPITAL</v>
      </c>
      <c r="B5166" t="str">
        <v>RIPLEY</v>
      </c>
      <c r="C5166" t="str">
        <v>WV</v>
      </c>
      <c r="D5166" t="str">
        <v>JACKSON</v>
      </c>
      <c r="E5166" t="str">
        <v>Critical Access Hospitals</v>
      </c>
      <c r="F5166" t="str">
        <v>Voluntary non-profit - Private</v>
      </c>
      <c r="G5166" t="str">
        <v>Yes</v>
      </c>
      <c r="H5166" s="8">
        <v>3</v>
      </c>
      <c r="I5166" t="str">
        <f>_xlfn.XLOOKUP(C5166,State_Ref!B:B,State_Ref!A:A,"No Match")</f>
        <v>West Virginia</v>
      </c>
      <c r="J5166" cm="1">
        <f t="array" ref="J5166">_xlfn.XLOOKUP(I5166&amp;PROPER(D5166),Cleaned_Population!B$2:B$3200&amp;Cleaned_Population!A$2:A$3200,Cleaned_Population!C$2:C$3200,"No Match")</f>
        <v>27450</v>
      </c>
      <c r="K5166" t="str">
        <f t="shared" si="80"/>
        <v>Sufficient Access</v>
      </c>
    </row>
    <row r="5167" spans="1:11">
      <c r="A5167" t="str">
        <v>ST JOSEPH'S HOSPITAL OF BUCKHANNON, INC</v>
      </c>
      <c r="B5167" t="str">
        <v>BUCKHANNON</v>
      </c>
      <c r="C5167" t="str">
        <v>WV</v>
      </c>
      <c r="D5167" t="str">
        <v>UPSHUR</v>
      </c>
      <c r="E5167" t="str">
        <v>Critical Access Hospitals</v>
      </c>
      <c r="F5167" t="str">
        <v>Voluntary non-profit - Private</v>
      </c>
      <c r="G5167" t="str">
        <v>Yes</v>
      </c>
      <c r="H5167" s="8">
        <v>3</v>
      </c>
      <c r="I5167" t="str">
        <f>_xlfn.XLOOKUP(C5167,State_Ref!B:B,State_Ref!A:A,"No Match")</f>
        <v>West Virginia</v>
      </c>
      <c r="J5167" cm="1">
        <f t="array" ref="J5167">_xlfn.XLOOKUP(I5167&amp;PROPER(D5167),Cleaned_Population!B$2:B$3200&amp;Cleaned_Population!A$2:A$3200,Cleaned_Population!C$2:C$3200,"No Match")</f>
        <v>23758</v>
      </c>
      <c r="K5167" t="str">
        <f t="shared" si="80"/>
        <v>Sufficient Access</v>
      </c>
    </row>
    <row r="5168" spans="1:11">
      <c r="A5168" t="str">
        <v>SUMMERSVILLE REGIONAL MEDICAL CENTER</v>
      </c>
      <c r="B5168" t="str">
        <v>SUMMERSVILLE</v>
      </c>
      <c r="C5168" t="str">
        <v>WV</v>
      </c>
      <c r="D5168" t="str">
        <v>NICHOLAS</v>
      </c>
      <c r="E5168" t="str">
        <v>Critical Access Hospitals</v>
      </c>
      <c r="F5168" t="str">
        <v>Voluntary non-profit - Private</v>
      </c>
      <c r="G5168" t="str">
        <v>Yes</v>
      </c>
      <c r="H5168" s="8">
        <v>2</v>
      </c>
      <c r="I5168" t="str">
        <f>_xlfn.XLOOKUP(C5168,State_Ref!B:B,State_Ref!A:A,"No Match")</f>
        <v>West Virginia</v>
      </c>
      <c r="J5168" cm="1">
        <f t="array" ref="J5168">_xlfn.XLOOKUP(I5168&amp;PROPER(D5168),Cleaned_Population!B$2:B$3200&amp;Cleaned_Population!A$2:A$3200,Cleaned_Population!C$2:C$3200,"No Match")</f>
        <v>23848</v>
      </c>
      <c r="K5168" t="str">
        <f t="shared" si="80"/>
        <v>Sufficient Access</v>
      </c>
    </row>
    <row r="5169" spans="1:11">
      <c r="A5169" t="str">
        <v>HIGHLAND HOSPITAL</v>
      </c>
      <c r="B5169" t="str">
        <v>CHARLESTON</v>
      </c>
      <c r="C5169" t="str">
        <v>WV</v>
      </c>
      <c r="D5169" t="str">
        <v>KANAWHA</v>
      </c>
      <c r="E5169" t="str">
        <v>Psychiatric</v>
      </c>
      <c r="F5169" t="str">
        <v>Voluntary non-profit - Private</v>
      </c>
      <c r="G5169" t="str">
        <v>No</v>
      </c>
      <c r="H5169" s="8">
        <v>0</v>
      </c>
      <c r="I5169" t="str">
        <f>_xlfn.XLOOKUP(C5169,State_Ref!B:B,State_Ref!A:A,"No Match")</f>
        <v>West Virginia</v>
      </c>
      <c r="J5169" cm="1">
        <f t="array" ref="J5169">_xlfn.XLOOKUP(I5169&amp;PROPER(D5169),Cleaned_Population!B$2:B$3200&amp;Cleaned_Population!A$2:A$3200,Cleaned_Population!C$2:C$3200,"No Match")</f>
        <v>172381</v>
      </c>
      <c r="K5169" t="str">
        <f t="shared" si="80"/>
        <v>Sufficient Access</v>
      </c>
    </row>
    <row r="5170" spans="1:11">
      <c r="A5170" t="str">
        <v>RIVER PARK HOSPITAL</v>
      </c>
      <c r="B5170" t="str">
        <v>HUNTINGTON</v>
      </c>
      <c r="C5170" t="str">
        <v>WV</v>
      </c>
      <c r="D5170" t="str">
        <v>CABELL</v>
      </c>
      <c r="E5170" t="str">
        <v>Psychiatric</v>
      </c>
      <c r="F5170" t="str">
        <v>Proprietary</v>
      </c>
      <c r="G5170" t="str">
        <v>No</v>
      </c>
      <c r="H5170" s="8">
        <v>0</v>
      </c>
      <c r="I5170" t="str">
        <f>_xlfn.XLOOKUP(C5170,State_Ref!B:B,State_Ref!A:A,"No Match")</f>
        <v>West Virginia</v>
      </c>
      <c r="J5170" cm="1">
        <f t="array" ref="J5170">_xlfn.XLOOKUP(I5170&amp;PROPER(D5170),Cleaned_Population!B$2:B$3200&amp;Cleaned_Population!A$2:A$3200,Cleaned_Population!C$2:C$3200,"No Match")</f>
        <v>91183</v>
      </c>
      <c r="K5170" t="str">
        <f t="shared" si="80"/>
        <v>Sufficient Access</v>
      </c>
    </row>
    <row r="5171" spans="1:11">
      <c r="A5171" t="str">
        <v>MILDRED MITCHELL-BATEMAN HOSPITAL</v>
      </c>
      <c r="B5171" t="str">
        <v>HUNTINGTON</v>
      </c>
      <c r="C5171" t="str">
        <v>WV</v>
      </c>
      <c r="D5171" t="str">
        <v>CABELL</v>
      </c>
      <c r="E5171" t="str">
        <v>Psychiatric</v>
      </c>
      <c r="F5171" t="str">
        <v>Government - State</v>
      </c>
      <c r="G5171" t="str">
        <v>No</v>
      </c>
      <c r="H5171" s="8">
        <v>0</v>
      </c>
      <c r="I5171" t="str">
        <f>_xlfn.XLOOKUP(C5171,State_Ref!B:B,State_Ref!A:A,"No Match")</f>
        <v>West Virginia</v>
      </c>
      <c r="J5171" cm="1">
        <f t="array" ref="J5171">_xlfn.XLOOKUP(I5171&amp;PROPER(D5171),Cleaned_Population!B$2:B$3200&amp;Cleaned_Population!A$2:A$3200,Cleaned_Population!C$2:C$3200,"No Match")</f>
        <v>91183</v>
      </c>
      <c r="K5171" t="str">
        <f t="shared" si="80"/>
        <v>Sufficient Access</v>
      </c>
    </row>
    <row r="5172" spans="1:11">
      <c r="A5172" t="str">
        <v>HIGHLAND-CLARKSBURG HOSPITAL, INC</v>
      </c>
      <c r="B5172" t="str">
        <v>CLARKSBURG</v>
      </c>
      <c r="C5172" t="str">
        <v>WV</v>
      </c>
      <c r="D5172" t="str">
        <v>HARRISON</v>
      </c>
      <c r="E5172" t="str">
        <v>Psychiatric</v>
      </c>
      <c r="F5172" t="str">
        <v>Voluntary non-profit - Private</v>
      </c>
      <c r="G5172" t="str">
        <v>Yes</v>
      </c>
      <c r="H5172" s="8">
        <v>0</v>
      </c>
      <c r="I5172" t="str">
        <f>_xlfn.XLOOKUP(C5172,State_Ref!B:B,State_Ref!A:A,"No Match")</f>
        <v>West Virginia</v>
      </c>
      <c r="J5172" cm="1">
        <f t="array" ref="J5172">_xlfn.XLOOKUP(I5172&amp;PROPER(D5172),Cleaned_Population!B$2:B$3200&amp;Cleaned_Population!A$2:A$3200,Cleaned_Population!C$2:C$3200,"No Match")</f>
        <v>64221</v>
      </c>
      <c r="K5172" t="str">
        <f t="shared" si="80"/>
        <v>Sufficient Access</v>
      </c>
    </row>
    <row r="5173" spans="1:11">
      <c r="A5173" t="str">
        <v>WILLIAM R SHARPE, JR HOSPITAL</v>
      </c>
      <c r="B5173" t="str">
        <v>WESTON</v>
      </c>
      <c r="C5173" t="str">
        <v>WV</v>
      </c>
      <c r="D5173" t="str">
        <v>LEWIS</v>
      </c>
      <c r="E5173" t="str">
        <v>Psychiatric</v>
      </c>
      <c r="F5173" t="str">
        <v>Government - State</v>
      </c>
      <c r="G5173" t="str">
        <v>No</v>
      </c>
      <c r="H5173" s="8">
        <v>0</v>
      </c>
      <c r="I5173" t="str">
        <f>_xlfn.XLOOKUP(C5173,State_Ref!B:B,State_Ref!A:A,"No Match")</f>
        <v>West Virginia</v>
      </c>
      <c r="J5173" cm="1">
        <f t="array" ref="J5173">_xlfn.XLOOKUP(I5173&amp;PROPER(D5173),Cleaned_Population!B$2:B$3200&amp;Cleaned_Population!A$2:A$3200,Cleaned_Population!C$2:C$3200,"No Match")</f>
        <v>16394</v>
      </c>
      <c r="K5173" t="str">
        <f t="shared" si="80"/>
        <v>Sufficient Access</v>
      </c>
    </row>
    <row r="5174" spans="1:11">
      <c r="A5174" t="str">
        <v>ASPIRUS STEVENS POINT HOSPITAL &amp; CLINICS, INC.</v>
      </c>
      <c r="B5174" t="str">
        <v>STEVENS POINT</v>
      </c>
      <c r="C5174" t="str">
        <v>WI</v>
      </c>
      <c r="D5174" t="str">
        <v>PORTAGE</v>
      </c>
      <c r="E5174" t="str">
        <v>Acute Care Hospitals</v>
      </c>
      <c r="F5174" t="str">
        <v>Voluntary non-profit - Church</v>
      </c>
      <c r="G5174" t="str">
        <v>Yes</v>
      </c>
      <c r="H5174" s="8">
        <v>4</v>
      </c>
      <c r="I5174" t="str">
        <f>_xlfn.XLOOKUP(C5174,State_Ref!B:B,State_Ref!A:A,"No Match")</f>
        <v>Wisconsin</v>
      </c>
      <c r="J5174" cm="1">
        <f t="array" ref="J5174">_xlfn.XLOOKUP(I5174&amp;PROPER(D5174),Cleaned_Population!B$2:B$3200&amp;Cleaned_Population!A$2:A$3200,Cleaned_Population!C$2:C$3200,"No Match")</f>
        <v>71943</v>
      </c>
      <c r="K5174" t="str">
        <f t="shared" si="80"/>
        <v>Sufficient Access</v>
      </c>
    </row>
    <row r="5175" spans="1:11">
      <c r="A5175" t="str">
        <v>MAYO CLINIC HEALTH SYSTEM-FRANCISCAN MEDICAL CENTER INC</v>
      </c>
      <c r="B5175" t="str">
        <v>LA CROSSE</v>
      </c>
      <c r="C5175" t="str">
        <v>WI</v>
      </c>
      <c r="D5175" t="str">
        <v>LA CROSSE</v>
      </c>
      <c r="E5175" t="str">
        <v>Acute Care Hospitals</v>
      </c>
      <c r="F5175" t="str">
        <v>Voluntary non-profit - Private</v>
      </c>
      <c r="G5175" t="str">
        <v>Yes</v>
      </c>
      <c r="H5175" s="8">
        <v>5</v>
      </c>
      <c r="I5175" t="str">
        <f>_xlfn.XLOOKUP(C5175,State_Ref!B:B,State_Ref!A:A,"No Match")</f>
        <v>Wisconsin</v>
      </c>
      <c r="J5175" cm="1">
        <f t="array" ref="J5175">_xlfn.XLOOKUP(I5175&amp;PROPER(D5175),Cleaned_Population!B$2:B$3200&amp;Cleaned_Population!A$2:A$3200,Cleaned_Population!C$2:C$3200,"No Match")</f>
        <v>121339</v>
      </c>
      <c r="K5175" t="str">
        <f t="shared" si="80"/>
        <v>Sufficient Access</v>
      </c>
    </row>
    <row r="5176" spans="1:11">
      <c r="A5176" t="str">
        <v>WAUKESHA MEMORIAL HOSPITAL</v>
      </c>
      <c r="B5176" t="str">
        <v>WAUKESHA</v>
      </c>
      <c r="C5176" t="str">
        <v>WI</v>
      </c>
      <c r="D5176" t="str">
        <v>WAUKESHA</v>
      </c>
      <c r="E5176" t="str">
        <v>Acute Care Hospitals</v>
      </c>
      <c r="F5176" t="str">
        <v>Voluntary non-profit - Private</v>
      </c>
      <c r="G5176" t="str">
        <v>Yes</v>
      </c>
      <c r="H5176" s="8">
        <v>4</v>
      </c>
      <c r="I5176" t="str">
        <f>_xlfn.XLOOKUP(C5176,State_Ref!B:B,State_Ref!A:A,"No Match")</f>
        <v>Wisconsin</v>
      </c>
      <c r="J5176" cm="1">
        <f t="array" ref="J5176">_xlfn.XLOOKUP(I5176&amp;PROPER(D5176),Cleaned_Population!B$2:B$3200&amp;Cleaned_Population!A$2:A$3200,Cleaned_Population!C$2:C$3200,"No Match")</f>
        <v>417210</v>
      </c>
      <c r="K5176" t="str">
        <f t="shared" si="80"/>
        <v>Sufficient Access</v>
      </c>
    </row>
    <row r="5177" spans="1:11">
      <c r="A5177" t="str">
        <v>ASCENSION NE WISCONSIN - ST ELIZABETH CAMPUS</v>
      </c>
      <c r="B5177" t="str">
        <v>APPLETON</v>
      </c>
      <c r="C5177" t="str">
        <v>WI</v>
      </c>
      <c r="D5177" t="str">
        <v>OUTAGAMIE</v>
      </c>
      <c r="E5177" t="str">
        <v>Acute Care Hospitals</v>
      </c>
      <c r="F5177" t="str">
        <v>Voluntary non-profit - Private</v>
      </c>
      <c r="G5177" t="str">
        <v>Yes</v>
      </c>
      <c r="H5177" s="8">
        <v>4</v>
      </c>
      <c r="I5177" t="str">
        <f>_xlfn.XLOOKUP(C5177,State_Ref!B:B,State_Ref!A:A,"No Match")</f>
        <v>Wisconsin</v>
      </c>
      <c r="J5177" cm="1">
        <f t="array" ref="J5177">_xlfn.XLOOKUP(I5177&amp;PROPER(D5177),Cleaned_Population!B$2:B$3200&amp;Cleaned_Population!A$2:A$3200,Cleaned_Population!C$2:C$3200,"No Match")</f>
        <v>195894</v>
      </c>
      <c r="K5177" t="str">
        <f t="shared" si="80"/>
        <v>Sufficient Access</v>
      </c>
    </row>
    <row r="5178" spans="1:11">
      <c r="A5178" t="str">
        <v>MARSHFIELD MEDICAL CENTER - RICE LAKE</v>
      </c>
      <c r="B5178" t="str">
        <v>RICE LAKE</v>
      </c>
      <c r="C5178" t="str">
        <v>WI</v>
      </c>
      <c r="D5178" t="str">
        <v>BARRON</v>
      </c>
      <c r="E5178" t="str">
        <v>Acute Care Hospitals</v>
      </c>
      <c r="F5178" t="str">
        <v>Voluntary non-profit - Private</v>
      </c>
      <c r="G5178" t="str">
        <v>Yes</v>
      </c>
      <c r="H5178" s="8">
        <v>2</v>
      </c>
      <c r="I5178" t="str">
        <f>_xlfn.XLOOKUP(C5178,State_Ref!B:B,State_Ref!A:A,"No Match")</f>
        <v>Wisconsin</v>
      </c>
      <c r="J5178" cm="1">
        <f t="array" ref="J5178">_xlfn.XLOOKUP(I5178&amp;PROPER(D5178),Cleaned_Population!B$2:B$3200&amp;Cleaned_Population!A$2:A$3200,Cleaned_Population!C$2:C$3200,"No Match")</f>
        <v>46484</v>
      </c>
      <c r="K5178" t="str">
        <f t="shared" si="80"/>
        <v>Sufficient Access</v>
      </c>
    </row>
    <row r="5179" spans="1:11">
      <c r="A5179" t="str">
        <v>ASPIRUS RHINELANDER HOSPITAL</v>
      </c>
      <c r="B5179" t="str">
        <v>RHINELANDER</v>
      </c>
      <c r="C5179" t="str">
        <v>WI</v>
      </c>
      <c r="D5179" t="str">
        <v>ONEIDA</v>
      </c>
      <c r="E5179" t="str">
        <v>Acute Care Hospitals</v>
      </c>
      <c r="F5179" t="str">
        <v>Voluntary non-profit - Private</v>
      </c>
      <c r="G5179" t="str">
        <v>Yes</v>
      </c>
      <c r="H5179" s="8">
        <v>3</v>
      </c>
      <c r="I5179" t="str">
        <f>_xlfn.XLOOKUP(C5179,State_Ref!B:B,State_Ref!A:A,"No Match")</f>
        <v>Wisconsin</v>
      </c>
      <c r="J5179" cm="1">
        <f t="array" ref="J5179">_xlfn.XLOOKUP(I5179&amp;PROPER(D5179),Cleaned_Population!B$2:B$3200&amp;Cleaned_Population!A$2:A$3200,Cleaned_Population!C$2:C$3200,"No Match")</f>
        <v>38131</v>
      </c>
      <c r="K5179" t="str">
        <f t="shared" si="80"/>
        <v>Sufficient Access</v>
      </c>
    </row>
    <row r="5180" spans="1:11">
      <c r="A5180" t="str">
        <v>FROEDTERT SOUTH INC.</v>
      </c>
      <c r="B5180" t="str">
        <v>KENOSHA</v>
      </c>
      <c r="C5180" t="str">
        <v>WI</v>
      </c>
      <c r="D5180" t="str">
        <v>KENOSHA</v>
      </c>
      <c r="E5180" t="str">
        <v>Acute Care Hospitals</v>
      </c>
      <c r="F5180" t="str">
        <v>Government - Local</v>
      </c>
      <c r="G5180" t="str">
        <v>Yes</v>
      </c>
      <c r="H5180" s="8">
        <v>2</v>
      </c>
      <c r="I5180" t="str">
        <f>_xlfn.XLOOKUP(C5180,State_Ref!B:B,State_Ref!A:A,"No Match")</f>
        <v>Wisconsin</v>
      </c>
      <c r="J5180" cm="1">
        <f t="array" ref="J5180">_xlfn.XLOOKUP(I5180&amp;PROPER(D5180),Cleaned_Population!B$2:B$3200&amp;Cleaned_Population!A$2:A$3200,Cleaned_Population!C$2:C$3200,"No Match")</f>
        <v>168448</v>
      </c>
      <c r="K5180" t="str">
        <f t="shared" si="80"/>
        <v>Sufficient Access</v>
      </c>
    </row>
    <row r="5181" spans="1:11">
      <c r="A5181" t="str">
        <v>THE MONROE CLINIC</v>
      </c>
      <c r="B5181" t="str">
        <v>MONROE</v>
      </c>
      <c r="C5181" t="str">
        <v>WI</v>
      </c>
      <c r="D5181" t="str">
        <v>GREEN</v>
      </c>
      <c r="E5181" t="str">
        <v>Acute Care Hospitals</v>
      </c>
      <c r="F5181" t="str">
        <v>Voluntary non-profit - Private</v>
      </c>
      <c r="G5181" t="str">
        <v>Yes</v>
      </c>
      <c r="H5181" s="8">
        <v>5</v>
      </c>
      <c r="I5181" t="str">
        <f>_xlfn.XLOOKUP(C5181,State_Ref!B:B,State_Ref!A:A,"No Match")</f>
        <v>Wisconsin</v>
      </c>
      <c r="J5181" cm="1">
        <f t="array" ref="J5181">_xlfn.XLOOKUP(I5181&amp;PROPER(D5181),Cleaned_Population!B$2:B$3200&amp;Cleaned_Population!A$2:A$3200,Cleaned_Population!C$2:C$3200,"No Match")</f>
        <v>37227</v>
      </c>
      <c r="K5181" t="str">
        <f t="shared" si="80"/>
        <v>Sufficient Access</v>
      </c>
    </row>
    <row r="5182" spans="1:11">
      <c r="A5182" t="str">
        <v>TOMAH VA MEDICAL CENTER</v>
      </c>
      <c r="B5182" t="str">
        <v>TOMAH</v>
      </c>
      <c r="C5182" t="str">
        <v>WI</v>
      </c>
      <c r="D5182" t="str">
        <v>MONROE</v>
      </c>
      <c r="E5182" t="str">
        <v>Acute Care - Veterans Administration</v>
      </c>
      <c r="F5182" t="str">
        <v>Veterans Health Administration</v>
      </c>
      <c r="G5182" t="str">
        <v>No</v>
      </c>
      <c r="H5182" s="8">
        <v>0</v>
      </c>
      <c r="I5182" t="str">
        <f>_xlfn.XLOOKUP(C5182,State_Ref!B:B,State_Ref!A:A,"No Match")</f>
        <v>Wisconsin</v>
      </c>
      <c r="J5182" cm="1">
        <f t="array" ref="J5182">_xlfn.XLOOKUP(I5182&amp;PROPER(D5182),Cleaned_Population!B$2:B$3200&amp;Cleaned_Population!A$2:A$3200,Cleaned_Population!C$2:C$3200,"No Match")</f>
        <v>46572</v>
      </c>
      <c r="K5182" t="str">
        <f t="shared" si="80"/>
        <v>Sufficient Access</v>
      </c>
    </row>
    <row r="5183" spans="1:11">
      <c r="A5183" t="str">
        <v>ASPIRUS WAUSAU HOSPITAL</v>
      </c>
      <c r="B5183" t="str">
        <v>WAUSAU</v>
      </c>
      <c r="C5183" t="str">
        <v>WI</v>
      </c>
      <c r="D5183" t="str">
        <v>MARATHON</v>
      </c>
      <c r="E5183" t="str">
        <v>Acute Care Hospitals</v>
      </c>
      <c r="F5183" t="str">
        <v>Proprietary</v>
      </c>
      <c r="G5183" t="str">
        <v>Yes</v>
      </c>
      <c r="H5183" s="8">
        <v>4</v>
      </c>
      <c r="I5183" t="str">
        <f>_xlfn.XLOOKUP(C5183,State_Ref!B:B,State_Ref!A:A,"No Match")</f>
        <v>Wisconsin</v>
      </c>
      <c r="J5183" cm="1">
        <f t="array" ref="J5183">_xlfn.XLOOKUP(I5183&amp;PROPER(D5183),Cleaned_Population!B$2:B$3200&amp;Cleaned_Population!A$2:A$3200,Cleaned_Population!C$2:C$3200,"No Match")</f>
        <v>139432</v>
      </c>
      <c r="K5183" t="str">
        <f t="shared" si="80"/>
        <v>Sufficient Access</v>
      </c>
    </row>
    <row r="5184" spans="1:11">
      <c r="A5184" t="str">
        <v>ASPIRUS RIVERVIEW HOSPITAL &amp; CLINICS INC</v>
      </c>
      <c r="B5184" t="str">
        <v>WISCONSIN RAPIDS</v>
      </c>
      <c r="C5184" t="str">
        <v>WI</v>
      </c>
      <c r="D5184" t="str">
        <v>WOOD</v>
      </c>
      <c r="E5184" t="str">
        <v>Acute Care Hospitals</v>
      </c>
      <c r="F5184" t="str">
        <v>Voluntary non-profit - Private</v>
      </c>
      <c r="G5184" t="str">
        <v>Yes</v>
      </c>
      <c r="H5184" s="8">
        <v>3</v>
      </c>
      <c r="I5184" t="str">
        <f>_xlfn.XLOOKUP(C5184,State_Ref!B:B,State_Ref!A:A,"No Match")</f>
        <v>Wisconsin</v>
      </c>
      <c r="J5184" cm="1">
        <f t="array" ref="J5184">_xlfn.XLOOKUP(I5184&amp;PROPER(D5184),Cleaned_Population!B$2:B$3200&amp;Cleaned_Population!A$2:A$3200,Cleaned_Population!C$2:C$3200,"No Match")</f>
        <v>74060</v>
      </c>
      <c r="K5184" t="str">
        <f t="shared" si="80"/>
        <v>Sufficient Access</v>
      </c>
    </row>
    <row r="5185" spans="1:11">
      <c r="A5185" t="str">
        <v>AURORA MEDICAL CTR MANITOWOC COUNTY</v>
      </c>
      <c r="B5185" t="str">
        <v>TWO RIVERS</v>
      </c>
      <c r="C5185" t="str">
        <v>WI</v>
      </c>
      <c r="D5185" t="str">
        <v>MANITOWOC</v>
      </c>
      <c r="E5185" t="str">
        <v>Acute Care Hospitals</v>
      </c>
      <c r="F5185" t="str">
        <v>Voluntary non-profit - Private</v>
      </c>
      <c r="G5185" t="str">
        <v>Yes</v>
      </c>
      <c r="H5185" s="8">
        <v>5</v>
      </c>
      <c r="I5185" t="str">
        <f>_xlfn.XLOOKUP(C5185,State_Ref!B:B,State_Ref!A:A,"No Match")</f>
        <v>Wisconsin</v>
      </c>
      <c r="J5185" cm="1">
        <f t="array" ref="J5185">_xlfn.XLOOKUP(I5185&amp;PROPER(D5185),Cleaned_Population!B$2:B$3200&amp;Cleaned_Population!A$2:A$3200,Cleaned_Population!C$2:C$3200,"No Match")</f>
        <v>81710</v>
      </c>
      <c r="K5185" t="str">
        <f t="shared" si="80"/>
        <v>Sufficient Access</v>
      </c>
    </row>
    <row r="5186" spans="1:11">
      <c r="A5186" t="str">
        <v>AURORA MEDICAL CENTER SHEBOYGAN COUNTY</v>
      </c>
      <c r="B5186" t="str">
        <v>SHEBOYGAN</v>
      </c>
      <c r="C5186" t="str">
        <v>WI</v>
      </c>
      <c r="D5186" t="str">
        <v>SHEBOYGAN</v>
      </c>
      <c r="E5186" t="str">
        <v>Acute Care Hospitals</v>
      </c>
      <c r="F5186" t="str">
        <v>Voluntary non-profit - Private</v>
      </c>
      <c r="G5186" t="str">
        <v>Yes</v>
      </c>
      <c r="H5186" s="8">
        <v>5</v>
      </c>
      <c r="I5186" t="str">
        <f>_xlfn.XLOOKUP(C5186,State_Ref!B:B,State_Ref!A:A,"No Match")</f>
        <v>Wisconsin</v>
      </c>
      <c r="J5186" cm="1">
        <f t="array" ref="J5186">_xlfn.XLOOKUP(I5186&amp;PROPER(D5186),Cleaned_Population!B$2:B$3200&amp;Cleaned_Population!A$2:A$3200,Cleaned_Population!C$2:C$3200,"No Match")</f>
        <v>118047</v>
      </c>
      <c r="K5186" t="str">
        <f t="shared" si="80"/>
        <v>Sufficient Access</v>
      </c>
    </row>
    <row r="5187" spans="1:11">
      <c r="A5187" t="str">
        <v>MARSHFIELD MEDICAL CENTER</v>
      </c>
      <c r="B5187" t="str">
        <v>MARSHFIELD</v>
      </c>
      <c r="C5187" t="str">
        <v>WI</v>
      </c>
      <c r="D5187" t="str">
        <v>WOOD</v>
      </c>
      <c r="E5187" t="str">
        <v>Acute Care Hospitals</v>
      </c>
      <c r="F5187" t="str">
        <v>Voluntary non-profit - Church</v>
      </c>
      <c r="G5187" t="str">
        <v>Yes</v>
      </c>
      <c r="H5187" s="8">
        <v>1</v>
      </c>
      <c r="I5187" t="str">
        <f>_xlfn.XLOOKUP(C5187,State_Ref!B:B,State_Ref!A:A,"No Match")</f>
        <v>Wisconsin</v>
      </c>
      <c r="J5187" cm="1">
        <f t="array" ref="J5187">_xlfn.XLOOKUP(I5187&amp;PROPER(D5187),Cleaned_Population!B$2:B$3200&amp;Cleaned_Population!A$2:A$3200,Cleaned_Population!C$2:C$3200,"No Match")</f>
        <v>74060</v>
      </c>
      <c r="K5187" t="str">
        <f t="shared" ref="K5187:K5250" si="81">IF(AND(J5187&gt;50000,COUNTIFS(D:D,D5187,C:C,C5187)&lt;=1),"Hospital Desert","Sufficient Access")</f>
        <v>Sufficient Access</v>
      </c>
    </row>
    <row r="5188" spans="1:11">
      <c r="A5188" t="str">
        <v>AURORA MEDICAL CTR WASHINGTON COUNTY</v>
      </c>
      <c r="B5188" t="str">
        <v>HARTFORD</v>
      </c>
      <c r="C5188" t="str">
        <v>WI</v>
      </c>
      <c r="D5188" t="str">
        <v>WASHINGTON</v>
      </c>
      <c r="E5188" t="str">
        <v>Acute Care Hospitals</v>
      </c>
      <c r="F5188" t="str">
        <v>Voluntary non-profit - Private</v>
      </c>
      <c r="G5188" t="str">
        <v>Yes</v>
      </c>
      <c r="H5188" s="8">
        <v>4</v>
      </c>
      <c r="I5188" t="str">
        <f>_xlfn.XLOOKUP(C5188,State_Ref!B:B,State_Ref!A:A,"No Match")</f>
        <v>Wisconsin</v>
      </c>
      <c r="J5188" cm="1">
        <f t="array" ref="J5188">_xlfn.XLOOKUP(I5188&amp;PROPER(D5188),Cleaned_Population!B$2:B$3200&amp;Cleaned_Population!A$2:A$3200,Cleaned_Population!C$2:C$3200,"No Match")</f>
        <v>139238</v>
      </c>
      <c r="K5188" t="str">
        <f t="shared" si="81"/>
        <v>Sufficient Access</v>
      </c>
    </row>
    <row r="5189" spans="1:11">
      <c r="A5189" t="str">
        <v>MILWAUKEE VA MEDICAL CENTER</v>
      </c>
      <c r="B5189" t="str">
        <v>MILWAUKEE</v>
      </c>
      <c r="C5189" t="str">
        <v>WI</v>
      </c>
      <c r="D5189" t="str">
        <v>MILWAUKEE</v>
      </c>
      <c r="E5189" t="str">
        <v>Acute Care - Veterans Administration</v>
      </c>
      <c r="F5189" t="str">
        <v>Veterans Health Administration</v>
      </c>
      <c r="G5189" t="str">
        <v>Yes</v>
      </c>
      <c r="H5189" s="8">
        <v>3</v>
      </c>
      <c r="I5189" t="str">
        <f>_xlfn.XLOOKUP(C5189,State_Ref!B:B,State_Ref!A:A,"No Match")</f>
        <v>Wisconsin</v>
      </c>
      <c r="J5189" cm="1">
        <f t="array" ref="J5189">_xlfn.XLOOKUP(I5189&amp;PROPER(D5189),Cleaned_Population!B$2:B$3200&amp;Cleaned_Population!A$2:A$3200,Cleaned_Population!C$2:C$3200,"No Match")</f>
        <v>924216</v>
      </c>
      <c r="K5189" t="str">
        <f t="shared" si="81"/>
        <v>Sufficient Access</v>
      </c>
    </row>
    <row r="5190" spans="1:11">
      <c r="A5190" t="str">
        <v>ASPIRUS DIVINE SAVIOR HOSPITAL</v>
      </c>
      <c r="B5190" t="str">
        <v>PORTAGE</v>
      </c>
      <c r="C5190" t="str">
        <v>WI</v>
      </c>
      <c r="D5190" t="str">
        <v>COLUMBIA</v>
      </c>
      <c r="E5190" t="str">
        <v>Acute Care Hospitals</v>
      </c>
      <c r="F5190" t="str">
        <v>Voluntary non-profit - Private</v>
      </c>
      <c r="G5190" t="str">
        <v>Yes</v>
      </c>
      <c r="H5190" s="8">
        <v>3</v>
      </c>
      <c r="I5190" t="str">
        <f>_xlfn.XLOOKUP(C5190,State_Ref!B:B,State_Ref!A:A,"No Match")</f>
        <v>Wisconsin</v>
      </c>
      <c r="J5190" cm="1">
        <f t="array" ref="J5190">_xlfn.XLOOKUP(I5190&amp;PROPER(D5190),Cleaned_Population!B$2:B$3200&amp;Cleaned_Population!A$2:A$3200,Cleaned_Population!C$2:C$3200,"No Match")</f>
        <v>58132</v>
      </c>
      <c r="K5190" t="str">
        <f t="shared" si="81"/>
        <v>Sufficient Access</v>
      </c>
    </row>
    <row r="5191" spans="1:11">
      <c r="A5191" t="str">
        <v>ST NICHOLAS HOSPITAL</v>
      </c>
      <c r="B5191" t="str">
        <v>SHEBOYGAN</v>
      </c>
      <c r="C5191" t="str">
        <v>WI</v>
      </c>
      <c r="D5191" t="str">
        <v>SHEBOYGAN</v>
      </c>
      <c r="E5191" t="str">
        <v>Acute Care Hospitals</v>
      </c>
      <c r="F5191" t="str">
        <v>Voluntary non-profit - Private</v>
      </c>
      <c r="G5191" t="str">
        <v>Yes</v>
      </c>
      <c r="H5191" s="8">
        <v>3</v>
      </c>
      <c r="I5191" t="str">
        <f>_xlfn.XLOOKUP(C5191,State_Ref!B:B,State_Ref!A:A,"No Match")</f>
        <v>Wisconsin</v>
      </c>
      <c r="J5191" cm="1">
        <f t="array" ref="J5191">_xlfn.XLOOKUP(I5191&amp;PROPER(D5191),Cleaned_Population!B$2:B$3200&amp;Cleaned_Population!A$2:A$3200,Cleaned_Population!C$2:C$3200,"No Match")</f>
        <v>118047</v>
      </c>
      <c r="K5191" t="str">
        <f t="shared" si="81"/>
        <v>Sufficient Access</v>
      </c>
    </row>
    <row r="5192" spans="1:11">
      <c r="A5192" t="str">
        <v>THEDACARE REGIONAL MED CTR - NEENAH</v>
      </c>
      <c r="B5192" t="str">
        <v>NEENAH</v>
      </c>
      <c r="C5192" t="str">
        <v>WI</v>
      </c>
      <c r="D5192" t="str">
        <v>WINNEBAGO</v>
      </c>
      <c r="E5192" t="str">
        <v>Acute Care Hospitals</v>
      </c>
      <c r="F5192" t="str">
        <v>Voluntary non-profit - Private</v>
      </c>
      <c r="G5192" t="str">
        <v>Yes</v>
      </c>
      <c r="H5192" s="8">
        <v>4</v>
      </c>
      <c r="I5192" t="str">
        <f>_xlfn.XLOOKUP(C5192,State_Ref!B:B,State_Ref!A:A,"No Match")</f>
        <v>Wisconsin</v>
      </c>
      <c r="J5192" cm="1">
        <f t="array" ref="J5192">_xlfn.XLOOKUP(I5192&amp;PROPER(D5192),Cleaned_Population!B$2:B$3200&amp;Cleaned_Population!A$2:A$3200,Cleaned_Population!C$2:C$3200,"No Match")</f>
        <v>174218</v>
      </c>
      <c r="K5192" t="str">
        <f t="shared" si="81"/>
        <v>Sufficient Access</v>
      </c>
    </row>
    <row r="5193" spans="1:11">
      <c r="A5193" t="str">
        <v>BELLIN MEMORIAL HOSPITAL</v>
      </c>
      <c r="B5193" t="str">
        <v>GREEN BAY</v>
      </c>
      <c r="C5193" t="str">
        <v>WI</v>
      </c>
      <c r="D5193" t="str">
        <v>BROWN</v>
      </c>
      <c r="E5193" t="str">
        <v>Acute Care Hospitals</v>
      </c>
      <c r="F5193" t="str">
        <v>Voluntary non-profit - Private</v>
      </c>
      <c r="G5193" t="str">
        <v>Yes</v>
      </c>
      <c r="H5193" s="8">
        <v>4</v>
      </c>
      <c r="I5193" t="str">
        <f>_xlfn.XLOOKUP(C5193,State_Ref!B:B,State_Ref!A:A,"No Match")</f>
        <v>Wisconsin</v>
      </c>
      <c r="J5193" cm="1">
        <f t="array" ref="J5193">_xlfn.XLOOKUP(I5193&amp;PROPER(D5193),Cleaned_Population!B$2:B$3200&amp;Cleaned_Population!A$2:A$3200,Cleaned_Population!C$2:C$3200,"No Match")</f>
        <v>275803</v>
      </c>
      <c r="K5193" t="str">
        <f t="shared" si="81"/>
        <v>Sufficient Access</v>
      </c>
    </row>
    <row r="5194" spans="1:11">
      <c r="A5194" t="str">
        <v>MADISON VA MEDICAL CENTER</v>
      </c>
      <c r="B5194" t="str">
        <v>MADISON</v>
      </c>
      <c r="C5194" t="str">
        <v>WI</v>
      </c>
      <c r="D5194" t="str">
        <v>DANE</v>
      </c>
      <c r="E5194" t="str">
        <v>Acute Care - Veterans Administration</v>
      </c>
      <c r="F5194" t="str">
        <v>Veterans Health Administration</v>
      </c>
      <c r="G5194" t="str">
        <v>Yes</v>
      </c>
      <c r="H5194" s="8">
        <v>5</v>
      </c>
      <c r="I5194" t="str">
        <f>_xlfn.XLOOKUP(C5194,State_Ref!B:B,State_Ref!A:A,"No Match")</f>
        <v>Wisconsin</v>
      </c>
      <c r="J5194" cm="1">
        <f t="array" ref="J5194">_xlfn.XLOOKUP(I5194&amp;PROPER(D5194),Cleaned_Population!B$2:B$3200&amp;Cleaned_Population!A$2:A$3200,Cleaned_Population!C$2:C$3200,"No Match")</f>
        <v>590375</v>
      </c>
      <c r="K5194" t="str">
        <f t="shared" si="81"/>
        <v>Sufficient Access</v>
      </c>
    </row>
    <row r="5195" spans="1:11">
      <c r="A5195" t="str">
        <v>ASCENSION COLUMBIA ST MARYS HOSPITAL MILWAUKEE</v>
      </c>
      <c r="B5195" t="str">
        <v>MILWAUKEE</v>
      </c>
      <c r="C5195" t="str">
        <v>WI</v>
      </c>
      <c r="D5195" t="str">
        <v>MILWAUKEE</v>
      </c>
      <c r="E5195" t="str">
        <v>Acute Care Hospitals</v>
      </c>
      <c r="F5195" t="str">
        <v>Voluntary non-profit - Church</v>
      </c>
      <c r="G5195" t="str">
        <v>Yes</v>
      </c>
      <c r="H5195" s="8">
        <v>3</v>
      </c>
      <c r="I5195" t="str">
        <f>_xlfn.XLOOKUP(C5195,State_Ref!B:B,State_Ref!A:A,"No Match")</f>
        <v>Wisconsin</v>
      </c>
      <c r="J5195" cm="1">
        <f t="array" ref="J5195">_xlfn.XLOOKUP(I5195&amp;PROPER(D5195),Cleaned_Population!B$2:B$3200&amp;Cleaned_Population!A$2:A$3200,Cleaned_Population!C$2:C$3200,"No Match")</f>
        <v>924216</v>
      </c>
      <c r="K5195" t="str">
        <f t="shared" si="81"/>
        <v>Sufficient Access</v>
      </c>
    </row>
    <row r="5196" spans="1:11">
      <c r="A5196" t="str">
        <v>SSM HEALTH ST CLARE HOSPITAL - BARABOO</v>
      </c>
      <c r="B5196" t="str">
        <v>BARABOO</v>
      </c>
      <c r="C5196" t="str">
        <v>WI</v>
      </c>
      <c r="D5196" t="str">
        <v>SAUK</v>
      </c>
      <c r="E5196" t="str">
        <v>Acute Care Hospitals</v>
      </c>
      <c r="F5196" t="str">
        <v>Voluntary non-profit - Private</v>
      </c>
      <c r="G5196" t="str">
        <v>Yes</v>
      </c>
      <c r="H5196" s="8">
        <v>4</v>
      </c>
      <c r="I5196" t="str">
        <f>_xlfn.XLOOKUP(C5196,State_Ref!B:B,State_Ref!A:A,"No Match")</f>
        <v>Wisconsin</v>
      </c>
      <c r="J5196" cm="1">
        <f t="array" ref="J5196">_xlfn.XLOOKUP(I5196&amp;PROPER(D5196),Cleaned_Population!B$2:B$3200&amp;Cleaned_Population!A$2:A$3200,Cleaned_Population!C$2:C$3200,"No Match")</f>
        <v>66652</v>
      </c>
      <c r="K5196" t="str">
        <f t="shared" si="81"/>
        <v>Sufficient Access</v>
      </c>
    </row>
    <row r="5197" spans="1:11">
      <c r="A5197" t="str">
        <v>AURORA MEMORIAL HOSPITAL BURLINGTON</v>
      </c>
      <c r="B5197" t="str">
        <v>BURLINGTON</v>
      </c>
      <c r="C5197" t="str">
        <v>WI</v>
      </c>
      <c r="D5197" t="str">
        <v>RACINE</v>
      </c>
      <c r="E5197" t="str">
        <v>Acute Care Hospitals</v>
      </c>
      <c r="F5197" t="str">
        <v>Voluntary non-profit - Private</v>
      </c>
      <c r="G5197" t="str">
        <v>Yes</v>
      </c>
      <c r="H5197" s="8">
        <v>4</v>
      </c>
      <c r="I5197" t="str">
        <f>_xlfn.XLOOKUP(C5197,State_Ref!B:B,State_Ref!A:A,"No Match")</f>
        <v>Wisconsin</v>
      </c>
      <c r="J5197" cm="1">
        <f t="array" ref="J5197">_xlfn.XLOOKUP(I5197&amp;PROPER(D5197),Cleaned_Population!B$2:B$3200&amp;Cleaned_Population!A$2:A$3200,Cleaned_Population!C$2:C$3200,"No Match")</f>
        <v>198919</v>
      </c>
      <c r="K5197" t="str">
        <f t="shared" si="81"/>
        <v>Sufficient Access</v>
      </c>
    </row>
    <row r="5198" spans="1:11">
      <c r="A5198" t="str">
        <v>OCONOMOWOC MEMORIAL HOSPITAL</v>
      </c>
      <c r="B5198" t="str">
        <v>OCONOMOWOC</v>
      </c>
      <c r="C5198" t="str">
        <v>WI</v>
      </c>
      <c r="D5198" t="str">
        <v>WAUKESHA</v>
      </c>
      <c r="E5198" t="str">
        <v>Acute Care Hospitals</v>
      </c>
      <c r="F5198" t="str">
        <v>Voluntary non-profit - Private</v>
      </c>
      <c r="G5198" t="str">
        <v>Yes</v>
      </c>
      <c r="H5198" s="8">
        <v>5</v>
      </c>
      <c r="I5198" t="str">
        <f>_xlfn.XLOOKUP(C5198,State_Ref!B:B,State_Ref!A:A,"No Match")</f>
        <v>Wisconsin</v>
      </c>
      <c r="J5198" cm="1">
        <f t="array" ref="J5198">_xlfn.XLOOKUP(I5198&amp;PROPER(D5198),Cleaned_Population!B$2:B$3200&amp;Cleaned_Population!A$2:A$3200,Cleaned_Population!C$2:C$3200,"No Match")</f>
        <v>417210</v>
      </c>
      <c r="K5198" t="str">
        <f t="shared" si="81"/>
        <v>Sufficient Access</v>
      </c>
    </row>
    <row r="5199" spans="1:11">
      <c r="A5199" t="str">
        <v>ST JOSEPHS COMMUNITY HOSPITAL WEST BEND</v>
      </c>
      <c r="B5199" t="str">
        <v>WEST BEND</v>
      </c>
      <c r="C5199" t="str">
        <v>WI</v>
      </c>
      <c r="D5199" t="str">
        <v>WASHINGTON</v>
      </c>
      <c r="E5199" t="str">
        <v>Acute Care Hospitals</v>
      </c>
      <c r="F5199" t="str">
        <v>Voluntary non-profit - Private</v>
      </c>
      <c r="G5199" t="str">
        <v>Yes</v>
      </c>
      <c r="H5199" s="8">
        <v>4</v>
      </c>
      <c r="I5199" t="str">
        <f>_xlfn.XLOOKUP(C5199,State_Ref!B:B,State_Ref!A:A,"No Match")</f>
        <v>Wisconsin</v>
      </c>
      <c r="J5199" cm="1">
        <f t="array" ref="J5199">_xlfn.XLOOKUP(I5199&amp;PROPER(D5199),Cleaned_Population!B$2:B$3200&amp;Cleaned_Population!A$2:A$3200,Cleaned_Population!C$2:C$3200,"No Match")</f>
        <v>139238</v>
      </c>
      <c r="K5199" t="str">
        <f t="shared" si="81"/>
        <v>Sufficient Access</v>
      </c>
    </row>
    <row r="5200" spans="1:11">
      <c r="A5200" t="str">
        <v>MERCY HEALTH SYSTEM CORP</v>
      </c>
      <c r="B5200" t="str">
        <v>JANESVILLE</v>
      </c>
      <c r="C5200" t="str">
        <v>WI</v>
      </c>
      <c r="D5200" t="str">
        <v>ROCK</v>
      </c>
      <c r="E5200" t="str">
        <v>Acute Care Hospitals</v>
      </c>
      <c r="F5200" t="str">
        <v>Voluntary non-profit - Private</v>
      </c>
      <c r="G5200" t="str">
        <v>Yes</v>
      </c>
      <c r="H5200" s="8">
        <v>3</v>
      </c>
      <c r="I5200" t="str">
        <f>_xlfn.XLOOKUP(C5200,State_Ref!B:B,State_Ref!A:A,"No Match")</f>
        <v>Wisconsin</v>
      </c>
      <c r="J5200" cm="1">
        <f t="array" ref="J5200">_xlfn.XLOOKUP(I5200&amp;PROPER(D5200),Cleaned_Population!B$2:B$3200&amp;Cleaned_Population!A$2:A$3200,Cleaned_Population!C$2:C$3200,"No Match")</f>
        <v>166472</v>
      </c>
      <c r="K5200" t="str">
        <f t="shared" si="81"/>
        <v>Sufficient Access</v>
      </c>
    </row>
    <row r="5201" spans="1:11">
      <c r="A5201" t="str">
        <v>MAYO CLINIC HEALTH SYSTEM EAU CLAIRE HOSPITAL</v>
      </c>
      <c r="B5201" t="str">
        <v>EAU CLAIRE</v>
      </c>
      <c r="C5201" t="str">
        <v>WI</v>
      </c>
      <c r="D5201" t="str">
        <v>EAU CLAIRE</v>
      </c>
      <c r="E5201" t="str">
        <v>Acute Care Hospitals</v>
      </c>
      <c r="F5201" t="str">
        <v>Voluntary non-profit - Private</v>
      </c>
      <c r="G5201" t="str">
        <v>Yes</v>
      </c>
      <c r="H5201" s="8">
        <v>5</v>
      </c>
      <c r="I5201" t="str">
        <f>_xlfn.XLOOKUP(C5201,State_Ref!B:B,State_Ref!A:A,"No Match")</f>
        <v>Wisconsin</v>
      </c>
      <c r="J5201" cm="1">
        <f t="array" ref="J5201">_xlfn.XLOOKUP(I5201&amp;PROPER(D5201),Cleaned_Population!B$2:B$3200&amp;Cleaned_Population!A$2:A$3200,Cleaned_Population!C$2:C$3200,"No Match")</f>
        <v>109033</v>
      </c>
      <c r="K5201" t="str">
        <f t="shared" si="81"/>
        <v>Sufficient Access</v>
      </c>
    </row>
    <row r="5202" spans="1:11">
      <c r="A5202" t="str">
        <v>FORT MEMORIAL HOSPITAL</v>
      </c>
      <c r="B5202" t="str">
        <v>FORT ATKINSON</v>
      </c>
      <c r="C5202" t="str">
        <v>WI</v>
      </c>
      <c r="D5202" t="str">
        <v>JEFFERSON</v>
      </c>
      <c r="E5202" t="str">
        <v>Acute Care Hospitals</v>
      </c>
      <c r="F5202" t="str">
        <v>Voluntary non-profit - Private</v>
      </c>
      <c r="G5202" t="str">
        <v>Yes</v>
      </c>
      <c r="H5202" s="8">
        <v>4</v>
      </c>
      <c r="I5202" t="str">
        <f>_xlfn.XLOOKUP(C5202,State_Ref!B:B,State_Ref!A:A,"No Match")</f>
        <v>Wisconsin</v>
      </c>
      <c r="J5202" cm="1">
        <f t="array" ref="J5202">_xlfn.XLOOKUP(I5202&amp;PROPER(D5202),Cleaned_Population!B$2:B$3200&amp;Cleaned_Population!A$2:A$3200,Cleaned_Population!C$2:C$3200,"No Match")</f>
        <v>86505</v>
      </c>
      <c r="K5202" t="str">
        <f t="shared" si="81"/>
        <v>Hospital Desert</v>
      </c>
    </row>
    <row r="5203" spans="1:11">
      <c r="A5203" t="str">
        <v>ST VINCENT HOSPITAL</v>
      </c>
      <c r="B5203" t="str">
        <v>GREEN BAY</v>
      </c>
      <c r="C5203" t="str">
        <v>WI</v>
      </c>
      <c r="D5203" t="str">
        <v>BROWN</v>
      </c>
      <c r="E5203" t="str">
        <v>Acute Care Hospitals</v>
      </c>
      <c r="F5203" t="str">
        <v>Voluntary non-profit - Church</v>
      </c>
      <c r="G5203" t="str">
        <v>Yes</v>
      </c>
      <c r="H5203" s="8">
        <v>4</v>
      </c>
      <c r="I5203" t="str">
        <f>_xlfn.XLOOKUP(C5203,State_Ref!B:B,State_Ref!A:A,"No Match")</f>
        <v>Wisconsin</v>
      </c>
      <c r="J5203" cm="1">
        <f t="array" ref="J5203">_xlfn.XLOOKUP(I5203&amp;PROPER(D5203),Cleaned_Population!B$2:B$3200&amp;Cleaned_Population!A$2:A$3200,Cleaned_Population!C$2:C$3200,"No Match")</f>
        <v>275803</v>
      </c>
      <c r="K5203" t="str">
        <f t="shared" si="81"/>
        <v>Sufficient Access</v>
      </c>
    </row>
    <row r="5204" spans="1:11">
      <c r="A5204" t="str">
        <v>MARSHFIELD MEDICAL CENTER - BEAVER DAM (MMC-BD)</v>
      </c>
      <c r="B5204" t="str">
        <v>BEAVER DAM</v>
      </c>
      <c r="C5204" t="str">
        <v>WI</v>
      </c>
      <c r="D5204" t="str">
        <v>DODGE</v>
      </c>
      <c r="E5204" t="str">
        <v>Acute Care Hospitals</v>
      </c>
      <c r="F5204" t="str">
        <v>Voluntary non-profit - Private</v>
      </c>
      <c r="G5204" t="str">
        <v>Yes</v>
      </c>
      <c r="H5204" s="8">
        <v>2</v>
      </c>
      <c r="I5204" t="str">
        <f>_xlfn.XLOOKUP(C5204,State_Ref!B:B,State_Ref!A:A,"No Match")</f>
        <v>Wisconsin</v>
      </c>
      <c r="J5204" cm="1">
        <f t="array" ref="J5204">_xlfn.XLOOKUP(I5204&amp;PROPER(D5204),Cleaned_Population!B$2:B$3200&amp;Cleaned_Population!A$2:A$3200,Cleaned_Population!C$2:C$3200,"No Match")</f>
        <v>89097</v>
      </c>
      <c r="K5204" t="str">
        <f t="shared" si="81"/>
        <v>Sufficient Access</v>
      </c>
    </row>
    <row r="5205" spans="1:11">
      <c r="A5205" t="str">
        <v>ASCENSION ST FRANCIS HOSPITAL</v>
      </c>
      <c r="B5205" t="str">
        <v>MILWAUKEE</v>
      </c>
      <c r="C5205" t="str">
        <v>WI</v>
      </c>
      <c r="D5205" t="str">
        <v>MILWAUKEE</v>
      </c>
      <c r="E5205" t="str">
        <v>Acute Care Hospitals</v>
      </c>
      <c r="F5205" t="str">
        <v>Voluntary non-profit - Private</v>
      </c>
      <c r="G5205" t="str">
        <v>Yes</v>
      </c>
      <c r="H5205" s="8">
        <v>3</v>
      </c>
      <c r="I5205" t="str">
        <f>_xlfn.XLOOKUP(C5205,State_Ref!B:B,State_Ref!A:A,"No Match")</f>
        <v>Wisconsin</v>
      </c>
      <c r="J5205" cm="1">
        <f t="array" ref="J5205">_xlfn.XLOOKUP(I5205&amp;PROPER(D5205),Cleaned_Population!B$2:B$3200&amp;Cleaned_Population!A$2:A$3200,Cleaned_Population!C$2:C$3200,"No Match")</f>
        <v>924216</v>
      </c>
      <c r="K5205" t="str">
        <f t="shared" si="81"/>
        <v>Sufficient Access</v>
      </c>
    </row>
    <row r="5206" spans="1:11">
      <c r="A5206" t="str">
        <v>SSM HEALTH ST MARY'S HOSPITAL - MADISON</v>
      </c>
      <c r="B5206" t="str">
        <v>MADISON</v>
      </c>
      <c r="C5206" t="str">
        <v>WI</v>
      </c>
      <c r="D5206" t="str">
        <v>DANE</v>
      </c>
      <c r="E5206" t="str">
        <v>Acute Care Hospitals</v>
      </c>
      <c r="F5206" t="str">
        <v>Voluntary non-profit - Private</v>
      </c>
      <c r="G5206" t="str">
        <v>Yes</v>
      </c>
      <c r="H5206" s="8">
        <v>4</v>
      </c>
      <c r="I5206" t="str">
        <f>_xlfn.XLOOKUP(C5206,State_Ref!B:B,State_Ref!A:A,"No Match")</f>
        <v>Wisconsin</v>
      </c>
      <c r="J5206" cm="1">
        <f t="array" ref="J5206">_xlfn.XLOOKUP(I5206&amp;PROPER(D5206),Cleaned_Population!B$2:B$3200&amp;Cleaned_Population!A$2:A$3200,Cleaned_Population!C$2:C$3200,"No Match")</f>
        <v>590375</v>
      </c>
      <c r="K5206" t="str">
        <f t="shared" si="81"/>
        <v>Sufficient Access</v>
      </c>
    </row>
    <row r="5207" spans="1:11">
      <c r="A5207" t="str">
        <v>GUNDERSEN LUTHERAN MEDICAL CENTER</v>
      </c>
      <c r="B5207" t="str">
        <v>LA CROSSE</v>
      </c>
      <c r="C5207" t="str">
        <v>WI</v>
      </c>
      <c r="D5207" t="str">
        <v>LA CROSSE</v>
      </c>
      <c r="E5207" t="str">
        <v>Acute Care Hospitals</v>
      </c>
      <c r="F5207" t="str">
        <v>Voluntary non-profit - Private</v>
      </c>
      <c r="G5207" t="str">
        <v>Yes</v>
      </c>
      <c r="H5207" s="8">
        <v>4</v>
      </c>
      <c r="I5207" t="str">
        <f>_xlfn.XLOOKUP(C5207,State_Ref!B:B,State_Ref!A:A,"No Match")</f>
        <v>Wisconsin</v>
      </c>
      <c r="J5207" cm="1">
        <f t="array" ref="J5207">_xlfn.XLOOKUP(I5207&amp;PROPER(D5207),Cleaned_Population!B$2:B$3200&amp;Cleaned_Population!A$2:A$3200,Cleaned_Population!C$2:C$3200,"No Match")</f>
        <v>121339</v>
      </c>
      <c r="K5207" t="str">
        <f t="shared" si="81"/>
        <v>Sufficient Access</v>
      </c>
    </row>
    <row r="5208" spans="1:11">
      <c r="A5208" t="str">
        <v>SSM HEALTH ST AGNES HOSPITAL-FOND DU LAC</v>
      </c>
      <c r="B5208" t="str">
        <v>FOND DU LAC</v>
      </c>
      <c r="C5208" t="str">
        <v>WI</v>
      </c>
      <c r="D5208" t="str">
        <v>FOND DU LAC</v>
      </c>
      <c r="E5208" t="str">
        <v>Acute Care Hospitals</v>
      </c>
      <c r="F5208" t="str">
        <v>Voluntary non-profit - Private</v>
      </c>
      <c r="G5208" t="str">
        <v>Yes</v>
      </c>
      <c r="H5208" s="8">
        <v>4</v>
      </c>
      <c r="I5208" t="str">
        <f>_xlfn.XLOOKUP(C5208,State_Ref!B:B,State_Ref!A:A,"No Match")</f>
        <v>Wisconsin</v>
      </c>
      <c r="J5208" cm="1">
        <f t="array" ref="J5208">_xlfn.XLOOKUP(I5208&amp;PROPER(D5208),Cleaned_Population!B$2:B$3200&amp;Cleaned_Population!A$2:A$3200,Cleaned_Population!C$2:C$3200,"No Match")</f>
        <v>104669</v>
      </c>
      <c r="K5208" t="str">
        <f t="shared" si="81"/>
        <v>Sufficient Access</v>
      </c>
    </row>
    <row r="5209" spans="1:11">
      <c r="A5209" t="str">
        <v>UNITYPOINT HEALTH - MERITER</v>
      </c>
      <c r="B5209" t="str">
        <v>MADISON</v>
      </c>
      <c r="C5209" t="str">
        <v>WI</v>
      </c>
      <c r="D5209" t="str">
        <v>DANE</v>
      </c>
      <c r="E5209" t="str">
        <v>Acute Care Hospitals</v>
      </c>
      <c r="F5209" t="str">
        <v>Voluntary non-profit - Private</v>
      </c>
      <c r="G5209" t="str">
        <v>Yes</v>
      </c>
      <c r="H5209" s="8">
        <v>5</v>
      </c>
      <c r="I5209" t="str">
        <f>_xlfn.XLOOKUP(C5209,State_Ref!B:B,State_Ref!A:A,"No Match")</f>
        <v>Wisconsin</v>
      </c>
      <c r="J5209" cm="1">
        <f t="array" ref="J5209">_xlfn.XLOOKUP(I5209&amp;PROPER(D5209),Cleaned_Population!B$2:B$3200&amp;Cleaned_Population!A$2:A$3200,Cleaned_Population!C$2:C$3200,"No Match")</f>
        <v>590375</v>
      </c>
      <c r="K5209" t="str">
        <f t="shared" si="81"/>
        <v>Sufficient Access</v>
      </c>
    </row>
    <row r="5210" spans="1:11">
      <c r="A5210" t="str">
        <v>HOWARD YOUNG MEDICAL CENTER</v>
      </c>
      <c r="B5210" t="str">
        <v>WOODRUFF</v>
      </c>
      <c r="C5210" t="str">
        <v>WI</v>
      </c>
      <c r="D5210" t="str">
        <v>VILAS</v>
      </c>
      <c r="E5210" t="str">
        <v>Acute Care Hospitals</v>
      </c>
      <c r="F5210" t="str">
        <v>Voluntary non-profit - Church</v>
      </c>
      <c r="G5210" t="str">
        <v>Yes</v>
      </c>
      <c r="H5210" s="8">
        <v>4</v>
      </c>
      <c r="I5210" t="str">
        <f>_xlfn.XLOOKUP(C5210,State_Ref!B:B,State_Ref!A:A,"No Match")</f>
        <v>Wisconsin</v>
      </c>
      <c r="J5210" cm="1">
        <f t="array" ref="J5210">_xlfn.XLOOKUP(I5210&amp;PROPER(D5210),Cleaned_Population!B$2:B$3200&amp;Cleaned_Population!A$2:A$3200,Cleaned_Population!C$2:C$3200,"No Match")</f>
        <v>23761</v>
      </c>
      <c r="K5210" t="str">
        <f t="shared" si="81"/>
        <v>Sufficient Access</v>
      </c>
    </row>
    <row r="5211" spans="1:11">
      <c r="A5211" t="str">
        <v>SAUK PRAIRIE HOSPITAL</v>
      </c>
      <c r="B5211" t="str">
        <v>PRAIRIE DU SAC</v>
      </c>
      <c r="C5211" t="str">
        <v>WI</v>
      </c>
      <c r="D5211" t="str">
        <v>SAUK</v>
      </c>
      <c r="E5211" t="str">
        <v>Acute Care Hospitals</v>
      </c>
      <c r="F5211" t="str">
        <v>Voluntary non-profit - Private</v>
      </c>
      <c r="G5211" t="str">
        <v>Yes</v>
      </c>
      <c r="H5211" s="8">
        <v>5</v>
      </c>
      <c r="I5211" t="str">
        <f>_xlfn.XLOOKUP(C5211,State_Ref!B:B,State_Ref!A:A,"No Match")</f>
        <v>Wisconsin</v>
      </c>
      <c r="J5211" cm="1">
        <f t="array" ref="J5211">_xlfn.XLOOKUP(I5211&amp;PROPER(D5211),Cleaned_Population!B$2:B$3200&amp;Cleaned_Population!A$2:A$3200,Cleaned_Population!C$2:C$3200,"No Match")</f>
        <v>66652</v>
      </c>
      <c r="K5211" t="str">
        <f t="shared" si="81"/>
        <v>Sufficient Access</v>
      </c>
    </row>
    <row r="5212" spans="1:11">
      <c r="A5212" t="str">
        <v>ASCENSION ALL SAINTS HOSPITAL</v>
      </c>
      <c r="B5212" t="str">
        <v>RACINE</v>
      </c>
      <c r="C5212" t="str">
        <v>WI</v>
      </c>
      <c r="D5212" t="str">
        <v>RACINE</v>
      </c>
      <c r="E5212" t="str">
        <v>Acute Care Hospitals</v>
      </c>
      <c r="F5212" t="str">
        <v>Voluntary non-profit - Church</v>
      </c>
      <c r="G5212" t="str">
        <v>Yes</v>
      </c>
      <c r="H5212" s="8">
        <v>2</v>
      </c>
      <c r="I5212" t="str">
        <f>_xlfn.XLOOKUP(C5212,State_Ref!B:B,State_Ref!A:A,"No Match")</f>
        <v>Wisconsin</v>
      </c>
      <c r="J5212" cm="1">
        <f t="array" ref="J5212">_xlfn.XLOOKUP(I5212&amp;PROPER(D5212),Cleaned_Population!B$2:B$3200&amp;Cleaned_Population!A$2:A$3200,Cleaned_Population!C$2:C$3200,"No Match")</f>
        <v>198919</v>
      </c>
      <c r="K5212" t="str">
        <f t="shared" si="81"/>
        <v>Sufficient Access</v>
      </c>
    </row>
    <row r="5213" spans="1:11">
      <c r="A5213" t="str">
        <v>ST MARYS HOSPITAL MEDICAL CTR</v>
      </c>
      <c r="B5213" t="str">
        <v>GREEN BAY</v>
      </c>
      <c r="C5213" t="str">
        <v>WI</v>
      </c>
      <c r="D5213" t="str">
        <v>BROWN</v>
      </c>
      <c r="E5213" t="str">
        <v>Acute Care Hospitals</v>
      </c>
      <c r="F5213" t="str">
        <v>Voluntary non-profit - Other</v>
      </c>
      <c r="G5213" t="str">
        <v>Yes</v>
      </c>
      <c r="H5213" s="8">
        <v>3</v>
      </c>
      <c r="I5213" t="str">
        <f>_xlfn.XLOOKUP(C5213,State_Ref!B:B,State_Ref!A:A,"No Match")</f>
        <v>Wisconsin</v>
      </c>
      <c r="J5213" cm="1">
        <f t="array" ref="J5213">_xlfn.XLOOKUP(I5213&amp;PROPER(D5213),Cleaned_Population!B$2:B$3200&amp;Cleaned_Population!A$2:A$3200,Cleaned_Population!C$2:C$3200,"No Match")</f>
        <v>275803</v>
      </c>
      <c r="K5213" t="str">
        <f t="shared" si="81"/>
        <v>Sufficient Access</v>
      </c>
    </row>
    <row r="5214" spans="1:11">
      <c r="A5214" t="str">
        <v>UNIVERSITY OF WI  HOSPITALS &amp; CLINICS AUTHORITY</v>
      </c>
      <c r="B5214" t="str">
        <v>MADISON</v>
      </c>
      <c r="C5214" t="str">
        <v>WI</v>
      </c>
      <c r="D5214" t="str">
        <v>DANE</v>
      </c>
      <c r="E5214" t="str">
        <v>Acute Care Hospitals</v>
      </c>
      <c r="F5214" t="str">
        <v>Government - Hospital District or Authority</v>
      </c>
      <c r="G5214" t="str">
        <v>Yes</v>
      </c>
      <c r="H5214" s="8">
        <v>5</v>
      </c>
      <c r="I5214" t="str">
        <f>_xlfn.XLOOKUP(C5214,State_Ref!B:B,State_Ref!A:A,"No Match")</f>
        <v>Wisconsin</v>
      </c>
      <c r="J5214" cm="1">
        <f t="array" ref="J5214">_xlfn.XLOOKUP(I5214&amp;PROPER(D5214),Cleaned_Population!B$2:B$3200&amp;Cleaned_Population!A$2:A$3200,Cleaned_Population!C$2:C$3200,"No Match")</f>
        <v>590375</v>
      </c>
      <c r="K5214" t="str">
        <f t="shared" si="81"/>
        <v>Sufficient Access</v>
      </c>
    </row>
    <row r="5215" spans="1:11">
      <c r="A5215" t="str">
        <v>BELOIT HEALTH SYSTEM</v>
      </c>
      <c r="B5215" t="str">
        <v>BELOIT</v>
      </c>
      <c r="C5215" t="str">
        <v>WI</v>
      </c>
      <c r="D5215" t="str">
        <v>ROCK</v>
      </c>
      <c r="E5215" t="str">
        <v>Acute Care Hospitals</v>
      </c>
      <c r="F5215" t="str">
        <v>Voluntary non-profit - Private</v>
      </c>
      <c r="G5215" t="str">
        <v>Yes</v>
      </c>
      <c r="H5215" s="8">
        <v>3</v>
      </c>
      <c r="I5215" t="str">
        <f>_xlfn.XLOOKUP(C5215,State_Ref!B:B,State_Ref!A:A,"No Match")</f>
        <v>Wisconsin</v>
      </c>
      <c r="J5215" cm="1">
        <f t="array" ref="J5215">_xlfn.XLOOKUP(I5215&amp;PROPER(D5215),Cleaned_Population!B$2:B$3200&amp;Cleaned_Population!A$2:A$3200,Cleaned_Population!C$2:C$3200,"No Match")</f>
        <v>166472</v>
      </c>
      <c r="K5215" t="str">
        <f t="shared" si="81"/>
        <v>Sufficient Access</v>
      </c>
    </row>
    <row r="5216" spans="1:11">
      <c r="A5216" t="str">
        <v>AURORA LAKELAND MEDICAL CENTER</v>
      </c>
      <c r="B5216" t="str">
        <v>ELKHORN</v>
      </c>
      <c r="C5216" t="str">
        <v>WI</v>
      </c>
      <c r="D5216" t="str">
        <v>WALWORTH</v>
      </c>
      <c r="E5216" t="str">
        <v>Acute Care Hospitals</v>
      </c>
      <c r="F5216" t="str">
        <v>Voluntary non-profit - Private</v>
      </c>
      <c r="G5216" t="str">
        <v>Yes</v>
      </c>
      <c r="H5216" s="8">
        <v>5</v>
      </c>
      <c r="I5216" t="str">
        <f>_xlfn.XLOOKUP(C5216,State_Ref!B:B,State_Ref!A:A,"No Match")</f>
        <v>Wisconsin</v>
      </c>
      <c r="J5216" cm="1">
        <f t="array" ref="J5216">_xlfn.XLOOKUP(I5216&amp;PROPER(D5216),Cleaned_Population!B$2:B$3200&amp;Cleaned_Population!A$2:A$3200,Cleaned_Population!C$2:C$3200,"No Match")</f>
        <v>106127</v>
      </c>
      <c r="K5216" t="str">
        <f t="shared" si="81"/>
        <v>Sufficient Access</v>
      </c>
    </row>
    <row r="5217" spans="1:11">
      <c r="A5217" t="str">
        <v>COMMUNITY MEMORIAL HOSPITAL</v>
      </c>
      <c r="B5217" t="str">
        <v>MENOMONEE FALLS</v>
      </c>
      <c r="C5217" t="str">
        <v>WI</v>
      </c>
      <c r="D5217" t="str">
        <v>WAUKESHA</v>
      </c>
      <c r="E5217" t="str">
        <v>Acute Care Hospitals</v>
      </c>
      <c r="F5217" t="str">
        <v>Voluntary non-profit - Private</v>
      </c>
      <c r="G5217" t="str">
        <v>Yes</v>
      </c>
      <c r="H5217" s="8">
        <v>4</v>
      </c>
      <c r="I5217" t="str">
        <f>_xlfn.XLOOKUP(C5217,State_Ref!B:B,State_Ref!A:A,"No Match")</f>
        <v>Wisconsin</v>
      </c>
      <c r="J5217" cm="1">
        <f t="array" ref="J5217">_xlfn.XLOOKUP(I5217&amp;PROPER(D5217),Cleaned_Population!B$2:B$3200&amp;Cleaned_Population!A$2:A$3200,Cleaned_Population!C$2:C$3200,"No Match")</f>
        <v>417210</v>
      </c>
      <c r="K5217" t="str">
        <f t="shared" si="81"/>
        <v>Sufficient Access</v>
      </c>
    </row>
    <row r="5218" spans="1:11">
      <c r="A5218" t="str">
        <v>HOLY FAMILY MEMORIAL</v>
      </c>
      <c r="B5218" t="str">
        <v>MANITOWOC</v>
      </c>
      <c r="C5218" t="str">
        <v>WI</v>
      </c>
      <c r="D5218" t="str">
        <v>MANITOWOC</v>
      </c>
      <c r="E5218" t="str">
        <v>Acute Care Hospitals</v>
      </c>
      <c r="F5218" t="str">
        <v>Voluntary non-profit - Other</v>
      </c>
      <c r="G5218" t="str">
        <v>Yes</v>
      </c>
      <c r="H5218" s="8">
        <v>3</v>
      </c>
      <c r="I5218" t="str">
        <f>_xlfn.XLOOKUP(C5218,State_Ref!B:B,State_Ref!A:A,"No Match")</f>
        <v>Wisconsin</v>
      </c>
      <c r="J5218" cm="1">
        <f t="array" ref="J5218">_xlfn.XLOOKUP(I5218&amp;PROPER(D5218),Cleaned_Population!B$2:B$3200&amp;Cleaned_Population!A$2:A$3200,Cleaned_Population!C$2:C$3200,"No Match")</f>
        <v>81710</v>
      </c>
      <c r="K5218" t="str">
        <f t="shared" si="81"/>
        <v>Sufficient Access</v>
      </c>
    </row>
    <row r="5219" spans="1:11">
      <c r="A5219" t="str">
        <v>MILE BLUFF MEDICAL CENTER</v>
      </c>
      <c r="B5219" t="str">
        <v>MAUSTON</v>
      </c>
      <c r="C5219" t="str">
        <v>WI</v>
      </c>
      <c r="D5219" t="str">
        <v>JUNEAU</v>
      </c>
      <c r="E5219" t="str">
        <v>Acute Care Hospitals</v>
      </c>
      <c r="F5219" t="str">
        <v>Proprietary</v>
      </c>
      <c r="G5219" t="str">
        <v>Yes</v>
      </c>
      <c r="H5219" s="8">
        <v>4</v>
      </c>
      <c r="I5219" t="str">
        <f>_xlfn.XLOOKUP(C5219,State_Ref!B:B,State_Ref!A:A,"No Match")</f>
        <v>Wisconsin</v>
      </c>
      <c r="J5219" cm="1">
        <f t="array" ref="J5219">_xlfn.XLOOKUP(I5219&amp;PROPER(D5219),Cleaned_Population!B$2:B$3200&amp;Cleaned_Population!A$2:A$3200,Cleaned_Population!C$2:C$3200,"No Match")</f>
        <v>26649</v>
      </c>
      <c r="K5219" t="str">
        <f t="shared" si="81"/>
        <v>Sufficient Access</v>
      </c>
    </row>
    <row r="5220" spans="1:11">
      <c r="A5220" t="str">
        <v>AURORA MEDICAL CENTER BAY AREA</v>
      </c>
      <c r="B5220" t="str">
        <v>MARINETTE</v>
      </c>
      <c r="C5220" t="str">
        <v>WI</v>
      </c>
      <c r="D5220" t="str">
        <v>MARINETTE</v>
      </c>
      <c r="E5220" t="str">
        <v>Acute Care Hospitals</v>
      </c>
      <c r="F5220" t="str">
        <v>Voluntary non-profit - Private</v>
      </c>
      <c r="G5220" t="str">
        <v>Yes</v>
      </c>
      <c r="H5220" s="8">
        <v>4</v>
      </c>
      <c r="I5220" t="str">
        <f>_xlfn.XLOOKUP(C5220,State_Ref!B:B,State_Ref!A:A,"No Match")</f>
        <v>Wisconsin</v>
      </c>
      <c r="J5220" cm="1">
        <f t="array" ref="J5220">_xlfn.XLOOKUP(I5220&amp;PROPER(D5220),Cleaned_Population!B$2:B$3200&amp;Cleaned_Population!A$2:A$3200,Cleaned_Population!C$2:C$3200,"No Match")</f>
        <v>42574</v>
      </c>
      <c r="K5220" t="str">
        <f t="shared" si="81"/>
        <v>Sufficient Access</v>
      </c>
    </row>
    <row r="5221" spans="1:11">
      <c r="A5221" t="str">
        <v>WATERTOWN MEMORIAL HOSPITAL</v>
      </c>
      <c r="B5221" t="str">
        <v>WATERTOWN</v>
      </c>
      <c r="C5221" t="str">
        <v>WI</v>
      </c>
      <c r="D5221" t="str">
        <v>DODGE</v>
      </c>
      <c r="E5221" t="str">
        <v>Acute Care Hospitals</v>
      </c>
      <c r="F5221" t="str">
        <v>Voluntary non-profit - Private</v>
      </c>
      <c r="G5221" t="str">
        <v>Yes</v>
      </c>
      <c r="H5221" s="8">
        <v>3</v>
      </c>
      <c r="I5221" t="str">
        <f>_xlfn.XLOOKUP(C5221,State_Ref!B:B,State_Ref!A:A,"No Match")</f>
        <v>Wisconsin</v>
      </c>
      <c r="J5221" cm="1">
        <f t="array" ref="J5221">_xlfn.XLOOKUP(I5221&amp;PROPER(D5221),Cleaned_Population!B$2:B$3200&amp;Cleaned_Population!A$2:A$3200,Cleaned_Population!C$2:C$3200,"No Match")</f>
        <v>89097</v>
      </c>
      <c r="K5221" t="str">
        <f t="shared" si="81"/>
        <v>Sufficient Access</v>
      </c>
    </row>
    <row r="5222" spans="1:11">
      <c r="A5222" t="str">
        <v>ASCENSION SE WISCONSIN HOSPITAL</v>
      </c>
      <c r="B5222" t="str">
        <v>MILWAUKEE</v>
      </c>
      <c r="C5222" t="str">
        <v>WI</v>
      </c>
      <c r="D5222" t="str">
        <v>MILWAUKEE</v>
      </c>
      <c r="E5222" t="str">
        <v>Acute Care Hospitals</v>
      </c>
      <c r="F5222" t="str">
        <v>Voluntary non-profit - Church</v>
      </c>
      <c r="G5222" t="str">
        <v>Yes</v>
      </c>
      <c r="H5222" s="8">
        <v>5</v>
      </c>
      <c r="I5222" t="str">
        <f>_xlfn.XLOOKUP(C5222,State_Ref!B:B,State_Ref!A:A,"No Match")</f>
        <v>Wisconsin</v>
      </c>
      <c r="J5222" cm="1">
        <f t="array" ref="J5222">_xlfn.XLOOKUP(I5222&amp;PROPER(D5222),Cleaned_Population!B$2:B$3200&amp;Cleaned_Population!A$2:A$3200,Cleaned_Population!C$2:C$3200,"No Match")</f>
        <v>924216</v>
      </c>
      <c r="K5222" t="str">
        <f t="shared" si="81"/>
        <v>Sufficient Access</v>
      </c>
    </row>
    <row r="5223" spans="1:11">
      <c r="A5223" t="str">
        <v>AURORA ST LUKES MEDICAL CENTER</v>
      </c>
      <c r="B5223" t="str">
        <v>MILWAUKEE</v>
      </c>
      <c r="C5223" t="str">
        <v>WI</v>
      </c>
      <c r="D5223" t="str">
        <v>MILWAUKEE</v>
      </c>
      <c r="E5223" t="str">
        <v>Acute Care Hospitals</v>
      </c>
      <c r="F5223" t="str">
        <v>Voluntary non-profit - Private</v>
      </c>
      <c r="G5223" t="str">
        <v>Yes</v>
      </c>
      <c r="H5223" s="8">
        <v>4</v>
      </c>
      <c r="I5223" t="str">
        <f>_xlfn.XLOOKUP(C5223,State_Ref!B:B,State_Ref!A:A,"No Match")</f>
        <v>Wisconsin</v>
      </c>
      <c r="J5223" cm="1">
        <f t="array" ref="J5223">_xlfn.XLOOKUP(I5223&amp;PROPER(D5223),Cleaned_Population!B$2:B$3200&amp;Cleaned_Population!A$2:A$3200,Cleaned_Population!C$2:C$3200,"No Match")</f>
        <v>924216</v>
      </c>
      <c r="K5223" t="str">
        <f t="shared" si="81"/>
        <v>Sufficient Access</v>
      </c>
    </row>
    <row r="5224" spans="1:11">
      <c r="A5224" t="str">
        <v>WEST ALLIS MEMORIAL HOSPITAL</v>
      </c>
      <c r="B5224" t="str">
        <v>WEST ALLIS</v>
      </c>
      <c r="C5224" t="str">
        <v>WI</v>
      </c>
      <c r="D5224" t="str">
        <v>MILWAUKEE</v>
      </c>
      <c r="E5224" t="str">
        <v>Acute Care Hospitals</v>
      </c>
      <c r="F5224" t="str">
        <v>Voluntary non-profit - Private</v>
      </c>
      <c r="G5224" t="str">
        <v>Yes</v>
      </c>
      <c r="H5224" s="8">
        <v>4</v>
      </c>
      <c r="I5224" t="str">
        <f>_xlfn.XLOOKUP(C5224,State_Ref!B:B,State_Ref!A:A,"No Match")</f>
        <v>Wisconsin</v>
      </c>
      <c r="J5224" cm="1">
        <f t="array" ref="J5224">_xlfn.XLOOKUP(I5224&amp;PROPER(D5224),Cleaned_Population!B$2:B$3200&amp;Cleaned_Population!A$2:A$3200,Cleaned_Population!C$2:C$3200,"No Match")</f>
        <v>924216</v>
      </c>
      <c r="K5224" t="str">
        <f t="shared" si="81"/>
        <v>Sufficient Access</v>
      </c>
    </row>
    <row r="5225" spans="1:11">
      <c r="A5225" t="str">
        <v>THEDACARE REGIONAL MEDICAL CENTER - APPLETON INC</v>
      </c>
      <c r="B5225" t="str">
        <v>APPLETON</v>
      </c>
      <c r="C5225" t="str">
        <v>WI</v>
      </c>
      <c r="D5225" t="str">
        <v>OUTAGAMIE</v>
      </c>
      <c r="E5225" t="str">
        <v>Acute Care Hospitals</v>
      </c>
      <c r="F5225" t="str">
        <v>Voluntary non-profit - Private</v>
      </c>
      <c r="G5225" t="str">
        <v>Yes</v>
      </c>
      <c r="H5225" s="8">
        <v>4</v>
      </c>
      <c r="I5225" t="str">
        <f>_xlfn.XLOOKUP(C5225,State_Ref!B:B,State_Ref!A:A,"No Match")</f>
        <v>Wisconsin</v>
      </c>
      <c r="J5225" cm="1">
        <f t="array" ref="J5225">_xlfn.XLOOKUP(I5225&amp;PROPER(D5225),Cleaned_Population!B$2:B$3200&amp;Cleaned_Population!A$2:A$3200,Cleaned_Population!C$2:C$3200,"No Match")</f>
        <v>195894</v>
      </c>
      <c r="K5225" t="str">
        <f t="shared" si="81"/>
        <v>Sufficient Access</v>
      </c>
    </row>
    <row r="5226" spans="1:11">
      <c r="A5226" t="str">
        <v>FROEDTERT MEMORIAL LUTHERAN HOSPITAL</v>
      </c>
      <c r="B5226" t="str">
        <v>MILWAUKEE</v>
      </c>
      <c r="C5226" t="str">
        <v>WI</v>
      </c>
      <c r="D5226" t="str">
        <v>MILWAUKEE</v>
      </c>
      <c r="E5226" t="str">
        <v>Acute Care Hospitals</v>
      </c>
      <c r="F5226" t="str">
        <v>Voluntary non-profit - Private</v>
      </c>
      <c r="G5226" t="str">
        <v>Yes</v>
      </c>
      <c r="H5226" s="8">
        <v>3</v>
      </c>
      <c r="I5226" t="str">
        <f>_xlfn.XLOOKUP(C5226,State_Ref!B:B,State_Ref!A:A,"No Match")</f>
        <v>Wisconsin</v>
      </c>
      <c r="J5226" cm="1">
        <f t="array" ref="J5226">_xlfn.XLOOKUP(I5226&amp;PROPER(D5226),Cleaned_Population!B$2:B$3200&amp;Cleaned_Population!A$2:A$3200,Cleaned_Population!C$2:C$3200,"No Match")</f>
        <v>924216</v>
      </c>
      <c r="K5226" t="str">
        <f t="shared" si="81"/>
        <v>Sufficient Access</v>
      </c>
    </row>
    <row r="5227" spans="1:11">
      <c r="A5227" t="str">
        <v>AURORA MEDICAL CENTER KENOSHA</v>
      </c>
      <c r="B5227" t="str">
        <v>KENOSHA</v>
      </c>
      <c r="C5227" t="str">
        <v>WI</v>
      </c>
      <c r="D5227" t="str">
        <v>KENOSHA</v>
      </c>
      <c r="E5227" t="str">
        <v>Acute Care Hospitals</v>
      </c>
      <c r="F5227" t="str">
        <v>Voluntary non-profit - Private</v>
      </c>
      <c r="G5227" t="str">
        <v>Yes</v>
      </c>
      <c r="H5227" s="8">
        <v>4</v>
      </c>
      <c r="I5227" t="str">
        <f>_xlfn.XLOOKUP(C5227,State_Ref!B:B,State_Ref!A:A,"No Match")</f>
        <v>Wisconsin</v>
      </c>
      <c r="J5227" cm="1">
        <f t="array" ref="J5227">_xlfn.XLOOKUP(I5227&amp;PROPER(D5227),Cleaned_Population!B$2:B$3200&amp;Cleaned_Population!A$2:A$3200,Cleaned_Population!C$2:C$3200,"No Match")</f>
        <v>168448</v>
      </c>
      <c r="K5227" t="str">
        <f t="shared" si="81"/>
        <v>Sufficient Access</v>
      </c>
    </row>
    <row r="5228" spans="1:11">
      <c r="A5228" t="str">
        <v>AURORA BAYCARE MEDICAL CTR</v>
      </c>
      <c r="B5228" t="str">
        <v>GREEN BAY</v>
      </c>
      <c r="C5228" t="str">
        <v>WI</v>
      </c>
      <c r="D5228" t="str">
        <v>BROWN</v>
      </c>
      <c r="E5228" t="str">
        <v>Acute Care Hospitals</v>
      </c>
      <c r="F5228" t="str">
        <v>Proprietary</v>
      </c>
      <c r="G5228" t="str">
        <v>Yes</v>
      </c>
      <c r="H5228" s="8">
        <v>4</v>
      </c>
      <c r="I5228" t="str">
        <f>_xlfn.XLOOKUP(C5228,State_Ref!B:B,State_Ref!A:A,"No Match")</f>
        <v>Wisconsin</v>
      </c>
      <c r="J5228" cm="1">
        <f t="array" ref="J5228">_xlfn.XLOOKUP(I5228&amp;PROPER(D5228),Cleaned_Population!B$2:B$3200&amp;Cleaned_Population!A$2:A$3200,Cleaned_Population!C$2:C$3200,"No Match")</f>
        <v>275803</v>
      </c>
      <c r="K5228" t="str">
        <f t="shared" si="81"/>
        <v>Sufficient Access</v>
      </c>
    </row>
    <row r="5229" spans="1:11">
      <c r="A5229" t="str">
        <v>ORTHOPAEDIC HOSPITAL OF WISCONSIN</v>
      </c>
      <c r="B5229" t="str">
        <v>GLENDALE</v>
      </c>
      <c r="C5229" t="str">
        <v>WI</v>
      </c>
      <c r="D5229" t="str">
        <v>MILWAUKEE</v>
      </c>
      <c r="E5229" t="str">
        <v>Acute Care Hospitals</v>
      </c>
      <c r="F5229" t="str">
        <v>Physician</v>
      </c>
      <c r="G5229" t="str">
        <v>No</v>
      </c>
      <c r="H5229" s="8">
        <v>0</v>
      </c>
      <c r="I5229" t="str">
        <f>_xlfn.XLOOKUP(C5229,State_Ref!B:B,State_Ref!A:A,"No Match")</f>
        <v>Wisconsin</v>
      </c>
      <c r="J5229" cm="1">
        <f t="array" ref="J5229">_xlfn.XLOOKUP(I5229&amp;PROPER(D5229),Cleaned_Population!B$2:B$3200&amp;Cleaned_Population!A$2:A$3200,Cleaned_Population!C$2:C$3200,"No Match")</f>
        <v>924216</v>
      </c>
      <c r="K5229" t="str">
        <f t="shared" si="81"/>
        <v>Sufficient Access</v>
      </c>
    </row>
    <row r="5230" spans="1:11">
      <c r="A5230" t="str">
        <v>OAKLEAF SURGICAL HOSPITAL</v>
      </c>
      <c r="B5230" t="str">
        <v>ALTOONA</v>
      </c>
      <c r="C5230" t="str">
        <v>WI</v>
      </c>
      <c r="D5230" t="str">
        <v>EAU CLAIRE</v>
      </c>
      <c r="E5230" t="str">
        <v>Acute Care Hospitals</v>
      </c>
      <c r="F5230" t="str">
        <v>Physician</v>
      </c>
      <c r="G5230" t="str">
        <v>No</v>
      </c>
      <c r="H5230" s="8">
        <v>0</v>
      </c>
      <c r="I5230" t="str">
        <f>_xlfn.XLOOKUP(C5230,State_Ref!B:B,State_Ref!A:A,"No Match")</f>
        <v>Wisconsin</v>
      </c>
      <c r="J5230" cm="1">
        <f t="array" ref="J5230">_xlfn.XLOOKUP(I5230&amp;PROPER(D5230),Cleaned_Population!B$2:B$3200&amp;Cleaned_Population!A$2:A$3200,Cleaned_Population!C$2:C$3200,"No Match")</f>
        <v>109033</v>
      </c>
      <c r="K5230" t="str">
        <f t="shared" si="81"/>
        <v>Sufficient Access</v>
      </c>
    </row>
    <row r="5231" spans="1:11">
      <c r="A5231" t="str">
        <v>AURORA MEDICAL CTR OSHKOSH</v>
      </c>
      <c r="B5231" t="str">
        <v>OSHKOSH</v>
      </c>
      <c r="C5231" t="str">
        <v>WI</v>
      </c>
      <c r="D5231" t="str">
        <v>WINNEBAGO</v>
      </c>
      <c r="E5231" t="str">
        <v>Acute Care Hospitals</v>
      </c>
      <c r="F5231" t="str">
        <v>Voluntary non-profit - Private</v>
      </c>
      <c r="G5231" t="str">
        <v>Yes</v>
      </c>
      <c r="H5231" s="8">
        <v>4</v>
      </c>
      <c r="I5231" t="str">
        <f>_xlfn.XLOOKUP(C5231,State_Ref!B:B,State_Ref!A:A,"No Match")</f>
        <v>Wisconsin</v>
      </c>
      <c r="J5231" cm="1">
        <f t="array" ref="J5231">_xlfn.XLOOKUP(I5231&amp;PROPER(D5231),Cleaned_Population!B$2:B$3200&amp;Cleaned_Population!A$2:A$3200,Cleaned_Population!C$2:C$3200,"No Match")</f>
        <v>174218</v>
      </c>
      <c r="K5231" t="str">
        <f t="shared" si="81"/>
        <v>Sufficient Access</v>
      </c>
    </row>
    <row r="5232" spans="1:11">
      <c r="A5232" t="str">
        <v>MARSHFIELD MEDICAL CENTER - WESTON</v>
      </c>
      <c r="B5232" t="str">
        <v>WESTON</v>
      </c>
      <c r="C5232" t="str">
        <v>WI</v>
      </c>
      <c r="D5232" t="str">
        <v>MARATHON</v>
      </c>
      <c r="E5232" t="str">
        <v>Acute Care Hospitals</v>
      </c>
      <c r="F5232" t="str">
        <v>Voluntary non-profit - Private</v>
      </c>
      <c r="G5232" t="str">
        <v>Yes</v>
      </c>
      <c r="H5232" s="8">
        <v>3</v>
      </c>
      <c r="I5232" t="str">
        <f>_xlfn.XLOOKUP(C5232,State_Ref!B:B,State_Ref!A:A,"No Match")</f>
        <v>Wisconsin</v>
      </c>
      <c r="J5232" cm="1">
        <f t="array" ref="J5232">_xlfn.XLOOKUP(I5232&amp;PROPER(D5232),Cleaned_Population!B$2:B$3200&amp;Cleaned_Population!A$2:A$3200,Cleaned_Population!C$2:C$3200,"No Match")</f>
        <v>139432</v>
      </c>
      <c r="K5232" t="str">
        <f t="shared" si="81"/>
        <v>Sufficient Access</v>
      </c>
    </row>
    <row r="5233" spans="1:11">
      <c r="A5233" t="str">
        <v>MIDWEST ORTHOPEDIC SPECIALTY HOSPITAL</v>
      </c>
      <c r="B5233" t="str">
        <v>FRANKLIN</v>
      </c>
      <c r="C5233" t="str">
        <v>WI</v>
      </c>
      <c r="D5233" t="str">
        <v>MILWAUKEE</v>
      </c>
      <c r="E5233" t="str">
        <v>Acute Care Hospitals</v>
      </c>
      <c r="F5233" t="str">
        <v>Physician</v>
      </c>
      <c r="G5233" t="str">
        <v>No</v>
      </c>
      <c r="H5233" s="8">
        <v>0</v>
      </c>
      <c r="I5233" t="str">
        <f>_xlfn.XLOOKUP(C5233,State_Ref!B:B,State_Ref!A:A,"No Match")</f>
        <v>Wisconsin</v>
      </c>
      <c r="J5233" cm="1">
        <f t="array" ref="J5233">_xlfn.XLOOKUP(I5233&amp;PROPER(D5233),Cleaned_Population!B$2:B$3200&amp;Cleaned_Population!A$2:A$3200,Cleaned_Population!C$2:C$3200,"No Match")</f>
        <v>924216</v>
      </c>
      <c r="K5233" t="str">
        <f t="shared" si="81"/>
        <v>Sufficient Access</v>
      </c>
    </row>
    <row r="5234" spans="1:11">
      <c r="A5234" t="str">
        <v>AURORA MEDICAL CENTER - SUMMIT</v>
      </c>
      <c r="B5234" t="str">
        <v>SUMMIT</v>
      </c>
      <c r="C5234" t="str">
        <v>WI</v>
      </c>
      <c r="D5234" t="str">
        <v>WAUKESHA</v>
      </c>
      <c r="E5234" t="str">
        <v>Acute Care Hospitals</v>
      </c>
      <c r="F5234" t="str">
        <v>Voluntary non-profit - Private</v>
      </c>
      <c r="G5234" t="str">
        <v>Yes</v>
      </c>
      <c r="H5234" s="8">
        <v>5</v>
      </c>
      <c r="I5234" t="str">
        <f>_xlfn.XLOOKUP(C5234,State_Ref!B:B,State_Ref!A:A,"No Match")</f>
        <v>Wisconsin</v>
      </c>
      <c r="J5234" cm="1">
        <f t="array" ref="J5234">_xlfn.XLOOKUP(I5234&amp;PROPER(D5234),Cleaned_Population!B$2:B$3200&amp;Cleaned_Population!A$2:A$3200,Cleaned_Population!C$2:C$3200,"No Match")</f>
        <v>417210</v>
      </c>
      <c r="K5234" t="str">
        <f t="shared" si="81"/>
        <v>Sufficient Access</v>
      </c>
    </row>
    <row r="5235" spans="1:11">
      <c r="A5235" t="str">
        <v>AURORA MEDICAL CENTER</v>
      </c>
      <c r="B5235" t="str">
        <v>GRAFTON</v>
      </c>
      <c r="C5235" t="str">
        <v>WI</v>
      </c>
      <c r="D5235" t="str">
        <v>OZAUKEE</v>
      </c>
      <c r="E5235" t="str">
        <v>Acute Care Hospitals</v>
      </c>
      <c r="F5235" t="str">
        <v>Voluntary non-profit - Private</v>
      </c>
      <c r="G5235" t="str">
        <v>Yes</v>
      </c>
      <c r="H5235" s="8">
        <v>5</v>
      </c>
      <c r="I5235" t="str">
        <f>_xlfn.XLOOKUP(C5235,State_Ref!B:B,State_Ref!A:A,"No Match")</f>
        <v>Wisconsin</v>
      </c>
      <c r="J5235" cm="1">
        <f t="array" ref="J5235">_xlfn.XLOOKUP(I5235&amp;PROPER(D5235),Cleaned_Population!B$2:B$3200&amp;Cleaned_Population!A$2:A$3200,Cleaned_Population!C$2:C$3200,"No Match")</f>
        <v>94346</v>
      </c>
      <c r="K5235" t="str">
        <f t="shared" si="81"/>
        <v>Hospital Desert</v>
      </c>
    </row>
    <row r="5236" spans="1:11">
      <c r="A5236" t="str">
        <v>SSM HEALTH ST MARY'S HOSPITAL - JANESVILLE</v>
      </c>
      <c r="B5236" t="str">
        <v>JANESVILLE</v>
      </c>
      <c r="C5236" t="str">
        <v>WI</v>
      </c>
      <c r="D5236" t="str">
        <v>ROCK</v>
      </c>
      <c r="E5236" t="str">
        <v>Acute Care Hospitals</v>
      </c>
      <c r="F5236" t="str">
        <v>Voluntary non-profit - Other</v>
      </c>
      <c r="G5236" t="str">
        <v>Yes</v>
      </c>
      <c r="H5236" s="8">
        <v>4</v>
      </c>
      <c r="I5236" t="str">
        <f>_xlfn.XLOOKUP(C5236,State_Ref!B:B,State_Ref!A:A,"No Match")</f>
        <v>Wisconsin</v>
      </c>
      <c r="J5236" cm="1">
        <f t="array" ref="J5236">_xlfn.XLOOKUP(I5236&amp;PROPER(D5236),Cleaned_Population!B$2:B$3200&amp;Cleaned_Population!A$2:A$3200,Cleaned_Population!C$2:C$3200,"No Match")</f>
        <v>166472</v>
      </c>
      <c r="K5236" t="str">
        <f t="shared" si="81"/>
        <v>Sufficient Access</v>
      </c>
    </row>
    <row r="5237" spans="1:11">
      <c r="A5237" t="str">
        <v>MARSHFIELD MEDICAL CENTER - EAU CLAIRE</v>
      </c>
      <c r="B5237" t="str">
        <v>EAU CLAIRE</v>
      </c>
      <c r="C5237" t="str">
        <v>WI</v>
      </c>
      <c r="D5237" t="str">
        <v>EAU CLAIRE</v>
      </c>
      <c r="E5237" t="str">
        <v>Acute Care Hospitals</v>
      </c>
      <c r="F5237" t="str">
        <v>Voluntary non-profit - Private</v>
      </c>
      <c r="G5237" t="str">
        <v>Yes</v>
      </c>
      <c r="H5237" s="8">
        <v>3</v>
      </c>
      <c r="I5237" t="str">
        <f>_xlfn.XLOOKUP(C5237,State_Ref!B:B,State_Ref!A:A,"No Match")</f>
        <v>Wisconsin</v>
      </c>
      <c r="J5237" cm="1">
        <f t="array" ref="J5237">_xlfn.XLOOKUP(I5237&amp;PROPER(D5237),Cleaned_Population!B$2:B$3200&amp;Cleaned_Population!A$2:A$3200,Cleaned_Population!C$2:C$3200,"No Match")</f>
        <v>109033</v>
      </c>
      <c r="K5237" t="str">
        <f t="shared" si="81"/>
        <v>Sufficient Access</v>
      </c>
    </row>
    <row r="5238" spans="1:11">
      <c r="A5238" t="str">
        <v>MARSHFIELD MEDICAL CENTER - MINOCQUA</v>
      </c>
      <c r="B5238" t="str">
        <v>MINOCQUA</v>
      </c>
      <c r="C5238" t="str">
        <v>WI</v>
      </c>
      <c r="D5238" t="str">
        <v>ONEIDA</v>
      </c>
      <c r="E5238" t="str">
        <v>Acute Care Hospitals</v>
      </c>
      <c r="F5238" t="str">
        <v>Voluntary non-profit - Private</v>
      </c>
      <c r="G5238" t="str">
        <v>Yes</v>
      </c>
      <c r="H5238" s="8">
        <v>5</v>
      </c>
      <c r="I5238" t="str">
        <f>_xlfn.XLOOKUP(C5238,State_Ref!B:B,State_Ref!A:A,"No Match")</f>
        <v>Wisconsin</v>
      </c>
      <c r="J5238" cm="1">
        <f t="array" ref="J5238">_xlfn.XLOOKUP(I5238&amp;PROPER(D5238),Cleaned_Population!B$2:B$3200&amp;Cleaned_Population!A$2:A$3200,Cleaned_Population!C$2:C$3200,"No Match")</f>
        <v>38131</v>
      </c>
      <c r="K5238" t="str">
        <f t="shared" si="81"/>
        <v>Sufficient Access</v>
      </c>
    </row>
    <row r="5239" spans="1:11">
      <c r="A5239" t="str">
        <v>FROEDTERT COMMUNITY HOSPITAL</v>
      </c>
      <c r="B5239" t="str">
        <v>NEW BERLIN</v>
      </c>
      <c r="C5239" t="str">
        <v>WI</v>
      </c>
      <c r="D5239" t="str">
        <v>WAUKESHA</v>
      </c>
      <c r="E5239" t="str">
        <v>Acute Care Hospitals</v>
      </c>
      <c r="F5239" t="str">
        <v>Voluntary non-profit - Private</v>
      </c>
      <c r="G5239" t="str">
        <v>Yes</v>
      </c>
      <c r="H5239" s="8">
        <v>0</v>
      </c>
      <c r="I5239" t="str">
        <f>_xlfn.XLOOKUP(C5239,State_Ref!B:B,State_Ref!A:A,"No Match")</f>
        <v>Wisconsin</v>
      </c>
      <c r="J5239" cm="1">
        <f t="array" ref="J5239">_xlfn.XLOOKUP(I5239&amp;PROPER(D5239),Cleaned_Population!B$2:B$3200&amp;Cleaned_Population!A$2:A$3200,Cleaned_Population!C$2:C$3200,"No Match")</f>
        <v>417210</v>
      </c>
      <c r="K5239" t="str">
        <f t="shared" si="81"/>
        <v>Sufficient Access</v>
      </c>
    </row>
    <row r="5240" spans="1:11">
      <c r="A5240" t="str">
        <v>ASCENSION WISCONSIN HOSP MENOMONEE FALLS CAMPUS</v>
      </c>
      <c r="B5240" t="str">
        <v>MENOMONEE FALLS</v>
      </c>
      <c r="C5240" t="str">
        <v>WI</v>
      </c>
      <c r="D5240" t="str">
        <v>WAUKESHA</v>
      </c>
      <c r="E5240" t="str">
        <v>Acute Care Hospitals</v>
      </c>
      <c r="F5240" t="str">
        <v>Proprietary</v>
      </c>
      <c r="G5240" t="str">
        <v>Yes</v>
      </c>
      <c r="H5240" s="8">
        <v>0</v>
      </c>
      <c r="I5240" t="str">
        <f>_xlfn.XLOOKUP(C5240,State_Ref!B:B,State_Ref!A:A,"No Match")</f>
        <v>Wisconsin</v>
      </c>
      <c r="J5240" cm="1">
        <f t="array" ref="J5240">_xlfn.XLOOKUP(I5240&amp;PROPER(D5240),Cleaned_Population!B$2:B$3200&amp;Cleaned_Population!A$2:A$3200,Cleaned_Population!C$2:C$3200,"No Match")</f>
        <v>417210</v>
      </c>
      <c r="K5240" t="str">
        <f t="shared" si="81"/>
        <v>Sufficient Access</v>
      </c>
    </row>
    <row r="5241" spans="1:11">
      <c r="A5241" t="str">
        <v>MARSHFIELD MEDICAL CENTER - RIVER REGION</v>
      </c>
      <c r="B5241" t="str">
        <v>STEVENS POINT</v>
      </c>
      <c r="C5241" t="str">
        <v>WI</v>
      </c>
      <c r="D5241" t="str">
        <v>PORTAGE</v>
      </c>
      <c r="E5241" t="str">
        <v>Acute Care Hospitals</v>
      </c>
      <c r="F5241" t="str">
        <v>Voluntary non-profit - Private</v>
      </c>
      <c r="G5241" t="str">
        <v>Yes</v>
      </c>
      <c r="H5241" s="8">
        <v>0</v>
      </c>
      <c r="I5241" t="str">
        <f>_xlfn.XLOOKUP(C5241,State_Ref!B:B,State_Ref!A:A,"No Match")</f>
        <v>Wisconsin</v>
      </c>
      <c r="J5241" cm="1">
        <f t="array" ref="J5241">_xlfn.XLOOKUP(I5241&amp;PROPER(D5241),Cleaned_Population!B$2:B$3200&amp;Cleaned_Population!A$2:A$3200,Cleaned_Population!C$2:C$3200,"No Match")</f>
        <v>71943</v>
      </c>
      <c r="K5241" t="str">
        <f t="shared" si="81"/>
        <v>Sufficient Access</v>
      </c>
    </row>
    <row r="5242" spans="1:11">
      <c r="A5242" t="str">
        <v>ASPIRUS EAGLE RIVER HOSPITAL</v>
      </c>
      <c r="B5242" t="str">
        <v>EAGLE RIVER</v>
      </c>
      <c r="C5242" t="str">
        <v>WI</v>
      </c>
      <c r="D5242" t="str">
        <v>VILAS</v>
      </c>
      <c r="E5242" t="str">
        <v>Critical Access Hospitals</v>
      </c>
      <c r="F5242" t="str">
        <v>Voluntary non-profit - Private</v>
      </c>
      <c r="G5242" t="str">
        <v>Yes</v>
      </c>
      <c r="H5242" s="8">
        <v>0</v>
      </c>
      <c r="I5242" t="str">
        <f>_xlfn.XLOOKUP(C5242,State_Ref!B:B,State_Ref!A:A,"No Match")</f>
        <v>Wisconsin</v>
      </c>
      <c r="J5242" cm="1">
        <f t="array" ref="J5242">_xlfn.XLOOKUP(I5242&amp;PROPER(D5242),Cleaned_Population!B$2:B$3200&amp;Cleaned_Population!A$2:A$3200,Cleaned_Population!C$2:C$3200,"No Match")</f>
        <v>23761</v>
      </c>
      <c r="K5242" t="str">
        <f t="shared" si="81"/>
        <v>Sufficient Access</v>
      </c>
    </row>
    <row r="5243" spans="1:11">
      <c r="A5243" t="str">
        <v>MAYO CLINIC HEALTH SYSTEM OAKRIDGE</v>
      </c>
      <c r="B5243" t="str">
        <v>OSSEO</v>
      </c>
      <c r="C5243" t="str">
        <v>WI</v>
      </c>
      <c r="D5243" t="str">
        <v>TREMPEALEAU</v>
      </c>
      <c r="E5243" t="str">
        <v>Critical Access Hospitals</v>
      </c>
      <c r="F5243" t="str">
        <v>Voluntary non-profit - Other</v>
      </c>
      <c r="G5243" t="str">
        <v>Yes</v>
      </c>
      <c r="H5243" s="8">
        <v>0</v>
      </c>
      <c r="I5243" t="str">
        <f>_xlfn.XLOOKUP(C5243,State_Ref!B:B,State_Ref!A:A,"No Match")</f>
        <v>Wisconsin</v>
      </c>
      <c r="J5243" cm="1">
        <f t="array" ref="J5243">_xlfn.XLOOKUP(I5243&amp;PROPER(D5243),Cleaned_Population!B$2:B$3200&amp;Cleaned_Population!A$2:A$3200,Cleaned_Population!C$2:C$3200,"No Match")</f>
        <v>31171</v>
      </c>
      <c r="K5243" t="str">
        <f t="shared" si="81"/>
        <v>Sufficient Access</v>
      </c>
    </row>
    <row r="5244" spans="1:11">
      <c r="A5244" t="str">
        <v>THEDACARE MEDICAL CENTER - WILD ROSE</v>
      </c>
      <c r="B5244" t="str">
        <v>WILD ROSE</v>
      </c>
      <c r="C5244" t="str">
        <v>WI</v>
      </c>
      <c r="D5244" t="str">
        <v>WAUSHARA</v>
      </c>
      <c r="E5244" t="str">
        <v>Critical Access Hospitals</v>
      </c>
      <c r="F5244" t="str">
        <v>Voluntary non-profit - Private</v>
      </c>
      <c r="G5244" t="str">
        <v>Yes</v>
      </c>
      <c r="H5244" s="8">
        <v>0</v>
      </c>
      <c r="I5244" t="str">
        <f>_xlfn.XLOOKUP(C5244,State_Ref!B:B,State_Ref!A:A,"No Match")</f>
        <v>Wisconsin</v>
      </c>
      <c r="J5244" cm="1">
        <f t="array" ref="J5244">_xlfn.XLOOKUP(I5244&amp;PROPER(D5244),Cleaned_Population!B$2:B$3200&amp;Cleaned_Population!A$2:A$3200,Cleaned_Population!C$2:C$3200,"No Match")</f>
        <v>25223</v>
      </c>
      <c r="K5244" t="str">
        <f t="shared" si="81"/>
        <v>Sufficient Access</v>
      </c>
    </row>
    <row r="5245" spans="1:11">
      <c r="A5245" t="str">
        <v>GUNDERSEN ST JOSEPHS HOSPITAL AND CLINICS</v>
      </c>
      <c r="B5245" t="str">
        <v>HILLSBORO</v>
      </c>
      <c r="C5245" t="str">
        <v>WI</v>
      </c>
      <c r="D5245" t="str">
        <v>VERNON</v>
      </c>
      <c r="E5245" t="str">
        <v>Critical Access Hospitals</v>
      </c>
      <c r="F5245" t="str">
        <v>Voluntary non-profit - Private</v>
      </c>
      <c r="G5245" t="str">
        <v>Yes</v>
      </c>
      <c r="H5245" s="8">
        <v>0</v>
      </c>
      <c r="I5245" t="str">
        <f>_xlfn.XLOOKUP(C5245,State_Ref!B:B,State_Ref!A:A,"No Match")</f>
        <v>Wisconsin</v>
      </c>
      <c r="J5245" cm="1">
        <f t="array" ref="J5245">_xlfn.XLOOKUP(I5245&amp;PROPER(D5245),Cleaned_Population!B$2:B$3200&amp;Cleaned_Population!A$2:A$3200,Cleaned_Population!C$2:C$3200,"No Match")</f>
        <v>31443</v>
      </c>
      <c r="K5245" t="str">
        <f t="shared" si="81"/>
        <v>Sufficient Access</v>
      </c>
    </row>
    <row r="5246" spans="1:11">
      <c r="A5246" t="str">
        <v>MAYO CLINIC HLTH SYSTM FRANCISCAN HLTHCARE SPARTA</v>
      </c>
      <c r="B5246" t="str">
        <v>SPARTA</v>
      </c>
      <c r="C5246" t="str">
        <v>WI</v>
      </c>
      <c r="D5246" t="str">
        <v>MONROE</v>
      </c>
      <c r="E5246" t="str">
        <v>Critical Access Hospitals</v>
      </c>
      <c r="F5246" t="str">
        <v>Voluntary non-profit - Church</v>
      </c>
      <c r="G5246" t="str">
        <v>Yes</v>
      </c>
      <c r="H5246" s="8">
        <v>0</v>
      </c>
      <c r="I5246" t="str">
        <f>_xlfn.XLOOKUP(C5246,State_Ref!B:B,State_Ref!A:A,"No Match")</f>
        <v>Wisconsin</v>
      </c>
      <c r="J5246" cm="1">
        <f t="array" ref="J5246">_xlfn.XLOOKUP(I5246&amp;PROPER(D5246),Cleaned_Population!B$2:B$3200&amp;Cleaned_Population!A$2:A$3200,Cleaned_Population!C$2:C$3200,"No Match")</f>
        <v>46572</v>
      </c>
      <c r="K5246" t="str">
        <f t="shared" si="81"/>
        <v>Sufficient Access</v>
      </c>
    </row>
    <row r="5247" spans="1:11">
      <c r="A5247" t="str">
        <v>CHIPPEWA VALLEY HOSPITAL</v>
      </c>
      <c r="B5247" t="str">
        <v>DURAND</v>
      </c>
      <c r="C5247" t="str">
        <v>WI</v>
      </c>
      <c r="D5247" t="str">
        <v>PEPIN</v>
      </c>
      <c r="E5247" t="str">
        <v>Critical Access Hospitals</v>
      </c>
      <c r="F5247" t="str">
        <v>Voluntary non-profit - Church</v>
      </c>
      <c r="G5247" t="str">
        <v>Yes</v>
      </c>
      <c r="H5247" s="8">
        <v>0</v>
      </c>
      <c r="I5247" t="str">
        <f>_xlfn.XLOOKUP(C5247,State_Ref!B:B,State_Ref!A:A,"No Match")</f>
        <v>Wisconsin</v>
      </c>
      <c r="J5247" cm="1">
        <f t="array" ref="J5247">_xlfn.XLOOKUP(I5247&amp;PROPER(D5247),Cleaned_Population!B$2:B$3200&amp;Cleaned_Population!A$2:A$3200,Cleaned_Population!C$2:C$3200,"No Match")</f>
        <v>7513</v>
      </c>
      <c r="K5247" t="str">
        <f t="shared" si="81"/>
        <v>Sufficient Access</v>
      </c>
    </row>
    <row r="5248" spans="1:11">
      <c r="A5248" t="str">
        <v>AMERY HOSPITAL &amp; CLINIC</v>
      </c>
      <c r="B5248" t="str">
        <v>AMERY</v>
      </c>
      <c r="C5248" t="str">
        <v>WI</v>
      </c>
      <c r="D5248" t="str">
        <v>POLK</v>
      </c>
      <c r="E5248" t="str">
        <v>Critical Access Hospitals</v>
      </c>
      <c r="F5248" t="str">
        <v>Voluntary non-profit - Private</v>
      </c>
      <c r="G5248" t="str">
        <v>Yes</v>
      </c>
      <c r="H5248" s="8">
        <v>2</v>
      </c>
      <c r="I5248" t="str">
        <f>_xlfn.XLOOKUP(C5248,State_Ref!B:B,State_Ref!A:A,"No Match")</f>
        <v>Wisconsin</v>
      </c>
      <c r="J5248" cm="1">
        <f t="array" ref="J5248">_xlfn.XLOOKUP(I5248&amp;PROPER(D5248),Cleaned_Population!B$2:B$3200&amp;Cleaned_Population!A$2:A$3200,Cleaned_Population!C$2:C$3200,"No Match")</f>
        <v>45803</v>
      </c>
      <c r="K5248" t="str">
        <f t="shared" si="81"/>
        <v>Sufficient Access</v>
      </c>
    </row>
    <row r="5249" spans="1:11">
      <c r="A5249" t="str">
        <v>GUNDERSEN MOUNDVIEW HOSPITAL AND CLINICS</v>
      </c>
      <c r="B5249" t="str">
        <v>FRIENDSHIP</v>
      </c>
      <c r="C5249" t="str">
        <v>WI</v>
      </c>
      <c r="D5249" t="str">
        <v>ADAMS</v>
      </c>
      <c r="E5249" t="str">
        <v>Critical Access Hospitals</v>
      </c>
      <c r="F5249" t="str">
        <v>Voluntary non-profit - Private</v>
      </c>
      <c r="G5249" t="str">
        <v>Yes</v>
      </c>
      <c r="H5249" s="8">
        <v>0</v>
      </c>
      <c r="I5249" t="str">
        <f>_xlfn.XLOOKUP(C5249,State_Ref!B:B,State_Ref!A:A,"No Match")</f>
        <v>Wisconsin</v>
      </c>
      <c r="J5249" cm="1">
        <f t="array" ref="J5249">_xlfn.XLOOKUP(I5249&amp;PROPER(D5249),Cleaned_Population!B$2:B$3200&amp;Cleaned_Population!A$2:A$3200,Cleaned_Population!C$2:C$3200,"No Match")</f>
        <v>21752</v>
      </c>
      <c r="K5249" t="str">
        <f t="shared" si="81"/>
        <v>Sufficient Access</v>
      </c>
    </row>
    <row r="5250" spans="1:11">
      <c r="A5250" t="str">
        <v>HSHS ST CLARE MEMORIAL HOSPITAL</v>
      </c>
      <c r="B5250" t="str">
        <v>OCONTO FALLS</v>
      </c>
      <c r="C5250" t="str">
        <v>WI</v>
      </c>
      <c r="D5250" t="str">
        <v>OCONTO</v>
      </c>
      <c r="E5250" t="str">
        <v>Critical Access Hospitals</v>
      </c>
      <c r="F5250" t="str">
        <v>Voluntary non-profit - Private</v>
      </c>
      <c r="G5250" t="str">
        <v>Yes</v>
      </c>
      <c r="H5250" s="8">
        <v>0</v>
      </c>
      <c r="I5250" t="str">
        <f>_xlfn.XLOOKUP(C5250,State_Ref!B:B,State_Ref!A:A,"No Match")</f>
        <v>Wisconsin</v>
      </c>
      <c r="J5250" cm="1">
        <f t="array" ref="J5250">_xlfn.XLOOKUP(I5250&amp;PROPER(D5250),Cleaned_Population!B$2:B$3200&amp;Cleaned_Population!A$2:A$3200,Cleaned_Population!C$2:C$3200,"No Match")</f>
        <v>40195</v>
      </c>
      <c r="K5250" t="str">
        <f t="shared" si="81"/>
        <v>Sufficient Access</v>
      </c>
    </row>
    <row r="5251" spans="1:11">
      <c r="A5251" t="str">
        <v>ASPIRUS STANLEY HOSPITAL</v>
      </c>
      <c r="B5251" t="str">
        <v>STANLEY</v>
      </c>
      <c r="C5251" t="str">
        <v>WI</v>
      </c>
      <c r="D5251" t="str">
        <v>CHIPPEWA</v>
      </c>
      <c r="E5251" t="str">
        <v>Critical Access Hospitals</v>
      </c>
      <c r="F5251" t="str">
        <v>Voluntary non-profit - Private</v>
      </c>
      <c r="G5251" t="str">
        <v>Yes</v>
      </c>
      <c r="H5251" s="8">
        <v>0</v>
      </c>
      <c r="I5251" t="str">
        <f>_xlfn.XLOOKUP(C5251,State_Ref!B:B,State_Ref!A:A,"No Match")</f>
        <v>Wisconsin</v>
      </c>
      <c r="J5251" cm="1">
        <f t="array" ref="J5251">_xlfn.XLOOKUP(I5251&amp;PROPER(D5251),Cleaned_Population!B$2:B$3200&amp;Cleaned_Population!A$2:A$3200,Cleaned_Population!C$2:C$3200,"No Match")</f>
        <v>67614</v>
      </c>
      <c r="K5251" t="str">
        <f t="shared" ref="K5251:K5314" si="82">IF(AND(J5251&gt;50000,COUNTIFS(D:D,D5251,C:C,C5251)&lt;=1),"Hospital Desert","Sufficient Access")</f>
        <v>Sufficient Access</v>
      </c>
    </row>
    <row r="5252" spans="1:11">
      <c r="A5252" t="str">
        <v>MEMORIAL HOSPITAL OF LAFAYETTE COUNTY</v>
      </c>
      <c r="B5252" t="str">
        <v>DARLINGTON</v>
      </c>
      <c r="C5252" t="str">
        <v>WI</v>
      </c>
      <c r="D5252" t="str">
        <v>LAFAYETTE</v>
      </c>
      <c r="E5252" t="str">
        <v>Critical Access Hospitals</v>
      </c>
      <c r="F5252" t="str">
        <v>Voluntary non-profit - Other</v>
      </c>
      <c r="G5252" t="str">
        <v>Yes</v>
      </c>
      <c r="H5252" s="8">
        <v>0</v>
      </c>
      <c r="I5252" t="str">
        <f>_xlfn.XLOOKUP(C5252,State_Ref!B:B,State_Ref!A:A,"No Match")</f>
        <v>Wisconsin</v>
      </c>
      <c r="J5252" cm="1">
        <f t="array" ref="J5252">_xlfn.XLOOKUP(I5252&amp;PROPER(D5252),Cleaned_Population!B$2:B$3200&amp;Cleaned_Population!A$2:A$3200,Cleaned_Population!C$2:C$3200,"No Match")</f>
        <v>17478</v>
      </c>
      <c r="K5252" t="str">
        <f t="shared" si="82"/>
        <v>Sufficient Access</v>
      </c>
    </row>
    <row r="5253" spans="1:11">
      <c r="A5253" t="str">
        <v>ASPIRUS TOMAHAWK HOSPITAL</v>
      </c>
      <c r="B5253" t="str">
        <v>TOMAHAWK</v>
      </c>
      <c r="C5253" t="str">
        <v>WI</v>
      </c>
      <c r="D5253" t="str">
        <v>LINCOLN</v>
      </c>
      <c r="E5253" t="str">
        <v>Critical Access Hospitals</v>
      </c>
      <c r="F5253" t="str">
        <v>Voluntary non-profit - Private</v>
      </c>
      <c r="G5253" t="str">
        <v>Yes</v>
      </c>
      <c r="H5253" s="8">
        <v>0</v>
      </c>
      <c r="I5253" t="str">
        <f>_xlfn.XLOOKUP(C5253,State_Ref!B:B,State_Ref!A:A,"No Match")</f>
        <v>Wisconsin</v>
      </c>
      <c r="J5253" cm="1">
        <f t="array" ref="J5253">_xlfn.XLOOKUP(I5253&amp;PROPER(D5253),Cleaned_Population!B$2:B$3200&amp;Cleaned_Population!A$2:A$3200,Cleaned_Population!C$2:C$3200,"No Match")</f>
        <v>28403</v>
      </c>
      <c r="K5253" t="str">
        <f t="shared" si="82"/>
        <v>Sufficient Access</v>
      </c>
    </row>
    <row r="5254" spans="1:11">
      <c r="A5254" t="str">
        <v>MAYO CLINIC HEALTH SYSTEM CHIPPEWA VALLEY</v>
      </c>
      <c r="B5254" t="str">
        <v>BLOOMER</v>
      </c>
      <c r="C5254" t="str">
        <v>WI</v>
      </c>
      <c r="D5254" t="str">
        <v>CHIPPEWA</v>
      </c>
      <c r="E5254" t="str">
        <v>Critical Access Hospitals</v>
      </c>
      <c r="F5254" t="str">
        <v>Voluntary non-profit - Private</v>
      </c>
      <c r="G5254" t="str">
        <v>Yes</v>
      </c>
      <c r="H5254" s="8">
        <v>4</v>
      </c>
      <c r="I5254" t="str">
        <f>_xlfn.XLOOKUP(C5254,State_Ref!B:B,State_Ref!A:A,"No Match")</f>
        <v>Wisconsin</v>
      </c>
      <c r="J5254" cm="1">
        <f t="array" ref="J5254">_xlfn.XLOOKUP(I5254&amp;PROPER(D5254),Cleaned_Population!B$2:B$3200&amp;Cleaned_Population!A$2:A$3200,Cleaned_Population!C$2:C$3200,"No Match")</f>
        <v>67614</v>
      </c>
      <c r="K5254" t="str">
        <f t="shared" si="82"/>
        <v>Sufficient Access</v>
      </c>
    </row>
    <row r="5255" spans="1:11">
      <c r="A5255" t="str">
        <v>MAYO CLINIC HEALTH SYSTEM-NORTHLAND</v>
      </c>
      <c r="B5255" t="str">
        <v>BARRON</v>
      </c>
      <c r="C5255" t="str">
        <v>WI</v>
      </c>
      <c r="D5255" t="str">
        <v>BARRON</v>
      </c>
      <c r="E5255" t="str">
        <v>Critical Access Hospitals</v>
      </c>
      <c r="F5255" t="str">
        <v>Voluntary non-profit - Private</v>
      </c>
      <c r="G5255" t="str">
        <v>Yes</v>
      </c>
      <c r="H5255" s="8">
        <v>4</v>
      </c>
      <c r="I5255" t="str">
        <f>_xlfn.XLOOKUP(C5255,State_Ref!B:B,State_Ref!A:A,"No Match")</f>
        <v>Wisconsin</v>
      </c>
      <c r="J5255" cm="1">
        <f t="array" ref="J5255">_xlfn.XLOOKUP(I5255&amp;PROPER(D5255),Cleaned_Population!B$2:B$3200&amp;Cleaned_Population!A$2:A$3200,Cleaned_Population!C$2:C$3200,"No Match")</f>
        <v>46484</v>
      </c>
      <c r="K5255" t="str">
        <f t="shared" si="82"/>
        <v>Sufficient Access</v>
      </c>
    </row>
    <row r="5256" spans="1:11">
      <c r="A5256" t="str">
        <v>GUNDERSEN TRI-COUNTY HOSPITAL &amp; CLINICS</v>
      </c>
      <c r="B5256" t="str">
        <v>WHITEHALL</v>
      </c>
      <c r="C5256" t="str">
        <v>WI</v>
      </c>
      <c r="D5256" t="str">
        <v>TREMPEALEAU</v>
      </c>
      <c r="E5256" t="str">
        <v>Critical Access Hospitals</v>
      </c>
      <c r="F5256" t="str">
        <v>Voluntary non-profit - Private</v>
      </c>
      <c r="G5256" t="str">
        <v>Yes</v>
      </c>
      <c r="H5256" s="8">
        <v>0</v>
      </c>
      <c r="I5256" t="str">
        <f>_xlfn.XLOOKUP(C5256,State_Ref!B:B,State_Ref!A:A,"No Match")</f>
        <v>Wisconsin</v>
      </c>
      <c r="J5256" cm="1">
        <f t="array" ref="J5256">_xlfn.XLOOKUP(I5256&amp;PROPER(D5256),Cleaned_Population!B$2:B$3200&amp;Cleaned_Population!A$2:A$3200,Cleaned_Population!C$2:C$3200,"No Match")</f>
        <v>31171</v>
      </c>
      <c r="K5256" t="str">
        <f t="shared" si="82"/>
        <v>Sufficient Access</v>
      </c>
    </row>
    <row r="5257" spans="1:11">
      <c r="A5257" t="str">
        <v>ASCENSION CALUMET HOSPITAL</v>
      </c>
      <c r="B5257" t="str">
        <v>CHILTON</v>
      </c>
      <c r="C5257" t="str">
        <v>WI</v>
      </c>
      <c r="D5257" t="str">
        <v>CALUMET</v>
      </c>
      <c r="E5257" t="str">
        <v>Critical Access Hospitals</v>
      </c>
      <c r="F5257" t="str">
        <v>Voluntary non-profit - Private</v>
      </c>
      <c r="G5257" t="str">
        <v>Yes</v>
      </c>
      <c r="H5257" s="8">
        <v>0</v>
      </c>
      <c r="I5257" t="str">
        <f>_xlfn.XLOOKUP(C5257,State_Ref!B:B,State_Ref!A:A,"No Match")</f>
        <v>Wisconsin</v>
      </c>
      <c r="J5257" cm="1">
        <f t="array" ref="J5257">_xlfn.XLOOKUP(I5257&amp;PROPER(D5257),Cleaned_Population!B$2:B$3200&amp;Cleaned_Population!A$2:A$3200,Cleaned_Population!C$2:C$3200,"No Match")</f>
        <v>53982</v>
      </c>
      <c r="K5257" t="str">
        <f t="shared" si="82"/>
        <v>Hospital Desert</v>
      </c>
    </row>
    <row r="5258" spans="1:11">
      <c r="A5258" t="str">
        <v>LADD MEMORIAL HOSPITAL</v>
      </c>
      <c r="B5258" t="str">
        <v>OSCEOLA</v>
      </c>
      <c r="C5258" t="str">
        <v>WI</v>
      </c>
      <c r="D5258" t="str">
        <v>POLK</v>
      </c>
      <c r="E5258" t="str">
        <v>Critical Access Hospitals</v>
      </c>
      <c r="F5258" t="str">
        <v>Voluntary non-profit - Private</v>
      </c>
      <c r="G5258" t="str">
        <v>Yes</v>
      </c>
      <c r="H5258" s="8">
        <v>0</v>
      </c>
      <c r="I5258" t="str">
        <f>_xlfn.XLOOKUP(C5258,State_Ref!B:B,State_Ref!A:A,"No Match")</f>
        <v>Wisconsin</v>
      </c>
      <c r="J5258" cm="1">
        <f t="array" ref="J5258">_xlfn.XLOOKUP(I5258&amp;PROPER(D5258),Cleaned_Population!B$2:B$3200&amp;Cleaned_Population!A$2:A$3200,Cleaned_Population!C$2:C$3200,"No Match")</f>
        <v>45803</v>
      </c>
      <c r="K5258" t="str">
        <f t="shared" si="82"/>
        <v>Sufficient Access</v>
      </c>
    </row>
    <row r="5259" spans="1:11">
      <c r="A5259" t="str">
        <v>EDGERTON HOSPITAL AND HEALTH SERVICES</v>
      </c>
      <c r="B5259" t="str">
        <v>EDGERTON</v>
      </c>
      <c r="C5259" t="str">
        <v>WI</v>
      </c>
      <c r="D5259" t="str">
        <v>ROCK</v>
      </c>
      <c r="E5259" t="str">
        <v>Critical Access Hospitals</v>
      </c>
      <c r="F5259" t="str">
        <v>Voluntary non-profit - Private</v>
      </c>
      <c r="G5259" t="str">
        <v>Yes</v>
      </c>
      <c r="H5259" s="8">
        <v>0</v>
      </c>
      <c r="I5259" t="str">
        <f>_xlfn.XLOOKUP(C5259,State_Ref!B:B,State_Ref!A:A,"No Match")</f>
        <v>Wisconsin</v>
      </c>
      <c r="J5259" cm="1">
        <f t="array" ref="J5259">_xlfn.XLOOKUP(I5259&amp;PROPER(D5259),Cleaned_Population!B$2:B$3200&amp;Cleaned_Population!A$2:A$3200,Cleaned_Population!C$2:C$3200,"No Match")</f>
        <v>166472</v>
      </c>
      <c r="K5259" t="str">
        <f t="shared" si="82"/>
        <v>Sufficient Access</v>
      </c>
    </row>
    <row r="5260" spans="1:11">
      <c r="A5260" t="str">
        <v>TOMAH MEMORIAL HOSPITAL</v>
      </c>
      <c r="B5260" t="str">
        <v>TOMAH</v>
      </c>
      <c r="C5260" t="str">
        <v>WI</v>
      </c>
      <c r="D5260" t="str">
        <v>MONROE</v>
      </c>
      <c r="E5260" t="str">
        <v>Critical Access Hospitals</v>
      </c>
      <c r="F5260" t="str">
        <v>Voluntary non-profit - Private</v>
      </c>
      <c r="G5260" t="str">
        <v>Yes</v>
      </c>
      <c r="H5260" s="8">
        <v>5</v>
      </c>
      <c r="I5260" t="str">
        <f>_xlfn.XLOOKUP(C5260,State_Ref!B:B,State_Ref!A:A,"No Match")</f>
        <v>Wisconsin</v>
      </c>
      <c r="J5260" cm="1">
        <f t="array" ref="J5260">_xlfn.XLOOKUP(I5260&amp;PROPER(D5260),Cleaned_Population!B$2:B$3200&amp;Cleaned_Population!A$2:A$3200,Cleaned_Population!C$2:C$3200,"No Match")</f>
        <v>46572</v>
      </c>
      <c r="K5260" t="str">
        <f t="shared" si="82"/>
        <v>Sufficient Access</v>
      </c>
    </row>
    <row r="5261" spans="1:11">
      <c r="A5261" t="str">
        <v>RIPON MEDICAL CENTER</v>
      </c>
      <c r="B5261" t="str">
        <v>RIPON</v>
      </c>
      <c r="C5261" t="str">
        <v>WI</v>
      </c>
      <c r="D5261" t="str">
        <v>FOND DU LAC</v>
      </c>
      <c r="E5261" t="str">
        <v>Critical Access Hospitals</v>
      </c>
      <c r="F5261" t="str">
        <v>Voluntary non-profit - Private</v>
      </c>
      <c r="G5261" t="str">
        <v>Yes</v>
      </c>
      <c r="H5261" s="8">
        <v>0</v>
      </c>
      <c r="I5261" t="str">
        <f>_xlfn.XLOOKUP(C5261,State_Ref!B:B,State_Ref!A:A,"No Match")</f>
        <v>Wisconsin</v>
      </c>
      <c r="J5261" cm="1">
        <f t="array" ref="J5261">_xlfn.XLOOKUP(I5261&amp;PROPER(D5261),Cleaned_Population!B$2:B$3200&amp;Cleaned_Population!A$2:A$3200,Cleaned_Population!C$2:C$3200,"No Match")</f>
        <v>104669</v>
      </c>
      <c r="K5261" t="str">
        <f t="shared" si="82"/>
        <v>Sufficient Access</v>
      </c>
    </row>
    <row r="5262" spans="1:11">
      <c r="A5262" t="str">
        <v>GRANT REGIONAL HEALTH CENTER</v>
      </c>
      <c r="B5262" t="str">
        <v>LANCASTER</v>
      </c>
      <c r="C5262" t="str">
        <v>WI</v>
      </c>
      <c r="D5262" t="str">
        <v>GRANT</v>
      </c>
      <c r="E5262" t="str">
        <v>Critical Access Hospitals</v>
      </c>
      <c r="F5262" t="str">
        <v>Voluntary non-profit - Private</v>
      </c>
      <c r="G5262" t="str">
        <v>Yes</v>
      </c>
      <c r="H5262" s="8">
        <v>0</v>
      </c>
      <c r="I5262" t="str">
        <f>_xlfn.XLOOKUP(C5262,State_Ref!B:B,State_Ref!A:A,"No Match")</f>
        <v>Wisconsin</v>
      </c>
      <c r="J5262" cm="1">
        <f t="array" ref="J5262">_xlfn.XLOOKUP(I5262&amp;PROPER(D5262),Cleaned_Population!B$2:B$3200&amp;Cleaned_Population!A$2:A$3200,Cleaned_Population!C$2:C$3200,"No Match")</f>
        <v>52446</v>
      </c>
      <c r="K5262" t="str">
        <f t="shared" si="82"/>
        <v>Sufficient Access</v>
      </c>
    </row>
    <row r="5263" spans="1:11">
      <c r="A5263" t="str">
        <v>MARSHFIELD MEDICAL CENTER - NEILLSVILLE</v>
      </c>
      <c r="B5263" t="str">
        <v>NEILLSVILLE</v>
      </c>
      <c r="C5263" t="str">
        <v>WI</v>
      </c>
      <c r="D5263" t="str">
        <v>CLARK</v>
      </c>
      <c r="E5263" t="str">
        <v>Critical Access Hospitals</v>
      </c>
      <c r="F5263" t="str">
        <v>Voluntary non-profit - Private</v>
      </c>
      <c r="G5263" t="str">
        <v>Yes</v>
      </c>
      <c r="H5263" s="8">
        <v>0</v>
      </c>
      <c r="I5263" t="str">
        <f>_xlfn.XLOOKUP(C5263,State_Ref!B:B,State_Ref!A:A,"No Match")</f>
        <v>Wisconsin</v>
      </c>
      <c r="J5263" cm="1">
        <f t="array" ref="J5263">_xlfn.XLOOKUP(I5263&amp;PROPER(D5263),Cleaned_Population!B$2:B$3200&amp;Cleaned_Population!A$2:A$3200,Cleaned_Population!C$2:C$3200,"No Match")</f>
        <v>35052</v>
      </c>
      <c r="K5263" t="str">
        <f t="shared" si="82"/>
        <v>Sufficient Access</v>
      </c>
    </row>
    <row r="5264" spans="1:11">
      <c r="A5264" t="str">
        <v>ASPIRUS MEDFORD HOSPITAL &amp; CLINICS, INC</v>
      </c>
      <c r="B5264" t="str">
        <v>MEDFORD</v>
      </c>
      <c r="C5264" t="str">
        <v>WI</v>
      </c>
      <c r="D5264" t="str">
        <v>TAYLOR</v>
      </c>
      <c r="E5264" t="str">
        <v>Critical Access Hospitals</v>
      </c>
      <c r="F5264" t="str">
        <v>Voluntary non-profit - Private</v>
      </c>
      <c r="G5264" t="str">
        <v>Yes</v>
      </c>
      <c r="H5264" s="8">
        <v>0</v>
      </c>
      <c r="I5264" t="str">
        <f>_xlfn.XLOOKUP(C5264,State_Ref!B:B,State_Ref!A:A,"No Match")</f>
        <v>Wisconsin</v>
      </c>
      <c r="J5264" cm="1">
        <f t="array" ref="J5264">_xlfn.XLOOKUP(I5264&amp;PROPER(D5264),Cleaned_Population!B$2:B$3200&amp;Cleaned_Population!A$2:A$3200,Cleaned_Population!C$2:C$3200,"No Match")</f>
        <v>20118</v>
      </c>
      <c r="K5264" t="str">
        <f t="shared" si="82"/>
        <v>Sufficient Access</v>
      </c>
    </row>
    <row r="5265" spans="1:11">
      <c r="A5265" t="str">
        <v>FLAMBEAU HOSPITAL</v>
      </c>
      <c r="B5265" t="str">
        <v>PARK FALLS</v>
      </c>
      <c r="C5265" t="str">
        <v>WI</v>
      </c>
      <c r="D5265" t="str">
        <v>PRICE</v>
      </c>
      <c r="E5265" t="str">
        <v>Critical Access Hospitals</v>
      </c>
      <c r="F5265" t="str">
        <v>Voluntary non-profit - Private</v>
      </c>
      <c r="G5265" t="str">
        <v>Yes</v>
      </c>
      <c r="H5265" s="8">
        <v>3</v>
      </c>
      <c r="I5265" t="str">
        <f>_xlfn.XLOOKUP(C5265,State_Ref!B:B,State_Ref!A:A,"No Match")</f>
        <v>Wisconsin</v>
      </c>
      <c r="J5265" cm="1">
        <f t="array" ref="J5265">_xlfn.XLOOKUP(I5265&amp;PROPER(D5265),Cleaned_Population!B$2:B$3200&amp;Cleaned_Population!A$2:A$3200,Cleaned_Population!C$2:C$3200,"No Match")</f>
        <v>13988</v>
      </c>
      <c r="K5265" t="str">
        <f t="shared" si="82"/>
        <v>Sufficient Access</v>
      </c>
    </row>
    <row r="5266" spans="1:11">
      <c r="A5266" t="str">
        <v>THEDACARE MEDICAL CENTER - NEW LONDON</v>
      </c>
      <c r="B5266" t="str">
        <v>NEW LONDON</v>
      </c>
      <c r="C5266" t="str">
        <v>WI</v>
      </c>
      <c r="D5266" t="str">
        <v>WAUPACA</v>
      </c>
      <c r="E5266" t="str">
        <v>Critical Access Hospitals</v>
      </c>
      <c r="F5266" t="str">
        <v>Voluntary non-profit - Private</v>
      </c>
      <c r="G5266" t="str">
        <v>Yes</v>
      </c>
      <c r="H5266" s="8">
        <v>0</v>
      </c>
      <c r="I5266" t="str">
        <f>_xlfn.XLOOKUP(C5266,State_Ref!B:B,State_Ref!A:A,"No Match")</f>
        <v>Wisconsin</v>
      </c>
      <c r="J5266" cm="1">
        <f t="array" ref="J5266">_xlfn.XLOOKUP(I5266&amp;PROPER(D5266),Cleaned_Population!B$2:B$3200&amp;Cleaned_Population!A$2:A$3200,Cleaned_Population!C$2:C$3200,"No Match")</f>
        <v>51461</v>
      </c>
      <c r="K5266" t="str">
        <f t="shared" si="82"/>
        <v>Sufficient Access</v>
      </c>
    </row>
    <row r="5267" spans="1:11">
      <c r="A5267" t="str">
        <v>WAUPUN MEMORIAL HOSPITAL</v>
      </c>
      <c r="B5267" t="str">
        <v>WAUPUN</v>
      </c>
      <c r="C5267" t="str">
        <v>WI</v>
      </c>
      <c r="D5267" t="str">
        <v>FOND DU LAC</v>
      </c>
      <c r="E5267" t="str">
        <v>Critical Access Hospitals</v>
      </c>
      <c r="F5267" t="str">
        <v>Voluntary non-profit - Private</v>
      </c>
      <c r="G5267" t="str">
        <v>Yes</v>
      </c>
      <c r="H5267" s="8">
        <v>5</v>
      </c>
      <c r="I5267" t="str">
        <f>_xlfn.XLOOKUP(C5267,State_Ref!B:B,State_Ref!A:A,"No Match")</f>
        <v>Wisconsin</v>
      </c>
      <c r="J5267" cm="1">
        <f t="array" ref="J5267">_xlfn.XLOOKUP(I5267&amp;PROPER(D5267),Cleaned_Population!B$2:B$3200&amp;Cleaned_Population!A$2:A$3200,Cleaned_Population!C$2:C$3200,"No Match")</f>
        <v>104669</v>
      </c>
      <c r="K5267" t="str">
        <f t="shared" si="82"/>
        <v>Sufficient Access</v>
      </c>
    </row>
    <row r="5268" spans="1:11">
      <c r="A5268" t="str">
        <v>MARSHFIELD MEDICAL CENTER - LADYSMITH</v>
      </c>
      <c r="B5268" t="str">
        <v>LADYSMITH</v>
      </c>
      <c r="C5268" t="str">
        <v>WI</v>
      </c>
      <c r="D5268" t="str">
        <v>RUSK</v>
      </c>
      <c r="E5268" t="str">
        <v>Critical Access Hospitals</v>
      </c>
      <c r="F5268" t="str">
        <v>Government - Hospital District or Authority</v>
      </c>
      <c r="G5268" t="str">
        <v>Yes</v>
      </c>
      <c r="H5268" s="8">
        <v>0</v>
      </c>
      <c r="I5268" t="str">
        <f>_xlfn.XLOOKUP(C5268,State_Ref!B:B,State_Ref!A:A,"No Match")</f>
        <v>Wisconsin</v>
      </c>
      <c r="J5268" cm="1">
        <f t="array" ref="J5268">_xlfn.XLOOKUP(I5268&amp;PROPER(D5268),Cleaned_Population!B$2:B$3200&amp;Cleaned_Population!A$2:A$3200,Cleaned_Population!C$2:C$3200,"No Match")</f>
        <v>14146</v>
      </c>
      <c r="K5268" t="str">
        <f t="shared" si="82"/>
        <v>Sufficient Access</v>
      </c>
    </row>
    <row r="5269" spans="1:11">
      <c r="A5269" t="str">
        <v>ST MARYS HOSPITAL SUPERIOR</v>
      </c>
      <c r="B5269" t="str">
        <v>SUPERIOR</v>
      </c>
      <c r="C5269" t="str">
        <v>WI</v>
      </c>
      <c r="D5269" t="str">
        <v>DOUGLAS</v>
      </c>
      <c r="E5269" t="str">
        <v>Critical Access Hospitals</v>
      </c>
      <c r="F5269" t="str">
        <v>Voluntary non-profit - Private</v>
      </c>
      <c r="G5269" t="str">
        <v>Yes</v>
      </c>
      <c r="H5269" s="8">
        <v>0</v>
      </c>
      <c r="I5269" t="str">
        <f>_xlfn.XLOOKUP(C5269,State_Ref!B:B,State_Ref!A:A,"No Match")</f>
        <v>Wisconsin</v>
      </c>
      <c r="J5269" cm="1">
        <f t="array" ref="J5269">_xlfn.XLOOKUP(I5269&amp;PROPER(D5269),Cleaned_Population!B$2:B$3200&amp;Cleaned_Population!A$2:A$3200,Cleaned_Population!C$2:C$3200,"No Match")</f>
        <v>43990</v>
      </c>
      <c r="K5269" t="str">
        <f t="shared" si="82"/>
        <v>Sufficient Access</v>
      </c>
    </row>
    <row r="5270" spans="1:11">
      <c r="A5270" t="str">
        <v>CROSSING RIVERS HEALTH MEDICAL CENTER</v>
      </c>
      <c r="B5270" t="str">
        <v>PRAIRIE DU CHIEN</v>
      </c>
      <c r="C5270" t="str">
        <v>WI</v>
      </c>
      <c r="D5270" t="str">
        <v>CRAWFORD</v>
      </c>
      <c r="E5270" t="str">
        <v>Critical Access Hospitals</v>
      </c>
      <c r="F5270" t="str">
        <v>Voluntary non-profit - Private</v>
      </c>
      <c r="G5270" t="str">
        <v>Yes</v>
      </c>
      <c r="H5270" s="8">
        <v>3</v>
      </c>
      <c r="I5270" t="str">
        <f>_xlfn.XLOOKUP(C5270,State_Ref!B:B,State_Ref!A:A,"No Match")</f>
        <v>Wisconsin</v>
      </c>
      <c r="J5270" cm="1">
        <f t="array" ref="J5270">_xlfn.XLOOKUP(I5270&amp;PROPER(D5270),Cleaned_Population!B$2:B$3200&amp;Cleaned_Population!A$2:A$3200,Cleaned_Population!C$2:C$3200,"No Match")</f>
        <v>15910</v>
      </c>
      <c r="K5270" t="str">
        <f t="shared" si="82"/>
        <v>Sufficient Access</v>
      </c>
    </row>
    <row r="5271" spans="1:11">
      <c r="A5271" t="str">
        <v>BURNETT MEDICAL CENTER</v>
      </c>
      <c r="B5271" t="str">
        <v>GRANTSBURG</v>
      </c>
      <c r="C5271" t="str">
        <v>WI</v>
      </c>
      <c r="D5271" t="str">
        <v>BURNETT</v>
      </c>
      <c r="E5271" t="str">
        <v>Critical Access Hospitals</v>
      </c>
      <c r="F5271" t="str">
        <v>Voluntary non-profit - Private</v>
      </c>
      <c r="G5271" t="str">
        <v>Yes</v>
      </c>
      <c r="H5271" s="8">
        <v>0</v>
      </c>
      <c r="I5271" t="str">
        <f>_xlfn.XLOOKUP(C5271,State_Ref!B:B,State_Ref!A:A,"No Match")</f>
        <v>Wisconsin</v>
      </c>
      <c r="J5271" cm="1">
        <f t="array" ref="J5271">_xlfn.XLOOKUP(I5271&amp;PROPER(D5271),Cleaned_Population!B$2:B$3200&amp;Cleaned_Population!A$2:A$3200,Cleaned_Population!C$2:C$3200,"No Match")</f>
        <v>17223</v>
      </c>
      <c r="K5271" t="str">
        <f t="shared" si="82"/>
        <v>Sufficient Access</v>
      </c>
    </row>
    <row r="5272" spans="1:11">
      <c r="A5272" t="str">
        <v>SPOONER HEALTH SYSTEM</v>
      </c>
      <c r="B5272" t="str">
        <v>SPOONER</v>
      </c>
      <c r="C5272" t="str">
        <v>WI</v>
      </c>
      <c r="D5272" t="str">
        <v>WASHBURN</v>
      </c>
      <c r="E5272" t="str">
        <v>Critical Access Hospitals</v>
      </c>
      <c r="F5272" t="str">
        <v>Voluntary non-profit - Private</v>
      </c>
      <c r="G5272" t="str">
        <v>Yes</v>
      </c>
      <c r="H5272" s="8">
        <v>5</v>
      </c>
      <c r="I5272" t="str">
        <f>_xlfn.XLOOKUP(C5272,State_Ref!B:B,State_Ref!A:A,"No Match")</f>
        <v>Wisconsin</v>
      </c>
      <c r="J5272" cm="1">
        <f t="array" ref="J5272">_xlfn.XLOOKUP(I5272&amp;PROPER(D5272),Cleaned_Population!B$2:B$3200&amp;Cleaned_Population!A$2:A$3200,Cleaned_Population!C$2:C$3200,"No Match")</f>
        <v>17087</v>
      </c>
      <c r="K5272" t="str">
        <f t="shared" si="82"/>
        <v>Sufficient Access</v>
      </c>
    </row>
    <row r="5273" spans="1:11">
      <c r="A5273" t="str">
        <v>BLACK RIVER MEMORIAL HOSPITAL</v>
      </c>
      <c r="B5273" t="str">
        <v>BLACK RIVER FALLS</v>
      </c>
      <c r="C5273" t="str">
        <v>WI</v>
      </c>
      <c r="D5273" t="str">
        <v>JACKSON</v>
      </c>
      <c r="E5273" t="str">
        <v>Critical Access Hospitals</v>
      </c>
      <c r="F5273" t="str">
        <v>Voluntary non-profit - Private</v>
      </c>
      <c r="G5273" t="str">
        <v>Yes</v>
      </c>
      <c r="H5273" s="8">
        <v>0</v>
      </c>
      <c r="I5273" t="str">
        <f>_xlfn.XLOOKUP(C5273,State_Ref!B:B,State_Ref!A:A,"No Match")</f>
        <v>Wisconsin</v>
      </c>
      <c r="J5273" cm="1">
        <f t="array" ref="J5273">_xlfn.XLOOKUP(I5273&amp;PROPER(D5273),Cleaned_Population!B$2:B$3200&amp;Cleaned_Population!A$2:A$3200,Cleaned_Population!C$2:C$3200,"No Match")</f>
        <v>20999</v>
      </c>
      <c r="K5273" t="str">
        <f t="shared" si="82"/>
        <v>Sufficient Access</v>
      </c>
    </row>
    <row r="5274" spans="1:11">
      <c r="A5274" t="str">
        <v>THEDACARE MEDICAL CENTER-WAUPACA</v>
      </c>
      <c r="B5274" t="str">
        <v>WAUPACA</v>
      </c>
      <c r="C5274" t="str">
        <v>WI</v>
      </c>
      <c r="D5274" t="str">
        <v>WAUPACA</v>
      </c>
      <c r="E5274" t="str">
        <v>Critical Access Hospitals</v>
      </c>
      <c r="F5274" t="str">
        <v>Voluntary non-profit - Private</v>
      </c>
      <c r="G5274" t="str">
        <v>Yes</v>
      </c>
      <c r="H5274" s="8">
        <v>3</v>
      </c>
      <c r="I5274" t="str">
        <f>_xlfn.XLOOKUP(C5274,State_Ref!B:B,State_Ref!A:A,"No Match")</f>
        <v>Wisconsin</v>
      </c>
      <c r="J5274" cm="1">
        <f t="array" ref="J5274">_xlfn.XLOOKUP(I5274&amp;PROPER(D5274),Cleaned_Population!B$2:B$3200&amp;Cleaned_Population!A$2:A$3200,Cleaned_Population!C$2:C$3200,"No Match")</f>
        <v>51461</v>
      </c>
      <c r="K5274" t="str">
        <f t="shared" si="82"/>
        <v>Sufficient Access</v>
      </c>
    </row>
    <row r="5275" spans="1:11">
      <c r="A5275" t="str">
        <v>HUDSON HOSPITAL</v>
      </c>
      <c r="B5275" t="str">
        <v>HUDSON</v>
      </c>
      <c r="C5275" t="str">
        <v>WI</v>
      </c>
      <c r="D5275" t="str">
        <v>ST. CROIX</v>
      </c>
      <c r="E5275" t="str">
        <v>Critical Access Hospitals</v>
      </c>
      <c r="F5275" t="str">
        <v>Voluntary non-profit - Private</v>
      </c>
      <c r="G5275" t="str">
        <v>Yes</v>
      </c>
      <c r="H5275" s="8">
        <v>5</v>
      </c>
      <c r="I5275" t="str">
        <f>_xlfn.XLOOKUP(C5275,State_Ref!B:B,State_Ref!A:A,"No Match")</f>
        <v>Wisconsin</v>
      </c>
      <c r="J5275" t="str" cm="1">
        <f t="array" ref="J5275">_xlfn.XLOOKUP(I5275&amp;PROPER(D5275),Cleaned_Population!B$2:B$3200&amp;Cleaned_Population!A$2:A$3200,Cleaned_Population!C$2:C$3200,"No Match")</f>
        <v>No Match</v>
      </c>
      <c r="K5275" t="str">
        <f t="shared" si="82"/>
        <v>Sufficient Access</v>
      </c>
    </row>
    <row r="5276" spans="1:11">
      <c r="A5276" t="str">
        <v>TAMARACK HEALTH HAYWARD MEDICAL CENTER</v>
      </c>
      <c r="B5276" t="str">
        <v>HAYWARD</v>
      </c>
      <c r="C5276" t="str">
        <v>WI</v>
      </c>
      <c r="D5276" t="str">
        <v>SAWYER</v>
      </c>
      <c r="E5276" t="str">
        <v>Critical Access Hospitals</v>
      </c>
      <c r="F5276" t="str">
        <v>Voluntary non-profit - Private</v>
      </c>
      <c r="G5276" t="str">
        <v>Yes</v>
      </c>
      <c r="H5276" s="8">
        <v>4</v>
      </c>
      <c r="I5276" t="str">
        <f>_xlfn.XLOOKUP(C5276,State_Ref!B:B,State_Ref!A:A,"No Match")</f>
        <v>Wisconsin</v>
      </c>
      <c r="J5276" cm="1">
        <f t="array" ref="J5276">_xlfn.XLOOKUP(I5276&amp;PROPER(D5276),Cleaned_Population!B$2:B$3200&amp;Cleaned_Population!A$2:A$3200,Cleaned_Population!C$2:C$3200,"No Match")</f>
        <v>18846</v>
      </c>
      <c r="K5276" t="str">
        <f t="shared" si="82"/>
        <v>Sufficient Access</v>
      </c>
    </row>
    <row r="5277" spans="1:11">
      <c r="A5277" t="str">
        <v>ST CROIX REGIONAL MEDICAL CENTER</v>
      </c>
      <c r="B5277" t="str">
        <v>SAINT CROIX FALLS</v>
      </c>
      <c r="C5277" t="str">
        <v>WI</v>
      </c>
      <c r="D5277" t="str">
        <v>POLK</v>
      </c>
      <c r="E5277" t="str">
        <v>Critical Access Hospitals</v>
      </c>
      <c r="F5277" t="str">
        <v>Voluntary non-profit - Private</v>
      </c>
      <c r="G5277" t="str">
        <v>Yes</v>
      </c>
      <c r="H5277" s="8">
        <v>3</v>
      </c>
      <c r="I5277" t="str">
        <f>_xlfn.XLOOKUP(C5277,State_Ref!B:B,State_Ref!A:A,"No Match")</f>
        <v>Wisconsin</v>
      </c>
      <c r="J5277" cm="1">
        <f t="array" ref="J5277">_xlfn.XLOOKUP(I5277&amp;PROPER(D5277),Cleaned_Population!B$2:B$3200&amp;Cleaned_Population!A$2:A$3200,Cleaned_Population!C$2:C$3200,"No Match")</f>
        <v>45803</v>
      </c>
      <c r="K5277" t="str">
        <f t="shared" si="82"/>
        <v>Sufficient Access</v>
      </c>
    </row>
    <row r="5278" spans="1:11">
      <c r="A5278" t="str">
        <v>COLUMBUS COMMUNITY HOSPITAL</v>
      </c>
      <c r="B5278" t="str">
        <v>COLUMBUS</v>
      </c>
      <c r="C5278" t="str">
        <v>WI</v>
      </c>
      <c r="D5278" t="str">
        <v>COLUMBIA</v>
      </c>
      <c r="E5278" t="str">
        <v>Critical Access Hospitals</v>
      </c>
      <c r="F5278" t="str">
        <v>Voluntary non-profit - Private</v>
      </c>
      <c r="G5278" t="str">
        <v>Yes</v>
      </c>
      <c r="H5278" s="8">
        <v>4</v>
      </c>
      <c r="I5278" t="str">
        <f>_xlfn.XLOOKUP(C5278,State_Ref!B:B,State_Ref!A:A,"No Match")</f>
        <v>Wisconsin</v>
      </c>
      <c r="J5278" cm="1">
        <f t="array" ref="J5278">_xlfn.XLOOKUP(I5278&amp;PROPER(D5278),Cleaned_Population!B$2:B$3200&amp;Cleaned_Population!A$2:A$3200,Cleaned_Population!C$2:C$3200,"No Match")</f>
        <v>58132</v>
      </c>
      <c r="K5278" t="str">
        <f t="shared" si="82"/>
        <v>Sufficient Access</v>
      </c>
    </row>
    <row r="5279" spans="1:11">
      <c r="A5279" t="str">
        <v>ASPIRUS MERRILL HOSPITAL</v>
      </c>
      <c r="B5279" t="str">
        <v>MERRILL</v>
      </c>
      <c r="C5279" t="str">
        <v>WI</v>
      </c>
      <c r="D5279" t="str">
        <v>LINCOLN</v>
      </c>
      <c r="E5279" t="str">
        <v>Critical Access Hospitals</v>
      </c>
      <c r="F5279" t="str">
        <v>Voluntary non-profit - Church</v>
      </c>
      <c r="G5279" t="str">
        <v>Yes</v>
      </c>
      <c r="H5279" s="8">
        <v>0</v>
      </c>
      <c r="I5279" t="str">
        <f>_xlfn.XLOOKUP(C5279,State_Ref!B:B,State_Ref!A:A,"No Match")</f>
        <v>Wisconsin</v>
      </c>
      <c r="J5279" cm="1">
        <f t="array" ref="J5279">_xlfn.XLOOKUP(I5279&amp;PROPER(D5279),Cleaned_Population!B$2:B$3200&amp;Cleaned_Population!A$2:A$3200,Cleaned_Population!C$2:C$3200,"No Match")</f>
        <v>28403</v>
      </c>
      <c r="K5279" t="str">
        <f t="shared" si="82"/>
        <v>Sufficient Access</v>
      </c>
    </row>
    <row r="5280" spans="1:11">
      <c r="A5280" t="str">
        <v>MAYO CLINIC HEALTH SYSTEM-RED CEDAR INC</v>
      </c>
      <c r="B5280" t="str">
        <v>MENOMONIE</v>
      </c>
      <c r="C5280" t="str">
        <v>WI</v>
      </c>
      <c r="D5280" t="str">
        <v>DUNN</v>
      </c>
      <c r="E5280" t="str">
        <v>Critical Access Hospitals</v>
      </c>
      <c r="F5280" t="str">
        <v>Voluntary non-profit - Private</v>
      </c>
      <c r="G5280" t="str">
        <v>Yes</v>
      </c>
      <c r="H5280" s="8">
        <v>3</v>
      </c>
      <c r="I5280" t="str">
        <f>_xlfn.XLOOKUP(C5280,State_Ref!B:B,State_Ref!A:A,"No Match")</f>
        <v>Wisconsin</v>
      </c>
      <c r="J5280" cm="1">
        <f t="array" ref="J5280">_xlfn.XLOOKUP(I5280&amp;PROPER(D5280),Cleaned_Population!B$2:B$3200&amp;Cleaned_Population!A$2:A$3200,Cleaned_Population!C$2:C$3200,"No Match")</f>
        <v>46223</v>
      </c>
      <c r="K5280" t="str">
        <f t="shared" si="82"/>
        <v>Sufficient Access</v>
      </c>
    </row>
    <row r="5281" spans="1:11">
      <c r="A5281" t="str">
        <v>RICHLAND HOSPITAL</v>
      </c>
      <c r="B5281" t="str">
        <v>RICHLAND CENTER</v>
      </c>
      <c r="C5281" t="str">
        <v>WI</v>
      </c>
      <c r="D5281" t="str">
        <v>RICHLAND</v>
      </c>
      <c r="E5281" t="str">
        <v>Critical Access Hospitals</v>
      </c>
      <c r="F5281" t="str">
        <v>Voluntary non-profit - Private</v>
      </c>
      <c r="G5281" t="str">
        <v>Yes</v>
      </c>
      <c r="H5281" s="8">
        <v>1</v>
      </c>
      <c r="I5281" t="str">
        <f>_xlfn.XLOOKUP(C5281,State_Ref!B:B,State_Ref!A:A,"No Match")</f>
        <v>Wisconsin</v>
      </c>
      <c r="J5281" cm="1">
        <f t="array" ref="J5281">_xlfn.XLOOKUP(I5281&amp;PROPER(D5281),Cleaned_Population!B$2:B$3200&amp;Cleaned_Population!A$2:A$3200,Cleaned_Population!C$2:C$3200,"No Match")</f>
        <v>17036</v>
      </c>
      <c r="K5281" t="str">
        <f t="shared" si="82"/>
        <v>Sufficient Access</v>
      </c>
    </row>
    <row r="5282" spans="1:11">
      <c r="A5282" t="str">
        <v>INDIANHEAD MEDICAL CTR</v>
      </c>
      <c r="B5282" t="str">
        <v>SHELL LAKE</v>
      </c>
      <c r="C5282" t="str">
        <v>WI</v>
      </c>
      <c r="D5282" t="str">
        <v>WASHBURN</v>
      </c>
      <c r="E5282" t="str">
        <v>Critical Access Hospitals</v>
      </c>
      <c r="F5282" t="str">
        <v>Proprietary</v>
      </c>
      <c r="G5282" t="str">
        <v>Yes</v>
      </c>
      <c r="H5282" s="8">
        <v>0</v>
      </c>
      <c r="I5282" t="str">
        <f>_xlfn.XLOOKUP(C5282,State_Ref!B:B,State_Ref!A:A,"No Match")</f>
        <v>Wisconsin</v>
      </c>
      <c r="J5282" cm="1">
        <f t="array" ref="J5282">_xlfn.XLOOKUP(I5282&amp;PROPER(D5282),Cleaned_Population!B$2:B$3200&amp;Cleaned_Population!A$2:A$3200,Cleaned_Population!C$2:C$3200,"No Match")</f>
        <v>17087</v>
      </c>
      <c r="K5282" t="str">
        <f t="shared" si="82"/>
        <v>Sufficient Access</v>
      </c>
    </row>
    <row r="5283" spans="1:11">
      <c r="A5283" t="str">
        <v>STOUGHTON HOSPITAL</v>
      </c>
      <c r="B5283" t="str">
        <v>STOUGHTON</v>
      </c>
      <c r="C5283" t="str">
        <v>WI</v>
      </c>
      <c r="D5283" t="str">
        <v>DANE</v>
      </c>
      <c r="E5283" t="str">
        <v>Critical Access Hospitals</v>
      </c>
      <c r="F5283" t="str">
        <v>Voluntary non-profit - Private</v>
      </c>
      <c r="G5283" t="str">
        <v>Yes</v>
      </c>
      <c r="H5283" s="8">
        <v>3</v>
      </c>
      <c r="I5283" t="str">
        <f>_xlfn.XLOOKUP(C5283,State_Ref!B:B,State_Ref!A:A,"No Match")</f>
        <v>Wisconsin</v>
      </c>
      <c r="J5283" cm="1">
        <f t="array" ref="J5283">_xlfn.XLOOKUP(I5283&amp;PROPER(D5283),Cleaned_Population!B$2:B$3200&amp;Cleaned_Population!A$2:A$3200,Cleaned_Population!C$2:C$3200,"No Match")</f>
        <v>590375</v>
      </c>
      <c r="K5283" t="str">
        <f t="shared" si="82"/>
        <v>Sufficient Access</v>
      </c>
    </row>
    <row r="5284" spans="1:11">
      <c r="A5284" t="str">
        <v>GUNDERSEN BOSCOBEL AREA HOSPITAL AND CLINICS</v>
      </c>
      <c r="B5284" t="str">
        <v>BOSCOBEL</v>
      </c>
      <c r="C5284" t="str">
        <v>WI</v>
      </c>
      <c r="D5284" t="str">
        <v>GRANT</v>
      </c>
      <c r="E5284" t="str">
        <v>Critical Access Hospitals</v>
      </c>
      <c r="F5284" t="str">
        <v>Voluntary non-profit - Private</v>
      </c>
      <c r="G5284" t="str">
        <v>Yes</v>
      </c>
      <c r="H5284" s="8">
        <v>0</v>
      </c>
      <c r="I5284" t="str">
        <f>_xlfn.XLOOKUP(C5284,State_Ref!B:B,State_Ref!A:A,"No Match")</f>
        <v>Wisconsin</v>
      </c>
      <c r="J5284" cm="1">
        <f t="array" ref="J5284">_xlfn.XLOOKUP(I5284&amp;PROPER(D5284),Cleaned_Population!B$2:B$3200&amp;Cleaned_Population!A$2:A$3200,Cleaned_Population!C$2:C$3200,"No Match")</f>
        <v>52446</v>
      </c>
      <c r="K5284" t="str">
        <f t="shared" si="82"/>
        <v>Sufficient Access</v>
      </c>
    </row>
    <row r="5285" spans="1:11">
      <c r="A5285" t="str">
        <v>WESTFIELDS HOSPITAL AND CLINIC</v>
      </c>
      <c r="B5285" t="str">
        <v>NEW RICHMOND</v>
      </c>
      <c r="C5285" t="str">
        <v>WI</v>
      </c>
      <c r="D5285" t="str">
        <v>ST. CROIX</v>
      </c>
      <c r="E5285" t="str">
        <v>Critical Access Hospitals</v>
      </c>
      <c r="F5285" t="str">
        <v>Voluntary non-profit - Private</v>
      </c>
      <c r="G5285" t="str">
        <v>Yes</v>
      </c>
      <c r="H5285" s="8">
        <v>4</v>
      </c>
      <c r="I5285" t="str">
        <f>_xlfn.XLOOKUP(C5285,State_Ref!B:B,State_Ref!A:A,"No Match")</f>
        <v>Wisconsin</v>
      </c>
      <c r="J5285" t="str" cm="1">
        <f t="array" ref="J5285">_xlfn.XLOOKUP(I5285&amp;PROPER(D5285),Cleaned_Population!B$2:B$3200&amp;Cleaned_Population!A$2:A$3200,Cleaned_Population!C$2:C$3200,"No Match")</f>
        <v>No Match</v>
      </c>
      <c r="K5285" t="str">
        <f t="shared" si="82"/>
        <v>Sufficient Access</v>
      </c>
    </row>
    <row r="5286" spans="1:11">
      <c r="A5286" t="str">
        <v>THEDACARE MEDICAL CENTER - SHAWANO</v>
      </c>
      <c r="B5286" t="str">
        <v>SHAWANO</v>
      </c>
      <c r="C5286" t="str">
        <v>WI</v>
      </c>
      <c r="D5286" t="str">
        <v>SHAWANO</v>
      </c>
      <c r="E5286" t="str">
        <v>Critical Access Hospitals</v>
      </c>
      <c r="F5286" t="str">
        <v>Voluntary non-profit - Private</v>
      </c>
      <c r="G5286" t="str">
        <v>Yes</v>
      </c>
      <c r="H5286" s="8">
        <v>4</v>
      </c>
      <c r="I5286" t="str">
        <f>_xlfn.XLOOKUP(C5286,State_Ref!B:B,State_Ref!A:A,"No Match")</f>
        <v>Wisconsin</v>
      </c>
      <c r="J5286" cm="1">
        <f t="array" ref="J5286">_xlfn.XLOOKUP(I5286&amp;PROPER(D5286),Cleaned_Population!B$2:B$3200&amp;Cleaned_Population!A$2:A$3200,Cleaned_Population!C$2:C$3200,"No Match")</f>
        <v>41560</v>
      </c>
      <c r="K5286" t="str">
        <f t="shared" si="82"/>
        <v>Sufficient Access</v>
      </c>
    </row>
    <row r="5287" spans="1:11">
      <c r="A5287" t="str">
        <v>WESTERN WISCONSIN HEALTH</v>
      </c>
      <c r="B5287" t="str">
        <v>BALDWIN</v>
      </c>
      <c r="C5287" t="str">
        <v>WI</v>
      </c>
      <c r="D5287" t="str">
        <v>ST. CROIX</v>
      </c>
      <c r="E5287" t="str">
        <v>Critical Access Hospitals</v>
      </c>
      <c r="F5287" t="str">
        <v>Voluntary non-profit - Private</v>
      </c>
      <c r="G5287" t="str">
        <v>Yes</v>
      </c>
      <c r="H5287" s="8">
        <v>0</v>
      </c>
      <c r="I5287" t="str">
        <f>_xlfn.XLOOKUP(C5287,State_Ref!B:B,State_Ref!A:A,"No Match")</f>
        <v>Wisconsin</v>
      </c>
      <c r="J5287" t="str" cm="1">
        <f t="array" ref="J5287">_xlfn.XLOOKUP(I5287&amp;PROPER(D5287),Cleaned_Population!B$2:B$3200&amp;Cleaned_Population!A$2:A$3200,Cleaned_Population!C$2:C$3200,"No Match")</f>
        <v>No Match</v>
      </c>
      <c r="K5287" t="str">
        <f t="shared" si="82"/>
        <v>Sufficient Access</v>
      </c>
    </row>
    <row r="5288" spans="1:11">
      <c r="A5288" t="str">
        <v>VERNON MEMORIAL HOSPITAL</v>
      </c>
      <c r="B5288" t="str">
        <v>VIROQUA</v>
      </c>
      <c r="C5288" t="str">
        <v>WI</v>
      </c>
      <c r="D5288" t="str">
        <v>VERNON</v>
      </c>
      <c r="E5288" t="str">
        <v>Critical Access Hospitals</v>
      </c>
      <c r="F5288" t="str">
        <v>Voluntary non-profit - Private</v>
      </c>
      <c r="G5288" t="str">
        <v>Yes</v>
      </c>
      <c r="H5288" s="8">
        <v>0</v>
      </c>
      <c r="I5288" t="str">
        <f>_xlfn.XLOOKUP(C5288,State_Ref!B:B,State_Ref!A:A,"No Match")</f>
        <v>Wisconsin</v>
      </c>
      <c r="J5288" cm="1">
        <f t="array" ref="J5288">_xlfn.XLOOKUP(I5288&amp;PROPER(D5288),Cleaned_Population!B$2:B$3200&amp;Cleaned_Population!A$2:A$3200,Cleaned_Population!C$2:C$3200,"No Match")</f>
        <v>31443</v>
      </c>
      <c r="K5288" t="str">
        <f t="shared" si="82"/>
        <v>Sufficient Access</v>
      </c>
    </row>
    <row r="5289" spans="1:11">
      <c r="A5289" t="str">
        <v>RIVER FALLS AREA HOSPITAL</v>
      </c>
      <c r="B5289" t="str">
        <v>RIVER FALLS</v>
      </c>
      <c r="C5289" t="str">
        <v>WI</v>
      </c>
      <c r="D5289" t="str">
        <v>PIERCE</v>
      </c>
      <c r="E5289" t="str">
        <v>Critical Access Hospitals</v>
      </c>
      <c r="F5289" t="str">
        <v>Voluntary non-profit - Private</v>
      </c>
      <c r="G5289" t="str">
        <v>Yes</v>
      </c>
      <c r="H5289" s="8">
        <v>5</v>
      </c>
      <c r="I5289" t="str">
        <f>_xlfn.XLOOKUP(C5289,State_Ref!B:B,State_Ref!A:A,"No Match")</f>
        <v>Wisconsin</v>
      </c>
      <c r="J5289" cm="1">
        <f t="array" ref="J5289">_xlfn.XLOOKUP(I5289&amp;PROPER(D5289),Cleaned_Population!B$2:B$3200&amp;Cleaned_Population!A$2:A$3200,Cleaned_Population!C$2:C$3200,"No Match")</f>
        <v>43519</v>
      </c>
      <c r="K5289" t="str">
        <f t="shared" si="82"/>
        <v>Sufficient Access</v>
      </c>
    </row>
    <row r="5290" spans="1:11">
      <c r="A5290" t="str">
        <v>LANGLADE HOSPITAL</v>
      </c>
      <c r="B5290" t="str">
        <v>ANTIGO</v>
      </c>
      <c r="C5290" t="str">
        <v>WI</v>
      </c>
      <c r="D5290" t="str">
        <v>LANGLADE</v>
      </c>
      <c r="E5290" t="str">
        <v>Critical Access Hospitals</v>
      </c>
      <c r="F5290" t="str">
        <v>Voluntary non-profit - Church</v>
      </c>
      <c r="G5290" t="str">
        <v>Yes</v>
      </c>
      <c r="H5290" s="8">
        <v>0</v>
      </c>
      <c r="I5290" t="str">
        <f>_xlfn.XLOOKUP(C5290,State_Ref!B:B,State_Ref!A:A,"No Match")</f>
        <v>Wisconsin</v>
      </c>
      <c r="J5290" cm="1">
        <f t="array" ref="J5290">_xlfn.XLOOKUP(I5290&amp;PROPER(D5290),Cleaned_Population!B$2:B$3200&amp;Cleaned_Population!A$2:A$3200,Cleaned_Population!C$2:C$3200,"No Match")</f>
        <v>19534</v>
      </c>
      <c r="K5290" t="str">
        <f t="shared" si="82"/>
        <v>Sufficient Access</v>
      </c>
    </row>
    <row r="5291" spans="1:11">
      <c r="A5291" t="str">
        <v>REEDSBURG AREA MEDICAL CENTER</v>
      </c>
      <c r="B5291" t="str">
        <v>REEDSBURG</v>
      </c>
      <c r="C5291" t="str">
        <v>WI</v>
      </c>
      <c r="D5291" t="str">
        <v>SAUK</v>
      </c>
      <c r="E5291" t="str">
        <v>Critical Access Hospitals</v>
      </c>
      <c r="F5291" t="str">
        <v>Voluntary non-profit - Private</v>
      </c>
      <c r="G5291" t="str">
        <v>Yes</v>
      </c>
      <c r="H5291" s="8">
        <v>5</v>
      </c>
      <c r="I5291" t="str">
        <f>_xlfn.XLOOKUP(C5291,State_Ref!B:B,State_Ref!A:A,"No Match")</f>
        <v>Wisconsin</v>
      </c>
      <c r="J5291" cm="1">
        <f t="array" ref="J5291">_xlfn.XLOOKUP(I5291&amp;PROPER(D5291),Cleaned_Population!B$2:B$3200&amp;Cleaned_Population!A$2:A$3200,Cleaned_Population!C$2:C$3200,"No Match")</f>
        <v>66652</v>
      </c>
      <c r="K5291" t="str">
        <f t="shared" si="82"/>
        <v>Sufficient Access</v>
      </c>
    </row>
    <row r="5292" spans="1:11">
      <c r="A5292" t="str">
        <v>UPLAND HILLS HEALTH</v>
      </c>
      <c r="B5292" t="str">
        <v>DODGEVILLE</v>
      </c>
      <c r="C5292" t="str">
        <v>WI</v>
      </c>
      <c r="D5292" t="str">
        <v>IOWA</v>
      </c>
      <c r="E5292" t="str">
        <v>Critical Access Hospitals</v>
      </c>
      <c r="F5292" t="str">
        <v>Voluntary non-profit - Private</v>
      </c>
      <c r="G5292" t="str">
        <v>Yes</v>
      </c>
      <c r="H5292" s="8">
        <v>4</v>
      </c>
      <c r="I5292" t="str">
        <f>_xlfn.XLOOKUP(C5292,State_Ref!B:B,State_Ref!A:A,"No Match")</f>
        <v>Wisconsin</v>
      </c>
      <c r="J5292" cm="1">
        <f t="array" ref="J5292">_xlfn.XLOOKUP(I5292&amp;PROPER(D5292),Cleaned_Population!B$2:B$3200&amp;Cleaned_Population!A$2:A$3200,Cleaned_Population!C$2:C$3200,"No Match")</f>
        <v>23951</v>
      </c>
      <c r="K5292" t="str">
        <f t="shared" si="82"/>
        <v>Sufficient Access</v>
      </c>
    </row>
    <row r="5293" spans="1:11">
      <c r="A5293" t="str">
        <v>CUMBERLAND MEMORIAL HOSPITAL</v>
      </c>
      <c r="B5293" t="str">
        <v>CUMBERLAND</v>
      </c>
      <c r="C5293" t="str">
        <v>WI</v>
      </c>
      <c r="D5293" t="str">
        <v>BARRON</v>
      </c>
      <c r="E5293" t="str">
        <v>Critical Access Hospitals</v>
      </c>
      <c r="F5293" t="str">
        <v>Voluntary non-profit - Other</v>
      </c>
      <c r="G5293" t="str">
        <v>Yes</v>
      </c>
      <c r="H5293" s="8">
        <v>0</v>
      </c>
      <c r="I5293" t="str">
        <f>_xlfn.XLOOKUP(C5293,State_Ref!B:B,State_Ref!A:A,"No Match")</f>
        <v>Wisconsin</v>
      </c>
      <c r="J5293" cm="1">
        <f t="array" ref="J5293">_xlfn.XLOOKUP(I5293&amp;PROPER(D5293),Cleaned_Population!B$2:B$3200&amp;Cleaned_Population!A$2:A$3200,Cleaned_Population!C$2:C$3200,"No Match")</f>
        <v>46484</v>
      </c>
      <c r="K5293" t="str">
        <f t="shared" si="82"/>
        <v>Sufficient Access</v>
      </c>
    </row>
    <row r="5294" spans="1:11">
      <c r="A5294" t="str">
        <v>SOUTHWEST HEALTH CENTER</v>
      </c>
      <c r="B5294" t="str">
        <v>PLATTEVILLE</v>
      </c>
      <c r="C5294" t="str">
        <v>WI</v>
      </c>
      <c r="D5294" t="str">
        <v>GRANT</v>
      </c>
      <c r="E5294" t="str">
        <v>Critical Access Hospitals</v>
      </c>
      <c r="F5294" t="str">
        <v>Voluntary non-profit - Private</v>
      </c>
      <c r="G5294" t="str">
        <v>Yes</v>
      </c>
      <c r="H5294" s="8">
        <v>0</v>
      </c>
      <c r="I5294" t="str">
        <f>_xlfn.XLOOKUP(C5294,State_Ref!B:B,State_Ref!A:A,"No Match")</f>
        <v>Wisconsin</v>
      </c>
      <c r="J5294" cm="1">
        <f t="array" ref="J5294">_xlfn.XLOOKUP(I5294&amp;PROPER(D5294),Cleaned_Population!B$2:B$3200&amp;Cleaned_Population!A$2:A$3200,Cleaned_Population!C$2:C$3200,"No Match")</f>
        <v>52446</v>
      </c>
      <c r="K5294" t="str">
        <f t="shared" si="82"/>
        <v>Sufficient Access</v>
      </c>
    </row>
    <row r="5295" spans="1:11">
      <c r="A5295" t="str">
        <v>THEDACARE MEDICAL CENTER - BERLIN INC</v>
      </c>
      <c r="B5295" t="str">
        <v>BERLIN</v>
      </c>
      <c r="C5295" t="str">
        <v>WI</v>
      </c>
      <c r="D5295" t="str">
        <v>GREEN LAKE</v>
      </c>
      <c r="E5295" t="str">
        <v>Critical Access Hospitals</v>
      </c>
      <c r="F5295" t="str">
        <v>Voluntary non-profit - Private</v>
      </c>
      <c r="G5295" t="str">
        <v>Yes</v>
      </c>
      <c r="H5295" s="8">
        <v>3</v>
      </c>
      <c r="I5295" t="str">
        <f>_xlfn.XLOOKUP(C5295,State_Ref!B:B,State_Ref!A:A,"No Match")</f>
        <v>Wisconsin</v>
      </c>
      <c r="J5295" cm="1">
        <f t="array" ref="J5295">_xlfn.XLOOKUP(I5295&amp;PROPER(D5295),Cleaned_Population!B$2:B$3200&amp;Cleaned_Population!A$2:A$3200,Cleaned_Population!C$2:C$3200,"No Match")</f>
        <v>19305</v>
      </c>
      <c r="K5295" t="str">
        <f t="shared" si="82"/>
        <v>Sufficient Access</v>
      </c>
    </row>
    <row r="5296" spans="1:11">
      <c r="A5296" t="str">
        <v>BELLIN HEALTH OCONTO HOSPITAL</v>
      </c>
      <c r="B5296" t="str">
        <v>OCONTO</v>
      </c>
      <c r="C5296" t="str">
        <v>WI</v>
      </c>
      <c r="D5296" t="str">
        <v>OCONTO</v>
      </c>
      <c r="E5296" t="str">
        <v>Critical Access Hospitals</v>
      </c>
      <c r="F5296" t="str">
        <v>Voluntary non-profit - Private</v>
      </c>
      <c r="G5296" t="str">
        <v>Yes</v>
      </c>
      <c r="H5296" s="8">
        <v>0</v>
      </c>
      <c r="I5296" t="str">
        <f>_xlfn.XLOOKUP(C5296,State_Ref!B:B,State_Ref!A:A,"No Match")</f>
        <v>Wisconsin</v>
      </c>
      <c r="J5296" cm="1">
        <f t="array" ref="J5296">_xlfn.XLOOKUP(I5296&amp;PROPER(D5296),Cleaned_Population!B$2:B$3200&amp;Cleaned_Population!A$2:A$3200,Cleaned_Population!C$2:C$3200,"No Match")</f>
        <v>40195</v>
      </c>
      <c r="K5296" t="str">
        <f t="shared" si="82"/>
        <v>Sufficient Access</v>
      </c>
    </row>
    <row r="5297" spans="1:11">
      <c r="A5297" t="str">
        <v>MERCY WALWORTH HOSPITAL &amp; MEDICAL CENTER</v>
      </c>
      <c r="B5297" t="str">
        <v>LAKE GENEVA</v>
      </c>
      <c r="C5297" t="str">
        <v>WI</v>
      </c>
      <c r="D5297" t="str">
        <v>WALWORTH</v>
      </c>
      <c r="E5297" t="str">
        <v>Critical Access Hospitals</v>
      </c>
      <c r="F5297" t="str">
        <v>Voluntary non-profit - Private</v>
      </c>
      <c r="G5297" t="str">
        <v>Yes</v>
      </c>
      <c r="H5297" s="8">
        <v>3</v>
      </c>
      <c r="I5297" t="str">
        <f>_xlfn.XLOOKUP(C5297,State_Ref!B:B,State_Ref!A:A,"No Match")</f>
        <v>Wisconsin</v>
      </c>
      <c r="J5297" cm="1">
        <f t="array" ref="J5297">_xlfn.XLOOKUP(I5297&amp;PROPER(D5297),Cleaned_Population!B$2:B$3200&amp;Cleaned_Population!A$2:A$3200,Cleaned_Population!C$2:C$3200,"No Match")</f>
        <v>106127</v>
      </c>
      <c r="K5297" t="str">
        <f t="shared" si="82"/>
        <v>Sufficient Access</v>
      </c>
    </row>
    <row r="5298" spans="1:11">
      <c r="A5298" t="str">
        <v>DOOR COUNTY MEDICAL CENTER</v>
      </c>
      <c r="B5298" t="str">
        <v>STURGEON BAY</v>
      </c>
      <c r="C5298" t="str">
        <v>WI</v>
      </c>
      <c r="D5298" t="str">
        <v>DOOR</v>
      </c>
      <c r="E5298" t="str">
        <v>Critical Access Hospitals</v>
      </c>
      <c r="F5298" t="str">
        <v>Voluntary non-profit - Private</v>
      </c>
      <c r="G5298" t="str">
        <v>Yes</v>
      </c>
      <c r="H5298" s="8">
        <v>4</v>
      </c>
      <c r="I5298" t="str">
        <f>_xlfn.XLOOKUP(C5298,State_Ref!B:B,State_Ref!A:A,"No Match")</f>
        <v>Wisconsin</v>
      </c>
      <c r="J5298" cm="1">
        <f t="array" ref="J5298">_xlfn.XLOOKUP(I5298&amp;PROPER(D5298),Cleaned_Population!B$2:B$3200&amp;Cleaned_Population!A$2:A$3200,Cleaned_Population!C$2:C$3200,"No Match")</f>
        <v>30616</v>
      </c>
      <c r="K5298" t="str">
        <f t="shared" si="82"/>
        <v>Sufficient Access</v>
      </c>
    </row>
    <row r="5299" spans="1:11">
      <c r="A5299" t="str">
        <v>TAMARACK HEALTH ASHLAND MEDICAL CENTER</v>
      </c>
      <c r="B5299" t="str">
        <v>ASHLAND</v>
      </c>
      <c r="C5299" t="str">
        <v>WI</v>
      </c>
      <c r="D5299" t="str">
        <v>ASHLAND</v>
      </c>
      <c r="E5299" t="str">
        <v>Critical Access Hospitals</v>
      </c>
      <c r="F5299" t="str">
        <v>Voluntary non-profit - Private</v>
      </c>
      <c r="G5299" t="str">
        <v>Yes</v>
      </c>
      <c r="H5299" s="8">
        <v>3</v>
      </c>
      <c r="I5299" t="str">
        <f>_xlfn.XLOOKUP(C5299,State_Ref!B:B,State_Ref!A:A,"No Match")</f>
        <v>Wisconsin</v>
      </c>
      <c r="J5299" cm="1">
        <f t="array" ref="J5299">_xlfn.XLOOKUP(I5299&amp;PROPER(D5299),Cleaned_Population!B$2:B$3200&amp;Cleaned_Population!A$2:A$3200,Cleaned_Population!C$2:C$3200,"No Match")</f>
        <v>16203</v>
      </c>
      <c r="K5299" t="str">
        <f t="shared" si="82"/>
        <v>Sufficient Access</v>
      </c>
    </row>
    <row r="5300" spans="1:11">
      <c r="A5300" t="str">
        <v>CHILDRENS HOSPITAL OF WISCONSIN</v>
      </c>
      <c r="B5300" t="str">
        <v>MILWAUKEE</v>
      </c>
      <c r="C5300" t="str">
        <v>WI</v>
      </c>
      <c r="D5300" t="str">
        <v>MILWAUKEE</v>
      </c>
      <c r="E5300" t="str">
        <v>Childrens</v>
      </c>
      <c r="F5300" t="str">
        <v>Voluntary non-profit - Other</v>
      </c>
      <c r="G5300" t="str">
        <v>Yes</v>
      </c>
      <c r="H5300" s="8">
        <v>0</v>
      </c>
      <c r="I5300" t="str">
        <f>_xlfn.XLOOKUP(C5300,State_Ref!B:B,State_Ref!A:A,"No Match")</f>
        <v>Wisconsin</v>
      </c>
      <c r="J5300" cm="1">
        <f t="array" ref="J5300">_xlfn.XLOOKUP(I5300&amp;PROPER(D5300),Cleaned_Population!B$2:B$3200&amp;Cleaned_Population!A$2:A$3200,Cleaned_Population!C$2:C$3200,"No Match")</f>
        <v>924216</v>
      </c>
      <c r="K5300" t="str">
        <f t="shared" si="82"/>
        <v>Sufficient Access</v>
      </c>
    </row>
    <row r="5301" spans="1:11">
      <c r="A5301" t="str">
        <v>CHILDRENS HOSPITAL OF WISCONSIN FOX VALLEY</v>
      </c>
      <c r="B5301" t="str">
        <v>NEENAH</v>
      </c>
      <c r="C5301" t="str">
        <v>WI</v>
      </c>
      <c r="D5301" t="str">
        <v>WINNEBAGO</v>
      </c>
      <c r="E5301" t="str">
        <v>Childrens</v>
      </c>
      <c r="F5301" t="str">
        <v>Voluntary non-profit - Other</v>
      </c>
      <c r="G5301" t="str">
        <v>Yes</v>
      </c>
      <c r="H5301" s="8">
        <v>0</v>
      </c>
      <c r="I5301" t="str">
        <f>_xlfn.XLOOKUP(C5301,State_Ref!B:B,State_Ref!A:A,"No Match")</f>
        <v>Wisconsin</v>
      </c>
      <c r="J5301" cm="1">
        <f t="array" ref="J5301">_xlfn.XLOOKUP(I5301&amp;PROPER(D5301),Cleaned_Population!B$2:B$3200&amp;Cleaned_Population!A$2:A$3200,Cleaned_Population!C$2:C$3200,"No Match")</f>
        <v>174218</v>
      </c>
      <c r="K5301" t="str">
        <f t="shared" si="82"/>
        <v>Sufficient Access</v>
      </c>
    </row>
    <row r="5302" spans="1:11">
      <c r="A5302" t="str">
        <v>AURORA PSYCHIATRIC HOSPITAL</v>
      </c>
      <c r="B5302" t="str">
        <v>WAUWATOSA</v>
      </c>
      <c r="C5302" t="str">
        <v>WI</v>
      </c>
      <c r="D5302" t="str">
        <v>MILWAUKEE</v>
      </c>
      <c r="E5302" t="str">
        <v>Psychiatric</v>
      </c>
      <c r="F5302" t="str">
        <v>Voluntary non-profit - Private</v>
      </c>
      <c r="G5302" t="str">
        <v>No</v>
      </c>
      <c r="H5302" s="8">
        <v>0</v>
      </c>
      <c r="I5302" t="str">
        <f>_xlfn.XLOOKUP(C5302,State_Ref!B:B,State_Ref!A:A,"No Match")</f>
        <v>Wisconsin</v>
      </c>
      <c r="J5302" cm="1">
        <f t="array" ref="J5302">_xlfn.XLOOKUP(I5302&amp;PROPER(D5302),Cleaned_Population!B$2:B$3200&amp;Cleaned_Population!A$2:A$3200,Cleaned_Population!C$2:C$3200,"No Match")</f>
        <v>924216</v>
      </c>
      <c r="K5302" t="str">
        <f t="shared" si="82"/>
        <v>Sufficient Access</v>
      </c>
    </row>
    <row r="5303" spans="1:11">
      <c r="A5303" t="str">
        <v>WINNEBAGO MENTAL HEALTH INSTITUTE</v>
      </c>
      <c r="B5303" t="str">
        <v>WINNEBAGO</v>
      </c>
      <c r="C5303" t="str">
        <v>WI</v>
      </c>
      <c r="D5303" t="str">
        <v>WINNEBAGO</v>
      </c>
      <c r="E5303" t="str">
        <v>Psychiatric</v>
      </c>
      <c r="F5303" t="str">
        <v>Government - State</v>
      </c>
      <c r="G5303" t="str">
        <v>No</v>
      </c>
      <c r="H5303" s="8">
        <v>0</v>
      </c>
      <c r="I5303" t="str">
        <f>_xlfn.XLOOKUP(C5303,State_Ref!B:B,State_Ref!A:A,"No Match")</f>
        <v>Wisconsin</v>
      </c>
      <c r="J5303" cm="1">
        <f t="array" ref="J5303">_xlfn.XLOOKUP(I5303&amp;PROPER(D5303),Cleaned_Population!B$2:B$3200&amp;Cleaned_Population!A$2:A$3200,Cleaned_Population!C$2:C$3200,"No Match")</f>
        <v>174218</v>
      </c>
      <c r="K5303" t="str">
        <f t="shared" si="82"/>
        <v>Sufficient Access</v>
      </c>
    </row>
    <row r="5304" spans="1:11">
      <c r="A5304" t="str">
        <v>MENDOTA MENTAL HEALTH INSTITUTE</v>
      </c>
      <c r="B5304" t="str">
        <v>MADISON</v>
      </c>
      <c r="C5304" t="str">
        <v>WI</v>
      </c>
      <c r="D5304" t="str">
        <v>DANE</v>
      </c>
      <c r="E5304" t="str">
        <v>Psychiatric</v>
      </c>
      <c r="F5304" t="str">
        <v>Government - State</v>
      </c>
      <c r="G5304" t="str">
        <v>No</v>
      </c>
      <c r="H5304" s="8">
        <v>0</v>
      </c>
      <c r="I5304" t="str">
        <f>_xlfn.XLOOKUP(C5304,State_Ref!B:B,State_Ref!A:A,"No Match")</f>
        <v>Wisconsin</v>
      </c>
      <c r="J5304" cm="1">
        <f t="array" ref="J5304">_xlfn.XLOOKUP(I5304&amp;PROPER(D5304),Cleaned_Population!B$2:B$3200&amp;Cleaned_Population!A$2:A$3200,Cleaned_Population!C$2:C$3200,"No Match")</f>
        <v>590375</v>
      </c>
      <c r="K5304" t="str">
        <f t="shared" si="82"/>
        <v>Sufficient Access</v>
      </c>
    </row>
    <row r="5305" spans="1:11">
      <c r="A5305" t="str">
        <v>BROWN COUNTY COMMUNITY TREATMENT CTR</v>
      </c>
      <c r="B5305" t="str">
        <v>GREEN BAY</v>
      </c>
      <c r="C5305" t="str">
        <v>WI</v>
      </c>
      <c r="D5305" t="str">
        <v>BROWN</v>
      </c>
      <c r="E5305" t="str">
        <v>Psychiatric</v>
      </c>
      <c r="F5305" t="str">
        <v>Government - Local</v>
      </c>
      <c r="G5305" t="str">
        <v>No</v>
      </c>
      <c r="H5305" s="8">
        <v>0</v>
      </c>
      <c r="I5305" t="str">
        <f>_xlfn.XLOOKUP(C5305,State_Ref!B:B,State_Ref!A:A,"No Match")</f>
        <v>Wisconsin</v>
      </c>
      <c r="J5305" cm="1">
        <f t="array" ref="J5305">_xlfn.XLOOKUP(I5305&amp;PROPER(D5305),Cleaned_Population!B$2:B$3200&amp;Cleaned_Population!A$2:A$3200,Cleaned_Population!C$2:C$3200,"No Match")</f>
        <v>275803</v>
      </c>
      <c r="K5305" t="str">
        <f t="shared" si="82"/>
        <v>Sufficient Access</v>
      </c>
    </row>
    <row r="5306" spans="1:11">
      <c r="A5306" t="str">
        <v>NORTH CENTRAL HEALTH CARE</v>
      </c>
      <c r="B5306" t="str">
        <v>WAUSAU</v>
      </c>
      <c r="C5306" t="str">
        <v>WI</v>
      </c>
      <c r="D5306" t="str">
        <v>MARATHON</v>
      </c>
      <c r="E5306" t="str">
        <v>Psychiatric</v>
      </c>
      <c r="F5306" t="str">
        <v>Voluntary non-profit - Other</v>
      </c>
      <c r="G5306" t="str">
        <v>No</v>
      </c>
      <c r="H5306" s="8">
        <v>0</v>
      </c>
      <c r="I5306" t="str">
        <f>_xlfn.XLOOKUP(C5306,State_Ref!B:B,State_Ref!A:A,"No Match")</f>
        <v>Wisconsin</v>
      </c>
      <c r="J5306" cm="1">
        <f t="array" ref="J5306">_xlfn.XLOOKUP(I5306&amp;PROPER(D5306),Cleaned_Population!B$2:B$3200&amp;Cleaned_Population!A$2:A$3200,Cleaned_Population!C$2:C$3200,"No Match")</f>
        <v>139432</v>
      </c>
      <c r="K5306" t="str">
        <f t="shared" si="82"/>
        <v>Sufficient Access</v>
      </c>
    </row>
    <row r="5307" spans="1:11">
      <c r="A5307" t="str">
        <v>ROGERS MEMORIAL HOSPITAL</v>
      </c>
      <c r="B5307" t="str">
        <v>OCONOMOWOC</v>
      </c>
      <c r="C5307" t="str">
        <v>WI</v>
      </c>
      <c r="D5307" t="str">
        <v>WAUKESHA</v>
      </c>
      <c r="E5307" t="str">
        <v>Psychiatric</v>
      </c>
      <c r="F5307" t="str">
        <v>Voluntary non-profit - Private</v>
      </c>
      <c r="G5307" t="str">
        <v>No</v>
      </c>
      <c r="H5307" s="8">
        <v>0</v>
      </c>
      <c r="I5307" t="str">
        <f>_xlfn.XLOOKUP(C5307,State_Ref!B:B,State_Ref!A:A,"No Match")</f>
        <v>Wisconsin</v>
      </c>
      <c r="J5307" cm="1">
        <f t="array" ref="J5307">_xlfn.XLOOKUP(I5307&amp;PROPER(D5307),Cleaned_Population!B$2:B$3200&amp;Cleaned_Population!A$2:A$3200,Cleaned_Population!C$2:C$3200,"No Match")</f>
        <v>417210</v>
      </c>
      <c r="K5307" t="str">
        <f t="shared" si="82"/>
        <v>Sufficient Access</v>
      </c>
    </row>
    <row r="5308" spans="1:11">
      <c r="A5308" t="str">
        <v>NORWOOD HEALTH CENTER</v>
      </c>
      <c r="B5308" t="str">
        <v>MARSHFIELD</v>
      </c>
      <c r="C5308" t="str">
        <v>WI</v>
      </c>
      <c r="D5308" t="str">
        <v>WOOD</v>
      </c>
      <c r="E5308" t="str">
        <v>Psychiatric</v>
      </c>
      <c r="F5308" t="str">
        <v>Government - Local</v>
      </c>
      <c r="G5308" t="str">
        <v>No</v>
      </c>
      <c r="H5308" s="8">
        <v>0</v>
      </c>
      <c r="I5308" t="str">
        <f>_xlfn.XLOOKUP(C5308,State_Ref!B:B,State_Ref!A:A,"No Match")</f>
        <v>Wisconsin</v>
      </c>
      <c r="J5308" cm="1">
        <f t="array" ref="J5308">_xlfn.XLOOKUP(I5308&amp;PROPER(D5308),Cleaned_Population!B$2:B$3200&amp;Cleaned_Population!A$2:A$3200,Cleaned_Population!C$2:C$3200,"No Match")</f>
        <v>74060</v>
      </c>
      <c r="K5308" t="str">
        <f t="shared" si="82"/>
        <v>Sufficient Access</v>
      </c>
    </row>
    <row r="5309" spans="1:11">
      <c r="A5309" t="str">
        <v>FOND DU LAC COUNTY ACUTE PSYCH UNIT</v>
      </c>
      <c r="B5309" t="str">
        <v>FOND DU LAC</v>
      </c>
      <c r="C5309" t="str">
        <v>WI</v>
      </c>
      <c r="D5309" t="str">
        <v>FOND DU LAC</v>
      </c>
      <c r="E5309" t="str">
        <v>Psychiatric</v>
      </c>
      <c r="F5309" t="str">
        <v>Government - Local</v>
      </c>
      <c r="G5309" t="str">
        <v>Yes</v>
      </c>
      <c r="H5309" s="8">
        <v>0</v>
      </c>
      <c r="I5309" t="str">
        <f>_xlfn.XLOOKUP(C5309,State_Ref!B:B,State_Ref!A:A,"No Match")</f>
        <v>Wisconsin</v>
      </c>
      <c r="J5309" cm="1">
        <f t="array" ref="J5309">_xlfn.XLOOKUP(I5309&amp;PROPER(D5309),Cleaned_Population!B$2:B$3200&amp;Cleaned_Population!A$2:A$3200,Cleaned_Population!C$2:C$3200,"No Match")</f>
        <v>104669</v>
      </c>
      <c r="K5309" t="str">
        <f t="shared" si="82"/>
        <v>Sufficient Access</v>
      </c>
    </row>
    <row r="5310" spans="1:11">
      <c r="A5310" t="str">
        <v>WAUKESHA COUNTY MENTAL HEALTH CTR</v>
      </c>
      <c r="B5310" t="str">
        <v>WAUKESHA</v>
      </c>
      <c r="C5310" t="str">
        <v>WI</v>
      </c>
      <c r="D5310" t="str">
        <v>WAUKESHA</v>
      </c>
      <c r="E5310" t="str">
        <v>Psychiatric</v>
      </c>
      <c r="F5310" t="str">
        <v>Government - Local</v>
      </c>
      <c r="G5310" t="str">
        <v>No</v>
      </c>
      <c r="H5310" s="8">
        <v>0</v>
      </c>
      <c r="I5310" t="str">
        <f>_xlfn.XLOOKUP(C5310,State_Ref!B:B,State_Ref!A:A,"No Match")</f>
        <v>Wisconsin</v>
      </c>
      <c r="J5310" cm="1">
        <f t="array" ref="J5310">_xlfn.XLOOKUP(I5310&amp;PROPER(D5310),Cleaned_Population!B$2:B$3200&amp;Cleaned_Population!A$2:A$3200,Cleaned_Population!C$2:C$3200,"No Match")</f>
        <v>417210</v>
      </c>
      <c r="K5310" t="str">
        <f t="shared" si="82"/>
        <v>Sufficient Access</v>
      </c>
    </row>
    <row r="5311" spans="1:11">
      <c r="A5311" t="str">
        <v>SBH Green Bay, LLC d/b/a WILLOW CREEK BEHAVIORAL HEALTH</v>
      </c>
      <c r="B5311" t="str">
        <v>GREEN BAY</v>
      </c>
      <c r="C5311" t="str">
        <v>WI</v>
      </c>
      <c r="D5311" t="str">
        <v>BROWN</v>
      </c>
      <c r="E5311" t="str">
        <v>Psychiatric</v>
      </c>
      <c r="F5311" t="str">
        <v>Proprietary</v>
      </c>
      <c r="G5311" t="str">
        <v>No</v>
      </c>
      <c r="H5311" s="8">
        <v>0</v>
      </c>
      <c r="I5311" t="str">
        <f>_xlfn.XLOOKUP(C5311,State_Ref!B:B,State_Ref!A:A,"No Match")</f>
        <v>Wisconsin</v>
      </c>
      <c r="J5311" cm="1">
        <f t="array" ref="J5311">_xlfn.XLOOKUP(I5311&amp;PROPER(D5311),Cleaned_Population!B$2:B$3200&amp;Cleaned_Population!A$2:A$3200,Cleaned_Population!C$2:C$3200,"No Match")</f>
        <v>275803</v>
      </c>
      <c r="K5311" t="str">
        <f t="shared" si="82"/>
        <v>Sufficient Access</v>
      </c>
    </row>
    <row r="5312" spans="1:11">
      <c r="A5312" t="str">
        <v>MIRAMONT BEHAVIORAL HEALTH</v>
      </c>
      <c r="B5312" t="str">
        <v>MIDDLETON</v>
      </c>
      <c r="C5312" t="str">
        <v>WI</v>
      </c>
      <c r="D5312" t="str">
        <v>DANE</v>
      </c>
      <c r="E5312" t="str">
        <v>Psychiatric</v>
      </c>
      <c r="F5312" t="str">
        <v>Proprietary</v>
      </c>
      <c r="G5312" t="str">
        <v>No</v>
      </c>
      <c r="H5312" s="8">
        <v>0</v>
      </c>
      <c r="I5312" t="str">
        <f>_xlfn.XLOOKUP(C5312,State_Ref!B:B,State_Ref!A:A,"No Match")</f>
        <v>Wisconsin</v>
      </c>
      <c r="J5312" cm="1">
        <f t="array" ref="J5312">_xlfn.XLOOKUP(I5312&amp;PROPER(D5312),Cleaned_Population!B$2:B$3200&amp;Cleaned_Population!A$2:A$3200,Cleaned_Population!C$2:C$3200,"No Match")</f>
        <v>590375</v>
      </c>
      <c r="K5312" t="str">
        <f t="shared" si="82"/>
        <v>Sufficient Access</v>
      </c>
    </row>
    <row r="5313" spans="1:11">
      <c r="A5313" t="str">
        <v>GRANITE HILLS HOSPITAL</v>
      </c>
      <c r="B5313" t="str">
        <v>WEST ALLIS</v>
      </c>
      <c r="C5313" t="str">
        <v>WI</v>
      </c>
      <c r="D5313" t="str">
        <v>MILWAUKEE</v>
      </c>
      <c r="E5313" t="str">
        <v>Psychiatric</v>
      </c>
      <c r="F5313" t="str">
        <v>Proprietary</v>
      </c>
      <c r="G5313" t="str">
        <v>Yes</v>
      </c>
      <c r="H5313" s="8">
        <v>0</v>
      </c>
      <c r="I5313" t="str">
        <f>_xlfn.XLOOKUP(C5313,State_Ref!B:B,State_Ref!A:A,"No Match")</f>
        <v>Wisconsin</v>
      </c>
      <c r="J5313" cm="1">
        <f t="array" ref="J5313">_xlfn.XLOOKUP(I5313&amp;PROPER(D5313),Cleaned_Population!B$2:B$3200&amp;Cleaned_Population!A$2:A$3200,Cleaned_Population!C$2:C$3200,"No Match")</f>
        <v>924216</v>
      </c>
      <c r="K5313" t="str">
        <f t="shared" si="82"/>
        <v>Sufficient Access</v>
      </c>
    </row>
    <row r="5314" spans="1:11">
      <c r="A5314" t="str">
        <v>MENTAL HEALTH EMERGENCY CENTER, INC</v>
      </c>
      <c r="B5314" t="str">
        <v>MILWAUKEE</v>
      </c>
      <c r="C5314" t="str">
        <v>WI</v>
      </c>
      <c r="D5314" t="str">
        <v>MILWAUKEE</v>
      </c>
      <c r="E5314" t="str">
        <v>Psychiatric</v>
      </c>
      <c r="F5314" t="str">
        <v>Voluntary non-profit - Private</v>
      </c>
      <c r="G5314" t="str">
        <v>No</v>
      </c>
      <c r="H5314" s="8">
        <v>0</v>
      </c>
      <c r="I5314" t="str">
        <f>_xlfn.XLOOKUP(C5314,State_Ref!B:B,State_Ref!A:A,"No Match")</f>
        <v>Wisconsin</v>
      </c>
      <c r="J5314" cm="1">
        <f t="array" ref="J5314">_xlfn.XLOOKUP(I5314&amp;PROPER(D5314),Cleaned_Population!B$2:B$3200&amp;Cleaned_Population!A$2:A$3200,Cleaned_Population!C$2:C$3200,"No Match")</f>
        <v>924216</v>
      </c>
      <c r="K5314" t="str">
        <f t="shared" si="82"/>
        <v>Sufficient Access</v>
      </c>
    </row>
    <row r="5315" spans="1:11">
      <c r="A5315" t="str">
        <v>CAMPBELL COUNTY HEALTH</v>
      </c>
      <c r="B5315" t="str">
        <v>GILLETTE</v>
      </c>
      <c r="C5315" t="str">
        <v>WY</v>
      </c>
      <c r="D5315" t="str">
        <v>CAMPBELL</v>
      </c>
      <c r="E5315" t="str">
        <v>Acute Care Hospitals</v>
      </c>
      <c r="F5315" t="str">
        <v>Government - Hospital District or Authority</v>
      </c>
      <c r="G5315" t="str">
        <v>Yes</v>
      </c>
      <c r="H5315" s="8">
        <v>3</v>
      </c>
      <c r="I5315" t="str">
        <f>_xlfn.XLOOKUP(C5315,State_Ref!B:B,State_Ref!A:A,"No Match")</f>
        <v>Wyoming</v>
      </c>
      <c r="J5315" cm="1">
        <f t="array" ref="J5315">_xlfn.XLOOKUP(I5315&amp;PROPER(D5315),Cleaned_Population!B$2:B$3200&amp;Cleaned_Population!A$2:A$3200,Cleaned_Population!C$2:C$3200,"No Match")</f>
        <v>48145</v>
      </c>
      <c r="K5315" t="str">
        <f t="shared" ref="K5315:K5378" si="83">IF(AND(J5315&gt;50000,COUNTIFS(D:D,D5315,C:C,C5315)&lt;=1),"Hospital Desert","Sufficient Access")</f>
        <v>Sufficient Access</v>
      </c>
    </row>
    <row r="5316" spans="1:11">
      <c r="A5316" t="str">
        <v>SHERIDAN MEMORIAL HOSPITAL</v>
      </c>
      <c r="B5316" t="str">
        <v>SHERIDAN</v>
      </c>
      <c r="C5316" t="str">
        <v>WY</v>
      </c>
      <c r="D5316" t="str">
        <v>SHERIDAN</v>
      </c>
      <c r="E5316" t="str">
        <v>Acute Care Hospitals</v>
      </c>
      <c r="F5316" t="str">
        <v>Government - Local</v>
      </c>
      <c r="G5316" t="str">
        <v>Yes</v>
      </c>
      <c r="H5316" s="8">
        <v>3</v>
      </c>
      <c r="I5316" t="str">
        <f>_xlfn.XLOOKUP(C5316,State_Ref!B:B,State_Ref!A:A,"No Match")</f>
        <v>Wyoming</v>
      </c>
      <c r="J5316" cm="1">
        <f t="array" ref="J5316">_xlfn.XLOOKUP(I5316&amp;PROPER(D5316),Cleaned_Population!B$2:B$3200&amp;Cleaned_Population!A$2:A$3200,Cleaned_Population!C$2:C$3200,"No Match")</f>
        <v>33241</v>
      </c>
      <c r="K5316" t="str">
        <f t="shared" si="83"/>
        <v>Sufficient Access</v>
      </c>
    </row>
    <row r="5317" spans="1:11">
      <c r="A5317" t="str">
        <v>SAGEWEST HEALTH CARE</v>
      </c>
      <c r="B5317" t="str">
        <v>RIVERTON</v>
      </c>
      <c r="C5317" t="str">
        <v>WY</v>
      </c>
      <c r="D5317" t="str">
        <v>FREMONT</v>
      </c>
      <c r="E5317" t="str">
        <v>Acute Care Hospitals</v>
      </c>
      <c r="F5317" t="str">
        <v>Proprietary</v>
      </c>
      <c r="G5317" t="str">
        <v>Yes</v>
      </c>
      <c r="H5317" s="8">
        <v>2</v>
      </c>
      <c r="I5317" t="str">
        <f>_xlfn.XLOOKUP(C5317,State_Ref!B:B,State_Ref!A:A,"No Match")</f>
        <v>Wyoming</v>
      </c>
      <c r="J5317" cm="1">
        <f t="array" ref="J5317">_xlfn.XLOOKUP(I5317&amp;PROPER(D5317),Cleaned_Population!B$2:B$3200&amp;Cleaned_Population!A$2:A$3200,Cleaned_Population!C$2:C$3200,"No Match")</f>
        <v>39464</v>
      </c>
      <c r="K5317" t="str">
        <f t="shared" si="83"/>
        <v>Sufficient Access</v>
      </c>
    </row>
    <row r="5318" spans="1:11">
      <c r="A5318" t="str">
        <v>BANNER WYOMING MEDICAL CENTER</v>
      </c>
      <c r="B5318" t="str">
        <v>CASPER</v>
      </c>
      <c r="C5318" t="str">
        <v>WY</v>
      </c>
      <c r="D5318" t="str">
        <v>NATRONA</v>
      </c>
      <c r="E5318" t="str">
        <v>Acute Care Hospitals</v>
      </c>
      <c r="F5318" t="str">
        <v>Government - Local</v>
      </c>
      <c r="G5318" t="str">
        <v>Yes</v>
      </c>
      <c r="H5318" s="8">
        <v>2</v>
      </c>
      <c r="I5318" t="str">
        <f>_xlfn.XLOOKUP(C5318,State_Ref!B:B,State_Ref!A:A,"No Match")</f>
        <v>Wyoming</v>
      </c>
      <c r="J5318" cm="1">
        <f t="array" ref="J5318">_xlfn.XLOOKUP(I5318&amp;PROPER(D5318),Cleaned_Population!B$2:B$3200&amp;Cleaned_Population!A$2:A$3200,Cleaned_Population!C$2:C$3200,"No Match")</f>
        <v>80526</v>
      </c>
      <c r="K5318" t="str">
        <f t="shared" si="83"/>
        <v>Sufficient Access</v>
      </c>
    </row>
    <row r="5319" spans="1:11">
      <c r="A5319" t="str">
        <v>CHEYENNE REGIONAL MEDICAL CENTER</v>
      </c>
      <c r="B5319" t="str">
        <v>CHEYENNE</v>
      </c>
      <c r="C5319" t="str">
        <v>WY</v>
      </c>
      <c r="D5319" t="str">
        <v>LARAMIE</v>
      </c>
      <c r="E5319" t="str">
        <v>Acute Care Hospitals</v>
      </c>
      <c r="F5319" t="str">
        <v>Voluntary non-profit - Other</v>
      </c>
      <c r="G5319" t="str">
        <v>Yes</v>
      </c>
      <c r="H5319" s="8">
        <v>3</v>
      </c>
      <c r="I5319" t="str">
        <f>_xlfn.XLOOKUP(C5319,State_Ref!B:B,State_Ref!A:A,"No Match")</f>
        <v>Wyoming</v>
      </c>
      <c r="J5319" cm="1">
        <f t="array" ref="J5319">_xlfn.XLOOKUP(I5319&amp;PROPER(D5319),Cleaned_Population!B$2:B$3200&amp;Cleaned_Population!A$2:A$3200,Cleaned_Population!C$2:C$3200,"No Match")</f>
        <v>102938</v>
      </c>
      <c r="K5319" t="str">
        <f t="shared" si="83"/>
        <v>Sufficient Access</v>
      </c>
    </row>
    <row r="5320" spans="1:11">
      <c r="A5320" t="str">
        <v>ST JOHNS MEDICAL CENTER</v>
      </c>
      <c r="B5320" t="str">
        <v>JACKSON</v>
      </c>
      <c r="C5320" t="str">
        <v>WY</v>
      </c>
      <c r="D5320" t="str">
        <v>TETON</v>
      </c>
      <c r="E5320" t="str">
        <v>Acute Care Hospitals</v>
      </c>
      <c r="F5320" t="str">
        <v>Government - Hospital District or Authority</v>
      </c>
      <c r="G5320" t="str">
        <v>Yes</v>
      </c>
      <c r="H5320" s="8">
        <v>5</v>
      </c>
      <c r="I5320" t="str">
        <f>_xlfn.XLOOKUP(C5320,State_Ref!B:B,State_Ref!A:A,"No Match")</f>
        <v>Wyoming</v>
      </c>
      <c r="J5320" cm="1">
        <f t="array" ref="J5320">_xlfn.XLOOKUP(I5320&amp;PROPER(D5320),Cleaned_Population!B$2:B$3200&amp;Cleaned_Population!A$2:A$3200,Cleaned_Population!C$2:C$3200,"No Match")</f>
        <v>23333</v>
      </c>
      <c r="K5320" t="str">
        <f t="shared" si="83"/>
        <v>Sufficient Access</v>
      </c>
    </row>
    <row r="5321" spans="1:11">
      <c r="A5321" t="str">
        <v>IVINSON MEMORIAL HOSPITAL</v>
      </c>
      <c r="B5321" t="str">
        <v>LARAMIE</v>
      </c>
      <c r="C5321" t="str">
        <v>WY</v>
      </c>
      <c r="D5321" t="str">
        <v>ALBANY</v>
      </c>
      <c r="E5321" t="str">
        <v>Acute Care Hospitals</v>
      </c>
      <c r="F5321" t="str">
        <v>Government - Hospital District or Authority</v>
      </c>
      <c r="G5321" t="str">
        <v>Yes</v>
      </c>
      <c r="H5321" s="8">
        <v>3</v>
      </c>
      <c r="I5321" t="str">
        <f>_xlfn.XLOOKUP(C5321,State_Ref!B:B,State_Ref!A:A,"No Match")</f>
        <v>Wyoming</v>
      </c>
      <c r="J5321" cm="1">
        <f t="array" ref="J5321">_xlfn.XLOOKUP(I5321&amp;PROPER(D5321),Cleaned_Population!B$2:B$3200&amp;Cleaned_Population!A$2:A$3200,Cleaned_Population!C$2:C$3200,"No Match")</f>
        <v>38558</v>
      </c>
      <c r="K5321" t="str">
        <f t="shared" si="83"/>
        <v>Sufficient Access</v>
      </c>
    </row>
    <row r="5322" spans="1:11">
      <c r="A5322" t="str">
        <v>SUMMIT MEDICAL CENTER</v>
      </c>
      <c r="B5322" t="str">
        <v>CASPER</v>
      </c>
      <c r="C5322" t="str">
        <v>WY</v>
      </c>
      <c r="D5322" t="str">
        <v>NATRONA</v>
      </c>
      <c r="E5322" t="str">
        <v>Acute Care Hospitals</v>
      </c>
      <c r="F5322" t="str">
        <v>Physician</v>
      </c>
      <c r="G5322" t="str">
        <v>No</v>
      </c>
      <c r="H5322" s="8">
        <v>0</v>
      </c>
      <c r="I5322" t="str">
        <f>_xlfn.XLOOKUP(C5322,State_Ref!B:B,State_Ref!A:A,"No Match")</f>
        <v>Wyoming</v>
      </c>
      <c r="J5322" cm="1">
        <f t="array" ref="J5322">_xlfn.XLOOKUP(I5322&amp;PROPER(D5322),Cleaned_Population!B$2:B$3200&amp;Cleaned_Population!A$2:A$3200,Cleaned_Population!C$2:C$3200,"No Match")</f>
        <v>80526</v>
      </c>
      <c r="K5322" t="str">
        <f t="shared" si="83"/>
        <v>Sufficient Access</v>
      </c>
    </row>
    <row r="5323" spans="1:11">
      <c r="A5323" t="str">
        <v>CHEYENNE VA MEDICAL CENTER</v>
      </c>
      <c r="B5323" t="str">
        <v>CHEYENNE</v>
      </c>
      <c r="C5323" t="str">
        <v>WY</v>
      </c>
      <c r="D5323" t="str">
        <v>LARAMIE</v>
      </c>
      <c r="E5323" t="str">
        <v>Acute Care - Veterans Administration</v>
      </c>
      <c r="F5323" t="str">
        <v>Veterans Health Administration</v>
      </c>
      <c r="G5323" t="str">
        <v>Yes</v>
      </c>
      <c r="H5323" s="8">
        <v>5</v>
      </c>
      <c r="I5323" t="str">
        <f>_xlfn.XLOOKUP(C5323,State_Ref!B:B,State_Ref!A:A,"No Match")</f>
        <v>Wyoming</v>
      </c>
      <c r="J5323" cm="1">
        <f t="array" ref="J5323">_xlfn.XLOOKUP(I5323&amp;PROPER(D5323),Cleaned_Population!B$2:B$3200&amp;Cleaned_Population!A$2:A$3200,Cleaned_Population!C$2:C$3200,"No Match")</f>
        <v>102938</v>
      </c>
      <c r="K5323" t="str">
        <f t="shared" si="83"/>
        <v>Sufficient Access</v>
      </c>
    </row>
    <row r="5324" spans="1:11">
      <c r="A5324" t="str">
        <v>SHERIDAN VA MEDICAL CENTER</v>
      </c>
      <c r="B5324" t="str">
        <v>SHERIDAN</v>
      </c>
      <c r="C5324" t="str">
        <v>WY</v>
      </c>
      <c r="D5324" t="str">
        <v>SHERIDAN</v>
      </c>
      <c r="E5324" t="str">
        <v>Acute Care - Veterans Administration</v>
      </c>
      <c r="F5324" t="str">
        <v>Veterans Health Administration</v>
      </c>
      <c r="G5324" t="str">
        <v>No</v>
      </c>
      <c r="H5324" s="8">
        <v>0</v>
      </c>
      <c r="I5324" t="str">
        <f>_xlfn.XLOOKUP(C5324,State_Ref!B:B,State_Ref!A:A,"No Match")</f>
        <v>Wyoming</v>
      </c>
      <c r="J5324" cm="1">
        <f t="array" ref="J5324">_xlfn.XLOOKUP(I5324&amp;PROPER(D5324),Cleaned_Population!B$2:B$3200&amp;Cleaned_Population!A$2:A$3200,Cleaned_Population!C$2:C$3200,"No Match")</f>
        <v>33241</v>
      </c>
      <c r="K5324" t="str">
        <f t="shared" si="83"/>
        <v>Sufficient Access</v>
      </c>
    </row>
    <row r="5325" spans="1:11">
      <c r="A5325" t="str">
        <v>SOUTH BIG HORN COUNTY HOSPITAL</v>
      </c>
      <c r="B5325" t="str">
        <v>BASIN</v>
      </c>
      <c r="C5325" t="str">
        <v>WY</v>
      </c>
      <c r="D5325" t="str">
        <v>BIG HORN</v>
      </c>
      <c r="E5325" t="str">
        <v>Critical Access Hospitals</v>
      </c>
      <c r="F5325" t="str">
        <v>Government - Hospital District or Authority</v>
      </c>
      <c r="G5325" t="str">
        <v>Yes</v>
      </c>
      <c r="H5325" s="8">
        <v>0</v>
      </c>
      <c r="I5325" t="str">
        <f>_xlfn.XLOOKUP(C5325,State_Ref!B:B,State_Ref!A:A,"No Match")</f>
        <v>Wyoming</v>
      </c>
      <c r="J5325" cm="1">
        <f t="array" ref="J5325">_xlfn.XLOOKUP(I5325&amp;PROPER(D5325),Cleaned_Population!B$2:B$3200&amp;Cleaned_Population!A$2:A$3200,Cleaned_Population!C$2:C$3200,"No Match")</f>
        <v>12024</v>
      </c>
      <c r="K5325" t="str">
        <f t="shared" si="83"/>
        <v>Sufficient Access</v>
      </c>
    </row>
    <row r="5326" spans="1:11">
      <c r="A5326" t="str">
        <v>MEMORIAL HOSPITAL OF CONVERSE COUNTY</v>
      </c>
      <c r="B5326" t="str">
        <v>DOUGLAS</v>
      </c>
      <c r="C5326" t="str">
        <v>WY</v>
      </c>
      <c r="D5326" t="str">
        <v>CONVERSE</v>
      </c>
      <c r="E5326" t="str">
        <v>Critical Access Hospitals</v>
      </c>
      <c r="F5326" t="str">
        <v>Government - Local</v>
      </c>
      <c r="G5326" t="str">
        <v>Yes</v>
      </c>
      <c r="H5326" s="8">
        <v>4</v>
      </c>
      <c r="I5326" t="str">
        <f>_xlfn.XLOOKUP(C5326,State_Ref!B:B,State_Ref!A:A,"No Match")</f>
        <v>Wyoming</v>
      </c>
      <c r="J5326" cm="1">
        <f t="array" ref="J5326">_xlfn.XLOOKUP(I5326&amp;PROPER(D5326),Cleaned_Population!B$2:B$3200&amp;Cleaned_Population!A$2:A$3200,Cleaned_Population!C$2:C$3200,"No Match")</f>
        <v>13824</v>
      </c>
      <c r="K5326" t="str">
        <f t="shared" si="83"/>
        <v>Sufficient Access</v>
      </c>
    </row>
    <row r="5327" spans="1:11">
      <c r="A5327" t="str">
        <v>WESTON COUNTY HEALTH SERVICES</v>
      </c>
      <c r="B5327" t="str">
        <v>NEWCASTLE</v>
      </c>
      <c r="C5327" t="str">
        <v>WY</v>
      </c>
      <c r="D5327" t="str">
        <v>WESTON</v>
      </c>
      <c r="E5327" t="str">
        <v>Critical Access Hospitals</v>
      </c>
      <c r="F5327" t="str">
        <v>Government - Hospital District or Authority</v>
      </c>
      <c r="G5327" t="str">
        <v>Yes</v>
      </c>
      <c r="H5327" s="8">
        <v>0</v>
      </c>
      <c r="I5327" t="str">
        <f>_xlfn.XLOOKUP(C5327,State_Ref!B:B,State_Ref!A:A,"No Match")</f>
        <v>Wyoming</v>
      </c>
      <c r="J5327" cm="1">
        <f t="array" ref="J5327">_xlfn.XLOOKUP(I5327&amp;PROPER(D5327),Cleaned_Population!B$2:B$3200&amp;Cleaned_Population!A$2:A$3200,Cleaned_Population!C$2:C$3200,"No Match")</f>
        <v>6840</v>
      </c>
      <c r="K5327" t="str">
        <f t="shared" si="83"/>
        <v>Sufficient Access</v>
      </c>
    </row>
    <row r="5328" spans="1:11">
      <c r="A5328" t="str">
        <v>HOT SPRINGS COUNTY MEMORIAL HOSPITAL</v>
      </c>
      <c r="B5328" t="str">
        <v>THERMOPOLIS</v>
      </c>
      <c r="C5328" t="str">
        <v>WY</v>
      </c>
      <c r="D5328" t="str">
        <v>HOT SPRINGS</v>
      </c>
      <c r="E5328" t="str">
        <v>Critical Access Hospitals</v>
      </c>
      <c r="F5328" t="str">
        <v>Government - Hospital District or Authority</v>
      </c>
      <c r="G5328" t="str">
        <v>Yes</v>
      </c>
      <c r="H5328" s="8">
        <v>3</v>
      </c>
      <c r="I5328" t="str">
        <f>_xlfn.XLOOKUP(C5328,State_Ref!B:B,State_Ref!A:A,"No Match")</f>
        <v>Wyoming</v>
      </c>
      <c r="J5328" cm="1">
        <f t="array" ref="J5328">_xlfn.XLOOKUP(I5328&amp;PROPER(D5328),Cleaned_Population!B$2:B$3200&amp;Cleaned_Population!A$2:A$3200,Cleaned_Population!C$2:C$3200,"No Match")</f>
        <v>4600</v>
      </c>
      <c r="K5328" t="str">
        <f t="shared" si="83"/>
        <v>Sufficient Access</v>
      </c>
    </row>
    <row r="5329" spans="1:11">
      <c r="A5329" t="str">
        <v>PLATTE COUNTY HOSPITAL</v>
      </c>
      <c r="B5329" t="str">
        <v>WHEATLAND</v>
      </c>
      <c r="C5329" t="str">
        <v>WY</v>
      </c>
      <c r="D5329" t="str">
        <v>PLATTE</v>
      </c>
      <c r="E5329" t="str">
        <v>Critical Access Hospitals</v>
      </c>
      <c r="F5329" t="str">
        <v>Government - Local</v>
      </c>
      <c r="G5329" t="str">
        <v>Yes</v>
      </c>
      <c r="H5329" s="8">
        <v>4</v>
      </c>
      <c r="I5329" t="str">
        <f>_xlfn.XLOOKUP(C5329,State_Ref!B:B,State_Ref!A:A,"No Match")</f>
        <v>Wyoming</v>
      </c>
      <c r="J5329" cm="1">
        <f t="array" ref="J5329">_xlfn.XLOOKUP(I5329&amp;PROPER(D5329),Cleaned_Population!B$2:B$3200&amp;Cleaned_Population!A$2:A$3200,Cleaned_Population!C$2:C$3200,"No Match")</f>
        <v>8634</v>
      </c>
      <c r="K5329" t="str">
        <f t="shared" si="83"/>
        <v>Sufficient Access</v>
      </c>
    </row>
    <row r="5330" spans="1:11">
      <c r="A5330" t="str">
        <v>WASHAKIE MEDICAL CENTER</v>
      </c>
      <c r="B5330" t="str">
        <v>WORLAND</v>
      </c>
      <c r="C5330" t="str">
        <v>WY</v>
      </c>
      <c r="D5330" t="str">
        <v>WASHAKIE</v>
      </c>
      <c r="E5330" t="str">
        <v>Critical Access Hospitals</v>
      </c>
      <c r="F5330" t="str">
        <v>Government - Local</v>
      </c>
      <c r="G5330" t="str">
        <v>Yes</v>
      </c>
      <c r="H5330" s="8">
        <v>4</v>
      </c>
      <c r="I5330" t="str">
        <f>_xlfn.XLOOKUP(C5330,State_Ref!B:B,State_Ref!A:A,"No Match")</f>
        <v>Wyoming</v>
      </c>
      <c r="J5330" cm="1">
        <f t="array" ref="J5330">_xlfn.XLOOKUP(I5330&amp;PROPER(D5330),Cleaned_Population!B$2:B$3200&amp;Cleaned_Population!A$2:A$3200,Cleaned_Population!C$2:C$3200,"No Match")</f>
        <v>7597</v>
      </c>
      <c r="K5330" t="str">
        <f t="shared" si="83"/>
        <v>Sufficient Access</v>
      </c>
    </row>
    <row r="5331" spans="1:11">
      <c r="A5331" t="str">
        <v>COMMUNITY HOSPITAL</v>
      </c>
      <c r="B5331" t="str">
        <v>TORRINGTON</v>
      </c>
      <c r="C5331" t="str">
        <v>WY</v>
      </c>
      <c r="D5331" t="str">
        <v>GOSHEN</v>
      </c>
      <c r="E5331" t="str">
        <v>Critical Access Hospitals</v>
      </c>
      <c r="F5331" t="str">
        <v>Voluntary non-profit - Private</v>
      </c>
      <c r="G5331" t="str">
        <v>Yes</v>
      </c>
      <c r="H5331" s="8">
        <v>2</v>
      </c>
      <c r="I5331" t="str">
        <f>_xlfn.XLOOKUP(C5331,State_Ref!B:B,State_Ref!A:A,"No Match")</f>
        <v>Wyoming</v>
      </c>
      <c r="J5331" cm="1">
        <f t="array" ref="J5331">_xlfn.XLOOKUP(I5331&amp;PROPER(D5331),Cleaned_Population!B$2:B$3200&amp;Cleaned_Population!A$2:A$3200,Cleaned_Population!C$2:C$3200,"No Match")</f>
        <v>12640</v>
      </c>
      <c r="K5331" t="str">
        <f t="shared" si="83"/>
        <v>Sufficient Access</v>
      </c>
    </row>
    <row r="5332" spans="1:11">
      <c r="A5332" t="str">
        <v>JOHNSON COUNTY HEALTHCARE CENTER</v>
      </c>
      <c r="B5332" t="str">
        <v>BUFFALO</v>
      </c>
      <c r="C5332" t="str">
        <v>WY</v>
      </c>
      <c r="D5332" t="str">
        <v>JOHNSON</v>
      </c>
      <c r="E5332" t="str">
        <v>Critical Access Hospitals</v>
      </c>
      <c r="F5332" t="str">
        <v>Government - Hospital District or Authority</v>
      </c>
      <c r="G5332" t="str">
        <v>No</v>
      </c>
      <c r="H5332" s="8">
        <v>0</v>
      </c>
      <c r="I5332" t="str">
        <f>_xlfn.XLOOKUP(C5332,State_Ref!B:B,State_Ref!A:A,"No Match")</f>
        <v>Wyoming</v>
      </c>
      <c r="J5332" cm="1">
        <f t="array" ref="J5332">_xlfn.XLOOKUP(I5332&amp;PROPER(D5332),Cleaned_Population!B$2:B$3200&amp;Cleaned_Population!A$2:A$3200,Cleaned_Population!C$2:C$3200,"No Match")</f>
        <v>8908</v>
      </c>
      <c r="K5332" t="str">
        <f t="shared" si="83"/>
        <v>Sufficient Access</v>
      </c>
    </row>
    <row r="5333" spans="1:11">
      <c r="A5333" t="str">
        <v>NORTH BIG HORN HOSPITAL DISTRICT</v>
      </c>
      <c r="B5333" t="str">
        <v>LOVELL</v>
      </c>
      <c r="C5333" t="str">
        <v>WY</v>
      </c>
      <c r="D5333" t="str">
        <v>BIG HORN</v>
      </c>
      <c r="E5333" t="str">
        <v>Critical Access Hospitals</v>
      </c>
      <c r="F5333" t="str">
        <v>Government - Hospital District or Authority</v>
      </c>
      <c r="G5333" t="str">
        <v>Yes</v>
      </c>
      <c r="H5333" s="8">
        <v>4</v>
      </c>
      <c r="I5333" t="str">
        <f>_xlfn.XLOOKUP(C5333,State_Ref!B:B,State_Ref!A:A,"No Match")</f>
        <v>Wyoming</v>
      </c>
      <c r="J5333" cm="1">
        <f t="array" ref="J5333">_xlfn.XLOOKUP(I5333&amp;PROPER(D5333),Cleaned_Population!B$2:B$3200&amp;Cleaned_Population!A$2:A$3200,Cleaned_Population!C$2:C$3200,"No Match")</f>
        <v>12024</v>
      </c>
      <c r="K5333" t="str">
        <f t="shared" si="83"/>
        <v>Sufficient Access</v>
      </c>
    </row>
    <row r="5334" spans="1:11">
      <c r="A5334" t="str">
        <v>POWELL VALLEY HOSPITAL</v>
      </c>
      <c r="B5334" t="str">
        <v>POWELL</v>
      </c>
      <c r="C5334" t="str">
        <v>WY</v>
      </c>
      <c r="D5334" t="str">
        <v>PARK</v>
      </c>
      <c r="E5334" t="str">
        <v>Critical Access Hospitals</v>
      </c>
      <c r="F5334" t="str">
        <v>Government - Hospital District or Authority</v>
      </c>
      <c r="G5334" t="str">
        <v>Yes</v>
      </c>
      <c r="H5334" s="8">
        <v>4</v>
      </c>
      <c r="I5334" t="str">
        <f>_xlfn.XLOOKUP(C5334,State_Ref!B:B,State_Ref!A:A,"No Match")</f>
        <v>Wyoming</v>
      </c>
      <c r="J5334" cm="1">
        <f t="array" ref="J5334">_xlfn.XLOOKUP(I5334&amp;PROPER(D5334),Cleaned_Population!B$2:B$3200&amp;Cleaned_Population!A$2:A$3200,Cleaned_Population!C$2:C$3200,"No Match")</f>
        <v>31171</v>
      </c>
      <c r="K5334" t="str">
        <f t="shared" si="83"/>
        <v>Sufficient Access</v>
      </c>
    </row>
    <row r="5335" spans="1:11">
      <c r="A5335" t="str">
        <v>CROOK COUNTY HOSPITAL</v>
      </c>
      <c r="B5335" t="str">
        <v>SUNDANCE</v>
      </c>
      <c r="C5335" t="str">
        <v>WY</v>
      </c>
      <c r="D5335" t="str">
        <v>CROOK</v>
      </c>
      <c r="E5335" t="str">
        <v>Critical Access Hospitals</v>
      </c>
      <c r="F5335" t="str">
        <v>Government - Hospital District or Authority</v>
      </c>
      <c r="G5335" t="str">
        <v>Yes</v>
      </c>
      <c r="H5335" s="8">
        <v>0</v>
      </c>
      <c r="I5335" t="str">
        <f>_xlfn.XLOOKUP(C5335,State_Ref!B:B,State_Ref!A:A,"No Match")</f>
        <v>Wyoming</v>
      </c>
      <c r="J5335" cm="1">
        <f t="array" ref="J5335">_xlfn.XLOOKUP(I5335&amp;PROPER(D5335),Cleaned_Population!B$2:B$3200&amp;Cleaned_Population!A$2:A$3200,Cleaned_Population!C$2:C$3200,"No Match")</f>
        <v>7852</v>
      </c>
      <c r="K5335" t="str">
        <f t="shared" si="83"/>
        <v>Sufficient Access</v>
      </c>
    </row>
    <row r="5336" spans="1:11">
      <c r="A5336" t="str">
        <v>CODY REGIONAL HEALTH</v>
      </c>
      <c r="B5336" t="str">
        <v>CODY</v>
      </c>
      <c r="C5336" t="str">
        <v>WY</v>
      </c>
      <c r="D5336" t="str">
        <v>PARK</v>
      </c>
      <c r="E5336" t="str">
        <v>Critical Access Hospitals</v>
      </c>
      <c r="F5336" t="str">
        <v>Government - Hospital District or Authority</v>
      </c>
      <c r="G5336" t="str">
        <v>Yes</v>
      </c>
      <c r="H5336" s="8">
        <v>3</v>
      </c>
      <c r="I5336" t="str">
        <f>_xlfn.XLOOKUP(C5336,State_Ref!B:B,State_Ref!A:A,"No Match")</f>
        <v>Wyoming</v>
      </c>
      <c r="J5336" cm="1">
        <f t="array" ref="J5336">_xlfn.XLOOKUP(I5336&amp;PROPER(D5336),Cleaned_Population!B$2:B$3200&amp;Cleaned_Population!A$2:A$3200,Cleaned_Population!C$2:C$3200,"No Match")</f>
        <v>31171</v>
      </c>
      <c r="K5336" t="str">
        <f t="shared" si="83"/>
        <v>Sufficient Access</v>
      </c>
    </row>
    <row r="5337" spans="1:11">
      <c r="A5337" t="str">
        <v>STAR VALLEY MEDICAL CENTER</v>
      </c>
      <c r="B5337" t="str">
        <v>AFTON</v>
      </c>
      <c r="C5337" t="str">
        <v>WY</v>
      </c>
      <c r="D5337" t="str">
        <v>LINCOLN</v>
      </c>
      <c r="E5337" t="str">
        <v>Critical Access Hospitals</v>
      </c>
      <c r="F5337" t="str">
        <v>Government - Hospital District or Authority</v>
      </c>
      <c r="G5337" t="str">
        <v>Yes</v>
      </c>
      <c r="H5337" s="8">
        <v>0</v>
      </c>
      <c r="I5337" t="str">
        <f>_xlfn.XLOOKUP(C5337,State_Ref!B:B,State_Ref!A:A,"No Match")</f>
        <v>Wyoming</v>
      </c>
      <c r="J5337" cm="1">
        <f t="array" ref="J5337">_xlfn.XLOOKUP(I5337&amp;PROPER(D5337),Cleaned_Population!B$2:B$3200&amp;Cleaned_Population!A$2:A$3200,Cleaned_Population!C$2:C$3200,"No Match")</f>
        <v>21180</v>
      </c>
      <c r="K5337" t="str">
        <f t="shared" si="83"/>
        <v>Sufficient Access</v>
      </c>
    </row>
    <row r="5338" spans="1:11">
      <c r="A5338" t="str">
        <v>NIOBRARA COUNTY HOSPITAL DISTRICT</v>
      </c>
      <c r="B5338" t="str">
        <v>LUSK</v>
      </c>
      <c r="C5338" t="str">
        <v>WY</v>
      </c>
      <c r="D5338" t="str">
        <v>NIOBRARA</v>
      </c>
      <c r="E5338" t="str">
        <v>Critical Access Hospitals</v>
      </c>
      <c r="F5338" t="str">
        <v>Government - Hospital District or Authority</v>
      </c>
      <c r="G5338" t="str">
        <v>Yes</v>
      </c>
      <c r="H5338" s="8">
        <v>0</v>
      </c>
      <c r="I5338" t="str">
        <f>_xlfn.XLOOKUP(C5338,State_Ref!B:B,State_Ref!A:A,"No Match")</f>
        <v>Wyoming</v>
      </c>
      <c r="J5338" cm="1">
        <f t="array" ref="J5338">_xlfn.XLOOKUP(I5338&amp;PROPER(D5338),Cleaned_Population!B$2:B$3200&amp;Cleaned_Population!A$2:A$3200,Cleaned_Population!C$2:C$3200,"No Match")</f>
        <v>2341</v>
      </c>
      <c r="K5338" t="str">
        <f t="shared" si="83"/>
        <v>Sufficient Access</v>
      </c>
    </row>
    <row r="5339" spans="1:11">
      <c r="A5339" t="str">
        <v>SOUTH LINCOLN MEDICAL CENTER - CAH</v>
      </c>
      <c r="B5339" t="str">
        <v>KEMMERER</v>
      </c>
      <c r="C5339" t="str">
        <v>WY</v>
      </c>
      <c r="D5339" t="str">
        <v>LINCOLN</v>
      </c>
      <c r="E5339" t="str">
        <v>Critical Access Hospitals</v>
      </c>
      <c r="F5339" t="str">
        <v>Government - Hospital District or Authority</v>
      </c>
      <c r="G5339" t="str">
        <v>No</v>
      </c>
      <c r="H5339" s="8">
        <v>0</v>
      </c>
      <c r="I5339" t="str">
        <f>_xlfn.XLOOKUP(C5339,State_Ref!B:B,State_Ref!A:A,"No Match")</f>
        <v>Wyoming</v>
      </c>
      <c r="J5339" cm="1">
        <f t="array" ref="J5339">_xlfn.XLOOKUP(I5339&amp;PROPER(D5339),Cleaned_Population!B$2:B$3200&amp;Cleaned_Population!A$2:A$3200,Cleaned_Population!C$2:C$3200,"No Match")</f>
        <v>21180</v>
      </c>
      <c r="K5339" t="str">
        <f t="shared" si="83"/>
        <v>Sufficient Access</v>
      </c>
    </row>
    <row r="5340" spans="1:11">
      <c r="A5340" t="str">
        <v>MEMORIAL HOSPITAL OF CARBON COUNTY</v>
      </c>
      <c r="B5340" t="str">
        <v>RAWLINS</v>
      </c>
      <c r="C5340" t="str">
        <v>WY</v>
      </c>
      <c r="D5340" t="str">
        <v>CARBON</v>
      </c>
      <c r="E5340" t="str">
        <v>Critical Access Hospitals</v>
      </c>
      <c r="F5340" t="str">
        <v>Government - Local</v>
      </c>
      <c r="G5340" t="str">
        <v>Yes</v>
      </c>
      <c r="H5340" s="8">
        <v>0</v>
      </c>
      <c r="I5340" t="str">
        <f>_xlfn.XLOOKUP(C5340,State_Ref!B:B,State_Ref!A:A,"No Match")</f>
        <v>Wyoming</v>
      </c>
      <c r="J5340" cm="1">
        <f t="array" ref="J5340">_xlfn.XLOOKUP(I5340&amp;PROPER(D5340),Cleaned_Population!B$2:B$3200&amp;Cleaned_Population!A$2:A$3200,Cleaned_Population!C$2:C$3200,"No Match")</f>
        <v>14013</v>
      </c>
      <c r="K5340" t="str">
        <f t="shared" si="83"/>
        <v>Sufficient Access</v>
      </c>
    </row>
    <row r="5341" spans="1:11">
      <c r="A5341" t="str">
        <v>NORTH PLATTE VALLEY MEDICAL CENTER</v>
      </c>
      <c r="B5341" t="str">
        <v>SARATOGA</v>
      </c>
      <c r="C5341" t="str">
        <v>WY</v>
      </c>
      <c r="D5341" t="str">
        <v>CARBON</v>
      </c>
      <c r="E5341" t="str">
        <v>Critical Access Hospitals</v>
      </c>
      <c r="F5341" t="str">
        <v>Voluntary non-profit - Private</v>
      </c>
      <c r="G5341" t="str">
        <v>Yes</v>
      </c>
      <c r="H5341" s="8">
        <v>0</v>
      </c>
      <c r="I5341" t="str">
        <f>_xlfn.XLOOKUP(C5341,State_Ref!B:B,State_Ref!A:A,"No Match")</f>
        <v>Wyoming</v>
      </c>
      <c r="J5341" cm="1">
        <f t="array" ref="J5341">_xlfn.XLOOKUP(I5341&amp;PROPER(D5341),Cleaned_Population!B$2:B$3200&amp;Cleaned_Population!A$2:A$3200,Cleaned_Population!C$2:C$3200,"No Match")</f>
        <v>14013</v>
      </c>
      <c r="K5341" t="str">
        <f t="shared" si="83"/>
        <v>Sufficient Access</v>
      </c>
    </row>
    <row r="5342" spans="1:11">
      <c r="A5342" t="str">
        <v>MEMORIAL HOSPITAL SWEETWATER COUNTY</v>
      </c>
      <c r="B5342" t="str">
        <v>ROCK SPRINGS</v>
      </c>
      <c r="C5342" t="str">
        <v>WY</v>
      </c>
      <c r="D5342" t="str">
        <v>SWEETWATER</v>
      </c>
      <c r="E5342" t="str">
        <v>Critical Access Hospitals</v>
      </c>
      <c r="F5342" t="str">
        <v>Government - Hospital District or Authority</v>
      </c>
      <c r="G5342" t="str">
        <v>Yes</v>
      </c>
      <c r="H5342" s="8">
        <v>0</v>
      </c>
      <c r="I5342" t="str">
        <f>_xlfn.XLOOKUP(C5342,State_Ref!B:B,State_Ref!A:A,"No Match")</f>
        <v>Wyoming</v>
      </c>
      <c r="J5342" cm="1">
        <f t="array" ref="J5342">_xlfn.XLOOKUP(I5342&amp;PROPER(D5342),Cleaned_Population!B$2:B$3200&amp;Cleaned_Population!A$2:A$3200,Cleaned_Population!C$2:C$3200,"No Match")</f>
        <v>41267</v>
      </c>
      <c r="K5342" t="str">
        <f t="shared" si="83"/>
        <v>Sufficient Access</v>
      </c>
    </row>
    <row r="5343" spans="1:11">
      <c r="A5343" t="str">
        <v>EVANSTON REGIONAL HOSPITAL</v>
      </c>
      <c r="B5343" t="str">
        <v>EVANSTON</v>
      </c>
      <c r="C5343" t="str">
        <v>WY</v>
      </c>
      <c r="D5343" t="str">
        <v>UINTA</v>
      </c>
      <c r="E5343" t="str">
        <v>Critical Access Hospitals</v>
      </c>
      <c r="F5343" t="str">
        <v>Proprietary</v>
      </c>
      <c r="G5343" t="str">
        <v>Yes</v>
      </c>
      <c r="H5343" s="8">
        <v>0</v>
      </c>
      <c r="I5343" t="str">
        <f>_xlfn.XLOOKUP(C5343,State_Ref!B:B,State_Ref!A:A,"No Match")</f>
        <v>Wyoming</v>
      </c>
      <c r="J5343" cm="1">
        <f t="array" ref="J5343">_xlfn.XLOOKUP(I5343&amp;PROPER(D5343),Cleaned_Population!B$2:B$3200&amp;Cleaned_Population!A$2:A$3200,Cleaned_Population!C$2:C$3200,"No Match")</f>
        <v>20728</v>
      </c>
      <c r="K5343" t="str">
        <f t="shared" si="83"/>
        <v>Sufficient Access</v>
      </c>
    </row>
    <row r="5344" spans="1:11">
      <c r="A5344" t="str">
        <v>WYOMING BEHAVIORAL INSTITUTE</v>
      </c>
      <c r="B5344" t="str">
        <v>CASPER</v>
      </c>
      <c r="C5344" t="str">
        <v>WY</v>
      </c>
      <c r="D5344" t="str">
        <v>NATRONA</v>
      </c>
      <c r="E5344" t="str">
        <v>Psychiatric</v>
      </c>
      <c r="F5344" t="str">
        <v>Proprietary</v>
      </c>
      <c r="G5344" t="str">
        <v>No</v>
      </c>
      <c r="H5344" s="8">
        <v>0</v>
      </c>
      <c r="I5344" t="str">
        <f>_xlfn.XLOOKUP(C5344,State_Ref!B:B,State_Ref!A:A,"No Match")</f>
        <v>Wyoming</v>
      </c>
      <c r="J5344" cm="1">
        <f t="array" ref="J5344">_xlfn.XLOOKUP(I5344&amp;PROPER(D5344),Cleaned_Population!B$2:B$3200&amp;Cleaned_Population!A$2:A$3200,Cleaned_Population!C$2:C$3200,"No Match")</f>
        <v>80526</v>
      </c>
      <c r="K5344" t="str">
        <f t="shared" si="83"/>
        <v>Sufficient Access</v>
      </c>
    </row>
    <row r="5345" spans="1:11">
      <c r="A5345" t="str">
        <v>LBJ TROPICAL MEDICAL CENTER</v>
      </c>
      <c r="B5345" t="str">
        <v>PAGO PAGO</v>
      </c>
      <c r="C5345" t="str">
        <v>AS</v>
      </c>
      <c r="D5345" t="str">
        <v>EASTERN DISTRICT</v>
      </c>
      <c r="E5345" t="str">
        <v>Acute Care Hospitals</v>
      </c>
      <c r="F5345" t="str">
        <v>Government - Hospital District or Authority</v>
      </c>
      <c r="G5345" t="str">
        <v>Yes</v>
      </c>
      <c r="H5345" s="8">
        <v>0</v>
      </c>
      <c r="I5345" t="str">
        <f>_xlfn.XLOOKUP(C5345,State_Ref!B:B,State_Ref!A:A,"No Match")</f>
        <v>No Match</v>
      </c>
      <c r="J5345" t="str" cm="1">
        <f t="array" ref="J5345">_xlfn.XLOOKUP(I5345&amp;PROPER(D5345),Cleaned_Population!B$2:B$3200&amp;Cleaned_Population!A$2:A$3200,Cleaned_Population!C$2:C$3200,"No Match")</f>
        <v>No Match</v>
      </c>
      <c r="K5345" t="str">
        <f t="shared" si="83"/>
        <v>Hospital Desert</v>
      </c>
    </row>
    <row r="5346" spans="1:11">
      <c r="A5346" t="str">
        <v>GUAM MEMORIAL  HOSPITAL AUTHORITY</v>
      </c>
      <c r="B5346" t="str">
        <v>TAMUNING</v>
      </c>
      <c r="C5346" t="str">
        <v>GU</v>
      </c>
      <c r="D5346" t="str">
        <v>GUAM</v>
      </c>
      <c r="E5346" t="str">
        <v>Acute Care Hospitals</v>
      </c>
      <c r="F5346" t="str">
        <v>Government - Local</v>
      </c>
      <c r="G5346" t="str">
        <v>Yes</v>
      </c>
      <c r="H5346" s="8">
        <v>2</v>
      </c>
      <c r="I5346" t="str">
        <f>_xlfn.XLOOKUP(C5346,State_Ref!B:B,State_Ref!A:A,"No Match")</f>
        <v>No Match</v>
      </c>
      <c r="J5346" t="str" cm="1">
        <f t="array" ref="J5346">_xlfn.XLOOKUP(I5346&amp;PROPER(D5346),Cleaned_Population!B$2:B$3200&amp;Cleaned_Population!A$2:A$3200,Cleaned_Population!C$2:C$3200,"No Match")</f>
        <v>No Match</v>
      </c>
      <c r="K5346" t="str">
        <f t="shared" si="83"/>
        <v>Sufficient Access</v>
      </c>
    </row>
    <row r="5347" spans="1:11">
      <c r="A5347" t="str">
        <v>GUAM REGIONAL MEDICAL CITY</v>
      </c>
      <c r="B5347" t="str">
        <v>DEDEDO</v>
      </c>
      <c r="C5347" t="str">
        <v>GU</v>
      </c>
      <c r="D5347" t="str">
        <v>GUAM</v>
      </c>
      <c r="E5347" t="str">
        <v>Acute Care Hospitals</v>
      </c>
      <c r="F5347" t="str">
        <v>Voluntary non-profit - Private</v>
      </c>
      <c r="G5347" t="str">
        <v>Yes</v>
      </c>
      <c r="H5347" s="8">
        <v>0</v>
      </c>
      <c r="I5347" t="str">
        <f>_xlfn.XLOOKUP(C5347,State_Ref!B:B,State_Ref!A:A,"No Match")</f>
        <v>No Match</v>
      </c>
      <c r="J5347" t="str" cm="1">
        <f t="array" ref="J5347">_xlfn.XLOOKUP(I5347&amp;PROPER(D5347),Cleaned_Population!B$2:B$3200&amp;Cleaned_Population!A$2:A$3200,Cleaned_Population!C$2:C$3200,"No Match")</f>
        <v>No Match</v>
      </c>
      <c r="K5347" t="str">
        <f t="shared" si="83"/>
        <v>Sufficient Access</v>
      </c>
    </row>
    <row r="5348" spans="1:11">
      <c r="A5348" t="str">
        <v>COMMONWEALTH HEALTH CENTER</v>
      </c>
      <c r="B5348" t="str">
        <v>GARAPAN</v>
      </c>
      <c r="C5348" t="str">
        <v>MP</v>
      </c>
      <c r="D5348" t="str">
        <v>SAIPAN</v>
      </c>
      <c r="E5348" t="str">
        <v>Acute Care Hospitals</v>
      </c>
      <c r="F5348" t="str">
        <v>Government - State</v>
      </c>
      <c r="G5348" t="str">
        <v>Yes</v>
      </c>
      <c r="H5348" s="8">
        <v>0</v>
      </c>
      <c r="I5348" t="str">
        <f>_xlfn.XLOOKUP(C5348,State_Ref!B:B,State_Ref!A:A,"No Match")</f>
        <v>No Match</v>
      </c>
      <c r="J5348" t="str" cm="1">
        <f t="array" ref="J5348">_xlfn.XLOOKUP(I5348&amp;PROPER(D5348),Cleaned_Population!B$2:B$3200&amp;Cleaned_Population!A$2:A$3200,Cleaned_Population!C$2:C$3200,"No Match")</f>
        <v>No Match</v>
      </c>
      <c r="K5348" t="str">
        <f t="shared" si="83"/>
        <v>Hospital Desert</v>
      </c>
    </row>
    <row r="5349" spans="1:11">
      <c r="A5349" t="str">
        <v>MEMORIAL HERMANN SURGICAL HOSPITAL KINGWOOD</v>
      </c>
      <c r="B5349" t="str">
        <v>KINGWOOD</v>
      </c>
      <c r="C5349" t="str">
        <v>TX</v>
      </c>
      <c r="D5349" t="str">
        <v>HARRIS</v>
      </c>
      <c r="E5349" t="str">
        <v>Acute Care Hospitals</v>
      </c>
      <c r="F5349" t="str">
        <v>Proprietary</v>
      </c>
      <c r="G5349" t="str">
        <v>Yes</v>
      </c>
      <c r="H5349" s="8">
        <v>0</v>
      </c>
      <c r="I5349" t="str">
        <f>_xlfn.XLOOKUP(C5349,State_Ref!B:B,State_Ref!A:A,"No Match")</f>
        <v>Texas</v>
      </c>
      <c r="J5349" cm="1">
        <f t="array" ref="J5349">_xlfn.XLOOKUP(I5349&amp;PROPER(D5349),Cleaned_Population!B$2:B$3200&amp;Cleaned_Population!A$2:A$3200,Cleaned_Population!C$2:C$3200,"No Match")</f>
        <v>5045026</v>
      </c>
      <c r="K5349" t="str">
        <f t="shared" si="83"/>
        <v>Sufficient Access</v>
      </c>
    </row>
    <row r="5350" spans="1:11">
      <c r="A5350" t="str">
        <v>THE HOSPITAL AT WESTLAKE MEDICAL CENTER</v>
      </c>
      <c r="B5350" t="str">
        <v>AUSTIN</v>
      </c>
      <c r="C5350" t="str">
        <v>TX</v>
      </c>
      <c r="D5350" t="str">
        <v>TRAVIS</v>
      </c>
      <c r="E5350" t="str">
        <v>Acute Care Hospitals</v>
      </c>
      <c r="F5350" t="str">
        <v>Physician</v>
      </c>
      <c r="G5350" t="str">
        <v>Yes</v>
      </c>
      <c r="H5350" s="8">
        <v>0</v>
      </c>
      <c r="I5350" t="str">
        <f>_xlfn.XLOOKUP(C5350,State_Ref!B:B,State_Ref!A:A,"No Match")</f>
        <v>Texas</v>
      </c>
      <c r="J5350" cm="1">
        <f t="array" ref="J5350">_xlfn.XLOOKUP(I5350&amp;PROPER(D5350),Cleaned_Population!B$2:B$3200&amp;Cleaned_Population!A$2:A$3200,Cleaned_Population!C$2:C$3200,"No Match")</f>
        <v>1389670</v>
      </c>
      <c r="K5350" t="str">
        <f t="shared" si="83"/>
        <v>Sufficient Access</v>
      </c>
    </row>
    <row r="5351" spans="1:11">
      <c r="A5351" t="str">
        <v>MEMORIAL HERMANN HOUSTON PHYSICIANS HOSPITAL</v>
      </c>
      <c r="B5351" t="str">
        <v>WEBSTER</v>
      </c>
      <c r="C5351" t="str">
        <v>TX</v>
      </c>
      <c r="D5351" t="str">
        <v>HARRIS</v>
      </c>
      <c r="E5351" t="str">
        <v>Acute Care Hospitals</v>
      </c>
      <c r="F5351" t="str">
        <v>Physician</v>
      </c>
      <c r="G5351" t="str">
        <v>Yes</v>
      </c>
      <c r="H5351" s="8">
        <v>0</v>
      </c>
      <c r="I5351" t="str">
        <f>_xlfn.XLOOKUP(C5351,State_Ref!B:B,State_Ref!A:A,"No Match")</f>
        <v>Texas</v>
      </c>
      <c r="J5351" cm="1">
        <f t="array" ref="J5351">_xlfn.XLOOKUP(I5351&amp;PROPER(D5351),Cleaned_Population!B$2:B$3200&amp;Cleaned_Population!A$2:A$3200,Cleaned_Population!C$2:C$3200,"No Match")</f>
        <v>5045026</v>
      </c>
      <c r="K5351" t="str">
        <f t="shared" si="83"/>
        <v>Sufficient Access</v>
      </c>
    </row>
    <row r="5352" spans="1:11">
      <c r="A5352" t="str">
        <v>MAYHILL HOSPITAL</v>
      </c>
      <c r="B5352" t="str">
        <v>DENTON</v>
      </c>
      <c r="C5352" t="str">
        <v>TX</v>
      </c>
      <c r="D5352" t="str">
        <v>DENTON</v>
      </c>
      <c r="E5352" t="str">
        <v>Acute Care Hospitals</v>
      </c>
      <c r="F5352" t="str">
        <v>Proprietary</v>
      </c>
      <c r="G5352" t="str">
        <v>No</v>
      </c>
      <c r="H5352" s="8">
        <v>0</v>
      </c>
      <c r="I5352" t="str">
        <f>_xlfn.XLOOKUP(C5352,State_Ref!B:B,State_Ref!A:A,"No Match")</f>
        <v>Texas</v>
      </c>
      <c r="J5352" cm="1">
        <f t="array" ref="J5352">_xlfn.XLOOKUP(I5352&amp;PROPER(D5352),Cleaned_Population!B$2:B$3200&amp;Cleaned_Population!A$2:A$3200,Cleaned_Population!C$2:C$3200,"No Match")</f>
        <v>1069346</v>
      </c>
      <c r="K5352" t="str">
        <f t="shared" si="83"/>
        <v>Sufficient Access</v>
      </c>
    </row>
    <row r="5353" spans="1:11">
      <c r="A5353" t="str">
        <v>METHODIST MANSFIELD MEDICAL CENTER</v>
      </c>
      <c r="B5353" t="str">
        <v>MANSFIELD</v>
      </c>
      <c r="C5353" t="str">
        <v>TX</v>
      </c>
      <c r="D5353" t="str">
        <v>TARRANT</v>
      </c>
      <c r="E5353" t="str">
        <v>Acute Care Hospitals</v>
      </c>
      <c r="F5353" t="str">
        <v>Voluntary non-profit - Private</v>
      </c>
      <c r="G5353" t="str">
        <v>Yes</v>
      </c>
      <c r="H5353" s="8">
        <v>4</v>
      </c>
      <c r="I5353" t="str">
        <f>_xlfn.XLOOKUP(C5353,State_Ref!B:B,State_Ref!A:A,"No Match")</f>
        <v>Texas</v>
      </c>
      <c r="J5353" cm="1">
        <f t="array" ref="J5353">_xlfn.XLOOKUP(I5353&amp;PROPER(D5353),Cleaned_Population!B$2:B$3200&amp;Cleaned_Population!A$2:A$3200,Cleaned_Population!C$2:C$3200,"No Match")</f>
        <v>2248466</v>
      </c>
      <c r="K5353" t="str">
        <f t="shared" si="83"/>
        <v>Sufficient Access</v>
      </c>
    </row>
    <row r="5354" spans="1:11">
      <c r="A5354" t="str">
        <v>BAYLOR SCOTT &amp; WHITE THE HEART HOSPITAL PLANO</v>
      </c>
      <c r="B5354" t="str">
        <v>PLANO</v>
      </c>
      <c r="C5354" t="str">
        <v>TX</v>
      </c>
      <c r="D5354" t="str">
        <v>COLLIN</v>
      </c>
      <c r="E5354" t="str">
        <v>Acute Care Hospitals</v>
      </c>
      <c r="F5354" t="str">
        <v>Physician</v>
      </c>
      <c r="G5354" t="str">
        <v>Yes</v>
      </c>
      <c r="H5354" s="8">
        <v>4</v>
      </c>
      <c r="I5354" t="str">
        <f>_xlfn.XLOOKUP(C5354,State_Ref!B:B,State_Ref!A:A,"No Match")</f>
        <v>Texas</v>
      </c>
      <c r="J5354" cm="1">
        <f t="array" ref="J5354">_xlfn.XLOOKUP(I5354&amp;PROPER(D5354),Cleaned_Population!B$2:B$3200&amp;Cleaned_Population!A$2:A$3200,Cleaned_Population!C$2:C$3200,"No Match")</f>
        <v>1297179</v>
      </c>
      <c r="K5354" t="str">
        <f t="shared" si="83"/>
        <v>Sufficient Access</v>
      </c>
    </row>
    <row r="5355" spans="1:11">
      <c r="A5355" t="str">
        <v>ST LUKE'S PATIENTS MEDICAL CENTER</v>
      </c>
      <c r="B5355" t="str">
        <v>PASADENA</v>
      </c>
      <c r="C5355" t="str">
        <v>TX</v>
      </c>
      <c r="D5355" t="str">
        <v>HARRIS</v>
      </c>
      <c r="E5355" t="str">
        <v>Acute Care Hospitals</v>
      </c>
      <c r="F5355" t="str">
        <v>Proprietary</v>
      </c>
      <c r="G5355" t="str">
        <v>Yes</v>
      </c>
      <c r="H5355" s="8">
        <v>3</v>
      </c>
      <c r="I5355" t="str">
        <f>_xlfn.XLOOKUP(C5355,State_Ref!B:B,State_Ref!A:A,"No Match")</f>
        <v>Texas</v>
      </c>
      <c r="J5355" cm="1">
        <f t="array" ref="J5355">_xlfn.XLOOKUP(I5355&amp;PROPER(D5355),Cleaned_Population!B$2:B$3200&amp;Cleaned_Population!A$2:A$3200,Cleaned_Population!C$2:C$3200,"No Match")</f>
        <v>5045026</v>
      </c>
      <c r="K5355" t="str">
        <f t="shared" si="83"/>
        <v>Sufficient Access</v>
      </c>
    </row>
    <row r="5356" spans="1:11">
      <c r="A5356" t="str">
        <v>BAYLOR SCOTT &amp; WHITE MEDICAL CENTER - ROUND ROCK</v>
      </c>
      <c r="B5356" t="str">
        <v>ROUND ROCK</v>
      </c>
      <c r="C5356" t="str">
        <v>TX</v>
      </c>
      <c r="D5356" t="str">
        <v>WILLIAMSON</v>
      </c>
      <c r="E5356" t="str">
        <v>Acute Care Hospitals</v>
      </c>
      <c r="F5356" t="str">
        <v>Voluntary non-profit - Private</v>
      </c>
      <c r="G5356" t="str">
        <v>Yes</v>
      </c>
      <c r="H5356" s="8">
        <v>4</v>
      </c>
      <c r="I5356" t="str">
        <f>_xlfn.XLOOKUP(C5356,State_Ref!B:B,State_Ref!A:A,"No Match")</f>
        <v>Texas</v>
      </c>
      <c r="J5356" cm="1">
        <f t="array" ref="J5356">_xlfn.XLOOKUP(I5356&amp;PROPER(D5356),Cleaned_Population!B$2:B$3200&amp;Cleaned_Population!A$2:A$3200,Cleaned_Population!C$2:C$3200,"No Match")</f>
        <v>752827</v>
      </c>
      <c r="K5356" t="str">
        <f t="shared" si="83"/>
        <v>Sufficient Access</v>
      </c>
    </row>
    <row r="5357" spans="1:11">
      <c r="A5357" t="str">
        <v>ASCENSION SETON WILLIAMSON</v>
      </c>
      <c r="B5357" t="str">
        <v>ROUND ROCK</v>
      </c>
      <c r="C5357" t="str">
        <v>TX</v>
      </c>
      <c r="D5357" t="str">
        <v>WILLIAMSON</v>
      </c>
      <c r="E5357" t="str">
        <v>Acute Care Hospitals</v>
      </c>
      <c r="F5357" t="str">
        <v>Voluntary non-profit - Private</v>
      </c>
      <c r="G5357" t="str">
        <v>Yes</v>
      </c>
      <c r="H5357" s="8">
        <v>4</v>
      </c>
      <c r="I5357" t="str">
        <f>_xlfn.XLOOKUP(C5357,State_Ref!B:B,State_Ref!A:A,"No Match")</f>
        <v>Texas</v>
      </c>
      <c r="J5357" cm="1">
        <f t="array" ref="J5357">_xlfn.XLOOKUP(I5357&amp;PROPER(D5357),Cleaned_Population!B$2:B$3200&amp;Cleaned_Population!A$2:A$3200,Cleaned_Population!C$2:C$3200,"No Match")</f>
        <v>752827</v>
      </c>
      <c r="K5357" t="str">
        <f t="shared" si="83"/>
        <v>Sufficient Access</v>
      </c>
    </row>
    <row r="5358" spans="1:11">
      <c r="A5358" t="str">
        <v>ASCENSION SETON CEDAR PARK</v>
      </c>
      <c r="B5358" t="str">
        <v>CEDAR PARK</v>
      </c>
      <c r="C5358" t="str">
        <v>TX</v>
      </c>
      <c r="D5358" t="str">
        <v>WILLIAMSON</v>
      </c>
      <c r="E5358" t="str">
        <v>Acute Care Hospitals</v>
      </c>
      <c r="F5358" t="str">
        <v>Voluntary non-profit - Other</v>
      </c>
      <c r="G5358" t="str">
        <v>Yes</v>
      </c>
      <c r="H5358" s="8">
        <v>3</v>
      </c>
      <c r="I5358" t="str">
        <f>_xlfn.XLOOKUP(C5358,State_Ref!B:B,State_Ref!A:A,"No Match")</f>
        <v>Texas</v>
      </c>
      <c r="J5358" cm="1">
        <f t="array" ref="J5358">_xlfn.XLOOKUP(I5358&amp;PROPER(D5358),Cleaned_Population!B$2:B$3200&amp;Cleaned_Population!A$2:A$3200,Cleaned_Population!C$2:C$3200,"No Match")</f>
        <v>752827</v>
      </c>
      <c r="K5358" t="str">
        <f t="shared" si="83"/>
        <v>Sufficient Access</v>
      </c>
    </row>
    <row r="5359" spans="1:11">
      <c r="A5359" t="str">
        <v>TEXAS HEALTH PRESBYTERIAN HOSPITAL ROCKWALL</v>
      </c>
      <c r="B5359" t="str">
        <v>ROCKWALL</v>
      </c>
      <c r="C5359" t="str">
        <v>TX</v>
      </c>
      <c r="D5359" t="str">
        <v>ROCKWALL</v>
      </c>
      <c r="E5359" t="str">
        <v>Acute Care Hospitals</v>
      </c>
      <c r="F5359" t="str">
        <v>Proprietary</v>
      </c>
      <c r="G5359" t="str">
        <v>Yes</v>
      </c>
      <c r="H5359" s="8">
        <v>5</v>
      </c>
      <c r="I5359" t="str">
        <f>_xlfn.XLOOKUP(C5359,State_Ref!B:B,State_Ref!A:A,"No Match")</f>
        <v>Texas</v>
      </c>
      <c r="J5359" cm="1">
        <f t="array" ref="J5359">_xlfn.XLOOKUP(I5359&amp;PROPER(D5359),Cleaned_Population!B$2:B$3200&amp;Cleaned_Population!A$2:A$3200,Cleaned_Population!C$2:C$3200,"No Match")</f>
        <v>140738</v>
      </c>
      <c r="K5359" t="str">
        <f t="shared" si="83"/>
        <v>Hospital Desert</v>
      </c>
    </row>
    <row r="5360" spans="1:11">
      <c r="A5360" t="str">
        <v>THE HOSPITALS OF PROVIDENCE - EAST CAMPUS</v>
      </c>
      <c r="B5360" t="str">
        <v>EL PASO</v>
      </c>
      <c r="C5360" t="str">
        <v>TX</v>
      </c>
      <c r="D5360" t="str">
        <v>EL PASO</v>
      </c>
      <c r="E5360" t="str">
        <v>Acute Care Hospitals</v>
      </c>
      <c r="F5360" t="str">
        <v>Proprietary</v>
      </c>
      <c r="G5360" t="str">
        <v>Yes</v>
      </c>
      <c r="H5360" s="8">
        <v>2</v>
      </c>
      <c r="I5360" t="str">
        <f>_xlfn.XLOOKUP(C5360,State_Ref!B:B,State_Ref!A:A,"No Match")</f>
        <v>Texas</v>
      </c>
      <c r="J5360" cm="1">
        <f t="array" ref="J5360">_xlfn.XLOOKUP(I5360&amp;PROPER(D5360),Cleaned_Population!B$2:B$3200&amp;Cleaned_Population!A$2:A$3200,Cleaned_Population!C$2:C$3200,"No Match")</f>
        <v>877858</v>
      </c>
      <c r="K5360" t="str">
        <f t="shared" si="83"/>
        <v>Sufficient Access</v>
      </c>
    </row>
    <row r="5361" spans="1:11">
      <c r="A5361" t="str">
        <v>NORTH CENTRAL SURGICAL CENTER LLP</v>
      </c>
      <c r="B5361" t="str">
        <v>DALLAS</v>
      </c>
      <c r="C5361" t="str">
        <v>TX</v>
      </c>
      <c r="D5361" t="str">
        <v>DALLAS</v>
      </c>
      <c r="E5361" t="str">
        <v>Acute Care Hospitals</v>
      </c>
      <c r="F5361" t="str">
        <v>Voluntary non-profit - Other</v>
      </c>
      <c r="G5361" t="str">
        <v>Yes</v>
      </c>
      <c r="H5361" s="8">
        <v>0</v>
      </c>
      <c r="I5361" t="str">
        <f>_xlfn.XLOOKUP(C5361,State_Ref!B:B,State_Ref!A:A,"No Match")</f>
        <v>Texas</v>
      </c>
      <c r="J5361" cm="1">
        <f t="array" ref="J5361">_xlfn.XLOOKUP(I5361&amp;PROPER(D5361),Cleaned_Population!B$2:B$3200&amp;Cleaned_Population!A$2:A$3200,Cleaned_Population!C$2:C$3200,"No Match")</f>
        <v>2661397</v>
      </c>
      <c r="K5361" t="str">
        <f t="shared" si="83"/>
        <v>Sufficient Access</v>
      </c>
    </row>
    <row r="5362" spans="1:11">
      <c r="A5362" t="str">
        <v>ST LUKE'S SUGAR LAND HOSPITAL</v>
      </c>
      <c r="B5362" t="str">
        <v>SUGAR LAND</v>
      </c>
      <c r="C5362" t="str">
        <v>TX</v>
      </c>
      <c r="D5362" t="str">
        <v>FORT BEND</v>
      </c>
      <c r="E5362" t="str">
        <v>Acute Care Hospitals</v>
      </c>
      <c r="F5362" t="str">
        <v>Voluntary non-profit - Private</v>
      </c>
      <c r="G5362" t="str">
        <v>Yes</v>
      </c>
      <c r="H5362" s="8">
        <v>3</v>
      </c>
      <c r="I5362" t="str">
        <f>_xlfn.XLOOKUP(C5362,State_Ref!B:B,State_Ref!A:A,"No Match")</f>
        <v>Texas</v>
      </c>
      <c r="J5362" cm="1">
        <f t="array" ref="J5362">_xlfn.XLOOKUP(I5362&amp;PROPER(D5362),Cleaned_Population!B$2:B$3200&amp;Cleaned_Population!A$2:A$3200,Cleaned_Population!C$2:C$3200,"No Match")</f>
        <v>975191</v>
      </c>
      <c r="K5362" t="str">
        <f t="shared" si="83"/>
        <v>Sufficient Access</v>
      </c>
    </row>
    <row r="5363" spans="1:11">
      <c r="A5363" t="str">
        <v>FOUNDATION SURGICAL HOSPITAL OF SAN ANTONIO</v>
      </c>
      <c r="B5363" t="str">
        <v>SAN ANTONIO</v>
      </c>
      <c r="C5363" t="str">
        <v>TX</v>
      </c>
      <c r="D5363" t="str">
        <v>BEXAR</v>
      </c>
      <c r="E5363" t="str">
        <v>Acute Care Hospitals</v>
      </c>
      <c r="F5363" t="str">
        <v>Proprietary</v>
      </c>
      <c r="G5363" t="str">
        <v>Yes</v>
      </c>
      <c r="H5363" s="8">
        <v>0</v>
      </c>
      <c r="I5363" t="str">
        <f>_xlfn.XLOOKUP(C5363,State_Ref!B:B,State_Ref!A:A,"No Match")</f>
        <v>Texas</v>
      </c>
      <c r="J5363" cm="1">
        <f t="array" ref="J5363">_xlfn.XLOOKUP(I5363&amp;PROPER(D5363),Cleaned_Population!B$2:B$3200&amp;Cleaned_Population!A$2:A$3200,Cleaned_Population!C$2:C$3200,"No Match")</f>
        <v>2160088</v>
      </c>
      <c r="K5363" t="str">
        <f t="shared" si="83"/>
        <v>Sufficient Access</v>
      </c>
    </row>
    <row r="5364" spans="1:11">
      <c r="A5364" t="str">
        <v>METHODIST HOSPITAL  STONE OAK</v>
      </c>
      <c r="B5364" t="str">
        <v>SAN ANTONIO</v>
      </c>
      <c r="C5364" t="str">
        <v>TX</v>
      </c>
      <c r="D5364" t="str">
        <v>BEXAR</v>
      </c>
      <c r="E5364" t="str">
        <v>Acute Care Hospitals</v>
      </c>
      <c r="F5364" t="str">
        <v>Proprietary</v>
      </c>
      <c r="G5364" t="str">
        <v>Yes</v>
      </c>
      <c r="H5364" s="8">
        <v>4</v>
      </c>
      <c r="I5364" t="str">
        <f>_xlfn.XLOOKUP(C5364,State_Ref!B:B,State_Ref!A:A,"No Match")</f>
        <v>Texas</v>
      </c>
      <c r="J5364" cm="1">
        <f t="array" ref="J5364">_xlfn.XLOOKUP(I5364&amp;PROPER(D5364),Cleaned_Population!B$2:B$3200&amp;Cleaned_Population!A$2:A$3200,Cleaned_Population!C$2:C$3200,"No Match")</f>
        <v>2160088</v>
      </c>
      <c r="K5364" t="str">
        <f t="shared" si="83"/>
        <v>Sufficient Access</v>
      </c>
    </row>
    <row r="5365" spans="1:11">
      <c r="A5365" t="str">
        <v>ASCENSION  SETON HAYS</v>
      </c>
      <c r="B5365" t="str">
        <v>KYLE</v>
      </c>
      <c r="C5365" t="str">
        <v>TX</v>
      </c>
      <c r="D5365" t="str">
        <v>HAYS</v>
      </c>
      <c r="E5365" t="str">
        <v>Acute Care Hospitals</v>
      </c>
      <c r="F5365" t="str">
        <v>Voluntary non-profit - Private</v>
      </c>
      <c r="G5365" t="str">
        <v>Yes</v>
      </c>
      <c r="H5365" s="8">
        <v>3</v>
      </c>
      <c r="I5365" t="str">
        <f>_xlfn.XLOOKUP(C5365,State_Ref!B:B,State_Ref!A:A,"No Match")</f>
        <v>Texas</v>
      </c>
      <c r="J5365" cm="1">
        <f t="array" ref="J5365">_xlfn.XLOOKUP(I5365&amp;PROPER(D5365),Cleaned_Population!B$2:B$3200&amp;Cleaned_Population!A$2:A$3200,Cleaned_Population!C$2:C$3200,"No Match")</f>
        <v>304390</v>
      </c>
      <c r="K5365" t="str">
        <f t="shared" si="83"/>
        <v>Sufficient Access</v>
      </c>
    </row>
    <row r="5366" spans="1:11">
      <c r="A5366" t="str">
        <v>CHI ST LUKES LAKESIDE HOSPITAL</v>
      </c>
      <c r="B5366" t="str">
        <v>THE WOODLANDS</v>
      </c>
      <c r="C5366" t="str">
        <v>TX</v>
      </c>
      <c r="D5366" t="str">
        <v>MONTGOMERY</v>
      </c>
      <c r="E5366" t="str">
        <v>Acute Care Hospitals</v>
      </c>
      <c r="F5366" t="str">
        <v>Voluntary non-profit - Other</v>
      </c>
      <c r="G5366" t="str">
        <v>Yes</v>
      </c>
      <c r="H5366" s="8">
        <v>0</v>
      </c>
      <c r="I5366" t="str">
        <f>_xlfn.XLOOKUP(C5366,State_Ref!B:B,State_Ref!A:A,"No Match")</f>
        <v>Texas</v>
      </c>
      <c r="J5366" cm="1">
        <f t="array" ref="J5366">_xlfn.XLOOKUP(I5366&amp;PROPER(D5366),Cleaned_Population!B$2:B$3200&amp;Cleaned_Population!A$2:A$3200,Cleaned_Population!C$2:C$3200,"No Match")</f>
        <v>781194</v>
      </c>
      <c r="K5366" t="str">
        <f t="shared" si="83"/>
        <v>Sufficient Access</v>
      </c>
    </row>
    <row r="5367" spans="1:11">
      <c r="A5367" t="str">
        <v>BAYLOR SCOTT AND WHITE MEDICAL CENTER SUNNYVALE</v>
      </c>
      <c r="B5367" t="str">
        <v>SUNNYVALE</v>
      </c>
      <c r="C5367" t="str">
        <v>TX</v>
      </c>
      <c r="D5367" t="str">
        <v>DALLAS</v>
      </c>
      <c r="E5367" t="str">
        <v>Acute Care Hospitals</v>
      </c>
      <c r="F5367" t="str">
        <v>Voluntary non-profit - Private</v>
      </c>
      <c r="G5367" t="str">
        <v>Yes</v>
      </c>
      <c r="H5367" s="8">
        <v>2</v>
      </c>
      <c r="I5367" t="str">
        <f>_xlfn.XLOOKUP(C5367,State_Ref!B:B,State_Ref!A:A,"No Match")</f>
        <v>Texas</v>
      </c>
      <c r="J5367" cm="1">
        <f t="array" ref="J5367">_xlfn.XLOOKUP(I5367&amp;PROPER(D5367),Cleaned_Population!B$2:B$3200&amp;Cleaned_Population!A$2:A$3200,Cleaned_Population!C$2:C$3200,"No Match")</f>
        <v>2661397</v>
      </c>
      <c r="K5367" t="str">
        <f t="shared" si="83"/>
        <v>Sufficient Access</v>
      </c>
    </row>
    <row r="5368" spans="1:11">
      <c r="A5368" t="str">
        <v>BAYLOR EMERGENCY MEDICAL CENTER AT AUBREY</v>
      </c>
      <c r="B5368" t="str">
        <v>AUBREY</v>
      </c>
      <c r="C5368" t="str">
        <v>TX</v>
      </c>
      <c r="D5368" t="str">
        <v>DENTON</v>
      </c>
      <c r="E5368" t="str">
        <v>Acute Care Hospitals</v>
      </c>
      <c r="F5368" t="str">
        <v>Proprietary</v>
      </c>
      <c r="G5368" t="str">
        <v>Yes</v>
      </c>
      <c r="H5368" s="8">
        <v>0</v>
      </c>
      <c r="I5368" t="str">
        <f>_xlfn.XLOOKUP(C5368,State_Ref!B:B,State_Ref!A:A,"No Match")</f>
        <v>Texas</v>
      </c>
      <c r="J5368" cm="1">
        <f t="array" ref="J5368">_xlfn.XLOOKUP(I5368&amp;PROPER(D5368),Cleaned_Population!B$2:B$3200&amp;Cleaned_Population!A$2:A$3200,Cleaned_Population!C$2:C$3200,"No Match")</f>
        <v>1069346</v>
      </c>
      <c r="K5368" t="str">
        <f t="shared" si="83"/>
        <v>Sufficient Access</v>
      </c>
    </row>
    <row r="5369" spans="1:11">
      <c r="A5369" t="str">
        <v>BAYLOR SCOTT AND WHITE ORTHOPEDIC AND SPINE HOSPI</v>
      </c>
      <c r="B5369" t="str">
        <v>ARLINGTON</v>
      </c>
      <c r="C5369" t="str">
        <v>TX</v>
      </c>
      <c r="D5369" t="str">
        <v>TARRANT</v>
      </c>
      <c r="E5369" t="str">
        <v>Acute Care Hospitals</v>
      </c>
      <c r="F5369" t="str">
        <v>Proprietary</v>
      </c>
      <c r="G5369" t="str">
        <v>Yes</v>
      </c>
      <c r="H5369" s="8">
        <v>0</v>
      </c>
      <c r="I5369" t="str">
        <f>_xlfn.XLOOKUP(C5369,State_Ref!B:B,State_Ref!A:A,"No Match")</f>
        <v>Texas</v>
      </c>
      <c r="J5369" cm="1">
        <f t="array" ref="J5369">_xlfn.XLOOKUP(I5369&amp;PROPER(D5369),Cleaned_Population!B$2:B$3200&amp;Cleaned_Population!A$2:A$3200,Cleaned_Population!C$2:C$3200,"No Match")</f>
        <v>2248466</v>
      </c>
      <c r="K5369" t="str">
        <f t="shared" si="83"/>
        <v>Sufficient Access</v>
      </c>
    </row>
    <row r="5370" spans="1:11">
      <c r="A5370" t="str">
        <v>TEXAS HEALTH PRESBYTERIAN HOSPITAL FLOWER MOUND</v>
      </c>
      <c r="B5370" t="str">
        <v>FLOWER MOUND</v>
      </c>
      <c r="C5370" t="str">
        <v>TX</v>
      </c>
      <c r="D5370" t="str">
        <v>DENTON</v>
      </c>
      <c r="E5370" t="str">
        <v>Acute Care Hospitals</v>
      </c>
      <c r="F5370" t="str">
        <v>Proprietary</v>
      </c>
      <c r="G5370" t="str">
        <v>Yes</v>
      </c>
      <c r="H5370" s="8">
        <v>5</v>
      </c>
      <c r="I5370" t="str">
        <f>_xlfn.XLOOKUP(C5370,State_Ref!B:B,State_Ref!A:A,"No Match")</f>
        <v>Texas</v>
      </c>
      <c r="J5370" cm="1">
        <f t="array" ref="J5370">_xlfn.XLOOKUP(I5370&amp;PROPER(D5370),Cleaned_Population!B$2:B$3200&amp;Cleaned_Population!A$2:A$3200,Cleaned_Population!C$2:C$3200,"No Match")</f>
        <v>1069346</v>
      </c>
      <c r="K5370" t="str">
        <f t="shared" si="83"/>
        <v>Sufficient Access</v>
      </c>
    </row>
    <row r="5371" spans="1:11">
      <c r="A5371" t="str">
        <v>METHODIST MCKINNEY HOSPITAL</v>
      </c>
      <c r="B5371" t="str">
        <v>MCKINNEY</v>
      </c>
      <c r="C5371" t="str">
        <v>TX</v>
      </c>
      <c r="D5371" t="str">
        <v>COLLIN</v>
      </c>
      <c r="E5371" t="str">
        <v>Acute Care Hospitals</v>
      </c>
      <c r="F5371" t="str">
        <v>Physician</v>
      </c>
      <c r="G5371" t="str">
        <v>Yes</v>
      </c>
      <c r="H5371" s="8">
        <v>0</v>
      </c>
      <c r="I5371" t="str">
        <f>_xlfn.XLOOKUP(C5371,State_Ref!B:B,State_Ref!A:A,"No Match")</f>
        <v>Texas</v>
      </c>
      <c r="J5371" cm="1">
        <f t="array" ref="J5371">_xlfn.XLOOKUP(I5371&amp;PROPER(D5371),Cleaned_Population!B$2:B$3200&amp;Cleaned_Population!A$2:A$3200,Cleaned_Population!C$2:C$3200,"No Match")</f>
        <v>1297179</v>
      </c>
      <c r="K5371" t="str">
        <f t="shared" si="83"/>
        <v>Sufficient Access</v>
      </c>
    </row>
    <row r="5372" spans="1:11">
      <c r="A5372" t="str">
        <v>TEXAS HEALTH HEART &amp; VASCULAR HOSPITAL ARLINGTON</v>
      </c>
      <c r="B5372" t="str">
        <v>ARLINGTON</v>
      </c>
      <c r="C5372" t="str">
        <v>TX</v>
      </c>
      <c r="D5372" t="str">
        <v>TARRANT</v>
      </c>
      <c r="E5372" t="str">
        <v>Acute Care Hospitals</v>
      </c>
      <c r="F5372" t="str">
        <v>Physician</v>
      </c>
      <c r="G5372" t="str">
        <v>No</v>
      </c>
      <c r="H5372" s="8">
        <v>4</v>
      </c>
      <c r="I5372" t="str">
        <f>_xlfn.XLOOKUP(C5372,State_Ref!B:B,State_Ref!A:A,"No Match")</f>
        <v>Texas</v>
      </c>
      <c r="J5372" cm="1">
        <f t="array" ref="J5372">_xlfn.XLOOKUP(I5372&amp;PROPER(D5372),Cleaned_Population!B$2:B$3200&amp;Cleaned_Population!A$2:A$3200,Cleaned_Population!C$2:C$3200,"No Match")</f>
        <v>2248466</v>
      </c>
      <c r="K5372" t="str">
        <f t="shared" si="83"/>
        <v>Sufficient Access</v>
      </c>
    </row>
    <row r="5373" spans="1:11">
      <c r="A5373" t="str">
        <v>METHODIST HOSPITAL FOR SURGERY</v>
      </c>
      <c r="B5373" t="str">
        <v>ADDISON</v>
      </c>
      <c r="C5373" t="str">
        <v>TX</v>
      </c>
      <c r="D5373" t="str">
        <v>DALLAS</v>
      </c>
      <c r="E5373" t="str">
        <v>Acute Care Hospitals</v>
      </c>
      <c r="F5373" t="str">
        <v>Proprietary</v>
      </c>
      <c r="G5373" t="str">
        <v>Yes</v>
      </c>
      <c r="H5373" s="8">
        <v>4</v>
      </c>
      <c r="I5373" t="str">
        <f>_xlfn.XLOOKUP(C5373,State_Ref!B:B,State_Ref!A:A,"No Match")</f>
        <v>Texas</v>
      </c>
      <c r="J5373" cm="1">
        <f t="array" ref="J5373">_xlfn.XLOOKUP(I5373&amp;PROPER(D5373),Cleaned_Population!B$2:B$3200&amp;Cleaned_Population!A$2:A$3200,Cleaned_Population!C$2:C$3200,"No Match")</f>
        <v>2661397</v>
      </c>
      <c r="K5373" t="str">
        <f t="shared" si="83"/>
        <v>Sufficient Access</v>
      </c>
    </row>
    <row r="5374" spans="1:11">
      <c r="A5374" t="str">
        <v>ST LUKE'S HOSPITAL AT THE VINTAGE</v>
      </c>
      <c r="B5374" t="str">
        <v>HOUSTON</v>
      </c>
      <c r="C5374" t="str">
        <v>TX</v>
      </c>
      <c r="D5374" t="str">
        <v>HARRIS</v>
      </c>
      <c r="E5374" t="str">
        <v>Acute Care Hospitals</v>
      </c>
      <c r="F5374" t="str">
        <v>Voluntary non-profit - Private</v>
      </c>
      <c r="G5374" t="str">
        <v>Yes</v>
      </c>
      <c r="H5374" s="8">
        <v>4</v>
      </c>
      <c r="I5374" t="str">
        <f>_xlfn.XLOOKUP(C5374,State_Ref!B:B,State_Ref!A:A,"No Match")</f>
        <v>Texas</v>
      </c>
      <c r="J5374" cm="1">
        <f t="array" ref="J5374">_xlfn.XLOOKUP(I5374&amp;PROPER(D5374),Cleaned_Population!B$2:B$3200&amp;Cleaned_Population!A$2:A$3200,Cleaned_Population!C$2:C$3200,"No Match")</f>
        <v>5045026</v>
      </c>
      <c r="K5374" t="str">
        <f t="shared" si="83"/>
        <v>Sufficient Access</v>
      </c>
    </row>
    <row r="5375" spans="1:11">
      <c r="A5375" t="str">
        <v>BAYLOR SCOTT AND WHITE SURGICAL HOSPITAL AT SHERMA</v>
      </c>
      <c r="B5375" t="str">
        <v>SHERMAN</v>
      </c>
      <c r="C5375" t="str">
        <v>TX</v>
      </c>
      <c r="D5375" t="str">
        <v>GRAYSON</v>
      </c>
      <c r="E5375" t="str">
        <v>Acute Care Hospitals</v>
      </c>
      <c r="F5375" t="str">
        <v>Physician</v>
      </c>
      <c r="G5375" t="str">
        <v>Yes</v>
      </c>
      <c r="H5375" s="8">
        <v>3</v>
      </c>
      <c r="I5375" t="str">
        <f>_xlfn.XLOOKUP(C5375,State_Ref!B:B,State_Ref!A:A,"No Match")</f>
        <v>Texas</v>
      </c>
      <c r="J5375" cm="1">
        <f t="array" ref="J5375">_xlfn.XLOOKUP(I5375&amp;PROPER(D5375),Cleaned_Population!B$2:B$3200&amp;Cleaned_Population!A$2:A$3200,Cleaned_Population!C$2:C$3200,"No Match")</f>
        <v>153613</v>
      </c>
      <c r="K5375" t="str">
        <f t="shared" si="83"/>
        <v>Sufficient Access</v>
      </c>
    </row>
    <row r="5376" spans="1:11">
      <c r="A5376" t="str">
        <v>HOUSTON METHODIST WEST HOSPITAL</v>
      </c>
      <c r="B5376" t="str">
        <v>HOUSTON</v>
      </c>
      <c r="C5376" t="str">
        <v>TX</v>
      </c>
      <c r="D5376" t="str">
        <v>HARRIS</v>
      </c>
      <c r="E5376" t="str">
        <v>Acute Care Hospitals</v>
      </c>
      <c r="F5376" t="str">
        <v>Voluntary non-profit - Private</v>
      </c>
      <c r="G5376" t="str">
        <v>Yes</v>
      </c>
      <c r="H5376" s="8">
        <v>5</v>
      </c>
      <c r="I5376" t="str">
        <f>_xlfn.XLOOKUP(C5376,State_Ref!B:B,State_Ref!A:A,"No Match")</f>
        <v>Texas</v>
      </c>
      <c r="J5376" cm="1">
        <f t="array" ref="J5376">_xlfn.XLOOKUP(I5376&amp;PROPER(D5376),Cleaned_Population!B$2:B$3200&amp;Cleaned_Population!A$2:A$3200,Cleaned_Population!C$2:C$3200,"No Match")</f>
        <v>5045026</v>
      </c>
      <c r="K5376" t="str">
        <f t="shared" si="83"/>
        <v>Sufficient Access</v>
      </c>
    </row>
    <row r="5377" spans="1:11">
      <c r="A5377" t="str">
        <v>BAPTIST NEIGHBORHOOD HOSPITAL THOUSAND OAKS</v>
      </c>
      <c r="B5377" t="str">
        <v>SAN ANTONIO</v>
      </c>
      <c r="C5377" t="str">
        <v>TX</v>
      </c>
      <c r="D5377" t="str">
        <v>BEXAR</v>
      </c>
      <c r="E5377" t="str">
        <v>Acute Care Hospitals</v>
      </c>
      <c r="F5377" t="str">
        <v>Proprietary</v>
      </c>
      <c r="G5377" t="str">
        <v>Yes</v>
      </c>
      <c r="H5377" s="8">
        <v>5</v>
      </c>
      <c r="I5377" t="str">
        <f>_xlfn.XLOOKUP(C5377,State_Ref!B:B,State_Ref!A:A,"No Match")</f>
        <v>Texas</v>
      </c>
      <c r="J5377" cm="1">
        <f t="array" ref="J5377">_xlfn.XLOOKUP(I5377&amp;PROPER(D5377),Cleaned_Population!B$2:B$3200&amp;Cleaned_Population!A$2:A$3200,Cleaned_Population!C$2:C$3200,"No Match")</f>
        <v>2160088</v>
      </c>
      <c r="K5377" t="str">
        <f t="shared" si="83"/>
        <v>Sufficient Access</v>
      </c>
    </row>
    <row r="5378" spans="1:11">
      <c r="A5378" t="str">
        <v>SETON MEDICAL CENTER HARKER HEIGHTS</v>
      </c>
      <c r="B5378" t="str">
        <v>HARKER HEIGHTS</v>
      </c>
      <c r="C5378" t="str">
        <v>TX</v>
      </c>
      <c r="D5378" t="str">
        <v>BELL</v>
      </c>
      <c r="E5378" t="str">
        <v>Acute Care Hospitals</v>
      </c>
      <c r="F5378" t="str">
        <v>Proprietary</v>
      </c>
      <c r="G5378" t="str">
        <v>Yes</v>
      </c>
      <c r="H5378" s="8">
        <v>4</v>
      </c>
      <c r="I5378" t="str">
        <f>_xlfn.XLOOKUP(C5378,State_Ref!B:B,State_Ref!A:A,"No Match")</f>
        <v>Texas</v>
      </c>
      <c r="J5378" cm="1">
        <f t="array" ref="J5378">_xlfn.XLOOKUP(I5378&amp;PROPER(D5378),Cleaned_Population!B$2:B$3200&amp;Cleaned_Population!A$2:A$3200,Cleaned_Population!C$2:C$3200,"No Match")</f>
        <v>402248</v>
      </c>
      <c r="K5378" t="str">
        <f t="shared" si="83"/>
        <v>Sufficient Access</v>
      </c>
    </row>
    <row r="5379" spans="1:11">
      <c r="A5379" t="str">
        <v>BAYLOR SCOTT AND WHITE  MEDICAL CENTER  MCKINNEY</v>
      </c>
      <c r="B5379" t="str">
        <v>MC KINNEY</v>
      </c>
      <c r="C5379" t="str">
        <v>TX</v>
      </c>
      <c r="D5379" t="str">
        <v>COLLIN</v>
      </c>
      <c r="E5379" t="str">
        <v>Acute Care Hospitals</v>
      </c>
      <c r="F5379" t="str">
        <v>Voluntary non-profit - Private</v>
      </c>
      <c r="G5379" t="str">
        <v>Yes</v>
      </c>
      <c r="H5379" s="8">
        <v>4</v>
      </c>
      <c r="I5379" t="str">
        <f>_xlfn.XLOOKUP(C5379,State_Ref!B:B,State_Ref!A:A,"No Match")</f>
        <v>Texas</v>
      </c>
      <c r="J5379" cm="1">
        <f t="array" ref="J5379">_xlfn.XLOOKUP(I5379&amp;PROPER(D5379),Cleaned_Population!B$2:B$3200&amp;Cleaned_Population!A$2:A$3200,Cleaned_Population!C$2:C$3200,"No Match")</f>
        <v>1297179</v>
      </c>
      <c r="K5379" t="str">
        <f t="shared" ref="K5379:K5433" si="84">IF(AND(J5379&gt;50000,COUNTIFS(D:D,D5379,C:C,C5379)&lt;=1),"Hospital Desert","Sufficient Access")</f>
        <v>Sufficient Access</v>
      </c>
    </row>
    <row r="5380" spans="1:11">
      <c r="A5380" t="str">
        <v>TEXAS HEALTH HARRIS METHODIST HOSPITAL ALLIANCE</v>
      </c>
      <c r="B5380" t="str">
        <v>FORT WORTH</v>
      </c>
      <c r="C5380" t="str">
        <v>TX</v>
      </c>
      <c r="D5380" t="str">
        <v>TARRANT</v>
      </c>
      <c r="E5380" t="str">
        <v>Acute Care Hospitals</v>
      </c>
      <c r="F5380" t="str">
        <v>Voluntary non-profit - Private</v>
      </c>
      <c r="G5380" t="str">
        <v>Yes</v>
      </c>
      <c r="H5380" s="8">
        <v>5</v>
      </c>
      <c r="I5380" t="str">
        <f>_xlfn.XLOOKUP(C5380,State_Ref!B:B,State_Ref!A:A,"No Match")</f>
        <v>Texas</v>
      </c>
      <c r="J5380" cm="1">
        <f t="array" ref="J5380">_xlfn.XLOOKUP(I5380&amp;PROPER(D5380),Cleaned_Population!B$2:B$3200&amp;Cleaned_Population!A$2:A$3200,Cleaned_Population!C$2:C$3200,"No Match")</f>
        <v>2248466</v>
      </c>
      <c r="K5380" t="str">
        <f t="shared" si="84"/>
        <v>Sufficient Access</v>
      </c>
    </row>
    <row r="5381" spans="1:11">
      <c r="A5381" t="str">
        <v>BAYLOR SCOTT &amp; WHITE MEDICAL CENTER- COLLEGE STATI</v>
      </c>
      <c r="B5381" t="str">
        <v>COLLEGE STATION</v>
      </c>
      <c r="C5381" t="str">
        <v>TX</v>
      </c>
      <c r="D5381" t="str">
        <v>BRAZOS</v>
      </c>
      <c r="E5381" t="str">
        <v>Acute Care Hospitals</v>
      </c>
      <c r="F5381" t="str">
        <v>Voluntary non-profit - Private</v>
      </c>
      <c r="G5381" t="str">
        <v>Yes</v>
      </c>
      <c r="H5381" s="8">
        <v>4</v>
      </c>
      <c r="I5381" t="str">
        <f>_xlfn.XLOOKUP(C5381,State_Ref!B:B,State_Ref!A:A,"No Match")</f>
        <v>Texas</v>
      </c>
      <c r="J5381" cm="1">
        <f t="array" ref="J5381">_xlfn.XLOOKUP(I5381&amp;PROPER(D5381),Cleaned_Population!B$2:B$3200&amp;Cleaned_Population!A$2:A$3200,Cleaned_Population!C$2:C$3200,"No Match")</f>
        <v>249088</v>
      </c>
      <c r="K5381" t="str">
        <f t="shared" si="84"/>
        <v>Sufficient Access</v>
      </c>
    </row>
    <row r="5382" spans="1:11">
      <c r="A5382" t="str">
        <v>CRESCENT MEDICAL CENTER LANCASTER</v>
      </c>
      <c r="B5382" t="str">
        <v>LANCASTER</v>
      </c>
      <c r="C5382" t="str">
        <v>TX</v>
      </c>
      <c r="D5382" t="str">
        <v>DALLAS</v>
      </c>
      <c r="E5382" t="str">
        <v>Acute Care Hospitals</v>
      </c>
      <c r="F5382" t="str">
        <v>Physician</v>
      </c>
      <c r="G5382" t="str">
        <v>Yes</v>
      </c>
      <c r="H5382" s="8">
        <v>2</v>
      </c>
      <c r="I5382" t="str">
        <f>_xlfn.XLOOKUP(C5382,State_Ref!B:B,State_Ref!A:A,"No Match")</f>
        <v>Texas</v>
      </c>
      <c r="J5382" cm="1">
        <f t="array" ref="J5382">_xlfn.XLOOKUP(I5382&amp;PROPER(D5382),Cleaned_Population!B$2:B$3200&amp;Cleaned_Population!A$2:A$3200,Cleaned_Population!C$2:C$3200,"No Match")</f>
        <v>2661397</v>
      </c>
      <c r="K5382" t="str">
        <f t="shared" si="84"/>
        <v>Sufficient Access</v>
      </c>
    </row>
    <row r="5383" spans="1:11">
      <c r="A5383" t="str">
        <v>ASPIRE HOSPITAL</v>
      </c>
      <c r="B5383" t="str">
        <v>CONROE</v>
      </c>
      <c r="C5383" t="str">
        <v>TX</v>
      </c>
      <c r="D5383" t="str">
        <v>MONTGOMERY</v>
      </c>
      <c r="E5383" t="str">
        <v>Acute Care Hospitals</v>
      </c>
      <c r="F5383" t="str">
        <v>Physician</v>
      </c>
      <c r="G5383" t="str">
        <v>No</v>
      </c>
      <c r="H5383" s="8">
        <v>0</v>
      </c>
      <c r="I5383" t="str">
        <f>_xlfn.XLOOKUP(C5383,State_Ref!B:B,State_Ref!A:A,"No Match")</f>
        <v>Texas</v>
      </c>
      <c r="J5383" cm="1">
        <f t="array" ref="J5383">_xlfn.XLOOKUP(I5383&amp;PROPER(D5383),Cleaned_Population!B$2:B$3200&amp;Cleaned_Population!A$2:A$3200,Cleaned_Population!C$2:C$3200,"No Match")</f>
        <v>781194</v>
      </c>
      <c r="K5383" t="str">
        <f t="shared" si="84"/>
        <v>Sufficient Access</v>
      </c>
    </row>
    <row r="5384" spans="1:11">
      <c r="A5384" t="str">
        <v>RESOLUTE HEALTH HOSPITAL</v>
      </c>
      <c r="B5384" t="str">
        <v>NEW BRAUNFELS</v>
      </c>
      <c r="C5384" t="str">
        <v>TX</v>
      </c>
      <c r="D5384" t="str">
        <v>COMAL</v>
      </c>
      <c r="E5384" t="str">
        <v>Acute Care Hospitals</v>
      </c>
      <c r="F5384" t="str">
        <v>Proprietary</v>
      </c>
      <c r="G5384" t="str">
        <v>Yes</v>
      </c>
      <c r="H5384" s="8">
        <v>4</v>
      </c>
      <c r="I5384" t="str">
        <f>_xlfn.XLOOKUP(C5384,State_Ref!B:B,State_Ref!A:A,"No Match")</f>
        <v>Texas</v>
      </c>
      <c r="J5384" cm="1">
        <f t="array" ref="J5384">_xlfn.XLOOKUP(I5384&amp;PROPER(D5384),Cleaned_Population!B$2:B$3200&amp;Cleaned_Population!A$2:A$3200,Cleaned_Population!C$2:C$3200,"No Match")</f>
        <v>209166</v>
      </c>
      <c r="K5384" t="str">
        <f t="shared" si="84"/>
        <v>Hospital Desert</v>
      </c>
    </row>
    <row r="5385" spans="1:11">
      <c r="A5385" t="str">
        <v>AD HOSPITAL EAST, LLC</v>
      </c>
      <c r="B5385" t="str">
        <v>HOUSTON</v>
      </c>
      <c r="C5385" t="str">
        <v>TX</v>
      </c>
      <c r="D5385" t="str">
        <v>HARRIS</v>
      </c>
      <c r="E5385" t="str">
        <v>Acute Care Hospitals</v>
      </c>
      <c r="F5385" t="str">
        <v>Proprietary</v>
      </c>
      <c r="G5385" t="str">
        <v>Yes</v>
      </c>
      <c r="H5385" s="8">
        <v>0</v>
      </c>
      <c r="I5385" t="str">
        <f>_xlfn.XLOOKUP(C5385,State_Ref!B:B,State_Ref!A:A,"No Match")</f>
        <v>Texas</v>
      </c>
      <c r="J5385" cm="1">
        <f t="array" ref="J5385">_xlfn.XLOOKUP(I5385&amp;PROPER(D5385),Cleaned_Population!B$2:B$3200&amp;Cleaned_Population!A$2:A$3200,Cleaned_Population!C$2:C$3200,"No Match")</f>
        <v>5045026</v>
      </c>
      <c r="K5385" t="str">
        <f t="shared" si="84"/>
        <v>Sufficient Access</v>
      </c>
    </row>
    <row r="5386" spans="1:11">
      <c r="A5386" t="str">
        <v>MEDICAL CITY ALLIANCE</v>
      </c>
      <c r="B5386" t="str">
        <v>FORT WORTH</v>
      </c>
      <c r="C5386" t="str">
        <v>TX</v>
      </c>
      <c r="D5386" t="str">
        <v>TARRANT</v>
      </c>
      <c r="E5386" t="str">
        <v>Acute Care Hospitals</v>
      </c>
      <c r="F5386" t="str">
        <v>Voluntary non-profit - Private</v>
      </c>
      <c r="G5386" t="str">
        <v>Yes</v>
      </c>
      <c r="H5386" s="8">
        <v>3</v>
      </c>
      <c r="I5386" t="str">
        <f>_xlfn.XLOOKUP(C5386,State_Ref!B:B,State_Ref!A:A,"No Match")</f>
        <v>Texas</v>
      </c>
      <c r="J5386" cm="1">
        <f t="array" ref="J5386">_xlfn.XLOOKUP(I5386&amp;PROPER(D5386),Cleaned_Population!B$2:B$3200&amp;Cleaned_Population!A$2:A$3200,Cleaned_Population!C$2:C$3200,"No Match")</f>
        <v>2248466</v>
      </c>
      <c r="K5386" t="str">
        <f t="shared" si="84"/>
        <v>Sufficient Access</v>
      </c>
    </row>
    <row r="5387" spans="1:11">
      <c r="A5387" t="str">
        <v>HCA HOUSTON HEALTHCARE PEARLAND</v>
      </c>
      <c r="B5387" t="str">
        <v>PEARLAND</v>
      </c>
      <c r="C5387" t="str">
        <v>TX</v>
      </c>
      <c r="D5387" t="str">
        <v>BRAZORIA</v>
      </c>
      <c r="E5387" t="str">
        <v>Acute Care Hospitals</v>
      </c>
      <c r="F5387" t="str">
        <v>Proprietary</v>
      </c>
      <c r="G5387" t="str">
        <v>Yes</v>
      </c>
      <c r="H5387" s="8">
        <v>3</v>
      </c>
      <c r="I5387" t="str">
        <f>_xlfn.XLOOKUP(C5387,State_Ref!B:B,State_Ref!A:A,"No Match")</f>
        <v>Texas</v>
      </c>
      <c r="J5387" cm="1">
        <f t="array" ref="J5387">_xlfn.XLOOKUP(I5387&amp;PROPER(D5387),Cleaned_Population!B$2:B$3200&amp;Cleaned_Population!A$2:A$3200,Cleaned_Population!C$2:C$3200,"No Match")</f>
        <v>419080</v>
      </c>
      <c r="K5387" t="str">
        <f t="shared" si="84"/>
        <v>Sufficient Access</v>
      </c>
    </row>
    <row r="5388" spans="1:11">
      <c r="A5388" t="str">
        <v>BAYLOR SCOTT AND WHITE EMERGENCY HOSPITAL</v>
      </c>
      <c r="B5388" t="str">
        <v>BURLESON</v>
      </c>
      <c r="C5388" t="str">
        <v>TX</v>
      </c>
      <c r="D5388" t="str">
        <v>JOHNSON</v>
      </c>
      <c r="E5388" t="str">
        <v>Acute Care Hospitals</v>
      </c>
      <c r="F5388" t="str">
        <v>Proprietary</v>
      </c>
      <c r="G5388" t="str">
        <v>Yes</v>
      </c>
      <c r="H5388" s="8">
        <v>0</v>
      </c>
      <c r="I5388" t="str">
        <f>_xlfn.XLOOKUP(C5388,State_Ref!B:B,State_Ref!A:A,"No Match")</f>
        <v>Texas</v>
      </c>
      <c r="J5388" cm="1">
        <f t="array" ref="J5388">_xlfn.XLOOKUP(I5388&amp;PROPER(D5388),Cleaned_Population!B$2:B$3200&amp;Cleaned_Population!A$2:A$3200,Cleaned_Population!C$2:C$3200,"No Match")</f>
        <v>218048</v>
      </c>
      <c r="K5388" t="str">
        <f t="shared" si="84"/>
        <v>Sufficient Access</v>
      </c>
    </row>
    <row r="5389" spans="1:11">
      <c r="A5389" t="str">
        <v>BAYLOR SCOTT &amp; WHITE MEDICAL CENTER - MARBLE FALLS</v>
      </c>
      <c r="B5389" t="str">
        <v>MARBLE FALLS</v>
      </c>
      <c r="C5389" t="str">
        <v>TX</v>
      </c>
      <c r="D5389" t="str">
        <v>BURNET</v>
      </c>
      <c r="E5389" t="str">
        <v>Acute Care Hospitals</v>
      </c>
      <c r="F5389" t="str">
        <v>Voluntary non-profit - Private</v>
      </c>
      <c r="G5389" t="str">
        <v>Yes</v>
      </c>
      <c r="H5389" s="8">
        <v>4</v>
      </c>
      <c r="I5389" t="str">
        <f>_xlfn.XLOOKUP(C5389,State_Ref!B:B,State_Ref!A:A,"No Match")</f>
        <v>Texas</v>
      </c>
      <c r="J5389" cm="1">
        <f t="array" ref="J5389">_xlfn.XLOOKUP(I5389&amp;PROPER(D5389),Cleaned_Population!B$2:B$3200&amp;Cleaned_Population!A$2:A$3200,Cleaned_Population!C$2:C$3200,"No Match")</f>
        <v>57015</v>
      </c>
      <c r="K5389" t="str">
        <f t="shared" si="84"/>
        <v>Sufficient Access</v>
      </c>
    </row>
    <row r="5390" spans="1:11">
      <c r="A5390" t="str">
        <v>BAYTOWN MEDICAL CENTER LP</v>
      </c>
      <c r="B5390" t="str">
        <v>BAYTOWN</v>
      </c>
      <c r="C5390" t="str">
        <v>TX</v>
      </c>
      <c r="D5390" t="str">
        <v>HARRIS</v>
      </c>
      <c r="E5390" t="str">
        <v>Acute Care Hospitals</v>
      </c>
      <c r="F5390" t="str">
        <v>Proprietary</v>
      </c>
      <c r="G5390" t="str">
        <v>Yes</v>
      </c>
      <c r="H5390" s="8">
        <v>0</v>
      </c>
      <c r="I5390" t="str">
        <f>_xlfn.XLOOKUP(C5390,State_Ref!B:B,State_Ref!A:A,"No Match")</f>
        <v>Texas</v>
      </c>
      <c r="J5390" cm="1">
        <f t="array" ref="J5390">_xlfn.XLOOKUP(I5390&amp;PROPER(D5390),Cleaned_Population!B$2:B$3200&amp;Cleaned_Population!A$2:A$3200,Cleaned_Population!C$2:C$3200,"No Match")</f>
        <v>5045026</v>
      </c>
      <c r="K5390" t="str">
        <f t="shared" si="84"/>
        <v>Sufficient Access</v>
      </c>
    </row>
    <row r="5391" spans="1:11">
      <c r="A5391" t="str">
        <v>LEGENT ORTHOPEDIC + SPINE</v>
      </c>
      <c r="B5391" t="str">
        <v>SAN ANTONIO</v>
      </c>
      <c r="C5391" t="str">
        <v>TX</v>
      </c>
      <c r="D5391" t="str">
        <v>BEXAR</v>
      </c>
      <c r="E5391" t="str">
        <v>Acute Care Hospitals</v>
      </c>
      <c r="F5391" t="str">
        <v>Proprietary</v>
      </c>
      <c r="G5391" t="str">
        <v>No</v>
      </c>
      <c r="H5391" s="8">
        <v>0</v>
      </c>
      <c r="I5391" t="str">
        <f>_xlfn.XLOOKUP(C5391,State_Ref!B:B,State_Ref!A:A,"No Match")</f>
        <v>Texas</v>
      </c>
      <c r="J5391" cm="1">
        <f t="array" ref="J5391">_xlfn.XLOOKUP(I5391&amp;PROPER(D5391),Cleaned_Population!B$2:B$3200&amp;Cleaned_Population!A$2:A$3200,Cleaned_Population!C$2:C$3200,"No Match")</f>
        <v>2160088</v>
      </c>
      <c r="K5391" t="str">
        <f t="shared" si="84"/>
        <v>Sufficient Access</v>
      </c>
    </row>
    <row r="5392" spans="1:11">
      <c r="A5392" t="str">
        <v>CLEVELAND EMERGENCY HOSPITAL</v>
      </c>
      <c r="B5392" t="str">
        <v>HUMBLE</v>
      </c>
      <c r="C5392" t="str">
        <v>TX</v>
      </c>
      <c r="D5392" t="str">
        <v>HARRIS</v>
      </c>
      <c r="E5392" t="str">
        <v>Acute Care Hospitals</v>
      </c>
      <c r="F5392" t="str">
        <v>Proprietary</v>
      </c>
      <c r="G5392" t="str">
        <v>Yes</v>
      </c>
      <c r="H5392" s="8">
        <v>0</v>
      </c>
      <c r="I5392" t="str">
        <f>_xlfn.XLOOKUP(C5392,State_Ref!B:B,State_Ref!A:A,"No Match")</f>
        <v>Texas</v>
      </c>
      <c r="J5392" cm="1">
        <f t="array" ref="J5392">_xlfn.XLOOKUP(I5392&amp;PROPER(D5392),Cleaned_Population!B$2:B$3200&amp;Cleaned_Population!A$2:A$3200,Cleaned_Population!C$2:C$3200,"No Match")</f>
        <v>5045026</v>
      </c>
      <c r="K5392" t="str">
        <f t="shared" si="84"/>
        <v>Sufficient Access</v>
      </c>
    </row>
    <row r="5393" spans="1:11">
      <c r="A5393" t="str">
        <v>THE HOSPITALS OF PROVIDENCE TRANSMOUNTAIN CAMPUS</v>
      </c>
      <c r="B5393" t="str">
        <v>EL PASO</v>
      </c>
      <c r="C5393" t="str">
        <v>TX</v>
      </c>
      <c r="D5393" t="str">
        <v>EL PASO</v>
      </c>
      <c r="E5393" t="str">
        <v>Acute Care Hospitals</v>
      </c>
      <c r="F5393" t="str">
        <v>Proprietary</v>
      </c>
      <c r="G5393" t="str">
        <v>Yes</v>
      </c>
      <c r="H5393" s="8">
        <v>2</v>
      </c>
      <c r="I5393" t="str">
        <f>_xlfn.XLOOKUP(C5393,State_Ref!B:B,State_Ref!A:A,"No Match")</f>
        <v>Texas</v>
      </c>
      <c r="J5393" cm="1">
        <f t="array" ref="J5393">_xlfn.XLOOKUP(I5393&amp;PROPER(D5393),Cleaned_Population!B$2:B$3200&amp;Cleaned_Population!A$2:A$3200,Cleaned_Population!C$2:C$3200,"No Match")</f>
        <v>877858</v>
      </c>
      <c r="K5393" t="str">
        <f t="shared" si="84"/>
        <v>Sufficient Access</v>
      </c>
    </row>
    <row r="5394" spans="1:11">
      <c r="A5394" t="str">
        <v>SAINT CAMILLUS MEDICAL CENTER</v>
      </c>
      <c r="B5394" t="str">
        <v>HURST</v>
      </c>
      <c r="C5394" t="str">
        <v>TX</v>
      </c>
      <c r="D5394" t="str">
        <v>TARRANT</v>
      </c>
      <c r="E5394" t="str">
        <v>Acute Care Hospitals</v>
      </c>
      <c r="F5394" t="str">
        <v>Proprietary</v>
      </c>
      <c r="G5394" t="str">
        <v>Yes</v>
      </c>
      <c r="H5394" s="8">
        <v>0</v>
      </c>
      <c r="I5394" t="str">
        <f>_xlfn.XLOOKUP(C5394,State_Ref!B:B,State_Ref!A:A,"No Match")</f>
        <v>Texas</v>
      </c>
      <c r="J5394" cm="1">
        <f t="array" ref="J5394">_xlfn.XLOOKUP(I5394&amp;PROPER(D5394),Cleaned_Population!B$2:B$3200&amp;Cleaned_Population!A$2:A$3200,Cleaned_Population!C$2:C$3200,"No Match")</f>
        <v>2248466</v>
      </c>
      <c r="K5394" t="str">
        <f t="shared" si="84"/>
        <v>Sufficient Access</v>
      </c>
    </row>
    <row r="5395" spans="1:11">
      <c r="A5395" t="str">
        <v>HOUSTON METHODIST THE WOODLANDS HOSPITAL</v>
      </c>
      <c r="B5395" t="str">
        <v>THE WOODLANDS</v>
      </c>
      <c r="C5395" t="str">
        <v>TX</v>
      </c>
      <c r="D5395" t="str">
        <v>MONTGOMERY</v>
      </c>
      <c r="E5395" t="str">
        <v>Acute Care Hospitals</v>
      </c>
      <c r="F5395" t="str">
        <v>Voluntary non-profit - Private</v>
      </c>
      <c r="G5395" t="str">
        <v>Yes</v>
      </c>
      <c r="H5395" s="8">
        <v>5</v>
      </c>
      <c r="I5395" t="str">
        <f>_xlfn.XLOOKUP(C5395,State_Ref!B:B,State_Ref!A:A,"No Match")</f>
        <v>Texas</v>
      </c>
      <c r="J5395" cm="1">
        <f t="array" ref="J5395">_xlfn.XLOOKUP(I5395&amp;PROPER(D5395),Cleaned_Population!B$2:B$3200&amp;Cleaned_Population!A$2:A$3200,Cleaned_Population!C$2:C$3200,"No Match")</f>
        <v>781194</v>
      </c>
      <c r="K5395" t="str">
        <f t="shared" si="84"/>
        <v>Sufficient Access</v>
      </c>
    </row>
    <row r="5396" spans="1:11">
      <c r="A5396" t="str">
        <v>THE HOSPITALS OF PROVIDENCE HORIZON CITY CAMPUS</v>
      </c>
      <c r="B5396" t="str">
        <v>HORIZON CITY</v>
      </c>
      <c r="C5396" t="str">
        <v>TX</v>
      </c>
      <c r="D5396" t="str">
        <v>EL PASO</v>
      </c>
      <c r="E5396" t="str">
        <v>Acute Care Hospitals</v>
      </c>
      <c r="F5396" t="str">
        <v>Proprietary</v>
      </c>
      <c r="G5396" t="str">
        <v>Yes</v>
      </c>
      <c r="H5396" s="8">
        <v>0</v>
      </c>
      <c r="I5396" t="str">
        <f>_xlfn.XLOOKUP(C5396,State_Ref!B:B,State_Ref!A:A,"No Match")</f>
        <v>Texas</v>
      </c>
      <c r="J5396" cm="1">
        <f t="array" ref="J5396">_xlfn.XLOOKUP(I5396&amp;PROPER(D5396),Cleaned_Population!B$2:B$3200&amp;Cleaned_Population!A$2:A$3200,Cleaned_Population!C$2:C$3200,"No Match")</f>
        <v>877858</v>
      </c>
      <c r="K5396" t="str">
        <f t="shared" si="84"/>
        <v>Sufficient Access</v>
      </c>
    </row>
    <row r="5397" spans="1:11">
      <c r="A5397" t="str">
        <v>TEXAS CENTER FOR INFECTIOUS DISEASE</v>
      </c>
      <c r="B5397" t="str">
        <v>SAN ANTONIO</v>
      </c>
      <c r="C5397" t="str">
        <v>TX</v>
      </c>
      <c r="D5397" t="str">
        <v>BEXAR</v>
      </c>
      <c r="E5397" t="str">
        <v>Acute Care Hospitals</v>
      </c>
      <c r="F5397" t="str">
        <v>Government - State</v>
      </c>
      <c r="G5397" t="str">
        <v>No</v>
      </c>
      <c r="H5397" s="8">
        <v>0</v>
      </c>
      <c r="I5397" t="str">
        <f>_xlfn.XLOOKUP(C5397,State_Ref!B:B,State_Ref!A:A,"No Match")</f>
        <v>Texas</v>
      </c>
      <c r="J5397" cm="1">
        <f t="array" ref="J5397">_xlfn.XLOOKUP(I5397&amp;PROPER(D5397),Cleaned_Population!B$2:B$3200&amp;Cleaned_Population!A$2:A$3200,Cleaned_Population!C$2:C$3200,"No Match")</f>
        <v>2160088</v>
      </c>
      <c r="K5397" t="str">
        <f t="shared" si="84"/>
        <v>Sufficient Access</v>
      </c>
    </row>
    <row r="5398" spans="1:11">
      <c r="A5398" t="str">
        <v>BAYLOR SCOTT &amp; WHITE MEDICAL CENTER PFLUGERVILLE</v>
      </c>
      <c r="B5398" t="str">
        <v>PFLUGERVILLE</v>
      </c>
      <c r="C5398" t="str">
        <v>TX</v>
      </c>
      <c r="D5398" t="str">
        <v>TRAVIS</v>
      </c>
      <c r="E5398" t="str">
        <v>Acute Care Hospitals</v>
      </c>
      <c r="F5398" t="str">
        <v>Voluntary non-profit - Private</v>
      </c>
      <c r="G5398" t="str">
        <v>Yes</v>
      </c>
      <c r="H5398" s="8">
        <v>4</v>
      </c>
      <c r="I5398" t="str">
        <f>_xlfn.XLOOKUP(C5398,State_Ref!B:B,State_Ref!A:A,"No Match")</f>
        <v>Texas</v>
      </c>
      <c r="J5398" cm="1">
        <f t="array" ref="J5398">_xlfn.XLOOKUP(I5398&amp;PROPER(D5398),Cleaned_Population!B$2:B$3200&amp;Cleaned_Population!A$2:A$3200,Cleaned_Population!C$2:C$3200,"No Match")</f>
        <v>1389670</v>
      </c>
      <c r="K5398" t="str">
        <f t="shared" si="84"/>
        <v>Sufficient Access</v>
      </c>
    </row>
    <row r="5399" spans="1:11">
      <c r="A5399" t="str">
        <v>BAYLOR SCOTT &amp; WHITE MEDICAL CENTER - BUDA</v>
      </c>
      <c r="B5399" t="str">
        <v>BUDA</v>
      </c>
      <c r="C5399" t="str">
        <v>TX</v>
      </c>
      <c r="D5399" t="str">
        <v>HAYS</v>
      </c>
      <c r="E5399" t="str">
        <v>Acute Care Hospitals</v>
      </c>
      <c r="F5399" t="str">
        <v>Voluntary non-profit - Private</v>
      </c>
      <c r="G5399" t="str">
        <v>Yes</v>
      </c>
      <c r="H5399" s="8">
        <v>0</v>
      </c>
      <c r="I5399" t="str">
        <f>_xlfn.XLOOKUP(C5399,State_Ref!B:B,State_Ref!A:A,"No Match")</f>
        <v>Texas</v>
      </c>
      <c r="J5399" cm="1">
        <f t="array" ref="J5399">_xlfn.XLOOKUP(I5399&amp;PROPER(D5399),Cleaned_Population!B$2:B$3200&amp;Cleaned_Population!A$2:A$3200,Cleaned_Population!C$2:C$3200,"No Match")</f>
        <v>304390</v>
      </c>
      <c r="K5399" t="str">
        <f t="shared" si="84"/>
        <v>Sufficient Access</v>
      </c>
    </row>
    <row r="5400" spans="1:11">
      <c r="A5400" t="str">
        <v>METHODIST SOUTHLAKE MEDICAL CENTER</v>
      </c>
      <c r="B5400" t="str">
        <v>SOUTHLAKE</v>
      </c>
      <c r="C5400" t="str">
        <v>TX</v>
      </c>
      <c r="D5400" t="str">
        <v>TARRANT</v>
      </c>
      <c r="E5400" t="str">
        <v>Acute Care Hospitals</v>
      </c>
      <c r="F5400" t="str">
        <v>Proprietary</v>
      </c>
      <c r="G5400" t="str">
        <v>Yes</v>
      </c>
      <c r="H5400" s="8">
        <v>0</v>
      </c>
      <c r="I5400" t="str">
        <f>_xlfn.XLOOKUP(C5400,State_Ref!B:B,State_Ref!A:A,"No Match")</f>
        <v>Texas</v>
      </c>
      <c r="J5400" cm="1">
        <f t="array" ref="J5400">_xlfn.XLOOKUP(I5400&amp;PROPER(D5400),Cleaned_Population!B$2:B$3200&amp;Cleaned_Population!A$2:A$3200,Cleaned_Population!C$2:C$3200,"No Match")</f>
        <v>2248466</v>
      </c>
      <c r="K5400" t="str">
        <f t="shared" si="84"/>
        <v>Sufficient Access</v>
      </c>
    </row>
    <row r="5401" spans="1:11">
      <c r="A5401" t="str">
        <v>ALTUS LUMBERTON HOSPITAL</v>
      </c>
      <c r="B5401" t="str">
        <v>LUMBERTON</v>
      </c>
      <c r="C5401" t="str">
        <v>TX</v>
      </c>
      <c r="D5401" t="str">
        <v>HARDIN</v>
      </c>
      <c r="E5401" t="str">
        <v>Acute Care Hospitals</v>
      </c>
      <c r="F5401" t="str">
        <v>Proprietary</v>
      </c>
      <c r="G5401" t="str">
        <v>Yes</v>
      </c>
      <c r="H5401" s="8">
        <v>0</v>
      </c>
      <c r="I5401" t="str">
        <f>_xlfn.XLOOKUP(C5401,State_Ref!B:B,State_Ref!A:A,"No Match")</f>
        <v>Texas</v>
      </c>
      <c r="J5401" cm="1">
        <f t="array" ref="J5401">_xlfn.XLOOKUP(I5401&amp;PROPER(D5401),Cleaned_Population!B$2:B$3200&amp;Cleaned_Population!A$2:A$3200,Cleaned_Population!C$2:C$3200,"No Match")</f>
        <v>58723</v>
      </c>
      <c r="K5401" t="str">
        <f t="shared" si="84"/>
        <v>Hospital Desert</v>
      </c>
    </row>
    <row r="5402" spans="1:11">
      <c r="A5402" t="str">
        <v>ALTUS HOUSTON HOSPITAL, LP</v>
      </c>
      <c r="B5402" t="str">
        <v>HOUSTON</v>
      </c>
      <c r="C5402" t="str">
        <v>TX</v>
      </c>
      <c r="D5402" t="str">
        <v>HARRIS</v>
      </c>
      <c r="E5402" t="str">
        <v>Acute Care Hospitals</v>
      </c>
      <c r="F5402" t="str">
        <v>Proprietary</v>
      </c>
      <c r="G5402" t="str">
        <v>Yes</v>
      </c>
      <c r="H5402" s="8">
        <v>0</v>
      </c>
      <c r="I5402" t="str">
        <f>_xlfn.XLOOKUP(C5402,State_Ref!B:B,State_Ref!A:A,"No Match")</f>
        <v>Texas</v>
      </c>
      <c r="J5402" cm="1">
        <f t="array" ref="J5402">_xlfn.XLOOKUP(I5402&amp;PROPER(D5402),Cleaned_Population!B$2:B$3200&amp;Cleaned_Population!A$2:A$3200,Cleaned_Population!C$2:C$3200,"No Match")</f>
        <v>5045026</v>
      </c>
      <c r="K5402" t="str">
        <f t="shared" si="84"/>
        <v>Sufficient Access</v>
      </c>
    </row>
    <row r="5403" spans="1:11">
      <c r="A5403" t="str">
        <v>BAYLOR SCOTT &amp; WHITE MEDICAL CENTER- AUSTIN</v>
      </c>
      <c r="B5403" t="str">
        <v>AUSTIN</v>
      </c>
      <c r="C5403" t="str">
        <v>TX</v>
      </c>
      <c r="D5403" t="str">
        <v>TRAVIS</v>
      </c>
      <c r="E5403" t="str">
        <v>Acute Care Hospitals</v>
      </c>
      <c r="F5403" t="str">
        <v>Voluntary non-profit - Private</v>
      </c>
      <c r="G5403" t="str">
        <v>No</v>
      </c>
      <c r="H5403" s="8">
        <v>0</v>
      </c>
      <c r="I5403" t="str">
        <f>_xlfn.XLOOKUP(C5403,State_Ref!B:B,State_Ref!A:A,"No Match")</f>
        <v>Texas</v>
      </c>
      <c r="J5403" cm="1">
        <f t="array" ref="J5403">_xlfn.XLOOKUP(I5403&amp;PROPER(D5403),Cleaned_Population!B$2:B$3200&amp;Cleaned_Population!A$2:A$3200,Cleaned_Population!C$2:C$3200,"No Match")</f>
        <v>1389670</v>
      </c>
      <c r="K5403" t="str">
        <f t="shared" si="84"/>
        <v>Sufficient Access</v>
      </c>
    </row>
    <row r="5404" spans="1:11">
      <c r="A5404" t="str">
        <v>TEXAS HEALTH HOSPITAL FRISCO</v>
      </c>
      <c r="B5404" t="str">
        <v>FRISCO</v>
      </c>
      <c r="C5404" t="str">
        <v>TX</v>
      </c>
      <c r="D5404" t="str">
        <v>DENTON</v>
      </c>
      <c r="E5404" t="str">
        <v>Acute Care Hospitals</v>
      </c>
      <c r="F5404" t="str">
        <v>Voluntary non-profit - Private</v>
      </c>
      <c r="G5404" t="str">
        <v>Yes</v>
      </c>
      <c r="H5404" s="8">
        <v>4</v>
      </c>
      <c r="I5404" t="str">
        <f>_xlfn.XLOOKUP(C5404,State_Ref!B:B,State_Ref!A:A,"No Match")</f>
        <v>Texas</v>
      </c>
      <c r="J5404" cm="1">
        <f t="array" ref="J5404">_xlfn.XLOOKUP(I5404&amp;PROPER(D5404),Cleaned_Population!B$2:B$3200&amp;Cleaned_Population!A$2:A$3200,Cleaned_Population!C$2:C$3200,"No Match")</f>
        <v>1069346</v>
      </c>
      <c r="K5404" t="str">
        <f t="shared" si="84"/>
        <v>Sufficient Access</v>
      </c>
    </row>
    <row r="5405" spans="1:11">
      <c r="A5405" t="str">
        <v>LEGENT ORTHOPEDIC HOSPITAL</v>
      </c>
      <c r="B5405" t="str">
        <v>GRAPEVINE</v>
      </c>
      <c r="C5405" t="str">
        <v>TX</v>
      </c>
      <c r="D5405" t="str">
        <v>TARRANT</v>
      </c>
      <c r="E5405" t="str">
        <v>Acute Care Hospitals</v>
      </c>
      <c r="F5405" t="str">
        <v>Proprietary</v>
      </c>
      <c r="G5405" t="str">
        <v>No</v>
      </c>
      <c r="H5405" s="8">
        <v>0</v>
      </c>
      <c r="I5405" t="str">
        <f>_xlfn.XLOOKUP(C5405,State_Ref!B:B,State_Ref!A:A,"No Match")</f>
        <v>Texas</v>
      </c>
      <c r="J5405" cm="1">
        <f t="array" ref="J5405">_xlfn.XLOOKUP(I5405&amp;PROPER(D5405),Cleaned_Population!B$2:B$3200&amp;Cleaned_Population!A$2:A$3200,Cleaned_Population!C$2:C$3200,"No Match")</f>
        <v>2248466</v>
      </c>
      <c r="K5405" t="str">
        <f t="shared" si="84"/>
        <v>Sufficient Access</v>
      </c>
    </row>
    <row r="5406" spans="1:11">
      <c r="A5406" t="str">
        <v>TOWNSEN MEMORIAL HOSPITAL</v>
      </c>
      <c r="B5406" t="str">
        <v>HUMBLE</v>
      </c>
      <c r="C5406" t="str">
        <v>TX</v>
      </c>
      <c r="D5406" t="str">
        <v>HARRIS</v>
      </c>
      <c r="E5406" t="str">
        <v>Acute Care Hospitals</v>
      </c>
      <c r="F5406" t="str">
        <v>Proprietary</v>
      </c>
      <c r="G5406" t="str">
        <v>Yes</v>
      </c>
      <c r="H5406" s="8">
        <v>0</v>
      </c>
      <c r="I5406" t="str">
        <f>_xlfn.XLOOKUP(C5406,State_Ref!B:B,State_Ref!A:A,"No Match")</f>
        <v>Texas</v>
      </c>
      <c r="J5406" cm="1">
        <f t="array" ref="J5406">_xlfn.XLOOKUP(I5406&amp;PROPER(D5406),Cleaned_Population!B$2:B$3200&amp;Cleaned_Population!A$2:A$3200,Cleaned_Population!C$2:C$3200,"No Match")</f>
        <v>5045026</v>
      </c>
      <c r="K5406" t="str">
        <f t="shared" si="84"/>
        <v>Sufficient Access</v>
      </c>
    </row>
    <row r="5407" spans="1:11">
      <c r="A5407" t="str">
        <v>THE WOODLANDS SPECIALTY HOSPITAL</v>
      </c>
      <c r="B5407" t="str">
        <v>SPRING</v>
      </c>
      <c r="C5407" t="str">
        <v>TX</v>
      </c>
      <c r="D5407" t="str">
        <v>MONTGOMERY</v>
      </c>
      <c r="E5407" t="str">
        <v>Acute Care Hospitals</v>
      </c>
      <c r="F5407" t="str">
        <v>Proprietary</v>
      </c>
      <c r="G5407" t="str">
        <v>Yes</v>
      </c>
      <c r="H5407" s="8">
        <v>0</v>
      </c>
      <c r="I5407" t="str">
        <f>_xlfn.XLOOKUP(C5407,State_Ref!B:B,State_Ref!A:A,"No Match")</f>
        <v>Texas</v>
      </c>
      <c r="J5407" cm="1">
        <f t="array" ref="J5407">_xlfn.XLOOKUP(I5407&amp;PROPER(D5407),Cleaned_Population!B$2:B$3200&amp;Cleaned_Population!A$2:A$3200,Cleaned_Population!C$2:C$3200,"No Match")</f>
        <v>781194</v>
      </c>
      <c r="K5407" t="str">
        <f t="shared" si="84"/>
        <v>Sufficient Access</v>
      </c>
    </row>
    <row r="5408" spans="1:11">
      <c r="A5408" t="str">
        <v>ELITE HOSPITAL KINGWOOD</v>
      </c>
      <c r="B5408" t="str">
        <v>KINGWOOD</v>
      </c>
      <c r="C5408" t="str">
        <v>TX</v>
      </c>
      <c r="D5408" t="str">
        <v>HARRIS</v>
      </c>
      <c r="E5408" t="str">
        <v>Acute Care Hospitals</v>
      </c>
      <c r="F5408" t="str">
        <v>Proprietary</v>
      </c>
      <c r="G5408" t="str">
        <v>No</v>
      </c>
      <c r="H5408" s="8">
        <v>0</v>
      </c>
      <c r="I5408" t="str">
        <f>_xlfn.XLOOKUP(C5408,State_Ref!B:B,State_Ref!A:A,"No Match")</f>
        <v>Texas</v>
      </c>
      <c r="J5408" cm="1">
        <f t="array" ref="J5408">_xlfn.XLOOKUP(I5408&amp;PROPER(D5408),Cleaned_Population!B$2:B$3200&amp;Cleaned_Population!A$2:A$3200,Cleaned_Population!C$2:C$3200,"No Match")</f>
        <v>5045026</v>
      </c>
      <c r="K5408" t="str">
        <f t="shared" si="84"/>
        <v>Sufficient Access</v>
      </c>
    </row>
    <row r="5409" spans="1:11">
      <c r="A5409" t="str">
        <v>METHODIST MIDLOTHIAN MEDICAL CENTER</v>
      </c>
      <c r="B5409" t="str">
        <v>MIDLOTHIAN</v>
      </c>
      <c r="C5409" t="str">
        <v>TX</v>
      </c>
      <c r="D5409" t="str">
        <v>ELLIS</v>
      </c>
      <c r="E5409" t="str">
        <v>Acute Care Hospitals</v>
      </c>
      <c r="F5409" t="str">
        <v>Voluntary non-profit - Private</v>
      </c>
      <c r="G5409" t="str">
        <v>Yes</v>
      </c>
      <c r="H5409" s="8">
        <v>4</v>
      </c>
      <c r="I5409" t="str">
        <f>_xlfn.XLOOKUP(C5409,State_Ref!B:B,State_Ref!A:A,"No Match")</f>
        <v>Texas</v>
      </c>
      <c r="J5409" cm="1">
        <f t="array" ref="J5409">_xlfn.XLOOKUP(I5409&amp;PROPER(D5409),Cleaned_Population!B$2:B$3200&amp;Cleaned_Population!A$2:A$3200,Cleaned_Population!C$2:C$3200,"No Match")</f>
        <v>240867</v>
      </c>
      <c r="K5409" t="str">
        <f t="shared" si="84"/>
        <v>Sufficient Access</v>
      </c>
    </row>
    <row r="5410" spans="1:11">
      <c r="A5410" t="str">
        <v>TEXAS HEALTH HOSPITAL MANSFIELD</v>
      </c>
      <c r="B5410" t="str">
        <v>MANSFIELD</v>
      </c>
      <c r="C5410" t="str">
        <v>TX</v>
      </c>
      <c r="D5410" t="str">
        <v>TARRANT</v>
      </c>
      <c r="E5410" t="str">
        <v>Acute Care Hospitals</v>
      </c>
      <c r="F5410" t="str">
        <v>Proprietary</v>
      </c>
      <c r="G5410" t="str">
        <v>Yes</v>
      </c>
      <c r="H5410" s="8">
        <v>5</v>
      </c>
      <c r="I5410" t="str">
        <f>_xlfn.XLOOKUP(C5410,State_Ref!B:B,State_Ref!A:A,"No Match")</f>
        <v>Texas</v>
      </c>
      <c r="J5410" cm="1">
        <f t="array" ref="J5410">_xlfn.XLOOKUP(I5410&amp;PROPER(D5410),Cleaned_Population!B$2:B$3200&amp;Cleaned_Population!A$2:A$3200,Cleaned_Population!C$2:C$3200,"No Match")</f>
        <v>2248466</v>
      </c>
      <c r="K5410" t="str">
        <f t="shared" si="84"/>
        <v>Sufficient Access</v>
      </c>
    </row>
    <row r="5411" spans="1:11">
      <c r="A5411" t="str">
        <v>ST MICHAELS MEDICAL HOSPITAL LLC</v>
      </c>
      <c r="B5411" t="str">
        <v>SUGAR LAND</v>
      </c>
      <c r="C5411" t="str">
        <v>TX</v>
      </c>
      <c r="D5411" t="str">
        <v>FORT BEND</v>
      </c>
      <c r="E5411" t="str">
        <v>Acute Care Hospitals</v>
      </c>
      <c r="F5411" t="str">
        <v>Proprietary</v>
      </c>
      <c r="G5411" t="str">
        <v>Yes</v>
      </c>
      <c r="H5411" s="8">
        <v>0</v>
      </c>
      <c r="I5411" t="str">
        <f>_xlfn.XLOOKUP(C5411,State_Ref!B:B,State_Ref!A:A,"No Match")</f>
        <v>Texas</v>
      </c>
      <c r="J5411" cm="1">
        <f t="array" ref="J5411">_xlfn.XLOOKUP(I5411&amp;PROPER(D5411),Cleaned_Population!B$2:B$3200&amp;Cleaned_Population!A$2:A$3200,Cleaned_Population!C$2:C$3200,"No Match")</f>
        <v>975191</v>
      </c>
      <c r="K5411" t="str">
        <f t="shared" si="84"/>
        <v>Sufficient Access</v>
      </c>
    </row>
    <row r="5412" spans="1:11">
      <c r="A5412" t="str">
        <v>EAST HOUSTON MEDICAL CENTER</v>
      </c>
      <c r="B5412" t="str">
        <v>HOUSTON</v>
      </c>
      <c r="C5412" t="str">
        <v>TX</v>
      </c>
      <c r="D5412" t="str">
        <v>HARRIS</v>
      </c>
      <c r="E5412" t="str">
        <v>Acute Care Hospitals</v>
      </c>
      <c r="F5412" t="str">
        <v>Proprietary</v>
      </c>
      <c r="G5412" t="str">
        <v>Yes</v>
      </c>
      <c r="H5412" s="8">
        <v>0</v>
      </c>
      <c r="I5412" t="str">
        <f>_xlfn.XLOOKUP(C5412,State_Ref!B:B,State_Ref!A:A,"No Match")</f>
        <v>Texas</v>
      </c>
      <c r="J5412" cm="1">
        <f t="array" ref="J5412">_xlfn.XLOOKUP(I5412&amp;PROPER(D5412),Cleaned_Population!B$2:B$3200&amp;Cleaned_Population!A$2:A$3200,Cleaned_Population!C$2:C$3200,"No Match")</f>
        <v>5045026</v>
      </c>
      <c r="K5412" t="str">
        <f t="shared" si="84"/>
        <v>Sufficient Access</v>
      </c>
    </row>
    <row r="5413" spans="1:11">
      <c r="A5413" t="str">
        <v>ADVANCED DALLAS HOSPITALS AND CLINICS</v>
      </c>
      <c r="B5413" t="str">
        <v>DALLAS</v>
      </c>
      <c r="C5413" t="str">
        <v>TX</v>
      </c>
      <c r="D5413" t="str">
        <v>DALLAS</v>
      </c>
      <c r="E5413" t="str">
        <v>Acute Care Hospitals</v>
      </c>
      <c r="F5413" t="str">
        <v>Proprietary</v>
      </c>
      <c r="G5413" t="str">
        <v>Yes</v>
      </c>
      <c r="H5413" s="8">
        <v>0</v>
      </c>
      <c r="I5413" t="str">
        <f>_xlfn.XLOOKUP(C5413,State_Ref!B:B,State_Ref!A:A,"No Match")</f>
        <v>Texas</v>
      </c>
      <c r="J5413" cm="1">
        <f t="array" ref="J5413">_xlfn.XLOOKUP(I5413&amp;PROPER(D5413),Cleaned_Population!B$2:B$3200&amp;Cleaned_Population!A$2:A$3200,Cleaned_Population!C$2:C$3200,"No Match")</f>
        <v>2661397</v>
      </c>
      <c r="K5413" t="str">
        <f t="shared" si="84"/>
        <v>Sufficient Access</v>
      </c>
    </row>
    <row r="5414" spans="1:11">
      <c r="A5414" t="str">
        <v>LEGENT SURGICAL HOSPITAL PLANO</v>
      </c>
      <c r="B5414" t="str">
        <v>PLANO</v>
      </c>
      <c r="C5414" t="str">
        <v>TX</v>
      </c>
      <c r="D5414" t="str">
        <v>COLLIN</v>
      </c>
      <c r="E5414" t="str">
        <v>Acute Care Hospitals</v>
      </c>
      <c r="F5414" t="str">
        <v>Proprietary</v>
      </c>
      <c r="G5414" t="str">
        <v>Yes</v>
      </c>
      <c r="H5414" s="8">
        <v>0</v>
      </c>
      <c r="I5414" t="str">
        <f>_xlfn.XLOOKUP(C5414,State_Ref!B:B,State_Ref!A:A,"No Match")</f>
        <v>Texas</v>
      </c>
      <c r="J5414" cm="1">
        <f t="array" ref="J5414">_xlfn.XLOOKUP(I5414&amp;PROPER(D5414),Cleaned_Population!B$2:B$3200&amp;Cleaned_Population!A$2:A$3200,Cleaned_Population!C$2:C$3200,"No Match")</f>
        <v>1297179</v>
      </c>
      <c r="K5414" t="str">
        <f t="shared" si="84"/>
        <v>Sufficient Access</v>
      </c>
    </row>
    <row r="5415" spans="1:11">
      <c r="A5415" t="str">
        <v>BRUSHY CREEK FAMILY HOSPITAL LLC</v>
      </c>
      <c r="B5415" t="str">
        <v>ROUND ROCK</v>
      </c>
      <c r="C5415" t="str">
        <v>TX</v>
      </c>
      <c r="D5415" t="str">
        <v>WILLIAMSON</v>
      </c>
      <c r="E5415" t="str">
        <v>Acute Care Hospitals</v>
      </c>
      <c r="F5415" t="str">
        <v>Proprietary</v>
      </c>
      <c r="G5415" t="str">
        <v>No</v>
      </c>
      <c r="H5415" s="8">
        <v>0</v>
      </c>
      <c r="I5415" t="str">
        <f>_xlfn.XLOOKUP(C5415,State_Ref!B:B,State_Ref!A:A,"No Match")</f>
        <v>Texas</v>
      </c>
      <c r="J5415" cm="1">
        <f t="array" ref="J5415">_xlfn.XLOOKUP(I5415&amp;PROPER(D5415),Cleaned_Population!B$2:B$3200&amp;Cleaned_Population!A$2:A$3200,Cleaned_Population!C$2:C$3200,"No Match")</f>
        <v>752827</v>
      </c>
      <c r="K5415" t="str">
        <f t="shared" si="84"/>
        <v>Sufficient Access</v>
      </c>
    </row>
    <row r="5416" spans="1:11">
      <c r="A5416" t="str">
        <v>EXCEPTIONAL COMMUNITY HOSPITAL LUBBOCK</v>
      </c>
      <c r="B5416" t="str">
        <v>LUBBOCK</v>
      </c>
      <c r="C5416" t="str">
        <v>TX</v>
      </c>
      <c r="D5416" t="str">
        <v>LUBBOCK</v>
      </c>
      <c r="E5416" t="str">
        <v>Acute Care Hospitals</v>
      </c>
      <c r="F5416" t="str">
        <v>Proprietary</v>
      </c>
      <c r="G5416" t="str">
        <v>Yes</v>
      </c>
      <c r="H5416" s="8">
        <v>0</v>
      </c>
      <c r="I5416" t="str">
        <f>_xlfn.XLOOKUP(C5416,State_Ref!B:B,State_Ref!A:A,"No Match")</f>
        <v>Texas</v>
      </c>
      <c r="J5416" cm="1">
        <f t="array" ref="J5416">_xlfn.XLOOKUP(I5416&amp;PROPER(D5416),Cleaned_Population!B$2:B$3200&amp;Cleaned_Population!A$2:A$3200,Cleaned_Population!C$2:C$3200,"No Match")</f>
        <v>328906</v>
      </c>
      <c r="K5416" t="str">
        <f t="shared" si="84"/>
        <v>Sufficient Access</v>
      </c>
    </row>
    <row r="5417" spans="1:11">
      <c r="A5417" t="str">
        <v>MID COAST MEDICAL CENTER-TRINITY</v>
      </c>
      <c r="B5417" t="str">
        <v>TRINITY</v>
      </c>
      <c r="C5417" t="str">
        <v>TX</v>
      </c>
      <c r="D5417" t="str">
        <v>TRINITY</v>
      </c>
      <c r="E5417" t="str">
        <v>Acute Care Hospitals</v>
      </c>
      <c r="F5417" t="str">
        <v>Voluntary non-profit - Other</v>
      </c>
      <c r="G5417" t="str">
        <v>Yes</v>
      </c>
      <c r="H5417" s="8">
        <v>0</v>
      </c>
      <c r="I5417" t="str">
        <f>_xlfn.XLOOKUP(C5417,State_Ref!B:B,State_Ref!A:A,"No Match")</f>
        <v>Texas</v>
      </c>
      <c r="J5417" cm="1">
        <f t="array" ref="J5417">_xlfn.XLOOKUP(I5417&amp;PROPER(D5417),Cleaned_Population!B$2:B$3200&amp;Cleaned_Population!A$2:A$3200,Cleaned_Population!C$2:C$3200,"No Match")</f>
        <v>14384</v>
      </c>
      <c r="K5417" t="str">
        <f t="shared" si="84"/>
        <v>Sufficient Access</v>
      </c>
    </row>
    <row r="5418" spans="1:11">
      <c r="A5418" t="str">
        <v>WESTOVER HILLS BAPTIST HOSPITAL</v>
      </c>
      <c r="B5418" t="str">
        <v>SAN ANTONIO</v>
      </c>
      <c r="C5418" t="str">
        <v>TX</v>
      </c>
      <c r="D5418" t="str">
        <v>BEXAR</v>
      </c>
      <c r="E5418" t="str">
        <v>Acute Care Hospitals</v>
      </c>
      <c r="F5418" t="str">
        <v>Proprietary</v>
      </c>
      <c r="G5418" t="str">
        <v>Yes</v>
      </c>
      <c r="H5418" s="8">
        <v>0</v>
      </c>
      <c r="I5418" t="str">
        <f>_xlfn.XLOOKUP(C5418,State_Ref!B:B,State_Ref!A:A,"No Match")</f>
        <v>Texas</v>
      </c>
      <c r="J5418" cm="1">
        <f t="array" ref="J5418">_xlfn.XLOOKUP(I5418&amp;PROPER(D5418),Cleaned_Population!B$2:B$3200&amp;Cleaned_Population!A$2:A$3200,Cleaned_Population!C$2:C$3200,"No Match")</f>
        <v>2160088</v>
      </c>
      <c r="K5418" t="str">
        <f t="shared" si="84"/>
        <v>Sufficient Access</v>
      </c>
    </row>
    <row r="5419" spans="1:11">
      <c r="A5419" t="str">
        <v>UT HEALTH SAN ANTONIO MULTISPECIALTY &amp; RESEARCH HO</v>
      </c>
      <c r="B5419" t="str">
        <v>SAN ANTONIO</v>
      </c>
      <c r="C5419" t="str">
        <v>TX</v>
      </c>
      <c r="D5419" t="str">
        <v>BEXAR</v>
      </c>
      <c r="E5419" t="str">
        <v>Acute Care Hospitals</v>
      </c>
      <c r="F5419" t="str">
        <v>Government - State</v>
      </c>
      <c r="G5419" t="str">
        <v>No</v>
      </c>
      <c r="H5419" s="8">
        <v>0</v>
      </c>
      <c r="I5419" t="str">
        <f>_xlfn.XLOOKUP(C5419,State_Ref!B:B,State_Ref!A:A,"No Match")</f>
        <v>Texas</v>
      </c>
      <c r="J5419" cm="1">
        <f t="array" ref="J5419">_xlfn.XLOOKUP(I5419&amp;PROPER(D5419),Cleaned_Population!B$2:B$3200&amp;Cleaned_Population!A$2:A$3200,Cleaned_Population!C$2:C$3200,"No Match")</f>
        <v>2160088</v>
      </c>
      <c r="K5419" t="str">
        <f t="shared" si="84"/>
        <v>Sufficient Access</v>
      </c>
    </row>
    <row r="5420" spans="1:11">
      <c r="A5420" t="str">
        <v>BANDERA FAMILY HOSPITAL</v>
      </c>
      <c r="B5420" t="str">
        <v>SAN ANTONIO</v>
      </c>
      <c r="C5420" t="str">
        <v>TX</v>
      </c>
      <c r="D5420" t="str">
        <v>BEXAR</v>
      </c>
      <c r="E5420" t="str">
        <v>Acute Care Hospitals</v>
      </c>
      <c r="F5420" t="str">
        <v>Proprietary</v>
      </c>
      <c r="G5420" t="str">
        <v>Yes</v>
      </c>
      <c r="H5420" s="8">
        <v>0</v>
      </c>
      <c r="I5420" t="str">
        <f>_xlfn.XLOOKUP(C5420,State_Ref!B:B,State_Ref!A:A,"No Match")</f>
        <v>Texas</v>
      </c>
      <c r="J5420" cm="1">
        <f t="array" ref="J5420">_xlfn.XLOOKUP(I5420&amp;PROPER(D5420),Cleaned_Population!B$2:B$3200&amp;Cleaned_Population!A$2:A$3200,Cleaned_Population!C$2:C$3200,"No Match")</f>
        <v>2160088</v>
      </c>
      <c r="K5420" t="str">
        <f t="shared" si="84"/>
        <v>Sufficient Access</v>
      </c>
    </row>
    <row r="5421" spans="1:11">
      <c r="A5421" t="str">
        <v>METHODIST CELINA MEDICAL CENTER</v>
      </c>
      <c r="B5421" t="str">
        <v>CELINA</v>
      </c>
      <c r="C5421" t="str">
        <v>TX</v>
      </c>
      <c r="D5421" t="str">
        <v>COLLIN</v>
      </c>
      <c r="E5421" t="str">
        <v>Acute Care Hospitals</v>
      </c>
      <c r="F5421" t="str">
        <v>Voluntary non-profit - Private</v>
      </c>
      <c r="G5421" t="str">
        <v>Yes</v>
      </c>
      <c r="H5421" s="8">
        <v>0</v>
      </c>
      <c r="I5421" t="str">
        <f>_xlfn.XLOOKUP(C5421,State_Ref!B:B,State_Ref!A:A,"No Match")</f>
        <v>Texas</v>
      </c>
      <c r="J5421" cm="1">
        <f t="array" ref="J5421">_xlfn.XLOOKUP(I5421&amp;PROPER(D5421),Cleaned_Population!B$2:B$3200&amp;Cleaned_Population!A$2:A$3200,Cleaned_Population!C$2:C$3200,"No Match")</f>
        <v>1297179</v>
      </c>
      <c r="K5421" t="str">
        <f t="shared" si="84"/>
        <v>Sufficient Access</v>
      </c>
    </row>
    <row r="5422" spans="1:11">
      <c r="A5422" t="str">
        <v>HOUSTON METHODIST CYPRESS HOSPITAL</v>
      </c>
      <c r="B5422" t="str">
        <v>CYPRESS</v>
      </c>
      <c r="C5422" t="str">
        <v>TX</v>
      </c>
      <c r="D5422" t="str">
        <v>HARRIS</v>
      </c>
      <c r="E5422" t="str">
        <v>Acute Care Hospitals</v>
      </c>
      <c r="F5422" t="str">
        <v>Voluntary non-profit - Private</v>
      </c>
      <c r="G5422" t="str">
        <v>Yes</v>
      </c>
      <c r="H5422" s="8">
        <v>0</v>
      </c>
      <c r="I5422" t="str">
        <f>_xlfn.XLOOKUP(C5422,State_Ref!B:B,State_Ref!A:A,"No Match")</f>
        <v>Texas</v>
      </c>
      <c r="J5422" cm="1">
        <f t="array" ref="J5422">_xlfn.XLOOKUP(I5422&amp;PROPER(D5422),Cleaned_Population!B$2:B$3200&amp;Cleaned_Population!A$2:A$3200,Cleaned_Population!C$2:C$3200,"No Match")</f>
        <v>5045026</v>
      </c>
      <c r="K5422" t="str">
        <f t="shared" si="84"/>
        <v>Sufficient Access</v>
      </c>
    </row>
    <row r="5423" spans="1:11">
      <c r="A5423" t="str">
        <v>BAYLOR SCOTT &amp; WHITE HOSPITAL BRENHAM</v>
      </c>
      <c r="B5423" t="str">
        <v>BRENHAM</v>
      </c>
      <c r="C5423" t="str">
        <v>TX</v>
      </c>
      <c r="D5423" t="str">
        <v>WASHINGTON</v>
      </c>
      <c r="E5423" t="str">
        <v>Acute Care Hospitals</v>
      </c>
      <c r="F5423" t="str">
        <v>Voluntary non-profit - Private</v>
      </c>
      <c r="G5423" t="str">
        <v>Yes</v>
      </c>
      <c r="H5423" s="8">
        <v>0</v>
      </c>
      <c r="I5423" t="str">
        <f>_xlfn.XLOOKUP(C5423,State_Ref!B:B,State_Ref!A:A,"No Match")</f>
        <v>Texas</v>
      </c>
      <c r="J5423" cm="1">
        <f t="array" ref="J5423">_xlfn.XLOOKUP(I5423&amp;PROPER(D5423),Cleaned_Population!B$2:B$3200&amp;Cleaned_Population!A$2:A$3200,Cleaned_Population!C$2:C$3200,"No Match")</f>
        <v>38288</v>
      </c>
      <c r="K5423" t="str">
        <f t="shared" si="84"/>
        <v>Sufficient Access</v>
      </c>
    </row>
    <row r="5424" spans="1:11">
      <c r="A5424" t="str">
        <v>LEGENT NORTH HOUSTON SURGICAL HOSPITAL</v>
      </c>
      <c r="B5424" t="str">
        <v>TOMBALL</v>
      </c>
      <c r="C5424" t="str">
        <v>TX</v>
      </c>
      <c r="D5424" t="str">
        <v>HARRIS</v>
      </c>
      <c r="E5424" t="str">
        <v>Acute Care Hospitals</v>
      </c>
      <c r="F5424" t="str">
        <v>Physician</v>
      </c>
      <c r="G5424" t="str">
        <v>No</v>
      </c>
      <c r="H5424" s="8">
        <v>0</v>
      </c>
      <c r="I5424" t="str">
        <f>_xlfn.XLOOKUP(C5424,State_Ref!B:B,State_Ref!A:A,"No Match")</f>
        <v>Texas</v>
      </c>
      <c r="J5424" cm="1">
        <f t="array" ref="J5424">_xlfn.XLOOKUP(I5424&amp;PROPER(D5424),Cleaned_Population!B$2:B$3200&amp;Cleaned_Population!A$2:A$3200,Cleaned_Population!C$2:C$3200,"No Match")</f>
        <v>5045026</v>
      </c>
      <c r="K5424" t="str">
        <f t="shared" si="84"/>
        <v>Sufficient Access</v>
      </c>
    </row>
    <row r="5425" spans="1:11">
      <c r="A5425" t="str">
        <v>BAYLOR SCOTT AND WHITE MEDICAL CENTER FRISCO AT PG</v>
      </c>
      <c r="B5425" t="str">
        <v>FRISCO</v>
      </c>
      <c r="C5425" t="str">
        <v>TX</v>
      </c>
      <c r="D5425" t="str">
        <v>DENTON</v>
      </c>
      <c r="E5425" t="str">
        <v>Acute Care Hospitals</v>
      </c>
      <c r="F5425" t="str">
        <v>Voluntary non-profit - Private</v>
      </c>
      <c r="G5425" t="str">
        <v>Yes</v>
      </c>
      <c r="H5425" s="8">
        <v>0</v>
      </c>
      <c r="I5425" t="str">
        <f>_xlfn.XLOOKUP(C5425,State_Ref!B:B,State_Ref!A:A,"No Match")</f>
        <v>Texas</v>
      </c>
      <c r="J5425" cm="1">
        <f t="array" ref="J5425">_xlfn.XLOOKUP(I5425&amp;PROPER(D5425),Cleaned_Population!B$2:B$3200&amp;Cleaned_Population!A$2:A$3200,Cleaned_Population!C$2:C$3200,"No Match")</f>
        <v>1069346</v>
      </c>
      <c r="K5425" t="str">
        <f t="shared" si="84"/>
        <v>Sufficient Access</v>
      </c>
    </row>
    <row r="5426" spans="1:11">
      <c r="A5426" t="str">
        <v>CROSBYTON CLINIC HOSPITAL</v>
      </c>
      <c r="B5426" t="str">
        <v>CROSBYTON</v>
      </c>
      <c r="C5426" t="str">
        <v>TX</v>
      </c>
      <c r="D5426" t="str">
        <v>CROSBY</v>
      </c>
      <c r="E5426" t="str">
        <v>Rural Emergency Hospital</v>
      </c>
      <c r="F5426" t="str">
        <v>Voluntary non-profit - Private</v>
      </c>
      <c r="G5426" t="str">
        <v>Yes</v>
      </c>
      <c r="H5426" s="8">
        <v>0</v>
      </c>
      <c r="I5426" t="str">
        <f>_xlfn.XLOOKUP(C5426,State_Ref!B:B,State_Ref!A:A,"No Match")</f>
        <v>Texas</v>
      </c>
      <c r="J5426" cm="1">
        <f t="array" ref="J5426">_xlfn.XLOOKUP(I5426&amp;PROPER(D5426),Cleaned_Population!B$2:B$3200&amp;Cleaned_Population!A$2:A$3200,Cleaned_Population!C$2:C$3200,"No Match")</f>
        <v>4852</v>
      </c>
      <c r="K5426" t="str">
        <f t="shared" si="84"/>
        <v>Sufficient Access</v>
      </c>
    </row>
    <row r="5427" spans="1:11">
      <c r="A5427" t="str">
        <v>FALLS COMMUNITY HOSPITAL AND CLINIC</v>
      </c>
      <c r="B5427" t="str">
        <v>MARLIN</v>
      </c>
      <c r="C5427" t="str">
        <v>TX</v>
      </c>
      <c r="D5427" t="str">
        <v>FALLS</v>
      </c>
      <c r="E5427" t="str">
        <v>Rural Emergency Hospital</v>
      </c>
      <c r="F5427" t="str">
        <v>Voluntary non-profit - Private</v>
      </c>
      <c r="G5427" t="str">
        <v>Yes</v>
      </c>
      <c r="H5427" s="8">
        <v>0</v>
      </c>
      <c r="I5427" t="str">
        <f>_xlfn.XLOOKUP(C5427,State_Ref!B:B,State_Ref!A:A,"No Match")</f>
        <v>Texas</v>
      </c>
      <c r="J5427" cm="1">
        <f t="array" ref="J5427">_xlfn.XLOOKUP(I5427&amp;PROPER(D5427),Cleaned_Population!B$2:B$3200&amp;Cleaned_Population!A$2:A$3200,Cleaned_Population!C$2:C$3200,"No Match")</f>
        <v>17869</v>
      </c>
      <c r="K5427" t="str">
        <f t="shared" si="84"/>
        <v>Sufficient Access</v>
      </c>
    </row>
    <row r="5428" spans="1:11">
      <c r="A5428" t="str">
        <v>ANSON GENERAL HOSPITAL</v>
      </c>
      <c r="B5428" t="str">
        <v>ANSON</v>
      </c>
      <c r="C5428" t="str">
        <v>TX</v>
      </c>
      <c r="D5428" t="str">
        <v>JONES</v>
      </c>
      <c r="E5428" t="str">
        <v>Rural Emergency Hospital</v>
      </c>
      <c r="F5428" t="str">
        <v>Government - Hospital District or Authority</v>
      </c>
      <c r="G5428" t="str">
        <v>Yes</v>
      </c>
      <c r="H5428" s="8">
        <v>0</v>
      </c>
      <c r="I5428" t="str">
        <f>_xlfn.XLOOKUP(C5428,State_Ref!B:B,State_Ref!A:A,"No Match")</f>
        <v>Texas</v>
      </c>
      <c r="J5428" cm="1">
        <f t="array" ref="J5428">_xlfn.XLOOKUP(I5428&amp;PROPER(D5428),Cleaned_Population!B$2:B$3200&amp;Cleaned_Population!A$2:A$3200,Cleaned_Population!C$2:C$3200,"No Match")</f>
        <v>20861</v>
      </c>
      <c r="K5428" t="str">
        <f t="shared" si="84"/>
        <v>Sufficient Access</v>
      </c>
    </row>
    <row r="5429" spans="1:11">
      <c r="A5429" t="str">
        <v>CHI ST LUKES HEALTH MEMORIAL SAN AUGUSTINE</v>
      </c>
      <c r="B5429" t="str">
        <v>SAN AUGUSTINE</v>
      </c>
      <c r="C5429" t="str">
        <v>TX</v>
      </c>
      <c r="D5429" t="str">
        <v>SAN AUGUSTINE</v>
      </c>
      <c r="E5429" t="str">
        <v>Rural Emergency Hospital</v>
      </c>
      <c r="F5429" t="str">
        <v>Voluntary non-profit - Private</v>
      </c>
      <c r="G5429" t="str">
        <v>Yes</v>
      </c>
      <c r="H5429" s="8">
        <v>0</v>
      </c>
      <c r="I5429" t="str">
        <f>_xlfn.XLOOKUP(C5429,State_Ref!B:B,State_Ref!A:A,"No Match")</f>
        <v>Texas</v>
      </c>
      <c r="J5429" cm="1">
        <f t="array" ref="J5429">_xlfn.XLOOKUP(I5429&amp;PROPER(D5429),Cleaned_Population!B$2:B$3200&amp;Cleaned_Population!A$2:A$3200,Cleaned_Population!C$2:C$3200,"No Match")</f>
        <v>7722</v>
      </c>
      <c r="K5429" t="str">
        <f t="shared" si="84"/>
        <v>Sufficient Access</v>
      </c>
    </row>
    <row r="5430" spans="1:11">
      <c r="A5430" t="str">
        <v>GRAHAM REGIONAL MEDICAL CENTER</v>
      </c>
      <c r="B5430" t="str">
        <v>GRAHAM</v>
      </c>
      <c r="C5430" t="str">
        <v>TX</v>
      </c>
      <c r="D5430" t="str">
        <v>YOUNG</v>
      </c>
      <c r="E5430" t="str">
        <v>Critical Access Hospitals</v>
      </c>
      <c r="F5430" t="str">
        <v>Government - Hospital District or Authority</v>
      </c>
      <c r="G5430" t="str">
        <v>Yes</v>
      </c>
      <c r="H5430" s="8">
        <v>0</v>
      </c>
      <c r="I5430" t="str">
        <f>_xlfn.XLOOKUP(C5430,State_Ref!B:B,State_Ref!A:A,"No Match")</f>
        <v>Texas</v>
      </c>
      <c r="J5430" cm="1">
        <f t="array" ref="J5430">_xlfn.XLOOKUP(I5430&amp;PROPER(D5430),Cleaned_Population!B$2:B$3200&amp;Cleaned_Population!A$2:A$3200,Cleaned_Population!C$2:C$3200,"No Match")</f>
        <v>18154</v>
      </c>
      <c r="K5430" t="str">
        <f t="shared" si="84"/>
        <v>Sufficient Access</v>
      </c>
    </row>
    <row r="5431" spans="1:11">
      <c r="A5431" t="str">
        <v>HEMPHILL COUNTY HOSPITAL</v>
      </c>
      <c r="B5431" t="str">
        <v>CANADIAN</v>
      </c>
      <c r="C5431" t="str">
        <v>TX</v>
      </c>
      <c r="D5431" t="str">
        <v>HEMPHILL</v>
      </c>
      <c r="E5431" t="str">
        <v>Critical Access Hospitals</v>
      </c>
      <c r="F5431" t="str">
        <v>Government - Hospital District or Authority</v>
      </c>
      <c r="G5431" t="str">
        <v>Yes</v>
      </c>
      <c r="H5431" s="8">
        <v>0</v>
      </c>
      <c r="I5431" t="str">
        <f>_xlfn.XLOOKUP(C5431,State_Ref!B:B,State_Ref!A:A,"No Match")</f>
        <v>Texas</v>
      </c>
      <c r="J5431" cm="1">
        <f t="array" ref="J5431">_xlfn.XLOOKUP(I5431&amp;PROPER(D5431),Cleaned_Population!B$2:B$3200&amp;Cleaned_Population!A$2:A$3200,Cleaned_Population!C$2:C$3200,"No Match")</f>
        <v>3083</v>
      </c>
      <c r="K5431" t="str">
        <f t="shared" si="84"/>
        <v>Sufficient Access</v>
      </c>
    </row>
    <row r="5432" spans="1:11">
      <c r="A5432" t="str">
        <v>STEPHENS MEMORIAL HOSPITAL</v>
      </c>
      <c r="B5432" t="str">
        <v>BRECKENRIDGE</v>
      </c>
      <c r="C5432" t="str">
        <v>TX</v>
      </c>
      <c r="D5432" t="str">
        <v>STEPHENS</v>
      </c>
      <c r="E5432" t="str">
        <v>Critical Access Hospitals</v>
      </c>
      <c r="F5432" t="str">
        <v>Government - Hospital District or Authority</v>
      </c>
      <c r="G5432" t="str">
        <v>Yes</v>
      </c>
      <c r="H5432" s="8">
        <v>0</v>
      </c>
      <c r="I5432" t="str">
        <f>_xlfn.XLOOKUP(C5432,State_Ref!B:B,State_Ref!A:A,"No Match")</f>
        <v>Texas</v>
      </c>
      <c r="J5432" cm="1">
        <f t="array" ref="J5432">_xlfn.XLOOKUP(I5432&amp;PROPER(D5432),Cleaned_Population!B$2:B$3200&amp;Cleaned_Population!A$2:A$3200,Cleaned_Population!C$2:C$3200,"No Match")</f>
        <v>9380</v>
      </c>
      <c r="K5432" t="str">
        <f t="shared" si="84"/>
        <v>Sufficient Access</v>
      </c>
    </row>
    <row r="5433" spans="1:11">
      <c r="A5433" t="str">
        <v>EASTLAND MEMORIAL HOSPITAL</v>
      </c>
      <c r="B5433" t="str">
        <v>EASTLAND</v>
      </c>
      <c r="C5433" t="str">
        <v>TX</v>
      </c>
      <c r="D5433" t="str">
        <v>EASTLAND</v>
      </c>
      <c r="E5433" t="str">
        <v>Critical Access Hospitals</v>
      </c>
      <c r="F5433" t="str">
        <v>Government - Hospital District or Authority</v>
      </c>
      <c r="G5433" t="str">
        <v>Yes</v>
      </c>
      <c r="H5433" s="8">
        <v>0</v>
      </c>
      <c r="I5433" t="str">
        <f>_xlfn.XLOOKUP(C5433,State_Ref!B:B,State_Ref!A:A,"No Match")</f>
        <v>Texas</v>
      </c>
      <c r="J5433" cm="1">
        <f t="array" ref="J5433">_xlfn.XLOOKUP(I5433&amp;PROPER(D5433),Cleaned_Population!B$2:B$3200&amp;Cleaned_Population!A$2:A$3200,Cleaned_Population!C$2:C$3200,"No Match")</f>
        <v>18143</v>
      </c>
      <c r="K5433" t="str">
        <f t="shared" si="84"/>
        <v>Sufficient Access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BA5C-5AD5-46DB-839A-8910E4BAFB05}">
  <dimension ref="A1:G51"/>
  <sheetViews>
    <sheetView workbookViewId="0">
      <selection activeCell="C1" sqref="C1"/>
    </sheetView>
  </sheetViews>
  <sheetFormatPr defaultRowHeight="15"/>
  <cols>
    <col min="1" max="1" width="7.140625" customWidth="1"/>
    <col min="2" max="2" width="14.85546875" customWidth="1"/>
    <col min="3" max="3" width="10.42578125" style="9" bestFit="1" customWidth="1"/>
    <col min="4" max="4" width="16.5703125" bestFit="1" customWidth="1"/>
    <col min="5" max="5" width="16" bestFit="1" customWidth="1"/>
    <col min="6" max="6" width="14.7109375" bestFit="1" customWidth="1"/>
  </cols>
  <sheetData>
    <row r="1" spans="1:7">
      <c r="A1" t="s">
        <v>1</v>
      </c>
      <c r="B1" t="s">
        <v>11366</v>
      </c>
      <c r="C1" s="9" t="s">
        <v>11367</v>
      </c>
      <c r="D1" t="s">
        <v>11368</v>
      </c>
      <c r="E1" t="s">
        <v>11369</v>
      </c>
      <c r="F1" t="s">
        <v>11370</v>
      </c>
      <c r="G1" s="1" t="s">
        <v>11371</v>
      </c>
    </row>
    <row r="2" spans="1:7">
      <c r="A2" t="str">
        <f>State_Ref!B45</f>
        <v>UT</v>
      </c>
      <c r="B2">
        <f>COUNTIFS(Merged_Data!C:C,A2)</f>
        <v>52</v>
      </c>
      <c r="C2" s="9">
        <f>IFERROR(AVERAGEIFS(Merged_Data!H:H,Merged_Data!C:C,A2,Merged_Data!H:H,"&lt;&gt;0"),"No Data")</f>
        <v>4.2413793103448274</v>
      </c>
      <c r="D2">
        <f>COUNTIFS(Merged_Data!C:C,A2,Merged_Data!G:G,"Yes")</f>
        <v>48</v>
      </c>
      <c r="E2" s="1">
        <f>COUNTIFS(Merged_Data!C:C,A2,Merged_Data!K:K,"Hospital Desert")</f>
        <v>3</v>
      </c>
      <c r="F2" s="10">
        <f>IFERROR(AVERAGEIFS(Merged_Data!J:J,Merged_Data!C:C,A2,Merged_Data!J:J,"&lt;&gt;0"),"No Data")</f>
        <v>484176.15384615387</v>
      </c>
      <c r="G2">
        <f t="shared" ref="G2:G33" si="0">RANK(B2,B$2:B$51,0)</f>
        <v>37</v>
      </c>
    </row>
    <row r="3" spans="1:7">
      <c r="A3" t="str">
        <f>State_Ref!B7</f>
        <v>CO</v>
      </c>
      <c r="B3">
        <f>COUNTIFS(Merged_Data!C:C,A3)</f>
        <v>97</v>
      </c>
      <c r="C3" s="9">
        <f>IFERROR(AVERAGEIFS(Merged_Data!H:H,Merged_Data!C:C,A3,Merged_Data!H:H,"&lt;&gt;0"),"No Data")</f>
        <v>3.9591836734693877</v>
      </c>
      <c r="D3">
        <f>COUNTIFS(Merged_Data!C:C,A3,Merged_Data!G:G,"Yes")</f>
        <v>88</v>
      </c>
      <c r="E3" s="1">
        <f>COUNTIFS(Merged_Data!C:C,A3,Merged_Data!K:K,"Hospital Desert")</f>
        <v>3</v>
      </c>
      <c r="F3" s="10">
        <f>IFERROR(AVERAGEIFS(Merged_Data!J:J,Merged_Data!C:C,A3,Merged_Data!J:J,"&lt;&gt;0"),"No Data")</f>
        <v>295686.90721649484</v>
      </c>
      <c r="G3">
        <f t="shared" si="0"/>
        <v>25</v>
      </c>
    </row>
    <row r="4" spans="1:7">
      <c r="A4" t="str">
        <f>State_Ref!B42</f>
        <v>SD</v>
      </c>
      <c r="B4">
        <f>COUNTIFS(Merged_Data!C:C,A4)</f>
        <v>61</v>
      </c>
      <c r="C4" s="9">
        <f>IFERROR(AVERAGEIFS(Merged_Data!H:H,Merged_Data!C:C,A4,Merged_Data!H:H,"&lt;&gt;0"),"No Data")</f>
        <v>3.8888888888888888</v>
      </c>
      <c r="D4">
        <f>COUNTIFS(Merged_Data!C:C,A4,Merged_Data!G:G,"Yes")</f>
        <v>54</v>
      </c>
      <c r="E4" s="1">
        <f>COUNTIFS(Merged_Data!C:C,A4,Merged_Data!K:K,"Hospital Desert")</f>
        <v>2</v>
      </c>
      <c r="F4" s="10">
        <f>IFERROR(AVERAGEIFS(Merged_Data!J:J,Merged_Data!C:C,A4,Merged_Data!J:J,"&lt;&gt;0"),"No Data")</f>
        <v>40265.220338983054</v>
      </c>
      <c r="G4">
        <f t="shared" si="0"/>
        <v>34</v>
      </c>
    </row>
    <row r="5" spans="1:7">
      <c r="A5" t="str">
        <f>State_Ref!B50</f>
        <v>WI</v>
      </c>
      <c r="B5">
        <f>COUNTIFS(Merged_Data!C:C,A5)</f>
        <v>141</v>
      </c>
      <c r="C5" s="9">
        <f>IFERROR(AVERAGEIFS(Merged_Data!H:H,Merged_Data!C:C,A5,Merged_Data!H:H,"&lt;&gt;0"),"No Data")</f>
        <v>3.7790697674418605</v>
      </c>
      <c r="D5">
        <f>COUNTIFS(Merged_Data!C:C,A5,Merged_Data!G:G,"Yes")</f>
        <v>126</v>
      </c>
      <c r="E5" s="1">
        <f>COUNTIFS(Merged_Data!C:C,A5,Merged_Data!K:K,"Hospital Desert")</f>
        <v>3</v>
      </c>
      <c r="F5" s="10">
        <f>IFERROR(AVERAGEIFS(Merged_Data!J:J,Merged_Data!C:C,A5,Merged_Data!J:J,"&lt;&gt;0"),"No Data")</f>
        <v>209352.18115942029</v>
      </c>
      <c r="G5">
        <f t="shared" si="0"/>
        <v>12</v>
      </c>
    </row>
    <row r="6" spans="1:7">
      <c r="A6" t="str">
        <f>State_Ref!B24</f>
        <v>MN</v>
      </c>
      <c r="B6">
        <f>COUNTIFS(Merged_Data!C:C,A6)</f>
        <v>136</v>
      </c>
      <c r="C6" s="9">
        <f>IFERROR(AVERAGEIFS(Merged_Data!H:H,Merged_Data!C:C,A6,Merged_Data!H:H,"&lt;&gt;0"),"No Data")</f>
        <v>3.7719298245614037</v>
      </c>
      <c r="D6">
        <f>COUNTIFS(Merged_Data!C:C,A6,Merged_Data!G:G,"Yes")</f>
        <v>117</v>
      </c>
      <c r="E6" s="1">
        <f>COUNTIFS(Merged_Data!C:C,A6,Merged_Data!K:K,"Hospital Desert")</f>
        <v>6</v>
      </c>
      <c r="F6" s="10">
        <f>IFERROR(AVERAGEIFS(Merged_Data!J:J,Merged_Data!C:C,A6,Merged_Data!J:J,"&lt;&gt;0"),"No Data")</f>
        <v>164239.73170731709</v>
      </c>
      <c r="G6">
        <f t="shared" si="0"/>
        <v>14</v>
      </c>
    </row>
    <row r="7" spans="1:7">
      <c r="A7" t="str">
        <f>State_Ref!B47</f>
        <v>VA</v>
      </c>
      <c r="B7">
        <f>COUNTIFS(Merged_Data!C:C,A7)</f>
        <v>96</v>
      </c>
      <c r="C7" s="9">
        <f>IFERROR(AVERAGEIFS(Merged_Data!H:H,Merged_Data!C:C,A7,Merged_Data!H:H,"&lt;&gt;0"),"No Data")</f>
        <v>3.6842105263157894</v>
      </c>
      <c r="D7">
        <f>COUNTIFS(Merged_Data!C:C,A7,Merged_Data!G:G,"Yes")</f>
        <v>84</v>
      </c>
      <c r="E7" s="1">
        <f>COUNTIFS(Merged_Data!C:C,A7,Merged_Data!K:K,"Hospital Desert")</f>
        <v>19</v>
      </c>
      <c r="F7" s="10">
        <f>IFERROR(AVERAGEIFS(Merged_Data!J:J,Merged_Data!C:C,A7,Merged_Data!J:J,"&lt;&gt;0"),"No Data")</f>
        <v>194131.54166666666</v>
      </c>
      <c r="G7">
        <f t="shared" si="0"/>
        <v>26</v>
      </c>
    </row>
    <row r="8" spans="1:7">
      <c r="A8" t="str">
        <f>State_Ref!B36</f>
        <v>OH</v>
      </c>
      <c r="B8">
        <f>COUNTIFS(Merged_Data!C:C,A8)</f>
        <v>196</v>
      </c>
      <c r="C8" s="9">
        <f>IFERROR(AVERAGEIFS(Merged_Data!H:H,Merged_Data!C:C,A8,Merged_Data!H:H,"&lt;&gt;0"),"No Data")</f>
        <v>3.578125</v>
      </c>
      <c r="D8">
        <f>COUNTIFS(Merged_Data!C:C,A8,Merged_Data!G:G,"Yes")</f>
        <v>139</v>
      </c>
      <c r="E8" s="1">
        <f>COUNTIFS(Merged_Data!C:C,A8,Merged_Data!K:K,"Hospital Desert")</f>
        <v>17</v>
      </c>
      <c r="F8" s="10">
        <f>IFERROR(AVERAGEIFS(Merged_Data!J:J,Merged_Data!C:C,A8,Merged_Data!J:J,"&lt;&gt;0"),"No Data")</f>
        <v>429056</v>
      </c>
      <c r="G8">
        <f t="shared" si="0"/>
        <v>4</v>
      </c>
    </row>
    <row r="9" spans="1:7">
      <c r="A9" t="str">
        <f>State_Ref!B13</f>
        <v>ID</v>
      </c>
      <c r="B9">
        <f>COUNTIFS(Merged_Data!C:C,A9)</f>
        <v>48</v>
      </c>
      <c r="C9" s="9">
        <f>IFERROR(AVERAGEIFS(Merged_Data!H:H,Merged_Data!C:C,A9,Merged_Data!H:H,"&lt;&gt;0"),"No Data")</f>
        <v>3.5454545454545454</v>
      </c>
      <c r="D9">
        <f>COUNTIFS(Merged_Data!C:C,A9,Merged_Data!G:G,"Yes")</f>
        <v>40</v>
      </c>
      <c r="E9" s="1">
        <f>COUNTIFS(Merged_Data!C:C,A9,Merged_Data!K:K,"Hospital Desert")</f>
        <v>4</v>
      </c>
      <c r="F9" s="10">
        <f>IFERROR(AVERAGEIFS(Merged_Data!J:J,Merged_Data!C:C,A9,Merged_Data!J:J,"&lt;&gt;0"),"No Data")</f>
        <v>131951.08333333334</v>
      </c>
      <c r="G9">
        <f t="shared" si="0"/>
        <v>38</v>
      </c>
    </row>
    <row r="10" spans="1:7">
      <c r="A10" t="str">
        <f>State_Ref!B40</f>
        <v>RI</v>
      </c>
      <c r="B10">
        <f>COUNTIFS(Merged_Data!C:C,A10)</f>
        <v>13</v>
      </c>
      <c r="C10" s="9">
        <f>IFERROR(AVERAGEIFS(Merged_Data!H:H,Merged_Data!C:C,A10,Merged_Data!H:H,"&lt;&gt;0"),"No Data")</f>
        <v>3.5454545454545454</v>
      </c>
      <c r="D10">
        <f>COUNTIFS(Merged_Data!C:C,A10,Merged_Data!G:G,"Yes")</f>
        <v>12</v>
      </c>
      <c r="E10" s="1">
        <f>COUNTIFS(Merged_Data!C:C,A10,Merged_Data!K:K,"Hospital Desert")</f>
        <v>2</v>
      </c>
      <c r="F10" s="10">
        <f>IFERROR(AVERAGEIFS(Merged_Data!J:J,Merged_Data!C:C,A10,Merged_Data!J:J,"&lt;&gt;0"),"No Data")</f>
        <v>509211.30769230769</v>
      </c>
      <c r="G10">
        <f t="shared" si="0"/>
        <v>49</v>
      </c>
    </row>
    <row r="11" spans="1:7">
      <c r="A11" t="str">
        <f>State_Ref!B28</f>
        <v>NE</v>
      </c>
      <c r="B11">
        <f>COUNTIFS(Merged_Data!C:C,A11)</f>
        <v>93</v>
      </c>
      <c r="C11" s="9">
        <f>IFERROR(AVERAGEIFS(Merged_Data!H:H,Merged_Data!C:C,A11,Merged_Data!H:H,"&lt;&gt;0"),"No Data")</f>
        <v>3.5</v>
      </c>
      <c r="D11">
        <f>COUNTIFS(Merged_Data!C:C,A11,Merged_Data!G:G,"Yes")</f>
        <v>84</v>
      </c>
      <c r="E11" s="1">
        <f>COUNTIFS(Merged_Data!C:C,A11,Merged_Data!K:K,"Hospital Desert")</f>
        <v>1</v>
      </c>
      <c r="F11" s="10">
        <f>IFERROR(AVERAGEIFS(Merged_Data!J:J,Merged_Data!C:C,A11,Merged_Data!J:J,"&lt;&gt;0"),"No Data")</f>
        <v>112799.27173913043</v>
      </c>
      <c r="G11">
        <f t="shared" si="0"/>
        <v>27</v>
      </c>
    </row>
    <row r="12" spans="1:7">
      <c r="A12" t="str">
        <f>State_Ref!B39</f>
        <v>PA</v>
      </c>
      <c r="B12">
        <f>COUNTIFS(Merged_Data!C:C,A12)</f>
        <v>187</v>
      </c>
      <c r="C12" s="9">
        <f>IFERROR(AVERAGEIFS(Merged_Data!H:H,Merged_Data!C:C,A12,Merged_Data!H:H,"&lt;&gt;0"),"No Data")</f>
        <v>3.4848484848484849</v>
      </c>
      <c r="D12">
        <f>COUNTIFS(Merged_Data!C:C,A12,Merged_Data!G:G,"Yes")</f>
        <v>148</v>
      </c>
      <c r="E12" s="1">
        <f>COUNTIFS(Merged_Data!C:C,A12,Merged_Data!K:K,"Hospital Desert")</f>
        <v>10</v>
      </c>
      <c r="F12" s="10">
        <f>IFERROR(AVERAGEIFS(Merged_Data!J:J,Merged_Data!C:C,A12,Merged_Data!J:J,"&lt;&gt;0"),"No Data")</f>
        <v>542388.12903225806</v>
      </c>
      <c r="G12">
        <f t="shared" si="0"/>
        <v>7</v>
      </c>
    </row>
    <row r="13" spans="1:7">
      <c r="A13" t="str">
        <f>State_Ref!B41</f>
        <v>SC</v>
      </c>
      <c r="B13">
        <f>COUNTIFS(Merged_Data!C:C,A13)</f>
        <v>66</v>
      </c>
      <c r="C13" s="9">
        <f>IFERROR(AVERAGEIFS(Merged_Data!H:H,Merged_Data!C:C,A13,Merged_Data!H:H,"&lt;&gt;0"),"No Data")</f>
        <v>3.4285714285714284</v>
      </c>
      <c r="D13">
        <f>COUNTIFS(Merged_Data!C:C,A13,Merged_Data!G:G,"Yes")</f>
        <v>55</v>
      </c>
      <c r="E13" s="1">
        <f>COUNTIFS(Merged_Data!C:C,A13,Merged_Data!K:K,"Hospital Desert")</f>
        <v>10</v>
      </c>
      <c r="F13" s="10">
        <f>IFERROR(AVERAGEIFS(Merged_Data!J:J,Merged_Data!C:C,A13,Merged_Data!J:J,"&lt;&gt;0"),"No Data")</f>
        <v>268300.74242424243</v>
      </c>
      <c r="G13">
        <f t="shared" si="0"/>
        <v>31</v>
      </c>
    </row>
    <row r="14" spans="1:7">
      <c r="A14" t="str">
        <f>State_Ref!B8</f>
        <v>CT</v>
      </c>
      <c r="B14">
        <f>COUNTIFS(Merged_Data!C:C,A14)</f>
        <v>36</v>
      </c>
      <c r="C14" s="9">
        <f>IFERROR(AVERAGEIFS(Merged_Data!H:H,Merged_Data!C:C,A14,Merged_Data!H:H,"&lt;&gt;0"),"No Data")</f>
        <v>3.4230769230769229</v>
      </c>
      <c r="D14">
        <f>COUNTIFS(Merged_Data!C:C,A14,Merged_Data!G:G,"Yes")</f>
        <v>27</v>
      </c>
      <c r="E14" s="1">
        <f>COUNTIFS(Merged_Data!C:C,A14,Merged_Data!K:K,"Hospital Desert")</f>
        <v>0</v>
      </c>
      <c r="F14" s="10" t="str">
        <f>IFERROR(AVERAGEIFS(Merged_Data!J:J,Merged_Data!C:C,A14,Merged_Data!J:J,"&lt;&gt;0"),"No Data")</f>
        <v>No Data</v>
      </c>
      <c r="G14">
        <f t="shared" si="0"/>
        <v>42</v>
      </c>
    </row>
    <row r="15" spans="1:7">
      <c r="A15" t="str">
        <f>State_Ref!B44</f>
        <v>TX</v>
      </c>
      <c r="B15">
        <f>COUNTIFS(Merged_Data!C:C,A15)</f>
        <v>468</v>
      </c>
      <c r="C15" s="9">
        <f>IFERROR(AVERAGEIFS(Merged_Data!H:H,Merged_Data!C:C,A15,Merged_Data!H:H,"&lt;&gt;0"),"No Data")</f>
        <v>3.3778801843317972</v>
      </c>
      <c r="D15">
        <f>COUNTIFS(Merged_Data!C:C,A15,Merged_Data!G:G,"Yes")</f>
        <v>389</v>
      </c>
      <c r="E15" s="1">
        <f>COUNTIFS(Merged_Data!C:C,A15,Merged_Data!K:K,"Hospital Desert")</f>
        <v>24</v>
      </c>
      <c r="F15" s="10">
        <f>IFERROR(AVERAGEIFS(Merged_Data!J:J,Merged_Data!C:C,A15,Merged_Data!J:J,"&lt;&gt;0"),"No Data")</f>
        <v>1220044.8142548597</v>
      </c>
      <c r="G15">
        <f t="shared" si="0"/>
        <v>1</v>
      </c>
    </row>
    <row r="16" spans="1:7">
      <c r="A16" t="str">
        <f>State_Ref!B51</f>
        <v>WY</v>
      </c>
      <c r="B16">
        <f>COUNTIFS(Merged_Data!C:C,A16)</f>
        <v>30</v>
      </c>
      <c r="C16" s="9">
        <f>IFERROR(AVERAGEIFS(Merged_Data!H:H,Merged_Data!C:C,A16,Merged_Data!H:H,"&lt;&gt;0"),"No Data")</f>
        <v>3.375</v>
      </c>
      <c r="D16">
        <f>COUNTIFS(Merged_Data!C:C,A16,Merged_Data!G:G,"Yes")</f>
        <v>25</v>
      </c>
      <c r="E16" s="1">
        <f>COUNTIFS(Merged_Data!C:C,A16,Merged_Data!K:K,"Hospital Desert")</f>
        <v>0</v>
      </c>
      <c r="F16" s="10">
        <f>IFERROR(AVERAGEIFS(Merged_Data!J:J,Merged_Data!C:C,A16,Merged_Data!J:J,"&lt;&gt;0"),"No Data")</f>
        <v>31848.1</v>
      </c>
      <c r="G16">
        <f t="shared" si="0"/>
        <v>44</v>
      </c>
    </row>
    <row r="17" spans="1:7">
      <c r="A17" t="str">
        <f>State_Ref!B15</f>
        <v>IN</v>
      </c>
      <c r="B17">
        <f>COUNTIFS(Merged_Data!C:C,A17)</f>
        <v>151</v>
      </c>
      <c r="C17" s="9">
        <f>IFERROR(AVERAGEIFS(Merged_Data!H:H,Merged_Data!C:C,A17,Merged_Data!H:H,"&lt;&gt;0"),"No Data")</f>
        <v>3.3626373626373627</v>
      </c>
      <c r="D17">
        <f>COUNTIFS(Merged_Data!C:C,A17,Merged_Data!G:G,"Yes")</f>
        <v>117</v>
      </c>
      <c r="E17" s="1">
        <f>COUNTIFS(Merged_Data!C:C,A17,Merged_Data!K:K,"Hospital Desert")</f>
        <v>5</v>
      </c>
      <c r="F17" s="10">
        <f>IFERROR(AVERAGEIFS(Merged_Data!J:J,Merged_Data!C:C,A17,Merged_Data!J:J,"&lt;&gt;0"),"No Data")</f>
        <v>239447.90209790209</v>
      </c>
      <c r="G17">
        <f t="shared" si="0"/>
        <v>9</v>
      </c>
    </row>
    <row r="18" spans="1:7">
      <c r="A18" t="str">
        <f>State_Ref!B21</f>
        <v>MD</v>
      </c>
      <c r="B18">
        <f>COUNTIFS(Merged_Data!C:C,A18)</f>
        <v>56</v>
      </c>
      <c r="C18" s="9">
        <f>IFERROR(AVERAGEIFS(Merged_Data!H:H,Merged_Data!C:C,A18,Merged_Data!H:H,"&lt;&gt;0"),"No Data")</f>
        <v>3.3095238095238093</v>
      </c>
      <c r="D18">
        <f>COUNTIFS(Merged_Data!C:C,A18,Merged_Data!G:G,"Yes")</f>
        <v>43</v>
      </c>
      <c r="E18" s="1">
        <f>COUNTIFS(Merged_Data!C:C,A18,Merged_Data!K:K,"Hospital Desert")</f>
        <v>7</v>
      </c>
      <c r="F18" s="10">
        <f>IFERROR(AVERAGEIFS(Merged_Data!J:J,Merged_Data!C:C,A18,Merged_Data!J:J,"&lt;&gt;0"),"No Data")</f>
        <v>509601.76470588235</v>
      </c>
      <c r="G18">
        <f t="shared" si="0"/>
        <v>35</v>
      </c>
    </row>
    <row r="19" spans="1:7">
      <c r="A19" t="str">
        <f>State_Ref!B34</f>
        <v>NC</v>
      </c>
      <c r="B19">
        <f>COUNTIFS(Merged_Data!C:C,A19)</f>
        <v>120</v>
      </c>
      <c r="C19" s="9">
        <f>IFERROR(AVERAGEIFS(Merged_Data!H:H,Merged_Data!C:C,A19,Merged_Data!H:H,"&lt;&gt;0"),"No Data")</f>
        <v>3.3</v>
      </c>
      <c r="D19">
        <f>COUNTIFS(Merged_Data!C:C,A19,Merged_Data!G:G,"Yes")</f>
        <v>105</v>
      </c>
      <c r="E19" s="1">
        <f>COUNTIFS(Merged_Data!C:C,A19,Merged_Data!K:K,"Hospital Desert")</f>
        <v>31</v>
      </c>
      <c r="F19" s="10">
        <f>IFERROR(AVERAGEIFS(Merged_Data!J:J,Merged_Data!C:C,A19,Merged_Data!J:J,"&lt;&gt;0"),"No Data")</f>
        <v>272209.26050420169</v>
      </c>
      <c r="G19">
        <f t="shared" si="0"/>
        <v>18</v>
      </c>
    </row>
    <row r="20" spans="1:7">
      <c r="A20" t="str">
        <f>State_Ref!B37</f>
        <v>OK</v>
      </c>
      <c r="B20">
        <f>COUNTIFS(Merged_Data!C:C,A20)</f>
        <v>135</v>
      </c>
      <c r="C20" s="9">
        <f>IFERROR(AVERAGEIFS(Merged_Data!H:H,Merged_Data!C:C,A20,Merged_Data!H:H,"&lt;&gt;0"),"No Data")</f>
        <v>3.2903225806451615</v>
      </c>
      <c r="D20">
        <f>COUNTIFS(Merged_Data!C:C,A20,Merged_Data!G:G,"Yes")</f>
        <v>120</v>
      </c>
      <c r="E20" s="1">
        <f>COUNTIFS(Merged_Data!C:C,A20,Merged_Data!K:K,"Hospital Desert")</f>
        <v>8</v>
      </c>
      <c r="F20" s="10">
        <f>IFERROR(AVERAGEIFS(Merged_Data!J:J,Merged_Data!C:C,A20,Merged_Data!J:J,"&lt;&gt;0"),"No Data")</f>
        <v>258583.40740740742</v>
      </c>
      <c r="G20">
        <f t="shared" si="0"/>
        <v>15</v>
      </c>
    </row>
    <row r="21" spans="1:7">
      <c r="A21" t="str">
        <f>State_Ref!B27</f>
        <v>MT</v>
      </c>
      <c r="B21">
        <f>COUNTIFS(Merged_Data!C:C,A21)</f>
        <v>63</v>
      </c>
      <c r="C21" s="9">
        <f>IFERROR(AVERAGEIFS(Merged_Data!H:H,Merged_Data!C:C,A21,Merged_Data!H:H,"&lt;&gt;0"),"No Data")</f>
        <v>3.25</v>
      </c>
      <c r="D21">
        <f>COUNTIFS(Merged_Data!C:C,A21,Merged_Data!G:G,"Yes")</f>
        <v>60</v>
      </c>
      <c r="E21" s="1">
        <f>COUNTIFS(Merged_Data!C:C,A21,Merged_Data!K:K,"Hospital Desert")</f>
        <v>0</v>
      </c>
      <c r="F21" s="10">
        <f>IFERROR(AVERAGEIFS(Merged_Data!J:J,Merged_Data!C:C,A21,Merged_Data!J:J,"&lt;&gt;0"),"No Data")</f>
        <v>31689.904761904763</v>
      </c>
      <c r="G21">
        <f t="shared" si="0"/>
        <v>32</v>
      </c>
    </row>
    <row r="22" spans="1:7">
      <c r="A22" t="str">
        <f>State_Ref!B35</f>
        <v>ND</v>
      </c>
      <c r="B22">
        <f>COUNTIFS(Merged_Data!C:C,A22)</f>
        <v>47</v>
      </c>
      <c r="C22" s="9">
        <f>IFERROR(AVERAGEIFS(Merged_Data!H:H,Merged_Data!C:C,A22,Merged_Data!H:H,"&lt;&gt;0"),"No Data")</f>
        <v>3.25</v>
      </c>
      <c r="D22">
        <f>COUNTIFS(Merged_Data!C:C,A22,Merged_Data!G:G,"Yes")</f>
        <v>45</v>
      </c>
      <c r="E22" s="1">
        <f>COUNTIFS(Merged_Data!C:C,A22,Merged_Data!K:K,"Hospital Desert")</f>
        <v>0</v>
      </c>
      <c r="F22" s="10">
        <f>IFERROR(AVERAGEIFS(Merged_Data!J:J,Merged_Data!C:C,A22,Merged_Data!J:J,"&lt;&gt;0"),"No Data")</f>
        <v>35313.297872340423</v>
      </c>
      <c r="G22">
        <f t="shared" si="0"/>
        <v>39</v>
      </c>
    </row>
    <row r="23" spans="1:7">
      <c r="A23" t="str">
        <f>State_Ref!B38</f>
        <v>OR</v>
      </c>
      <c r="B23">
        <f>COUNTIFS(Merged_Data!C:C,A23)</f>
        <v>62</v>
      </c>
      <c r="C23" s="9">
        <f>IFERROR(AVERAGEIFS(Merged_Data!H:H,Merged_Data!C:C,A23,Merged_Data!H:H,"&lt;&gt;0"),"No Data")</f>
        <v>3.25</v>
      </c>
      <c r="D23">
        <f>COUNTIFS(Merged_Data!C:C,A23,Merged_Data!G:G,"Yes")</f>
        <v>58</v>
      </c>
      <c r="E23" s="1">
        <f>COUNTIFS(Merged_Data!C:C,A23,Merged_Data!K:K,"Hospital Desert")</f>
        <v>5</v>
      </c>
      <c r="F23" s="10">
        <f>IFERROR(AVERAGEIFS(Merged_Data!J:J,Merged_Data!C:C,A23,Merged_Data!J:J,"&lt;&gt;0"),"No Data")</f>
        <v>266197.37096774194</v>
      </c>
      <c r="G23">
        <f t="shared" si="0"/>
        <v>33</v>
      </c>
    </row>
    <row r="24" spans="1:7">
      <c r="A24" t="str">
        <f>State_Ref!B46</f>
        <v>VT</v>
      </c>
      <c r="B24">
        <f>COUNTIFS(Merged_Data!C:C,A24)</f>
        <v>17</v>
      </c>
      <c r="C24" s="9">
        <f>IFERROR(AVERAGEIFS(Merged_Data!H:H,Merged_Data!C:C,A24,Merged_Data!H:H,"&lt;&gt;0"),"No Data")</f>
        <v>3.25</v>
      </c>
      <c r="D24">
        <f>COUNTIFS(Merged_Data!C:C,A24,Merged_Data!G:G,"Yes")</f>
        <v>15</v>
      </c>
      <c r="E24" s="1">
        <f>COUNTIFS(Merged_Data!C:C,A24,Merged_Data!K:K,"Hospital Desert")</f>
        <v>3</v>
      </c>
      <c r="F24" s="10">
        <f>IFERROR(AVERAGEIFS(Merged_Data!J:J,Merged_Data!C:C,A24,Merged_Data!J:J,"&lt;&gt;0"),"No Data")</f>
        <v>52693.23529411765</v>
      </c>
      <c r="G24">
        <f t="shared" si="0"/>
        <v>48</v>
      </c>
    </row>
    <row r="25" spans="1:7">
      <c r="A25" t="str">
        <f>State_Ref!B16</f>
        <v>IA</v>
      </c>
      <c r="B25">
        <f>COUNTIFS(Merged_Data!C:C,A25)</f>
        <v>118</v>
      </c>
      <c r="C25" s="9">
        <f>IFERROR(AVERAGEIFS(Merged_Data!H:H,Merged_Data!C:C,A25,Merged_Data!H:H,"&lt;&gt;0"),"No Data")</f>
        <v>3.2419354838709675</v>
      </c>
      <c r="D25">
        <f>COUNTIFS(Merged_Data!C:C,A25,Merged_Data!G:G,"Yes")</f>
        <v>113</v>
      </c>
      <c r="E25" s="1">
        <f>COUNTIFS(Merged_Data!C:C,A25,Merged_Data!K:K,"Hospital Desert")</f>
        <v>2</v>
      </c>
      <c r="F25" s="10">
        <f>IFERROR(AVERAGEIFS(Merged_Data!J:J,Merged_Data!C:C,A25,Merged_Data!J:J,"&lt;&gt;0"),"No Data")</f>
        <v>60685.37606837607</v>
      </c>
      <c r="G25">
        <f t="shared" si="0"/>
        <v>19</v>
      </c>
    </row>
    <row r="26" spans="1:7">
      <c r="A26" t="str">
        <f>State_Ref!B48</f>
        <v>WA</v>
      </c>
      <c r="B26">
        <f>COUNTIFS(Merged_Data!C:C,A26)</f>
        <v>100</v>
      </c>
      <c r="C26" s="9">
        <f>IFERROR(AVERAGEIFS(Merged_Data!H:H,Merged_Data!C:C,A26,Merged_Data!H:H,"&lt;&gt;0"),"No Data")</f>
        <v>3.2333333333333334</v>
      </c>
      <c r="D26">
        <f>COUNTIFS(Merged_Data!C:C,A26,Merged_Data!G:G,"Yes")</f>
        <v>90</v>
      </c>
      <c r="E26" s="1">
        <f>COUNTIFS(Merged_Data!C:C,A26,Merged_Data!K:K,"Hospital Desert")</f>
        <v>7</v>
      </c>
      <c r="F26" s="10">
        <f>IFERROR(AVERAGEIFS(Merged_Data!J:J,Merged_Data!C:C,A26,Merged_Data!J:J,"&lt;&gt;0"),"No Data")</f>
        <v>706244.09</v>
      </c>
      <c r="G26">
        <f t="shared" si="0"/>
        <v>23</v>
      </c>
    </row>
    <row r="27" spans="1:7">
      <c r="A27" t="str">
        <f>State_Ref!B20</f>
        <v>ME</v>
      </c>
      <c r="B27">
        <f>COUNTIFS(Merged_Data!C:C,A27)</f>
        <v>36</v>
      </c>
      <c r="C27" s="9">
        <f>IFERROR(AVERAGEIFS(Merged_Data!H:H,Merged_Data!C:C,A27,Merged_Data!H:H,"&lt;&gt;0"),"No Data")</f>
        <v>3.2083333333333335</v>
      </c>
      <c r="D27">
        <f>COUNTIFS(Merged_Data!C:C,A27,Merged_Data!G:G,"Yes")</f>
        <v>32</v>
      </c>
      <c r="E27" s="1">
        <f>COUNTIFS(Merged_Data!C:C,A27,Merged_Data!K:K,"Hospital Desert")</f>
        <v>1</v>
      </c>
      <c r="F27" s="10">
        <f>IFERROR(AVERAGEIFS(Merged_Data!J:J,Merged_Data!C:C,A27,Merged_Data!J:J,"&lt;&gt;0"),"No Data")</f>
        <v>119031.02777777778</v>
      </c>
      <c r="G27">
        <f t="shared" si="0"/>
        <v>42</v>
      </c>
    </row>
    <row r="28" spans="1:7">
      <c r="A28" t="str">
        <f>State_Ref!B22</f>
        <v>MA</v>
      </c>
      <c r="B28">
        <f>COUNTIFS(Merged_Data!C:C,A28)</f>
        <v>84</v>
      </c>
      <c r="C28" s="9">
        <f>IFERROR(AVERAGEIFS(Merged_Data!H:H,Merged_Data!C:C,A28,Merged_Data!H:H,"&lt;&gt;0"),"No Data")</f>
        <v>3.2037037037037037</v>
      </c>
      <c r="D28">
        <f>COUNTIFS(Merged_Data!C:C,A28,Merged_Data!G:G,"Yes")</f>
        <v>60</v>
      </c>
      <c r="E28" s="1">
        <f>COUNTIFS(Merged_Data!C:C,A28,Merged_Data!K:K,"Hospital Desert")</f>
        <v>1</v>
      </c>
      <c r="F28" s="10">
        <f>IFERROR(AVERAGEIFS(Merged_Data!J:J,Merged_Data!C:C,A28,Merged_Data!J:J,"&lt;&gt;0"),"No Data")</f>
        <v>809645.40476190473</v>
      </c>
      <c r="G28">
        <f t="shared" si="0"/>
        <v>29</v>
      </c>
    </row>
    <row r="29" spans="1:7">
      <c r="A29" t="str">
        <f>State_Ref!B12</f>
        <v>HI</v>
      </c>
      <c r="B29">
        <f>COUNTIFS(Merged_Data!C:C,A29)</f>
        <v>24</v>
      </c>
      <c r="C29" s="9">
        <f>IFERROR(AVERAGEIFS(Merged_Data!H:H,Merged_Data!C:C,A29,Merged_Data!H:H,"&lt;&gt;0"),"No Data")</f>
        <v>3.1818181818181817</v>
      </c>
      <c r="D29">
        <f>COUNTIFS(Merged_Data!C:C,A29,Merged_Data!G:G,"Yes")</f>
        <v>21</v>
      </c>
      <c r="E29" s="1">
        <f>COUNTIFS(Merged_Data!C:C,A29,Merged_Data!K:K,"Hospital Desert")</f>
        <v>0</v>
      </c>
      <c r="F29" s="10">
        <f>IFERROR(AVERAGEIFS(Merged_Data!J:J,Merged_Data!C:C,A29,Merged_Data!J:J,"&lt;&gt;0"),"No Data")</f>
        <v>541606.625</v>
      </c>
      <c r="G29">
        <f t="shared" si="0"/>
        <v>47</v>
      </c>
    </row>
    <row r="30" spans="1:7">
      <c r="A30" t="str">
        <f>State_Ref!B17</f>
        <v>KS</v>
      </c>
      <c r="B30">
        <f>COUNTIFS(Merged_Data!C:C,A30)</f>
        <v>138</v>
      </c>
      <c r="C30" s="9">
        <f>IFERROR(AVERAGEIFS(Merged_Data!H:H,Merged_Data!C:C,A30,Merged_Data!H:H,"&lt;&gt;0"),"No Data")</f>
        <v>3.1818181818181817</v>
      </c>
      <c r="D30">
        <f>COUNTIFS(Merged_Data!C:C,A30,Merged_Data!G:G,"Yes")</f>
        <v>117</v>
      </c>
      <c r="E30" s="1">
        <f>COUNTIFS(Merged_Data!C:C,A30,Merged_Data!K:K,"Hospital Desert")</f>
        <v>2</v>
      </c>
      <c r="F30" s="10">
        <f>IFERROR(AVERAGEIFS(Merged_Data!J:J,Merged_Data!C:C,A30,Merged_Data!J:J,"&lt;&gt;0"),"No Data")</f>
        <v>110588.15217391304</v>
      </c>
      <c r="G30">
        <f t="shared" si="0"/>
        <v>13</v>
      </c>
    </row>
    <row r="31" spans="1:7">
      <c r="A31" t="str">
        <f>State_Ref!B30</f>
        <v>NH</v>
      </c>
      <c r="B31">
        <f>COUNTIFS(Merged_Data!C:C,A31)</f>
        <v>28</v>
      </c>
      <c r="C31" s="9">
        <f>IFERROR(AVERAGEIFS(Merged_Data!H:H,Merged_Data!C:C,A31,Merged_Data!H:H,"&lt;&gt;0"),"No Data")</f>
        <v>3.1739130434782608</v>
      </c>
      <c r="D31">
        <f>COUNTIFS(Merged_Data!C:C,A31,Merged_Data!G:G,"Yes")</f>
        <v>26</v>
      </c>
      <c r="E31" s="1">
        <f>COUNTIFS(Merged_Data!C:C,A31,Merged_Data!K:K,"Hospital Desert")</f>
        <v>2</v>
      </c>
      <c r="F31" s="10">
        <f>IFERROR(AVERAGEIFS(Merged_Data!J:J,Merged_Data!C:C,A31,Merged_Data!J:J,"&lt;&gt;0"),"No Data")</f>
        <v>186388.57142857142</v>
      </c>
      <c r="G31">
        <f t="shared" si="0"/>
        <v>45</v>
      </c>
    </row>
    <row r="32" spans="1:7">
      <c r="A32" t="str">
        <f>State_Ref!B31</f>
        <v>NJ</v>
      </c>
      <c r="B32">
        <f>COUNTIFS(Merged_Data!C:C,A32)</f>
        <v>79</v>
      </c>
      <c r="C32" s="9">
        <f>IFERROR(AVERAGEIFS(Merged_Data!H:H,Merged_Data!C:C,A32,Merged_Data!H:H,"&lt;&gt;0"),"No Data")</f>
        <v>3.1475409836065573</v>
      </c>
      <c r="D32">
        <f>COUNTIFS(Merged_Data!C:C,A32,Merged_Data!G:G,"Yes")</f>
        <v>57</v>
      </c>
      <c r="E32" s="1">
        <f>COUNTIFS(Merged_Data!C:C,A32,Merged_Data!K:K,"Hospital Desert")</f>
        <v>5</v>
      </c>
      <c r="F32" s="10">
        <f>IFERROR(AVERAGEIFS(Merged_Data!J:J,Merged_Data!C:C,A32,Merged_Data!J:J,"&lt;&gt;0"),"No Data")</f>
        <v>626092.60759493674</v>
      </c>
      <c r="G32">
        <f t="shared" si="0"/>
        <v>30</v>
      </c>
    </row>
    <row r="33" spans="1:7">
      <c r="A33" t="str">
        <f>State_Ref!B9</f>
        <v>DE</v>
      </c>
      <c r="B33">
        <f>COUNTIFS(Merged_Data!C:C,A33)</f>
        <v>13</v>
      </c>
      <c r="C33" s="9">
        <f>IFERROR(AVERAGEIFS(Merged_Data!H:H,Merged_Data!C:C,A33,Merged_Data!H:H,"&lt;&gt;0"),"No Data")</f>
        <v>3.1428571428571428</v>
      </c>
      <c r="D33">
        <f>COUNTIFS(Merged_Data!C:C,A33,Merged_Data!G:G,"Yes")</f>
        <v>9</v>
      </c>
      <c r="E33" s="1">
        <f>COUNTIFS(Merged_Data!C:C,A33,Merged_Data!K:K,"Hospital Desert")</f>
        <v>0</v>
      </c>
      <c r="F33" s="10">
        <f>IFERROR(AVERAGEIFS(Merged_Data!J:J,Merged_Data!C:C,A33,Merged_Data!J:J,"&lt;&gt;0"),"No Data")</f>
        <v>431870.30769230769</v>
      </c>
      <c r="G33">
        <f t="shared" si="0"/>
        <v>49</v>
      </c>
    </row>
    <row r="34" spans="1:7">
      <c r="A34" t="str">
        <f>State_Ref!B26</f>
        <v>MO</v>
      </c>
      <c r="B34">
        <f>COUNTIFS(Merged_Data!C:C,A34)</f>
        <v>121</v>
      </c>
      <c r="C34" s="9">
        <f>IFERROR(AVERAGEIFS(Merged_Data!H:H,Merged_Data!C:C,A34,Merged_Data!H:H,"&lt;&gt;0"),"No Data")</f>
        <v>3.1375000000000002</v>
      </c>
      <c r="D34">
        <f>COUNTIFS(Merged_Data!C:C,A34,Merged_Data!G:G,"Yes")</f>
        <v>106</v>
      </c>
      <c r="E34" s="1">
        <f>COUNTIFS(Merged_Data!C:C,A34,Merged_Data!K:K,"Hospital Desert")</f>
        <v>9</v>
      </c>
      <c r="F34" s="10">
        <f>IFERROR(AVERAGEIFS(Merged_Data!J:J,Merged_Data!C:C,A34,Merged_Data!J:J,"&lt;&gt;0"),"No Data")</f>
        <v>159513.77659574468</v>
      </c>
      <c r="G34">
        <f t="shared" ref="G34:G51" si="1">RANK(B34,B$2:B$51,0)</f>
        <v>17</v>
      </c>
    </row>
    <row r="35" spans="1:7">
      <c r="A35" t="str">
        <f>State_Ref!B4</f>
        <v>AZ</v>
      </c>
      <c r="B35">
        <f>COUNTIFS(Merged_Data!C:C,A35)</f>
        <v>107</v>
      </c>
      <c r="C35" s="9">
        <f>IFERROR(AVERAGEIFS(Merged_Data!H:H,Merged_Data!C:C,A35,Merged_Data!H:H,"&lt;&gt;0"),"No Data")</f>
        <v>3.1090909090909089</v>
      </c>
      <c r="D35">
        <f>COUNTIFS(Merged_Data!C:C,A35,Merged_Data!G:G,"Yes")</f>
        <v>74</v>
      </c>
      <c r="E35" s="1">
        <f>COUNTIFS(Merged_Data!C:C,A35,Merged_Data!K:K,"Hospital Desert")</f>
        <v>1</v>
      </c>
      <c r="F35" s="10">
        <f>IFERROR(AVERAGEIFS(Merged_Data!J:J,Merged_Data!C:C,A35,Merged_Data!J:J,"&lt;&gt;0"),"No Data")</f>
        <v>2572055.5333333332</v>
      </c>
      <c r="G35">
        <f t="shared" si="1"/>
        <v>21</v>
      </c>
    </row>
    <row r="36" spans="1:7">
      <c r="A36" t="str">
        <f>State_Ref!B6</f>
        <v>CA</v>
      </c>
      <c r="B36">
        <f>COUNTIFS(Merged_Data!C:C,A36)</f>
        <v>378</v>
      </c>
      <c r="C36" s="9">
        <f>IFERROR(AVERAGEIFS(Merged_Data!H:H,Merged_Data!C:C,A36,Merged_Data!H:H,"&lt;&gt;0"),"No Data")</f>
        <v>3.1</v>
      </c>
      <c r="D36">
        <f>COUNTIFS(Merged_Data!C:C,A36,Merged_Data!G:G,"Yes")</f>
        <v>285</v>
      </c>
      <c r="E36" s="1">
        <f>COUNTIFS(Merged_Data!C:C,A36,Merged_Data!K:K,"Hospital Desert")</f>
        <v>5</v>
      </c>
      <c r="F36" s="10">
        <f>IFERROR(AVERAGEIFS(Merged_Data!J:J,Merged_Data!C:C,A36,Merged_Data!J:J,"&lt;&gt;0"),"No Data")</f>
        <v>3314074.8809523811</v>
      </c>
      <c r="G36">
        <f t="shared" si="1"/>
        <v>2</v>
      </c>
    </row>
    <row r="37" spans="1:7">
      <c r="A37" t="str">
        <f>State_Ref!B23</f>
        <v>MI</v>
      </c>
      <c r="B37">
        <f>COUNTIFS(Merged_Data!C:C,A37)</f>
        <v>148</v>
      </c>
      <c r="C37" s="9">
        <f>IFERROR(AVERAGEIFS(Merged_Data!H:H,Merged_Data!C:C,A37,Merged_Data!H:H,"&lt;&gt;0"),"No Data")</f>
        <v>3.0851063829787235</v>
      </c>
      <c r="D37">
        <f>COUNTIFS(Merged_Data!C:C,A37,Merged_Data!G:G,"Yes")</f>
        <v>119</v>
      </c>
      <c r="E37" s="1">
        <f>COUNTIFS(Merged_Data!C:C,A37,Merged_Data!K:K,"Hospital Desert")</f>
        <v>15</v>
      </c>
      <c r="F37" s="10">
        <f>IFERROR(AVERAGEIFS(Merged_Data!J:J,Merged_Data!C:C,A37,Merged_Data!J:J,"&lt;&gt;0"),"No Data")</f>
        <v>515484.55555555556</v>
      </c>
      <c r="G37">
        <f t="shared" si="1"/>
        <v>11</v>
      </c>
    </row>
    <row r="38" spans="1:7">
      <c r="A38" t="str">
        <f>State_Ref!B43</f>
        <v>TN</v>
      </c>
      <c r="B38">
        <f>COUNTIFS(Merged_Data!C:C,A38)</f>
        <v>122</v>
      </c>
      <c r="C38" s="9">
        <f>IFERROR(AVERAGEIFS(Merged_Data!H:H,Merged_Data!C:C,A38,Merged_Data!H:H,"&lt;&gt;0"),"No Data")</f>
        <v>3.0833333333333335</v>
      </c>
      <c r="D38">
        <f>COUNTIFS(Merged_Data!C:C,A38,Merged_Data!G:G,"Yes")</f>
        <v>98</v>
      </c>
      <c r="E38" s="1">
        <f>COUNTIFS(Merged_Data!C:C,A38,Merged_Data!K:K,"Hospital Desert")</f>
        <v>20</v>
      </c>
      <c r="F38" s="10">
        <f>IFERROR(AVERAGEIFS(Merged_Data!J:J,Merged_Data!C:C,A38,Merged_Data!J:J,"&lt;&gt;0"),"No Data")</f>
        <v>276340.95</v>
      </c>
      <c r="G38">
        <f t="shared" si="1"/>
        <v>16</v>
      </c>
    </row>
    <row r="39" spans="1:7">
      <c r="A39" t="str">
        <f>State_Ref!B10</f>
        <v>FL</v>
      </c>
      <c r="B39">
        <f>COUNTIFS(Merged_Data!C:C,A39)</f>
        <v>221</v>
      </c>
      <c r="C39" s="9">
        <f>IFERROR(AVERAGEIFS(Merged_Data!H:H,Merged_Data!C:C,A39,Merged_Data!H:H,"&lt;&gt;0"),"No Data")</f>
        <v>3.0650887573964498</v>
      </c>
      <c r="D39">
        <f>COUNTIFS(Merged_Data!C:C,A39,Merged_Data!G:G,"Yes")</f>
        <v>184</v>
      </c>
      <c r="E39" s="1">
        <f>COUNTIFS(Merged_Data!C:C,A39,Merged_Data!K:K,"Hospital Desert")</f>
        <v>3</v>
      </c>
      <c r="F39" s="10">
        <f>IFERROR(AVERAGEIFS(Merged_Data!J:J,Merged_Data!C:C,A39,Merged_Data!J:J,"&lt;&gt;0"),"No Data")</f>
        <v>991661.16279069765</v>
      </c>
      <c r="G39">
        <f t="shared" si="1"/>
        <v>3</v>
      </c>
    </row>
    <row r="40" spans="1:7">
      <c r="A40" t="str">
        <f>State_Ref!B14</f>
        <v>IL</v>
      </c>
      <c r="B40">
        <f>COUNTIFS(Merged_Data!C:C,A40)</f>
        <v>194</v>
      </c>
      <c r="C40" s="9">
        <f>IFERROR(AVERAGEIFS(Merged_Data!H:H,Merged_Data!C:C,A40,Merged_Data!H:H,"&lt;&gt;0"),"No Data")</f>
        <v>3.0294117647058822</v>
      </c>
      <c r="D40">
        <f>COUNTIFS(Merged_Data!C:C,A40,Merged_Data!G:G,"Yes")</f>
        <v>175</v>
      </c>
      <c r="E40" s="1">
        <f>COUNTIFS(Merged_Data!C:C,A40,Merged_Data!K:K,"Hospital Desert")</f>
        <v>4</v>
      </c>
      <c r="F40" s="10">
        <f>IFERROR(AVERAGEIFS(Merged_Data!J:J,Merged_Data!C:C,A40,Merged_Data!J:J,"&lt;&gt;0"),"No Data")</f>
        <v>1817508.8381502889</v>
      </c>
      <c r="G40">
        <f t="shared" si="1"/>
        <v>5</v>
      </c>
    </row>
    <row r="41" spans="1:7">
      <c r="A41" t="str">
        <f>State_Ref!B29</f>
        <v>NV</v>
      </c>
      <c r="B41">
        <f>COUNTIFS(Merged_Data!C:C,A41)</f>
        <v>46</v>
      </c>
      <c r="C41" s="9">
        <f>IFERROR(AVERAGEIFS(Merged_Data!H:H,Merged_Data!C:C,A41,Merged_Data!H:H,"&lt;&gt;0"),"No Data")</f>
        <v>3</v>
      </c>
      <c r="D41">
        <f>COUNTIFS(Merged_Data!C:C,A41,Merged_Data!G:G,"Yes")</f>
        <v>37</v>
      </c>
      <c r="E41" s="1">
        <f>COUNTIFS(Merged_Data!C:C,A41,Merged_Data!K:K,"Hospital Desert")</f>
        <v>5</v>
      </c>
      <c r="F41" s="10">
        <f>IFERROR(AVERAGEIFS(Merged_Data!J:J,Merged_Data!C:C,A41,Merged_Data!J:J,"&lt;&gt;0"),"No Data")</f>
        <v>1456993.1304347827</v>
      </c>
      <c r="G41">
        <f t="shared" si="1"/>
        <v>40</v>
      </c>
    </row>
    <row r="42" spans="1:7">
      <c r="A42" t="str">
        <f>State_Ref!B11</f>
        <v>GA</v>
      </c>
      <c r="B42">
        <f>COUNTIFS(Merged_Data!C:C,A42)</f>
        <v>149</v>
      </c>
      <c r="C42" s="9">
        <f>IFERROR(AVERAGEIFS(Merged_Data!H:H,Merged_Data!C:C,A42,Merged_Data!H:H,"&lt;&gt;0"),"No Data")</f>
        <v>2.9404761904761907</v>
      </c>
      <c r="D42">
        <f>COUNTIFS(Merged_Data!C:C,A42,Merged_Data!G:G,"Yes")</f>
        <v>103</v>
      </c>
      <c r="E42" s="1">
        <f>COUNTIFS(Merged_Data!C:C,A42,Merged_Data!K:K,"Hospital Desert")</f>
        <v>22</v>
      </c>
      <c r="F42" s="10">
        <f>IFERROR(AVERAGEIFS(Merged_Data!J:J,Merged_Data!C:C,A42,Merged_Data!J:J,"&lt;&gt;0"),"No Data")</f>
        <v>193619.97163120567</v>
      </c>
      <c r="G42">
        <f t="shared" si="1"/>
        <v>10</v>
      </c>
    </row>
    <row r="43" spans="1:7">
      <c r="A43" t="str">
        <f>State_Ref!B3</f>
        <v>AK</v>
      </c>
      <c r="B43">
        <f>COUNTIFS(Merged_Data!C:C,A43)</f>
        <v>25</v>
      </c>
      <c r="C43" s="9">
        <f>IFERROR(AVERAGEIFS(Merged_Data!H:H,Merged_Data!C:C,A43,Merged_Data!H:H,"&lt;&gt;0"),"No Data")</f>
        <v>2.9</v>
      </c>
      <c r="D43">
        <f>COUNTIFS(Merged_Data!C:C,A43,Merged_Data!G:G,"Yes")</f>
        <v>24</v>
      </c>
      <c r="E43" s="1">
        <f>COUNTIFS(Merged_Data!C:C,A43,Merged_Data!K:K,"Hospital Desert")</f>
        <v>9</v>
      </c>
      <c r="F43" s="10">
        <f>IFERROR(AVERAGEIFS(Merged_Data!J:J,Merged_Data!C:C,A43,Merged_Data!J:J,"&lt;&gt;0"),"No Data")</f>
        <v>5929.333333333333</v>
      </c>
      <c r="G43">
        <f t="shared" si="1"/>
        <v>46</v>
      </c>
    </row>
    <row r="44" spans="1:7">
      <c r="A44" t="str">
        <f>State_Ref!B5</f>
        <v>AR</v>
      </c>
      <c r="B44">
        <f>COUNTIFS(Merged_Data!C:C,A44)</f>
        <v>91</v>
      </c>
      <c r="C44" s="9">
        <f>IFERROR(AVERAGEIFS(Merged_Data!H:H,Merged_Data!C:C,A44,Merged_Data!H:H,"&lt;&gt;0"),"No Data")</f>
        <v>2.8409090909090908</v>
      </c>
      <c r="D44">
        <f>COUNTIFS(Merged_Data!C:C,A44,Merged_Data!G:G,"Yes")</f>
        <v>82</v>
      </c>
      <c r="E44" s="1">
        <f>COUNTIFS(Merged_Data!C:C,A44,Merged_Data!K:K,"Hospital Desert")</f>
        <v>5</v>
      </c>
      <c r="F44" s="10">
        <f>IFERROR(AVERAGEIFS(Merged_Data!J:J,Merged_Data!C:C,A44,Merged_Data!J:J,"&lt;&gt;0"),"No Data")</f>
        <v>122532.4</v>
      </c>
      <c r="G44">
        <f t="shared" si="1"/>
        <v>28</v>
      </c>
    </row>
    <row r="45" spans="1:7">
      <c r="A45" t="str">
        <f>State_Ref!B19</f>
        <v>LA</v>
      </c>
      <c r="B45">
        <f>COUNTIFS(Merged_Data!C:C,A45)</f>
        <v>161</v>
      </c>
      <c r="C45" s="9">
        <f>IFERROR(AVERAGEIFS(Merged_Data!H:H,Merged_Data!C:C,A45,Merged_Data!H:H,"&lt;&gt;0"),"No Data")</f>
        <v>2.8135593220338984</v>
      </c>
      <c r="D45">
        <f>COUNTIFS(Merged_Data!C:C,A45,Merged_Data!G:G,"Yes")</f>
        <v>98</v>
      </c>
      <c r="E45" s="1">
        <f>COUNTIFS(Merged_Data!C:C,A45,Merged_Data!K:K,"Hospital Desert")</f>
        <v>23</v>
      </c>
      <c r="F45" s="10" t="str">
        <f>IFERROR(AVERAGEIFS(Merged_Data!J:J,Merged_Data!C:C,A45,Merged_Data!J:J,"&lt;&gt;0"),"No Data")</f>
        <v>No Data</v>
      </c>
      <c r="G45">
        <f t="shared" si="1"/>
        <v>8</v>
      </c>
    </row>
    <row r="46" spans="1:7">
      <c r="A46" t="str">
        <f>State_Ref!B33</f>
        <v>NY</v>
      </c>
      <c r="B46">
        <f>COUNTIFS(Merged_Data!C:C,A46)</f>
        <v>191</v>
      </c>
      <c r="C46" s="9">
        <f>IFERROR(AVERAGEIFS(Merged_Data!H:H,Merged_Data!C:C,A46,Merged_Data!H:H,"&lt;&gt;0"),"No Data")</f>
        <v>2.7720588235294117</v>
      </c>
      <c r="D46">
        <f>COUNTIFS(Merged_Data!C:C,A46,Merged_Data!G:G,"Yes")</f>
        <v>158</v>
      </c>
      <c r="E46" s="1">
        <f>COUNTIFS(Merged_Data!C:C,A46,Merged_Data!K:K,"Hospital Desert")</f>
        <v>15</v>
      </c>
      <c r="F46" s="10">
        <f>IFERROR(AVERAGEIFS(Merged_Data!J:J,Merged_Data!C:C,A46,Merged_Data!J:J,"&lt;&gt;0"),"No Data")</f>
        <v>874307.3351351351</v>
      </c>
      <c r="G46">
        <f t="shared" si="1"/>
        <v>6</v>
      </c>
    </row>
    <row r="47" spans="1:7">
      <c r="A47" t="str">
        <f>State_Ref!B49</f>
        <v>WV</v>
      </c>
      <c r="B47">
        <f>COUNTIFS(Merged_Data!C:C,A47)</f>
        <v>55</v>
      </c>
      <c r="C47" s="9">
        <f>IFERROR(AVERAGEIFS(Merged_Data!H:H,Merged_Data!C:C,A47,Merged_Data!H:H,"&lt;&gt;0"),"No Data")</f>
        <v>2.7647058823529411</v>
      </c>
      <c r="D47">
        <f>COUNTIFS(Merged_Data!C:C,A47,Merged_Data!G:G,"Yes")</f>
        <v>49</v>
      </c>
      <c r="E47" s="1">
        <f>COUNTIFS(Merged_Data!C:C,A47,Merged_Data!K:K,"Hospital Desert")</f>
        <v>5</v>
      </c>
      <c r="F47" s="10">
        <f>IFERROR(AVERAGEIFS(Merged_Data!J:J,Merged_Data!C:C,A47,Merged_Data!J:J,"&lt;&gt;0"),"No Data")</f>
        <v>53987.370370370372</v>
      </c>
      <c r="G47">
        <f t="shared" si="1"/>
        <v>36</v>
      </c>
    </row>
    <row r="48" spans="1:7">
      <c r="A48" t="str">
        <f>State_Ref!B18</f>
        <v>KY</v>
      </c>
      <c r="B48">
        <f>COUNTIFS(Merged_Data!C:C,A48)</f>
        <v>103</v>
      </c>
      <c r="C48" s="9">
        <f>IFERROR(AVERAGEIFS(Merged_Data!H:H,Merged_Data!C:C,A48,Merged_Data!H:H,"&lt;&gt;0"),"No Data")</f>
        <v>2.7611940298507465</v>
      </c>
      <c r="D48">
        <f>COUNTIFS(Merged_Data!C:C,A48,Merged_Data!G:G,"Yes")</f>
        <v>94</v>
      </c>
      <c r="E48" s="1">
        <f>COUNTIFS(Merged_Data!C:C,A48,Merged_Data!K:K,"Hospital Desert")</f>
        <v>9</v>
      </c>
      <c r="F48" s="10">
        <f>IFERROR(AVERAGEIFS(Merged_Data!J:J,Merged_Data!C:C,A48,Merged_Data!J:J,"&lt;&gt;0"),"No Data")</f>
        <v>123528.19801980197</v>
      </c>
      <c r="G48">
        <f t="shared" si="1"/>
        <v>22</v>
      </c>
    </row>
    <row r="49" spans="1:7">
      <c r="A49" t="str">
        <f>State_Ref!B2</f>
        <v>AL</v>
      </c>
      <c r="B49">
        <f>COUNTIFS(Merged_Data!C:C,A49)</f>
        <v>100</v>
      </c>
      <c r="C49" s="9">
        <f>IFERROR(AVERAGEIFS(Merged_Data!H:H,Merged_Data!C:C,A49,Merged_Data!H:H,"&lt;&gt;0"),"No Data")</f>
        <v>2.7118644067796609</v>
      </c>
      <c r="D49">
        <f>COUNTIFS(Merged_Data!C:C,A49,Merged_Data!G:G,"Yes")</f>
        <v>91</v>
      </c>
      <c r="E49" s="1">
        <f>COUNTIFS(Merged_Data!C:C,A49,Merged_Data!K:K,"Hospital Desert")</f>
        <v>15</v>
      </c>
      <c r="F49" s="10">
        <f>IFERROR(AVERAGEIFS(Merged_Data!J:J,Merged_Data!C:C,A49,Merged_Data!J:J,"&lt;&gt;0"),"No Data")</f>
        <v>179027.23469387754</v>
      </c>
      <c r="G49">
        <f t="shared" si="1"/>
        <v>23</v>
      </c>
    </row>
    <row r="50" spans="1:7">
      <c r="A50" t="str">
        <f>State_Ref!B32</f>
        <v>NM</v>
      </c>
      <c r="B50">
        <f>COUNTIFS(Merged_Data!C:C,A50)</f>
        <v>45</v>
      </c>
      <c r="C50" s="9">
        <f>IFERROR(AVERAGEIFS(Merged_Data!H:H,Merged_Data!C:C,A50,Merged_Data!H:H,"&lt;&gt;0"),"No Data")</f>
        <v>2.4782608695652173</v>
      </c>
      <c r="D50">
        <f>COUNTIFS(Merged_Data!C:C,A50,Merged_Data!G:G,"Yes")</f>
        <v>38</v>
      </c>
      <c r="E50" s="1">
        <f>COUNTIFS(Merged_Data!C:C,A50,Merged_Data!K:K,"Hospital Desert")</f>
        <v>1</v>
      </c>
      <c r="F50" s="10">
        <f>IFERROR(AVERAGEIFS(Merged_Data!J:J,Merged_Data!C:C,A50,Merged_Data!J:J,"&lt;&gt;0"),"No Data")</f>
        <v>178424.95</v>
      </c>
      <c r="G50">
        <f t="shared" si="1"/>
        <v>41</v>
      </c>
    </row>
    <row r="51" spans="1:7">
      <c r="A51" t="str">
        <f>State_Ref!B25</f>
        <v>MS</v>
      </c>
      <c r="B51">
        <f>COUNTIFS(Merged_Data!C:C,A51)</f>
        <v>108</v>
      </c>
      <c r="C51" s="9">
        <f>IFERROR(AVERAGEIFS(Merged_Data!H:H,Merged_Data!C:C,A51,Merged_Data!H:H,"&lt;&gt;0"),"No Data")</f>
        <v>2.3269230769230771</v>
      </c>
      <c r="D51">
        <f>COUNTIFS(Merged_Data!C:C,A51,Merged_Data!G:G,"Yes")</f>
        <v>91</v>
      </c>
      <c r="E51" s="1">
        <f>COUNTIFS(Merged_Data!C:C,A51,Merged_Data!K:K,"Hospital Desert")</f>
        <v>7</v>
      </c>
      <c r="F51" s="10">
        <f>IFERROR(AVERAGEIFS(Merged_Data!J:J,Merged_Data!C:C,A51,Merged_Data!J:J,"&lt;&gt;0"),"No Data")</f>
        <v>64768.285714285717</v>
      </c>
      <c r="G51">
        <f t="shared" si="1"/>
        <v>20</v>
      </c>
    </row>
  </sheetData>
  <sortState xmlns:xlrd2="http://schemas.microsoft.com/office/spreadsheetml/2017/richdata2" ref="A2:G51">
    <sortCondition descending="1" ref="C1:C5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9419-6DD3-4511-AD8E-CAFB2EA6A020}">
  <dimension ref="A1:M59"/>
  <sheetViews>
    <sheetView showGridLines="0" workbookViewId="0">
      <selection activeCell="F8" sqref="F8"/>
    </sheetView>
  </sheetViews>
  <sheetFormatPr defaultRowHeight="15"/>
  <cols>
    <col min="1" max="1" width="11.28515625" style="12" bestFit="1" customWidth="1"/>
    <col min="2" max="2" width="21.85546875" style="12" bestFit="1" customWidth="1"/>
    <col min="3" max="3" width="9.140625" style="12"/>
    <col min="4" max="4" width="3.5703125" style="12" customWidth="1"/>
    <col min="5" max="5" width="38.85546875" style="12" bestFit="1" customWidth="1"/>
    <col min="6" max="6" width="21.85546875" bestFit="1" customWidth="1"/>
    <col min="7" max="7" width="9.28515625" customWidth="1"/>
    <col min="8" max="8" width="18.140625" bestFit="1" customWidth="1"/>
    <col min="9" max="9" width="21.85546875" bestFit="1" customWidth="1"/>
    <col min="10" max="10" width="17.140625" customWidth="1"/>
    <col min="11" max="11" width="13.42578125" bestFit="1" customWidth="1"/>
    <col min="12" max="12" width="16.85546875" bestFit="1" customWidth="1"/>
    <col min="13" max="13" width="12" bestFit="1" customWidth="1"/>
    <col min="14" max="56" width="4.5703125" bestFit="1" customWidth="1"/>
    <col min="57" max="57" width="11.28515625" bestFit="1" customWidth="1"/>
  </cols>
  <sheetData>
    <row r="1" spans="1:13" ht="30">
      <c r="A1" s="13" t="s">
        <v>1</v>
      </c>
      <c r="B1" s="14" t="s">
        <v>11374</v>
      </c>
      <c r="D1"/>
      <c r="E1" s="11" t="s">
        <v>11375</v>
      </c>
      <c r="F1" t="s">
        <v>11373</v>
      </c>
      <c r="H1" s="15" t="s">
        <v>11377</v>
      </c>
      <c r="I1" s="2" t="s">
        <v>11376</v>
      </c>
      <c r="K1" t="str" cm="1">
        <f t="array" ref="K1:M11">Analysis!A1:C11</f>
        <v>State</v>
      </c>
      <c r="L1" t="str">
        <v>Total_Hospitals</v>
      </c>
      <c r="M1" t="str">
        <v>Avg_Rating</v>
      </c>
    </row>
    <row r="2" spans="1:13">
      <c r="A2" s="12" t="s">
        <v>682</v>
      </c>
      <c r="B2" s="12">
        <v>378</v>
      </c>
      <c r="D2"/>
      <c r="E2" s="12" t="s">
        <v>265</v>
      </c>
      <c r="F2">
        <v>32</v>
      </c>
      <c r="K2" s="16" t="str">
        <v>UT</v>
      </c>
      <c r="L2">
        <v>52</v>
      </c>
      <c r="M2">
        <v>4.2413793103448274</v>
      </c>
    </row>
    <row r="3" spans="1:13">
      <c r="A3" s="12" t="s">
        <v>1618</v>
      </c>
      <c r="B3" s="12">
        <v>221</v>
      </c>
      <c r="D3"/>
      <c r="E3" s="12" t="s">
        <v>160</v>
      </c>
      <c r="F3">
        <v>43</v>
      </c>
      <c r="H3" s="11" t="s">
        <v>1</v>
      </c>
      <c r="I3" t="s">
        <v>11373</v>
      </c>
      <c r="K3" t="str">
        <v>CO</v>
      </c>
      <c r="L3">
        <v>97</v>
      </c>
      <c r="M3">
        <v>3.9591836734693877</v>
      </c>
    </row>
    <row r="4" spans="1:13">
      <c r="A4" s="12" t="s">
        <v>2001</v>
      </c>
      <c r="B4" s="12">
        <v>149</v>
      </c>
      <c r="D4"/>
      <c r="E4" s="12" t="s">
        <v>11</v>
      </c>
      <c r="F4">
        <v>516</v>
      </c>
      <c r="H4" s="12" t="s">
        <v>8</v>
      </c>
      <c r="I4">
        <v>15</v>
      </c>
      <c r="K4" t="str">
        <v>SD</v>
      </c>
      <c r="L4">
        <v>61</v>
      </c>
      <c r="M4">
        <v>3.8888888888888888</v>
      </c>
    </row>
    <row r="5" spans="1:13">
      <c r="A5" s="12" t="s">
        <v>2467</v>
      </c>
      <c r="B5" s="12">
        <v>194</v>
      </c>
      <c r="D5"/>
      <c r="E5" s="12" t="s">
        <v>98</v>
      </c>
      <c r="F5">
        <v>397</v>
      </c>
      <c r="H5" s="12" t="s">
        <v>2001</v>
      </c>
      <c r="I5">
        <v>22</v>
      </c>
      <c r="K5" t="str">
        <v>WI</v>
      </c>
      <c r="L5">
        <v>141</v>
      </c>
      <c r="M5">
        <v>3.7790697674418605</v>
      </c>
    </row>
    <row r="6" spans="1:13">
      <c r="A6" s="12" t="s">
        <v>2796</v>
      </c>
      <c r="B6" s="12">
        <v>151</v>
      </c>
      <c r="D6"/>
      <c r="E6" s="12" t="s">
        <v>50</v>
      </c>
      <c r="F6">
        <v>209</v>
      </c>
      <c r="H6" s="12" t="s">
        <v>3726</v>
      </c>
      <c r="I6">
        <v>23</v>
      </c>
      <c r="K6" t="str">
        <v>MN</v>
      </c>
      <c r="L6">
        <v>136</v>
      </c>
      <c r="M6">
        <v>3.7719298245614037</v>
      </c>
    </row>
    <row r="7" spans="1:13">
      <c r="A7" s="12" t="s">
        <v>3726</v>
      </c>
      <c r="B7" s="12">
        <v>161</v>
      </c>
      <c r="D7"/>
      <c r="E7" s="12" t="s">
        <v>330</v>
      </c>
      <c r="F7">
        <v>81</v>
      </c>
      <c r="H7" s="12" t="s">
        <v>4292</v>
      </c>
      <c r="I7">
        <v>15</v>
      </c>
      <c r="K7" t="str">
        <v>VA</v>
      </c>
      <c r="L7">
        <v>96</v>
      </c>
      <c r="M7">
        <v>3.6842105263157894</v>
      </c>
    </row>
    <row r="8" spans="1:13">
      <c r="A8" s="12" t="s">
        <v>5853</v>
      </c>
      <c r="B8" s="12">
        <v>191</v>
      </c>
      <c r="D8"/>
      <c r="E8" s="12" t="s">
        <v>19</v>
      </c>
      <c r="F8">
        <v>1067</v>
      </c>
      <c r="H8" s="12" t="s">
        <v>6153</v>
      </c>
      <c r="I8">
        <v>31</v>
      </c>
      <c r="K8" t="str">
        <v>OH</v>
      </c>
      <c r="L8">
        <v>196</v>
      </c>
      <c r="M8">
        <v>3.578125</v>
      </c>
    </row>
    <row r="9" spans="1:13">
      <c r="A9" s="12" t="s">
        <v>6480</v>
      </c>
      <c r="B9" s="12">
        <v>196</v>
      </c>
      <c r="D9"/>
      <c r="E9" s="12" t="s">
        <v>257</v>
      </c>
      <c r="F9">
        <v>16</v>
      </c>
      <c r="H9" s="12" t="s">
        <v>5853</v>
      </c>
      <c r="I9">
        <v>15</v>
      </c>
      <c r="K9" t="str">
        <v>ID</v>
      </c>
      <c r="L9">
        <v>48</v>
      </c>
      <c r="M9">
        <v>3.5454545454545454</v>
      </c>
    </row>
    <row r="10" spans="1:13">
      <c r="A10" s="12" t="s">
        <v>7090</v>
      </c>
      <c r="B10" s="12">
        <v>187</v>
      </c>
      <c r="D10"/>
      <c r="E10" s="12" t="s">
        <v>180</v>
      </c>
      <c r="F10">
        <v>132</v>
      </c>
      <c r="H10" s="12" t="s">
        <v>6480</v>
      </c>
      <c r="I10">
        <v>17</v>
      </c>
      <c r="K10" t="str">
        <v>RI</v>
      </c>
      <c r="L10">
        <v>13</v>
      </c>
      <c r="M10">
        <v>3.5454545454545454</v>
      </c>
    </row>
    <row r="11" spans="1:13">
      <c r="A11" s="12" t="s">
        <v>7872</v>
      </c>
      <c r="B11" s="12">
        <v>468</v>
      </c>
      <c r="D11"/>
      <c r="E11" s="12" t="s">
        <v>116</v>
      </c>
      <c r="F11">
        <v>268</v>
      </c>
      <c r="H11" s="12" t="s">
        <v>7705</v>
      </c>
      <c r="I11">
        <v>20</v>
      </c>
      <c r="K11" t="str">
        <v>NE</v>
      </c>
      <c r="L11">
        <v>93</v>
      </c>
      <c r="M11">
        <v>3.5</v>
      </c>
    </row>
    <row r="12" spans="1:13">
      <c r="A12" s="12" t="s">
        <v>11372</v>
      </c>
      <c r="B12" s="12">
        <v>2296</v>
      </c>
      <c r="D12"/>
      <c r="E12" s="12" t="s">
        <v>69</v>
      </c>
      <c r="F12">
        <v>355</v>
      </c>
      <c r="H12" s="12" t="s">
        <v>7872</v>
      </c>
      <c r="I12">
        <v>24</v>
      </c>
    </row>
    <row r="13" spans="1:13">
      <c r="A13"/>
      <c r="B13"/>
      <c r="D13"/>
      <c r="E13" s="12" t="s">
        <v>23</v>
      </c>
      <c r="F13">
        <v>2316</v>
      </c>
      <c r="H13" s="12" t="s">
        <v>8609</v>
      </c>
      <c r="I13">
        <v>19</v>
      </c>
    </row>
    <row r="14" spans="1:13">
      <c r="A14"/>
      <c r="B14"/>
      <c r="D14"/>
      <c r="E14" s="12" t="s">
        <v>11372</v>
      </c>
      <c r="F14">
        <v>5432</v>
      </c>
      <c r="H14" s="12" t="s">
        <v>11372</v>
      </c>
      <c r="I14">
        <v>201</v>
      </c>
    </row>
    <row r="15" spans="1:13">
      <c r="A15"/>
      <c r="B15"/>
      <c r="D15"/>
      <c r="E15"/>
    </row>
    <row r="16" spans="1:13">
      <c r="A16"/>
      <c r="B16"/>
      <c r="D16"/>
      <c r="E16"/>
    </row>
    <row r="17" spans="3:3" customFormat="1">
      <c r="C17" s="12"/>
    </row>
    <row r="18" spans="3:3" customFormat="1">
      <c r="C18" s="12"/>
    </row>
    <row r="19" spans="3:3" customFormat="1">
      <c r="C19" s="12"/>
    </row>
    <row r="20" spans="3:3" customFormat="1">
      <c r="C20" s="12"/>
    </row>
    <row r="21" spans="3:3" customFormat="1">
      <c r="C21" s="12"/>
    </row>
    <row r="22" spans="3:3" customFormat="1">
      <c r="C22" s="12"/>
    </row>
    <row r="23" spans="3:3" customFormat="1">
      <c r="C23" s="12"/>
    </row>
    <row r="24" spans="3:3" customFormat="1">
      <c r="C24" s="12"/>
    </row>
    <row r="25" spans="3:3" customFormat="1">
      <c r="C25" s="12"/>
    </row>
    <row r="26" spans="3:3" customFormat="1">
      <c r="C26" s="12"/>
    </row>
    <row r="27" spans="3:3" customFormat="1">
      <c r="C27" s="12"/>
    </row>
    <row r="28" spans="3:3" customFormat="1">
      <c r="C28" s="12"/>
    </row>
    <row r="29" spans="3:3" customFormat="1">
      <c r="C29" s="12"/>
    </row>
    <row r="30" spans="3:3" customFormat="1">
      <c r="C30" s="12"/>
    </row>
    <row r="31" spans="3:3" customFormat="1">
      <c r="C31" s="12"/>
    </row>
    <row r="32" spans="3:3" customFormat="1">
      <c r="C32" s="12"/>
    </row>
    <row r="33" spans="3:3" customFormat="1">
      <c r="C33" s="12"/>
    </row>
    <row r="34" spans="3:3" customFormat="1">
      <c r="C34" s="12"/>
    </row>
    <row r="35" spans="3:3" customFormat="1">
      <c r="C35" s="12"/>
    </row>
    <row r="36" spans="3:3" customFormat="1">
      <c r="C36" s="12"/>
    </row>
    <row r="37" spans="3:3" customFormat="1">
      <c r="C37" s="12"/>
    </row>
    <row r="38" spans="3:3" customFormat="1">
      <c r="C38" s="12"/>
    </row>
    <row r="39" spans="3:3" customFormat="1">
      <c r="C39" s="12"/>
    </row>
    <row r="40" spans="3:3" customFormat="1">
      <c r="C40" s="12"/>
    </row>
    <row r="41" spans="3:3" customFormat="1">
      <c r="C41" s="12"/>
    </row>
    <row r="42" spans="3:3" customFormat="1">
      <c r="C42" s="12"/>
    </row>
    <row r="43" spans="3:3" customFormat="1">
      <c r="C43" s="12"/>
    </row>
    <row r="44" spans="3:3" customFormat="1">
      <c r="C44" s="12"/>
    </row>
    <row r="45" spans="3:3" customFormat="1">
      <c r="C45" s="12"/>
    </row>
    <row r="46" spans="3:3" customFormat="1">
      <c r="C46" s="12"/>
    </row>
    <row r="47" spans="3:3" customFormat="1">
      <c r="C47" s="12"/>
    </row>
    <row r="48" spans="3:3" customFormat="1">
      <c r="C48" s="12"/>
    </row>
    <row r="49" spans="3:3" customFormat="1">
      <c r="C49" s="12"/>
    </row>
    <row r="50" spans="3:3" customFormat="1">
      <c r="C50" s="12"/>
    </row>
    <row r="51" spans="3:3" customFormat="1">
      <c r="C51" s="12"/>
    </row>
    <row r="52" spans="3:3" customFormat="1">
      <c r="C52" s="12"/>
    </row>
    <row r="53" spans="3:3" customFormat="1">
      <c r="C53" s="12"/>
    </row>
    <row r="54" spans="3:3" customFormat="1">
      <c r="C54" s="12"/>
    </row>
    <row r="55" spans="3:3" customFormat="1">
      <c r="C55" s="12"/>
    </row>
    <row r="56" spans="3:3" customFormat="1">
      <c r="C56" s="12"/>
    </row>
    <row r="57" spans="3:3" customFormat="1">
      <c r="C57" s="12"/>
    </row>
    <row r="58" spans="3:3" customFormat="1">
      <c r="C58" s="12"/>
    </row>
    <row r="59" spans="3:3" customFormat="1">
      <c r="C59" s="1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7727-2B3A-4AD3-BE2E-A1016BE8F57F}">
  <dimension ref="A1:AZ10"/>
  <sheetViews>
    <sheetView showGridLines="0" tabSelected="1" zoomScaleNormal="100" workbookViewId="0">
      <pane ySplit="4" topLeftCell="A5" activePane="bottomLeft" state="frozen"/>
      <selection pane="bottomLeft" activeCell="BC22" sqref="BC22"/>
    </sheetView>
  </sheetViews>
  <sheetFormatPr defaultColWidth="2.7109375" defaultRowHeight="15" customHeight="1"/>
  <sheetData>
    <row r="1" spans="1:52" ht="18.75" customHeight="1">
      <c r="A1" s="29" t="s">
        <v>11378</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row>
    <row r="4" spans="1:52" ht="15" customHeight="1">
      <c r="A4" s="31" t="s">
        <v>11379</v>
      </c>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row>
    <row r="6" spans="1:52" ht="15" customHeight="1" thickBot="1"/>
    <row r="7" spans="1:52">
      <c r="B7" s="17" t="s">
        <v>11380</v>
      </c>
      <c r="C7" s="32"/>
      <c r="D7" s="32"/>
      <c r="E7" s="32"/>
      <c r="F7" s="32"/>
      <c r="G7" s="33"/>
      <c r="N7" s="17" t="s">
        <v>11383</v>
      </c>
      <c r="O7" s="18"/>
      <c r="P7" s="18"/>
      <c r="Q7" s="18"/>
      <c r="R7" s="18"/>
      <c r="S7" s="19"/>
      <c r="Z7" s="17" t="s">
        <v>11381</v>
      </c>
      <c r="AA7" s="18"/>
      <c r="AB7" s="18"/>
      <c r="AC7" s="18"/>
      <c r="AD7" s="18"/>
      <c r="AE7" s="19"/>
      <c r="AL7" s="17" t="s">
        <v>11382</v>
      </c>
      <c r="AM7" s="18"/>
      <c r="AN7" s="18"/>
      <c r="AO7" s="18"/>
      <c r="AP7" s="18"/>
      <c r="AQ7" s="19"/>
    </row>
    <row r="8" spans="1:52">
      <c r="B8" s="34"/>
      <c r="C8" s="35"/>
      <c r="D8" s="35"/>
      <c r="E8" s="35"/>
      <c r="F8" s="35"/>
      <c r="G8" s="36"/>
      <c r="N8" s="20"/>
      <c r="O8" s="21"/>
      <c r="P8" s="21"/>
      <c r="Q8" s="21"/>
      <c r="R8" s="21"/>
      <c r="S8" s="22"/>
      <c r="Z8" s="20"/>
      <c r="AA8" s="21"/>
      <c r="AB8" s="21"/>
      <c r="AC8" s="21"/>
      <c r="AD8" s="21"/>
      <c r="AE8" s="22"/>
      <c r="AL8" s="20"/>
      <c r="AM8" s="21"/>
      <c r="AN8" s="21"/>
      <c r="AO8" s="21"/>
      <c r="AP8" s="21"/>
      <c r="AQ8" s="22"/>
    </row>
    <row r="9" spans="1:52" ht="15" customHeight="1">
      <c r="B9" s="23">
        <f>COUNTA(Raw_Hospitals!A:A)-1</f>
        <v>5432</v>
      </c>
      <c r="C9" s="24"/>
      <c r="D9" s="24"/>
      <c r="E9" s="24"/>
      <c r="F9" s="24"/>
      <c r="G9" s="25"/>
      <c r="N9" s="23" t="str">
        <f>ROUND(AVERAGE(Analysis!C2:C51),1)&amp;" ★"</f>
        <v>3.2 ★</v>
      </c>
      <c r="O9" s="24"/>
      <c r="P9" s="24"/>
      <c r="Q9" s="24"/>
      <c r="R9" s="24"/>
      <c r="S9" s="25"/>
      <c r="Z9" s="23" t="str">
        <f>TEXT(COUNTIF(Raw_Hospitals!G:G,"Yes")/(COUNTA(Raw_Hospitals!A:A)-1),"0%")</f>
        <v>83%</v>
      </c>
      <c r="AA9" s="24"/>
      <c r="AB9" s="24"/>
      <c r="AC9" s="24"/>
      <c r="AD9" s="24"/>
      <c r="AE9" s="25"/>
      <c r="AL9" s="23">
        <f>COUNTIF(Merged_Data!K:K,"Hospital Desert")</f>
        <v>373</v>
      </c>
      <c r="AM9" s="24"/>
      <c r="AN9" s="24"/>
      <c r="AO9" s="24"/>
      <c r="AP9" s="24"/>
      <c r="AQ9" s="25"/>
    </row>
    <row r="10" spans="1:52" ht="15" customHeight="1" thickBot="1">
      <c r="B10" s="26"/>
      <c r="C10" s="27"/>
      <c r="D10" s="27"/>
      <c r="E10" s="27"/>
      <c r="F10" s="27"/>
      <c r="G10" s="28"/>
      <c r="N10" s="26"/>
      <c r="O10" s="27"/>
      <c r="P10" s="27"/>
      <c r="Q10" s="27"/>
      <c r="R10" s="27"/>
      <c r="S10" s="28"/>
      <c r="Z10" s="26"/>
      <c r="AA10" s="27"/>
      <c r="AB10" s="27"/>
      <c r="AC10" s="27"/>
      <c r="AD10" s="27"/>
      <c r="AE10" s="28"/>
      <c r="AL10" s="26"/>
      <c r="AM10" s="27"/>
      <c r="AN10" s="27"/>
      <c r="AO10" s="27"/>
      <c r="AP10" s="27"/>
      <c r="AQ10" s="28"/>
    </row>
  </sheetData>
  <sheetProtection sheet="1"/>
  <mergeCells count="10">
    <mergeCell ref="A1:AZ1"/>
    <mergeCell ref="A4:AZ4"/>
    <mergeCell ref="B7:G8"/>
    <mergeCell ref="B9:G10"/>
    <mergeCell ref="AL7:AQ8"/>
    <mergeCell ref="AL9:AQ10"/>
    <mergeCell ref="N7:S8"/>
    <mergeCell ref="N9:S10"/>
    <mergeCell ref="Z7:AE8"/>
    <mergeCell ref="Z9:AE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A2364C-415A-41BF-82BA-431712E0F6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Cleaned_Population</vt:lpstr>
      <vt:lpstr>Raw_Hospitals</vt:lpstr>
      <vt:lpstr>State_Ref</vt:lpstr>
      <vt:lpstr>Merged_Data</vt:lpstr>
      <vt:lpstr>Analysis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Karunya</dc:creator>
  <cp:lastModifiedBy>Celestine Raj</cp:lastModifiedBy>
  <dcterms:created xsi:type="dcterms:W3CDTF">2026-06-28T02:25:55Z</dcterms:created>
  <dcterms:modified xsi:type="dcterms:W3CDTF">2026-06-29T05:13:14Z</dcterms:modified>
</cp:coreProperties>
</file>